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ottmac.sharepoint.com/teams/pj-c0418/do/006 Stredocesky kraj/Financni model/"/>
    </mc:Choice>
  </mc:AlternateContent>
  <xr:revisionPtr revIDLastSave="4048" documentId="8_{C2A73A1D-298E-4E36-BD3F-60C638BB4BB0}" xr6:coauthVersionLast="47" xr6:coauthVersionMax="47" xr10:uidLastSave="{0BAD8009-8C27-40A6-AC21-EE0EC4FEB0B3}"/>
  <workbookProtection workbookAlgorithmName="SHA-512" workbookHashValue="qsy5ifK3kaU3N/83SdzFPPpSXjV23v19/GYr7EWPEIWfiOD2aJS/87oP09OIwezbGndJItiznLdoL8S9Muve6A==" workbookSaltValue="OGA71s6m4ayKgDB+4Cwu1A==" workbookSpinCount="100000" lockStructure="1"/>
  <bookViews>
    <workbookView xWindow="-108" yWindow="-108" windowWidth="23256" windowHeight="12576" tabRatio="692" xr2:uid="{44AABDE0-4786-45F4-AE74-24342D8F8546}"/>
  </bookViews>
  <sheets>
    <sheet name="Legenda" sheetId="1" r:id="rId1"/>
    <sheet name="Provoz výchozí" sheetId="2" r:id="rId2"/>
    <sheet name="Provoz opční 1" sheetId="31" r:id="rId3"/>
    <sheet name="Provoz opční 2" sheetId="39" r:id="rId4"/>
    <sheet name="Klíč výchozí" sheetId="43" r:id="rId5"/>
    <sheet name="Klíč opční 1" sheetId="44" r:id="rId6"/>
    <sheet name="Klíč opční 2" sheetId="45" r:id="rId7"/>
    <sheet name="Model výchozí (MV)" sheetId="4" r:id="rId8"/>
    <sheet name="Model opční 1 (ME)" sheetId="32" r:id="rId9"/>
    <sheet name="Model opční 2 (MF)" sheetId="40" r:id="rId10"/>
    <sheet name="Přepočet" sheetId="34" r:id="rId11"/>
    <sheet name="MV Přepočet" sheetId="35" r:id="rId12"/>
    <sheet name="ME Přepočet" sheetId="36" r:id="rId13"/>
    <sheet name="MF Přepočet" sheetId="41" r:id="rId14"/>
    <sheet name="Nabídka" sheetId="37" r:id="rId15"/>
    <sheet name="MV Index" sheetId="8" r:id="rId16"/>
    <sheet name="ME Index" sheetId="38" r:id="rId17"/>
    <sheet name="MF Index" sheetId="42" r:id="rId18"/>
    <sheet name="MV indexovaný" sheetId="47" r:id="rId19"/>
    <sheet name="ME indexovaný" sheetId="48" r:id="rId20"/>
    <sheet name="MF indexovaný" sheetId="49" r:id="rId21"/>
    <sheet name="Úhrady" sheetId="50" r:id="rId22"/>
    <sheet name="Doplněk" sheetId="10" r:id="rId23"/>
    <sheet name="Model aktualizovaný (MA)" sheetId="11" r:id="rId24"/>
    <sheet name="MA Výkon" sheetId="12" r:id="rId25"/>
    <sheet name="MA Hodiny" sheetId="28" r:id="rId26"/>
    <sheet name="MA Vozidlo" sheetId="14" r:id="rId27"/>
    <sheet name="MA Fixní" sheetId="15" r:id="rId28"/>
    <sheet name="Objednávka" sheetId="18" r:id="rId29"/>
    <sheet name="Objednávka SČK" sheetId="16" r:id="rId30"/>
    <sheet name="Objednávka HMP" sheetId="17" r:id="rId31"/>
    <sheet name="Model objednávkový (MO)" sheetId="19" r:id="rId32"/>
    <sheet name="MO Výkon" sheetId="20" r:id="rId33"/>
    <sheet name="MO Hodiny" sheetId="29" r:id="rId34"/>
    <sheet name="MO Vozidlo" sheetId="21" r:id="rId35"/>
    <sheet name="Zálohy" sheetId="27" r:id="rId36"/>
    <sheet name="Skutečnost SČK" sheetId="22" r:id="rId37"/>
    <sheet name="Skutečnost HMP" sheetId="23" r:id="rId38"/>
    <sheet name="Kompenzace SČK" sheetId="24" r:id="rId39"/>
    <sheet name="Kompenzace HMP" sheetId="26" r:id="rId4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7" l="1"/>
  <c r="AP10" i="8"/>
  <c r="AI105" i="18"/>
  <c r="AH105" i="18"/>
  <c r="AG105" i="18"/>
  <c r="AF105" i="18"/>
  <c r="AE105" i="18"/>
  <c r="AD105"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F105" i="18"/>
  <c r="E105" i="18"/>
  <c r="D105" i="18"/>
  <c r="C105" i="18"/>
  <c r="AI104" i="18"/>
  <c r="AH104" i="18"/>
  <c r="AG104" i="18"/>
  <c r="AF104" i="18"/>
  <c r="AE104" i="18"/>
  <c r="AD104" i="18"/>
  <c r="AC104" i="18"/>
  <c r="AB104" i="18"/>
  <c r="AA104" i="18"/>
  <c r="Z104" i="18"/>
  <c r="Y104" i="18"/>
  <c r="X104" i="18"/>
  <c r="W104" i="18"/>
  <c r="V104" i="18"/>
  <c r="U104" i="18"/>
  <c r="T104" i="18"/>
  <c r="S104" i="18"/>
  <c r="R104" i="18"/>
  <c r="Q104" i="18"/>
  <c r="P104" i="18"/>
  <c r="O104" i="18"/>
  <c r="N104" i="18"/>
  <c r="M104" i="18"/>
  <c r="L104" i="18"/>
  <c r="K104" i="18"/>
  <c r="J104" i="18"/>
  <c r="I104" i="18"/>
  <c r="H104" i="18"/>
  <c r="G104" i="18"/>
  <c r="F104" i="18"/>
  <c r="E104" i="18"/>
  <c r="D104" i="18"/>
  <c r="C104" i="18"/>
  <c r="C103" i="18"/>
  <c r="B103" i="18"/>
  <c r="AI104" i="17"/>
  <c r="AH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C103" i="17"/>
  <c r="B103" i="17"/>
  <c r="AI104" i="16"/>
  <c r="AH104" i="16"/>
  <c r="AG104" i="16"/>
  <c r="AF104" i="16"/>
  <c r="AE104" i="16"/>
  <c r="AD104" i="16"/>
  <c r="AC104" i="16"/>
  <c r="AB104" i="16"/>
  <c r="AA104" i="16"/>
  <c r="Z104" i="16"/>
  <c r="Y104" i="16"/>
  <c r="X104" i="16"/>
  <c r="W104" i="16"/>
  <c r="V104" i="16"/>
  <c r="U104" i="16"/>
  <c r="T104" i="16"/>
  <c r="S104" i="16"/>
  <c r="R104" i="16"/>
  <c r="Q104" i="16"/>
  <c r="P104" i="16"/>
  <c r="O104" i="16"/>
  <c r="N104" i="16"/>
  <c r="M104" i="16"/>
  <c r="L104" i="16"/>
  <c r="K104" i="16"/>
  <c r="J104" i="16"/>
  <c r="I104" i="16"/>
  <c r="H104" i="16"/>
  <c r="G104" i="16"/>
  <c r="F104" i="16"/>
  <c r="E104" i="16"/>
  <c r="D104" i="16"/>
  <c r="C104" i="16"/>
  <c r="C103" i="16"/>
  <c r="B89" i="1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AK10" i="36"/>
  <c r="AJ10" i="36"/>
  <c r="AI10" i="36"/>
  <c r="AH10" i="36"/>
  <c r="AG10" i="36"/>
  <c r="AF10" i="36"/>
  <c r="AE10" i="36"/>
  <c r="AD10" i="36"/>
  <c r="AC10" i="36"/>
  <c r="AB10" i="36"/>
  <c r="AA10" i="36"/>
  <c r="Z10" i="36"/>
  <c r="Y10" i="36"/>
  <c r="X10" i="36"/>
  <c r="W10" i="36"/>
  <c r="V10" i="36"/>
  <c r="U10" i="36"/>
  <c r="T10" i="36"/>
  <c r="S10" i="36"/>
  <c r="R10" i="36"/>
  <c r="Q10" i="36"/>
  <c r="P10" i="36"/>
  <c r="O10" i="36"/>
  <c r="N10" i="36"/>
  <c r="M10" i="36"/>
  <c r="L10" i="36"/>
  <c r="K10" i="36"/>
  <c r="J10" i="36"/>
  <c r="I10" i="36"/>
  <c r="H10" i="36"/>
  <c r="G10" i="36"/>
  <c r="F10" i="36"/>
  <c r="E10" i="36"/>
  <c r="AK8" i="36"/>
  <c r="AJ8" i="36"/>
  <c r="AI8" i="36"/>
  <c r="AH8" i="36"/>
  <c r="AG8" i="36"/>
  <c r="AF8" i="36"/>
  <c r="AE8" i="36"/>
  <c r="AD8" i="36"/>
  <c r="AC8" i="36"/>
  <c r="AB8" i="36"/>
  <c r="AA8" i="36"/>
  <c r="Z8" i="36"/>
  <c r="Y8" i="36"/>
  <c r="X8" i="36"/>
  <c r="W8" i="36"/>
  <c r="V8" i="36"/>
  <c r="U8" i="36"/>
  <c r="T8" i="36"/>
  <c r="S8" i="36"/>
  <c r="R8" i="36"/>
  <c r="Q8" i="36"/>
  <c r="P8" i="36"/>
  <c r="O8" i="36"/>
  <c r="N8" i="36"/>
  <c r="M8" i="36"/>
  <c r="L8" i="36"/>
  <c r="K8" i="36"/>
  <c r="J8" i="36"/>
  <c r="AK22" i="35"/>
  <c r="AJ22" i="35"/>
  <c r="AI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AK10" i="35"/>
  <c r="AJ10" i="35"/>
  <c r="AI10" i="35"/>
  <c r="AH10" i="35"/>
  <c r="AG10" i="35"/>
  <c r="AF10" i="35"/>
  <c r="AE10" i="35"/>
  <c r="AD10" i="35"/>
  <c r="AC10" i="35"/>
  <c r="AB10" i="35"/>
  <c r="AA10" i="35"/>
  <c r="Z10" i="35"/>
  <c r="Y10" i="35"/>
  <c r="X10" i="35"/>
  <c r="W10" i="35"/>
  <c r="V10" i="35"/>
  <c r="U10" i="35"/>
  <c r="T10" i="35"/>
  <c r="S10" i="35"/>
  <c r="R10" i="35"/>
  <c r="Q10" i="35"/>
  <c r="P10" i="35"/>
  <c r="O10" i="35"/>
  <c r="N10" i="35"/>
  <c r="M10" i="35"/>
  <c r="L10" i="35"/>
  <c r="K10" i="35"/>
  <c r="J10" i="35"/>
  <c r="I10" i="35"/>
  <c r="H10" i="35"/>
  <c r="G10" i="35"/>
  <c r="F10" i="35"/>
  <c r="E10" i="35"/>
  <c r="AK8" i="35"/>
  <c r="AJ8" i="35"/>
  <c r="AI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E8" i="35"/>
  <c r="O8" i="34"/>
  <c r="N8" i="34"/>
  <c r="M8" i="34"/>
  <c r="J8" i="34"/>
  <c r="L22" i="34"/>
  <c r="K22" i="34"/>
  <c r="J22" i="34"/>
  <c r="I22" i="34"/>
  <c r="H22" i="34"/>
  <c r="G22" i="34"/>
  <c r="F22" i="34"/>
  <c r="E22" i="34"/>
  <c r="K10" i="34"/>
  <c r="J10" i="34"/>
  <c r="I10" i="34"/>
  <c r="H10" i="34"/>
  <c r="G10" i="34"/>
  <c r="F10" i="34"/>
  <c r="E10" i="34"/>
  <c r="K8" i="34"/>
  <c r="L8" i="34" s="1"/>
  <c r="G8" i="34"/>
  <c r="H8" i="34" s="1"/>
  <c r="I8" i="34" s="1"/>
  <c r="F8" i="34"/>
  <c r="AJ31" i="39"/>
  <c r="AJ30" i="39"/>
  <c r="AJ29" i="39"/>
  <c r="AJ20" i="39"/>
  <c r="AJ19" i="39"/>
  <c r="AJ7" i="39" s="1"/>
  <c r="AJ18" i="39"/>
  <c r="AJ6" i="39" s="1"/>
  <c r="AJ17" i="39"/>
  <c r="AJ16" i="39"/>
  <c r="AJ15" i="39"/>
  <c r="AJ5" i="39"/>
  <c r="AJ32" i="31"/>
  <c r="AJ31" i="31"/>
  <c r="AJ30" i="31"/>
  <c r="AJ29" i="31"/>
  <c r="AJ20" i="31"/>
  <c r="AJ8" i="31" s="1"/>
  <c r="AJ19" i="31"/>
  <c r="AJ18" i="31"/>
  <c r="AJ17" i="31"/>
  <c r="AJ5" i="31" s="1"/>
  <c r="AJ16" i="31"/>
  <c r="AJ15" i="31"/>
  <c r="AJ7" i="31"/>
  <c r="AJ6" i="31"/>
  <c r="AJ32" i="2"/>
  <c r="AJ31" i="2"/>
  <c r="AJ30" i="2"/>
  <c r="AJ6" i="2" s="1"/>
  <c r="AJ29" i="2"/>
  <c r="AJ28" i="2"/>
  <c r="AJ27" i="2"/>
  <c r="AJ21" i="2"/>
  <c r="AJ20" i="2"/>
  <c r="AJ19" i="2"/>
  <c r="AJ18" i="2"/>
  <c r="AJ17" i="2"/>
  <c r="AJ5" i="2" s="1"/>
  <c r="AJ16" i="2"/>
  <c r="AJ4" i="2" s="1"/>
  <c r="AJ15" i="2"/>
  <c r="AJ8" i="2"/>
  <c r="AJ7" i="2"/>
  <c r="P8" i="42"/>
  <c r="O8" i="38"/>
  <c r="J8" i="8"/>
  <c r="N8" i="42"/>
  <c r="M8" i="42"/>
  <c r="J8" i="42"/>
  <c r="K8" i="42" s="1"/>
  <c r="L8" i="42" s="1"/>
  <c r="K8" i="38"/>
  <c r="L8" i="38" s="1"/>
  <c r="P8" i="34" l="1"/>
  <c r="Q8" i="34" s="1"/>
  <c r="R8" i="34" s="1"/>
  <c r="S8" i="34" s="1"/>
  <c r="T8" i="34" s="1"/>
  <c r="U8" i="34" s="1"/>
  <c r="V8" i="34" s="1"/>
  <c r="W8" i="34" s="1"/>
  <c r="X8" i="34" s="1"/>
  <c r="Y8" i="34" s="1"/>
  <c r="Z8" i="34" s="1"/>
  <c r="AA8" i="34" s="1"/>
  <c r="AB8" i="34" s="1"/>
  <c r="AC8" i="34" s="1"/>
  <c r="AD8" i="34" s="1"/>
  <c r="AE8" i="34" s="1"/>
  <c r="AF8" i="34" s="1"/>
  <c r="AG8" i="34" s="1"/>
  <c r="AH8" i="34" s="1"/>
  <c r="AI8" i="34" s="1"/>
  <c r="AJ8" i="34" s="1"/>
  <c r="AK8" i="34" s="1"/>
  <c r="AL8" i="34" s="1"/>
  <c r="AM8" i="34" s="1"/>
  <c r="AN8" i="34" s="1"/>
  <c r="AO8" i="34" s="1"/>
  <c r="AO22" i="34" s="1"/>
  <c r="P10" i="34"/>
  <c r="T22" i="34"/>
  <c r="X10" i="34"/>
  <c r="AA22" i="34"/>
  <c r="Y10" i="34"/>
  <c r="AB22" i="34"/>
  <c r="Q10" i="34"/>
  <c r="AF10" i="34"/>
  <c r="AI22" i="34"/>
  <c r="S22" i="34"/>
  <c r="AG10" i="34"/>
  <c r="AJ22" i="34"/>
  <c r="AN10" i="34"/>
  <c r="AO10" i="34"/>
  <c r="R10" i="34"/>
  <c r="Z10" i="34"/>
  <c r="AH10" i="34"/>
  <c r="M22" i="34"/>
  <c r="U22" i="34"/>
  <c r="AC22" i="34"/>
  <c r="AK22" i="34"/>
  <c r="S10" i="34"/>
  <c r="AA10" i="34"/>
  <c r="AI10" i="34"/>
  <c r="N22" i="34"/>
  <c r="V22" i="34"/>
  <c r="AD22" i="34"/>
  <c r="AL22" i="34"/>
  <c r="L10" i="34"/>
  <c r="T10" i="34"/>
  <c r="AB10" i="34"/>
  <c r="AJ10" i="34"/>
  <c r="O22" i="34"/>
  <c r="W22" i="34"/>
  <c r="AE22" i="34"/>
  <c r="AM22" i="34"/>
  <c r="M10" i="34"/>
  <c r="U10" i="34"/>
  <c r="AC10" i="34"/>
  <c r="AK10" i="34"/>
  <c r="P22" i="34"/>
  <c r="X22" i="34"/>
  <c r="AF22" i="34"/>
  <c r="AN22" i="34"/>
  <c r="N10" i="34"/>
  <c r="V10" i="34"/>
  <c r="AD10" i="34"/>
  <c r="AL10" i="34"/>
  <c r="Q22" i="34"/>
  <c r="Y22" i="34"/>
  <c r="AG22" i="34"/>
  <c r="O10" i="34"/>
  <c r="W10" i="34"/>
  <c r="AE10" i="34"/>
  <c r="AM10" i="34"/>
  <c r="R22" i="34"/>
  <c r="Z22" i="34"/>
  <c r="AH22" i="34"/>
  <c r="AJ3" i="2"/>
  <c r="AM4" i="32"/>
  <c r="AM5" i="32"/>
  <c r="AM6" i="32"/>
  <c r="AM7" i="32"/>
  <c r="AM8" i="32"/>
  <c r="AM9" i="32"/>
  <c r="AM10" i="32"/>
  <c r="AM11" i="32"/>
  <c r="AM12" i="32"/>
  <c r="AM13" i="32"/>
  <c r="AM14" i="32"/>
  <c r="AM15" i="32"/>
  <c r="AM16" i="32"/>
  <c r="AM17" i="32"/>
  <c r="AM18" i="32"/>
  <c r="AM19" i="32"/>
  <c r="AM20" i="32"/>
  <c r="AM21" i="32"/>
  <c r="AM22" i="32"/>
  <c r="AM23" i="32"/>
  <c r="AM24" i="32"/>
  <c r="AM25" i="32"/>
  <c r="AM26" i="32"/>
  <c r="AM27" i="32"/>
  <c r="AM28" i="32"/>
  <c r="AM4" i="40"/>
  <c r="AM5" i="40"/>
  <c r="AM6" i="40"/>
  <c r="AM7" i="40"/>
  <c r="AM8" i="40"/>
  <c r="AM9" i="40"/>
  <c r="AM10" i="40"/>
  <c r="AM11" i="40"/>
  <c r="AM12" i="40"/>
  <c r="AM13" i="40"/>
  <c r="AM14" i="40"/>
  <c r="AM15" i="40"/>
  <c r="AM16" i="40"/>
  <c r="AM17" i="40"/>
  <c r="AM18" i="40"/>
  <c r="AM19" i="40"/>
  <c r="AM20" i="40"/>
  <c r="AM21" i="40"/>
  <c r="AM22" i="40"/>
  <c r="AM23" i="40"/>
  <c r="AM24" i="40"/>
  <c r="AM25" i="40"/>
  <c r="AM26" i="40"/>
  <c r="AM27" i="40"/>
  <c r="AM28" i="40"/>
  <c r="AM4" i="4"/>
  <c r="AM5" i="4"/>
  <c r="AM6" i="4"/>
  <c r="AM7" i="4"/>
  <c r="AM8" i="4"/>
  <c r="AM9" i="4"/>
  <c r="AM10" i="4"/>
  <c r="AM11" i="4"/>
  <c r="AM12" i="4"/>
  <c r="AM13" i="4"/>
  <c r="AM14" i="4"/>
  <c r="AM15" i="4"/>
  <c r="AM16" i="4"/>
  <c r="AM17" i="4"/>
  <c r="AM18" i="4"/>
  <c r="AM19" i="4"/>
  <c r="AM20" i="4"/>
  <c r="AM21" i="4"/>
  <c r="AM22" i="4"/>
  <c r="AM23" i="4"/>
  <c r="AM24" i="4"/>
  <c r="AM25" i="4"/>
  <c r="AM26" i="4"/>
  <c r="AM27" i="4"/>
  <c r="AM28" i="4"/>
  <c r="AM3" i="32"/>
  <c r="AL4" i="32"/>
  <c r="AL5" i="32"/>
  <c r="AL6" i="32"/>
  <c r="AL7" i="32"/>
  <c r="AL8" i="32"/>
  <c r="AL9" i="32"/>
  <c r="AL10" i="32"/>
  <c r="AL11" i="32"/>
  <c r="AL12" i="32"/>
  <c r="AL13" i="32"/>
  <c r="AL14" i="32"/>
  <c r="AL15" i="32"/>
  <c r="AL16" i="32"/>
  <c r="AL17" i="32"/>
  <c r="AL18" i="32"/>
  <c r="AL19" i="32"/>
  <c r="AL20" i="32"/>
  <c r="AL21" i="32"/>
  <c r="AL22" i="32"/>
  <c r="AL23" i="32"/>
  <c r="AL24" i="32"/>
  <c r="AL25" i="32"/>
  <c r="AL26" i="32"/>
  <c r="AL27" i="32"/>
  <c r="AL28" i="32"/>
  <c r="AL4" i="40"/>
  <c r="AL5" i="40"/>
  <c r="AL6" i="40"/>
  <c r="AL7" i="40"/>
  <c r="AL8" i="40"/>
  <c r="AL9" i="40"/>
  <c r="AL10" i="40"/>
  <c r="AL11" i="40"/>
  <c r="AL12" i="40"/>
  <c r="AL13" i="40"/>
  <c r="AL14" i="40"/>
  <c r="AL15" i="40"/>
  <c r="AL16" i="40"/>
  <c r="AL17" i="40"/>
  <c r="AL18" i="40"/>
  <c r="AL19" i="40"/>
  <c r="AL20" i="40"/>
  <c r="AL21" i="40"/>
  <c r="AL22" i="40"/>
  <c r="AL23" i="40"/>
  <c r="AL24" i="40"/>
  <c r="AL25" i="40"/>
  <c r="AL26" i="40"/>
  <c r="AL27" i="40"/>
  <c r="AL28" i="40"/>
  <c r="AL3" i="32"/>
  <c r="AM29" i="32" l="1"/>
  <c r="AL29" i="32"/>
  <c r="D1" i="28"/>
  <c r="D85" i="28"/>
  <c r="D43" i="28"/>
  <c r="D18" i="24" l="1"/>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D18" i="26"/>
  <c r="E18" i="26"/>
  <c r="F18" i="26"/>
  <c r="G18" i="26"/>
  <c r="H18" i="26"/>
  <c r="I18" i="26"/>
  <c r="J18" i="26"/>
  <c r="K18" i="26"/>
  <c r="L18" i="26"/>
  <c r="M18" i="26"/>
  <c r="N18" i="26"/>
  <c r="O18" i="26"/>
  <c r="P18" i="26"/>
  <c r="Q18" i="26"/>
  <c r="R18" i="26"/>
  <c r="S18" i="26"/>
  <c r="T18" i="26"/>
  <c r="U18" i="26"/>
  <c r="V18" i="26"/>
  <c r="W18" i="26"/>
  <c r="X18" i="26"/>
  <c r="Y18" i="26"/>
  <c r="Z18" i="26"/>
  <c r="AA18" i="26"/>
  <c r="AB18" i="26"/>
  <c r="AC18" i="26"/>
  <c r="AD18" i="26"/>
  <c r="AE18" i="26"/>
  <c r="AF18" i="26"/>
  <c r="AG18" i="26"/>
  <c r="C18" i="24"/>
  <c r="C18" i="26"/>
  <c r="C17" i="24"/>
  <c r="C17" i="26"/>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F11" i="34"/>
  <c r="F5" i="34"/>
  <c r="F4" i="34"/>
  <c r="F3" i="34"/>
  <c r="F2" i="34"/>
  <c r="I4" i="50"/>
  <c r="I21" i="10" s="1"/>
  <c r="J4" i="50"/>
  <c r="J21" i="10" s="1"/>
  <c r="I3" i="50"/>
  <c r="I20" i="10" s="1"/>
  <c r="J3" i="50"/>
  <c r="J20" i="10" s="1"/>
  <c r="AP22" i="8"/>
  <c r="F2" i="38" l="1"/>
  <c r="F2" i="42"/>
  <c r="F2" i="8"/>
  <c r="AL88" i="43"/>
  <c r="AL89" i="43"/>
  <c r="AL90" i="43"/>
  <c r="AL91" i="43"/>
  <c r="AL92" i="43"/>
  <c r="AL93" i="43"/>
  <c r="AL94" i="43"/>
  <c r="AL95" i="43"/>
  <c r="AL96" i="43"/>
  <c r="AL97" i="43"/>
  <c r="AL98" i="43"/>
  <c r="AL99" i="43"/>
  <c r="AL100" i="43"/>
  <c r="AL101" i="43"/>
  <c r="AL102" i="43"/>
  <c r="AL103" i="43"/>
  <c r="AL104" i="43"/>
  <c r="AL105" i="43"/>
  <c r="AL106" i="43"/>
  <c r="AL107" i="43"/>
  <c r="AL108" i="43"/>
  <c r="AL109" i="43"/>
  <c r="AL110" i="43"/>
  <c r="AL111" i="43"/>
  <c r="AL112" i="43"/>
  <c r="AL87" i="43"/>
  <c r="C49" i="26" l="1"/>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C49"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C41" i="26"/>
  <c r="C41" i="24"/>
  <c r="Q42" i="24"/>
  <c r="P42" i="24"/>
  <c r="O42" i="24"/>
  <c r="N42" i="24"/>
  <c r="M42" i="24"/>
  <c r="L42" i="24"/>
  <c r="K42" i="24"/>
  <c r="J42" i="24"/>
  <c r="I42" i="24"/>
  <c r="H42" i="24"/>
  <c r="G42" i="24"/>
  <c r="F42" i="24"/>
  <c r="E42" i="24"/>
  <c r="D42" i="24"/>
  <c r="C42" i="24"/>
  <c r="AG42" i="24"/>
  <c r="AF42" i="24"/>
  <c r="AE42" i="24"/>
  <c r="AD42" i="24"/>
  <c r="AC42" i="24"/>
  <c r="AB42" i="24"/>
  <c r="AA42" i="24"/>
  <c r="Z42" i="24"/>
  <c r="Y42" i="24"/>
  <c r="X42" i="24"/>
  <c r="W42" i="24"/>
  <c r="V42" i="24"/>
  <c r="U42" i="24"/>
  <c r="T42" i="24"/>
  <c r="S42" i="24"/>
  <c r="R42" i="24"/>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H18" i="23"/>
  <c r="G18" i="23"/>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H18" i="22"/>
  <c r="G18" i="22"/>
  <c r="J22" i="42"/>
  <c r="I8" i="42"/>
  <c r="I10" i="42" s="1"/>
  <c r="H8" i="42"/>
  <c r="H22" i="42" s="1"/>
  <c r="G8" i="42"/>
  <c r="G22" i="42" s="1"/>
  <c r="F8" i="42"/>
  <c r="F10" i="42" s="1"/>
  <c r="E8" i="42"/>
  <c r="E22" i="42" s="1"/>
  <c r="J10" i="38"/>
  <c r="I8" i="38"/>
  <c r="I22" i="38" s="1"/>
  <c r="H8" i="38"/>
  <c r="H22" i="38" s="1"/>
  <c r="G8" i="38"/>
  <c r="F8" i="38"/>
  <c r="F10" i="38" s="1"/>
  <c r="E8" i="38"/>
  <c r="E22" i="38" s="1"/>
  <c r="N22" i="42"/>
  <c r="M22" i="42"/>
  <c r="F22" i="42"/>
  <c r="M22" i="38"/>
  <c r="F22" i="38"/>
  <c r="N10" i="42"/>
  <c r="M10" i="42"/>
  <c r="J10" i="42"/>
  <c r="M10" i="38"/>
  <c r="J22" i="8"/>
  <c r="I22" i="8"/>
  <c r="H22" i="8"/>
  <c r="G22" i="8"/>
  <c r="F22" i="8"/>
  <c r="E22" i="8"/>
  <c r="J10" i="8"/>
  <c r="I10" i="8"/>
  <c r="H10" i="8"/>
  <c r="G10" i="8"/>
  <c r="F10" i="8"/>
  <c r="E10" i="8"/>
  <c r="K8" i="8"/>
  <c r="AR28" i="40"/>
  <c r="AQ28" i="40"/>
  <c r="AP28" i="40"/>
  <c r="AR27" i="40"/>
  <c r="AQ27" i="40"/>
  <c r="AP27" i="40"/>
  <c r="AR26" i="40"/>
  <c r="AQ26" i="40"/>
  <c r="AP26" i="40"/>
  <c r="AR25" i="40"/>
  <c r="AQ25" i="40"/>
  <c r="AP25" i="40"/>
  <c r="AR24" i="40"/>
  <c r="AQ24" i="40"/>
  <c r="AP24" i="40"/>
  <c r="AR23" i="40"/>
  <c r="AQ23" i="40"/>
  <c r="AP23" i="40"/>
  <c r="AR22" i="40"/>
  <c r="AQ22" i="40"/>
  <c r="AP22" i="40"/>
  <c r="AR21" i="40"/>
  <c r="AQ21" i="40"/>
  <c r="AR20" i="40"/>
  <c r="AQ20" i="40"/>
  <c r="AR19" i="40"/>
  <c r="AQ19" i="40"/>
  <c r="AP19" i="40"/>
  <c r="AR14" i="40"/>
  <c r="AQ14" i="40"/>
  <c r="AP14" i="40"/>
  <c r="AR13" i="40"/>
  <c r="AQ13" i="40"/>
  <c r="AP13" i="40"/>
  <c r="AR12" i="40"/>
  <c r="AQ12" i="40"/>
  <c r="AP12" i="40"/>
  <c r="AR11" i="40"/>
  <c r="AQ11" i="40"/>
  <c r="AP11" i="40"/>
  <c r="AR10" i="40"/>
  <c r="AQ10" i="40"/>
  <c r="AP10" i="40"/>
  <c r="AR9" i="40"/>
  <c r="AQ9" i="40"/>
  <c r="AP9" i="40"/>
  <c r="AR8" i="40"/>
  <c r="AQ8" i="40"/>
  <c r="AP8" i="40"/>
  <c r="AR7" i="40"/>
  <c r="AQ7" i="40"/>
  <c r="AP7" i="40"/>
  <c r="AR6" i="40"/>
  <c r="AQ6" i="40"/>
  <c r="AP6" i="40"/>
  <c r="AR5" i="40"/>
  <c r="AQ5" i="40"/>
  <c r="AP5" i="40"/>
  <c r="AR4" i="40"/>
  <c r="AQ4" i="40"/>
  <c r="AP4" i="40"/>
  <c r="AR3" i="40"/>
  <c r="AQ3" i="40"/>
  <c r="AP3" i="40"/>
  <c r="AR28" i="32"/>
  <c r="AQ28" i="32"/>
  <c r="AP28" i="32"/>
  <c r="AR27" i="32"/>
  <c r="AQ27" i="32"/>
  <c r="AP27" i="32"/>
  <c r="AR26" i="32"/>
  <c r="AQ26" i="32"/>
  <c r="AP26" i="32"/>
  <c r="AR25" i="32"/>
  <c r="AQ25" i="32"/>
  <c r="AP25" i="32"/>
  <c r="AR24" i="32"/>
  <c r="AQ24" i="32"/>
  <c r="AP24" i="32"/>
  <c r="AR23" i="32"/>
  <c r="AQ23" i="32"/>
  <c r="AP23" i="32"/>
  <c r="AR22" i="32"/>
  <c r="AQ22" i="32"/>
  <c r="AP22" i="32"/>
  <c r="AR21" i="32"/>
  <c r="AQ21" i="32"/>
  <c r="AR20" i="32"/>
  <c r="AQ20" i="32"/>
  <c r="AR19" i="32"/>
  <c r="AQ19" i="32"/>
  <c r="AP19" i="32"/>
  <c r="AR14" i="32"/>
  <c r="AQ14" i="32"/>
  <c r="AP14" i="32"/>
  <c r="AR13" i="32"/>
  <c r="AQ13" i="32"/>
  <c r="AP13" i="32"/>
  <c r="AR12" i="32"/>
  <c r="AQ12" i="32"/>
  <c r="AP12" i="32"/>
  <c r="AR11" i="32"/>
  <c r="AQ11" i="32"/>
  <c r="AP11" i="32"/>
  <c r="AR10" i="32"/>
  <c r="AQ10" i="32"/>
  <c r="AP10" i="32"/>
  <c r="AR9" i="32"/>
  <c r="AQ9" i="32"/>
  <c r="AP9" i="32"/>
  <c r="AR8" i="32"/>
  <c r="AQ8" i="32"/>
  <c r="AP8" i="32"/>
  <c r="AR7" i="32"/>
  <c r="AQ7" i="32"/>
  <c r="AP7" i="32"/>
  <c r="AR6" i="32"/>
  <c r="AQ6" i="32"/>
  <c r="AP6" i="32"/>
  <c r="AR5" i="32"/>
  <c r="AQ5" i="32"/>
  <c r="AP5" i="32"/>
  <c r="AR4" i="32"/>
  <c r="AQ4" i="32"/>
  <c r="AP4" i="32"/>
  <c r="AR3" i="32"/>
  <c r="AQ3" i="32"/>
  <c r="AP3" i="32"/>
  <c r="A86" i="45"/>
  <c r="A85" i="45"/>
  <c r="A44" i="45"/>
  <c r="A43" i="45"/>
  <c r="A86" i="44"/>
  <c r="A85" i="44"/>
  <c r="A44" i="44"/>
  <c r="A43" i="44"/>
  <c r="A86" i="43"/>
  <c r="A85" i="43"/>
  <c r="A44" i="43"/>
  <c r="A43" i="43"/>
  <c r="F37" i="49"/>
  <c r="G37" i="49"/>
  <c r="H37" i="49"/>
  <c r="I37" i="49"/>
  <c r="E37" i="49"/>
  <c r="F121" i="49"/>
  <c r="G121" i="49"/>
  <c r="H121" i="49"/>
  <c r="I121" i="49"/>
  <c r="E121" i="49"/>
  <c r="F79" i="49"/>
  <c r="G79" i="49"/>
  <c r="H79" i="49"/>
  <c r="I79" i="49"/>
  <c r="E79" i="49"/>
  <c r="A122" i="49"/>
  <c r="A121" i="49"/>
  <c r="C113" i="49"/>
  <c r="A111" i="49"/>
  <c r="D110" i="49"/>
  <c r="C107" i="49"/>
  <c r="A105" i="49"/>
  <c r="D104" i="49"/>
  <c r="B102" i="49"/>
  <c r="C99" i="49"/>
  <c r="A97" i="49"/>
  <c r="D96" i="49"/>
  <c r="B94" i="49"/>
  <c r="C91" i="49"/>
  <c r="A89" i="49"/>
  <c r="D88" i="49"/>
  <c r="A86" i="49"/>
  <c r="D85" i="49"/>
  <c r="A85" i="49"/>
  <c r="B80" i="49"/>
  <c r="B122" i="49" s="1"/>
  <c r="A80" i="49"/>
  <c r="B79" i="49"/>
  <c r="B121" i="49" s="1"/>
  <c r="A79" i="49"/>
  <c r="C71" i="49"/>
  <c r="B71" i="49"/>
  <c r="B113" i="49" s="1"/>
  <c r="A71" i="49"/>
  <c r="A113" i="49" s="1"/>
  <c r="D70" i="49"/>
  <c r="D112" i="49" s="1"/>
  <c r="C70" i="49"/>
  <c r="C112" i="49" s="1"/>
  <c r="B70" i="49"/>
  <c r="B112" i="49" s="1"/>
  <c r="A70" i="49"/>
  <c r="A112" i="49" s="1"/>
  <c r="D69" i="49"/>
  <c r="D111" i="49" s="1"/>
  <c r="C69" i="49"/>
  <c r="C111" i="49" s="1"/>
  <c r="B69" i="49"/>
  <c r="B111" i="49" s="1"/>
  <c r="A69" i="49"/>
  <c r="D68" i="49"/>
  <c r="C68" i="49"/>
  <c r="C110" i="49" s="1"/>
  <c r="B68" i="49"/>
  <c r="B110" i="49" s="1"/>
  <c r="A68" i="49"/>
  <c r="A110" i="49" s="1"/>
  <c r="D67" i="49"/>
  <c r="D109" i="49" s="1"/>
  <c r="C67" i="49"/>
  <c r="C109" i="49" s="1"/>
  <c r="D66" i="49"/>
  <c r="D108" i="49" s="1"/>
  <c r="C66" i="49"/>
  <c r="C108" i="49" s="1"/>
  <c r="B66" i="49"/>
  <c r="B108" i="49" s="1"/>
  <c r="A66" i="49"/>
  <c r="A108" i="49" s="1"/>
  <c r="D65" i="49"/>
  <c r="D107" i="49" s="1"/>
  <c r="C65" i="49"/>
  <c r="B65" i="49"/>
  <c r="B107" i="49" s="1"/>
  <c r="A65" i="49"/>
  <c r="A107" i="49" s="1"/>
  <c r="D64" i="49"/>
  <c r="D106" i="49" s="1"/>
  <c r="C64" i="49"/>
  <c r="C106" i="49" s="1"/>
  <c r="B64" i="49"/>
  <c r="B106" i="49" s="1"/>
  <c r="A64" i="49"/>
  <c r="A106" i="49" s="1"/>
  <c r="D63" i="49"/>
  <c r="D105" i="49" s="1"/>
  <c r="C63" i="49"/>
  <c r="C105" i="49" s="1"/>
  <c r="B63" i="49"/>
  <c r="B105" i="49" s="1"/>
  <c r="A63" i="49"/>
  <c r="D62" i="49"/>
  <c r="C62" i="49"/>
  <c r="C104" i="49" s="1"/>
  <c r="B62" i="49"/>
  <c r="B104" i="49" s="1"/>
  <c r="A62" i="49"/>
  <c r="A104" i="49" s="1"/>
  <c r="D61" i="49"/>
  <c r="D103" i="49" s="1"/>
  <c r="C61" i="49"/>
  <c r="C103" i="49" s="1"/>
  <c r="B61" i="49"/>
  <c r="B103" i="49" s="1"/>
  <c r="A61" i="49"/>
  <c r="A103" i="49" s="1"/>
  <c r="D60" i="49"/>
  <c r="D102" i="49" s="1"/>
  <c r="C60" i="49"/>
  <c r="C102" i="49" s="1"/>
  <c r="B60" i="49"/>
  <c r="A60" i="49"/>
  <c r="A102" i="49" s="1"/>
  <c r="D59" i="49"/>
  <c r="D101" i="49" s="1"/>
  <c r="C59" i="49"/>
  <c r="C101" i="49" s="1"/>
  <c r="B59" i="49"/>
  <c r="B101" i="49" s="1"/>
  <c r="A59" i="49"/>
  <c r="A101" i="49" s="1"/>
  <c r="D58" i="49"/>
  <c r="D100" i="49" s="1"/>
  <c r="C58" i="49"/>
  <c r="C100" i="49" s="1"/>
  <c r="B58" i="49"/>
  <c r="B100" i="49" s="1"/>
  <c r="A58" i="49"/>
  <c r="A100" i="49" s="1"/>
  <c r="D57" i="49"/>
  <c r="D99" i="49" s="1"/>
  <c r="C57" i="49"/>
  <c r="B57" i="49"/>
  <c r="B99" i="49" s="1"/>
  <c r="A57" i="49"/>
  <c r="A99" i="49" s="1"/>
  <c r="D56" i="49"/>
  <c r="D98" i="49" s="1"/>
  <c r="C56" i="49"/>
  <c r="C98" i="49" s="1"/>
  <c r="B56" i="49"/>
  <c r="B98" i="49" s="1"/>
  <c r="A56" i="49"/>
  <c r="A98" i="49" s="1"/>
  <c r="D55" i="49"/>
  <c r="D97" i="49" s="1"/>
  <c r="C55" i="49"/>
  <c r="C97" i="49" s="1"/>
  <c r="B55" i="49"/>
  <c r="B97" i="49" s="1"/>
  <c r="A55" i="49"/>
  <c r="D54" i="49"/>
  <c r="C54" i="49"/>
  <c r="C96" i="49" s="1"/>
  <c r="B54" i="49"/>
  <c r="B96" i="49" s="1"/>
  <c r="A54" i="49"/>
  <c r="A96" i="49" s="1"/>
  <c r="D53" i="49"/>
  <c r="D95" i="49" s="1"/>
  <c r="C53" i="49"/>
  <c r="C95" i="49" s="1"/>
  <c r="B53" i="49"/>
  <c r="B95" i="49" s="1"/>
  <c r="A53" i="49"/>
  <c r="A95" i="49" s="1"/>
  <c r="D52" i="49"/>
  <c r="D94" i="49" s="1"/>
  <c r="C52" i="49"/>
  <c r="C94" i="49" s="1"/>
  <c r="B52" i="49"/>
  <c r="A52" i="49"/>
  <c r="A94" i="49" s="1"/>
  <c r="D51" i="49"/>
  <c r="D93" i="49" s="1"/>
  <c r="C51" i="49"/>
  <c r="C93" i="49" s="1"/>
  <c r="B51" i="49"/>
  <c r="B93" i="49" s="1"/>
  <c r="A51" i="49"/>
  <c r="A93" i="49" s="1"/>
  <c r="D50" i="49"/>
  <c r="D92" i="49" s="1"/>
  <c r="C50" i="49"/>
  <c r="C92" i="49" s="1"/>
  <c r="B50" i="49"/>
  <c r="B92" i="49" s="1"/>
  <c r="A50" i="49"/>
  <c r="A92" i="49" s="1"/>
  <c r="D49" i="49"/>
  <c r="D91" i="49" s="1"/>
  <c r="C49" i="49"/>
  <c r="B49" i="49"/>
  <c r="B91" i="49" s="1"/>
  <c r="A49" i="49"/>
  <c r="A91" i="49" s="1"/>
  <c r="D48" i="49"/>
  <c r="D90" i="49" s="1"/>
  <c r="C48" i="49"/>
  <c r="C90" i="49" s="1"/>
  <c r="B48" i="49"/>
  <c r="B90" i="49" s="1"/>
  <c r="A48" i="49"/>
  <c r="A90" i="49" s="1"/>
  <c r="D47" i="49"/>
  <c r="D89" i="49" s="1"/>
  <c r="C47" i="49"/>
  <c r="C89" i="49" s="1"/>
  <c r="B47" i="49"/>
  <c r="B89" i="49" s="1"/>
  <c r="A47" i="49"/>
  <c r="D46" i="49"/>
  <c r="C46" i="49"/>
  <c r="C88" i="49" s="1"/>
  <c r="B46" i="49"/>
  <c r="B88" i="49" s="1"/>
  <c r="A46" i="49"/>
  <c r="A88" i="49" s="1"/>
  <c r="D45" i="49"/>
  <c r="D87" i="49" s="1"/>
  <c r="C45" i="49"/>
  <c r="C87" i="49" s="1"/>
  <c r="B45" i="49"/>
  <c r="B87" i="49" s="1"/>
  <c r="A45" i="49"/>
  <c r="A87" i="49" s="1"/>
  <c r="A44" i="49"/>
  <c r="D43" i="49"/>
  <c r="A43" i="49"/>
  <c r="AP28" i="49"/>
  <c r="AO28" i="49"/>
  <c r="AO112" i="49" s="1"/>
  <c r="AN28" i="49"/>
  <c r="AP27" i="49"/>
  <c r="AO27" i="49"/>
  <c r="AO69" i="49" s="1"/>
  <c r="AN27" i="49"/>
  <c r="AP26" i="49"/>
  <c r="AO26" i="49"/>
  <c r="AN26" i="49"/>
  <c r="AP25" i="49"/>
  <c r="AP109" i="49" s="1"/>
  <c r="AO25" i="49"/>
  <c r="AN25" i="49"/>
  <c r="AP24" i="49"/>
  <c r="AO24" i="49"/>
  <c r="AN24" i="49"/>
  <c r="AN66" i="49" s="1"/>
  <c r="AP23" i="49"/>
  <c r="AO23" i="49"/>
  <c r="AN23" i="49"/>
  <c r="AP22" i="49"/>
  <c r="AO22" i="49"/>
  <c r="AO106" i="49" s="1"/>
  <c r="AN22" i="49"/>
  <c r="AP21" i="49"/>
  <c r="AO21" i="49"/>
  <c r="AO63" i="49" s="1"/>
  <c r="AP20" i="49"/>
  <c r="AO20" i="49"/>
  <c r="AP19" i="49"/>
  <c r="AP103" i="49" s="1"/>
  <c r="AO19" i="49"/>
  <c r="AN19" i="49"/>
  <c r="AP14" i="49"/>
  <c r="AO14" i="49"/>
  <c r="AO98" i="49" s="1"/>
  <c r="AN14" i="49"/>
  <c r="AP13" i="49"/>
  <c r="AO13" i="49"/>
  <c r="AO55" i="49" s="1"/>
  <c r="AN13" i="49"/>
  <c r="AP12" i="49"/>
  <c r="AO12" i="49"/>
  <c r="AN12" i="49"/>
  <c r="AP11" i="49"/>
  <c r="AP95" i="49" s="1"/>
  <c r="AO11" i="49"/>
  <c r="AN11" i="49"/>
  <c r="AP10" i="49"/>
  <c r="AP52" i="49" s="1"/>
  <c r="AO10" i="49"/>
  <c r="AN10" i="49"/>
  <c r="AP9" i="49"/>
  <c r="AO9" i="49"/>
  <c r="AN9" i="49"/>
  <c r="AN93" i="49" s="1"/>
  <c r="AP8" i="49"/>
  <c r="AO8" i="49"/>
  <c r="AN8" i="49"/>
  <c r="AN50" i="49" s="1"/>
  <c r="AP7" i="49"/>
  <c r="AO7" i="49"/>
  <c r="AN7" i="49"/>
  <c r="AP6" i="49"/>
  <c r="AO6" i="49"/>
  <c r="AO90" i="49" s="1"/>
  <c r="AN6" i="49"/>
  <c r="AP5" i="49"/>
  <c r="AP89" i="49" s="1"/>
  <c r="AO5" i="49"/>
  <c r="AO47" i="49" s="1"/>
  <c r="AN5" i="49"/>
  <c r="AP4" i="49"/>
  <c r="AO4" i="49"/>
  <c r="AN4" i="49"/>
  <c r="AN88" i="49" s="1"/>
  <c r="AP3" i="49"/>
  <c r="AP87" i="49" s="1"/>
  <c r="AO3" i="49"/>
  <c r="AN3" i="49"/>
  <c r="AN87" i="49" s="1"/>
  <c r="I2" i="49"/>
  <c r="H2" i="49"/>
  <c r="H86" i="49" s="1"/>
  <c r="G2" i="49"/>
  <c r="G86" i="49" s="1"/>
  <c r="F2" i="49"/>
  <c r="E2" i="49"/>
  <c r="E86" i="49" s="1"/>
  <c r="E1" i="49"/>
  <c r="E85" i="49" s="1"/>
  <c r="F37" i="48"/>
  <c r="G37" i="48"/>
  <c r="H37" i="48"/>
  <c r="E37" i="48"/>
  <c r="A43" i="48"/>
  <c r="F121" i="48"/>
  <c r="G121" i="48"/>
  <c r="H121" i="48"/>
  <c r="E121" i="48"/>
  <c r="G79" i="48"/>
  <c r="H79" i="48"/>
  <c r="F79" i="48"/>
  <c r="E79" i="48"/>
  <c r="A122" i="48"/>
  <c r="A121" i="48"/>
  <c r="C113" i="48"/>
  <c r="A111" i="48"/>
  <c r="D110" i="48"/>
  <c r="C107" i="48"/>
  <c r="A105" i="48"/>
  <c r="D104" i="48"/>
  <c r="B102" i="48"/>
  <c r="C99" i="48"/>
  <c r="A97" i="48"/>
  <c r="D96" i="48"/>
  <c r="B94" i="48"/>
  <c r="C91" i="48"/>
  <c r="A89" i="48"/>
  <c r="D88" i="48"/>
  <c r="A86" i="48"/>
  <c r="D85" i="48"/>
  <c r="A85" i="48"/>
  <c r="B80" i="48"/>
  <c r="B122" i="48" s="1"/>
  <c r="A80" i="48"/>
  <c r="B79" i="48"/>
  <c r="B121" i="48" s="1"/>
  <c r="A79" i="48"/>
  <c r="C71" i="48"/>
  <c r="B71" i="48"/>
  <c r="B113" i="48" s="1"/>
  <c r="A71" i="48"/>
  <c r="A113" i="48" s="1"/>
  <c r="D70" i="48"/>
  <c r="D112" i="48" s="1"/>
  <c r="C70" i="48"/>
  <c r="C112" i="48" s="1"/>
  <c r="B70" i="48"/>
  <c r="B112" i="48" s="1"/>
  <c r="A70" i="48"/>
  <c r="A112" i="48" s="1"/>
  <c r="D69" i="48"/>
  <c r="D111" i="48" s="1"/>
  <c r="C69" i="48"/>
  <c r="C111" i="48" s="1"/>
  <c r="B69" i="48"/>
  <c r="B111" i="48" s="1"/>
  <c r="A69" i="48"/>
  <c r="D68" i="48"/>
  <c r="C68" i="48"/>
  <c r="C110" i="48" s="1"/>
  <c r="B68" i="48"/>
  <c r="B110" i="48" s="1"/>
  <c r="A68" i="48"/>
  <c r="A110" i="48" s="1"/>
  <c r="D67" i="48"/>
  <c r="D109" i="48" s="1"/>
  <c r="C67" i="48"/>
  <c r="C109" i="48" s="1"/>
  <c r="D66" i="48"/>
  <c r="D108" i="48" s="1"/>
  <c r="C66" i="48"/>
  <c r="C108" i="48" s="1"/>
  <c r="B66" i="48"/>
  <c r="B108" i="48" s="1"/>
  <c r="A66" i="48"/>
  <c r="A108" i="48" s="1"/>
  <c r="D65" i="48"/>
  <c r="D107" i="48" s="1"/>
  <c r="C65" i="48"/>
  <c r="B65" i="48"/>
  <c r="B107" i="48" s="1"/>
  <c r="A65" i="48"/>
  <c r="A107" i="48" s="1"/>
  <c r="D64" i="48"/>
  <c r="D106" i="48" s="1"/>
  <c r="C64" i="48"/>
  <c r="C106" i="48" s="1"/>
  <c r="B64" i="48"/>
  <c r="B106" i="48" s="1"/>
  <c r="A64" i="48"/>
  <c r="A106" i="48" s="1"/>
  <c r="D63" i="48"/>
  <c r="D105" i="48" s="1"/>
  <c r="C63" i="48"/>
  <c r="C105" i="48" s="1"/>
  <c r="B63" i="48"/>
  <c r="B105" i="48" s="1"/>
  <c r="A63" i="48"/>
  <c r="D62" i="48"/>
  <c r="C62" i="48"/>
  <c r="C104" i="48" s="1"/>
  <c r="B62" i="48"/>
  <c r="B104" i="48" s="1"/>
  <c r="A62" i="48"/>
  <c r="A104" i="48" s="1"/>
  <c r="D61" i="48"/>
  <c r="D103" i="48" s="1"/>
  <c r="C61" i="48"/>
  <c r="C103" i="48" s="1"/>
  <c r="B61" i="48"/>
  <c r="B103" i="48" s="1"/>
  <c r="A61" i="48"/>
  <c r="A103" i="48" s="1"/>
  <c r="D60" i="48"/>
  <c r="D102" i="48" s="1"/>
  <c r="C60" i="48"/>
  <c r="C102" i="48" s="1"/>
  <c r="B60" i="48"/>
  <c r="A60" i="48"/>
  <c r="A102" i="48" s="1"/>
  <c r="D59" i="48"/>
  <c r="D101" i="48" s="1"/>
  <c r="C59" i="48"/>
  <c r="C101" i="48" s="1"/>
  <c r="B59" i="48"/>
  <c r="B101" i="48" s="1"/>
  <c r="A59" i="48"/>
  <c r="A101" i="48" s="1"/>
  <c r="D58" i="48"/>
  <c r="D100" i="48" s="1"/>
  <c r="C58" i="48"/>
  <c r="C100" i="48" s="1"/>
  <c r="B58" i="48"/>
  <c r="B100" i="48" s="1"/>
  <c r="A58" i="48"/>
  <c r="A100" i="48" s="1"/>
  <c r="D57" i="48"/>
  <c r="D99" i="48" s="1"/>
  <c r="C57" i="48"/>
  <c r="B57" i="48"/>
  <c r="B99" i="48" s="1"/>
  <c r="A57" i="48"/>
  <c r="A99" i="48" s="1"/>
  <c r="D56" i="48"/>
  <c r="D98" i="48" s="1"/>
  <c r="C56" i="48"/>
  <c r="C98" i="48" s="1"/>
  <c r="B56" i="48"/>
  <c r="B98" i="48" s="1"/>
  <c r="A56" i="48"/>
  <c r="A98" i="48" s="1"/>
  <c r="D55" i="48"/>
  <c r="D97" i="48" s="1"/>
  <c r="C55" i="48"/>
  <c r="C97" i="48" s="1"/>
  <c r="B55" i="48"/>
  <c r="B97" i="48" s="1"/>
  <c r="A55" i="48"/>
  <c r="D54" i="48"/>
  <c r="C54" i="48"/>
  <c r="C96" i="48" s="1"/>
  <c r="B54" i="48"/>
  <c r="B96" i="48" s="1"/>
  <c r="A54" i="48"/>
  <c r="A96" i="48" s="1"/>
  <c r="D53" i="48"/>
  <c r="D95" i="48" s="1"/>
  <c r="C53" i="48"/>
  <c r="C95" i="48" s="1"/>
  <c r="B53" i="48"/>
  <c r="B95" i="48" s="1"/>
  <c r="A53" i="48"/>
  <c r="A95" i="48" s="1"/>
  <c r="D52" i="48"/>
  <c r="D94" i="48" s="1"/>
  <c r="C52" i="48"/>
  <c r="C94" i="48" s="1"/>
  <c r="B52" i="48"/>
  <c r="A52" i="48"/>
  <c r="A94" i="48" s="1"/>
  <c r="D51" i="48"/>
  <c r="D93" i="48" s="1"/>
  <c r="C51" i="48"/>
  <c r="C93" i="48" s="1"/>
  <c r="B51" i="48"/>
  <c r="B93" i="48" s="1"/>
  <c r="A51" i="48"/>
  <c r="A93" i="48" s="1"/>
  <c r="D50" i="48"/>
  <c r="D92" i="48" s="1"/>
  <c r="C50" i="48"/>
  <c r="C92" i="48" s="1"/>
  <c r="B50" i="48"/>
  <c r="B92" i="48" s="1"/>
  <c r="A50" i="48"/>
  <c r="A92" i="48" s="1"/>
  <c r="D49" i="48"/>
  <c r="D91" i="48" s="1"/>
  <c r="C49" i="48"/>
  <c r="B49" i="48"/>
  <c r="B91" i="48" s="1"/>
  <c r="A49" i="48"/>
  <c r="A91" i="48" s="1"/>
  <c r="D48" i="48"/>
  <c r="D90" i="48" s="1"/>
  <c r="C48" i="48"/>
  <c r="C90" i="48" s="1"/>
  <c r="B48" i="48"/>
  <c r="B90" i="48" s="1"/>
  <c r="A48" i="48"/>
  <c r="A90" i="48" s="1"/>
  <c r="D47" i="48"/>
  <c r="D89" i="48" s="1"/>
  <c r="C47" i="48"/>
  <c r="C89" i="48" s="1"/>
  <c r="B47" i="48"/>
  <c r="B89" i="48" s="1"/>
  <c r="A47" i="48"/>
  <c r="D46" i="48"/>
  <c r="C46" i="48"/>
  <c r="C88" i="48" s="1"/>
  <c r="B46" i="48"/>
  <c r="B88" i="48" s="1"/>
  <c r="A46" i="48"/>
  <c r="A88" i="48" s="1"/>
  <c r="D45" i="48"/>
  <c r="D87" i="48" s="1"/>
  <c r="C45" i="48"/>
  <c r="C87" i="48" s="1"/>
  <c r="B45" i="48"/>
  <c r="B87" i="48" s="1"/>
  <c r="A45" i="48"/>
  <c r="A87" i="48" s="1"/>
  <c r="A44" i="48"/>
  <c r="D43" i="48"/>
  <c r="AP28" i="48"/>
  <c r="AO28" i="48"/>
  <c r="AO112" i="48" s="1"/>
  <c r="AN28" i="48"/>
  <c r="AP27" i="48"/>
  <c r="AO27" i="48"/>
  <c r="AO69" i="48" s="1"/>
  <c r="AN27" i="48"/>
  <c r="AP26" i="48"/>
  <c r="AO26" i="48"/>
  <c r="AN26" i="48"/>
  <c r="AP25" i="48"/>
  <c r="AP109" i="48" s="1"/>
  <c r="AO25" i="48"/>
  <c r="AN25" i="48"/>
  <c r="AP24" i="48"/>
  <c r="AO24" i="48"/>
  <c r="AN24" i="48"/>
  <c r="AN66" i="48" s="1"/>
  <c r="AP23" i="48"/>
  <c r="AO23" i="48"/>
  <c r="AN23" i="48"/>
  <c r="AQ23" i="48" s="1"/>
  <c r="AQ65" i="48" s="1"/>
  <c r="AP22" i="48"/>
  <c r="AO22" i="48"/>
  <c r="AO106" i="48" s="1"/>
  <c r="AN22" i="48"/>
  <c r="AP21" i="48"/>
  <c r="AO21" i="48"/>
  <c r="AO63" i="48" s="1"/>
  <c r="AP20" i="48"/>
  <c r="AO20" i="48"/>
  <c r="AP19" i="48"/>
  <c r="AP103" i="48" s="1"/>
  <c r="AO19" i="48"/>
  <c r="AN19" i="48"/>
  <c r="AP14" i="48"/>
  <c r="AO14" i="48"/>
  <c r="AO98" i="48" s="1"/>
  <c r="AN14" i="48"/>
  <c r="AP13" i="48"/>
  <c r="AO13" i="48"/>
  <c r="AO55" i="48" s="1"/>
  <c r="AN13" i="48"/>
  <c r="AP12" i="48"/>
  <c r="AO12" i="48"/>
  <c r="AN12" i="48"/>
  <c r="AP11" i="48"/>
  <c r="AP95" i="48" s="1"/>
  <c r="AO11" i="48"/>
  <c r="AN11" i="48"/>
  <c r="AP10" i="48"/>
  <c r="AP52" i="48" s="1"/>
  <c r="AO10" i="48"/>
  <c r="AN10" i="48"/>
  <c r="AP9" i="48"/>
  <c r="AO9" i="48"/>
  <c r="AN9" i="48"/>
  <c r="AN93" i="48" s="1"/>
  <c r="AP8" i="48"/>
  <c r="AO8" i="48"/>
  <c r="AN8" i="48"/>
  <c r="AN50" i="48" s="1"/>
  <c r="AP7" i="48"/>
  <c r="AO7" i="48"/>
  <c r="AN7" i="48"/>
  <c r="AP6" i="48"/>
  <c r="AO6" i="48"/>
  <c r="AO90" i="48" s="1"/>
  <c r="AN6" i="48"/>
  <c r="AP5" i="48"/>
  <c r="AO5" i="48"/>
  <c r="AO47" i="48" s="1"/>
  <c r="AN5" i="48"/>
  <c r="AP4" i="48"/>
  <c r="AO4" i="48"/>
  <c r="AN4" i="48"/>
  <c r="AP3" i="48"/>
  <c r="AP87" i="48" s="1"/>
  <c r="AO3" i="48"/>
  <c r="AN3" i="48"/>
  <c r="I2" i="48"/>
  <c r="I86" i="48" s="1"/>
  <c r="H2" i="48"/>
  <c r="G2" i="48"/>
  <c r="G86" i="48" s="1"/>
  <c r="F2" i="48"/>
  <c r="E2" i="48"/>
  <c r="E1" i="48"/>
  <c r="AN4" i="47"/>
  <c r="AN46" i="47" s="1"/>
  <c r="AO4" i="47"/>
  <c r="AP4" i="47"/>
  <c r="AP88" i="47" s="1"/>
  <c r="AN5" i="47"/>
  <c r="AN89" i="47" s="1"/>
  <c r="AO5" i="47"/>
  <c r="AO89" i="47" s="1"/>
  <c r="AP5" i="47"/>
  <c r="AN6" i="47"/>
  <c r="AN48" i="47" s="1"/>
  <c r="AO6" i="47"/>
  <c r="AO48" i="47" s="1"/>
  <c r="AP6" i="47"/>
  <c r="AP48" i="47" s="1"/>
  <c r="AN7" i="47"/>
  <c r="AN49" i="47" s="1"/>
  <c r="AO7" i="47"/>
  <c r="AO91" i="47" s="1"/>
  <c r="AP7" i="47"/>
  <c r="AN8" i="47"/>
  <c r="AN50" i="47" s="1"/>
  <c r="AO8" i="47"/>
  <c r="AP8" i="47"/>
  <c r="AN9" i="47"/>
  <c r="AN51" i="47" s="1"/>
  <c r="AO9" i="47"/>
  <c r="AO51" i="47" s="1"/>
  <c r="AP9" i="47"/>
  <c r="AP51" i="47" s="1"/>
  <c r="AN10" i="47"/>
  <c r="AO10" i="47"/>
  <c r="AP10" i="47"/>
  <c r="AP94" i="47" s="1"/>
  <c r="AN11" i="47"/>
  <c r="AO11" i="47"/>
  <c r="AP11" i="47"/>
  <c r="AP53" i="47" s="1"/>
  <c r="AN12" i="47"/>
  <c r="AN54" i="47" s="1"/>
  <c r="AO12" i="47"/>
  <c r="AP12" i="47"/>
  <c r="AP96" i="47" s="1"/>
  <c r="AN13" i="47"/>
  <c r="AO13" i="47"/>
  <c r="AO97" i="47" s="1"/>
  <c r="AP13" i="47"/>
  <c r="AN14" i="47"/>
  <c r="AO14" i="47"/>
  <c r="AO56" i="47" s="1"/>
  <c r="AP14" i="47"/>
  <c r="AP98" i="47" s="1"/>
  <c r="AN19" i="47"/>
  <c r="AN103" i="47" s="1"/>
  <c r="AO19" i="47"/>
  <c r="AO61" i="47" s="1"/>
  <c r="AP19" i="47"/>
  <c r="AP103" i="47" s="1"/>
  <c r="AO20" i="47"/>
  <c r="AO62" i="47" s="1"/>
  <c r="AP20" i="47"/>
  <c r="AP62" i="47" s="1"/>
  <c r="AO21" i="47"/>
  <c r="AO105" i="47" s="1"/>
  <c r="AP21" i="47"/>
  <c r="AN22" i="47"/>
  <c r="AN64" i="47" s="1"/>
  <c r="AO22" i="47"/>
  <c r="AP22" i="47"/>
  <c r="AP64" i="47" s="1"/>
  <c r="AN23" i="47"/>
  <c r="AN107" i="47" s="1"/>
  <c r="AO23" i="47"/>
  <c r="AO65" i="47" s="1"/>
  <c r="AP23" i="47"/>
  <c r="AN24" i="47"/>
  <c r="AN66" i="47" s="1"/>
  <c r="AO24" i="47"/>
  <c r="AP24" i="47"/>
  <c r="AP108" i="47" s="1"/>
  <c r="AN25" i="47"/>
  <c r="AN67" i="47" s="1"/>
  <c r="AO25" i="47"/>
  <c r="AO67" i="47" s="1"/>
  <c r="AP25" i="47"/>
  <c r="AP67" i="47" s="1"/>
  <c r="AN26" i="47"/>
  <c r="AQ26" i="47" s="1"/>
  <c r="AO26" i="47"/>
  <c r="AP26" i="47"/>
  <c r="AP110" i="47" s="1"/>
  <c r="AN27" i="47"/>
  <c r="AO27" i="47"/>
  <c r="AO111" i="47" s="1"/>
  <c r="AP27" i="47"/>
  <c r="AP69" i="47" s="1"/>
  <c r="AN28" i="47"/>
  <c r="AN112" i="47" s="1"/>
  <c r="AO28" i="47"/>
  <c r="AO112" i="47" s="1"/>
  <c r="AP28" i="47"/>
  <c r="AP112" i="47" s="1"/>
  <c r="AO3" i="47"/>
  <c r="AP3" i="47"/>
  <c r="AP87" i="47" s="1"/>
  <c r="AN3" i="47"/>
  <c r="AN87" i="47" s="1"/>
  <c r="A86" i="47"/>
  <c r="A85" i="47"/>
  <c r="A44" i="47"/>
  <c r="A43" i="47"/>
  <c r="AN111" i="47"/>
  <c r="AO110" i="47"/>
  <c r="AO109" i="47"/>
  <c r="AO108" i="47"/>
  <c r="AN108" i="47"/>
  <c r="AP107" i="47"/>
  <c r="AP105" i="47"/>
  <c r="AP104" i="47"/>
  <c r="AN98" i="47"/>
  <c r="AP97" i="47"/>
  <c r="AN97" i="47"/>
  <c r="AO96" i="47"/>
  <c r="AO95" i="47"/>
  <c r="AN95" i="47"/>
  <c r="AO94" i="47"/>
  <c r="AP92" i="47"/>
  <c r="AO92" i="47"/>
  <c r="AP91" i="47"/>
  <c r="AP90" i="47"/>
  <c r="AP89" i="47"/>
  <c r="AN88" i="47"/>
  <c r="AO87" i="47"/>
  <c r="D85" i="47"/>
  <c r="B80" i="47"/>
  <c r="B122" i="47" s="1"/>
  <c r="A80" i="47"/>
  <c r="A122" i="47" s="1"/>
  <c r="B79" i="47"/>
  <c r="B121" i="47" s="1"/>
  <c r="A79" i="47"/>
  <c r="A121" i="47" s="1"/>
  <c r="C71" i="47"/>
  <c r="C113" i="47" s="1"/>
  <c r="B71" i="47"/>
  <c r="B113" i="47" s="1"/>
  <c r="A71" i="47"/>
  <c r="A113" i="47" s="1"/>
  <c r="D70" i="47"/>
  <c r="D112" i="47" s="1"/>
  <c r="C70" i="47"/>
  <c r="C112" i="47" s="1"/>
  <c r="B70" i="47"/>
  <c r="B112" i="47" s="1"/>
  <c r="A70" i="47"/>
  <c r="A112" i="47" s="1"/>
  <c r="AO69" i="47"/>
  <c r="AN69" i="47"/>
  <c r="D69" i="47"/>
  <c r="D111" i="47" s="1"/>
  <c r="C69" i="47"/>
  <c r="C111" i="47" s="1"/>
  <c r="B69" i="47"/>
  <c r="B111" i="47" s="1"/>
  <c r="A69" i="47"/>
  <c r="A111" i="47" s="1"/>
  <c r="AO68" i="47"/>
  <c r="D68" i="47"/>
  <c r="D110" i="47" s="1"/>
  <c r="C68" i="47"/>
  <c r="C110" i="47" s="1"/>
  <c r="B68" i="47"/>
  <c r="B110" i="47" s="1"/>
  <c r="A68" i="47"/>
  <c r="A110" i="47" s="1"/>
  <c r="D67" i="47"/>
  <c r="D109" i="47" s="1"/>
  <c r="C67" i="47"/>
  <c r="C109" i="47" s="1"/>
  <c r="AO66" i="47"/>
  <c r="D66" i="47"/>
  <c r="D108" i="47" s="1"/>
  <c r="C66" i="47"/>
  <c r="C108" i="47" s="1"/>
  <c r="B66" i="47"/>
  <c r="B108" i="47" s="1"/>
  <c r="A66" i="47"/>
  <c r="A108" i="47" s="1"/>
  <c r="AP65" i="47"/>
  <c r="D65" i="47"/>
  <c r="D107" i="47" s="1"/>
  <c r="C65" i="47"/>
  <c r="C107" i="47" s="1"/>
  <c r="B65" i="47"/>
  <c r="B107" i="47" s="1"/>
  <c r="A65" i="47"/>
  <c r="A107" i="47" s="1"/>
  <c r="D64" i="47"/>
  <c r="D106" i="47" s="1"/>
  <c r="C64" i="47"/>
  <c r="C106" i="47" s="1"/>
  <c r="B64" i="47"/>
  <c r="B106" i="47" s="1"/>
  <c r="A64" i="47"/>
  <c r="A106" i="47" s="1"/>
  <c r="AP63" i="47"/>
  <c r="D63" i="47"/>
  <c r="D105" i="47" s="1"/>
  <c r="C63" i="47"/>
  <c r="C105" i="47" s="1"/>
  <c r="B63" i="47"/>
  <c r="B105" i="47" s="1"/>
  <c r="A63" i="47"/>
  <c r="A105" i="47" s="1"/>
  <c r="D62" i="47"/>
  <c r="D104" i="47" s="1"/>
  <c r="C62" i="47"/>
  <c r="C104" i="47" s="1"/>
  <c r="B62" i="47"/>
  <c r="B104" i="47" s="1"/>
  <c r="A62" i="47"/>
  <c r="A104" i="47" s="1"/>
  <c r="AN61" i="47"/>
  <c r="D61" i="47"/>
  <c r="D103" i="47" s="1"/>
  <c r="C61" i="47"/>
  <c r="C103" i="47" s="1"/>
  <c r="B61" i="47"/>
  <c r="B103" i="47" s="1"/>
  <c r="A61" i="47"/>
  <c r="A103" i="47" s="1"/>
  <c r="D60" i="47"/>
  <c r="D102" i="47" s="1"/>
  <c r="C60" i="47"/>
  <c r="C102" i="47" s="1"/>
  <c r="B60" i="47"/>
  <c r="B102" i="47" s="1"/>
  <c r="A60" i="47"/>
  <c r="A102" i="47" s="1"/>
  <c r="D59" i="47"/>
  <c r="D101" i="47" s="1"/>
  <c r="C59" i="47"/>
  <c r="C101" i="47" s="1"/>
  <c r="B59" i="47"/>
  <c r="B101" i="47" s="1"/>
  <c r="A59" i="47"/>
  <c r="A101" i="47" s="1"/>
  <c r="D58" i="47"/>
  <c r="D100" i="47" s="1"/>
  <c r="C58" i="47"/>
  <c r="C100" i="47" s="1"/>
  <c r="B58" i="47"/>
  <c r="B100" i="47" s="1"/>
  <c r="A58" i="47"/>
  <c r="A100" i="47" s="1"/>
  <c r="D57" i="47"/>
  <c r="D99" i="47" s="1"/>
  <c r="C57" i="47"/>
  <c r="C99" i="47" s="1"/>
  <c r="B57" i="47"/>
  <c r="B99" i="47" s="1"/>
  <c r="A57" i="47"/>
  <c r="A99" i="47" s="1"/>
  <c r="AN56" i="47"/>
  <c r="D56" i="47"/>
  <c r="D98" i="47" s="1"/>
  <c r="C56" i="47"/>
  <c r="C98" i="47" s="1"/>
  <c r="B56" i="47"/>
  <c r="B98" i="47" s="1"/>
  <c r="A56" i="47"/>
  <c r="A98" i="47" s="1"/>
  <c r="AP55" i="47"/>
  <c r="AN55" i="47"/>
  <c r="D55" i="47"/>
  <c r="D97" i="47" s="1"/>
  <c r="C55" i="47"/>
  <c r="C97" i="47" s="1"/>
  <c r="B55" i="47"/>
  <c r="B97" i="47" s="1"/>
  <c r="A55" i="47"/>
  <c r="A97" i="47" s="1"/>
  <c r="D54" i="47"/>
  <c r="D96" i="47" s="1"/>
  <c r="C54" i="47"/>
  <c r="C96" i="47" s="1"/>
  <c r="B54" i="47"/>
  <c r="B96" i="47" s="1"/>
  <c r="A54" i="47"/>
  <c r="A96" i="47" s="1"/>
  <c r="AO53" i="47"/>
  <c r="AN53" i="47"/>
  <c r="D53" i="47"/>
  <c r="D95" i="47" s="1"/>
  <c r="C53" i="47"/>
  <c r="C95" i="47" s="1"/>
  <c r="B53" i="47"/>
  <c r="B95" i="47" s="1"/>
  <c r="A53" i="47"/>
  <c r="A95" i="47" s="1"/>
  <c r="AO52" i="47"/>
  <c r="D52" i="47"/>
  <c r="D94" i="47" s="1"/>
  <c r="C52" i="47"/>
  <c r="C94" i="47" s="1"/>
  <c r="B52" i="47"/>
  <c r="B94" i="47" s="1"/>
  <c r="A52" i="47"/>
  <c r="A94" i="47" s="1"/>
  <c r="D51" i="47"/>
  <c r="D93" i="47" s="1"/>
  <c r="C51" i="47"/>
  <c r="C93" i="47" s="1"/>
  <c r="B51" i="47"/>
  <c r="B93" i="47" s="1"/>
  <c r="A51" i="47"/>
  <c r="A93" i="47" s="1"/>
  <c r="AP50" i="47"/>
  <c r="AO50" i="47"/>
  <c r="D50" i="47"/>
  <c r="D92" i="47" s="1"/>
  <c r="C50" i="47"/>
  <c r="C92" i="47" s="1"/>
  <c r="B50" i="47"/>
  <c r="B92" i="47" s="1"/>
  <c r="A50" i="47"/>
  <c r="A92" i="47" s="1"/>
  <c r="AP49" i="47"/>
  <c r="D49" i="47"/>
  <c r="D91" i="47" s="1"/>
  <c r="C49" i="47"/>
  <c r="C91" i="47" s="1"/>
  <c r="B49" i="47"/>
  <c r="B91" i="47" s="1"/>
  <c r="A49" i="47"/>
  <c r="A91" i="47" s="1"/>
  <c r="D48" i="47"/>
  <c r="D90" i="47" s="1"/>
  <c r="C48" i="47"/>
  <c r="C90" i="47" s="1"/>
  <c r="B48" i="47"/>
  <c r="B90" i="47" s="1"/>
  <c r="A48" i="47"/>
  <c r="A90" i="47" s="1"/>
  <c r="AP47" i="47"/>
  <c r="D47" i="47"/>
  <c r="D89" i="47" s="1"/>
  <c r="C47" i="47"/>
  <c r="C89" i="47" s="1"/>
  <c r="B47" i="47"/>
  <c r="B89" i="47" s="1"/>
  <c r="A47" i="47"/>
  <c r="A89" i="47" s="1"/>
  <c r="D46" i="47"/>
  <c r="D88" i="47" s="1"/>
  <c r="C46" i="47"/>
  <c r="C88" i="47" s="1"/>
  <c r="B46" i="47"/>
  <c r="B88" i="47" s="1"/>
  <c r="A46" i="47"/>
  <c r="A88" i="47" s="1"/>
  <c r="AO45" i="47"/>
  <c r="AN45" i="47"/>
  <c r="D45" i="47"/>
  <c r="D87" i="47" s="1"/>
  <c r="C45" i="47"/>
  <c r="C87" i="47" s="1"/>
  <c r="B45" i="47"/>
  <c r="B87" i="47" s="1"/>
  <c r="A45" i="47"/>
  <c r="A87" i="47" s="1"/>
  <c r="D43" i="47"/>
  <c r="I2" i="47"/>
  <c r="I86" i="47" s="1"/>
  <c r="H2" i="47"/>
  <c r="G2" i="47"/>
  <c r="F2" i="47"/>
  <c r="E2" i="47"/>
  <c r="E1" i="47"/>
  <c r="K30" i="39"/>
  <c r="L30" i="39" s="1"/>
  <c r="M30" i="39" s="1"/>
  <c r="N30" i="39" s="1"/>
  <c r="O30" i="39" s="1"/>
  <c r="P30" i="39" s="1"/>
  <c r="Q30" i="39" s="1"/>
  <c r="R30" i="39" s="1"/>
  <c r="S30" i="39" s="1"/>
  <c r="T30" i="39" s="1"/>
  <c r="U30" i="39" s="1"/>
  <c r="V30" i="39" s="1"/>
  <c r="W30" i="39" s="1"/>
  <c r="X30" i="39" s="1"/>
  <c r="Y30" i="39" s="1"/>
  <c r="Z30" i="39" s="1"/>
  <c r="AA30" i="39" s="1"/>
  <c r="AB30" i="39" s="1"/>
  <c r="AC30" i="39" s="1"/>
  <c r="AD30" i="39" s="1"/>
  <c r="AE30" i="39" s="1"/>
  <c r="AF30" i="39" s="1"/>
  <c r="AG30" i="39" s="1"/>
  <c r="AH30" i="39" s="1"/>
  <c r="AI30" i="39" s="1"/>
  <c r="K31" i="39"/>
  <c r="L31" i="39" s="1"/>
  <c r="M31" i="39" s="1"/>
  <c r="N31" i="39" s="1"/>
  <c r="O31" i="39" s="1"/>
  <c r="P31" i="39" s="1"/>
  <c r="Q31" i="39" s="1"/>
  <c r="R31" i="39" s="1"/>
  <c r="S31" i="39" s="1"/>
  <c r="T31" i="39" s="1"/>
  <c r="U31" i="39" s="1"/>
  <c r="V31" i="39" s="1"/>
  <c r="W31" i="39" s="1"/>
  <c r="X31" i="39" s="1"/>
  <c r="Y31" i="39" s="1"/>
  <c r="Z31" i="39" s="1"/>
  <c r="AA31" i="39" s="1"/>
  <c r="AB31" i="39" s="1"/>
  <c r="AC31" i="39" s="1"/>
  <c r="AD31" i="39" s="1"/>
  <c r="AE31" i="39" s="1"/>
  <c r="AF31" i="39" s="1"/>
  <c r="AG31" i="39" s="1"/>
  <c r="AH31" i="39" s="1"/>
  <c r="AI31" i="39" s="1"/>
  <c r="K32" i="39"/>
  <c r="K33" i="39"/>
  <c r="K18" i="39"/>
  <c r="L18" i="39" s="1"/>
  <c r="M18" i="39" s="1"/>
  <c r="N18" i="39" s="1"/>
  <c r="O18" i="39" s="1"/>
  <c r="P18" i="39" s="1"/>
  <c r="Q18" i="39" s="1"/>
  <c r="R18" i="39" s="1"/>
  <c r="S18" i="39" s="1"/>
  <c r="T18" i="39" s="1"/>
  <c r="U18" i="39" s="1"/>
  <c r="V18" i="39" s="1"/>
  <c r="W18" i="39" s="1"/>
  <c r="X18" i="39" s="1"/>
  <c r="Y18" i="39" s="1"/>
  <c r="Z18" i="39" s="1"/>
  <c r="AA18" i="39" s="1"/>
  <c r="AB18" i="39" s="1"/>
  <c r="AC18" i="39" s="1"/>
  <c r="AD18" i="39" s="1"/>
  <c r="AE18" i="39" s="1"/>
  <c r="AF18" i="39" s="1"/>
  <c r="AG18" i="39" s="1"/>
  <c r="AH18" i="39" s="1"/>
  <c r="AI18" i="39" s="1"/>
  <c r="K20" i="39"/>
  <c r="L20" i="39" s="1"/>
  <c r="M20" i="39" s="1"/>
  <c r="N20" i="39" s="1"/>
  <c r="O20" i="39" s="1"/>
  <c r="P20" i="39" s="1"/>
  <c r="Q20" i="39" s="1"/>
  <c r="R20" i="39" s="1"/>
  <c r="S20" i="39" s="1"/>
  <c r="T20" i="39" s="1"/>
  <c r="U20" i="39" s="1"/>
  <c r="V20" i="39" s="1"/>
  <c r="W20" i="39" s="1"/>
  <c r="X20" i="39" s="1"/>
  <c r="Y20" i="39" s="1"/>
  <c r="Z20" i="39" s="1"/>
  <c r="AA20" i="39" s="1"/>
  <c r="AB20" i="39" s="1"/>
  <c r="AC20" i="39" s="1"/>
  <c r="AD20" i="39" s="1"/>
  <c r="AE20" i="39" s="1"/>
  <c r="AF20" i="39" s="1"/>
  <c r="AG20" i="39" s="1"/>
  <c r="AH20" i="39" s="1"/>
  <c r="AI20" i="39" s="1"/>
  <c r="K21" i="39"/>
  <c r="A33" i="39"/>
  <c r="A31" i="39"/>
  <c r="J29" i="31"/>
  <c r="J30" i="31"/>
  <c r="K30" i="31" s="1"/>
  <c r="L30" i="31" s="1"/>
  <c r="M30" i="31" s="1"/>
  <c r="N30" i="31" s="1"/>
  <c r="O30" i="31" s="1"/>
  <c r="P30" i="31" s="1"/>
  <c r="Q30" i="31" s="1"/>
  <c r="R30" i="31" s="1"/>
  <c r="S30" i="31" s="1"/>
  <c r="T30" i="31" s="1"/>
  <c r="U30" i="31" s="1"/>
  <c r="V30" i="31" s="1"/>
  <c r="W30" i="31" s="1"/>
  <c r="X30" i="31" s="1"/>
  <c r="Y30" i="31" s="1"/>
  <c r="Z30" i="31" s="1"/>
  <c r="AA30" i="31" s="1"/>
  <c r="AB30" i="31" s="1"/>
  <c r="AC30" i="31" s="1"/>
  <c r="AD30" i="31" s="1"/>
  <c r="AE30" i="31" s="1"/>
  <c r="AF30" i="31" s="1"/>
  <c r="AG30" i="31" s="1"/>
  <c r="AH30" i="31" s="1"/>
  <c r="AI30" i="31" s="1"/>
  <c r="J32" i="31"/>
  <c r="K32" i="31" s="1"/>
  <c r="L32" i="31" s="1"/>
  <c r="M32" i="31" s="1"/>
  <c r="N32" i="31" s="1"/>
  <c r="O32" i="31" s="1"/>
  <c r="P32" i="31" s="1"/>
  <c r="Q32" i="31" s="1"/>
  <c r="R32" i="31" s="1"/>
  <c r="S32" i="31" s="1"/>
  <c r="T32" i="31" s="1"/>
  <c r="U32" i="31" s="1"/>
  <c r="V32" i="31" s="1"/>
  <c r="W32" i="31" s="1"/>
  <c r="X32" i="31" s="1"/>
  <c r="Y32" i="31" s="1"/>
  <c r="Z32" i="31" s="1"/>
  <c r="AA32" i="31" s="1"/>
  <c r="AB32" i="31" s="1"/>
  <c r="AC32" i="31" s="1"/>
  <c r="AD32" i="31" s="1"/>
  <c r="AE32" i="31" s="1"/>
  <c r="AF32" i="31" s="1"/>
  <c r="AG32" i="31" s="1"/>
  <c r="AH32" i="31" s="1"/>
  <c r="AI32" i="31" s="1"/>
  <c r="J33" i="31"/>
  <c r="J18" i="31"/>
  <c r="J20" i="31"/>
  <c r="K20" i="31" s="1"/>
  <c r="L20" i="31" s="1"/>
  <c r="M20" i="31" s="1"/>
  <c r="N20" i="31" s="1"/>
  <c r="O20" i="31" s="1"/>
  <c r="P20" i="31" s="1"/>
  <c r="Q20" i="31" s="1"/>
  <c r="R20" i="31" s="1"/>
  <c r="S20" i="31" s="1"/>
  <c r="T20" i="31" s="1"/>
  <c r="U20" i="31" s="1"/>
  <c r="V20" i="31" s="1"/>
  <c r="W20" i="31" s="1"/>
  <c r="X20" i="31" s="1"/>
  <c r="Y20" i="31" s="1"/>
  <c r="Z20" i="31" s="1"/>
  <c r="AA20" i="31" s="1"/>
  <c r="AB20" i="31" s="1"/>
  <c r="AC20" i="31" s="1"/>
  <c r="AD20" i="31" s="1"/>
  <c r="AE20" i="31" s="1"/>
  <c r="AF20" i="31" s="1"/>
  <c r="AG20" i="31" s="1"/>
  <c r="AH20" i="31" s="1"/>
  <c r="AI20" i="31" s="1"/>
  <c r="J21" i="31"/>
  <c r="A33" i="31"/>
  <c r="A32" i="31"/>
  <c r="A31" i="31"/>
  <c r="A30" i="31"/>
  <c r="J32" i="2"/>
  <c r="K32" i="2"/>
  <c r="L32" i="2"/>
  <c r="M32" i="2"/>
  <c r="N32" i="2"/>
  <c r="O32" i="2"/>
  <c r="P32" i="2"/>
  <c r="Q32" i="2"/>
  <c r="R32" i="2"/>
  <c r="S32" i="2"/>
  <c r="T32" i="2"/>
  <c r="U32" i="2"/>
  <c r="V32" i="2"/>
  <c r="W32" i="2"/>
  <c r="X32" i="2"/>
  <c r="Y32" i="2"/>
  <c r="Z32" i="2"/>
  <c r="AA32" i="2"/>
  <c r="AB32" i="2"/>
  <c r="AC32" i="2"/>
  <c r="AD32" i="2"/>
  <c r="AE32" i="2"/>
  <c r="AF32" i="2"/>
  <c r="AG32" i="2"/>
  <c r="AH32" i="2"/>
  <c r="AI32" i="2"/>
  <c r="I32" i="2"/>
  <c r="J17" i="2"/>
  <c r="K17" i="2"/>
  <c r="L17" i="2"/>
  <c r="M17" i="2"/>
  <c r="N17" i="2"/>
  <c r="O17" i="2"/>
  <c r="P17" i="2"/>
  <c r="Q17" i="2"/>
  <c r="R17" i="2"/>
  <c r="S17" i="2"/>
  <c r="T17" i="2"/>
  <c r="U17" i="2"/>
  <c r="V17" i="2"/>
  <c r="W17" i="2"/>
  <c r="X17" i="2"/>
  <c r="Y17" i="2"/>
  <c r="Z17" i="2"/>
  <c r="AA17" i="2"/>
  <c r="AB17" i="2"/>
  <c r="AC17" i="2"/>
  <c r="AD17" i="2"/>
  <c r="AE17" i="2"/>
  <c r="AF17" i="2"/>
  <c r="AG17" i="2"/>
  <c r="AH17" i="2"/>
  <c r="AI17" i="2"/>
  <c r="J18" i="2"/>
  <c r="K18" i="2"/>
  <c r="L18" i="2"/>
  <c r="M18" i="2"/>
  <c r="N18" i="2"/>
  <c r="O18" i="2"/>
  <c r="P18" i="2"/>
  <c r="Q18" i="2"/>
  <c r="R18" i="2"/>
  <c r="S18" i="2"/>
  <c r="T18" i="2"/>
  <c r="U18" i="2"/>
  <c r="V18" i="2"/>
  <c r="W18" i="2"/>
  <c r="X18" i="2"/>
  <c r="Y18" i="2"/>
  <c r="Z18" i="2"/>
  <c r="AA18" i="2"/>
  <c r="AB18" i="2"/>
  <c r="AC18" i="2"/>
  <c r="AD18" i="2"/>
  <c r="AE18" i="2"/>
  <c r="AF18" i="2"/>
  <c r="AG18" i="2"/>
  <c r="AH18" i="2"/>
  <c r="AI18" i="2"/>
  <c r="J20" i="2"/>
  <c r="K20" i="2"/>
  <c r="L20" i="2"/>
  <c r="M20" i="2"/>
  <c r="N20" i="2"/>
  <c r="O20" i="2"/>
  <c r="P20" i="2"/>
  <c r="Q20" i="2"/>
  <c r="R20" i="2"/>
  <c r="S20" i="2"/>
  <c r="T20" i="2"/>
  <c r="U20" i="2"/>
  <c r="V20" i="2"/>
  <c r="W20" i="2"/>
  <c r="X20" i="2"/>
  <c r="Y20" i="2"/>
  <c r="Z20" i="2"/>
  <c r="AA20" i="2"/>
  <c r="AB20" i="2"/>
  <c r="AC20" i="2"/>
  <c r="AD20" i="2"/>
  <c r="AE20" i="2"/>
  <c r="AF20" i="2"/>
  <c r="AG20" i="2"/>
  <c r="AH20" i="2"/>
  <c r="AI20" i="2"/>
  <c r="J21" i="2"/>
  <c r="K21" i="2"/>
  <c r="L21" i="2"/>
  <c r="M21" i="2"/>
  <c r="N21" i="2"/>
  <c r="O21" i="2"/>
  <c r="P21" i="2"/>
  <c r="Q21" i="2"/>
  <c r="R21" i="2"/>
  <c r="S21" i="2"/>
  <c r="T21" i="2"/>
  <c r="U21" i="2"/>
  <c r="V21" i="2"/>
  <c r="W21" i="2"/>
  <c r="X21" i="2"/>
  <c r="Y21" i="2"/>
  <c r="Z21" i="2"/>
  <c r="AA21" i="2"/>
  <c r="AB21" i="2"/>
  <c r="AC21" i="2"/>
  <c r="AD21" i="2"/>
  <c r="AE21" i="2"/>
  <c r="AF21" i="2"/>
  <c r="AG21" i="2"/>
  <c r="AH21" i="2"/>
  <c r="AI21" i="2"/>
  <c r="I18" i="2"/>
  <c r="I20" i="2"/>
  <c r="I21" i="2"/>
  <c r="A33" i="2"/>
  <c r="A31" i="2"/>
  <c r="A30" i="2"/>
  <c r="I112" i="45"/>
  <c r="I112" i="40" s="1"/>
  <c r="H112" i="45"/>
  <c r="H112" i="40" s="1"/>
  <c r="G112" i="45"/>
  <c r="F112" i="45"/>
  <c r="F112" i="40" s="1"/>
  <c r="E112" i="45"/>
  <c r="I111" i="45"/>
  <c r="I111" i="40" s="1"/>
  <c r="H111" i="45"/>
  <c r="H111" i="40" s="1"/>
  <c r="G111" i="45"/>
  <c r="F111" i="45"/>
  <c r="F111" i="40" s="1"/>
  <c r="E111" i="45"/>
  <c r="I110" i="45"/>
  <c r="H110" i="45"/>
  <c r="H110" i="40" s="1"/>
  <c r="G110" i="45"/>
  <c r="G110" i="40" s="1"/>
  <c r="F110" i="45"/>
  <c r="F110" i="40" s="1"/>
  <c r="E110" i="45"/>
  <c r="E110" i="40" s="1"/>
  <c r="I109" i="45"/>
  <c r="I109" i="40" s="1"/>
  <c r="H109" i="45"/>
  <c r="H109" i="40" s="1"/>
  <c r="G109" i="45"/>
  <c r="F109" i="45"/>
  <c r="F109" i="40" s="1"/>
  <c r="E109" i="45"/>
  <c r="E109" i="40" s="1"/>
  <c r="I108" i="45"/>
  <c r="I108" i="40" s="1"/>
  <c r="H108" i="45"/>
  <c r="H108" i="40" s="1"/>
  <c r="G108" i="45"/>
  <c r="G108" i="40" s="1"/>
  <c r="F108" i="45"/>
  <c r="F108" i="40" s="1"/>
  <c r="E108" i="45"/>
  <c r="E108" i="40" s="1"/>
  <c r="I107" i="45"/>
  <c r="I107" i="40" s="1"/>
  <c r="H107" i="45"/>
  <c r="H107" i="40" s="1"/>
  <c r="G107" i="45"/>
  <c r="G107" i="40" s="1"/>
  <c r="F107" i="45"/>
  <c r="F107" i="40" s="1"/>
  <c r="E107" i="45"/>
  <c r="E107" i="40" s="1"/>
  <c r="I106" i="45"/>
  <c r="I106" i="40" s="1"/>
  <c r="H106" i="45"/>
  <c r="H106" i="40" s="1"/>
  <c r="G106" i="45"/>
  <c r="G106" i="40" s="1"/>
  <c r="F106" i="45"/>
  <c r="F106" i="40" s="1"/>
  <c r="E106" i="45"/>
  <c r="I105" i="45"/>
  <c r="I105" i="40" s="1"/>
  <c r="H105" i="45"/>
  <c r="H105" i="40" s="1"/>
  <c r="G105" i="45"/>
  <c r="G105" i="40" s="1"/>
  <c r="F105" i="45"/>
  <c r="E105" i="45"/>
  <c r="E105" i="40" s="1"/>
  <c r="I104" i="45"/>
  <c r="I104" i="40" s="1"/>
  <c r="H104" i="45"/>
  <c r="H104" i="40" s="1"/>
  <c r="G104" i="45"/>
  <c r="F104" i="45"/>
  <c r="F104" i="40" s="1"/>
  <c r="E104" i="45"/>
  <c r="E104" i="40" s="1"/>
  <c r="I103" i="45"/>
  <c r="I103" i="40" s="1"/>
  <c r="H103" i="45"/>
  <c r="G103" i="45"/>
  <c r="G103" i="40" s="1"/>
  <c r="F103" i="45"/>
  <c r="F103" i="40" s="1"/>
  <c r="E103" i="45"/>
  <c r="E103" i="40" s="1"/>
  <c r="I102" i="45"/>
  <c r="H102" i="45"/>
  <c r="H102" i="40" s="1"/>
  <c r="G102" i="45"/>
  <c r="G102" i="40" s="1"/>
  <c r="F102" i="45"/>
  <c r="F102" i="40" s="1"/>
  <c r="E102" i="45"/>
  <c r="E102" i="40" s="1"/>
  <c r="I101" i="45"/>
  <c r="I101" i="40" s="1"/>
  <c r="H101" i="45"/>
  <c r="H101" i="40" s="1"/>
  <c r="G101" i="45"/>
  <c r="G101" i="40" s="1"/>
  <c r="F101" i="45"/>
  <c r="F101" i="40" s="1"/>
  <c r="E101" i="45"/>
  <c r="E101" i="40" s="1"/>
  <c r="I100" i="45"/>
  <c r="I100" i="40" s="1"/>
  <c r="H100" i="45"/>
  <c r="H100" i="40" s="1"/>
  <c r="G100" i="45"/>
  <c r="G100" i="40" s="1"/>
  <c r="F100" i="45"/>
  <c r="F100" i="40" s="1"/>
  <c r="E100" i="45"/>
  <c r="E100" i="40" s="1"/>
  <c r="I99" i="45"/>
  <c r="I99" i="40" s="1"/>
  <c r="H99" i="45"/>
  <c r="H99" i="40" s="1"/>
  <c r="G99" i="45"/>
  <c r="G99" i="40" s="1"/>
  <c r="F99" i="45"/>
  <c r="F99" i="40" s="1"/>
  <c r="E99" i="45"/>
  <c r="E99" i="40" s="1"/>
  <c r="I98" i="45"/>
  <c r="I98" i="40" s="1"/>
  <c r="H98" i="45"/>
  <c r="H98" i="40" s="1"/>
  <c r="G98" i="45"/>
  <c r="G98" i="40" s="1"/>
  <c r="F98" i="45"/>
  <c r="F98" i="40" s="1"/>
  <c r="E98" i="45"/>
  <c r="I97" i="45"/>
  <c r="I97" i="40" s="1"/>
  <c r="H97" i="45"/>
  <c r="H97" i="40" s="1"/>
  <c r="G97" i="45"/>
  <c r="G97" i="40" s="1"/>
  <c r="F97" i="45"/>
  <c r="E97" i="45"/>
  <c r="E97" i="40" s="1"/>
  <c r="I96" i="45"/>
  <c r="I96" i="40" s="1"/>
  <c r="H96" i="45"/>
  <c r="H96" i="40" s="1"/>
  <c r="G96" i="45"/>
  <c r="F96" i="45"/>
  <c r="F96" i="40" s="1"/>
  <c r="E96" i="45"/>
  <c r="E96" i="40" s="1"/>
  <c r="I95" i="45"/>
  <c r="H95" i="45"/>
  <c r="G95" i="45"/>
  <c r="G95" i="40" s="1"/>
  <c r="F95" i="45"/>
  <c r="F95" i="40" s="1"/>
  <c r="E95" i="45"/>
  <c r="E95" i="40" s="1"/>
  <c r="I94" i="45"/>
  <c r="H94" i="45"/>
  <c r="H94" i="40" s="1"/>
  <c r="G94" i="45"/>
  <c r="G94" i="40" s="1"/>
  <c r="F94" i="45"/>
  <c r="F94" i="40" s="1"/>
  <c r="E94" i="45"/>
  <c r="E94" i="40" s="1"/>
  <c r="I93" i="45"/>
  <c r="I93" i="40" s="1"/>
  <c r="H93" i="45"/>
  <c r="H93" i="40" s="1"/>
  <c r="G93" i="45"/>
  <c r="G93" i="40" s="1"/>
  <c r="F93" i="45"/>
  <c r="F93" i="40" s="1"/>
  <c r="E93" i="45"/>
  <c r="E93" i="40" s="1"/>
  <c r="I92" i="45"/>
  <c r="I92" i="40" s="1"/>
  <c r="H92" i="45"/>
  <c r="H92" i="40" s="1"/>
  <c r="G92" i="45"/>
  <c r="G92" i="40" s="1"/>
  <c r="F92" i="45"/>
  <c r="F92" i="40" s="1"/>
  <c r="E92" i="45"/>
  <c r="E92" i="40" s="1"/>
  <c r="I91" i="45"/>
  <c r="I91" i="40" s="1"/>
  <c r="H91" i="45"/>
  <c r="H91" i="40" s="1"/>
  <c r="G91" i="45"/>
  <c r="G91" i="40" s="1"/>
  <c r="F91" i="45"/>
  <c r="E91" i="45"/>
  <c r="E91" i="40" s="1"/>
  <c r="I90" i="45"/>
  <c r="I90" i="40" s="1"/>
  <c r="H90" i="45"/>
  <c r="H90" i="40" s="1"/>
  <c r="G90" i="45"/>
  <c r="G90" i="40" s="1"/>
  <c r="F90" i="45"/>
  <c r="F90" i="40" s="1"/>
  <c r="E90" i="45"/>
  <c r="I89" i="45"/>
  <c r="I89" i="40" s="1"/>
  <c r="H89" i="45"/>
  <c r="G89" i="45"/>
  <c r="G89" i="40" s="1"/>
  <c r="F89" i="45"/>
  <c r="E89" i="45"/>
  <c r="E89" i="40" s="1"/>
  <c r="I88" i="45"/>
  <c r="I88" i="40" s="1"/>
  <c r="H88" i="45"/>
  <c r="H88" i="40" s="1"/>
  <c r="G88" i="45"/>
  <c r="F88" i="45"/>
  <c r="F88" i="40" s="1"/>
  <c r="E88" i="45"/>
  <c r="E88" i="40" s="1"/>
  <c r="I87" i="45"/>
  <c r="H87" i="45"/>
  <c r="G87" i="45"/>
  <c r="G87" i="40" s="1"/>
  <c r="F87" i="45"/>
  <c r="F87" i="40" s="1"/>
  <c r="E87" i="45"/>
  <c r="E87" i="40" s="1"/>
  <c r="I70" i="45"/>
  <c r="I70" i="40" s="1"/>
  <c r="H70" i="45"/>
  <c r="H70" i="40" s="1"/>
  <c r="G70" i="45"/>
  <c r="G70" i="40" s="1"/>
  <c r="F70" i="45"/>
  <c r="F70" i="40" s="1"/>
  <c r="E70" i="45"/>
  <c r="E70" i="40" s="1"/>
  <c r="I69" i="45"/>
  <c r="H69" i="45"/>
  <c r="H69" i="40" s="1"/>
  <c r="G69" i="45"/>
  <c r="G69" i="40" s="1"/>
  <c r="F69" i="45"/>
  <c r="F69" i="40" s="1"/>
  <c r="E69" i="45"/>
  <c r="E69" i="40" s="1"/>
  <c r="I68" i="45"/>
  <c r="I68" i="40" s="1"/>
  <c r="H68" i="45"/>
  <c r="G68" i="45"/>
  <c r="G68" i="40" s="1"/>
  <c r="F68" i="45"/>
  <c r="F68" i="40" s="1"/>
  <c r="E68" i="45"/>
  <c r="E68" i="40" s="1"/>
  <c r="I67" i="45"/>
  <c r="I67" i="40" s="1"/>
  <c r="H67" i="45"/>
  <c r="H67" i="40" s="1"/>
  <c r="G67" i="45"/>
  <c r="G67" i="40" s="1"/>
  <c r="F67" i="45"/>
  <c r="F67" i="40" s="1"/>
  <c r="E67" i="45"/>
  <c r="I66" i="45"/>
  <c r="I66" i="40" s="1"/>
  <c r="H66" i="45"/>
  <c r="H66" i="40" s="1"/>
  <c r="G66" i="45"/>
  <c r="G66" i="40" s="1"/>
  <c r="F66" i="45"/>
  <c r="E66" i="45"/>
  <c r="I65" i="45"/>
  <c r="I65" i="40" s="1"/>
  <c r="H65" i="45"/>
  <c r="H65" i="40" s="1"/>
  <c r="G65" i="45"/>
  <c r="F65" i="45"/>
  <c r="F65" i="40" s="1"/>
  <c r="E65" i="45"/>
  <c r="I64" i="45"/>
  <c r="I64" i="40" s="1"/>
  <c r="H64" i="45"/>
  <c r="G64" i="45"/>
  <c r="G64" i="40" s="1"/>
  <c r="F64" i="45"/>
  <c r="F64" i="40" s="1"/>
  <c r="E64" i="45"/>
  <c r="E64" i="40" s="1"/>
  <c r="I63" i="45"/>
  <c r="H63" i="45"/>
  <c r="H63" i="40" s="1"/>
  <c r="G63" i="45"/>
  <c r="G63" i="40" s="1"/>
  <c r="F63" i="45"/>
  <c r="F63" i="40" s="1"/>
  <c r="E63" i="45"/>
  <c r="E63" i="40" s="1"/>
  <c r="I62" i="45"/>
  <c r="I62" i="40" s="1"/>
  <c r="H62" i="45"/>
  <c r="G62" i="45"/>
  <c r="G62" i="40" s="1"/>
  <c r="F62" i="45"/>
  <c r="F62" i="40" s="1"/>
  <c r="E62" i="45"/>
  <c r="E62" i="40" s="1"/>
  <c r="I61" i="45"/>
  <c r="I61" i="40" s="1"/>
  <c r="H61" i="45"/>
  <c r="H61" i="40" s="1"/>
  <c r="G61" i="45"/>
  <c r="F61" i="45"/>
  <c r="F61" i="40" s="1"/>
  <c r="E61" i="45"/>
  <c r="E61" i="40" s="1"/>
  <c r="I60" i="45"/>
  <c r="I60" i="40" s="1"/>
  <c r="H60" i="45"/>
  <c r="H60" i="40" s="1"/>
  <c r="G60" i="45"/>
  <c r="G60" i="40" s="1"/>
  <c r="F60" i="45"/>
  <c r="E60" i="45"/>
  <c r="E60" i="40" s="1"/>
  <c r="I59" i="45"/>
  <c r="I59" i="40" s="1"/>
  <c r="H59" i="45"/>
  <c r="H59" i="40" s="1"/>
  <c r="G59" i="45"/>
  <c r="G59" i="40" s="1"/>
  <c r="F59" i="45"/>
  <c r="F59" i="40" s="1"/>
  <c r="E59" i="45"/>
  <c r="I58" i="45"/>
  <c r="H58" i="45"/>
  <c r="H58" i="40" s="1"/>
  <c r="G58" i="45"/>
  <c r="G58" i="40" s="1"/>
  <c r="F58" i="45"/>
  <c r="F58" i="40" s="1"/>
  <c r="E58" i="45"/>
  <c r="E58" i="40" s="1"/>
  <c r="I57" i="45"/>
  <c r="I57" i="40" s="1"/>
  <c r="H57" i="45"/>
  <c r="H57" i="40" s="1"/>
  <c r="G57" i="45"/>
  <c r="G57" i="40" s="1"/>
  <c r="F57" i="45"/>
  <c r="F57" i="40" s="1"/>
  <c r="E57" i="45"/>
  <c r="E57" i="40" s="1"/>
  <c r="I56" i="45"/>
  <c r="I56" i="40" s="1"/>
  <c r="H56" i="45"/>
  <c r="H56" i="40" s="1"/>
  <c r="G56" i="45"/>
  <c r="G56" i="40" s="1"/>
  <c r="F56" i="45"/>
  <c r="F56" i="40" s="1"/>
  <c r="E56" i="45"/>
  <c r="E56" i="40" s="1"/>
  <c r="I55" i="45"/>
  <c r="H55" i="45"/>
  <c r="H55" i="40" s="1"/>
  <c r="G55" i="45"/>
  <c r="F55" i="45"/>
  <c r="F55" i="40" s="1"/>
  <c r="E55" i="45"/>
  <c r="E55" i="40" s="1"/>
  <c r="I54" i="45"/>
  <c r="I54" i="40" s="1"/>
  <c r="H54" i="45"/>
  <c r="H54" i="40" s="1"/>
  <c r="G54" i="45"/>
  <c r="G54" i="40" s="1"/>
  <c r="F54" i="45"/>
  <c r="F54" i="40" s="1"/>
  <c r="E54" i="45"/>
  <c r="E54" i="40" s="1"/>
  <c r="I53" i="45"/>
  <c r="I53" i="40" s="1"/>
  <c r="H53" i="45"/>
  <c r="H53" i="40" s="1"/>
  <c r="G53" i="45"/>
  <c r="G53" i="40" s="1"/>
  <c r="F53" i="45"/>
  <c r="F53" i="40" s="1"/>
  <c r="E53" i="45"/>
  <c r="E53" i="40" s="1"/>
  <c r="I52" i="45"/>
  <c r="I52" i="40" s="1"/>
  <c r="H52" i="45"/>
  <c r="H52" i="40" s="1"/>
  <c r="G52" i="45"/>
  <c r="G52" i="40" s="1"/>
  <c r="F52" i="45"/>
  <c r="F52" i="40" s="1"/>
  <c r="E52" i="45"/>
  <c r="E52" i="40" s="1"/>
  <c r="I51" i="45"/>
  <c r="I51" i="40" s="1"/>
  <c r="H51" i="45"/>
  <c r="H51" i="40" s="1"/>
  <c r="G51" i="45"/>
  <c r="G51" i="40" s="1"/>
  <c r="F51" i="45"/>
  <c r="F51" i="40" s="1"/>
  <c r="E51" i="45"/>
  <c r="E51" i="40" s="1"/>
  <c r="I50" i="45"/>
  <c r="I50" i="40" s="1"/>
  <c r="H50" i="45"/>
  <c r="H50" i="40" s="1"/>
  <c r="G50" i="45"/>
  <c r="G50" i="40" s="1"/>
  <c r="F50" i="45"/>
  <c r="F50" i="40" s="1"/>
  <c r="E50" i="45"/>
  <c r="E50" i="40" s="1"/>
  <c r="I49" i="45"/>
  <c r="I49" i="40" s="1"/>
  <c r="H49" i="45"/>
  <c r="H49" i="40" s="1"/>
  <c r="G49" i="45"/>
  <c r="G49" i="40" s="1"/>
  <c r="F49" i="45"/>
  <c r="F49" i="40" s="1"/>
  <c r="E49" i="45"/>
  <c r="E49" i="40" s="1"/>
  <c r="I48" i="45"/>
  <c r="I48" i="40" s="1"/>
  <c r="H48" i="45"/>
  <c r="H48" i="40" s="1"/>
  <c r="G48" i="45"/>
  <c r="G48" i="40" s="1"/>
  <c r="F48" i="45"/>
  <c r="F48" i="40" s="1"/>
  <c r="E48" i="45"/>
  <c r="E48" i="40" s="1"/>
  <c r="I47" i="45"/>
  <c r="I47" i="40" s="1"/>
  <c r="H47" i="45"/>
  <c r="H47" i="40" s="1"/>
  <c r="G47" i="45"/>
  <c r="G47" i="40" s="1"/>
  <c r="F47" i="45"/>
  <c r="F47" i="40" s="1"/>
  <c r="E47" i="45"/>
  <c r="E47" i="40" s="1"/>
  <c r="I46" i="45"/>
  <c r="I46" i="40" s="1"/>
  <c r="H46" i="45"/>
  <c r="H46" i="40" s="1"/>
  <c r="G46" i="45"/>
  <c r="G46" i="40" s="1"/>
  <c r="F46" i="45"/>
  <c r="F46" i="40" s="1"/>
  <c r="E46" i="45"/>
  <c r="E46" i="40" s="1"/>
  <c r="I45" i="45"/>
  <c r="I45" i="40" s="1"/>
  <c r="H45" i="45"/>
  <c r="H45" i="40" s="1"/>
  <c r="G45" i="45"/>
  <c r="G45" i="40" s="1"/>
  <c r="F45" i="45"/>
  <c r="F45" i="40" s="1"/>
  <c r="E45" i="45"/>
  <c r="E45" i="40" s="1"/>
  <c r="A111" i="45"/>
  <c r="D110" i="45"/>
  <c r="C107" i="45"/>
  <c r="A105" i="45"/>
  <c r="D104" i="45"/>
  <c r="B102" i="45"/>
  <c r="C99" i="45"/>
  <c r="A97" i="45"/>
  <c r="D96" i="45"/>
  <c r="B94" i="45"/>
  <c r="C91" i="45"/>
  <c r="A89" i="45"/>
  <c r="D88" i="45"/>
  <c r="D85" i="45"/>
  <c r="D70" i="45"/>
  <c r="D112" i="45" s="1"/>
  <c r="C70" i="45"/>
  <c r="C112" i="45" s="1"/>
  <c r="B70" i="45"/>
  <c r="B112" i="45" s="1"/>
  <c r="A70" i="45"/>
  <c r="A112" i="45" s="1"/>
  <c r="D69" i="45"/>
  <c r="D111" i="45" s="1"/>
  <c r="C69" i="45"/>
  <c r="C111" i="45" s="1"/>
  <c r="B69" i="45"/>
  <c r="B111" i="45" s="1"/>
  <c r="A69" i="45"/>
  <c r="D68" i="45"/>
  <c r="C68" i="45"/>
  <c r="C110" i="45" s="1"/>
  <c r="B68" i="45"/>
  <c r="B110" i="45" s="1"/>
  <c r="A68" i="45"/>
  <c r="A110" i="45" s="1"/>
  <c r="D67" i="45"/>
  <c r="D109" i="45" s="1"/>
  <c r="C67" i="45"/>
  <c r="C109" i="45" s="1"/>
  <c r="D66" i="45"/>
  <c r="D108" i="45" s="1"/>
  <c r="C66" i="45"/>
  <c r="C108" i="45" s="1"/>
  <c r="B66" i="45"/>
  <c r="B108" i="45" s="1"/>
  <c r="A66" i="45"/>
  <c r="A108" i="45" s="1"/>
  <c r="D65" i="45"/>
  <c r="D107" i="45" s="1"/>
  <c r="C65" i="45"/>
  <c r="B65" i="45"/>
  <c r="B107" i="45" s="1"/>
  <c r="A65" i="45"/>
  <c r="A107" i="45" s="1"/>
  <c r="D64" i="45"/>
  <c r="D106" i="45" s="1"/>
  <c r="C64" i="45"/>
  <c r="C106" i="45" s="1"/>
  <c r="B64" i="45"/>
  <c r="B106" i="45" s="1"/>
  <c r="A64" i="45"/>
  <c r="A106" i="45" s="1"/>
  <c r="D63" i="45"/>
  <c r="D105" i="45" s="1"/>
  <c r="C63" i="45"/>
  <c r="C105" i="45" s="1"/>
  <c r="B63" i="45"/>
  <c r="B105" i="45" s="1"/>
  <c r="A63" i="45"/>
  <c r="D62" i="45"/>
  <c r="C62" i="45"/>
  <c r="C104" i="45" s="1"/>
  <c r="B62" i="45"/>
  <c r="B104" i="45" s="1"/>
  <c r="A62" i="45"/>
  <c r="A104" i="45" s="1"/>
  <c r="D61" i="45"/>
  <c r="D103" i="45" s="1"/>
  <c r="C61" i="45"/>
  <c r="C103" i="45" s="1"/>
  <c r="B61" i="45"/>
  <c r="B103" i="45" s="1"/>
  <c r="A61" i="45"/>
  <c r="A103" i="45" s="1"/>
  <c r="D60" i="45"/>
  <c r="D102" i="45" s="1"/>
  <c r="C60" i="45"/>
  <c r="C102" i="45" s="1"/>
  <c r="B60" i="45"/>
  <c r="A60" i="45"/>
  <c r="A102" i="45" s="1"/>
  <c r="D59" i="45"/>
  <c r="D101" i="45" s="1"/>
  <c r="C59" i="45"/>
  <c r="C101" i="45" s="1"/>
  <c r="B59" i="45"/>
  <c r="B101" i="45" s="1"/>
  <c r="A59" i="45"/>
  <c r="A101" i="45" s="1"/>
  <c r="D58" i="45"/>
  <c r="D100" i="45" s="1"/>
  <c r="C58" i="45"/>
  <c r="C100" i="45" s="1"/>
  <c r="B58" i="45"/>
  <c r="B100" i="45" s="1"/>
  <c r="A58" i="45"/>
  <c r="A100" i="45" s="1"/>
  <c r="D57" i="45"/>
  <c r="D99" i="45" s="1"/>
  <c r="C57" i="45"/>
  <c r="B57" i="45"/>
  <c r="B99" i="45" s="1"/>
  <c r="A57" i="45"/>
  <c r="A99" i="45" s="1"/>
  <c r="D56" i="45"/>
  <c r="D98" i="45" s="1"/>
  <c r="C56" i="45"/>
  <c r="C98" i="45" s="1"/>
  <c r="B56" i="45"/>
  <c r="B98" i="45" s="1"/>
  <c r="A56" i="45"/>
  <c r="A98" i="45" s="1"/>
  <c r="D55" i="45"/>
  <c r="D97" i="45" s="1"/>
  <c r="C55" i="45"/>
  <c r="C97" i="45" s="1"/>
  <c r="B55" i="45"/>
  <c r="B97" i="45" s="1"/>
  <c r="A55" i="45"/>
  <c r="D54" i="45"/>
  <c r="C54" i="45"/>
  <c r="C96" i="45" s="1"/>
  <c r="B54" i="45"/>
  <c r="B96" i="45" s="1"/>
  <c r="A54" i="45"/>
  <c r="A96" i="45" s="1"/>
  <c r="D53" i="45"/>
  <c r="D95" i="45" s="1"/>
  <c r="C53" i="45"/>
  <c r="C95" i="45" s="1"/>
  <c r="B53" i="45"/>
  <c r="B95" i="45" s="1"/>
  <c r="A53" i="45"/>
  <c r="A95" i="45" s="1"/>
  <c r="D52" i="45"/>
  <c r="D94" i="45" s="1"/>
  <c r="C52" i="45"/>
  <c r="C94" i="45" s="1"/>
  <c r="B52" i="45"/>
  <c r="A52" i="45"/>
  <c r="A94" i="45" s="1"/>
  <c r="D51" i="45"/>
  <c r="D93" i="45" s="1"/>
  <c r="C51" i="45"/>
  <c r="C93" i="45" s="1"/>
  <c r="B51" i="45"/>
  <c r="B93" i="45" s="1"/>
  <c r="A51" i="45"/>
  <c r="A93" i="45" s="1"/>
  <c r="D50" i="45"/>
  <c r="D92" i="45" s="1"/>
  <c r="C50" i="45"/>
  <c r="C92" i="45" s="1"/>
  <c r="B50" i="45"/>
  <c r="B92" i="45" s="1"/>
  <c r="A50" i="45"/>
  <c r="A92" i="45" s="1"/>
  <c r="D49" i="45"/>
  <c r="D91" i="45" s="1"/>
  <c r="C49" i="45"/>
  <c r="B49" i="45"/>
  <c r="B91" i="45" s="1"/>
  <c r="A49" i="45"/>
  <c r="A91" i="45" s="1"/>
  <c r="D48" i="45"/>
  <c r="D90" i="45" s="1"/>
  <c r="C48" i="45"/>
  <c r="C90" i="45" s="1"/>
  <c r="B48" i="45"/>
  <c r="B90" i="45" s="1"/>
  <c r="A48" i="45"/>
  <c r="A90" i="45" s="1"/>
  <c r="D47" i="45"/>
  <c r="D89" i="45" s="1"/>
  <c r="C47" i="45"/>
  <c r="C89" i="45" s="1"/>
  <c r="B47" i="45"/>
  <c r="B89" i="45" s="1"/>
  <c r="A47" i="45"/>
  <c r="D46" i="45"/>
  <c r="C46" i="45"/>
  <c r="C88" i="45" s="1"/>
  <c r="B46" i="45"/>
  <c r="B88" i="45" s="1"/>
  <c r="A46" i="45"/>
  <c r="A88" i="45" s="1"/>
  <c r="D45" i="45"/>
  <c r="D87" i="45" s="1"/>
  <c r="C45" i="45"/>
  <c r="C87" i="45" s="1"/>
  <c r="B45" i="45"/>
  <c r="B87" i="45" s="1"/>
  <c r="A45" i="45"/>
  <c r="A87" i="45" s="1"/>
  <c r="D43" i="45"/>
  <c r="I2" i="45"/>
  <c r="H2" i="45"/>
  <c r="G2" i="45"/>
  <c r="G86" i="45" s="1"/>
  <c r="F2" i="45"/>
  <c r="E2" i="45"/>
  <c r="E86" i="45" s="1"/>
  <c r="E1" i="45"/>
  <c r="E43" i="45" s="1"/>
  <c r="F101" i="44"/>
  <c r="G101" i="44"/>
  <c r="G101" i="32" s="1"/>
  <c r="H101" i="44"/>
  <c r="H101" i="32" s="1"/>
  <c r="E101" i="44"/>
  <c r="F97" i="44"/>
  <c r="F97" i="32" s="1"/>
  <c r="G97" i="44"/>
  <c r="G97" i="32" s="1"/>
  <c r="H97" i="44"/>
  <c r="H97" i="32" s="1"/>
  <c r="E97" i="44"/>
  <c r="F99" i="44"/>
  <c r="F99" i="32" s="1"/>
  <c r="G99" i="44"/>
  <c r="G99" i="32" s="1"/>
  <c r="H99" i="44"/>
  <c r="H99" i="32" s="1"/>
  <c r="F100" i="44"/>
  <c r="F100" i="32" s="1"/>
  <c r="G100" i="44"/>
  <c r="G100" i="32" s="1"/>
  <c r="H100" i="44"/>
  <c r="H100" i="32" s="1"/>
  <c r="E100" i="44"/>
  <c r="E100" i="32" s="1"/>
  <c r="E99" i="44"/>
  <c r="E99" i="32" s="1"/>
  <c r="F95" i="44"/>
  <c r="F95" i="32" s="1"/>
  <c r="G95" i="44"/>
  <c r="G95" i="32" s="1"/>
  <c r="H95" i="44"/>
  <c r="H95" i="32" s="1"/>
  <c r="F96" i="44"/>
  <c r="F96" i="32" s="1"/>
  <c r="G96" i="44"/>
  <c r="G96" i="32" s="1"/>
  <c r="H96" i="44"/>
  <c r="H96" i="32" s="1"/>
  <c r="F109" i="44"/>
  <c r="F109" i="32" s="1"/>
  <c r="G109" i="44"/>
  <c r="G109" i="32" s="1"/>
  <c r="H109" i="44"/>
  <c r="H109" i="32" s="1"/>
  <c r="F110" i="44"/>
  <c r="F110" i="32" s="1"/>
  <c r="G110" i="44"/>
  <c r="G110" i="32" s="1"/>
  <c r="H110" i="44"/>
  <c r="H110" i="32" s="1"/>
  <c r="F111" i="44"/>
  <c r="F111" i="32" s="1"/>
  <c r="G111" i="44"/>
  <c r="H111" i="44"/>
  <c r="H111" i="32" s="1"/>
  <c r="F112" i="44"/>
  <c r="F112" i="32" s="1"/>
  <c r="G112" i="44"/>
  <c r="G112" i="32" s="1"/>
  <c r="H112" i="44"/>
  <c r="H112" i="32" s="1"/>
  <c r="E110" i="44"/>
  <c r="E110" i="32" s="1"/>
  <c r="E111" i="44"/>
  <c r="E111" i="32" s="1"/>
  <c r="E112" i="44"/>
  <c r="E112" i="32" s="1"/>
  <c r="E109" i="44"/>
  <c r="E109" i="32" s="1"/>
  <c r="F102" i="44"/>
  <c r="F102" i="32" s="1"/>
  <c r="G102" i="44"/>
  <c r="G102" i="32" s="1"/>
  <c r="H102" i="44"/>
  <c r="H102" i="32" s="1"/>
  <c r="F103" i="44"/>
  <c r="G103" i="44"/>
  <c r="G103" i="32" s="1"/>
  <c r="H103" i="44"/>
  <c r="H103" i="32" s="1"/>
  <c r="F104" i="44"/>
  <c r="F104" i="32" s="1"/>
  <c r="G104" i="44"/>
  <c r="G104" i="32" s="1"/>
  <c r="H104" i="44"/>
  <c r="F105" i="44"/>
  <c r="F105" i="32" s="1"/>
  <c r="G105" i="44"/>
  <c r="G105" i="32" s="1"/>
  <c r="H105" i="44"/>
  <c r="H105" i="32" s="1"/>
  <c r="F106" i="44"/>
  <c r="G106" i="44"/>
  <c r="G106" i="32" s="1"/>
  <c r="H106" i="44"/>
  <c r="F107" i="44"/>
  <c r="F107" i="32" s="1"/>
  <c r="G107" i="44"/>
  <c r="G107" i="32" s="1"/>
  <c r="H107" i="44"/>
  <c r="H107" i="32" s="1"/>
  <c r="E103" i="44"/>
  <c r="E103" i="32" s="1"/>
  <c r="E104" i="44"/>
  <c r="E104" i="32" s="1"/>
  <c r="E105" i="44"/>
  <c r="E105" i="32" s="1"/>
  <c r="E106" i="44"/>
  <c r="E106" i="32" s="1"/>
  <c r="E107" i="44"/>
  <c r="E107" i="32" s="1"/>
  <c r="E102" i="44"/>
  <c r="F98" i="44"/>
  <c r="F98" i="32" s="1"/>
  <c r="G98" i="44"/>
  <c r="G98" i="32" s="1"/>
  <c r="H98" i="44"/>
  <c r="H98" i="32" s="1"/>
  <c r="E98" i="44"/>
  <c r="E98" i="32" s="1"/>
  <c r="F87" i="44"/>
  <c r="F87" i="32" s="1"/>
  <c r="G87" i="44"/>
  <c r="G87" i="32" s="1"/>
  <c r="H87" i="44"/>
  <c r="H87" i="32" s="1"/>
  <c r="F88" i="44"/>
  <c r="F88" i="32" s="1"/>
  <c r="G88" i="44"/>
  <c r="G88" i="32" s="1"/>
  <c r="H88" i="44"/>
  <c r="H88" i="32" s="1"/>
  <c r="F89" i="44"/>
  <c r="G89" i="44"/>
  <c r="G89" i="32" s="1"/>
  <c r="H89" i="44"/>
  <c r="H89" i="32" s="1"/>
  <c r="F90" i="44"/>
  <c r="F90" i="32" s="1"/>
  <c r="G90" i="44"/>
  <c r="G90" i="32" s="1"/>
  <c r="H90" i="44"/>
  <c r="H90" i="32" s="1"/>
  <c r="F91" i="44"/>
  <c r="G91" i="44"/>
  <c r="H91" i="44"/>
  <c r="H91" i="32" s="1"/>
  <c r="F92" i="44"/>
  <c r="F92" i="32" s="1"/>
  <c r="G92" i="44"/>
  <c r="G92" i="32" s="1"/>
  <c r="H92" i="44"/>
  <c r="H92" i="32" s="1"/>
  <c r="F93" i="44"/>
  <c r="G93" i="44"/>
  <c r="H93" i="44"/>
  <c r="H93" i="32" s="1"/>
  <c r="F94" i="44"/>
  <c r="F94" i="32" s="1"/>
  <c r="G94" i="44"/>
  <c r="G94" i="32" s="1"/>
  <c r="H94" i="44"/>
  <c r="H94" i="32" s="1"/>
  <c r="E88" i="44"/>
  <c r="E88" i="32" s="1"/>
  <c r="E89" i="44"/>
  <c r="E90" i="44"/>
  <c r="E91" i="44"/>
  <c r="E92" i="44"/>
  <c r="E92" i="32" s="1"/>
  <c r="E93" i="44"/>
  <c r="E93" i="32" s="1"/>
  <c r="E94" i="44"/>
  <c r="E94" i="32" s="1"/>
  <c r="E87" i="44"/>
  <c r="F67" i="44"/>
  <c r="F67" i="32" s="1"/>
  <c r="G67" i="44"/>
  <c r="G67" i="32" s="1"/>
  <c r="H67" i="44"/>
  <c r="H67" i="32" s="1"/>
  <c r="F68" i="44"/>
  <c r="F68" i="32" s="1"/>
  <c r="G68" i="44"/>
  <c r="H68" i="44"/>
  <c r="H68" i="32" s="1"/>
  <c r="F69" i="44"/>
  <c r="F69" i="32" s="1"/>
  <c r="G69" i="44"/>
  <c r="G69" i="32" s="1"/>
  <c r="H69" i="44"/>
  <c r="H69" i="32" s="1"/>
  <c r="F70" i="44"/>
  <c r="F70" i="32" s="1"/>
  <c r="G70" i="44"/>
  <c r="G70" i="32" s="1"/>
  <c r="H70" i="44"/>
  <c r="H70" i="32" s="1"/>
  <c r="E68" i="44"/>
  <c r="E68" i="32" s="1"/>
  <c r="E69" i="44"/>
  <c r="E69" i="32" s="1"/>
  <c r="E70" i="44"/>
  <c r="E67" i="44"/>
  <c r="E67" i="32" s="1"/>
  <c r="F60" i="44"/>
  <c r="F60" i="32" s="1"/>
  <c r="G60" i="44"/>
  <c r="G60" i="32" s="1"/>
  <c r="H60" i="44"/>
  <c r="H60" i="32" s="1"/>
  <c r="F61" i="44"/>
  <c r="F61" i="32" s="1"/>
  <c r="G61" i="44"/>
  <c r="G61" i="32" s="1"/>
  <c r="H61" i="44"/>
  <c r="H61" i="32" s="1"/>
  <c r="F62" i="44"/>
  <c r="F62" i="32" s="1"/>
  <c r="G62" i="44"/>
  <c r="G62" i="32" s="1"/>
  <c r="H62" i="44"/>
  <c r="H62" i="32" s="1"/>
  <c r="F63" i="44"/>
  <c r="F63" i="32" s="1"/>
  <c r="G63" i="44"/>
  <c r="G63" i="32" s="1"/>
  <c r="H63" i="44"/>
  <c r="H63" i="32" s="1"/>
  <c r="F64" i="44"/>
  <c r="F64" i="32" s="1"/>
  <c r="G64" i="44"/>
  <c r="G64" i="32" s="1"/>
  <c r="H64" i="44"/>
  <c r="H64" i="32" s="1"/>
  <c r="F65" i="44"/>
  <c r="F65" i="32" s="1"/>
  <c r="G65" i="44"/>
  <c r="G65" i="32" s="1"/>
  <c r="H65" i="44"/>
  <c r="H65" i="32" s="1"/>
  <c r="E61" i="44"/>
  <c r="E62" i="44"/>
  <c r="E62" i="32" s="1"/>
  <c r="E63" i="44"/>
  <c r="E63" i="32" s="1"/>
  <c r="E64" i="44"/>
  <c r="E64" i="32" s="1"/>
  <c r="E65" i="44"/>
  <c r="E65" i="32" s="1"/>
  <c r="E60" i="44"/>
  <c r="E60" i="32" s="1"/>
  <c r="F56" i="44"/>
  <c r="G56" i="44"/>
  <c r="G56" i="32" s="1"/>
  <c r="H56" i="44"/>
  <c r="H56" i="32" s="1"/>
  <c r="E56" i="44"/>
  <c r="E56" i="32" s="1"/>
  <c r="F45" i="44"/>
  <c r="F45" i="32" s="1"/>
  <c r="G45" i="44"/>
  <c r="G45" i="32" s="1"/>
  <c r="H45" i="44"/>
  <c r="H45" i="32" s="1"/>
  <c r="F46" i="44"/>
  <c r="F46" i="32" s="1"/>
  <c r="G46" i="44"/>
  <c r="G46" i="32" s="1"/>
  <c r="H46" i="44"/>
  <c r="H46" i="32" s="1"/>
  <c r="F47" i="44"/>
  <c r="F47" i="32" s="1"/>
  <c r="G47" i="44"/>
  <c r="G47" i="32" s="1"/>
  <c r="H47" i="44"/>
  <c r="H47" i="32" s="1"/>
  <c r="F48" i="44"/>
  <c r="F48" i="32" s="1"/>
  <c r="G48" i="44"/>
  <c r="G48" i="32" s="1"/>
  <c r="H48" i="44"/>
  <c r="F49" i="44"/>
  <c r="F49" i="32" s="1"/>
  <c r="G49" i="44"/>
  <c r="G49" i="32" s="1"/>
  <c r="H49" i="44"/>
  <c r="H49" i="32" s="1"/>
  <c r="F50" i="44"/>
  <c r="F50" i="32" s="1"/>
  <c r="G50" i="44"/>
  <c r="G50" i="32" s="1"/>
  <c r="H50" i="44"/>
  <c r="H50" i="32" s="1"/>
  <c r="F51" i="44"/>
  <c r="F51" i="32" s="1"/>
  <c r="G51" i="44"/>
  <c r="G51" i="32" s="1"/>
  <c r="H51" i="44"/>
  <c r="H51" i="32" s="1"/>
  <c r="F52" i="44"/>
  <c r="F52" i="32" s="1"/>
  <c r="G52" i="44"/>
  <c r="H52" i="44"/>
  <c r="H52" i="32" s="1"/>
  <c r="E46" i="44"/>
  <c r="E46" i="32" s="1"/>
  <c r="E47" i="44"/>
  <c r="E47" i="32" s="1"/>
  <c r="E48" i="44"/>
  <c r="E48" i="32" s="1"/>
  <c r="E49" i="44"/>
  <c r="E49" i="32" s="1"/>
  <c r="E50" i="44"/>
  <c r="E50" i="32" s="1"/>
  <c r="E51" i="44"/>
  <c r="E51" i="32" s="1"/>
  <c r="E52" i="44"/>
  <c r="E52" i="32" s="1"/>
  <c r="E45" i="44"/>
  <c r="E45" i="32" s="1"/>
  <c r="F108" i="44"/>
  <c r="F108" i="32" s="1"/>
  <c r="G108" i="44"/>
  <c r="G108" i="32" s="1"/>
  <c r="H108" i="44"/>
  <c r="H108" i="32" s="1"/>
  <c r="E108" i="44"/>
  <c r="E108" i="32" s="1"/>
  <c r="E96" i="44"/>
  <c r="E96" i="32" s="1"/>
  <c r="E95" i="44"/>
  <c r="F66" i="44"/>
  <c r="G66" i="44"/>
  <c r="H66" i="44"/>
  <c r="E66" i="44"/>
  <c r="E66" i="32" s="1"/>
  <c r="F57" i="44"/>
  <c r="F57" i="32" s="1"/>
  <c r="G57" i="44"/>
  <c r="G57" i="32" s="1"/>
  <c r="H57" i="44"/>
  <c r="H57" i="32" s="1"/>
  <c r="F58" i="44"/>
  <c r="F58" i="32" s="1"/>
  <c r="G58" i="44"/>
  <c r="G16" i="44" s="1"/>
  <c r="H58" i="44"/>
  <c r="H58" i="32" s="1"/>
  <c r="F59" i="44"/>
  <c r="F59" i="32" s="1"/>
  <c r="G59" i="44"/>
  <c r="G59" i="32" s="1"/>
  <c r="H59" i="44"/>
  <c r="H59" i="32" s="1"/>
  <c r="E59" i="44"/>
  <c r="E59" i="32" s="1"/>
  <c r="E58" i="44"/>
  <c r="E58" i="32" s="1"/>
  <c r="E57" i="44"/>
  <c r="E57" i="32" s="1"/>
  <c r="F53" i="44"/>
  <c r="G53" i="44"/>
  <c r="G53" i="32" s="1"/>
  <c r="H53" i="44"/>
  <c r="F54" i="44"/>
  <c r="F54" i="32" s="1"/>
  <c r="G54" i="44"/>
  <c r="G54" i="32" s="1"/>
  <c r="H54" i="44"/>
  <c r="H54" i="32" s="1"/>
  <c r="E54" i="44"/>
  <c r="E54" i="32" s="1"/>
  <c r="E53" i="44"/>
  <c r="E53" i="32" s="1"/>
  <c r="F55" i="44"/>
  <c r="F55" i="32" s="1"/>
  <c r="G55" i="44"/>
  <c r="H55" i="44"/>
  <c r="H13" i="44" s="1"/>
  <c r="E55" i="44"/>
  <c r="E55" i="32" s="1"/>
  <c r="C107" i="44"/>
  <c r="C91" i="44"/>
  <c r="D85" i="44"/>
  <c r="D70" i="44"/>
  <c r="D112" i="44" s="1"/>
  <c r="C70" i="44"/>
  <c r="C112" i="44" s="1"/>
  <c r="B70" i="44"/>
  <c r="B112" i="44" s="1"/>
  <c r="A70" i="44"/>
  <c r="A112" i="44" s="1"/>
  <c r="D69" i="44"/>
  <c r="D111" i="44" s="1"/>
  <c r="C69" i="44"/>
  <c r="C111" i="44" s="1"/>
  <c r="B69" i="44"/>
  <c r="B111" i="44" s="1"/>
  <c r="A69" i="44"/>
  <c r="A111" i="44" s="1"/>
  <c r="D68" i="44"/>
  <c r="D110" i="44" s="1"/>
  <c r="C68" i="44"/>
  <c r="C110" i="44" s="1"/>
  <c r="B68" i="44"/>
  <c r="B110" i="44" s="1"/>
  <c r="A68" i="44"/>
  <c r="A110" i="44" s="1"/>
  <c r="D67" i="44"/>
  <c r="D109" i="44" s="1"/>
  <c r="C67" i="44"/>
  <c r="C109" i="44" s="1"/>
  <c r="D66" i="44"/>
  <c r="D108" i="44" s="1"/>
  <c r="C66" i="44"/>
  <c r="C108" i="44" s="1"/>
  <c r="B66" i="44"/>
  <c r="B108" i="44" s="1"/>
  <c r="A66" i="44"/>
  <c r="A108" i="44" s="1"/>
  <c r="D65" i="44"/>
  <c r="D107" i="44" s="1"/>
  <c r="C65" i="44"/>
  <c r="B65" i="44"/>
  <c r="B107" i="44" s="1"/>
  <c r="A65" i="44"/>
  <c r="A107" i="44" s="1"/>
  <c r="D64" i="44"/>
  <c r="D106" i="44" s="1"/>
  <c r="C64" i="44"/>
  <c r="C106" i="44" s="1"/>
  <c r="B64" i="44"/>
  <c r="B106" i="44" s="1"/>
  <c r="A64" i="44"/>
  <c r="A106" i="44" s="1"/>
  <c r="D63" i="44"/>
  <c r="D105" i="44" s="1"/>
  <c r="C63" i="44"/>
  <c r="C105" i="44" s="1"/>
  <c r="B63" i="44"/>
  <c r="B105" i="44" s="1"/>
  <c r="A63" i="44"/>
  <c r="A105" i="44" s="1"/>
  <c r="D62" i="44"/>
  <c r="D104" i="44" s="1"/>
  <c r="C62" i="44"/>
  <c r="C104" i="44" s="1"/>
  <c r="B62" i="44"/>
  <c r="B104" i="44" s="1"/>
  <c r="A62" i="44"/>
  <c r="A104" i="44" s="1"/>
  <c r="D61" i="44"/>
  <c r="D103" i="44" s="1"/>
  <c r="C61" i="44"/>
  <c r="C103" i="44" s="1"/>
  <c r="B61" i="44"/>
  <c r="B103" i="44" s="1"/>
  <c r="A61" i="44"/>
  <c r="A103" i="44" s="1"/>
  <c r="D60" i="44"/>
  <c r="D102" i="44" s="1"/>
  <c r="C60" i="44"/>
  <c r="C102" i="44" s="1"/>
  <c r="B60" i="44"/>
  <c r="B102" i="44" s="1"/>
  <c r="A60" i="44"/>
  <c r="A102" i="44" s="1"/>
  <c r="D59" i="44"/>
  <c r="D101" i="44" s="1"/>
  <c r="C59" i="44"/>
  <c r="C101" i="44" s="1"/>
  <c r="B59" i="44"/>
  <c r="B101" i="44" s="1"/>
  <c r="A59" i="44"/>
  <c r="A101" i="44" s="1"/>
  <c r="D58" i="44"/>
  <c r="D100" i="44" s="1"/>
  <c r="C58" i="44"/>
  <c r="C100" i="44" s="1"/>
  <c r="B58" i="44"/>
  <c r="B100" i="44" s="1"/>
  <c r="A58" i="44"/>
  <c r="A100" i="44" s="1"/>
  <c r="D57" i="44"/>
  <c r="D99" i="44" s="1"/>
  <c r="C57" i="44"/>
  <c r="C99" i="44" s="1"/>
  <c r="B57" i="44"/>
  <c r="B99" i="44" s="1"/>
  <c r="A57" i="44"/>
  <c r="A99" i="44" s="1"/>
  <c r="D56" i="44"/>
  <c r="D98" i="44" s="1"/>
  <c r="C56" i="44"/>
  <c r="C98" i="44" s="1"/>
  <c r="B56" i="44"/>
  <c r="B98" i="44" s="1"/>
  <c r="A56" i="44"/>
  <c r="A98" i="44" s="1"/>
  <c r="D55" i="44"/>
  <c r="D97" i="44" s="1"/>
  <c r="C55" i="44"/>
  <c r="C97" i="44" s="1"/>
  <c r="B55" i="44"/>
  <c r="B97" i="44" s="1"/>
  <c r="A55" i="44"/>
  <c r="A97" i="44" s="1"/>
  <c r="D54" i="44"/>
  <c r="D96" i="44" s="1"/>
  <c r="C54" i="44"/>
  <c r="C96" i="44" s="1"/>
  <c r="B54" i="44"/>
  <c r="B96" i="44" s="1"/>
  <c r="A54" i="44"/>
  <c r="A96" i="44" s="1"/>
  <c r="D53" i="44"/>
  <c r="D95" i="44" s="1"/>
  <c r="C53" i="44"/>
  <c r="C95" i="44" s="1"/>
  <c r="B53" i="44"/>
  <c r="B95" i="44" s="1"/>
  <c r="A53" i="44"/>
  <c r="A95" i="44" s="1"/>
  <c r="D52" i="44"/>
  <c r="D94" i="44" s="1"/>
  <c r="C52" i="44"/>
  <c r="C94" i="44" s="1"/>
  <c r="B52" i="44"/>
  <c r="B94" i="44" s="1"/>
  <c r="A52" i="44"/>
  <c r="A94" i="44" s="1"/>
  <c r="D51" i="44"/>
  <c r="D93" i="44" s="1"/>
  <c r="C51" i="44"/>
  <c r="C93" i="44" s="1"/>
  <c r="B51" i="44"/>
  <c r="B93" i="44" s="1"/>
  <c r="A51" i="44"/>
  <c r="A93" i="44" s="1"/>
  <c r="D50" i="44"/>
  <c r="D92" i="44" s="1"/>
  <c r="C50" i="44"/>
  <c r="C92" i="44" s="1"/>
  <c r="B50" i="44"/>
  <c r="B92" i="44" s="1"/>
  <c r="A50" i="44"/>
  <c r="A92" i="44" s="1"/>
  <c r="D49" i="44"/>
  <c r="D91" i="44" s="1"/>
  <c r="C49" i="44"/>
  <c r="B49" i="44"/>
  <c r="B91" i="44" s="1"/>
  <c r="A49" i="44"/>
  <c r="A91" i="44" s="1"/>
  <c r="D48" i="44"/>
  <c r="D90" i="44" s="1"/>
  <c r="C48" i="44"/>
  <c r="C90" i="44" s="1"/>
  <c r="B48" i="44"/>
  <c r="B90" i="44" s="1"/>
  <c r="A48" i="44"/>
  <c r="A90" i="44" s="1"/>
  <c r="D47" i="44"/>
  <c r="D89" i="44" s="1"/>
  <c r="C47" i="44"/>
  <c r="C89" i="44" s="1"/>
  <c r="B47" i="44"/>
  <c r="B89" i="44" s="1"/>
  <c r="A47" i="44"/>
  <c r="A89" i="44" s="1"/>
  <c r="D46" i="44"/>
  <c r="D88" i="44" s="1"/>
  <c r="C46" i="44"/>
  <c r="C88" i="44" s="1"/>
  <c r="B46" i="44"/>
  <c r="B88" i="44" s="1"/>
  <c r="A46" i="44"/>
  <c r="A88" i="44" s="1"/>
  <c r="D45" i="44"/>
  <c r="D87" i="44" s="1"/>
  <c r="C45" i="44"/>
  <c r="C87" i="44" s="1"/>
  <c r="B45" i="44"/>
  <c r="B87" i="44" s="1"/>
  <c r="A45" i="44"/>
  <c r="A87" i="44" s="1"/>
  <c r="D43" i="44"/>
  <c r="I2" i="44"/>
  <c r="I86" i="44" s="1"/>
  <c r="H2" i="44"/>
  <c r="H44" i="44" s="1"/>
  <c r="G2" i="44"/>
  <c r="F2" i="44"/>
  <c r="E2" i="44"/>
  <c r="E86" i="44" s="1"/>
  <c r="E1" i="44"/>
  <c r="E43" i="44" s="1"/>
  <c r="D85" i="43"/>
  <c r="D70" i="43"/>
  <c r="D112" i="43" s="1"/>
  <c r="C70" i="43"/>
  <c r="C112" i="43" s="1"/>
  <c r="B70" i="43"/>
  <c r="B112" i="43" s="1"/>
  <c r="A70" i="43"/>
  <c r="A112" i="43" s="1"/>
  <c r="D69" i="43"/>
  <c r="D111" i="43" s="1"/>
  <c r="C69" i="43"/>
  <c r="C111" i="43" s="1"/>
  <c r="B69" i="43"/>
  <c r="B111" i="43" s="1"/>
  <c r="A69" i="43"/>
  <c r="A111" i="43" s="1"/>
  <c r="D68" i="43"/>
  <c r="D110" i="43" s="1"/>
  <c r="C68" i="43"/>
  <c r="C110" i="43" s="1"/>
  <c r="B68" i="43"/>
  <c r="B110" i="43" s="1"/>
  <c r="A68" i="43"/>
  <c r="A110" i="43" s="1"/>
  <c r="D67" i="43"/>
  <c r="D109" i="43" s="1"/>
  <c r="C67" i="43"/>
  <c r="C109" i="43" s="1"/>
  <c r="D66" i="43"/>
  <c r="D108" i="43" s="1"/>
  <c r="C66" i="43"/>
  <c r="C108" i="43" s="1"/>
  <c r="B66" i="43"/>
  <c r="B108" i="43" s="1"/>
  <c r="A66" i="43"/>
  <c r="A108" i="43" s="1"/>
  <c r="D65" i="43"/>
  <c r="D107" i="43" s="1"/>
  <c r="C65" i="43"/>
  <c r="C107" i="43" s="1"/>
  <c r="B65" i="43"/>
  <c r="B107" i="43" s="1"/>
  <c r="A65" i="43"/>
  <c r="A107" i="43" s="1"/>
  <c r="D64" i="43"/>
  <c r="D106" i="43" s="1"/>
  <c r="C64" i="43"/>
  <c r="C106" i="43" s="1"/>
  <c r="B64" i="43"/>
  <c r="B106" i="43" s="1"/>
  <c r="A64" i="43"/>
  <c r="A106" i="43" s="1"/>
  <c r="D63" i="43"/>
  <c r="D105" i="43" s="1"/>
  <c r="C63" i="43"/>
  <c r="C105" i="43" s="1"/>
  <c r="B63" i="43"/>
  <c r="B105" i="43" s="1"/>
  <c r="A63" i="43"/>
  <c r="A105" i="43" s="1"/>
  <c r="D62" i="43"/>
  <c r="D104" i="43" s="1"/>
  <c r="C62" i="43"/>
  <c r="C104" i="43" s="1"/>
  <c r="B62" i="43"/>
  <c r="B104" i="43" s="1"/>
  <c r="A62" i="43"/>
  <c r="A104" i="43" s="1"/>
  <c r="D61" i="43"/>
  <c r="D103" i="43" s="1"/>
  <c r="C61" i="43"/>
  <c r="C103" i="43" s="1"/>
  <c r="B61" i="43"/>
  <c r="B103" i="43" s="1"/>
  <c r="A61" i="43"/>
  <c r="A103" i="43" s="1"/>
  <c r="D60" i="43"/>
  <c r="D102" i="43" s="1"/>
  <c r="C60" i="43"/>
  <c r="C102" i="43" s="1"/>
  <c r="B60" i="43"/>
  <c r="B102" i="43" s="1"/>
  <c r="A60" i="43"/>
  <c r="A102" i="43" s="1"/>
  <c r="D59" i="43"/>
  <c r="D101" i="43" s="1"/>
  <c r="C59" i="43"/>
  <c r="C101" i="43" s="1"/>
  <c r="B59" i="43"/>
  <c r="B101" i="43" s="1"/>
  <c r="A59" i="43"/>
  <c r="A101" i="43" s="1"/>
  <c r="D58" i="43"/>
  <c r="D100" i="43" s="1"/>
  <c r="C58" i="43"/>
  <c r="C100" i="43" s="1"/>
  <c r="B58" i="43"/>
  <c r="B100" i="43" s="1"/>
  <c r="A58" i="43"/>
  <c r="A100" i="43" s="1"/>
  <c r="D57" i="43"/>
  <c r="D99" i="43" s="1"/>
  <c r="C57" i="43"/>
  <c r="C99" i="43" s="1"/>
  <c r="B57" i="43"/>
  <c r="B99" i="43" s="1"/>
  <c r="A57" i="43"/>
  <c r="A99" i="43" s="1"/>
  <c r="D56" i="43"/>
  <c r="D98" i="43" s="1"/>
  <c r="C56" i="43"/>
  <c r="C98" i="43" s="1"/>
  <c r="B56" i="43"/>
  <c r="B98" i="43" s="1"/>
  <c r="A56" i="43"/>
  <c r="A98" i="43" s="1"/>
  <c r="D55" i="43"/>
  <c r="D97" i="43" s="1"/>
  <c r="C55" i="43"/>
  <c r="C97" i="43" s="1"/>
  <c r="B55" i="43"/>
  <c r="B97" i="43" s="1"/>
  <c r="A55" i="43"/>
  <c r="A97" i="43" s="1"/>
  <c r="D54" i="43"/>
  <c r="D96" i="43" s="1"/>
  <c r="C54" i="43"/>
  <c r="C96" i="43" s="1"/>
  <c r="B54" i="43"/>
  <c r="B96" i="43" s="1"/>
  <c r="A54" i="43"/>
  <c r="A96" i="43" s="1"/>
  <c r="D53" i="43"/>
  <c r="D95" i="43" s="1"/>
  <c r="C53" i="43"/>
  <c r="C95" i="43" s="1"/>
  <c r="B53" i="43"/>
  <c r="B95" i="43" s="1"/>
  <c r="A53" i="43"/>
  <c r="A95" i="43" s="1"/>
  <c r="D52" i="43"/>
  <c r="D94" i="43" s="1"/>
  <c r="C52" i="43"/>
  <c r="C94" i="43" s="1"/>
  <c r="B52" i="43"/>
  <c r="B94" i="43" s="1"/>
  <c r="A52" i="43"/>
  <c r="A94" i="43" s="1"/>
  <c r="D51" i="43"/>
  <c r="D93" i="43" s="1"/>
  <c r="C51" i="43"/>
  <c r="C93" i="43" s="1"/>
  <c r="B51" i="43"/>
  <c r="B93" i="43" s="1"/>
  <c r="A51" i="43"/>
  <c r="A93" i="43" s="1"/>
  <c r="D50" i="43"/>
  <c r="D92" i="43" s="1"/>
  <c r="C50" i="43"/>
  <c r="C92" i="43" s="1"/>
  <c r="B50" i="43"/>
  <c r="B92" i="43" s="1"/>
  <c r="A50" i="43"/>
  <c r="A92" i="43" s="1"/>
  <c r="D49" i="43"/>
  <c r="D91" i="43" s="1"/>
  <c r="C49" i="43"/>
  <c r="C91" i="43" s="1"/>
  <c r="B49" i="43"/>
  <c r="B91" i="43" s="1"/>
  <c r="A49" i="43"/>
  <c r="A91" i="43" s="1"/>
  <c r="D48" i="43"/>
  <c r="D90" i="43" s="1"/>
  <c r="C48" i="43"/>
  <c r="C90" i="43" s="1"/>
  <c r="B48" i="43"/>
  <c r="B90" i="43" s="1"/>
  <c r="A48" i="43"/>
  <c r="A90" i="43" s="1"/>
  <c r="D47" i="43"/>
  <c r="D89" i="43" s="1"/>
  <c r="C47" i="43"/>
  <c r="C89" i="43" s="1"/>
  <c r="B47" i="43"/>
  <c r="B89" i="43" s="1"/>
  <c r="A47" i="43"/>
  <c r="A89" i="43" s="1"/>
  <c r="D46" i="43"/>
  <c r="D88" i="43" s="1"/>
  <c r="C46" i="43"/>
  <c r="C88" i="43" s="1"/>
  <c r="B46" i="43"/>
  <c r="B88" i="43" s="1"/>
  <c r="A46" i="43"/>
  <c r="A88" i="43" s="1"/>
  <c r="D45" i="43"/>
  <c r="D87" i="43" s="1"/>
  <c r="C45" i="43"/>
  <c r="C87" i="43" s="1"/>
  <c r="B45" i="43"/>
  <c r="B87" i="43" s="1"/>
  <c r="A45" i="43"/>
  <c r="A87" i="43" s="1"/>
  <c r="D43" i="43"/>
  <c r="I2" i="43"/>
  <c r="H2" i="43"/>
  <c r="G2" i="43"/>
  <c r="G86" i="43" s="1"/>
  <c r="F2" i="43"/>
  <c r="F86" i="43" s="1"/>
  <c r="E2" i="43"/>
  <c r="E1" i="43"/>
  <c r="D67" i="18"/>
  <c r="E67" i="18"/>
  <c r="F67" i="18"/>
  <c r="C67" i="18"/>
  <c r="D6" i="16"/>
  <c r="E6" i="16"/>
  <c r="F6" i="16"/>
  <c r="H6" i="16"/>
  <c r="A19" i="31"/>
  <c r="A20" i="31"/>
  <c r="A21" i="31"/>
  <c r="A18" i="31"/>
  <c r="A32" i="39"/>
  <c r="A30" i="39"/>
  <c r="A19" i="39"/>
  <c r="A20" i="39"/>
  <c r="A21" i="39"/>
  <c r="A18" i="39"/>
  <c r="A19" i="2"/>
  <c r="G8" i="17"/>
  <c r="F8" i="17"/>
  <c r="E8" i="17"/>
  <c r="D8" i="17"/>
  <c r="C8" i="17"/>
  <c r="G5" i="17"/>
  <c r="F5" i="17"/>
  <c r="E5" i="17"/>
  <c r="D5" i="17"/>
  <c r="C5" i="17"/>
  <c r="G4" i="17"/>
  <c r="F4" i="17"/>
  <c r="E4" i="17"/>
  <c r="D4" i="17"/>
  <c r="C4" i="17"/>
  <c r="G8" i="16"/>
  <c r="F8" i="16"/>
  <c r="E8" i="16"/>
  <c r="D8" i="16"/>
  <c r="C8" i="16"/>
  <c r="G5" i="16"/>
  <c r="F5" i="16"/>
  <c r="E5" i="16"/>
  <c r="D5" i="16"/>
  <c r="C5" i="16"/>
  <c r="G4" i="16"/>
  <c r="F4" i="16"/>
  <c r="E4" i="16"/>
  <c r="D4" i="16"/>
  <c r="C4" i="16"/>
  <c r="G11" i="18"/>
  <c r="F11" i="18"/>
  <c r="E11" i="18"/>
  <c r="D11" i="18"/>
  <c r="C11" i="18"/>
  <c r="G10" i="18"/>
  <c r="F10" i="18"/>
  <c r="E10" i="18"/>
  <c r="D10" i="18"/>
  <c r="C10" i="18"/>
  <c r="AO28" i="42"/>
  <c r="AN28" i="42"/>
  <c r="AM28" i="42"/>
  <c r="AL28" i="42"/>
  <c r="AK28" i="42"/>
  <c r="AJ28" i="42"/>
  <c r="AI28" i="42"/>
  <c r="AH28" i="42"/>
  <c r="AG28" i="42"/>
  <c r="AF28" i="42"/>
  <c r="AE28" i="42"/>
  <c r="AD28" i="42"/>
  <c r="AC28" i="42"/>
  <c r="AB28" i="42"/>
  <c r="AA28" i="42"/>
  <c r="Z28" i="42"/>
  <c r="Y28" i="42"/>
  <c r="X28" i="42"/>
  <c r="W28" i="42"/>
  <c r="V28" i="42"/>
  <c r="U28" i="42"/>
  <c r="T28" i="42"/>
  <c r="S28" i="42"/>
  <c r="R28" i="42"/>
  <c r="Q28" i="42"/>
  <c r="P28" i="42"/>
  <c r="O28" i="42"/>
  <c r="N28" i="42"/>
  <c r="M28" i="42"/>
  <c r="L28" i="42"/>
  <c r="K28" i="42"/>
  <c r="J28" i="42"/>
  <c r="I28" i="42"/>
  <c r="H28" i="42"/>
  <c r="G28" i="42"/>
  <c r="F28" i="42"/>
  <c r="E28" i="42"/>
  <c r="B28" i="42"/>
  <c r="A28" i="42"/>
  <c r="B27" i="42"/>
  <c r="A27" i="42"/>
  <c r="B26" i="42"/>
  <c r="A26" i="42"/>
  <c r="D25" i="42"/>
  <c r="C25" i="42"/>
  <c r="D24" i="42"/>
  <c r="C24" i="42"/>
  <c r="B24" i="42"/>
  <c r="A24" i="42"/>
  <c r="D23" i="42"/>
  <c r="C23" i="42"/>
  <c r="D22" i="42"/>
  <c r="C22" i="42"/>
  <c r="B22" i="42"/>
  <c r="A22" i="42"/>
  <c r="AO21" i="42"/>
  <c r="AN21" i="42"/>
  <c r="AM21" i="42"/>
  <c r="AL21" i="42"/>
  <c r="AK21" i="42"/>
  <c r="AJ21" i="42"/>
  <c r="AI21" i="42"/>
  <c r="AH21" i="42"/>
  <c r="AG21" i="42"/>
  <c r="AF21" i="42"/>
  <c r="AE21" i="42"/>
  <c r="AD21" i="42"/>
  <c r="AC21" i="42"/>
  <c r="AB21" i="42"/>
  <c r="AA21" i="42"/>
  <c r="Z21" i="42"/>
  <c r="Y21" i="42"/>
  <c r="X21" i="42"/>
  <c r="W21" i="42"/>
  <c r="V21" i="42"/>
  <c r="U21" i="42"/>
  <c r="T21" i="42"/>
  <c r="S21" i="42"/>
  <c r="R21" i="42"/>
  <c r="Q21" i="42"/>
  <c r="P21" i="42"/>
  <c r="O21" i="42"/>
  <c r="N21" i="42"/>
  <c r="M21" i="42"/>
  <c r="L21" i="42"/>
  <c r="K21" i="42"/>
  <c r="J21" i="42"/>
  <c r="I21" i="42"/>
  <c r="H21" i="42"/>
  <c r="G21" i="42"/>
  <c r="F21" i="42"/>
  <c r="E21" i="42"/>
  <c r="B21" i="42"/>
  <c r="A21" i="42"/>
  <c r="AO20" i="42"/>
  <c r="AN20" i="42"/>
  <c r="AM20" i="42"/>
  <c r="AL20" i="42"/>
  <c r="AK20" i="42"/>
  <c r="AJ20" i="42"/>
  <c r="AI20" i="42"/>
  <c r="AH20" i="42"/>
  <c r="AG20" i="42"/>
  <c r="AF20" i="42"/>
  <c r="AE20" i="42"/>
  <c r="AD20" i="42"/>
  <c r="AC20" i="42"/>
  <c r="AB20" i="42"/>
  <c r="AA20" i="42"/>
  <c r="Z20" i="42"/>
  <c r="Y20" i="42"/>
  <c r="X20" i="42"/>
  <c r="W20" i="42"/>
  <c r="V20" i="42"/>
  <c r="U20" i="42"/>
  <c r="T20" i="42"/>
  <c r="S20" i="42"/>
  <c r="R20" i="42"/>
  <c r="Q20" i="42"/>
  <c r="P20" i="42"/>
  <c r="O20" i="42"/>
  <c r="N20" i="42"/>
  <c r="M20" i="42"/>
  <c r="L20" i="42"/>
  <c r="K20" i="42"/>
  <c r="J20" i="42"/>
  <c r="I20" i="42"/>
  <c r="H20" i="42"/>
  <c r="G20" i="42"/>
  <c r="F20" i="42"/>
  <c r="E20" i="42"/>
  <c r="B20" i="42"/>
  <c r="A20" i="42"/>
  <c r="B19" i="42"/>
  <c r="A19" i="42"/>
  <c r="D18" i="42"/>
  <c r="C18" i="42"/>
  <c r="D17" i="42"/>
  <c r="C17" i="42"/>
  <c r="D16" i="42"/>
  <c r="C16" i="42"/>
  <c r="D15" i="42"/>
  <c r="C15" i="42"/>
  <c r="B15" i="42"/>
  <c r="A15" i="42"/>
  <c r="D14" i="42"/>
  <c r="C14" i="42"/>
  <c r="D13" i="42"/>
  <c r="C13" i="42"/>
  <c r="D12" i="42"/>
  <c r="C12" i="42"/>
  <c r="AO11" i="42"/>
  <c r="AN11" i="42"/>
  <c r="AM11" i="42"/>
  <c r="AL11" i="42"/>
  <c r="AK11" i="42"/>
  <c r="AJ11" i="42"/>
  <c r="AI11" i="42"/>
  <c r="AH11" i="42"/>
  <c r="AG11" i="42"/>
  <c r="AF11" i="42"/>
  <c r="AE11" i="42"/>
  <c r="AD11" i="42"/>
  <c r="AC11" i="42"/>
  <c r="AB11" i="42"/>
  <c r="AA11" i="42"/>
  <c r="Z11" i="42"/>
  <c r="Y11" i="42"/>
  <c r="X11" i="42"/>
  <c r="W11" i="42"/>
  <c r="V11" i="42"/>
  <c r="U11" i="42"/>
  <c r="T11" i="42"/>
  <c r="S11" i="42"/>
  <c r="R11" i="42"/>
  <c r="Q11" i="42"/>
  <c r="P11" i="42"/>
  <c r="O11" i="42"/>
  <c r="N11" i="42"/>
  <c r="M11" i="42"/>
  <c r="J11" i="42"/>
  <c r="I11" i="42"/>
  <c r="H11" i="42"/>
  <c r="G11" i="42"/>
  <c r="F11" i="42"/>
  <c r="E11" i="42"/>
  <c r="D11" i="42"/>
  <c r="C11" i="42"/>
  <c r="B11" i="42"/>
  <c r="A11" i="42"/>
  <c r="B10" i="42"/>
  <c r="A10" i="42"/>
  <c r="AO9" i="42"/>
  <c r="AN9" i="42"/>
  <c r="AM9" i="42"/>
  <c r="AL9" i="42"/>
  <c r="AK9" i="42"/>
  <c r="AJ9" i="42"/>
  <c r="AI9" i="42"/>
  <c r="AH9" i="42"/>
  <c r="AG9" i="42"/>
  <c r="AF9" i="42"/>
  <c r="AE9" i="42"/>
  <c r="AD9" i="42"/>
  <c r="AC9" i="42"/>
  <c r="AB9" i="42"/>
  <c r="AA9" i="42"/>
  <c r="Z9" i="42"/>
  <c r="Y9" i="42"/>
  <c r="X9" i="42"/>
  <c r="W9" i="42"/>
  <c r="V9" i="42"/>
  <c r="U9" i="42"/>
  <c r="T9" i="42"/>
  <c r="S9" i="42"/>
  <c r="R9" i="42"/>
  <c r="Q9" i="42"/>
  <c r="P9" i="42"/>
  <c r="O9" i="42"/>
  <c r="N9" i="42"/>
  <c r="M9" i="42"/>
  <c r="L9" i="42"/>
  <c r="K9" i="42"/>
  <c r="J9" i="42"/>
  <c r="I9" i="42"/>
  <c r="H9" i="42"/>
  <c r="G9" i="42"/>
  <c r="F9" i="42"/>
  <c r="E9" i="42"/>
  <c r="D9" i="42"/>
  <c r="C9" i="42"/>
  <c r="D8" i="42"/>
  <c r="C8" i="42"/>
  <c r="B8" i="42"/>
  <c r="A8" i="42"/>
  <c r="B7" i="42"/>
  <c r="A7" i="42"/>
  <c r="B6" i="42"/>
  <c r="A6" i="42"/>
  <c r="AO5" i="42"/>
  <c r="AN5" i="42"/>
  <c r="AM5" i="42"/>
  <c r="AL5" i="42"/>
  <c r="AK5" i="42"/>
  <c r="AJ5" i="42"/>
  <c r="AI5" i="42"/>
  <c r="AH5" i="42"/>
  <c r="AG5" i="42"/>
  <c r="AF5" i="42"/>
  <c r="AE5" i="42"/>
  <c r="AD5" i="42"/>
  <c r="AC5" i="42"/>
  <c r="AB5" i="42"/>
  <c r="AA5" i="42"/>
  <c r="Z5" i="42"/>
  <c r="Y5" i="42"/>
  <c r="X5" i="42"/>
  <c r="W5" i="42"/>
  <c r="V5" i="42"/>
  <c r="U5" i="42"/>
  <c r="T5" i="42"/>
  <c r="S5" i="42"/>
  <c r="R5" i="42"/>
  <c r="Q5" i="42"/>
  <c r="P5" i="42"/>
  <c r="O5" i="42"/>
  <c r="N5" i="42"/>
  <c r="M5" i="42"/>
  <c r="J5" i="42"/>
  <c r="I5" i="42"/>
  <c r="H5" i="42"/>
  <c r="G5" i="42"/>
  <c r="F5" i="42"/>
  <c r="E5" i="42"/>
  <c r="B5" i="42"/>
  <c r="A5" i="42"/>
  <c r="AO4" i="42"/>
  <c r="AN4" i="42"/>
  <c r="AM4" i="42"/>
  <c r="AL4" i="42"/>
  <c r="AK4" i="42"/>
  <c r="AJ4" i="42"/>
  <c r="AI4" i="42"/>
  <c r="AH4" i="42"/>
  <c r="AG4" i="42"/>
  <c r="AF4" i="42"/>
  <c r="AE4" i="42"/>
  <c r="AD4" i="42"/>
  <c r="AC4" i="42"/>
  <c r="AB4" i="42"/>
  <c r="AA4" i="42"/>
  <c r="Z4" i="42"/>
  <c r="Y4" i="42"/>
  <c r="X4" i="42"/>
  <c r="W4" i="42"/>
  <c r="V4" i="42"/>
  <c r="U4" i="42"/>
  <c r="T4" i="42"/>
  <c r="S4" i="42"/>
  <c r="R4" i="42"/>
  <c r="Q4" i="42"/>
  <c r="P4" i="42"/>
  <c r="O4" i="42"/>
  <c r="N4" i="42"/>
  <c r="M4" i="42"/>
  <c r="J4" i="42"/>
  <c r="I4" i="42"/>
  <c r="H4" i="42"/>
  <c r="G4" i="42"/>
  <c r="F4" i="42"/>
  <c r="E4" i="42"/>
  <c r="D4" i="42"/>
  <c r="C4" i="42"/>
  <c r="AO3" i="42"/>
  <c r="AN3" i="42"/>
  <c r="AM3" i="42"/>
  <c r="AL3" i="42"/>
  <c r="AK3" i="42"/>
  <c r="AJ3" i="42"/>
  <c r="AI3" i="42"/>
  <c r="AH3" i="42"/>
  <c r="AG3" i="42"/>
  <c r="AF3" i="42"/>
  <c r="AE3" i="42"/>
  <c r="AD3" i="42"/>
  <c r="AC3" i="42"/>
  <c r="AB3" i="42"/>
  <c r="AA3" i="42"/>
  <c r="Z3" i="42"/>
  <c r="Y3" i="42"/>
  <c r="X3" i="42"/>
  <c r="W3" i="42"/>
  <c r="V3" i="42"/>
  <c r="U3" i="42"/>
  <c r="T3" i="42"/>
  <c r="S3" i="42"/>
  <c r="R3" i="42"/>
  <c r="Q3" i="42"/>
  <c r="P3" i="42"/>
  <c r="O3" i="42"/>
  <c r="N3" i="42"/>
  <c r="M3" i="42"/>
  <c r="J3" i="42"/>
  <c r="I3" i="42"/>
  <c r="H3" i="42"/>
  <c r="G3" i="42"/>
  <c r="F3" i="42"/>
  <c r="E3" i="42"/>
  <c r="D3" i="42"/>
  <c r="C3" i="42"/>
  <c r="B3" i="42"/>
  <c r="A3" i="42"/>
  <c r="G2" i="42"/>
  <c r="H2" i="42" s="1"/>
  <c r="L21" i="39" l="1"/>
  <c r="M21" i="39" s="1"/>
  <c r="N21" i="39" s="1"/>
  <c r="O21" i="39" s="1"/>
  <c r="P21" i="39" s="1"/>
  <c r="Q21" i="39" s="1"/>
  <c r="R21" i="39" s="1"/>
  <c r="S21" i="39" s="1"/>
  <c r="T21" i="39" s="1"/>
  <c r="U21" i="39" s="1"/>
  <c r="V21" i="39" s="1"/>
  <c r="W21" i="39" s="1"/>
  <c r="X21" i="39" s="1"/>
  <c r="Y21" i="39" s="1"/>
  <c r="Z21" i="39" s="1"/>
  <c r="AA21" i="39" s="1"/>
  <c r="AB21" i="39" s="1"/>
  <c r="AC21" i="39" s="1"/>
  <c r="AD21" i="39" s="1"/>
  <c r="AE21" i="39" s="1"/>
  <c r="AF21" i="39" s="1"/>
  <c r="AG21" i="39" s="1"/>
  <c r="AH21" i="39" s="1"/>
  <c r="AI21" i="39" s="1"/>
  <c r="L33" i="39"/>
  <c r="M33" i="39" s="1"/>
  <c r="N33" i="39" s="1"/>
  <c r="O33" i="39" s="1"/>
  <c r="P33" i="39" s="1"/>
  <c r="Q33" i="39" s="1"/>
  <c r="R33" i="39" s="1"/>
  <c r="S33" i="39" s="1"/>
  <c r="T33" i="39" s="1"/>
  <c r="U33" i="39" s="1"/>
  <c r="V33" i="39" s="1"/>
  <c r="W33" i="39" s="1"/>
  <c r="X33" i="39" s="1"/>
  <c r="Y33" i="39" s="1"/>
  <c r="Z33" i="39" s="1"/>
  <c r="AA33" i="39" s="1"/>
  <c r="AB33" i="39" s="1"/>
  <c r="AC33" i="39" s="1"/>
  <c r="AD33" i="39" s="1"/>
  <c r="AE33" i="39" s="1"/>
  <c r="AF33" i="39" s="1"/>
  <c r="AG33" i="39" s="1"/>
  <c r="AH33" i="39" s="1"/>
  <c r="AI33" i="39" s="1"/>
  <c r="AJ33" i="39"/>
  <c r="L32" i="39"/>
  <c r="M32" i="39" s="1"/>
  <c r="N32" i="39" s="1"/>
  <c r="O32" i="39" s="1"/>
  <c r="P32" i="39" s="1"/>
  <c r="Q32" i="39" s="1"/>
  <c r="R32" i="39" s="1"/>
  <c r="S32" i="39" s="1"/>
  <c r="T32" i="39" s="1"/>
  <c r="U32" i="39" s="1"/>
  <c r="V32" i="39" s="1"/>
  <c r="W32" i="39" s="1"/>
  <c r="X32" i="39" s="1"/>
  <c r="Y32" i="39" s="1"/>
  <c r="Z32" i="39" s="1"/>
  <c r="AA32" i="39" s="1"/>
  <c r="AB32" i="39" s="1"/>
  <c r="AC32" i="39" s="1"/>
  <c r="AD32" i="39" s="1"/>
  <c r="AE32" i="39" s="1"/>
  <c r="AF32" i="39" s="1"/>
  <c r="AG32" i="39" s="1"/>
  <c r="AH32" i="39" s="1"/>
  <c r="AI32" i="39" s="1"/>
  <c r="AJ32" i="39"/>
  <c r="AJ8" i="39" s="1"/>
  <c r="K33" i="31"/>
  <c r="L33" i="31" s="1"/>
  <c r="M33" i="31" s="1"/>
  <c r="N33" i="31" s="1"/>
  <c r="O33" i="31" s="1"/>
  <c r="P33" i="31" s="1"/>
  <c r="Q33" i="31" s="1"/>
  <c r="R33" i="31" s="1"/>
  <c r="S33" i="31" s="1"/>
  <c r="T33" i="31" s="1"/>
  <c r="U33" i="31" s="1"/>
  <c r="V33" i="31" s="1"/>
  <c r="W33" i="31" s="1"/>
  <c r="X33" i="31" s="1"/>
  <c r="Y33" i="31" s="1"/>
  <c r="Z33" i="31" s="1"/>
  <c r="AA33" i="31" s="1"/>
  <c r="AB33" i="31" s="1"/>
  <c r="AC33" i="31" s="1"/>
  <c r="AD33" i="31" s="1"/>
  <c r="AE33" i="31" s="1"/>
  <c r="AF33" i="31" s="1"/>
  <c r="AG33" i="31" s="1"/>
  <c r="AH33" i="31" s="1"/>
  <c r="AI33" i="31" s="1"/>
  <c r="G44" i="48"/>
  <c r="I22" i="42"/>
  <c r="H10" i="42"/>
  <c r="AP56" i="47"/>
  <c r="AN47" i="47"/>
  <c r="AN90" i="47"/>
  <c r="H28" i="45"/>
  <c r="E19" i="44"/>
  <c r="AN68" i="47"/>
  <c r="AO93" i="47"/>
  <c r="AQ10" i="49"/>
  <c r="AP66" i="47"/>
  <c r="AQ10" i="47"/>
  <c r="AQ22" i="48"/>
  <c r="AQ7" i="48"/>
  <c r="AQ49" i="48" s="1"/>
  <c r="AQ26" i="49"/>
  <c r="AQ110" i="49" s="1"/>
  <c r="AP52" i="47"/>
  <c r="AQ13" i="47"/>
  <c r="AO55" i="47"/>
  <c r="AN96" i="47"/>
  <c r="AN106" i="47"/>
  <c r="AN110" i="47"/>
  <c r="AN92" i="47"/>
  <c r="AO107" i="47"/>
  <c r="AQ8" i="47"/>
  <c r="AQ22" i="47"/>
  <c r="AQ12" i="47"/>
  <c r="AQ4" i="47"/>
  <c r="AQ88" i="47" s="1"/>
  <c r="AP106" i="47"/>
  <c r="AN94" i="47"/>
  <c r="AP54" i="47"/>
  <c r="AP46" i="47"/>
  <c r="AN70" i="47"/>
  <c r="AO49" i="47"/>
  <c r="AO103" i="47"/>
  <c r="AP45" i="48"/>
  <c r="AQ24" i="48"/>
  <c r="AQ108" i="48" s="1"/>
  <c r="AQ3" i="47"/>
  <c r="AQ45" i="47" s="1"/>
  <c r="AO54" i="47"/>
  <c r="AO63" i="47"/>
  <c r="AP68" i="47"/>
  <c r="AP93" i="47"/>
  <c r="AO104" i="47"/>
  <c r="AQ7" i="49"/>
  <c r="AQ91" i="49" s="1"/>
  <c r="AQ5" i="47"/>
  <c r="AQ89" i="47" s="1"/>
  <c r="AQ24" i="47"/>
  <c r="AO47" i="47"/>
  <c r="AN52" i="47"/>
  <c r="AO88" i="47"/>
  <c r="AQ7" i="47"/>
  <c r="AO46" i="47"/>
  <c r="AQ23" i="47"/>
  <c r="AQ65" i="47" s="1"/>
  <c r="AN91" i="47"/>
  <c r="AQ28" i="47"/>
  <c r="AN65" i="47"/>
  <c r="AO70" i="47"/>
  <c r="AQ6" i="48"/>
  <c r="AO48" i="49"/>
  <c r="AP45" i="47"/>
  <c r="AP70" i="47"/>
  <c r="AP109" i="47"/>
  <c r="AQ14" i="48"/>
  <c r="AQ6" i="49"/>
  <c r="AQ14" i="49"/>
  <c r="AQ56" i="49" s="1"/>
  <c r="AO111" i="49"/>
  <c r="AQ4" i="48"/>
  <c r="AQ88" i="48" s="1"/>
  <c r="AQ22" i="49"/>
  <c r="AQ23" i="49"/>
  <c r="AQ65" i="49" s="1"/>
  <c r="AO97" i="49"/>
  <c r="I20" i="45"/>
  <c r="H15" i="45"/>
  <c r="I28" i="45"/>
  <c r="E28" i="44"/>
  <c r="H11" i="44"/>
  <c r="G26" i="44"/>
  <c r="J31" i="31"/>
  <c r="K31" i="31" s="1"/>
  <c r="L31" i="31" s="1"/>
  <c r="H7" i="31"/>
  <c r="J54" i="44" s="1"/>
  <c r="J54" i="32" s="1"/>
  <c r="G12" i="44"/>
  <c r="H69" i="16"/>
  <c r="H6" i="44"/>
  <c r="F11" i="44"/>
  <c r="G13" i="44"/>
  <c r="G10" i="44"/>
  <c r="E10" i="38"/>
  <c r="H10" i="38"/>
  <c r="E10" i="42"/>
  <c r="F52" i="49" s="1"/>
  <c r="I50" i="49"/>
  <c r="I92" i="49"/>
  <c r="E92" i="48"/>
  <c r="J22" i="38"/>
  <c r="F64" i="48" s="1"/>
  <c r="E50" i="49"/>
  <c r="F50" i="49"/>
  <c r="I10" i="38"/>
  <c r="F92" i="48"/>
  <c r="E92" i="49"/>
  <c r="F50" i="48"/>
  <c r="E50" i="48"/>
  <c r="F92" i="49"/>
  <c r="G50" i="49"/>
  <c r="L8" i="8"/>
  <c r="K10" i="8"/>
  <c r="K22" i="8"/>
  <c r="F45" i="49"/>
  <c r="I46" i="49"/>
  <c r="H51" i="49"/>
  <c r="F53" i="49"/>
  <c r="I62" i="49"/>
  <c r="I70" i="49"/>
  <c r="F93" i="49"/>
  <c r="G22" i="38"/>
  <c r="G10" i="38"/>
  <c r="F51" i="49"/>
  <c r="G62" i="49"/>
  <c r="G70" i="49"/>
  <c r="E88" i="49"/>
  <c r="E104" i="49"/>
  <c r="H105" i="49"/>
  <c r="I53" i="49"/>
  <c r="E45" i="49"/>
  <c r="G51" i="49"/>
  <c r="E53" i="49"/>
  <c r="H70" i="49"/>
  <c r="F88" i="49"/>
  <c r="I89" i="49"/>
  <c r="E93" i="49"/>
  <c r="F104" i="49"/>
  <c r="I105" i="49"/>
  <c r="F112" i="49"/>
  <c r="G92" i="48"/>
  <c r="E47" i="49"/>
  <c r="I51" i="49"/>
  <c r="E63" i="49"/>
  <c r="E87" i="49"/>
  <c r="G93" i="49"/>
  <c r="E95" i="49"/>
  <c r="H104" i="49"/>
  <c r="H112" i="49"/>
  <c r="F47" i="49"/>
  <c r="F63" i="49"/>
  <c r="F87" i="49"/>
  <c r="I88" i="49"/>
  <c r="H93" i="49"/>
  <c r="F95" i="49"/>
  <c r="I104" i="49"/>
  <c r="I112" i="49"/>
  <c r="I45" i="49"/>
  <c r="G63" i="49"/>
  <c r="E89" i="49"/>
  <c r="I93" i="49"/>
  <c r="E105" i="49"/>
  <c r="E46" i="49"/>
  <c r="E62" i="49"/>
  <c r="H63" i="49"/>
  <c r="E70" i="49"/>
  <c r="G50" i="48"/>
  <c r="F46" i="49"/>
  <c r="I47" i="49"/>
  <c r="E51" i="49"/>
  <c r="F62" i="49"/>
  <c r="F70" i="49"/>
  <c r="G105" i="49"/>
  <c r="F3" i="44"/>
  <c r="F27" i="44"/>
  <c r="F12" i="44"/>
  <c r="F14" i="44"/>
  <c r="F26" i="44"/>
  <c r="G55" i="32"/>
  <c r="H25" i="44"/>
  <c r="G6" i="44"/>
  <c r="H53" i="32"/>
  <c r="F20" i="44"/>
  <c r="H18" i="44"/>
  <c r="H3" i="44"/>
  <c r="H15" i="44"/>
  <c r="G10" i="42"/>
  <c r="E64" i="48"/>
  <c r="E106" i="48"/>
  <c r="E64" i="49"/>
  <c r="F64" i="49"/>
  <c r="F106" i="49"/>
  <c r="E94" i="49"/>
  <c r="F94" i="49"/>
  <c r="E52" i="49"/>
  <c r="I64" i="49"/>
  <c r="I106" i="49"/>
  <c r="F26" i="45"/>
  <c r="E7" i="45"/>
  <c r="F10" i="45"/>
  <c r="E23" i="45"/>
  <c r="G21" i="45"/>
  <c r="H21" i="45"/>
  <c r="F17" i="45"/>
  <c r="E20" i="45"/>
  <c r="H7" i="39"/>
  <c r="J96" i="45" s="1"/>
  <c r="J96" i="40" s="1"/>
  <c r="J7" i="39"/>
  <c r="J19" i="31"/>
  <c r="K19" i="31" s="1"/>
  <c r="H21" i="44"/>
  <c r="H7" i="44"/>
  <c r="E10" i="44"/>
  <c r="F25" i="44"/>
  <c r="E23" i="44"/>
  <c r="H55" i="32"/>
  <c r="F28" i="45"/>
  <c r="E11" i="45"/>
  <c r="F25" i="45"/>
  <c r="E25" i="45"/>
  <c r="F11" i="45"/>
  <c r="F22" i="45"/>
  <c r="I23" i="45"/>
  <c r="F6" i="45"/>
  <c r="G6" i="45"/>
  <c r="I15" i="45"/>
  <c r="G9" i="45"/>
  <c r="E21" i="45"/>
  <c r="H22" i="45"/>
  <c r="G11" i="45"/>
  <c r="H7" i="45"/>
  <c r="H18" i="45"/>
  <c r="F3" i="45"/>
  <c r="I7" i="45"/>
  <c r="I25" i="45"/>
  <c r="E65" i="40"/>
  <c r="E4" i="45"/>
  <c r="I8" i="45"/>
  <c r="G14" i="45"/>
  <c r="E19" i="45"/>
  <c r="G5" i="45"/>
  <c r="I19" i="45"/>
  <c r="H25" i="45"/>
  <c r="G18" i="45"/>
  <c r="E10" i="45"/>
  <c r="F20" i="45"/>
  <c r="F23" i="45"/>
  <c r="E28" i="45"/>
  <c r="F60" i="40"/>
  <c r="F18" i="45"/>
  <c r="G19" i="45"/>
  <c r="G61" i="40"/>
  <c r="H62" i="40"/>
  <c r="H62" i="49" s="1"/>
  <c r="H20" i="45"/>
  <c r="I21" i="45"/>
  <c r="I63" i="40"/>
  <c r="I63" i="49" s="1"/>
  <c r="H68" i="40"/>
  <c r="H26" i="45"/>
  <c r="I69" i="40"/>
  <c r="I27" i="45"/>
  <c r="G25" i="45"/>
  <c r="G3" i="45"/>
  <c r="E5" i="45"/>
  <c r="H8" i="45"/>
  <c r="G23" i="45"/>
  <c r="G65" i="40"/>
  <c r="E14" i="45"/>
  <c r="E67" i="40"/>
  <c r="H64" i="40"/>
  <c r="G28" i="45"/>
  <c r="F7" i="45"/>
  <c r="AQ106" i="49"/>
  <c r="AQ64" i="49"/>
  <c r="AQ90" i="49"/>
  <c r="AQ48" i="49"/>
  <c r="AQ98" i="49"/>
  <c r="AQ52" i="49"/>
  <c r="AQ94" i="49"/>
  <c r="AO66" i="49"/>
  <c r="AO108" i="49"/>
  <c r="AN89" i="49"/>
  <c r="AN47" i="49"/>
  <c r="AP91" i="49"/>
  <c r="AP49" i="49"/>
  <c r="AQ8" i="49"/>
  <c r="AN97" i="49"/>
  <c r="AN55" i="49"/>
  <c r="AP107" i="49"/>
  <c r="AP65" i="49"/>
  <c r="AQ24" i="49"/>
  <c r="G44" i="49"/>
  <c r="AP47" i="49"/>
  <c r="AP94" i="49"/>
  <c r="AN108" i="49"/>
  <c r="AP66" i="49"/>
  <c r="AP108" i="49"/>
  <c r="AP90" i="49"/>
  <c r="AP48" i="49"/>
  <c r="AN96" i="49"/>
  <c r="AN54" i="49"/>
  <c r="AP98" i="49"/>
  <c r="AP56" i="49"/>
  <c r="AP106" i="49"/>
  <c r="AP64" i="49"/>
  <c r="AN70" i="49"/>
  <c r="AN112" i="49"/>
  <c r="H44" i="49"/>
  <c r="AN45" i="49"/>
  <c r="AN51" i="49"/>
  <c r="AO105" i="49"/>
  <c r="AP50" i="49"/>
  <c r="AP92" i="49"/>
  <c r="I86" i="49"/>
  <c r="I44" i="49"/>
  <c r="AO88" i="49"/>
  <c r="AO46" i="49"/>
  <c r="AN53" i="49"/>
  <c r="AN95" i="49"/>
  <c r="AO96" i="49"/>
  <c r="AO54" i="49"/>
  <c r="AP55" i="49"/>
  <c r="AP97" i="49"/>
  <c r="AN61" i="49"/>
  <c r="AN103" i="49"/>
  <c r="AO104" i="49"/>
  <c r="AO62" i="49"/>
  <c r="AP63" i="49"/>
  <c r="AP105" i="49"/>
  <c r="AN111" i="49"/>
  <c r="AN69" i="49"/>
  <c r="AP45" i="49"/>
  <c r="AN46" i="49"/>
  <c r="AP61" i="49"/>
  <c r="AN91" i="49"/>
  <c r="AN49" i="49"/>
  <c r="AO50" i="49"/>
  <c r="AO92" i="49"/>
  <c r="AN56" i="49"/>
  <c r="AN98" i="49"/>
  <c r="AN64" i="49"/>
  <c r="AN106" i="49"/>
  <c r="AO107" i="49"/>
  <c r="AO65" i="49"/>
  <c r="AQ25" i="49"/>
  <c r="E44" i="49"/>
  <c r="AO45" i="49"/>
  <c r="AO87" i="49"/>
  <c r="AP88" i="49"/>
  <c r="AP46" i="49"/>
  <c r="AQ5" i="49"/>
  <c r="AN94" i="49"/>
  <c r="AN52" i="49"/>
  <c r="AO53" i="49"/>
  <c r="AO95" i="49"/>
  <c r="AP96" i="49"/>
  <c r="AP54" i="49"/>
  <c r="AQ13" i="49"/>
  <c r="AO61" i="49"/>
  <c r="AO103" i="49"/>
  <c r="AP104" i="49"/>
  <c r="AP62" i="49"/>
  <c r="AN110" i="49"/>
  <c r="AN68" i="49"/>
  <c r="AP112" i="49"/>
  <c r="AP70" i="49"/>
  <c r="AO64" i="49"/>
  <c r="AP67" i="49"/>
  <c r="AN107" i="49"/>
  <c r="AN65" i="49"/>
  <c r="AN48" i="49"/>
  <c r="AN90" i="49"/>
  <c r="AQ4" i="49"/>
  <c r="AO94" i="49"/>
  <c r="AO52" i="49"/>
  <c r="AQ12" i="49"/>
  <c r="AN67" i="49"/>
  <c r="AN109" i="49"/>
  <c r="AO110" i="49"/>
  <c r="AO68" i="49"/>
  <c r="AP69" i="49"/>
  <c r="AP111" i="49"/>
  <c r="AQ28" i="49"/>
  <c r="AP53" i="49"/>
  <c r="AO70" i="49"/>
  <c r="AN92" i="49"/>
  <c r="AP93" i="49"/>
  <c r="AP51" i="49"/>
  <c r="F44" i="49"/>
  <c r="F86" i="49"/>
  <c r="AO91" i="49"/>
  <c r="AO49" i="49"/>
  <c r="AQ9" i="49"/>
  <c r="AQ3" i="49"/>
  <c r="AO93" i="49"/>
  <c r="AO51" i="49"/>
  <c r="AQ11" i="49"/>
  <c r="AQ19" i="49"/>
  <c r="AO67" i="49"/>
  <c r="AO109" i="49"/>
  <c r="AP110" i="49"/>
  <c r="AP68" i="49"/>
  <c r="AQ27" i="49"/>
  <c r="E43" i="49"/>
  <c r="AO56" i="49"/>
  <c r="AO89" i="49"/>
  <c r="AQ98" i="48"/>
  <c r="AQ56" i="48"/>
  <c r="AQ106" i="48"/>
  <c r="AQ64" i="48"/>
  <c r="AN70" i="48"/>
  <c r="AN112" i="48"/>
  <c r="AN45" i="48"/>
  <c r="AN87" i="48"/>
  <c r="AO88" i="48"/>
  <c r="AO46" i="48"/>
  <c r="AP47" i="48"/>
  <c r="AP89" i="48"/>
  <c r="AN53" i="48"/>
  <c r="AN95" i="48"/>
  <c r="AO96" i="48"/>
  <c r="AO54" i="48"/>
  <c r="AP55" i="48"/>
  <c r="AP97" i="48"/>
  <c r="AN61" i="48"/>
  <c r="AN103" i="48"/>
  <c r="AO104" i="48"/>
  <c r="AO62" i="48"/>
  <c r="AP63" i="48"/>
  <c r="AP105" i="48"/>
  <c r="AN111" i="48"/>
  <c r="AN69" i="48"/>
  <c r="I44" i="48"/>
  <c r="AO48" i="48"/>
  <c r="AQ66" i="48"/>
  <c r="AO97" i="48"/>
  <c r="AO111" i="48"/>
  <c r="AQ107" i="48"/>
  <c r="AO45" i="48"/>
  <c r="AO87" i="48"/>
  <c r="AP88" i="48"/>
  <c r="AP46" i="48"/>
  <c r="AQ5" i="48"/>
  <c r="AN94" i="48"/>
  <c r="AN52" i="48"/>
  <c r="AO53" i="48"/>
  <c r="AO95" i="48"/>
  <c r="AP96" i="48"/>
  <c r="AP54" i="48"/>
  <c r="AQ13" i="48"/>
  <c r="AO61" i="48"/>
  <c r="AO103" i="48"/>
  <c r="AP104" i="48"/>
  <c r="AP62" i="48"/>
  <c r="AN110" i="48"/>
  <c r="AN68" i="48"/>
  <c r="AP112" i="48"/>
  <c r="AP70" i="48"/>
  <c r="AP94" i="48"/>
  <c r="AN108" i="48"/>
  <c r="H86" i="48"/>
  <c r="H44" i="48"/>
  <c r="AN96" i="48"/>
  <c r="AN54" i="48"/>
  <c r="AO94" i="48"/>
  <c r="AO52" i="48"/>
  <c r="AQ12" i="48"/>
  <c r="AN67" i="48"/>
  <c r="AN109" i="48"/>
  <c r="AO110" i="48"/>
  <c r="AO68" i="48"/>
  <c r="AP69" i="48"/>
  <c r="AP111" i="48"/>
  <c r="AQ28" i="48"/>
  <c r="AN51" i="48"/>
  <c r="AO105" i="48"/>
  <c r="AN88" i="48"/>
  <c r="AN46" i="48"/>
  <c r="AP106" i="48"/>
  <c r="AP64" i="48"/>
  <c r="E85" i="48"/>
  <c r="E43" i="48"/>
  <c r="AQ3" i="48"/>
  <c r="AO93" i="48"/>
  <c r="AO51" i="48"/>
  <c r="AQ11" i="48"/>
  <c r="AQ19" i="48"/>
  <c r="AO67" i="48"/>
  <c r="AO109" i="48"/>
  <c r="AP110" i="48"/>
  <c r="AP68" i="48"/>
  <c r="AQ27" i="48"/>
  <c r="AP61" i="48"/>
  <c r="AQ91" i="48"/>
  <c r="AP98" i="48"/>
  <c r="AP56" i="48"/>
  <c r="E44" i="48"/>
  <c r="E86" i="48"/>
  <c r="AN91" i="48"/>
  <c r="AN49" i="48"/>
  <c r="AO50" i="48"/>
  <c r="AO92" i="48"/>
  <c r="AP93" i="48"/>
  <c r="AP51" i="48"/>
  <c r="AQ10" i="48"/>
  <c r="AN107" i="48"/>
  <c r="AN65" i="48"/>
  <c r="AO66" i="48"/>
  <c r="AO108" i="48"/>
  <c r="AQ26" i="48"/>
  <c r="AO64" i="48"/>
  <c r="AP67" i="48"/>
  <c r="F44" i="48"/>
  <c r="F86" i="48"/>
  <c r="AN48" i="48"/>
  <c r="AN90" i="48"/>
  <c r="AO91" i="48"/>
  <c r="AO49" i="48"/>
  <c r="AP50" i="48"/>
  <c r="AP92" i="48"/>
  <c r="AQ9" i="48"/>
  <c r="AN56" i="48"/>
  <c r="AN98" i="48"/>
  <c r="AN64" i="48"/>
  <c r="AN106" i="48"/>
  <c r="AO107" i="48"/>
  <c r="AO65" i="48"/>
  <c r="AP66" i="48"/>
  <c r="AP108" i="48"/>
  <c r="AQ25" i="48"/>
  <c r="AP53" i="48"/>
  <c r="AO70" i="48"/>
  <c r="AN92" i="48"/>
  <c r="AP90" i="48"/>
  <c r="AP48" i="48"/>
  <c r="AN89" i="48"/>
  <c r="AN47" i="48"/>
  <c r="AP91" i="48"/>
  <c r="AP49" i="48"/>
  <c r="AQ8" i="48"/>
  <c r="AN97" i="48"/>
  <c r="AN55" i="48"/>
  <c r="AP107" i="48"/>
  <c r="AP65" i="48"/>
  <c r="AO56" i="48"/>
  <c r="AO89" i="48"/>
  <c r="AQ6" i="47"/>
  <c r="AQ90" i="47" s="1"/>
  <c r="AQ14" i="47"/>
  <c r="AQ25" i="47"/>
  <c r="AQ67" i="47" s="1"/>
  <c r="AO90" i="47"/>
  <c r="AN93" i="47"/>
  <c r="AP95" i="47"/>
  <c r="AO98" i="47"/>
  <c r="AQ27" i="47"/>
  <c r="AQ111" i="47" s="1"/>
  <c r="AP61" i="47"/>
  <c r="AO106" i="47"/>
  <c r="AN109" i="47"/>
  <c r="AP111" i="47"/>
  <c r="AQ9" i="47"/>
  <c r="AQ51" i="47" s="1"/>
  <c r="AQ19" i="47"/>
  <c r="AQ103" i="47" s="1"/>
  <c r="AO64" i="47"/>
  <c r="AQ11" i="47"/>
  <c r="AQ95" i="47" s="1"/>
  <c r="E85" i="47"/>
  <c r="E43" i="47"/>
  <c r="E86" i="47"/>
  <c r="E44" i="47"/>
  <c r="AQ94" i="47"/>
  <c r="AQ52" i="47"/>
  <c r="F86" i="47"/>
  <c r="F44" i="47"/>
  <c r="I44" i="47"/>
  <c r="G86" i="47"/>
  <c r="G44" i="47"/>
  <c r="AQ47" i="47"/>
  <c r="AQ97" i="47"/>
  <c r="AQ55" i="47"/>
  <c r="H86" i="47"/>
  <c r="H44" i="47"/>
  <c r="AQ106" i="47"/>
  <c r="AQ64" i="47"/>
  <c r="AQ108" i="47"/>
  <c r="AQ66" i="47"/>
  <c r="AQ110" i="47"/>
  <c r="AQ68" i="47"/>
  <c r="AQ112" i="47"/>
  <c r="AQ70" i="47"/>
  <c r="AQ46" i="47"/>
  <c r="AQ92" i="47"/>
  <c r="AQ50" i="47"/>
  <c r="AQ96" i="47"/>
  <c r="AQ54" i="47"/>
  <c r="AQ98" i="47"/>
  <c r="AQ56" i="47"/>
  <c r="AQ109" i="47"/>
  <c r="AQ107" i="47"/>
  <c r="H27" i="44"/>
  <c r="F16" i="44"/>
  <c r="G4" i="44"/>
  <c r="F56" i="32"/>
  <c r="H48" i="32"/>
  <c r="G68" i="32"/>
  <c r="E85" i="44"/>
  <c r="E20" i="44"/>
  <c r="E16" i="44"/>
  <c r="F13" i="44"/>
  <c r="E70" i="32"/>
  <c r="E61" i="32"/>
  <c r="G52" i="32"/>
  <c r="G19" i="44"/>
  <c r="F53" i="32"/>
  <c r="G28" i="44"/>
  <c r="H14" i="44"/>
  <c r="G58" i="32"/>
  <c r="H26" i="44"/>
  <c r="G21" i="44"/>
  <c r="F18" i="44"/>
  <c r="I16" i="45"/>
  <c r="F12" i="45"/>
  <c r="E3" i="45"/>
  <c r="F9" i="45"/>
  <c r="I14" i="45"/>
  <c r="E16" i="45"/>
  <c r="E18" i="45"/>
  <c r="F27" i="45"/>
  <c r="E8" i="45"/>
  <c r="F19" i="45"/>
  <c r="H23" i="45"/>
  <c r="G8" i="45"/>
  <c r="G22" i="45"/>
  <c r="F4" i="45"/>
  <c r="H17" i="45"/>
  <c r="I22" i="45"/>
  <c r="E26" i="45"/>
  <c r="G10" i="45"/>
  <c r="E12" i="45"/>
  <c r="I58" i="40"/>
  <c r="I17" i="45"/>
  <c r="I12" i="45"/>
  <c r="G16" i="45"/>
  <c r="E13" i="45"/>
  <c r="G24" i="45"/>
  <c r="H24" i="45"/>
  <c r="G26" i="45"/>
  <c r="G15" i="45"/>
  <c r="F16" i="45"/>
  <c r="I6" i="45"/>
  <c r="H10" i="45"/>
  <c r="E15" i="45"/>
  <c r="H4" i="45"/>
  <c r="H9" i="45"/>
  <c r="F14" i="45"/>
  <c r="F15" i="45"/>
  <c r="G17" i="45"/>
  <c r="I24" i="45"/>
  <c r="G112" i="40"/>
  <c r="G112" i="49" s="1"/>
  <c r="I4" i="45"/>
  <c r="I9" i="45"/>
  <c r="K29" i="31"/>
  <c r="L29" i="31" s="1"/>
  <c r="M29" i="31" s="1"/>
  <c r="N29" i="31" s="1"/>
  <c r="O29" i="31" s="1"/>
  <c r="P29" i="31" s="1"/>
  <c r="Q29" i="31" s="1"/>
  <c r="R29" i="31" s="1"/>
  <c r="S29" i="31" s="1"/>
  <c r="T29" i="31" s="1"/>
  <c r="U29" i="31" s="1"/>
  <c r="V29" i="31" s="1"/>
  <c r="W29" i="31" s="1"/>
  <c r="X29" i="31" s="1"/>
  <c r="Y29" i="31" s="1"/>
  <c r="Z29" i="31" s="1"/>
  <c r="AA29" i="31" s="1"/>
  <c r="AB29" i="31" s="1"/>
  <c r="AC29" i="31" s="1"/>
  <c r="AD29" i="31" s="1"/>
  <c r="AE29" i="31" s="1"/>
  <c r="AF29" i="31" s="1"/>
  <c r="AG29" i="31" s="1"/>
  <c r="AH29" i="31" s="1"/>
  <c r="AI29" i="31" s="1"/>
  <c r="I7" i="31"/>
  <c r="K58" i="44" s="1"/>
  <c r="K58" i="32" s="1"/>
  <c r="J96" i="44"/>
  <c r="J96" i="32" s="1"/>
  <c r="E14" i="44"/>
  <c r="F4" i="44"/>
  <c r="E15" i="44"/>
  <c r="G20" i="44"/>
  <c r="G18" i="44"/>
  <c r="G25" i="44"/>
  <c r="H5" i="44"/>
  <c r="H17" i="44"/>
  <c r="G5" i="44"/>
  <c r="H28" i="44"/>
  <c r="E25" i="44"/>
  <c r="G14" i="44"/>
  <c r="K21" i="31"/>
  <c r="L21" i="31" s="1"/>
  <c r="M21" i="31" s="1"/>
  <c r="N21" i="31" s="1"/>
  <c r="O21" i="31" s="1"/>
  <c r="P21" i="31" s="1"/>
  <c r="Q21" i="31" s="1"/>
  <c r="R21" i="31" s="1"/>
  <c r="S21" i="31" s="1"/>
  <c r="T21" i="31" s="1"/>
  <c r="U21" i="31" s="1"/>
  <c r="V21" i="31" s="1"/>
  <c r="W21" i="31" s="1"/>
  <c r="X21" i="31" s="1"/>
  <c r="Y21" i="31" s="1"/>
  <c r="Z21" i="31" s="1"/>
  <c r="AA21" i="31" s="1"/>
  <c r="AB21" i="31" s="1"/>
  <c r="AC21" i="31" s="1"/>
  <c r="AD21" i="31" s="1"/>
  <c r="AE21" i="31" s="1"/>
  <c r="AF21" i="31" s="1"/>
  <c r="AG21" i="31" s="1"/>
  <c r="AH21" i="31" s="1"/>
  <c r="AI21" i="31" s="1"/>
  <c r="K18" i="31"/>
  <c r="J58" i="44"/>
  <c r="G11" i="44"/>
  <c r="H9" i="44"/>
  <c r="H4" i="44"/>
  <c r="E26" i="44"/>
  <c r="F8" i="44"/>
  <c r="G3" i="44"/>
  <c r="E27" i="44"/>
  <c r="E21" i="44"/>
  <c r="H19" i="44"/>
  <c r="H16" i="44"/>
  <c r="G15" i="44"/>
  <c r="F10" i="44"/>
  <c r="E8" i="44"/>
  <c r="F28" i="44"/>
  <c r="G17" i="44"/>
  <c r="F15" i="44"/>
  <c r="F21" i="44"/>
  <c r="G22" i="44"/>
  <c r="F6" i="44"/>
  <c r="H23" i="44"/>
  <c r="E22" i="44"/>
  <c r="H12" i="44"/>
  <c r="H10" i="44"/>
  <c r="E9" i="44"/>
  <c r="G23" i="44"/>
  <c r="E4" i="44"/>
  <c r="F23" i="44"/>
  <c r="H8" i="44"/>
  <c r="G8" i="44"/>
  <c r="I3" i="45"/>
  <c r="I87" i="40"/>
  <c r="I87" i="49" s="1"/>
  <c r="I95" i="40"/>
  <c r="I95" i="49" s="1"/>
  <c r="I11" i="45"/>
  <c r="H12" i="45"/>
  <c r="G55" i="40"/>
  <c r="G13" i="45"/>
  <c r="F91" i="40"/>
  <c r="H89" i="40"/>
  <c r="H5" i="45"/>
  <c r="G109" i="40"/>
  <c r="E66" i="40"/>
  <c r="E24" i="45"/>
  <c r="H103" i="40"/>
  <c r="H19" i="45"/>
  <c r="H3" i="45"/>
  <c r="H87" i="40"/>
  <c r="H11" i="45"/>
  <c r="H95" i="40"/>
  <c r="G12" i="45"/>
  <c r="G96" i="40"/>
  <c r="G27" i="45"/>
  <c r="G111" i="40"/>
  <c r="E90" i="40"/>
  <c r="H16" i="45"/>
  <c r="I55" i="40"/>
  <c r="G4" i="45"/>
  <c r="G88" i="40"/>
  <c r="F24" i="45"/>
  <c r="F66" i="40"/>
  <c r="E59" i="40"/>
  <c r="F105" i="40"/>
  <c r="F105" i="49" s="1"/>
  <c r="E112" i="40"/>
  <c r="E112" i="49" s="1"/>
  <c r="E28" i="49" s="1"/>
  <c r="E6" i="45"/>
  <c r="I102" i="40"/>
  <c r="F89" i="40"/>
  <c r="F89" i="49" s="1"/>
  <c r="E111" i="40"/>
  <c r="E27" i="45"/>
  <c r="H13" i="45"/>
  <c r="I10" i="45"/>
  <c r="I94" i="40"/>
  <c r="F97" i="40"/>
  <c r="G20" i="45"/>
  <c r="G104" i="40"/>
  <c r="G104" i="49" s="1"/>
  <c r="E22" i="45"/>
  <c r="E106" i="40"/>
  <c r="E106" i="49" s="1"/>
  <c r="I110" i="40"/>
  <c r="E98" i="40"/>
  <c r="H66" i="32"/>
  <c r="H24" i="44"/>
  <c r="G111" i="32"/>
  <c r="G27" i="44"/>
  <c r="F101" i="32"/>
  <c r="F17" i="44"/>
  <c r="F89" i="32"/>
  <c r="F5" i="44"/>
  <c r="G66" i="32"/>
  <c r="G24" i="44"/>
  <c r="F66" i="32"/>
  <c r="F24" i="44"/>
  <c r="E89" i="32"/>
  <c r="E5" i="44"/>
  <c r="G93" i="32"/>
  <c r="G9" i="44"/>
  <c r="G91" i="32"/>
  <c r="G7" i="44"/>
  <c r="E95" i="32"/>
  <c r="E11" i="44"/>
  <c r="F93" i="32"/>
  <c r="F9" i="44"/>
  <c r="F91" i="32"/>
  <c r="F7" i="44"/>
  <c r="E24" i="44"/>
  <c r="E101" i="32"/>
  <c r="E17" i="44"/>
  <c r="E18" i="44"/>
  <c r="E102" i="32"/>
  <c r="E12" i="44"/>
  <c r="H22" i="44"/>
  <c r="H106" i="32"/>
  <c r="E7" i="44"/>
  <c r="E91" i="32"/>
  <c r="E6" i="44"/>
  <c r="E90" i="32"/>
  <c r="E3" i="44"/>
  <c r="E87" i="32"/>
  <c r="E13" i="44"/>
  <c r="E97" i="32"/>
  <c r="H20" i="44"/>
  <c r="H104" i="32"/>
  <c r="F22" i="44"/>
  <c r="F106" i="32"/>
  <c r="F19" i="44"/>
  <c r="F103" i="32"/>
  <c r="I5" i="45"/>
  <c r="I13" i="45"/>
  <c r="E17" i="45"/>
  <c r="H6" i="45"/>
  <c r="H14" i="45"/>
  <c r="I18" i="45"/>
  <c r="I26" i="45"/>
  <c r="G7" i="45"/>
  <c r="H27" i="45"/>
  <c r="F8" i="45"/>
  <c r="F21" i="45"/>
  <c r="E9" i="45"/>
  <c r="F5" i="45"/>
  <c r="F13" i="45"/>
  <c r="H86" i="45"/>
  <c r="H44" i="45"/>
  <c r="G44" i="45"/>
  <c r="E85" i="45"/>
  <c r="I86" i="45"/>
  <c r="I44" i="45"/>
  <c r="F86" i="45"/>
  <c r="F44" i="45"/>
  <c r="E44" i="45"/>
  <c r="E44" i="44"/>
  <c r="F86" i="44"/>
  <c r="F44" i="44"/>
  <c r="I44" i="44"/>
  <c r="G86" i="44"/>
  <c r="G44" i="44"/>
  <c r="H86" i="44"/>
  <c r="H86" i="43"/>
  <c r="H44" i="43"/>
  <c r="G44" i="43"/>
  <c r="I86" i="43"/>
  <c r="I44" i="43"/>
  <c r="E85" i="43"/>
  <c r="E43" i="43"/>
  <c r="E86" i="43"/>
  <c r="E44" i="43"/>
  <c r="F44" i="43"/>
  <c r="J28" i="41"/>
  <c r="I28" i="41"/>
  <c r="H28" i="41"/>
  <c r="G28" i="41"/>
  <c r="F28" i="41"/>
  <c r="E28" i="41"/>
  <c r="J22" i="41"/>
  <c r="I22" i="41"/>
  <c r="H22" i="41"/>
  <c r="G22" i="41"/>
  <c r="F22" i="41"/>
  <c r="E22" i="41"/>
  <c r="J21" i="41"/>
  <c r="I21" i="41"/>
  <c r="H21" i="41"/>
  <c r="G21" i="41"/>
  <c r="F21" i="41"/>
  <c r="E21" i="41"/>
  <c r="J20" i="41"/>
  <c r="I20" i="41"/>
  <c r="H20" i="41"/>
  <c r="G20" i="41"/>
  <c r="F20" i="41"/>
  <c r="E20" i="41"/>
  <c r="J10" i="41"/>
  <c r="I10" i="41"/>
  <c r="H10" i="41"/>
  <c r="G10" i="41"/>
  <c r="F10" i="41"/>
  <c r="E10" i="41"/>
  <c r="J9" i="41"/>
  <c r="I9" i="41"/>
  <c r="H9" i="41"/>
  <c r="G9" i="41"/>
  <c r="F9" i="41"/>
  <c r="E9" i="41"/>
  <c r="J8" i="41"/>
  <c r="I8" i="41"/>
  <c r="H8" i="41"/>
  <c r="G8" i="41"/>
  <c r="F8" i="41"/>
  <c r="E8" i="41"/>
  <c r="I37" i="41"/>
  <c r="H37" i="41"/>
  <c r="G37" i="41"/>
  <c r="F37" i="41"/>
  <c r="E37" i="41"/>
  <c r="AP28" i="41"/>
  <c r="AO28" i="41"/>
  <c r="AN28" i="41"/>
  <c r="AP27" i="41"/>
  <c r="AO27" i="41"/>
  <c r="AN27" i="41"/>
  <c r="AP26" i="41"/>
  <c r="AO26" i="41"/>
  <c r="AN26" i="41"/>
  <c r="AP25" i="41"/>
  <c r="AO25" i="41"/>
  <c r="AN25" i="41"/>
  <c r="AP24" i="41"/>
  <c r="AO24" i="41"/>
  <c r="AN24" i="41"/>
  <c r="AP23" i="41"/>
  <c r="AO23" i="41"/>
  <c r="AN23" i="41"/>
  <c r="AP22" i="41"/>
  <c r="AO22" i="41"/>
  <c r="AN22" i="41"/>
  <c r="AP21" i="41"/>
  <c r="AO21" i="41"/>
  <c r="AP20" i="41"/>
  <c r="AO20" i="41"/>
  <c r="AP19" i="41"/>
  <c r="AO19" i="41"/>
  <c r="AN19" i="41"/>
  <c r="AP14" i="41"/>
  <c r="AO14" i="41"/>
  <c r="AN14" i="41"/>
  <c r="AP13" i="41"/>
  <c r="AO13" i="41"/>
  <c r="AN13" i="41"/>
  <c r="AP12" i="41"/>
  <c r="AO12" i="41"/>
  <c r="AN12" i="41"/>
  <c r="AP11" i="41"/>
  <c r="AO11" i="41"/>
  <c r="AN11" i="41"/>
  <c r="AP10" i="41"/>
  <c r="AO10" i="41"/>
  <c r="AN10" i="41"/>
  <c r="AP9" i="41"/>
  <c r="AO9" i="41"/>
  <c r="AN9" i="41"/>
  <c r="AP8" i="41"/>
  <c r="AO8" i="41"/>
  <c r="AN8" i="41"/>
  <c r="AP7" i="41"/>
  <c r="AO7" i="41"/>
  <c r="AN7" i="41"/>
  <c r="AP6" i="41"/>
  <c r="AO6" i="41"/>
  <c r="AN6" i="41"/>
  <c r="AP5" i="41"/>
  <c r="AO5" i="41"/>
  <c r="AN5" i="41"/>
  <c r="AP4" i="41"/>
  <c r="AO4" i="41"/>
  <c r="AN4" i="41"/>
  <c r="AP3" i="41"/>
  <c r="AO3" i="41"/>
  <c r="AN3" i="41"/>
  <c r="I2" i="41"/>
  <c r="H2" i="41"/>
  <c r="G2" i="41"/>
  <c r="F2" i="41"/>
  <c r="E2" i="41"/>
  <c r="E1" i="41"/>
  <c r="I121" i="40"/>
  <c r="H121" i="40"/>
  <c r="G121" i="40"/>
  <c r="F121" i="40"/>
  <c r="E121" i="40"/>
  <c r="I79" i="40"/>
  <c r="H79" i="40"/>
  <c r="G79" i="40"/>
  <c r="F79" i="40"/>
  <c r="E79" i="40"/>
  <c r="I37" i="40"/>
  <c r="H37" i="40"/>
  <c r="G37" i="40"/>
  <c r="F37" i="40"/>
  <c r="E37" i="40"/>
  <c r="I29" i="40"/>
  <c r="AR112" i="40"/>
  <c r="AQ112" i="40"/>
  <c r="AP112" i="40"/>
  <c r="AR111" i="40"/>
  <c r="AQ111" i="40"/>
  <c r="AP111" i="40"/>
  <c r="AR110" i="40"/>
  <c r="AQ110" i="40"/>
  <c r="AP110" i="40"/>
  <c r="AR109" i="40"/>
  <c r="AQ109" i="40"/>
  <c r="AP109" i="40"/>
  <c r="AR108" i="40"/>
  <c r="AQ108" i="40"/>
  <c r="AP108" i="40"/>
  <c r="AR107" i="40"/>
  <c r="AQ107" i="40"/>
  <c r="AP107" i="40"/>
  <c r="AR106" i="40"/>
  <c r="AQ106" i="40"/>
  <c r="AP106" i="40"/>
  <c r="AR105" i="40"/>
  <c r="AQ105" i="40"/>
  <c r="AR104" i="40"/>
  <c r="AQ104" i="40"/>
  <c r="AR103" i="40"/>
  <c r="AQ103" i="40"/>
  <c r="AP103" i="40"/>
  <c r="AR98" i="40"/>
  <c r="AQ98" i="40"/>
  <c r="AP98" i="40"/>
  <c r="AR97" i="40"/>
  <c r="AQ97" i="40"/>
  <c r="AP97" i="40"/>
  <c r="AR96" i="40"/>
  <c r="AQ96" i="40"/>
  <c r="AP96" i="40"/>
  <c r="AR95" i="40"/>
  <c r="AQ95" i="40"/>
  <c r="AP95" i="40"/>
  <c r="AR94" i="40"/>
  <c r="AQ94" i="40"/>
  <c r="AP94" i="40"/>
  <c r="AR93" i="40"/>
  <c r="AQ93" i="40"/>
  <c r="AP93" i="40"/>
  <c r="AR92" i="40"/>
  <c r="AQ92" i="40"/>
  <c r="AP92" i="40"/>
  <c r="AR91" i="40"/>
  <c r="AQ91" i="40"/>
  <c r="AP91" i="40"/>
  <c r="AR90" i="40"/>
  <c r="AQ90" i="40"/>
  <c r="AP90" i="40"/>
  <c r="AR89" i="40"/>
  <c r="AQ89" i="40"/>
  <c r="AP89" i="40"/>
  <c r="AR88" i="40"/>
  <c r="AQ88" i="40"/>
  <c r="AP88" i="40"/>
  <c r="AR87" i="40"/>
  <c r="AQ87" i="40"/>
  <c r="AP87" i="40"/>
  <c r="D85" i="40"/>
  <c r="B80" i="40"/>
  <c r="B122" i="40" s="1"/>
  <c r="A80" i="40"/>
  <c r="A122" i="40" s="1"/>
  <c r="B79" i="40"/>
  <c r="B121" i="40" s="1"/>
  <c r="A79" i="40"/>
  <c r="A121" i="40" s="1"/>
  <c r="C71" i="40"/>
  <c r="C113" i="40" s="1"/>
  <c r="B71" i="40"/>
  <c r="B113" i="40" s="1"/>
  <c r="A71" i="40"/>
  <c r="A113" i="40" s="1"/>
  <c r="AR70" i="40"/>
  <c r="AQ70" i="40"/>
  <c r="AP70" i="40"/>
  <c r="D70" i="40"/>
  <c r="D112" i="40" s="1"/>
  <c r="C70" i="40"/>
  <c r="C112" i="40" s="1"/>
  <c r="B70" i="40"/>
  <c r="B112" i="40" s="1"/>
  <c r="A70" i="40"/>
  <c r="A112" i="40" s="1"/>
  <c r="AR69" i="40"/>
  <c r="AQ69" i="40"/>
  <c r="AP69" i="40"/>
  <c r="D69" i="40"/>
  <c r="D111" i="40" s="1"/>
  <c r="C69" i="40"/>
  <c r="C111" i="40" s="1"/>
  <c r="B69" i="40"/>
  <c r="B111" i="40" s="1"/>
  <c r="A69" i="40"/>
  <c r="A111" i="40" s="1"/>
  <c r="AR68" i="40"/>
  <c r="AQ68" i="40"/>
  <c r="AP68" i="40"/>
  <c r="D68" i="40"/>
  <c r="D110" i="40" s="1"/>
  <c r="C68" i="40"/>
  <c r="C110" i="40" s="1"/>
  <c r="B68" i="40"/>
  <c r="B110" i="40" s="1"/>
  <c r="A68" i="40"/>
  <c r="A110" i="40" s="1"/>
  <c r="AR67" i="40"/>
  <c r="AQ67" i="40"/>
  <c r="AP67" i="40"/>
  <c r="D67" i="40"/>
  <c r="D109" i="40" s="1"/>
  <c r="C67" i="40"/>
  <c r="C109" i="40" s="1"/>
  <c r="AR66" i="40"/>
  <c r="AQ66" i="40"/>
  <c r="AP66" i="40"/>
  <c r="D66" i="40"/>
  <c r="D108" i="40" s="1"/>
  <c r="C66" i="40"/>
  <c r="C108" i="40" s="1"/>
  <c r="B66" i="40"/>
  <c r="B108" i="40" s="1"/>
  <c r="A66" i="40"/>
  <c r="A108" i="40" s="1"/>
  <c r="AR65" i="40"/>
  <c r="AQ65" i="40"/>
  <c r="AP65" i="40"/>
  <c r="D65" i="40"/>
  <c r="D107" i="40" s="1"/>
  <c r="C65" i="40"/>
  <c r="C107" i="40" s="1"/>
  <c r="B65" i="40"/>
  <c r="B107" i="40" s="1"/>
  <c r="A65" i="40"/>
  <c r="A107" i="40" s="1"/>
  <c r="AR64" i="40"/>
  <c r="AQ64" i="40"/>
  <c r="AP64" i="40"/>
  <c r="D64" i="40"/>
  <c r="D106" i="40" s="1"/>
  <c r="C64" i="40"/>
  <c r="C106" i="40" s="1"/>
  <c r="B64" i="40"/>
  <c r="B106" i="40" s="1"/>
  <c r="A64" i="40"/>
  <c r="A106" i="40" s="1"/>
  <c r="AR63" i="40"/>
  <c r="AQ63" i="40"/>
  <c r="D63" i="40"/>
  <c r="D105" i="40" s="1"/>
  <c r="C63" i="40"/>
  <c r="C105" i="40" s="1"/>
  <c r="B63" i="40"/>
  <c r="B105" i="40" s="1"/>
  <c r="A63" i="40"/>
  <c r="A105" i="40" s="1"/>
  <c r="AR62" i="40"/>
  <c r="AQ62" i="40"/>
  <c r="D62" i="40"/>
  <c r="D104" i="40" s="1"/>
  <c r="C62" i="40"/>
  <c r="C104" i="40" s="1"/>
  <c r="B62" i="40"/>
  <c r="B104" i="40" s="1"/>
  <c r="A62" i="40"/>
  <c r="A104" i="40" s="1"/>
  <c r="AR61" i="40"/>
  <c r="AQ61" i="40"/>
  <c r="AP61" i="40"/>
  <c r="D61" i="40"/>
  <c r="D103" i="40" s="1"/>
  <c r="C61" i="40"/>
  <c r="C103" i="40" s="1"/>
  <c r="B61" i="40"/>
  <c r="B103" i="40" s="1"/>
  <c r="A61" i="40"/>
  <c r="A103" i="40" s="1"/>
  <c r="D60" i="40"/>
  <c r="D102" i="40" s="1"/>
  <c r="C60" i="40"/>
  <c r="C102" i="40" s="1"/>
  <c r="B60" i="40"/>
  <c r="B102" i="40" s="1"/>
  <c r="A60" i="40"/>
  <c r="A102" i="40" s="1"/>
  <c r="D59" i="40"/>
  <c r="D101" i="40" s="1"/>
  <c r="C59" i="40"/>
  <c r="C101" i="40" s="1"/>
  <c r="B59" i="40"/>
  <c r="B101" i="40" s="1"/>
  <c r="A59" i="40"/>
  <c r="A101" i="40" s="1"/>
  <c r="D58" i="40"/>
  <c r="D100" i="40" s="1"/>
  <c r="C58" i="40"/>
  <c r="C100" i="40" s="1"/>
  <c r="B58" i="40"/>
  <c r="B100" i="40" s="1"/>
  <c r="A58" i="40"/>
  <c r="A100" i="40" s="1"/>
  <c r="D57" i="40"/>
  <c r="D99" i="40" s="1"/>
  <c r="C57" i="40"/>
  <c r="C99" i="40" s="1"/>
  <c r="B57" i="40"/>
  <c r="B99" i="40" s="1"/>
  <c r="A57" i="40"/>
  <c r="A99" i="40" s="1"/>
  <c r="AR56" i="40"/>
  <c r="AQ56" i="40"/>
  <c r="AP56" i="40"/>
  <c r="D56" i="40"/>
  <c r="D98" i="40" s="1"/>
  <c r="C56" i="40"/>
  <c r="C98" i="40" s="1"/>
  <c r="B56" i="40"/>
  <c r="B98" i="40" s="1"/>
  <c r="A56" i="40"/>
  <c r="A98" i="40" s="1"/>
  <c r="AR55" i="40"/>
  <c r="AQ55" i="40"/>
  <c r="AP55" i="40"/>
  <c r="D55" i="40"/>
  <c r="D97" i="40" s="1"/>
  <c r="C55" i="40"/>
  <c r="C97" i="40" s="1"/>
  <c r="B55" i="40"/>
  <c r="B97" i="40" s="1"/>
  <c r="A55" i="40"/>
  <c r="A97" i="40" s="1"/>
  <c r="AR54" i="40"/>
  <c r="AQ54" i="40"/>
  <c r="AP54" i="40"/>
  <c r="D54" i="40"/>
  <c r="D96" i="40" s="1"/>
  <c r="C54" i="40"/>
  <c r="C96" i="40" s="1"/>
  <c r="B54" i="40"/>
  <c r="B96" i="40" s="1"/>
  <c r="A54" i="40"/>
  <c r="A96" i="40" s="1"/>
  <c r="AR53" i="40"/>
  <c r="AQ53" i="40"/>
  <c r="AP53" i="40"/>
  <c r="D53" i="40"/>
  <c r="D95" i="40" s="1"/>
  <c r="C53" i="40"/>
  <c r="C95" i="40" s="1"/>
  <c r="B53" i="40"/>
  <c r="B95" i="40" s="1"/>
  <c r="A53" i="40"/>
  <c r="A95" i="40" s="1"/>
  <c r="AR52" i="40"/>
  <c r="AQ52" i="40"/>
  <c r="AP52" i="40"/>
  <c r="D52" i="40"/>
  <c r="D94" i="40" s="1"/>
  <c r="C52" i="40"/>
  <c r="C94" i="40" s="1"/>
  <c r="B52" i="40"/>
  <c r="B94" i="40" s="1"/>
  <c r="A52" i="40"/>
  <c r="A94" i="40" s="1"/>
  <c r="AR51" i="40"/>
  <c r="AQ51" i="40"/>
  <c r="AP51" i="40"/>
  <c r="D51" i="40"/>
  <c r="D93" i="40" s="1"/>
  <c r="C51" i="40"/>
  <c r="C93" i="40" s="1"/>
  <c r="B51" i="40"/>
  <c r="B93" i="40" s="1"/>
  <c r="A51" i="40"/>
  <c r="A93" i="40" s="1"/>
  <c r="AR50" i="40"/>
  <c r="AQ50" i="40"/>
  <c r="AP50" i="40"/>
  <c r="D50" i="40"/>
  <c r="D92" i="40" s="1"/>
  <c r="C50" i="40"/>
  <c r="C92" i="40" s="1"/>
  <c r="B50" i="40"/>
  <c r="B92" i="40" s="1"/>
  <c r="A50" i="40"/>
  <c r="A92" i="40" s="1"/>
  <c r="AR49" i="40"/>
  <c r="AQ49" i="40"/>
  <c r="AP49" i="40"/>
  <c r="D49" i="40"/>
  <c r="D91" i="40" s="1"/>
  <c r="C49" i="40"/>
  <c r="C91" i="40" s="1"/>
  <c r="B49" i="40"/>
  <c r="B91" i="40" s="1"/>
  <c r="A49" i="40"/>
  <c r="A91" i="40" s="1"/>
  <c r="AR48" i="40"/>
  <c r="AQ48" i="40"/>
  <c r="AP48" i="40"/>
  <c r="D48" i="40"/>
  <c r="D90" i="40" s="1"/>
  <c r="C48" i="40"/>
  <c r="C90" i="40" s="1"/>
  <c r="B48" i="40"/>
  <c r="B90" i="40" s="1"/>
  <c r="A48" i="40"/>
  <c r="A90" i="40" s="1"/>
  <c r="AR47" i="40"/>
  <c r="AQ47" i="40"/>
  <c r="AP47" i="40"/>
  <c r="D47" i="40"/>
  <c r="D89" i="40" s="1"/>
  <c r="C47" i="40"/>
  <c r="C89" i="40" s="1"/>
  <c r="B47" i="40"/>
  <c r="B89" i="40" s="1"/>
  <c r="A47" i="40"/>
  <c r="A89" i="40" s="1"/>
  <c r="AR46" i="40"/>
  <c r="AQ46" i="40"/>
  <c r="AP46" i="40"/>
  <c r="D46" i="40"/>
  <c r="D88" i="40" s="1"/>
  <c r="C46" i="40"/>
  <c r="C88" i="40" s="1"/>
  <c r="B46" i="40"/>
  <c r="B88" i="40" s="1"/>
  <c r="A46" i="40"/>
  <c r="A88" i="40" s="1"/>
  <c r="AR45" i="40"/>
  <c r="AQ45" i="40"/>
  <c r="AP45" i="40"/>
  <c r="D45" i="40"/>
  <c r="D87" i="40" s="1"/>
  <c r="C45" i="40"/>
  <c r="C87" i="40" s="1"/>
  <c r="B45" i="40"/>
  <c r="B87" i="40" s="1"/>
  <c r="A45" i="40"/>
  <c r="A87" i="40" s="1"/>
  <c r="D43" i="40"/>
  <c r="L40" i="40"/>
  <c r="N39" i="40"/>
  <c r="O39" i="40" s="1"/>
  <c r="P39" i="40" s="1"/>
  <c r="Q39" i="40" s="1"/>
  <c r="R39" i="40" s="1"/>
  <c r="S39" i="40" s="1"/>
  <c r="T39" i="40" s="1"/>
  <c r="U39" i="40" s="1"/>
  <c r="V39" i="40" s="1"/>
  <c r="W39" i="40" s="1"/>
  <c r="X39" i="40" s="1"/>
  <c r="Y39" i="40" s="1"/>
  <c r="Z39" i="40" s="1"/>
  <c r="AA39" i="40" s="1"/>
  <c r="AB39" i="40" s="1"/>
  <c r="AC39" i="40" s="1"/>
  <c r="AD39" i="40" s="1"/>
  <c r="AE39" i="40" s="1"/>
  <c r="AF39" i="40" s="1"/>
  <c r="AG39" i="40" s="1"/>
  <c r="AH39" i="40" s="1"/>
  <c r="AI39" i="40" s="1"/>
  <c r="AJ39" i="40" s="1"/>
  <c r="AK39" i="40" s="1"/>
  <c r="J29" i="40"/>
  <c r="H29" i="40"/>
  <c r="G29" i="40"/>
  <c r="F29" i="40"/>
  <c r="E29" i="40"/>
  <c r="E1" i="40"/>
  <c r="E85" i="40" s="1"/>
  <c r="H35" i="39"/>
  <c r="H34" i="39"/>
  <c r="H27" i="39"/>
  <c r="J121" i="49" s="1"/>
  <c r="H23" i="39"/>
  <c r="H22" i="39"/>
  <c r="H15" i="39"/>
  <c r="J79" i="49" s="1"/>
  <c r="H8" i="39"/>
  <c r="H5" i="39"/>
  <c r="H4" i="39"/>
  <c r="K29" i="39"/>
  <c r="L29" i="39" s="1"/>
  <c r="M29" i="39" s="1"/>
  <c r="N29" i="39" s="1"/>
  <c r="O29" i="39" s="1"/>
  <c r="P29" i="39" s="1"/>
  <c r="Q29" i="39" s="1"/>
  <c r="R29" i="39" s="1"/>
  <c r="S29" i="39" s="1"/>
  <c r="T29" i="39" s="1"/>
  <c r="U29" i="39" s="1"/>
  <c r="V29" i="39" s="1"/>
  <c r="W29" i="39" s="1"/>
  <c r="X29" i="39" s="1"/>
  <c r="Y29" i="39" s="1"/>
  <c r="Z29" i="39" s="1"/>
  <c r="AA29" i="39" s="1"/>
  <c r="AB29" i="39" s="1"/>
  <c r="AC29" i="39" s="1"/>
  <c r="AD29" i="39" s="1"/>
  <c r="AE29" i="39" s="1"/>
  <c r="AF29" i="39" s="1"/>
  <c r="AG29" i="39" s="1"/>
  <c r="AH29" i="39" s="1"/>
  <c r="AI29" i="39" s="1"/>
  <c r="C25" i="39"/>
  <c r="K17" i="39"/>
  <c r="L17" i="39" s="1"/>
  <c r="M17" i="39" s="1"/>
  <c r="N17" i="39" s="1"/>
  <c r="O17" i="39" s="1"/>
  <c r="P17" i="39" s="1"/>
  <c r="Q17" i="39" s="1"/>
  <c r="R17" i="39" s="1"/>
  <c r="S17" i="39" s="1"/>
  <c r="T17" i="39" s="1"/>
  <c r="U17" i="39" s="1"/>
  <c r="V17" i="39" s="1"/>
  <c r="W17" i="39" s="1"/>
  <c r="X17" i="39" s="1"/>
  <c r="Y17" i="39" s="1"/>
  <c r="Z17" i="39" s="1"/>
  <c r="AA17" i="39" s="1"/>
  <c r="AB17" i="39" s="1"/>
  <c r="AC17" i="39" s="1"/>
  <c r="AD17" i="39" s="1"/>
  <c r="AE17" i="39" s="1"/>
  <c r="AF17" i="39" s="1"/>
  <c r="AG17" i="39" s="1"/>
  <c r="AH17" i="39" s="1"/>
  <c r="AI17" i="39" s="1"/>
  <c r="C13" i="39"/>
  <c r="I35" i="39"/>
  <c r="G2" i="39"/>
  <c r="F2" i="39"/>
  <c r="E2" i="39"/>
  <c r="D2" i="39"/>
  <c r="D26" i="39" s="1"/>
  <c r="C2" i="39"/>
  <c r="C26" i="39" s="1"/>
  <c r="AJ9" i="39" l="1"/>
  <c r="AJ21" i="39"/>
  <c r="AJ21" i="31"/>
  <c r="AQ107" i="49"/>
  <c r="AJ33" i="31"/>
  <c r="AJ9" i="31" s="1"/>
  <c r="AQ49" i="49"/>
  <c r="AQ46" i="48"/>
  <c r="AQ53" i="47"/>
  <c r="AQ68" i="49"/>
  <c r="AQ93" i="47"/>
  <c r="AQ48" i="47"/>
  <c r="AQ87" i="47"/>
  <c r="H38" i="40"/>
  <c r="AQ90" i="48"/>
  <c r="AQ48" i="48"/>
  <c r="AQ91" i="47"/>
  <c r="AQ49" i="47"/>
  <c r="K19" i="39"/>
  <c r="L19" i="39" s="1"/>
  <c r="M19" i="39" s="1"/>
  <c r="N19" i="39" s="1"/>
  <c r="O19" i="39" s="1"/>
  <c r="P19" i="39" s="1"/>
  <c r="Q19" i="39" s="1"/>
  <c r="R19" i="39" s="1"/>
  <c r="S19" i="39" s="1"/>
  <c r="T19" i="39" s="1"/>
  <c r="U19" i="39" s="1"/>
  <c r="V19" i="39" s="1"/>
  <c r="W19" i="39" s="1"/>
  <c r="X19" i="39" s="1"/>
  <c r="Y19" i="39" s="1"/>
  <c r="Z19" i="39" s="1"/>
  <c r="AA19" i="39" s="1"/>
  <c r="AB19" i="39" s="1"/>
  <c r="AC19" i="39" s="1"/>
  <c r="AD19" i="39" s="1"/>
  <c r="AE19" i="39" s="1"/>
  <c r="AF19" i="39" s="1"/>
  <c r="AG19" i="39" s="1"/>
  <c r="AH19" i="39" s="1"/>
  <c r="AI19" i="39" s="1"/>
  <c r="J100" i="45"/>
  <c r="J100" i="40" s="1"/>
  <c r="G21" i="49"/>
  <c r="F5" i="49"/>
  <c r="I7" i="39"/>
  <c r="K100" i="45" s="1"/>
  <c r="J54" i="45"/>
  <c r="J12" i="45" s="1"/>
  <c r="E21" i="49"/>
  <c r="J58" i="45"/>
  <c r="J58" i="40" s="1"/>
  <c r="J100" i="44"/>
  <c r="J100" i="32" s="1"/>
  <c r="K7" i="31"/>
  <c r="M54" i="44" s="1"/>
  <c r="G49" i="16"/>
  <c r="L19" i="31"/>
  <c r="M19" i="31" s="1"/>
  <c r="J7" i="31"/>
  <c r="L54" i="44" s="1"/>
  <c r="L54" i="32" s="1"/>
  <c r="F3" i="49"/>
  <c r="I4" i="49"/>
  <c r="I5" i="49"/>
  <c r="E8" i="48"/>
  <c r="F106" i="48"/>
  <c r="F22" i="48" s="1"/>
  <c r="I9" i="49"/>
  <c r="F20" i="49"/>
  <c r="F28" i="49"/>
  <c r="G9" i="49"/>
  <c r="I8" i="49"/>
  <c r="F21" i="49"/>
  <c r="E4" i="49"/>
  <c r="F9" i="49"/>
  <c r="F8" i="49"/>
  <c r="E8" i="49"/>
  <c r="I11" i="49"/>
  <c r="H21" i="49"/>
  <c r="H28" i="49"/>
  <c r="E22" i="49"/>
  <c r="F4" i="49"/>
  <c r="F8" i="48"/>
  <c r="G8" i="48"/>
  <c r="E11" i="49"/>
  <c r="L10" i="8"/>
  <c r="G92" i="49"/>
  <c r="G8" i="49" s="1"/>
  <c r="E5" i="49"/>
  <c r="E3" i="49"/>
  <c r="E9" i="49"/>
  <c r="H20" i="49"/>
  <c r="G20" i="49"/>
  <c r="G28" i="49"/>
  <c r="E20" i="49"/>
  <c r="I21" i="49"/>
  <c r="E10" i="49"/>
  <c r="F10" i="49"/>
  <c r="M8" i="8"/>
  <c r="L22" i="8"/>
  <c r="Q8" i="42"/>
  <c r="P10" i="42"/>
  <c r="P22" i="42"/>
  <c r="I28" i="49"/>
  <c r="K22" i="38"/>
  <c r="K10" i="38"/>
  <c r="F11" i="49"/>
  <c r="K22" i="42"/>
  <c r="K10" i="42"/>
  <c r="H9" i="49"/>
  <c r="I20" i="49"/>
  <c r="E22" i="48"/>
  <c r="F22" i="49"/>
  <c r="I22" i="49"/>
  <c r="I52" i="49"/>
  <c r="K100" i="44"/>
  <c r="K100" i="32" s="1"/>
  <c r="J12" i="44"/>
  <c r="K58" i="45"/>
  <c r="J89" i="45"/>
  <c r="J89" i="40" s="1"/>
  <c r="J89" i="49" s="1"/>
  <c r="J102" i="45"/>
  <c r="J102" i="40" s="1"/>
  <c r="J90" i="45"/>
  <c r="J90" i="40" s="1"/>
  <c r="J109" i="45"/>
  <c r="J109" i="40" s="1"/>
  <c r="J103" i="45"/>
  <c r="J103" i="40" s="1"/>
  <c r="J91" i="45"/>
  <c r="J91" i="40" s="1"/>
  <c r="J67" i="45"/>
  <c r="J61" i="45"/>
  <c r="J110" i="45"/>
  <c r="J110" i="40" s="1"/>
  <c r="J104" i="45"/>
  <c r="J104" i="40" s="1"/>
  <c r="J104" i="49" s="1"/>
  <c r="J92" i="45"/>
  <c r="J92" i="40" s="1"/>
  <c r="J92" i="49" s="1"/>
  <c r="J107" i="45"/>
  <c r="J107" i="40" s="1"/>
  <c r="J98" i="45"/>
  <c r="J98" i="40" s="1"/>
  <c r="J88" i="45"/>
  <c r="J88" i="40" s="1"/>
  <c r="J88" i="49" s="1"/>
  <c r="J56" i="45"/>
  <c r="J46" i="45"/>
  <c r="J112" i="45"/>
  <c r="J112" i="40" s="1"/>
  <c r="J112" i="49" s="1"/>
  <c r="J105" i="45"/>
  <c r="J105" i="40" s="1"/>
  <c r="J105" i="49" s="1"/>
  <c r="J87" i="45"/>
  <c r="J87" i="40" s="1"/>
  <c r="J87" i="49" s="1"/>
  <c r="J62" i="45"/>
  <c r="J52" i="45"/>
  <c r="J94" i="45"/>
  <c r="J94" i="40" s="1"/>
  <c r="J106" i="45"/>
  <c r="J106" i="40" s="1"/>
  <c r="J106" i="49" s="1"/>
  <c r="J63" i="45"/>
  <c r="J47" i="45"/>
  <c r="J51" i="45"/>
  <c r="J68" i="45"/>
  <c r="J64" i="45"/>
  <c r="J65" i="45"/>
  <c r="J48" i="45"/>
  <c r="J45" i="45"/>
  <c r="J69" i="45"/>
  <c r="J60" i="45"/>
  <c r="J49" i="45"/>
  <c r="J70" i="45"/>
  <c r="J111" i="45"/>
  <c r="J111" i="40" s="1"/>
  <c r="J50" i="45"/>
  <c r="J93" i="45"/>
  <c r="J93" i="40" s="1"/>
  <c r="J93" i="49" s="1"/>
  <c r="I3" i="49"/>
  <c r="AQ112" i="49"/>
  <c r="AQ70" i="49"/>
  <c r="AQ109" i="49"/>
  <c r="AQ67" i="49"/>
  <c r="AQ55" i="49"/>
  <c r="AQ97" i="49"/>
  <c r="AQ47" i="49"/>
  <c r="AQ89" i="49"/>
  <c r="AQ92" i="49"/>
  <c r="AQ50" i="49"/>
  <c r="AQ87" i="49"/>
  <c r="AQ45" i="49"/>
  <c r="AQ96" i="49"/>
  <c r="AQ54" i="49"/>
  <c r="AQ108" i="49"/>
  <c r="AQ66" i="49"/>
  <c r="AQ93" i="49"/>
  <c r="AQ51" i="49"/>
  <c r="AQ103" i="49"/>
  <c r="AQ61" i="49"/>
  <c r="AQ69" i="49"/>
  <c r="AQ111" i="49"/>
  <c r="AQ95" i="49"/>
  <c r="AQ53" i="49"/>
  <c r="AQ88" i="49"/>
  <c r="AQ46" i="49"/>
  <c r="AQ95" i="48"/>
  <c r="AQ53" i="48"/>
  <c r="AQ69" i="48"/>
  <c r="AQ111" i="48"/>
  <c r="AQ52" i="48"/>
  <c r="AQ94" i="48"/>
  <c r="AQ92" i="48"/>
  <c r="AQ50" i="48"/>
  <c r="AQ93" i="48"/>
  <c r="AQ51" i="48"/>
  <c r="AQ103" i="48"/>
  <c r="AQ61" i="48"/>
  <c r="AQ87" i="48"/>
  <c r="AQ45" i="48"/>
  <c r="AQ47" i="48"/>
  <c r="AQ89" i="48"/>
  <c r="AQ109" i="48"/>
  <c r="AQ67" i="48"/>
  <c r="AQ112" i="48"/>
  <c r="AQ70" i="48"/>
  <c r="AQ96" i="48"/>
  <c r="AQ54" i="48"/>
  <c r="AQ110" i="48"/>
  <c r="AQ68" i="48"/>
  <c r="AQ55" i="48"/>
  <c r="AQ97" i="48"/>
  <c r="AQ69" i="47"/>
  <c r="AQ61" i="47"/>
  <c r="L54" i="45"/>
  <c r="L100" i="45"/>
  <c r="L58" i="45"/>
  <c r="L96" i="45"/>
  <c r="I6" i="16"/>
  <c r="K54" i="44"/>
  <c r="K96" i="44"/>
  <c r="K96" i="32" s="1"/>
  <c r="M31" i="31"/>
  <c r="M100" i="44"/>
  <c r="M100" i="32" s="1"/>
  <c r="L18" i="31"/>
  <c r="J58" i="32"/>
  <c r="J101" i="45"/>
  <c r="J59" i="45"/>
  <c r="J55" i="45"/>
  <c r="J97" i="45"/>
  <c r="H6" i="39"/>
  <c r="I38" i="40"/>
  <c r="J121" i="40"/>
  <c r="J79" i="40"/>
  <c r="I1" i="40"/>
  <c r="I85" i="40" s="1"/>
  <c r="E43" i="40"/>
  <c r="G113" i="40"/>
  <c r="G38" i="40"/>
  <c r="M40" i="40"/>
  <c r="F71" i="40"/>
  <c r="E71" i="40"/>
  <c r="F113" i="40"/>
  <c r="G71" i="40"/>
  <c r="E38" i="40"/>
  <c r="H71" i="40"/>
  <c r="F38" i="40"/>
  <c r="E113" i="40"/>
  <c r="H113" i="40"/>
  <c r="H9" i="39"/>
  <c r="I15" i="39"/>
  <c r="H3" i="39"/>
  <c r="J37" i="49" s="1"/>
  <c r="E26" i="39"/>
  <c r="E14" i="39"/>
  <c r="F26" i="39"/>
  <c r="F14" i="39"/>
  <c r="D14" i="39"/>
  <c r="G26" i="39"/>
  <c r="G14" i="39"/>
  <c r="I5" i="39"/>
  <c r="I23" i="39"/>
  <c r="C14" i="39"/>
  <c r="I8" i="39"/>
  <c r="K59" i="45" s="1"/>
  <c r="K7" i="39" l="1"/>
  <c r="M58" i="45" s="1"/>
  <c r="M96" i="44"/>
  <c r="M96" i="32" s="1"/>
  <c r="M58" i="44"/>
  <c r="K96" i="45"/>
  <c r="J16" i="45"/>
  <c r="L7" i="39"/>
  <c r="N58" i="45" s="1"/>
  <c r="M96" i="45"/>
  <c r="J54" i="40"/>
  <c r="K54" i="45"/>
  <c r="M54" i="45"/>
  <c r="J16" i="44"/>
  <c r="L58" i="44"/>
  <c r="L58" i="32" s="1"/>
  <c r="K16" i="44"/>
  <c r="L100" i="44"/>
  <c r="L100" i="32" s="1"/>
  <c r="L96" i="44"/>
  <c r="L96" i="32" s="1"/>
  <c r="L7" i="31"/>
  <c r="N58" i="44" s="1"/>
  <c r="N58" i="32" s="1"/>
  <c r="R8" i="42"/>
  <c r="Q10" i="42"/>
  <c r="Q22" i="42"/>
  <c r="L22" i="38"/>
  <c r="L10" i="38"/>
  <c r="H92" i="48"/>
  <c r="H50" i="48"/>
  <c r="G52" i="49"/>
  <c r="G94" i="49"/>
  <c r="G106" i="48"/>
  <c r="G64" i="48"/>
  <c r="L22" i="42"/>
  <c r="L10" i="42"/>
  <c r="H92" i="49"/>
  <c r="H50" i="49"/>
  <c r="G64" i="49"/>
  <c r="G106" i="49"/>
  <c r="M22" i="8"/>
  <c r="N8" i="8"/>
  <c r="M10" i="8"/>
  <c r="I94" i="49"/>
  <c r="J94" i="49"/>
  <c r="K16" i="45"/>
  <c r="J49" i="40"/>
  <c r="J7" i="45"/>
  <c r="J51" i="40"/>
  <c r="J9" i="45"/>
  <c r="J60" i="40"/>
  <c r="J18" i="45"/>
  <c r="J47" i="40"/>
  <c r="J5" i="45"/>
  <c r="J69" i="40"/>
  <c r="J27" i="45"/>
  <c r="J63" i="40"/>
  <c r="J21" i="45"/>
  <c r="J46" i="40"/>
  <c r="J4" i="45"/>
  <c r="J61" i="40"/>
  <c r="J19" i="45"/>
  <c r="K79" i="40"/>
  <c r="K79" i="49"/>
  <c r="J45" i="40"/>
  <c r="J3" i="45"/>
  <c r="J56" i="40"/>
  <c r="J14" i="45"/>
  <c r="J67" i="40"/>
  <c r="J25" i="45"/>
  <c r="J48" i="40"/>
  <c r="J6" i="45"/>
  <c r="J70" i="40"/>
  <c r="J28" i="45"/>
  <c r="J68" i="40"/>
  <c r="J26" i="45"/>
  <c r="J50" i="40"/>
  <c r="J8" i="45"/>
  <c r="J65" i="40"/>
  <c r="J23" i="45"/>
  <c r="J52" i="40"/>
  <c r="J10" i="45"/>
  <c r="J64" i="40"/>
  <c r="J22" i="45"/>
  <c r="J20" i="45"/>
  <c r="J62" i="40"/>
  <c r="L12" i="45"/>
  <c r="L16" i="45"/>
  <c r="K55" i="45"/>
  <c r="J6" i="16"/>
  <c r="J57" i="45"/>
  <c r="J99" i="45"/>
  <c r="J53" i="45"/>
  <c r="J95" i="45"/>
  <c r="K54" i="32"/>
  <c r="K12" i="44"/>
  <c r="N31" i="31"/>
  <c r="M58" i="32"/>
  <c r="M16" i="44"/>
  <c r="M54" i="32"/>
  <c r="M12" i="44"/>
  <c r="M18" i="31"/>
  <c r="N19" i="31"/>
  <c r="M7" i="31"/>
  <c r="O58" i="44" s="1"/>
  <c r="J97" i="40"/>
  <c r="K101" i="45"/>
  <c r="K97" i="45"/>
  <c r="J55" i="40"/>
  <c r="J13" i="45"/>
  <c r="J59" i="40"/>
  <c r="J17" i="45"/>
  <c r="J101" i="40"/>
  <c r="J66" i="45"/>
  <c r="J108" i="45"/>
  <c r="M7" i="39"/>
  <c r="O58" i="45" s="1"/>
  <c r="N96" i="45"/>
  <c r="J37" i="41"/>
  <c r="J37" i="40"/>
  <c r="I43" i="40"/>
  <c r="G122" i="40"/>
  <c r="G80" i="40"/>
  <c r="F80" i="40"/>
  <c r="F122" i="40"/>
  <c r="N40" i="40"/>
  <c r="H80" i="40"/>
  <c r="E80" i="40"/>
  <c r="H122" i="40"/>
  <c r="E122" i="40"/>
  <c r="I27" i="39"/>
  <c r="I6" i="39"/>
  <c r="J4" i="39"/>
  <c r="I4" i="39"/>
  <c r="J15" i="39"/>
  <c r="L79" i="49" s="1"/>
  <c r="K16" i="39"/>
  <c r="J35" i="39"/>
  <c r="J23" i="39"/>
  <c r="K11" i="39"/>
  <c r="I34" i="39"/>
  <c r="I22" i="39"/>
  <c r="J5" i="39"/>
  <c r="J8" i="39"/>
  <c r="L59" i="45" s="1"/>
  <c r="G35" i="31"/>
  <c r="G23" i="31"/>
  <c r="H35" i="2"/>
  <c r="G35" i="2"/>
  <c r="F35" i="2"/>
  <c r="F11" i="17" s="1"/>
  <c r="E35" i="2"/>
  <c r="E11" i="17" s="1"/>
  <c r="D35" i="2"/>
  <c r="D11" i="17" s="1"/>
  <c r="C35" i="2"/>
  <c r="C11" i="17" s="1"/>
  <c r="H23" i="2"/>
  <c r="G23" i="2"/>
  <c r="F23" i="2"/>
  <c r="F11" i="16" s="1"/>
  <c r="E23" i="2"/>
  <c r="E11" i="16" s="1"/>
  <c r="D23" i="2"/>
  <c r="D11" i="16" s="1"/>
  <c r="C23" i="2"/>
  <c r="C11" i="16" s="1"/>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E1" i="32"/>
  <c r="E85" i="32" s="1"/>
  <c r="D43" i="32"/>
  <c r="D85" i="32"/>
  <c r="D85" i="4"/>
  <c r="D43" i="4"/>
  <c r="E1" i="4"/>
  <c r="F2" i="36"/>
  <c r="G2" i="36"/>
  <c r="H2" i="36"/>
  <c r="I2" i="36"/>
  <c r="E2" i="36"/>
  <c r="E1" i="36"/>
  <c r="F2" i="35"/>
  <c r="G2" i="35"/>
  <c r="H2" i="35"/>
  <c r="I2" i="35"/>
  <c r="E2" i="35"/>
  <c r="E1" i="35"/>
  <c r="C4" i="34"/>
  <c r="D4" i="34"/>
  <c r="A5" i="34"/>
  <c r="B5" i="34"/>
  <c r="A6" i="34"/>
  <c r="B6" i="34"/>
  <c r="A7" i="34"/>
  <c r="B7" i="34"/>
  <c r="A8" i="34"/>
  <c r="B8" i="34"/>
  <c r="C8" i="34"/>
  <c r="D8" i="34"/>
  <c r="C9" i="34"/>
  <c r="D9" i="34"/>
  <c r="A10" i="34"/>
  <c r="B10" i="34"/>
  <c r="A11" i="34"/>
  <c r="B11" i="34"/>
  <c r="C11" i="34"/>
  <c r="D11" i="34"/>
  <c r="C12" i="34"/>
  <c r="D12" i="34"/>
  <c r="C13" i="34"/>
  <c r="D13" i="34"/>
  <c r="C14" i="34"/>
  <c r="D14" i="34"/>
  <c r="A15" i="34"/>
  <c r="B15" i="34"/>
  <c r="C15" i="34"/>
  <c r="D15" i="34"/>
  <c r="C16" i="34"/>
  <c r="D16" i="34"/>
  <c r="C17" i="34"/>
  <c r="D17" i="34"/>
  <c r="C18" i="34"/>
  <c r="D18" i="34"/>
  <c r="A19" i="34"/>
  <c r="B19" i="34"/>
  <c r="A20" i="34"/>
  <c r="B20" i="34"/>
  <c r="A21" i="34"/>
  <c r="B21" i="34"/>
  <c r="A22" i="34"/>
  <c r="B22" i="34"/>
  <c r="C22" i="34"/>
  <c r="D22" i="34"/>
  <c r="C23" i="34"/>
  <c r="D23" i="34"/>
  <c r="A24" i="34"/>
  <c r="B24" i="34"/>
  <c r="C24" i="34"/>
  <c r="D24" i="34"/>
  <c r="C25" i="34"/>
  <c r="D25" i="34"/>
  <c r="A26" i="34"/>
  <c r="B26" i="34"/>
  <c r="A27" i="34"/>
  <c r="B27" i="34"/>
  <c r="A28" i="34"/>
  <c r="B28" i="34"/>
  <c r="B3" i="34"/>
  <c r="C3" i="34"/>
  <c r="D3" i="34"/>
  <c r="A3" i="34"/>
  <c r="F3" i="38"/>
  <c r="G3" i="38"/>
  <c r="H3" i="38"/>
  <c r="I3" i="38"/>
  <c r="J3" i="38"/>
  <c r="M3" i="38"/>
  <c r="N3" i="38"/>
  <c r="O3" i="38"/>
  <c r="P3" i="38"/>
  <c r="Q3" i="38"/>
  <c r="R3" i="38"/>
  <c r="S3" i="38"/>
  <c r="T3" i="38"/>
  <c r="U3" i="38"/>
  <c r="V3" i="38"/>
  <c r="W3" i="38"/>
  <c r="X3" i="38"/>
  <c r="Y3" i="38"/>
  <c r="Z3" i="38"/>
  <c r="AA3" i="38"/>
  <c r="AB3" i="38"/>
  <c r="AC3" i="38"/>
  <c r="AD3" i="38"/>
  <c r="AE3" i="38"/>
  <c r="AF3" i="38"/>
  <c r="AG3" i="38"/>
  <c r="AH3" i="38"/>
  <c r="AI3" i="38"/>
  <c r="AJ3" i="38"/>
  <c r="AK3" i="38"/>
  <c r="AL3" i="38"/>
  <c r="AM3" i="38"/>
  <c r="AN3" i="38"/>
  <c r="AO3" i="38"/>
  <c r="F4" i="38"/>
  <c r="G4" i="38"/>
  <c r="H4" i="38"/>
  <c r="I4" i="38"/>
  <c r="J4" i="38"/>
  <c r="M4" i="38"/>
  <c r="N4" i="38"/>
  <c r="O4" i="38"/>
  <c r="P4" i="38"/>
  <c r="Q4" i="38"/>
  <c r="R4" i="38"/>
  <c r="S4" i="38"/>
  <c r="T4" i="38"/>
  <c r="U4" i="38"/>
  <c r="V4" i="38"/>
  <c r="W4" i="38"/>
  <c r="X4" i="38"/>
  <c r="Y4" i="38"/>
  <c r="Z4" i="38"/>
  <c r="AA4" i="38"/>
  <c r="AB4" i="38"/>
  <c r="AC4" i="38"/>
  <c r="AD4" i="38"/>
  <c r="AE4" i="38"/>
  <c r="AF4" i="38"/>
  <c r="AG4" i="38"/>
  <c r="AH4" i="38"/>
  <c r="AI4" i="38"/>
  <c r="AJ4" i="38"/>
  <c r="AK4" i="38"/>
  <c r="AL4" i="38"/>
  <c r="AM4" i="38"/>
  <c r="AN4" i="38"/>
  <c r="AO4" i="38"/>
  <c r="F5" i="38"/>
  <c r="G5" i="38"/>
  <c r="H5" i="38"/>
  <c r="I5" i="38"/>
  <c r="J5" i="38"/>
  <c r="M5" i="38"/>
  <c r="N5" i="38"/>
  <c r="O5" i="38"/>
  <c r="P5" i="38"/>
  <c r="Q5" i="38"/>
  <c r="R5" i="38"/>
  <c r="S5" i="38"/>
  <c r="T5" i="38"/>
  <c r="U5" i="38"/>
  <c r="V5" i="38"/>
  <c r="W5" i="38"/>
  <c r="X5" i="38"/>
  <c r="Y5" i="38"/>
  <c r="Z5" i="38"/>
  <c r="AA5" i="38"/>
  <c r="AB5" i="38"/>
  <c r="AC5" i="38"/>
  <c r="AD5" i="38"/>
  <c r="AE5" i="38"/>
  <c r="AF5" i="38"/>
  <c r="AG5" i="38"/>
  <c r="AH5" i="38"/>
  <c r="AI5" i="38"/>
  <c r="AJ5" i="38"/>
  <c r="AK5" i="38"/>
  <c r="AL5" i="38"/>
  <c r="AM5" i="38"/>
  <c r="AN5" i="38"/>
  <c r="AO5" i="38"/>
  <c r="F9" i="38"/>
  <c r="G9" i="38"/>
  <c r="H9" i="38"/>
  <c r="I9" i="38"/>
  <c r="J9" i="38"/>
  <c r="K9" i="38"/>
  <c r="L9" i="38"/>
  <c r="M9" i="38"/>
  <c r="N9" i="38"/>
  <c r="O9" i="38"/>
  <c r="P9" i="38"/>
  <c r="Q9" i="38"/>
  <c r="R9" i="38"/>
  <c r="S9" i="38"/>
  <c r="T9" i="38"/>
  <c r="U9" i="38"/>
  <c r="V9" i="38"/>
  <c r="W9" i="38"/>
  <c r="X9" i="38"/>
  <c r="Y9" i="38"/>
  <c r="Z9" i="38"/>
  <c r="AA9" i="38"/>
  <c r="AB9" i="38"/>
  <c r="AC9" i="38"/>
  <c r="AD9" i="38"/>
  <c r="AE9" i="38"/>
  <c r="AF9" i="38"/>
  <c r="AG9" i="38"/>
  <c r="AH9" i="38"/>
  <c r="AI9" i="38"/>
  <c r="AJ9" i="38"/>
  <c r="AK9" i="38"/>
  <c r="AL9" i="38"/>
  <c r="AM9" i="38"/>
  <c r="AN9" i="38"/>
  <c r="AO9" i="38"/>
  <c r="F11" i="38"/>
  <c r="G11" i="38"/>
  <c r="H11" i="38"/>
  <c r="I11" i="38"/>
  <c r="J11" i="38"/>
  <c r="M11" i="38"/>
  <c r="N11" i="38"/>
  <c r="O11" i="38"/>
  <c r="P11" i="38"/>
  <c r="Q11" i="38"/>
  <c r="R11" i="38"/>
  <c r="S11" i="38"/>
  <c r="T11" i="38"/>
  <c r="U11" i="38"/>
  <c r="V11" i="38"/>
  <c r="W11" i="38"/>
  <c r="X11" i="38"/>
  <c r="Y11" i="38"/>
  <c r="Z11" i="38"/>
  <c r="AA11" i="38"/>
  <c r="AB11" i="38"/>
  <c r="AC11" i="38"/>
  <c r="AD11" i="38"/>
  <c r="AE11" i="38"/>
  <c r="AF11" i="38"/>
  <c r="AG11" i="38"/>
  <c r="AH11" i="38"/>
  <c r="AI11" i="38"/>
  <c r="AJ11" i="38"/>
  <c r="AK11" i="38"/>
  <c r="AL11" i="38"/>
  <c r="AM11" i="38"/>
  <c r="AN11" i="38"/>
  <c r="AO11" i="38"/>
  <c r="F20" i="38"/>
  <c r="G20" i="38"/>
  <c r="H20" i="38"/>
  <c r="I20" i="38"/>
  <c r="J20" i="38"/>
  <c r="K20" i="38"/>
  <c r="L20" i="38"/>
  <c r="M20" i="38"/>
  <c r="N20" i="38"/>
  <c r="O20" i="38"/>
  <c r="P20" i="38"/>
  <c r="Q20" i="38"/>
  <c r="R20" i="38"/>
  <c r="S20" i="38"/>
  <c r="T20" i="38"/>
  <c r="U20" i="38"/>
  <c r="V20" i="38"/>
  <c r="W20" i="38"/>
  <c r="X20" i="38"/>
  <c r="Y20" i="38"/>
  <c r="Z20" i="38"/>
  <c r="AA20" i="38"/>
  <c r="AB20" i="38"/>
  <c r="AC20" i="38"/>
  <c r="AD20" i="38"/>
  <c r="AE20" i="38"/>
  <c r="AF20" i="38"/>
  <c r="AG20" i="38"/>
  <c r="AH20" i="38"/>
  <c r="AI20" i="38"/>
  <c r="AJ20" i="38"/>
  <c r="AK20" i="38"/>
  <c r="AL20" i="38"/>
  <c r="AM20" i="38"/>
  <c r="AN20" i="38"/>
  <c r="AO20" i="38"/>
  <c r="F21" i="38"/>
  <c r="G21" i="38"/>
  <c r="H21" i="38"/>
  <c r="I21" i="38"/>
  <c r="J21" i="38"/>
  <c r="K21" i="38"/>
  <c r="L21" i="38"/>
  <c r="M21" i="38"/>
  <c r="N21" i="38"/>
  <c r="O21" i="38"/>
  <c r="P21" i="38"/>
  <c r="Q21" i="38"/>
  <c r="R21" i="38"/>
  <c r="S21" i="38"/>
  <c r="T21" i="38"/>
  <c r="U21" i="38"/>
  <c r="V21" i="38"/>
  <c r="W21" i="38"/>
  <c r="X21" i="38"/>
  <c r="Y21" i="38"/>
  <c r="Z21" i="38"/>
  <c r="AA21" i="38"/>
  <c r="AB21" i="38"/>
  <c r="AC21" i="38"/>
  <c r="AD21" i="38"/>
  <c r="AE21" i="38"/>
  <c r="AF21" i="38"/>
  <c r="AG21" i="38"/>
  <c r="AH21" i="38"/>
  <c r="AI21" i="38"/>
  <c r="AJ21" i="38"/>
  <c r="AK21" i="38"/>
  <c r="AL21" i="38"/>
  <c r="AM21" i="38"/>
  <c r="AN21" i="38"/>
  <c r="AO21" i="38"/>
  <c r="F28" i="38"/>
  <c r="G28" i="38"/>
  <c r="H28" i="38"/>
  <c r="I28" i="38"/>
  <c r="J28" i="38"/>
  <c r="K28" i="38"/>
  <c r="L28" i="38"/>
  <c r="M28" i="38"/>
  <c r="N28" i="38"/>
  <c r="O28" i="38"/>
  <c r="P28" i="38"/>
  <c r="Q28" i="38"/>
  <c r="R28" i="38"/>
  <c r="S28" i="38"/>
  <c r="T28" i="38"/>
  <c r="U28" i="38"/>
  <c r="V28" i="38"/>
  <c r="W28" i="38"/>
  <c r="X28" i="38"/>
  <c r="Y28" i="38"/>
  <c r="Z28" i="38"/>
  <c r="AA28" i="38"/>
  <c r="AB28" i="38"/>
  <c r="AC28" i="38"/>
  <c r="AD28" i="38"/>
  <c r="AE28" i="38"/>
  <c r="AF28" i="38"/>
  <c r="AG28" i="38"/>
  <c r="AH28" i="38"/>
  <c r="AI28" i="38"/>
  <c r="AJ28" i="38"/>
  <c r="AK28" i="38"/>
  <c r="AL28" i="38"/>
  <c r="AM28" i="38"/>
  <c r="AN28" i="38"/>
  <c r="AO28" i="38"/>
  <c r="E4" i="38"/>
  <c r="E5" i="38"/>
  <c r="E9" i="38"/>
  <c r="E11" i="38"/>
  <c r="E20" i="38"/>
  <c r="E21" i="38"/>
  <c r="E28" i="38"/>
  <c r="E3" i="38"/>
  <c r="B28" i="38"/>
  <c r="A28" i="38"/>
  <c r="B27" i="38"/>
  <c r="A27" i="38"/>
  <c r="B26" i="38"/>
  <c r="A26" i="38"/>
  <c r="D25" i="38"/>
  <c r="C25" i="38"/>
  <c r="D24" i="38"/>
  <c r="C24" i="38"/>
  <c r="B24" i="38"/>
  <c r="A24" i="38"/>
  <c r="D23" i="38"/>
  <c r="C23" i="38"/>
  <c r="D22" i="38"/>
  <c r="C22" i="38"/>
  <c r="B22" i="38"/>
  <c r="A22" i="38"/>
  <c r="B21" i="38"/>
  <c r="A21" i="38"/>
  <c r="B20" i="38"/>
  <c r="A20" i="38"/>
  <c r="B19" i="38"/>
  <c r="A19" i="38"/>
  <c r="D18" i="38"/>
  <c r="C18" i="38"/>
  <c r="D17" i="38"/>
  <c r="C17" i="38"/>
  <c r="D16" i="38"/>
  <c r="C16" i="38"/>
  <c r="D15" i="38"/>
  <c r="C15" i="38"/>
  <c r="B15" i="38"/>
  <c r="A15" i="38"/>
  <c r="D14" i="38"/>
  <c r="C14" i="38"/>
  <c r="D13" i="38"/>
  <c r="C13" i="38"/>
  <c r="D12" i="38"/>
  <c r="C12" i="38"/>
  <c r="D11" i="38"/>
  <c r="C11" i="38"/>
  <c r="B11" i="38"/>
  <c r="A11" i="38"/>
  <c r="B10" i="38"/>
  <c r="A10" i="38"/>
  <c r="D9" i="38"/>
  <c r="C9" i="38"/>
  <c r="D8" i="38"/>
  <c r="C8" i="38"/>
  <c r="B8" i="38"/>
  <c r="A8" i="38"/>
  <c r="B7" i="38"/>
  <c r="A7" i="38"/>
  <c r="B6" i="38"/>
  <c r="A6" i="38"/>
  <c r="B5" i="38"/>
  <c r="A5" i="38"/>
  <c r="D4" i="38"/>
  <c r="C4" i="38"/>
  <c r="D3" i="38"/>
  <c r="C3" i="38"/>
  <c r="B3" i="38"/>
  <c r="A3" i="38"/>
  <c r="G2" i="38"/>
  <c r="H2" i="38" s="1"/>
  <c r="AO3" i="36"/>
  <c r="AP3" i="36"/>
  <c r="AO4" i="36"/>
  <c r="AP4" i="36"/>
  <c r="AO5" i="36"/>
  <c r="AP5" i="36"/>
  <c r="AO6" i="36"/>
  <c r="AP6" i="36"/>
  <c r="AO7" i="36"/>
  <c r="AP7" i="36"/>
  <c r="AO8" i="36"/>
  <c r="AP8" i="36"/>
  <c r="AO9" i="36"/>
  <c r="AP9" i="36"/>
  <c r="AO10" i="36"/>
  <c r="AP10" i="36"/>
  <c r="AO11" i="36"/>
  <c r="AP11" i="36"/>
  <c r="AO12" i="36"/>
  <c r="AP12" i="36"/>
  <c r="AO13" i="36"/>
  <c r="AP13" i="36"/>
  <c r="AO14" i="36"/>
  <c r="AP14" i="36"/>
  <c r="AO19" i="36"/>
  <c r="AP19" i="36"/>
  <c r="AO20" i="36"/>
  <c r="AP20" i="36"/>
  <c r="AO21" i="36"/>
  <c r="AP21" i="36"/>
  <c r="AO22" i="36"/>
  <c r="AP22" i="36"/>
  <c r="AO23" i="36"/>
  <c r="AP23" i="36"/>
  <c r="AO24" i="36"/>
  <c r="AP24" i="36"/>
  <c r="AO25" i="36"/>
  <c r="AP25" i="36"/>
  <c r="AO26" i="36"/>
  <c r="AP26" i="36"/>
  <c r="AO27" i="36"/>
  <c r="AP27" i="36"/>
  <c r="AO28" i="36"/>
  <c r="AP28" i="36"/>
  <c r="AN4" i="36"/>
  <c r="AN5" i="36"/>
  <c r="AN6" i="36"/>
  <c r="AN7" i="36"/>
  <c r="AN8" i="36"/>
  <c r="AN9" i="36"/>
  <c r="AN10" i="36"/>
  <c r="AN11" i="36"/>
  <c r="AN12" i="36"/>
  <c r="AN13" i="36"/>
  <c r="AN14" i="36"/>
  <c r="AN19" i="36"/>
  <c r="AN22" i="36"/>
  <c r="AN23" i="36"/>
  <c r="AN24" i="36"/>
  <c r="AN25" i="36"/>
  <c r="AN26" i="36"/>
  <c r="AN27" i="36"/>
  <c r="AN28" i="36"/>
  <c r="AN3" i="36"/>
  <c r="F37" i="36"/>
  <c r="G37" i="36"/>
  <c r="H37" i="36"/>
  <c r="E37" i="36"/>
  <c r="F8" i="36"/>
  <c r="G8" i="36"/>
  <c r="H8" i="36"/>
  <c r="I8" i="36"/>
  <c r="F9" i="36"/>
  <c r="G9" i="36"/>
  <c r="H9" i="36"/>
  <c r="I9" i="36"/>
  <c r="F20" i="36"/>
  <c r="G20" i="36"/>
  <c r="H20" i="36"/>
  <c r="I20" i="36"/>
  <c r="F21" i="36"/>
  <c r="G21" i="36"/>
  <c r="H21" i="36"/>
  <c r="I21" i="36"/>
  <c r="F28" i="36"/>
  <c r="G28" i="36"/>
  <c r="H28" i="36"/>
  <c r="I28" i="36"/>
  <c r="E8" i="36"/>
  <c r="E9" i="36"/>
  <c r="E20" i="36"/>
  <c r="E21" i="36"/>
  <c r="E28" i="36"/>
  <c r="AO3" i="35"/>
  <c r="AP3" i="35"/>
  <c r="AO4" i="35"/>
  <c r="AP4" i="35"/>
  <c r="AO5" i="35"/>
  <c r="AP5" i="35"/>
  <c r="AO6" i="35"/>
  <c r="AP6" i="35"/>
  <c r="AO7" i="35"/>
  <c r="AP7" i="35"/>
  <c r="AO8" i="35"/>
  <c r="AP8" i="35"/>
  <c r="AO9" i="35"/>
  <c r="AP9" i="35"/>
  <c r="AO10" i="35"/>
  <c r="AP10" i="35"/>
  <c r="AO11" i="35"/>
  <c r="AP11" i="35"/>
  <c r="AO12" i="35"/>
  <c r="AP12" i="35"/>
  <c r="AO13" i="35"/>
  <c r="AP13" i="35"/>
  <c r="AO14" i="35"/>
  <c r="AP14" i="35"/>
  <c r="AO19" i="35"/>
  <c r="AP19" i="35"/>
  <c r="AO20" i="35"/>
  <c r="AP20" i="35"/>
  <c r="AO21" i="35"/>
  <c r="AP21" i="35"/>
  <c r="AO22" i="35"/>
  <c r="AP22" i="35"/>
  <c r="AO23" i="35"/>
  <c r="AP23" i="35"/>
  <c r="AO24" i="35"/>
  <c r="AP24" i="35"/>
  <c r="AO25" i="35"/>
  <c r="AP25" i="35"/>
  <c r="AO26" i="35"/>
  <c r="AP26" i="35"/>
  <c r="AO27" i="35"/>
  <c r="AP27" i="35"/>
  <c r="AO28" i="35"/>
  <c r="AP28" i="35"/>
  <c r="AN4" i="35"/>
  <c r="AN5" i="35"/>
  <c r="AN6" i="35"/>
  <c r="AN7" i="35"/>
  <c r="AN8" i="35"/>
  <c r="AN9" i="35"/>
  <c r="AN10" i="35"/>
  <c r="AN11" i="35"/>
  <c r="AN12" i="35"/>
  <c r="AN13" i="35"/>
  <c r="AN14" i="35"/>
  <c r="AN19" i="35"/>
  <c r="AN22" i="35"/>
  <c r="AN23" i="35"/>
  <c r="AN24" i="35"/>
  <c r="AN25" i="35"/>
  <c r="AN26" i="35"/>
  <c r="AN27" i="35"/>
  <c r="AN28" i="35"/>
  <c r="AN3" i="35"/>
  <c r="I9" i="35"/>
  <c r="J9" i="35"/>
  <c r="I20" i="35"/>
  <c r="J20" i="35"/>
  <c r="I21" i="35"/>
  <c r="J21" i="35"/>
  <c r="I28" i="35"/>
  <c r="J28" i="35"/>
  <c r="E121" i="32"/>
  <c r="F121" i="32"/>
  <c r="G121" i="32"/>
  <c r="H121" i="32"/>
  <c r="E79" i="32"/>
  <c r="F79" i="32"/>
  <c r="G79" i="32"/>
  <c r="H79" i="32"/>
  <c r="E37" i="32"/>
  <c r="F37" i="32"/>
  <c r="G37" i="32"/>
  <c r="H37" i="32"/>
  <c r="E29" i="32"/>
  <c r="F29" i="32"/>
  <c r="G29" i="32"/>
  <c r="H29" i="32"/>
  <c r="K40" i="32"/>
  <c r="L40" i="32" s="1"/>
  <c r="M40" i="32" s="1"/>
  <c r="N40" i="32" s="1"/>
  <c r="O40" i="32" s="1"/>
  <c r="M39" i="32"/>
  <c r="N39" i="32" s="1"/>
  <c r="O39" i="32" s="1"/>
  <c r="P39" i="32" s="1"/>
  <c r="Q39" i="32" s="1"/>
  <c r="R39" i="32" s="1"/>
  <c r="S39" i="32" s="1"/>
  <c r="T39" i="32" s="1"/>
  <c r="U39" i="32" s="1"/>
  <c r="V39" i="32" s="1"/>
  <c r="W39" i="32" s="1"/>
  <c r="X39" i="32" s="1"/>
  <c r="Y39" i="32" s="1"/>
  <c r="Z39" i="32" s="1"/>
  <c r="AA39" i="32" s="1"/>
  <c r="AB39" i="32" s="1"/>
  <c r="AC39" i="32" s="1"/>
  <c r="AD39" i="32" s="1"/>
  <c r="AE39" i="32" s="1"/>
  <c r="AF39" i="32" s="1"/>
  <c r="AG39" i="32" s="1"/>
  <c r="AH39" i="32" s="1"/>
  <c r="AI39" i="32" s="1"/>
  <c r="AJ39" i="32" s="1"/>
  <c r="AK39" i="32" s="1"/>
  <c r="I29" i="32"/>
  <c r="J9" i="36"/>
  <c r="J20" i="36"/>
  <c r="L20" i="36"/>
  <c r="G2" i="4"/>
  <c r="K2" i="34" s="1"/>
  <c r="H2" i="4"/>
  <c r="L2" i="34" s="1"/>
  <c r="I2" i="4"/>
  <c r="M2" i="34" s="1"/>
  <c r="F2" i="4"/>
  <c r="E2" i="4"/>
  <c r="G34" i="31"/>
  <c r="G6" i="17"/>
  <c r="G27" i="31"/>
  <c r="G22" i="31"/>
  <c r="G15" i="31"/>
  <c r="G8" i="31"/>
  <c r="G4" i="31"/>
  <c r="G5" i="31"/>
  <c r="D2" i="31"/>
  <c r="E2" i="31"/>
  <c r="F2" i="31"/>
  <c r="G2" i="31"/>
  <c r="C2" i="31"/>
  <c r="E27" i="34"/>
  <c r="E26" i="34"/>
  <c r="E25" i="34"/>
  <c r="E24" i="34"/>
  <c r="E23" i="34"/>
  <c r="E19" i="34"/>
  <c r="E18" i="34"/>
  <c r="E17" i="34"/>
  <c r="E16" i="34"/>
  <c r="E15" i="34"/>
  <c r="E14" i="34"/>
  <c r="E13" i="34"/>
  <c r="E12" i="34"/>
  <c r="E7" i="34"/>
  <c r="E6" i="34"/>
  <c r="G4" i="34"/>
  <c r="H4" i="34" s="1"/>
  <c r="I4" i="34" s="1"/>
  <c r="G3" i="34"/>
  <c r="H3" i="34" s="1"/>
  <c r="I3" i="34" s="1"/>
  <c r="G2" i="34"/>
  <c r="H2" i="34" s="1"/>
  <c r="AR112" i="32"/>
  <c r="AQ112" i="32"/>
  <c r="AP112" i="32"/>
  <c r="AR111" i="32"/>
  <c r="AQ111" i="32"/>
  <c r="AP111" i="32"/>
  <c r="AR110" i="32"/>
  <c r="AQ110" i="32"/>
  <c r="AP110" i="32"/>
  <c r="AR109" i="32"/>
  <c r="AQ109" i="32"/>
  <c r="AP109" i="32"/>
  <c r="AR108" i="32"/>
  <c r="AQ108" i="32"/>
  <c r="AP108" i="32"/>
  <c r="AR107" i="32"/>
  <c r="AQ107" i="32"/>
  <c r="AP107" i="32"/>
  <c r="AR106" i="32"/>
  <c r="AQ106" i="32"/>
  <c r="AP106" i="32"/>
  <c r="AR105" i="32"/>
  <c r="AQ105" i="32"/>
  <c r="AR104" i="32"/>
  <c r="AQ104" i="32"/>
  <c r="AR103" i="32"/>
  <c r="AQ103" i="32"/>
  <c r="AP103" i="32"/>
  <c r="AR98" i="32"/>
  <c r="AQ98" i="32"/>
  <c r="AP98" i="32"/>
  <c r="AR97" i="32"/>
  <c r="AQ97" i="32"/>
  <c r="AP97" i="32"/>
  <c r="AR96" i="32"/>
  <c r="AQ96" i="32"/>
  <c r="AP96" i="32"/>
  <c r="AR95" i="32"/>
  <c r="AQ95" i="32"/>
  <c r="AP95" i="32"/>
  <c r="AR94" i="32"/>
  <c r="AQ94" i="32"/>
  <c r="AP94" i="32"/>
  <c r="AR93" i="32"/>
  <c r="AQ93" i="32"/>
  <c r="AP93" i="32"/>
  <c r="AR92" i="32"/>
  <c r="AQ92" i="32"/>
  <c r="AP92" i="32"/>
  <c r="AR91" i="32"/>
  <c r="AQ91" i="32"/>
  <c r="AP91" i="32"/>
  <c r="AR90" i="32"/>
  <c r="AQ90" i="32"/>
  <c r="AP90" i="32"/>
  <c r="AR89" i="32"/>
  <c r="AQ89" i="32"/>
  <c r="AP89" i="32"/>
  <c r="AR88" i="32"/>
  <c r="AQ88" i="32"/>
  <c r="AP88" i="32"/>
  <c r="AR87" i="32"/>
  <c r="AQ87" i="32"/>
  <c r="AP87" i="32"/>
  <c r="B80" i="32"/>
  <c r="B122" i="32" s="1"/>
  <c r="A80" i="32"/>
  <c r="A122" i="32" s="1"/>
  <c r="B79" i="32"/>
  <c r="B121" i="32" s="1"/>
  <c r="A79" i="32"/>
  <c r="A121" i="32" s="1"/>
  <c r="C71" i="32"/>
  <c r="C113" i="32" s="1"/>
  <c r="B71" i="32"/>
  <c r="B113" i="32" s="1"/>
  <c r="A71" i="32"/>
  <c r="A113" i="32" s="1"/>
  <c r="AR70" i="32"/>
  <c r="AQ70" i="32"/>
  <c r="AP70" i="32"/>
  <c r="D70" i="32"/>
  <c r="D112" i="32" s="1"/>
  <c r="C70" i="32"/>
  <c r="C112" i="32" s="1"/>
  <c r="B70" i="32"/>
  <c r="B112" i="32" s="1"/>
  <c r="A70" i="32"/>
  <c r="A112" i="32" s="1"/>
  <c r="AR69" i="32"/>
  <c r="AQ69" i="32"/>
  <c r="AP69" i="32"/>
  <c r="D69" i="32"/>
  <c r="D111" i="32" s="1"/>
  <c r="C69" i="32"/>
  <c r="C111" i="32" s="1"/>
  <c r="B69" i="32"/>
  <c r="B111" i="32" s="1"/>
  <c r="A69" i="32"/>
  <c r="A111" i="32" s="1"/>
  <c r="AR68" i="32"/>
  <c r="AQ68" i="32"/>
  <c r="AP68" i="32"/>
  <c r="D68" i="32"/>
  <c r="D110" i="32" s="1"/>
  <c r="C68" i="32"/>
  <c r="C110" i="32" s="1"/>
  <c r="B68" i="32"/>
  <c r="B110" i="32" s="1"/>
  <c r="A68" i="32"/>
  <c r="A110" i="32" s="1"/>
  <c r="AR67" i="32"/>
  <c r="AQ67" i="32"/>
  <c r="AP67" i="32"/>
  <c r="D67" i="32"/>
  <c r="D109" i="32" s="1"/>
  <c r="C67" i="32"/>
  <c r="C109" i="32" s="1"/>
  <c r="AR66" i="32"/>
  <c r="AQ66" i="32"/>
  <c r="AP66" i="32"/>
  <c r="D66" i="32"/>
  <c r="D108" i="32" s="1"/>
  <c r="C66" i="32"/>
  <c r="C108" i="32" s="1"/>
  <c r="B66" i="32"/>
  <c r="B108" i="32" s="1"/>
  <c r="A66" i="32"/>
  <c r="A108" i="32" s="1"/>
  <c r="AR65" i="32"/>
  <c r="AQ65" i="32"/>
  <c r="AP65" i="32"/>
  <c r="D65" i="32"/>
  <c r="D107" i="32" s="1"/>
  <c r="C65" i="32"/>
  <c r="C107" i="32" s="1"/>
  <c r="B65" i="32"/>
  <c r="B107" i="32" s="1"/>
  <c r="A65" i="32"/>
  <c r="A107" i="32" s="1"/>
  <c r="AR64" i="32"/>
  <c r="AQ64" i="32"/>
  <c r="AP64" i="32"/>
  <c r="D64" i="32"/>
  <c r="D106" i="32" s="1"/>
  <c r="C64" i="32"/>
  <c r="C106" i="32" s="1"/>
  <c r="B64" i="32"/>
  <c r="B106" i="32" s="1"/>
  <c r="A64" i="32"/>
  <c r="A106" i="32" s="1"/>
  <c r="AR63" i="32"/>
  <c r="AQ63" i="32"/>
  <c r="D63" i="32"/>
  <c r="D105" i="32" s="1"/>
  <c r="C63" i="32"/>
  <c r="C105" i="32" s="1"/>
  <c r="B63" i="32"/>
  <c r="B105" i="32" s="1"/>
  <c r="A63" i="32"/>
  <c r="A105" i="32" s="1"/>
  <c r="AR62" i="32"/>
  <c r="AQ62" i="32"/>
  <c r="D62" i="32"/>
  <c r="D104" i="32" s="1"/>
  <c r="C62" i="32"/>
  <c r="C104" i="32" s="1"/>
  <c r="B62" i="32"/>
  <c r="B104" i="32" s="1"/>
  <c r="A62" i="32"/>
  <c r="A104" i="32" s="1"/>
  <c r="AR61" i="32"/>
  <c r="AQ61" i="32"/>
  <c r="AP61" i="32"/>
  <c r="D61" i="32"/>
  <c r="D103" i="32" s="1"/>
  <c r="C61" i="32"/>
  <c r="C103" i="32" s="1"/>
  <c r="B61" i="32"/>
  <c r="B103" i="32" s="1"/>
  <c r="A61" i="32"/>
  <c r="A103" i="32" s="1"/>
  <c r="D60" i="32"/>
  <c r="D102" i="32" s="1"/>
  <c r="C60" i="32"/>
  <c r="C102" i="32" s="1"/>
  <c r="B60" i="32"/>
  <c r="B102" i="32" s="1"/>
  <c r="A60" i="32"/>
  <c r="A102" i="32" s="1"/>
  <c r="D59" i="32"/>
  <c r="D101" i="32" s="1"/>
  <c r="C59" i="32"/>
  <c r="C101" i="32" s="1"/>
  <c r="B59" i="32"/>
  <c r="B101" i="32" s="1"/>
  <c r="A59" i="32"/>
  <c r="A101" i="32" s="1"/>
  <c r="D58" i="32"/>
  <c r="D100" i="32" s="1"/>
  <c r="C58" i="32"/>
  <c r="C100" i="32" s="1"/>
  <c r="B58" i="32"/>
  <c r="B100" i="32" s="1"/>
  <c r="A58" i="32"/>
  <c r="A100" i="32" s="1"/>
  <c r="D57" i="32"/>
  <c r="D99" i="32" s="1"/>
  <c r="C57" i="32"/>
  <c r="C99" i="32" s="1"/>
  <c r="B57" i="32"/>
  <c r="B99" i="32" s="1"/>
  <c r="A57" i="32"/>
  <c r="A99" i="32" s="1"/>
  <c r="AR56" i="32"/>
  <c r="AQ56" i="32"/>
  <c r="AP56" i="32"/>
  <c r="D56" i="32"/>
  <c r="D98" i="32" s="1"/>
  <c r="C56" i="32"/>
  <c r="C98" i="32" s="1"/>
  <c r="B56" i="32"/>
  <c r="B98" i="32" s="1"/>
  <c r="A56" i="32"/>
  <c r="A98" i="32" s="1"/>
  <c r="AR55" i="32"/>
  <c r="AQ55" i="32"/>
  <c r="AP55" i="32"/>
  <c r="D55" i="32"/>
  <c r="D97" i="32" s="1"/>
  <c r="C55" i="32"/>
  <c r="C97" i="32" s="1"/>
  <c r="B55" i="32"/>
  <c r="B97" i="32" s="1"/>
  <c r="A55" i="32"/>
  <c r="A97" i="32" s="1"/>
  <c r="AR54" i="32"/>
  <c r="AQ54" i="32"/>
  <c r="AP54" i="32"/>
  <c r="D54" i="32"/>
  <c r="D96" i="32" s="1"/>
  <c r="C54" i="32"/>
  <c r="C96" i="32" s="1"/>
  <c r="B54" i="32"/>
  <c r="B96" i="32" s="1"/>
  <c r="A54" i="32"/>
  <c r="A96" i="32" s="1"/>
  <c r="AR53" i="32"/>
  <c r="AQ53" i="32"/>
  <c r="AP53" i="32"/>
  <c r="D53" i="32"/>
  <c r="D95" i="32" s="1"/>
  <c r="C53" i="32"/>
  <c r="C95" i="32" s="1"/>
  <c r="B53" i="32"/>
  <c r="B95" i="32" s="1"/>
  <c r="A53" i="32"/>
  <c r="A95" i="32" s="1"/>
  <c r="AR52" i="32"/>
  <c r="AQ52" i="32"/>
  <c r="AP52" i="32"/>
  <c r="D52" i="32"/>
  <c r="D94" i="32" s="1"/>
  <c r="C52" i="32"/>
  <c r="C94" i="32" s="1"/>
  <c r="B52" i="32"/>
  <c r="B94" i="32" s="1"/>
  <c r="A52" i="32"/>
  <c r="A94" i="32" s="1"/>
  <c r="AR51" i="32"/>
  <c r="AQ51" i="32"/>
  <c r="AP51" i="32"/>
  <c r="D51" i="32"/>
  <c r="D93" i="32" s="1"/>
  <c r="C51" i="32"/>
  <c r="C93" i="32" s="1"/>
  <c r="B51" i="32"/>
  <c r="B93" i="32" s="1"/>
  <c r="A51" i="32"/>
  <c r="A93" i="32" s="1"/>
  <c r="AR50" i="32"/>
  <c r="AQ50" i="32"/>
  <c r="AP50" i="32"/>
  <c r="D50" i="32"/>
  <c r="D92" i="32" s="1"/>
  <c r="C50" i="32"/>
  <c r="C92" i="32" s="1"/>
  <c r="B50" i="32"/>
  <c r="B92" i="32" s="1"/>
  <c r="A50" i="32"/>
  <c r="A92" i="32" s="1"/>
  <c r="AR49" i="32"/>
  <c r="AQ49" i="32"/>
  <c r="AP49" i="32"/>
  <c r="D49" i="32"/>
  <c r="D91" i="32" s="1"/>
  <c r="C49" i="32"/>
  <c r="C91" i="32" s="1"/>
  <c r="B49" i="32"/>
  <c r="B91" i="32" s="1"/>
  <c r="A49" i="32"/>
  <c r="A91" i="32" s="1"/>
  <c r="AR48" i="32"/>
  <c r="AQ48" i="32"/>
  <c r="AP48" i="32"/>
  <c r="D48" i="32"/>
  <c r="D90" i="32" s="1"/>
  <c r="C48" i="32"/>
  <c r="C90" i="32" s="1"/>
  <c r="B48" i="32"/>
  <c r="B90" i="32" s="1"/>
  <c r="A48" i="32"/>
  <c r="A90" i="32" s="1"/>
  <c r="AR47" i="32"/>
  <c r="AQ47" i="32"/>
  <c r="AP47" i="32"/>
  <c r="D47" i="32"/>
  <c r="D89" i="32" s="1"/>
  <c r="C47" i="32"/>
  <c r="C89" i="32" s="1"/>
  <c r="B47" i="32"/>
  <c r="B89" i="32" s="1"/>
  <c r="A47" i="32"/>
  <c r="A89" i="32" s="1"/>
  <c r="AR46" i="32"/>
  <c r="AQ46" i="32"/>
  <c r="AP46" i="32"/>
  <c r="D46" i="32"/>
  <c r="D88" i="32" s="1"/>
  <c r="C46" i="32"/>
  <c r="C88" i="32" s="1"/>
  <c r="B46" i="32"/>
  <c r="B88" i="32" s="1"/>
  <c r="A46" i="32"/>
  <c r="A88" i="32" s="1"/>
  <c r="AR45" i="32"/>
  <c r="AQ45" i="32"/>
  <c r="AP45" i="32"/>
  <c r="D45" i="32"/>
  <c r="D87" i="32" s="1"/>
  <c r="C45" i="32"/>
  <c r="C87" i="32" s="1"/>
  <c r="B45" i="32"/>
  <c r="B87" i="32" s="1"/>
  <c r="A45" i="32"/>
  <c r="A87" i="32" s="1"/>
  <c r="AR112" i="4"/>
  <c r="AQ112" i="4"/>
  <c r="AP112" i="4"/>
  <c r="AR111" i="4"/>
  <c r="AQ111" i="4"/>
  <c r="AP111" i="4"/>
  <c r="AR110" i="4"/>
  <c r="AQ110" i="4"/>
  <c r="AP110" i="4"/>
  <c r="AR109" i="4"/>
  <c r="AQ109" i="4"/>
  <c r="AP109" i="4"/>
  <c r="AR108" i="4"/>
  <c r="AQ108" i="4"/>
  <c r="AP108" i="4"/>
  <c r="AR107" i="4"/>
  <c r="AQ107" i="4"/>
  <c r="AP107" i="4"/>
  <c r="AR106" i="4"/>
  <c r="AQ106" i="4"/>
  <c r="AP106" i="4"/>
  <c r="AR105" i="4"/>
  <c r="AQ105" i="4"/>
  <c r="AR104" i="4"/>
  <c r="AQ104" i="4"/>
  <c r="AR103" i="4"/>
  <c r="AQ103" i="4"/>
  <c r="AP103" i="4"/>
  <c r="AR98" i="4"/>
  <c r="AQ98" i="4"/>
  <c r="AP98" i="4"/>
  <c r="AR97" i="4"/>
  <c r="AQ97" i="4"/>
  <c r="AP97" i="4"/>
  <c r="AR96" i="4"/>
  <c r="AQ96" i="4"/>
  <c r="AP96" i="4"/>
  <c r="AR95" i="4"/>
  <c r="AQ95" i="4"/>
  <c r="AP95" i="4"/>
  <c r="AR94" i="4"/>
  <c r="AQ94" i="4"/>
  <c r="AP94" i="4"/>
  <c r="AR93" i="4"/>
  <c r="AQ93" i="4"/>
  <c r="AP93" i="4"/>
  <c r="AR92" i="4"/>
  <c r="AQ92" i="4"/>
  <c r="AP92" i="4"/>
  <c r="AR91" i="4"/>
  <c r="AQ91" i="4"/>
  <c r="AP91" i="4"/>
  <c r="AR90" i="4"/>
  <c r="AQ90" i="4"/>
  <c r="AP90" i="4"/>
  <c r="AR89" i="4"/>
  <c r="AQ89" i="4"/>
  <c r="AP89" i="4"/>
  <c r="AR88" i="4"/>
  <c r="AQ88" i="4"/>
  <c r="AP88" i="4"/>
  <c r="AR87" i="4"/>
  <c r="AQ87" i="4"/>
  <c r="AP87" i="4"/>
  <c r="B80" i="4"/>
  <c r="B122" i="4" s="1"/>
  <c r="A80" i="4"/>
  <c r="A122" i="4" s="1"/>
  <c r="B79" i="4"/>
  <c r="B121" i="4" s="1"/>
  <c r="A79" i="4"/>
  <c r="A121" i="4" s="1"/>
  <c r="C71" i="4"/>
  <c r="C113" i="4" s="1"/>
  <c r="B71" i="4"/>
  <c r="B113" i="4" s="1"/>
  <c r="A71" i="4"/>
  <c r="A113" i="4" s="1"/>
  <c r="AR70" i="4"/>
  <c r="AQ70" i="4"/>
  <c r="AP70" i="4"/>
  <c r="D70" i="4"/>
  <c r="D112" i="4" s="1"/>
  <c r="C70" i="4"/>
  <c r="C112" i="4" s="1"/>
  <c r="B70" i="4"/>
  <c r="B112" i="4" s="1"/>
  <c r="A70" i="4"/>
  <c r="A112" i="4" s="1"/>
  <c r="AR69" i="4"/>
  <c r="AQ69" i="4"/>
  <c r="AP69" i="4"/>
  <c r="D69" i="4"/>
  <c r="D111" i="4" s="1"/>
  <c r="C69" i="4"/>
  <c r="C111" i="4" s="1"/>
  <c r="B69" i="4"/>
  <c r="B111" i="4" s="1"/>
  <c r="A69" i="4"/>
  <c r="A111" i="4" s="1"/>
  <c r="AR68" i="4"/>
  <c r="AQ68" i="4"/>
  <c r="AP68" i="4"/>
  <c r="D68" i="4"/>
  <c r="D110" i="4" s="1"/>
  <c r="C68" i="4"/>
  <c r="C110" i="4" s="1"/>
  <c r="B68" i="4"/>
  <c r="B110" i="4" s="1"/>
  <c r="A68" i="4"/>
  <c r="A110" i="4" s="1"/>
  <c r="AR67" i="4"/>
  <c r="AQ67" i="4"/>
  <c r="AP67" i="4"/>
  <c r="D67" i="4"/>
  <c r="D109" i="4" s="1"/>
  <c r="C67" i="4"/>
  <c r="C109" i="4" s="1"/>
  <c r="AR66" i="4"/>
  <c r="AQ66" i="4"/>
  <c r="AP66" i="4"/>
  <c r="D66" i="4"/>
  <c r="D108" i="4" s="1"/>
  <c r="C66" i="4"/>
  <c r="C108" i="4" s="1"/>
  <c r="B66" i="4"/>
  <c r="B108" i="4" s="1"/>
  <c r="A66" i="4"/>
  <c r="A108" i="4" s="1"/>
  <c r="AR65" i="4"/>
  <c r="AQ65" i="4"/>
  <c r="AP65" i="4"/>
  <c r="D65" i="4"/>
  <c r="D107" i="4" s="1"/>
  <c r="C65" i="4"/>
  <c r="C107" i="4" s="1"/>
  <c r="B65" i="4"/>
  <c r="B107" i="4" s="1"/>
  <c r="A65" i="4"/>
  <c r="A107" i="4" s="1"/>
  <c r="AR64" i="4"/>
  <c r="AQ64" i="4"/>
  <c r="AP64" i="4"/>
  <c r="D64" i="4"/>
  <c r="D106" i="4" s="1"/>
  <c r="C64" i="4"/>
  <c r="C106" i="4" s="1"/>
  <c r="B64" i="4"/>
  <c r="B106" i="4" s="1"/>
  <c r="A64" i="4"/>
  <c r="A106" i="4" s="1"/>
  <c r="AR63" i="4"/>
  <c r="AQ63" i="4"/>
  <c r="D63" i="4"/>
  <c r="D105" i="4" s="1"/>
  <c r="C63" i="4"/>
  <c r="C105" i="4" s="1"/>
  <c r="B63" i="4"/>
  <c r="B105" i="4" s="1"/>
  <c r="A63" i="4"/>
  <c r="A105" i="4" s="1"/>
  <c r="AR62" i="4"/>
  <c r="AQ62" i="4"/>
  <c r="D62" i="4"/>
  <c r="D104" i="4" s="1"/>
  <c r="C62" i="4"/>
  <c r="C104" i="4" s="1"/>
  <c r="B62" i="4"/>
  <c r="B104" i="4" s="1"/>
  <c r="A62" i="4"/>
  <c r="A104" i="4" s="1"/>
  <c r="AR61" i="4"/>
  <c r="AQ61" i="4"/>
  <c r="AP61" i="4"/>
  <c r="D61" i="4"/>
  <c r="D103" i="4" s="1"/>
  <c r="C61" i="4"/>
  <c r="C103" i="4" s="1"/>
  <c r="B61" i="4"/>
  <c r="B103" i="4" s="1"/>
  <c r="A61" i="4"/>
  <c r="A103" i="4" s="1"/>
  <c r="D60" i="4"/>
  <c r="D102" i="4" s="1"/>
  <c r="C60" i="4"/>
  <c r="C102" i="4" s="1"/>
  <c r="B60" i="4"/>
  <c r="B102" i="4" s="1"/>
  <c r="A60" i="4"/>
  <c r="A102" i="4" s="1"/>
  <c r="D59" i="4"/>
  <c r="D101" i="4" s="1"/>
  <c r="C59" i="4"/>
  <c r="C101" i="4" s="1"/>
  <c r="B59" i="4"/>
  <c r="B101" i="4" s="1"/>
  <c r="A59" i="4"/>
  <c r="A101" i="4" s="1"/>
  <c r="D58" i="4"/>
  <c r="D100" i="4" s="1"/>
  <c r="C58" i="4"/>
  <c r="C100" i="4" s="1"/>
  <c r="B58" i="4"/>
  <c r="B100" i="4" s="1"/>
  <c r="A58" i="4"/>
  <c r="A100" i="4" s="1"/>
  <c r="D57" i="4"/>
  <c r="D99" i="4" s="1"/>
  <c r="C57" i="4"/>
  <c r="C99" i="4" s="1"/>
  <c r="B57" i="4"/>
  <c r="B99" i="4" s="1"/>
  <c r="A57" i="4"/>
  <c r="A99" i="4" s="1"/>
  <c r="AR56" i="4"/>
  <c r="AQ56" i="4"/>
  <c r="AP56" i="4"/>
  <c r="D56" i="4"/>
  <c r="D98" i="4" s="1"/>
  <c r="C56" i="4"/>
  <c r="C98" i="4" s="1"/>
  <c r="B56" i="4"/>
  <c r="B98" i="4" s="1"/>
  <c r="A56" i="4"/>
  <c r="A98" i="4" s="1"/>
  <c r="AR55" i="4"/>
  <c r="AQ55" i="4"/>
  <c r="AP55" i="4"/>
  <c r="D55" i="4"/>
  <c r="D97" i="4" s="1"/>
  <c r="C55" i="4"/>
  <c r="C97" i="4" s="1"/>
  <c r="B55" i="4"/>
  <c r="B97" i="4" s="1"/>
  <c r="A55" i="4"/>
  <c r="A97" i="4" s="1"/>
  <c r="AR54" i="4"/>
  <c r="AQ54" i="4"/>
  <c r="AP54" i="4"/>
  <c r="D54" i="4"/>
  <c r="D96" i="4" s="1"/>
  <c r="C54" i="4"/>
  <c r="C96" i="4" s="1"/>
  <c r="B54" i="4"/>
  <c r="B96" i="4" s="1"/>
  <c r="A54" i="4"/>
  <c r="A96" i="4" s="1"/>
  <c r="AR53" i="4"/>
  <c r="AQ53" i="4"/>
  <c r="AP53" i="4"/>
  <c r="D53" i="4"/>
  <c r="D95" i="4" s="1"/>
  <c r="C53" i="4"/>
  <c r="C95" i="4" s="1"/>
  <c r="B53" i="4"/>
  <c r="B95" i="4" s="1"/>
  <c r="A53" i="4"/>
  <c r="A95" i="4" s="1"/>
  <c r="AR52" i="4"/>
  <c r="AQ52" i="4"/>
  <c r="AP52" i="4"/>
  <c r="D52" i="4"/>
  <c r="D94" i="4" s="1"/>
  <c r="C52" i="4"/>
  <c r="C94" i="4" s="1"/>
  <c r="B52" i="4"/>
  <c r="B94" i="4" s="1"/>
  <c r="A52" i="4"/>
  <c r="A94" i="4" s="1"/>
  <c r="AR51" i="4"/>
  <c r="AQ51" i="4"/>
  <c r="AP51" i="4"/>
  <c r="D51" i="4"/>
  <c r="D93" i="4" s="1"/>
  <c r="C51" i="4"/>
  <c r="C93" i="4" s="1"/>
  <c r="B51" i="4"/>
  <c r="B93" i="4" s="1"/>
  <c r="A51" i="4"/>
  <c r="A93" i="4" s="1"/>
  <c r="AR50" i="4"/>
  <c r="AQ50" i="4"/>
  <c r="AP50" i="4"/>
  <c r="D50" i="4"/>
  <c r="D92" i="4" s="1"/>
  <c r="C50" i="4"/>
  <c r="C92" i="4" s="1"/>
  <c r="B50" i="4"/>
  <c r="B92" i="4" s="1"/>
  <c r="A50" i="4"/>
  <c r="A92" i="4" s="1"/>
  <c r="AR49" i="4"/>
  <c r="AQ49" i="4"/>
  <c r="AP49" i="4"/>
  <c r="D49" i="4"/>
  <c r="D91" i="4" s="1"/>
  <c r="C49" i="4"/>
  <c r="C91" i="4" s="1"/>
  <c r="B49" i="4"/>
  <c r="B91" i="4" s="1"/>
  <c r="A49" i="4"/>
  <c r="A91" i="4" s="1"/>
  <c r="AR48" i="4"/>
  <c r="AQ48" i="4"/>
  <c r="AP48" i="4"/>
  <c r="D48" i="4"/>
  <c r="D90" i="4" s="1"/>
  <c r="C48" i="4"/>
  <c r="C90" i="4" s="1"/>
  <c r="B48" i="4"/>
  <c r="B90" i="4" s="1"/>
  <c r="A48" i="4"/>
  <c r="A90" i="4" s="1"/>
  <c r="AR47" i="4"/>
  <c r="AQ47" i="4"/>
  <c r="AP47" i="4"/>
  <c r="D47" i="4"/>
  <c r="D89" i="4" s="1"/>
  <c r="C47" i="4"/>
  <c r="C89" i="4" s="1"/>
  <c r="B47" i="4"/>
  <c r="B89" i="4" s="1"/>
  <c r="A47" i="4"/>
  <c r="A89" i="4" s="1"/>
  <c r="AR46" i="4"/>
  <c r="AQ46" i="4"/>
  <c r="AP46" i="4"/>
  <c r="D46" i="4"/>
  <c r="D88" i="4" s="1"/>
  <c r="C46" i="4"/>
  <c r="C88" i="4" s="1"/>
  <c r="B46" i="4"/>
  <c r="B88" i="4" s="1"/>
  <c r="A46" i="4"/>
  <c r="A88" i="4" s="1"/>
  <c r="AR45" i="4"/>
  <c r="AQ45" i="4"/>
  <c r="AP45" i="4"/>
  <c r="D45" i="4"/>
  <c r="D87" i="4" s="1"/>
  <c r="C45" i="4"/>
  <c r="C87" i="4" s="1"/>
  <c r="B45" i="4"/>
  <c r="B87" i="4" s="1"/>
  <c r="A45" i="4"/>
  <c r="A87" i="4" s="1"/>
  <c r="F40" i="4"/>
  <c r="K39" i="4"/>
  <c r="L39" i="4" s="1"/>
  <c r="M39" i="4" s="1"/>
  <c r="N39" i="4" s="1"/>
  <c r="O39" i="4" s="1"/>
  <c r="P39" i="4" s="1"/>
  <c r="Q39" i="4" s="1"/>
  <c r="R39" i="4" s="1"/>
  <c r="S39" i="4" s="1"/>
  <c r="T39" i="4" s="1"/>
  <c r="U39" i="4" s="1"/>
  <c r="V39" i="4" s="1"/>
  <c r="W39" i="4" s="1"/>
  <c r="X39" i="4" s="1"/>
  <c r="Y39" i="4" s="1"/>
  <c r="Z39" i="4" s="1"/>
  <c r="AA39" i="4" s="1"/>
  <c r="AB39" i="4" s="1"/>
  <c r="AC39" i="4" s="1"/>
  <c r="AD39" i="4" s="1"/>
  <c r="AE39" i="4" s="1"/>
  <c r="AF39" i="4" s="1"/>
  <c r="AG39" i="4" s="1"/>
  <c r="AH39" i="4" s="1"/>
  <c r="AI39" i="4" s="1"/>
  <c r="AJ39" i="4" s="1"/>
  <c r="AK39" i="4" s="1"/>
  <c r="J29" i="4"/>
  <c r="I29" i="4"/>
  <c r="AS28" i="4"/>
  <c r="AQ28" i="35" s="1"/>
  <c r="K28" i="35"/>
  <c r="AS27" i="4"/>
  <c r="AQ27" i="36" s="1"/>
  <c r="AS26" i="4"/>
  <c r="AS25" i="4"/>
  <c r="AQ25" i="35" s="1"/>
  <c r="AS24" i="4"/>
  <c r="AS23" i="4"/>
  <c r="AS22" i="4"/>
  <c r="AQ22" i="35" s="1"/>
  <c r="AP21" i="4"/>
  <c r="K21" i="35"/>
  <c r="AP20" i="4"/>
  <c r="AN20" i="36" s="1"/>
  <c r="K20" i="35"/>
  <c r="AS19" i="4"/>
  <c r="AQ19" i="35" s="1"/>
  <c r="AR18" i="4"/>
  <c r="AP18" i="35" s="1"/>
  <c r="AQ18" i="4"/>
  <c r="AP18" i="4"/>
  <c r="AR17" i="4"/>
  <c r="AP17" i="35" s="1"/>
  <c r="AQ17" i="4"/>
  <c r="AO17" i="36" s="1"/>
  <c r="AP17" i="4"/>
  <c r="AN17" i="36" s="1"/>
  <c r="AR16" i="4"/>
  <c r="AQ16" i="4"/>
  <c r="AP16" i="4"/>
  <c r="AR15" i="4"/>
  <c r="AP15" i="36" s="1"/>
  <c r="AQ15" i="4"/>
  <c r="AP15" i="4"/>
  <c r="AS14" i="4"/>
  <c r="AQ14" i="35" s="1"/>
  <c r="AS13" i="4"/>
  <c r="AS12" i="4"/>
  <c r="AS11" i="4"/>
  <c r="AS10" i="4"/>
  <c r="AQ10" i="36" s="1"/>
  <c r="AS9" i="4"/>
  <c r="AQ9" i="35" s="1"/>
  <c r="K9" i="35"/>
  <c r="AS8" i="4"/>
  <c r="AQ8" i="36" s="1"/>
  <c r="AS7" i="4"/>
  <c r="AQ7" i="35" s="1"/>
  <c r="AS6" i="4"/>
  <c r="AQ6" i="36" s="1"/>
  <c r="AS5" i="4"/>
  <c r="AQ5" i="36" s="1"/>
  <c r="AS4" i="4"/>
  <c r="AS3" i="4"/>
  <c r="AQ3" i="35" s="1"/>
  <c r="C25" i="31"/>
  <c r="C13" i="31"/>
  <c r="H34" i="2"/>
  <c r="G34" i="2"/>
  <c r="F34" i="2"/>
  <c r="F10" i="17" s="1"/>
  <c r="E34" i="2"/>
  <c r="E10" i="17" s="1"/>
  <c r="D34" i="2"/>
  <c r="D10" i="17" s="1"/>
  <c r="C34" i="2"/>
  <c r="C10" i="17" s="1"/>
  <c r="F6" i="17"/>
  <c r="E6" i="17"/>
  <c r="D6" i="17"/>
  <c r="C6" i="17"/>
  <c r="AI29" i="2"/>
  <c r="AI5" i="2" s="1"/>
  <c r="AH29" i="2"/>
  <c r="AG29" i="2"/>
  <c r="AF29" i="2"/>
  <c r="AE29" i="2"/>
  <c r="AD29" i="2"/>
  <c r="AC29" i="2"/>
  <c r="AB29" i="2"/>
  <c r="AA29" i="2"/>
  <c r="AA5" i="2" s="1"/>
  <c r="Z29" i="2"/>
  <c r="Y29" i="2"/>
  <c r="X29" i="2"/>
  <c r="W29" i="2"/>
  <c r="V29" i="2"/>
  <c r="U29" i="2"/>
  <c r="T29" i="2"/>
  <c r="S29" i="2"/>
  <c r="S5" i="2" s="1"/>
  <c r="R29" i="2"/>
  <c r="Q29" i="2"/>
  <c r="P29" i="2"/>
  <c r="O29" i="2"/>
  <c r="N29" i="2"/>
  <c r="M29" i="2"/>
  <c r="L29" i="2"/>
  <c r="K29" i="2"/>
  <c r="K5" i="2" s="1"/>
  <c r="J29" i="2"/>
  <c r="I29"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7" i="2"/>
  <c r="G27" i="2"/>
  <c r="F27" i="2"/>
  <c r="E27" i="2"/>
  <c r="D27" i="2"/>
  <c r="C27" i="2"/>
  <c r="C25" i="2"/>
  <c r="H22" i="2"/>
  <c r="G22" i="2"/>
  <c r="F22" i="2"/>
  <c r="F10" i="16" s="1"/>
  <c r="E22" i="2"/>
  <c r="E10" i="16" s="1"/>
  <c r="D22" i="2"/>
  <c r="D10" i="16" s="1"/>
  <c r="C22" i="2"/>
  <c r="C10" i="16" s="1"/>
  <c r="A21" i="2"/>
  <c r="C6" i="16"/>
  <c r="A18" i="2"/>
  <c r="I17"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5" i="2"/>
  <c r="G15" i="2"/>
  <c r="F15" i="2"/>
  <c r="E15" i="2"/>
  <c r="D15" i="2"/>
  <c r="C15" i="2"/>
  <c r="G14" i="2"/>
  <c r="G26" i="2" s="1"/>
  <c r="F14" i="2"/>
  <c r="F26" i="2" s="1"/>
  <c r="E14" i="2"/>
  <c r="E26" i="2" s="1"/>
  <c r="D14" i="2"/>
  <c r="D26" i="2" s="1"/>
  <c r="C14" i="2"/>
  <c r="C26" i="2" s="1"/>
  <c r="C13" i="2"/>
  <c r="H8" i="2"/>
  <c r="G8" i="2"/>
  <c r="F8" i="2"/>
  <c r="E8" i="2"/>
  <c r="D8" i="2"/>
  <c r="C8"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5" i="2"/>
  <c r="G5" i="2"/>
  <c r="F5" i="2"/>
  <c r="F5" i="18" s="1"/>
  <c r="E5" i="2"/>
  <c r="E5" i="18" s="1"/>
  <c r="D5" i="2"/>
  <c r="D5" i="18" s="1"/>
  <c r="C5" i="2"/>
  <c r="C5" i="18" s="1"/>
  <c r="H4" i="2"/>
  <c r="G4" i="2"/>
  <c r="F4" i="2"/>
  <c r="E4" i="2"/>
  <c r="D4" i="2"/>
  <c r="C4" i="2"/>
  <c r="H2" i="2"/>
  <c r="D35" i="17"/>
  <c r="D35" i="23" s="1"/>
  <c r="E35" i="17"/>
  <c r="E35" i="23" s="1"/>
  <c r="F35" i="17"/>
  <c r="F35" i="23" s="1"/>
  <c r="G35" i="17"/>
  <c r="G35" i="23" s="1"/>
  <c r="D36" i="17"/>
  <c r="D36" i="23" s="1"/>
  <c r="E36" i="17"/>
  <c r="E36" i="23" s="1"/>
  <c r="F36" i="17"/>
  <c r="F36" i="23" s="1"/>
  <c r="G36" i="17"/>
  <c r="G36" i="23" s="1"/>
  <c r="D37" i="17"/>
  <c r="D37" i="23" s="1"/>
  <c r="E37" i="17"/>
  <c r="E37" i="23" s="1"/>
  <c r="F37" i="17"/>
  <c r="F37" i="23" s="1"/>
  <c r="G37" i="17"/>
  <c r="G37" i="23" s="1"/>
  <c r="D38" i="17"/>
  <c r="D38" i="23" s="1"/>
  <c r="E38" i="17"/>
  <c r="E38" i="23" s="1"/>
  <c r="F38" i="17"/>
  <c r="F38" i="23" s="1"/>
  <c r="G38" i="17"/>
  <c r="G38" i="23" s="1"/>
  <c r="C35" i="17"/>
  <c r="C35" i="23" s="1"/>
  <c r="C36" i="17"/>
  <c r="C36" i="23" s="1"/>
  <c r="C37" i="17"/>
  <c r="C37" i="23" s="1"/>
  <c r="C38" i="17"/>
  <c r="C38" i="23" s="1"/>
  <c r="D35" i="16"/>
  <c r="D35" i="22" s="1"/>
  <c r="E35" i="16"/>
  <c r="E35" i="22" s="1"/>
  <c r="F35" i="16"/>
  <c r="F35" i="22" s="1"/>
  <c r="G35" i="16"/>
  <c r="G35" i="22" s="1"/>
  <c r="D36" i="16"/>
  <c r="D36" i="22" s="1"/>
  <c r="E36" i="16"/>
  <c r="E36" i="22" s="1"/>
  <c r="F36" i="16"/>
  <c r="F36" i="22" s="1"/>
  <c r="G36" i="16"/>
  <c r="G36" i="22" s="1"/>
  <c r="D37" i="16"/>
  <c r="D37" i="22" s="1"/>
  <c r="E37" i="16"/>
  <c r="E37" i="22" s="1"/>
  <c r="F37" i="16"/>
  <c r="F37" i="22" s="1"/>
  <c r="G37" i="16"/>
  <c r="G37" i="22" s="1"/>
  <c r="D38" i="16"/>
  <c r="D38" i="22" s="1"/>
  <c r="E38" i="16"/>
  <c r="E38" i="22" s="1"/>
  <c r="F38" i="16"/>
  <c r="F38" i="22" s="1"/>
  <c r="G38" i="16"/>
  <c r="G38" i="22" s="1"/>
  <c r="C35" i="16"/>
  <c r="C35" i="22" s="1"/>
  <c r="C36" i="16"/>
  <c r="C36" i="22" s="1"/>
  <c r="C37" i="16"/>
  <c r="C37" i="22" s="1"/>
  <c r="C38" i="16"/>
  <c r="C38" i="22" s="1"/>
  <c r="E34" i="26"/>
  <c r="E26" i="26" s="1"/>
  <c r="E58" i="26" s="1"/>
  <c r="E66" i="26" s="1"/>
  <c r="E74" i="26" s="1"/>
  <c r="F34" i="26"/>
  <c r="F26" i="26" s="1"/>
  <c r="F58" i="26" s="1"/>
  <c r="F66" i="26" s="1"/>
  <c r="F74" i="26" s="1"/>
  <c r="G34" i="26"/>
  <c r="G26" i="26" s="1"/>
  <c r="G58" i="26" s="1"/>
  <c r="G66" i="26" s="1"/>
  <c r="G74" i="26" s="1"/>
  <c r="H34" i="26"/>
  <c r="H26" i="26" s="1"/>
  <c r="H58" i="26" s="1"/>
  <c r="H66" i="26" s="1"/>
  <c r="H74" i="26" s="1"/>
  <c r="I34" i="26"/>
  <c r="I26" i="26" s="1"/>
  <c r="I58" i="26" s="1"/>
  <c r="I66" i="26" s="1"/>
  <c r="I74" i="26" s="1"/>
  <c r="J34" i="26"/>
  <c r="J26" i="26" s="1"/>
  <c r="J58" i="26" s="1"/>
  <c r="J66" i="26" s="1"/>
  <c r="J74" i="26" s="1"/>
  <c r="K34" i="26"/>
  <c r="K26" i="26" s="1"/>
  <c r="K58" i="26" s="1"/>
  <c r="K66" i="26" s="1"/>
  <c r="K74" i="26" s="1"/>
  <c r="L34" i="26"/>
  <c r="L26" i="26" s="1"/>
  <c r="L58" i="26" s="1"/>
  <c r="L66" i="26" s="1"/>
  <c r="L74" i="26" s="1"/>
  <c r="M34" i="26"/>
  <c r="M26" i="26" s="1"/>
  <c r="M58" i="26" s="1"/>
  <c r="M66" i="26" s="1"/>
  <c r="M74" i="26" s="1"/>
  <c r="N34" i="26"/>
  <c r="N26" i="26" s="1"/>
  <c r="N58" i="26" s="1"/>
  <c r="N66" i="26" s="1"/>
  <c r="N74" i="26" s="1"/>
  <c r="O34" i="26"/>
  <c r="O26" i="26" s="1"/>
  <c r="O58" i="26" s="1"/>
  <c r="O66" i="26" s="1"/>
  <c r="O74" i="26" s="1"/>
  <c r="P34" i="26"/>
  <c r="P26" i="26" s="1"/>
  <c r="P58" i="26" s="1"/>
  <c r="P66" i="26" s="1"/>
  <c r="P74" i="26" s="1"/>
  <c r="Q34" i="26"/>
  <c r="Q26" i="26" s="1"/>
  <c r="Q58" i="26" s="1"/>
  <c r="Q66" i="26" s="1"/>
  <c r="Q74" i="26" s="1"/>
  <c r="R34" i="26"/>
  <c r="R26" i="26" s="1"/>
  <c r="R58" i="26" s="1"/>
  <c r="R66" i="26" s="1"/>
  <c r="R74" i="26" s="1"/>
  <c r="S34" i="26"/>
  <c r="S26" i="26" s="1"/>
  <c r="S58" i="26" s="1"/>
  <c r="S66" i="26" s="1"/>
  <c r="S74" i="26" s="1"/>
  <c r="T34" i="26"/>
  <c r="T26" i="26" s="1"/>
  <c r="T58" i="26" s="1"/>
  <c r="T66" i="26" s="1"/>
  <c r="T74" i="26" s="1"/>
  <c r="U34" i="26"/>
  <c r="U26" i="26" s="1"/>
  <c r="U58" i="26" s="1"/>
  <c r="U66" i="26" s="1"/>
  <c r="U74" i="26" s="1"/>
  <c r="V34" i="26"/>
  <c r="V26" i="26" s="1"/>
  <c r="V58" i="26" s="1"/>
  <c r="V66" i="26" s="1"/>
  <c r="V74" i="26" s="1"/>
  <c r="W34" i="26"/>
  <c r="W26" i="26" s="1"/>
  <c r="W58" i="26" s="1"/>
  <c r="W66" i="26" s="1"/>
  <c r="W74" i="26" s="1"/>
  <c r="X34" i="26"/>
  <c r="X26" i="26" s="1"/>
  <c r="X58" i="26" s="1"/>
  <c r="X66" i="26" s="1"/>
  <c r="X74" i="26" s="1"/>
  <c r="Y34" i="26"/>
  <c r="Y26" i="26" s="1"/>
  <c r="Y58" i="26" s="1"/>
  <c r="Y66" i="26" s="1"/>
  <c r="Y74" i="26" s="1"/>
  <c r="Z34" i="26"/>
  <c r="Z26" i="26" s="1"/>
  <c r="Z58" i="26" s="1"/>
  <c r="Z66" i="26" s="1"/>
  <c r="Z74" i="26" s="1"/>
  <c r="AA34" i="26"/>
  <c r="AA26" i="26" s="1"/>
  <c r="AA58" i="26" s="1"/>
  <c r="AA66" i="26" s="1"/>
  <c r="AA74" i="26" s="1"/>
  <c r="AB34" i="26"/>
  <c r="AB26" i="26" s="1"/>
  <c r="AB58" i="26" s="1"/>
  <c r="AB66" i="26" s="1"/>
  <c r="AB74" i="26" s="1"/>
  <c r="AC34" i="26"/>
  <c r="AC26" i="26" s="1"/>
  <c r="AC58" i="26" s="1"/>
  <c r="AC66" i="26" s="1"/>
  <c r="AC74" i="26" s="1"/>
  <c r="AD34" i="26"/>
  <c r="AD26" i="26" s="1"/>
  <c r="AD58" i="26" s="1"/>
  <c r="AD66" i="26" s="1"/>
  <c r="AD74" i="26" s="1"/>
  <c r="AE34" i="26"/>
  <c r="AE26" i="26" s="1"/>
  <c r="AE58" i="26" s="1"/>
  <c r="AE66" i="26" s="1"/>
  <c r="AE74" i="26" s="1"/>
  <c r="AF34" i="26"/>
  <c r="AF26" i="26" s="1"/>
  <c r="AF58" i="26" s="1"/>
  <c r="AF66" i="26" s="1"/>
  <c r="AF74" i="26" s="1"/>
  <c r="AG34" i="26"/>
  <c r="AG26" i="26" s="1"/>
  <c r="AG58" i="26" s="1"/>
  <c r="AG66" i="26" s="1"/>
  <c r="AG74" i="26" s="1"/>
  <c r="D34" i="26"/>
  <c r="D26" i="26" s="1"/>
  <c r="D58" i="26" s="1"/>
  <c r="D66" i="26" s="1"/>
  <c r="D74" i="26" s="1"/>
  <c r="C34" i="26"/>
  <c r="C26" i="26" s="1"/>
  <c r="C33" i="26"/>
  <c r="C25" i="26" s="1"/>
  <c r="C57" i="26" s="1"/>
  <c r="C65" i="26" s="1"/>
  <c r="C73" i="26" s="1"/>
  <c r="B33" i="26"/>
  <c r="B41" i="26" s="1"/>
  <c r="B49" i="26" s="1"/>
  <c r="I58" i="24"/>
  <c r="I66" i="24" s="1"/>
  <c r="I74" i="24" s="1"/>
  <c r="Q58" i="24"/>
  <c r="Q66" i="24" s="1"/>
  <c r="Q74" i="24" s="1"/>
  <c r="Y58" i="24"/>
  <c r="Y66" i="24" s="1"/>
  <c r="Y74" i="24" s="1"/>
  <c r="AG58" i="24"/>
  <c r="AG66" i="24" s="1"/>
  <c r="AG74" i="24" s="1"/>
  <c r="E26" i="24"/>
  <c r="E58" i="24" s="1"/>
  <c r="E66" i="24" s="1"/>
  <c r="E74" i="24" s="1"/>
  <c r="F26" i="24"/>
  <c r="F58" i="24" s="1"/>
  <c r="F66" i="24" s="1"/>
  <c r="F74" i="24" s="1"/>
  <c r="G26" i="24"/>
  <c r="G58" i="24" s="1"/>
  <c r="G66" i="24" s="1"/>
  <c r="G74" i="24" s="1"/>
  <c r="H26" i="24"/>
  <c r="H58" i="24" s="1"/>
  <c r="H66" i="24" s="1"/>
  <c r="H74" i="24" s="1"/>
  <c r="I26" i="24"/>
  <c r="J26" i="24"/>
  <c r="J58" i="24" s="1"/>
  <c r="J66" i="24" s="1"/>
  <c r="J74" i="24" s="1"/>
  <c r="K26" i="24"/>
  <c r="K58" i="24" s="1"/>
  <c r="K66" i="24" s="1"/>
  <c r="K74" i="24" s="1"/>
  <c r="L26" i="24"/>
  <c r="L58" i="24" s="1"/>
  <c r="L66" i="24" s="1"/>
  <c r="L74" i="24" s="1"/>
  <c r="M26" i="24"/>
  <c r="M58" i="24" s="1"/>
  <c r="M66" i="24" s="1"/>
  <c r="M74" i="24" s="1"/>
  <c r="N26" i="24"/>
  <c r="N58" i="24" s="1"/>
  <c r="N66" i="24" s="1"/>
  <c r="N74" i="24" s="1"/>
  <c r="O26" i="24"/>
  <c r="O58" i="24" s="1"/>
  <c r="O66" i="24" s="1"/>
  <c r="O74" i="24" s="1"/>
  <c r="P26" i="24"/>
  <c r="P58" i="24" s="1"/>
  <c r="P66" i="24" s="1"/>
  <c r="P74" i="24" s="1"/>
  <c r="Q26" i="24"/>
  <c r="R26" i="24"/>
  <c r="R58" i="24" s="1"/>
  <c r="R66" i="24" s="1"/>
  <c r="R74" i="24" s="1"/>
  <c r="S26" i="24"/>
  <c r="S58" i="24" s="1"/>
  <c r="S66" i="24" s="1"/>
  <c r="S74" i="24" s="1"/>
  <c r="T26" i="24"/>
  <c r="T58" i="24" s="1"/>
  <c r="T66" i="24" s="1"/>
  <c r="T74" i="24" s="1"/>
  <c r="U26" i="24"/>
  <c r="U58" i="24" s="1"/>
  <c r="U66" i="24" s="1"/>
  <c r="U74" i="24" s="1"/>
  <c r="V26" i="24"/>
  <c r="V58" i="24" s="1"/>
  <c r="V66" i="24" s="1"/>
  <c r="V74" i="24" s="1"/>
  <c r="W26" i="24"/>
  <c r="W58" i="24" s="1"/>
  <c r="W66" i="24" s="1"/>
  <c r="W74" i="24" s="1"/>
  <c r="X26" i="24"/>
  <c r="X58" i="24" s="1"/>
  <c r="X66" i="24" s="1"/>
  <c r="X74" i="24" s="1"/>
  <c r="Y26" i="24"/>
  <c r="Z26" i="24"/>
  <c r="Z58" i="24" s="1"/>
  <c r="Z66" i="24" s="1"/>
  <c r="Z74" i="24" s="1"/>
  <c r="AA26" i="24"/>
  <c r="AA58" i="24" s="1"/>
  <c r="AA66" i="24" s="1"/>
  <c r="AA74" i="24" s="1"/>
  <c r="AB26" i="24"/>
  <c r="AB58" i="24" s="1"/>
  <c r="AB66" i="24" s="1"/>
  <c r="AB74" i="24" s="1"/>
  <c r="AC26" i="24"/>
  <c r="AC58" i="24" s="1"/>
  <c r="AC66" i="24" s="1"/>
  <c r="AC74" i="24" s="1"/>
  <c r="AD26" i="24"/>
  <c r="AD58" i="24" s="1"/>
  <c r="AD66" i="24" s="1"/>
  <c r="AD74" i="24" s="1"/>
  <c r="AE26" i="24"/>
  <c r="AE58" i="24" s="1"/>
  <c r="AE66" i="24" s="1"/>
  <c r="AE74" i="24" s="1"/>
  <c r="AF26" i="24"/>
  <c r="AF58" i="24" s="1"/>
  <c r="AF66" i="24" s="1"/>
  <c r="AF74" i="24" s="1"/>
  <c r="AG26" i="24"/>
  <c r="D26" i="24"/>
  <c r="D58" i="24" s="1"/>
  <c r="D66" i="24" s="1"/>
  <c r="D74" i="24" s="1"/>
  <c r="C26" i="24"/>
  <c r="C58" i="24" s="1"/>
  <c r="C66" i="24" s="1"/>
  <c r="C74" i="24" s="1"/>
  <c r="C25" i="24"/>
  <c r="C57" i="24" s="1"/>
  <c r="C65" i="24" s="1"/>
  <c r="C73" i="24" s="1"/>
  <c r="B25"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D34" i="24"/>
  <c r="C34" i="24"/>
  <c r="C33" i="24"/>
  <c r="B33" i="24"/>
  <c r="B41" i="24" s="1"/>
  <c r="B49" i="24" s="1"/>
  <c r="M100" i="45" l="1"/>
  <c r="M16" i="45" s="1"/>
  <c r="J2" i="47"/>
  <c r="J2" i="48"/>
  <c r="J2" i="44"/>
  <c r="J2" i="49"/>
  <c r="J2" i="45"/>
  <c r="J2" i="43"/>
  <c r="N4" i="2"/>
  <c r="M12" i="45"/>
  <c r="J52" i="49"/>
  <c r="J10" i="49" s="1"/>
  <c r="J70" i="49"/>
  <c r="J28" i="49" s="1"/>
  <c r="J45" i="49"/>
  <c r="J3" i="49" s="1"/>
  <c r="J63" i="49"/>
  <c r="J21" i="49" s="1"/>
  <c r="J51" i="49"/>
  <c r="J9" i="49" s="1"/>
  <c r="J62" i="49"/>
  <c r="J20" i="49" s="1"/>
  <c r="J50" i="49"/>
  <c r="J8" i="49" s="1"/>
  <c r="J47" i="49"/>
  <c r="J5" i="49" s="1"/>
  <c r="J64" i="49"/>
  <c r="J22" i="49" s="1"/>
  <c r="J46" i="49"/>
  <c r="J4" i="49" s="1"/>
  <c r="E7" i="17"/>
  <c r="G121" i="10"/>
  <c r="G121" i="47"/>
  <c r="G7" i="17"/>
  <c r="I121" i="47"/>
  <c r="J121" i="47"/>
  <c r="K30" i="2"/>
  <c r="K6" i="2" s="1"/>
  <c r="S30" i="2"/>
  <c r="S6" i="2" s="1"/>
  <c r="AA30" i="2"/>
  <c r="AA6" i="2" s="1"/>
  <c r="AI30" i="2"/>
  <c r="AI6" i="2" s="1"/>
  <c r="AK53" i="43" s="1"/>
  <c r="AK53" i="4" s="1"/>
  <c r="L30" i="2"/>
  <c r="L6" i="2" s="1"/>
  <c r="N95" i="43" s="1"/>
  <c r="N95" i="4" s="1"/>
  <c r="T30" i="2"/>
  <c r="T6" i="2" s="1"/>
  <c r="V53" i="43" s="1"/>
  <c r="V53" i="4" s="1"/>
  <c r="AB30" i="2"/>
  <c r="AB6" i="2" s="1"/>
  <c r="H6" i="17"/>
  <c r="M30" i="2"/>
  <c r="M6" i="2" s="1"/>
  <c r="U30" i="2"/>
  <c r="U6" i="2" s="1"/>
  <c r="AC30" i="2"/>
  <c r="AC6" i="2" s="1"/>
  <c r="R30" i="2"/>
  <c r="R6" i="2" s="1"/>
  <c r="T53" i="43" s="1"/>
  <c r="T53" i="4" s="1"/>
  <c r="N30" i="2"/>
  <c r="N6" i="2" s="1"/>
  <c r="P99" i="43" s="1"/>
  <c r="P99" i="4" s="1"/>
  <c r="V30" i="2"/>
  <c r="V6" i="2" s="1"/>
  <c r="X53" i="43" s="1"/>
  <c r="X53" i="4" s="1"/>
  <c r="AD30" i="2"/>
  <c r="AD6" i="2" s="1"/>
  <c r="P30" i="2"/>
  <c r="P6" i="2" s="1"/>
  <c r="X30" i="2"/>
  <c r="X6" i="2" s="1"/>
  <c r="AF30" i="2"/>
  <c r="AF6" i="2" s="1"/>
  <c r="J30" i="2"/>
  <c r="Z30" i="2"/>
  <c r="Z6" i="2" s="1"/>
  <c r="AB53" i="43" s="1"/>
  <c r="AB53" i="4" s="1"/>
  <c r="AH30" i="2"/>
  <c r="AH6" i="2" s="1"/>
  <c r="AJ57" i="43" s="1"/>
  <c r="AJ57" i="4" s="1"/>
  <c r="I30" i="2"/>
  <c r="O30" i="2"/>
  <c r="O6" i="2" s="1"/>
  <c r="W30" i="2"/>
  <c r="W6" i="2" s="1"/>
  <c r="AE30" i="2"/>
  <c r="AE6" i="2" s="1"/>
  <c r="Q30" i="2"/>
  <c r="Q6" i="2" s="1"/>
  <c r="Y30" i="2"/>
  <c r="Y6" i="2" s="1"/>
  <c r="AG30" i="2"/>
  <c r="AG6" i="2" s="1"/>
  <c r="AI53" i="43" s="1"/>
  <c r="AI53" i="4" s="1"/>
  <c r="F7" i="17"/>
  <c r="F9" i="17"/>
  <c r="F85" i="18" s="1"/>
  <c r="H121" i="10"/>
  <c r="H121" i="47"/>
  <c r="F121" i="10"/>
  <c r="F121" i="47"/>
  <c r="D7" i="17"/>
  <c r="D9" i="17"/>
  <c r="D85" i="18" s="1"/>
  <c r="E121" i="10"/>
  <c r="E121" i="47"/>
  <c r="C7" i="17"/>
  <c r="K27" i="2"/>
  <c r="M121" i="47" s="1"/>
  <c r="AI27" i="2"/>
  <c r="AK121" i="47" s="1"/>
  <c r="C4" i="18"/>
  <c r="E98" i="43"/>
  <c r="E110" i="43"/>
  <c r="E49" i="43"/>
  <c r="E63" i="43"/>
  <c r="E45" i="43"/>
  <c r="E89" i="43"/>
  <c r="E94" i="43"/>
  <c r="E109" i="43"/>
  <c r="E48" i="43"/>
  <c r="E62" i="43"/>
  <c r="E93" i="43"/>
  <c r="E107" i="43"/>
  <c r="E47" i="43"/>
  <c r="E61" i="43"/>
  <c r="E70" i="43"/>
  <c r="E92" i="43"/>
  <c r="E106" i="43"/>
  <c r="E46" i="43"/>
  <c r="E60" i="43"/>
  <c r="E69" i="43"/>
  <c r="E103" i="43"/>
  <c r="E91" i="43"/>
  <c r="E105" i="43"/>
  <c r="E56" i="43"/>
  <c r="E68" i="43"/>
  <c r="E90" i="43"/>
  <c r="E104" i="43"/>
  <c r="E52" i="43"/>
  <c r="E67" i="43"/>
  <c r="E64" i="43"/>
  <c r="E65" i="43"/>
  <c r="E50" i="43"/>
  <c r="E8" i="43" s="1"/>
  <c r="E51" i="43"/>
  <c r="E102" i="43"/>
  <c r="E88" i="43"/>
  <c r="E112" i="43"/>
  <c r="E87" i="43"/>
  <c r="E111" i="43"/>
  <c r="D4" i="18"/>
  <c r="F88" i="43"/>
  <c r="F102" i="43"/>
  <c r="F111" i="43"/>
  <c r="F50" i="43"/>
  <c r="F64" i="43"/>
  <c r="F63" i="43"/>
  <c r="F45" i="43"/>
  <c r="F105" i="43"/>
  <c r="F98" i="43"/>
  <c r="F110" i="43"/>
  <c r="F49" i="43"/>
  <c r="F94" i="43"/>
  <c r="F109" i="43"/>
  <c r="F48" i="43"/>
  <c r="F62" i="43"/>
  <c r="F93" i="43"/>
  <c r="F107" i="43"/>
  <c r="F47" i="43"/>
  <c r="F61" i="43"/>
  <c r="F70" i="43"/>
  <c r="F91" i="43"/>
  <c r="F56" i="43"/>
  <c r="F68" i="43"/>
  <c r="F92" i="43"/>
  <c r="F106" i="43"/>
  <c r="F46" i="43"/>
  <c r="F60" i="43"/>
  <c r="F69" i="43"/>
  <c r="F87" i="43"/>
  <c r="F90" i="43"/>
  <c r="F104" i="43"/>
  <c r="F89" i="43"/>
  <c r="F112" i="43"/>
  <c r="F65" i="43"/>
  <c r="F67" i="43"/>
  <c r="F51" i="43"/>
  <c r="F52" i="43"/>
  <c r="F103" i="43"/>
  <c r="E79" i="47"/>
  <c r="E79" i="10"/>
  <c r="J92" i="43"/>
  <c r="J92" i="4" s="1"/>
  <c r="J106" i="43"/>
  <c r="J106" i="4" s="1"/>
  <c r="J46" i="43"/>
  <c r="J46" i="4" s="1"/>
  <c r="J60" i="43"/>
  <c r="J60" i="4" s="1"/>
  <c r="J69" i="43"/>
  <c r="J69" i="4" s="1"/>
  <c r="J56" i="43"/>
  <c r="J56" i="4" s="1"/>
  <c r="J68" i="43"/>
  <c r="J68" i="4" s="1"/>
  <c r="J110" i="43"/>
  <c r="J110" i="4" s="1"/>
  <c r="J91" i="43"/>
  <c r="J91" i="4" s="1"/>
  <c r="J105" i="43"/>
  <c r="J87" i="43"/>
  <c r="J90" i="43"/>
  <c r="J90" i="4" s="1"/>
  <c r="J104" i="43"/>
  <c r="J52" i="43"/>
  <c r="J52" i="4" s="1"/>
  <c r="J67" i="43"/>
  <c r="J67" i="4" s="1"/>
  <c r="J89" i="43"/>
  <c r="J103" i="43"/>
  <c r="J103" i="4" s="1"/>
  <c r="J112" i="43"/>
  <c r="J51" i="43"/>
  <c r="J51" i="4" s="1"/>
  <c r="J65" i="43"/>
  <c r="J65" i="4" s="1"/>
  <c r="J49" i="43"/>
  <c r="J49" i="4" s="1"/>
  <c r="J63" i="43"/>
  <c r="J63" i="4" s="1"/>
  <c r="J45" i="43"/>
  <c r="J45" i="4" s="1"/>
  <c r="J88" i="43"/>
  <c r="J102" i="43"/>
  <c r="J102" i="4" s="1"/>
  <c r="J111" i="43"/>
  <c r="J111" i="4" s="1"/>
  <c r="J50" i="43"/>
  <c r="J50" i="4" s="1"/>
  <c r="J64" i="43"/>
  <c r="J64" i="4" s="1"/>
  <c r="J98" i="43"/>
  <c r="J98" i="4" s="1"/>
  <c r="J94" i="43"/>
  <c r="J94" i="4" s="1"/>
  <c r="J109" i="43"/>
  <c r="J109" i="4" s="1"/>
  <c r="J70" i="43"/>
  <c r="J70" i="4" s="1"/>
  <c r="J47" i="43"/>
  <c r="J47" i="4" s="1"/>
  <c r="J93" i="43"/>
  <c r="J107" i="43"/>
  <c r="J107" i="4" s="1"/>
  <c r="J61" i="43"/>
  <c r="J61" i="4" s="1"/>
  <c r="J62" i="43"/>
  <c r="J62" i="4" s="1"/>
  <c r="J48" i="43"/>
  <c r="J48" i="4" s="1"/>
  <c r="J79" i="47"/>
  <c r="E4" i="18"/>
  <c r="G89" i="43"/>
  <c r="G103" i="43"/>
  <c r="G112" i="43"/>
  <c r="G51" i="43"/>
  <c r="G65" i="43"/>
  <c r="G111" i="43"/>
  <c r="G92" i="43"/>
  <c r="G46" i="43"/>
  <c r="G60" i="43"/>
  <c r="G69" i="43"/>
  <c r="G105" i="43"/>
  <c r="G88" i="43"/>
  <c r="G102" i="43"/>
  <c r="G50" i="43"/>
  <c r="G64" i="43"/>
  <c r="G98" i="43"/>
  <c r="G110" i="43"/>
  <c r="G49" i="43"/>
  <c r="G63" i="43"/>
  <c r="G45" i="43"/>
  <c r="G94" i="43"/>
  <c r="G109" i="43"/>
  <c r="G48" i="43"/>
  <c r="G62" i="43"/>
  <c r="G91" i="43"/>
  <c r="G93" i="43"/>
  <c r="G107" i="43"/>
  <c r="G47" i="43"/>
  <c r="G61" i="43"/>
  <c r="G70" i="43"/>
  <c r="G106" i="43"/>
  <c r="G104" i="43"/>
  <c r="G90" i="43"/>
  <c r="G87" i="43"/>
  <c r="G52" i="43"/>
  <c r="G56" i="43"/>
  <c r="G67" i="43"/>
  <c r="G68" i="43"/>
  <c r="F79" i="47"/>
  <c r="F79" i="10"/>
  <c r="I79" i="47"/>
  <c r="F4" i="18"/>
  <c r="H90" i="43"/>
  <c r="H104" i="43"/>
  <c r="H52" i="43"/>
  <c r="H67" i="43"/>
  <c r="H65" i="43"/>
  <c r="H107" i="43"/>
  <c r="H92" i="43"/>
  <c r="H89" i="43"/>
  <c r="H103" i="43"/>
  <c r="H112" i="43"/>
  <c r="H51" i="43"/>
  <c r="H88" i="43"/>
  <c r="H102" i="43"/>
  <c r="H111" i="43"/>
  <c r="H50" i="43"/>
  <c r="H64" i="43"/>
  <c r="H98" i="43"/>
  <c r="H110" i="43"/>
  <c r="H49" i="43"/>
  <c r="H63" i="43"/>
  <c r="H45" i="43"/>
  <c r="H106" i="43"/>
  <c r="H94" i="43"/>
  <c r="H109" i="43"/>
  <c r="H48" i="43"/>
  <c r="H62" i="43"/>
  <c r="H20" i="43" s="1"/>
  <c r="H93" i="43"/>
  <c r="H47" i="43"/>
  <c r="H61" i="43"/>
  <c r="H70" i="43"/>
  <c r="H56" i="43"/>
  <c r="H105" i="43"/>
  <c r="H60" i="43"/>
  <c r="H91" i="43"/>
  <c r="H87" i="43"/>
  <c r="H68" i="43"/>
  <c r="H69" i="43"/>
  <c r="H46" i="43"/>
  <c r="G79" i="47"/>
  <c r="G79" i="10"/>
  <c r="I91" i="43"/>
  <c r="I91" i="4" s="1"/>
  <c r="I105" i="43"/>
  <c r="I87" i="43"/>
  <c r="I56" i="43"/>
  <c r="I56" i="4" s="1"/>
  <c r="I68" i="43"/>
  <c r="I68" i="4" s="1"/>
  <c r="I94" i="43"/>
  <c r="I48" i="43"/>
  <c r="I48" i="4" s="1"/>
  <c r="I62" i="43"/>
  <c r="I62" i="4" s="1"/>
  <c r="I90" i="43"/>
  <c r="I90" i="4" s="1"/>
  <c r="I104" i="43"/>
  <c r="I52" i="43"/>
  <c r="I52" i="4" s="1"/>
  <c r="I67" i="43"/>
  <c r="I67" i="4" s="1"/>
  <c r="I89" i="43"/>
  <c r="I103" i="43"/>
  <c r="I103" i="4" s="1"/>
  <c r="I112" i="43"/>
  <c r="I51" i="43"/>
  <c r="I51" i="4" s="1"/>
  <c r="I65" i="43"/>
  <c r="I65" i="4" s="1"/>
  <c r="I88" i="43"/>
  <c r="I102" i="43"/>
  <c r="I102" i="4" s="1"/>
  <c r="I111" i="43"/>
  <c r="I111" i="4" s="1"/>
  <c r="I50" i="43"/>
  <c r="I50" i="4" s="1"/>
  <c r="I64" i="43"/>
  <c r="I64" i="4" s="1"/>
  <c r="I98" i="43"/>
  <c r="I98" i="4" s="1"/>
  <c r="I110" i="43"/>
  <c r="I110" i="4" s="1"/>
  <c r="I49" i="43"/>
  <c r="I49" i="4" s="1"/>
  <c r="I63" i="43"/>
  <c r="I63" i="4" s="1"/>
  <c r="I45" i="43"/>
  <c r="I45" i="4" s="1"/>
  <c r="I109" i="43"/>
  <c r="I109" i="4" s="1"/>
  <c r="I93" i="43"/>
  <c r="I69" i="43"/>
  <c r="I69" i="4" s="1"/>
  <c r="I70" i="43"/>
  <c r="I70" i="4" s="1"/>
  <c r="I60" i="43"/>
  <c r="I60" i="4" s="1"/>
  <c r="I92" i="43"/>
  <c r="I61" i="43"/>
  <c r="I61" i="4" s="1"/>
  <c r="I106" i="43"/>
  <c r="I107" i="43"/>
  <c r="I107" i="4" s="1"/>
  <c r="I46" i="43"/>
  <c r="I46" i="4" s="1"/>
  <c r="I47" i="43"/>
  <c r="I47" i="4" s="1"/>
  <c r="H79" i="47"/>
  <c r="H79" i="10"/>
  <c r="AN20" i="35"/>
  <c r="AQ22" i="36"/>
  <c r="AP17" i="36"/>
  <c r="AQ3" i="36"/>
  <c r="AQ8" i="35"/>
  <c r="AQ25" i="36"/>
  <c r="AQ9" i="36"/>
  <c r="AQ10" i="35"/>
  <c r="I18" i="23"/>
  <c r="I18" i="22"/>
  <c r="AO16" i="41"/>
  <c r="AQ16" i="40"/>
  <c r="AQ16" i="32"/>
  <c r="AQ100" i="32" s="1"/>
  <c r="AO16" i="48"/>
  <c r="AO16" i="47"/>
  <c r="AO16" i="49"/>
  <c r="AQ102" i="4"/>
  <c r="AQ18" i="40"/>
  <c r="AQ18" i="32"/>
  <c r="AO18" i="49"/>
  <c r="AO18" i="47"/>
  <c r="AO18" i="48"/>
  <c r="AO18" i="41"/>
  <c r="AQ19" i="36"/>
  <c r="AN17" i="35"/>
  <c r="AQ14" i="36"/>
  <c r="AS13" i="40"/>
  <c r="AS13" i="32"/>
  <c r="AS55" i="32" s="1"/>
  <c r="AQ13" i="41"/>
  <c r="AP105" i="4"/>
  <c r="AN21" i="49"/>
  <c r="AN21" i="47"/>
  <c r="AN21" i="48"/>
  <c r="AP21" i="32"/>
  <c r="AP21" i="40"/>
  <c r="AN21" i="41"/>
  <c r="AS6" i="40"/>
  <c r="AS6" i="32"/>
  <c r="AS90" i="32" s="1"/>
  <c r="AQ6" i="41"/>
  <c r="AR18" i="40"/>
  <c r="AR18" i="32"/>
  <c r="AR102" i="32" s="1"/>
  <c r="AP18" i="49"/>
  <c r="AP18" i="48"/>
  <c r="AP18" i="47"/>
  <c r="AP18" i="41"/>
  <c r="AS26" i="40"/>
  <c r="AS26" i="32"/>
  <c r="AS110" i="32" s="1"/>
  <c r="AQ26" i="41"/>
  <c r="K101" i="40"/>
  <c r="AS3" i="40"/>
  <c r="AS3" i="32"/>
  <c r="AQ3" i="41"/>
  <c r="AS7" i="40"/>
  <c r="AS7" i="32"/>
  <c r="AQ7" i="41"/>
  <c r="AQ11" i="41"/>
  <c r="AS11" i="40"/>
  <c r="AS11" i="32"/>
  <c r="AS95" i="32" s="1"/>
  <c r="AN15" i="41"/>
  <c r="AP15" i="40"/>
  <c r="AP15" i="32"/>
  <c r="AN15" i="49"/>
  <c r="AN15" i="48"/>
  <c r="AN15" i="47"/>
  <c r="AN17" i="49"/>
  <c r="AN17" i="47"/>
  <c r="AP17" i="32"/>
  <c r="AP17" i="40"/>
  <c r="AN17" i="48"/>
  <c r="AN17" i="41"/>
  <c r="AS19" i="40"/>
  <c r="AS19" i="32"/>
  <c r="AQ19" i="41"/>
  <c r="AS23" i="40"/>
  <c r="AS23" i="32"/>
  <c r="AQ23" i="41"/>
  <c r="AS27" i="40"/>
  <c r="AS27" i="32"/>
  <c r="AS111" i="32" s="1"/>
  <c r="AQ27" i="41"/>
  <c r="AO18" i="35"/>
  <c r="AQ27" i="35"/>
  <c r="AQ6" i="35"/>
  <c r="AS89" i="4"/>
  <c r="AS5" i="40"/>
  <c r="AS5" i="32"/>
  <c r="AS47" i="32" s="1"/>
  <c r="AQ5" i="41"/>
  <c r="AP16" i="41"/>
  <c r="AR16" i="40"/>
  <c r="AR16" i="32"/>
  <c r="AR100" i="32" s="1"/>
  <c r="AP16" i="48"/>
  <c r="AP16" i="49"/>
  <c r="AP16" i="47"/>
  <c r="K54" i="40"/>
  <c r="AO15" i="41"/>
  <c r="AO15" i="49"/>
  <c r="AQ15" i="40"/>
  <c r="AQ15" i="32"/>
  <c r="AQ99" i="32" s="1"/>
  <c r="AO15" i="47"/>
  <c r="AO15" i="48"/>
  <c r="AQ17" i="40"/>
  <c r="AQ17" i="32"/>
  <c r="AQ101" i="32" s="1"/>
  <c r="AO17" i="48"/>
  <c r="AO17" i="49"/>
  <c r="AO17" i="47"/>
  <c r="AO17" i="41"/>
  <c r="K3" i="50"/>
  <c r="K20" i="10" s="1"/>
  <c r="AQ26" i="36"/>
  <c r="AQ23" i="36"/>
  <c r="AP18" i="36"/>
  <c r="AQ26" i="35"/>
  <c r="AQ5" i="35"/>
  <c r="K96" i="40"/>
  <c r="AP102" i="4"/>
  <c r="AP18" i="40"/>
  <c r="AP18" i="32"/>
  <c r="AN18" i="49"/>
  <c r="AN18" i="47"/>
  <c r="AN18" i="48"/>
  <c r="AN18" i="41"/>
  <c r="AS10" i="40"/>
  <c r="AS10" i="32"/>
  <c r="AS52" i="32" s="1"/>
  <c r="AQ10" i="41"/>
  <c r="AS22" i="40"/>
  <c r="AS22" i="32"/>
  <c r="AQ22" i="41"/>
  <c r="AS4" i="40"/>
  <c r="AS4" i="32"/>
  <c r="AS46" i="32" s="1"/>
  <c r="AQ4" i="41"/>
  <c r="AS8" i="40"/>
  <c r="AS8" i="32"/>
  <c r="AQ8" i="41"/>
  <c r="AQ12" i="35"/>
  <c r="AS12" i="40"/>
  <c r="AS12" i="32"/>
  <c r="AS54" i="32" s="1"/>
  <c r="AP15" i="49"/>
  <c r="AP15" i="47"/>
  <c r="AR15" i="32"/>
  <c r="AP15" i="48"/>
  <c r="AR15" i="40"/>
  <c r="AP15" i="41"/>
  <c r="AR17" i="40"/>
  <c r="AP17" i="49"/>
  <c r="AR17" i="32"/>
  <c r="AR59" i="32" s="1"/>
  <c r="AP17" i="48"/>
  <c r="AP17" i="47"/>
  <c r="AP17" i="41"/>
  <c r="AS20" i="4"/>
  <c r="AS62" i="4" s="1"/>
  <c r="AP20" i="40"/>
  <c r="AP20" i="32"/>
  <c r="AP104" i="32" s="1"/>
  <c r="AN20" i="49"/>
  <c r="AN20" i="48"/>
  <c r="AN20" i="47"/>
  <c r="AN20" i="41"/>
  <c r="AQ24" i="41"/>
  <c r="AS24" i="40"/>
  <c r="AS24" i="32"/>
  <c r="AS108" i="32" s="1"/>
  <c r="AS28" i="40"/>
  <c r="AS28" i="32"/>
  <c r="AQ28" i="41"/>
  <c r="E38" i="32"/>
  <c r="AO17" i="35"/>
  <c r="AO18" i="36"/>
  <c r="AQ13" i="36"/>
  <c r="AQ7" i="36"/>
  <c r="AQ4" i="35"/>
  <c r="AS9" i="40"/>
  <c r="AS9" i="32"/>
  <c r="AS93" i="32" s="1"/>
  <c r="AQ9" i="41"/>
  <c r="AN16" i="41"/>
  <c r="AN16" i="49"/>
  <c r="AP16" i="40"/>
  <c r="AP16" i="32"/>
  <c r="AP100" i="32" s="1"/>
  <c r="AN16" i="48"/>
  <c r="AN16" i="47"/>
  <c r="AS25" i="40"/>
  <c r="AS25" i="32"/>
  <c r="AS67" i="32" s="1"/>
  <c r="AQ25" i="41"/>
  <c r="AS14" i="40"/>
  <c r="AS14" i="32"/>
  <c r="AS98" i="32" s="1"/>
  <c r="AQ14" i="41"/>
  <c r="AN18" i="35"/>
  <c r="AN18" i="36"/>
  <c r="K55" i="40"/>
  <c r="K4" i="50"/>
  <c r="K21" i="10" s="1"/>
  <c r="AN21" i="35"/>
  <c r="AP15" i="35"/>
  <c r="AN21" i="36"/>
  <c r="AQ28" i="36"/>
  <c r="AQ4" i="36"/>
  <c r="AQ23" i="35"/>
  <c r="AQ13" i="35"/>
  <c r="N54" i="45"/>
  <c r="N100" i="45"/>
  <c r="N16" i="45" s="1"/>
  <c r="K12" i="45"/>
  <c r="I121" i="10"/>
  <c r="I121" i="48"/>
  <c r="G6" i="31"/>
  <c r="I57" i="44" s="1"/>
  <c r="G6" i="16"/>
  <c r="G67" i="18" s="1"/>
  <c r="I56" i="44"/>
  <c r="I107" i="44"/>
  <c r="I107" i="32" s="1"/>
  <c r="I98" i="44"/>
  <c r="I98" i="32" s="1"/>
  <c r="I46" i="44"/>
  <c r="I48" i="44"/>
  <c r="I50" i="44"/>
  <c r="I52" i="44"/>
  <c r="I111" i="44"/>
  <c r="I111" i="32" s="1"/>
  <c r="I88" i="44"/>
  <c r="I88" i="32" s="1"/>
  <c r="I88" i="48" s="1"/>
  <c r="I90" i="44"/>
  <c r="I90" i="32" s="1"/>
  <c r="I92" i="44"/>
  <c r="I92" i="32" s="1"/>
  <c r="I92" i="48" s="1"/>
  <c r="I94" i="44"/>
  <c r="I94" i="32" s="1"/>
  <c r="I94" i="48" s="1"/>
  <c r="I68" i="44"/>
  <c r="I70" i="44"/>
  <c r="I60" i="44"/>
  <c r="I62" i="44"/>
  <c r="I64" i="44"/>
  <c r="I103" i="44"/>
  <c r="I103" i="32" s="1"/>
  <c r="I110" i="44"/>
  <c r="I110" i="32" s="1"/>
  <c r="I112" i="44"/>
  <c r="I112" i="32" s="1"/>
  <c r="I112" i="48" s="1"/>
  <c r="I102" i="44"/>
  <c r="I102" i="32" s="1"/>
  <c r="I104" i="44"/>
  <c r="I104" i="32" s="1"/>
  <c r="I104" i="48" s="1"/>
  <c r="I106" i="44"/>
  <c r="I106" i="32" s="1"/>
  <c r="I106" i="48" s="1"/>
  <c r="I45" i="44"/>
  <c r="I47" i="44"/>
  <c r="I49" i="44"/>
  <c r="I51" i="44"/>
  <c r="I109" i="44"/>
  <c r="I109" i="32" s="1"/>
  <c r="I87" i="44"/>
  <c r="I87" i="32" s="1"/>
  <c r="I87" i="48" s="1"/>
  <c r="I89" i="44"/>
  <c r="I89" i="32" s="1"/>
  <c r="I89" i="48" s="1"/>
  <c r="I91" i="44"/>
  <c r="I91" i="32" s="1"/>
  <c r="I93" i="44"/>
  <c r="I93" i="32" s="1"/>
  <c r="I93" i="48" s="1"/>
  <c r="I67" i="44"/>
  <c r="I69" i="44"/>
  <c r="I61" i="44"/>
  <c r="I63" i="44"/>
  <c r="I65" i="44"/>
  <c r="I105" i="44"/>
  <c r="I105" i="32" s="1"/>
  <c r="I105" i="48" s="1"/>
  <c r="I79" i="10"/>
  <c r="I79" i="48"/>
  <c r="N96" i="44"/>
  <c r="G22" i="48"/>
  <c r="G10" i="17"/>
  <c r="N100" i="44"/>
  <c r="N100" i="32" s="1"/>
  <c r="N54" i="44"/>
  <c r="N54" i="32" s="1"/>
  <c r="L16" i="44"/>
  <c r="L12" i="44"/>
  <c r="C58" i="26"/>
  <c r="C66" i="26" s="1"/>
  <c r="C74" i="26" s="1"/>
  <c r="B57" i="24"/>
  <c r="B65" i="24" s="1"/>
  <c r="B73" i="24" s="1"/>
  <c r="J4" i="34"/>
  <c r="M4" i="34" s="1"/>
  <c r="E4" i="41"/>
  <c r="E4" i="36"/>
  <c r="J3" i="34"/>
  <c r="K3" i="34" s="1"/>
  <c r="E3" i="41"/>
  <c r="E3" i="36"/>
  <c r="G22" i="49"/>
  <c r="H8" i="48"/>
  <c r="E105" i="48"/>
  <c r="E63" i="48"/>
  <c r="E45" i="48"/>
  <c r="E87" i="48"/>
  <c r="H112" i="48"/>
  <c r="H70" i="48"/>
  <c r="H106" i="49"/>
  <c r="H64" i="49"/>
  <c r="G104" i="48"/>
  <c r="G62" i="48"/>
  <c r="E53" i="48"/>
  <c r="E95" i="48"/>
  <c r="F70" i="48"/>
  <c r="F112" i="48"/>
  <c r="F62" i="48"/>
  <c r="F104" i="48"/>
  <c r="E47" i="48"/>
  <c r="E89" i="48"/>
  <c r="E112" i="48"/>
  <c r="E70" i="48"/>
  <c r="G51" i="48"/>
  <c r="G93" i="48"/>
  <c r="F51" i="48"/>
  <c r="F93" i="48"/>
  <c r="F88" i="48"/>
  <c r="F46" i="48"/>
  <c r="E104" i="48"/>
  <c r="E62" i="48"/>
  <c r="E51" i="48"/>
  <c r="E93" i="48"/>
  <c r="E46" i="48"/>
  <c r="E88" i="48"/>
  <c r="N22" i="38"/>
  <c r="N10" i="38"/>
  <c r="H63" i="48"/>
  <c r="H105" i="48"/>
  <c r="G70" i="48"/>
  <c r="G112" i="48"/>
  <c r="G63" i="48"/>
  <c r="G105" i="48"/>
  <c r="G10" i="49"/>
  <c r="H64" i="48"/>
  <c r="H106" i="48"/>
  <c r="S8" i="42"/>
  <c r="R22" i="42"/>
  <c r="R10" i="42"/>
  <c r="F63" i="48"/>
  <c r="F105" i="48"/>
  <c r="F95" i="48"/>
  <c r="F53" i="48"/>
  <c r="F47" i="48"/>
  <c r="F89" i="48"/>
  <c r="F87" i="48"/>
  <c r="F45" i="48"/>
  <c r="N22" i="8"/>
  <c r="J92" i="47"/>
  <c r="O8" i="8"/>
  <c r="N10" i="8"/>
  <c r="H8" i="49"/>
  <c r="H62" i="48"/>
  <c r="H104" i="48"/>
  <c r="H51" i="48"/>
  <c r="H93" i="48"/>
  <c r="H94" i="49"/>
  <c r="H52" i="49"/>
  <c r="B25" i="26"/>
  <c r="B57" i="26" s="1"/>
  <c r="B65" i="26" s="1"/>
  <c r="B73" i="26" s="1"/>
  <c r="F52" i="48"/>
  <c r="F94" i="48"/>
  <c r="E52" i="48"/>
  <c r="E94" i="48"/>
  <c r="I10" i="49"/>
  <c r="H52" i="48"/>
  <c r="H94" i="48"/>
  <c r="G52" i="48"/>
  <c r="G94" i="48"/>
  <c r="K121" i="40"/>
  <c r="K121" i="49"/>
  <c r="K102" i="45"/>
  <c r="K90" i="45"/>
  <c r="K90" i="40" s="1"/>
  <c r="K109" i="45"/>
  <c r="K109" i="40" s="1"/>
  <c r="K103" i="45"/>
  <c r="K91" i="45"/>
  <c r="K110" i="45"/>
  <c r="K110" i="40" s="1"/>
  <c r="K104" i="45"/>
  <c r="K92" i="45"/>
  <c r="K92" i="40" s="1"/>
  <c r="K92" i="49" s="1"/>
  <c r="K111" i="45"/>
  <c r="K111" i="40" s="1"/>
  <c r="K105" i="45"/>
  <c r="K93" i="45"/>
  <c r="K93" i="40" s="1"/>
  <c r="K93" i="49" s="1"/>
  <c r="K98" i="45"/>
  <c r="K89" i="45"/>
  <c r="K94" i="45"/>
  <c r="K94" i="40" s="1"/>
  <c r="K106" i="45"/>
  <c r="K106" i="40" s="1"/>
  <c r="K88" i="45"/>
  <c r="K88" i="40" s="1"/>
  <c r="K88" i="49" s="1"/>
  <c r="K107" i="45"/>
  <c r="K112" i="45"/>
  <c r="K87" i="45"/>
  <c r="K63" i="45"/>
  <c r="K70" i="45"/>
  <c r="K64" i="45"/>
  <c r="K61" i="45"/>
  <c r="K46" i="45"/>
  <c r="K67" i="45"/>
  <c r="K56" i="45"/>
  <c r="K51" i="45"/>
  <c r="K50" i="45"/>
  <c r="K68" i="45"/>
  <c r="K65" i="45"/>
  <c r="K45" i="45"/>
  <c r="K62" i="45"/>
  <c r="K48" i="45"/>
  <c r="K52" i="45"/>
  <c r="K69" i="45"/>
  <c r="K60" i="45"/>
  <c r="K47" i="45"/>
  <c r="K49" i="45"/>
  <c r="N12" i="45"/>
  <c r="L65" i="45"/>
  <c r="L64" i="45"/>
  <c r="L63" i="45"/>
  <c r="L62" i="45"/>
  <c r="L61" i="45"/>
  <c r="L60" i="45"/>
  <c r="L112" i="45"/>
  <c r="L94" i="45"/>
  <c r="L93" i="45"/>
  <c r="L92" i="45"/>
  <c r="L91" i="45"/>
  <c r="L90" i="45"/>
  <c r="L89" i="45"/>
  <c r="L88" i="45"/>
  <c r="L87" i="45"/>
  <c r="L98" i="45"/>
  <c r="L70" i="45"/>
  <c r="L69" i="45"/>
  <c r="L68" i="45"/>
  <c r="L67" i="45"/>
  <c r="L107" i="45"/>
  <c r="L106" i="45"/>
  <c r="L105" i="45"/>
  <c r="L104" i="45"/>
  <c r="L103" i="45"/>
  <c r="L102" i="45"/>
  <c r="L109" i="45"/>
  <c r="L56" i="45"/>
  <c r="L110" i="45"/>
  <c r="L52" i="45"/>
  <c r="L51" i="45"/>
  <c r="L50" i="45"/>
  <c r="L49" i="45"/>
  <c r="L48" i="45"/>
  <c r="L47" i="45"/>
  <c r="L46" i="45"/>
  <c r="L45" i="45"/>
  <c r="L111" i="45"/>
  <c r="L79" i="40"/>
  <c r="K99" i="45"/>
  <c r="K99" i="40" s="1"/>
  <c r="K95" i="45"/>
  <c r="K95" i="40" s="1"/>
  <c r="K95" i="49" s="1"/>
  <c r="K57" i="45"/>
  <c r="K53" i="45"/>
  <c r="J57" i="40"/>
  <c r="J15" i="45"/>
  <c r="K6" i="16"/>
  <c r="J95" i="40"/>
  <c r="J53" i="40"/>
  <c r="J11" i="45"/>
  <c r="J99" i="40"/>
  <c r="O31" i="31"/>
  <c r="O54" i="44"/>
  <c r="O54" i="32" s="1"/>
  <c r="O58" i="32"/>
  <c r="O19" i="31"/>
  <c r="N7" i="31"/>
  <c r="P58" i="44" s="1"/>
  <c r="N18" i="31"/>
  <c r="O96" i="44"/>
  <c r="O96" i="32" s="1"/>
  <c r="O100" i="44"/>
  <c r="O100" i="32" s="1"/>
  <c r="I99" i="44"/>
  <c r="I99" i="32" s="1"/>
  <c r="AJ53" i="43"/>
  <c r="AJ53" i="4" s="1"/>
  <c r="AJ99" i="43"/>
  <c r="AJ99" i="4" s="1"/>
  <c r="AA99" i="43"/>
  <c r="AA99" i="4" s="1"/>
  <c r="AA57" i="43"/>
  <c r="AA57" i="4" s="1"/>
  <c r="AA95" i="43"/>
  <c r="AA95" i="4" s="1"/>
  <c r="AA53" i="43"/>
  <c r="AA53" i="4" s="1"/>
  <c r="M95" i="43"/>
  <c r="M95" i="4" s="1"/>
  <c r="M53" i="43"/>
  <c r="M53" i="4" s="1"/>
  <c r="M99" i="43"/>
  <c r="M99" i="4" s="1"/>
  <c r="M57" i="43"/>
  <c r="M57" i="4" s="1"/>
  <c r="U95" i="43"/>
  <c r="U95" i="4" s="1"/>
  <c r="U53" i="43"/>
  <c r="U53" i="4" s="1"/>
  <c r="U99" i="43"/>
  <c r="U99" i="4" s="1"/>
  <c r="U57" i="43"/>
  <c r="U57" i="4" s="1"/>
  <c r="AC95" i="43"/>
  <c r="AC95" i="4" s="1"/>
  <c r="AC53" i="43"/>
  <c r="AC53" i="4" s="1"/>
  <c r="AC99" i="43"/>
  <c r="AC99" i="4" s="1"/>
  <c r="AC57" i="43"/>
  <c r="AC57" i="4" s="1"/>
  <c r="AD95" i="43"/>
  <c r="AD95" i="4" s="1"/>
  <c r="AD53" i="43"/>
  <c r="AD53" i="4" s="1"/>
  <c r="AD99" i="43"/>
  <c r="AD99" i="4" s="1"/>
  <c r="AD57" i="43"/>
  <c r="AD57" i="4" s="1"/>
  <c r="E8" i="18"/>
  <c r="G101" i="43"/>
  <c r="G59" i="43"/>
  <c r="G97" i="43"/>
  <c r="G55" i="43"/>
  <c r="O99" i="43"/>
  <c r="O99" i="4" s="1"/>
  <c r="O95" i="43"/>
  <c r="O95" i="4" s="1"/>
  <c r="O57" i="43"/>
  <c r="O57" i="4" s="1"/>
  <c r="O53" i="43"/>
  <c r="O53" i="4" s="1"/>
  <c r="W99" i="43"/>
  <c r="W99" i="4" s="1"/>
  <c r="W95" i="43"/>
  <c r="W95" i="4" s="1"/>
  <c r="W53" i="43"/>
  <c r="W53" i="4" s="1"/>
  <c r="W57" i="43"/>
  <c r="W57" i="4" s="1"/>
  <c r="AE99" i="43"/>
  <c r="AE99" i="4" s="1"/>
  <c r="AE57" i="43"/>
  <c r="AE57" i="4" s="1"/>
  <c r="AE95" i="43"/>
  <c r="AE95" i="4" s="1"/>
  <c r="AE53" i="43"/>
  <c r="AE53" i="4" s="1"/>
  <c r="F8" i="18"/>
  <c r="H101" i="43"/>
  <c r="H59" i="43"/>
  <c r="H55" i="43"/>
  <c r="H97" i="43"/>
  <c r="AF99" i="43"/>
  <c r="AF99" i="4" s="1"/>
  <c r="AF57" i="43"/>
  <c r="AF57" i="4" s="1"/>
  <c r="AF95" i="43"/>
  <c r="AF95" i="4" s="1"/>
  <c r="AF53" i="43"/>
  <c r="AF53" i="4" s="1"/>
  <c r="I55" i="43"/>
  <c r="I55" i="4" s="1"/>
  <c r="I97" i="43"/>
  <c r="I97" i="4" s="1"/>
  <c r="I101" i="43"/>
  <c r="I101" i="4" s="1"/>
  <c r="I59" i="43"/>
  <c r="I59" i="4" s="1"/>
  <c r="Q99" i="43"/>
  <c r="Q99" i="4" s="1"/>
  <c r="Q57" i="43"/>
  <c r="Q57" i="4" s="1"/>
  <c r="Q95" i="43"/>
  <c r="Q95" i="4" s="1"/>
  <c r="Q53" i="43"/>
  <c r="Q53" i="4" s="1"/>
  <c r="Y99" i="43"/>
  <c r="Y99" i="4" s="1"/>
  <c r="Y53" i="43"/>
  <c r="Y53" i="4" s="1"/>
  <c r="Y95" i="43"/>
  <c r="Y95" i="4" s="1"/>
  <c r="Y57" i="43"/>
  <c r="Y57" i="4" s="1"/>
  <c r="AG99" i="43"/>
  <c r="AG99" i="4" s="1"/>
  <c r="AG53" i="43"/>
  <c r="AG53" i="4" s="1"/>
  <c r="AG95" i="43"/>
  <c r="AG95" i="4" s="1"/>
  <c r="AG57" i="43"/>
  <c r="AG57" i="4" s="1"/>
  <c r="J97" i="43"/>
  <c r="J97" i="4" s="1"/>
  <c r="J55" i="43"/>
  <c r="J55" i="4" s="1"/>
  <c r="J101" i="43"/>
  <c r="J101" i="4" s="1"/>
  <c r="J59" i="43"/>
  <c r="J59" i="4" s="1"/>
  <c r="S99" i="43"/>
  <c r="S99" i="4" s="1"/>
  <c r="S57" i="43"/>
  <c r="S57" i="4" s="1"/>
  <c r="S95" i="43"/>
  <c r="S95" i="4" s="1"/>
  <c r="S53" i="43"/>
  <c r="S53" i="4" s="1"/>
  <c r="R53" i="43"/>
  <c r="R53" i="4" s="1"/>
  <c r="R99" i="43"/>
  <c r="R99" i="4" s="1"/>
  <c r="R57" i="43"/>
  <c r="R57" i="4" s="1"/>
  <c r="R95" i="43"/>
  <c r="R95" i="4" s="1"/>
  <c r="Z53" i="43"/>
  <c r="Z53" i="4" s="1"/>
  <c r="Z99" i="43"/>
  <c r="Z99" i="4" s="1"/>
  <c r="Z57" i="43"/>
  <c r="Z57" i="4" s="1"/>
  <c r="Z95" i="43"/>
  <c r="Z95" i="4" s="1"/>
  <c r="AH53" i="43"/>
  <c r="AH53" i="4" s="1"/>
  <c r="AH99" i="43"/>
  <c r="AH99" i="4" s="1"/>
  <c r="AH57" i="43"/>
  <c r="AH57" i="4" s="1"/>
  <c r="AH95" i="43"/>
  <c r="AH95" i="4" s="1"/>
  <c r="D8" i="18"/>
  <c r="F101" i="43"/>
  <c r="F97" i="43"/>
  <c r="F59" i="43"/>
  <c r="F55" i="43"/>
  <c r="C8" i="18"/>
  <c r="E59" i="43"/>
  <c r="E101" i="43"/>
  <c r="E55" i="43"/>
  <c r="E97" i="43"/>
  <c r="J108" i="40"/>
  <c r="L55" i="45"/>
  <c r="K17" i="45"/>
  <c r="J66" i="40"/>
  <c r="J24" i="45"/>
  <c r="K97" i="40"/>
  <c r="K13" i="45"/>
  <c r="L101" i="45"/>
  <c r="L97" i="45"/>
  <c r="O54" i="45"/>
  <c r="N7" i="39"/>
  <c r="P58" i="45" s="1"/>
  <c r="O100" i="45"/>
  <c r="O96" i="45"/>
  <c r="I101" i="44"/>
  <c r="I97" i="44"/>
  <c r="I59" i="44"/>
  <c r="I55" i="44"/>
  <c r="AQ24" i="35"/>
  <c r="AQ24" i="36"/>
  <c r="AP16" i="36"/>
  <c r="AP16" i="35"/>
  <c r="AO16" i="36"/>
  <c r="AO16" i="35"/>
  <c r="AO15" i="36"/>
  <c r="AO15" i="35"/>
  <c r="AN16" i="36"/>
  <c r="AS96" i="4"/>
  <c r="AQ12" i="41"/>
  <c r="AQ12" i="36"/>
  <c r="AN16" i="35"/>
  <c r="AN15" i="35"/>
  <c r="AN15" i="36"/>
  <c r="AQ11" i="36"/>
  <c r="AQ11" i="35"/>
  <c r="G5" i="18"/>
  <c r="G86" i="4"/>
  <c r="I86" i="4"/>
  <c r="G8" i="18"/>
  <c r="G11" i="16"/>
  <c r="S4" i="2"/>
  <c r="U89" i="43" s="1"/>
  <c r="U89" i="4" s="1"/>
  <c r="P5" i="2"/>
  <c r="AI4" i="2"/>
  <c r="AK103" i="43" s="1"/>
  <c r="AK103" i="4" s="1"/>
  <c r="Y8" i="2"/>
  <c r="AA4" i="2"/>
  <c r="AC111" i="43" s="1"/>
  <c r="AC111" i="4" s="1"/>
  <c r="X5" i="2"/>
  <c r="K4" i="2"/>
  <c r="M103" i="43" s="1"/>
  <c r="M103" i="4" s="1"/>
  <c r="AF5" i="2"/>
  <c r="C3" i="2"/>
  <c r="G10" i="16"/>
  <c r="G11" i="17"/>
  <c r="AI8" i="2"/>
  <c r="H2" i="31"/>
  <c r="J2" i="40" s="1"/>
  <c r="H2" i="39"/>
  <c r="J2" i="41"/>
  <c r="N34" i="2"/>
  <c r="V34" i="2"/>
  <c r="AD34" i="2"/>
  <c r="E3" i="16"/>
  <c r="G79" i="11"/>
  <c r="G79" i="15"/>
  <c r="G79" i="14"/>
  <c r="G79" i="28"/>
  <c r="G79" i="12"/>
  <c r="I121" i="11"/>
  <c r="G3" i="17"/>
  <c r="I121" i="15"/>
  <c r="I121" i="28"/>
  <c r="I121" i="14"/>
  <c r="I121" i="12"/>
  <c r="AK121" i="4"/>
  <c r="H4" i="16"/>
  <c r="H8" i="17"/>
  <c r="N23" i="2"/>
  <c r="V23" i="2"/>
  <c r="AD23" i="2"/>
  <c r="J8" i="2"/>
  <c r="R8" i="2"/>
  <c r="T59" i="43" s="1"/>
  <c r="T59" i="4" s="1"/>
  <c r="Z8" i="2"/>
  <c r="AH8" i="2"/>
  <c r="AJ55" i="43" s="1"/>
  <c r="AJ55" i="4" s="1"/>
  <c r="H4" i="31"/>
  <c r="O23" i="2"/>
  <c r="W23" i="2"/>
  <c r="AE23" i="2"/>
  <c r="F3" i="16"/>
  <c r="H79" i="11"/>
  <c r="H79" i="15"/>
  <c r="H79" i="14"/>
  <c r="H79" i="28"/>
  <c r="H79" i="12"/>
  <c r="P22" i="2"/>
  <c r="X22" i="2"/>
  <c r="AF22" i="2"/>
  <c r="I79" i="4"/>
  <c r="G3" i="16"/>
  <c r="I79" i="11"/>
  <c r="I79" i="15"/>
  <c r="I79" i="14"/>
  <c r="I79" i="28"/>
  <c r="I79" i="12"/>
  <c r="AB5" i="2"/>
  <c r="K8" i="2"/>
  <c r="M55" i="43" s="1"/>
  <c r="M55" i="4" s="1"/>
  <c r="S8" i="2"/>
  <c r="U55" i="43" s="1"/>
  <c r="U55" i="4" s="1"/>
  <c r="M121" i="4"/>
  <c r="H8" i="16"/>
  <c r="X23" i="2"/>
  <c r="J11" i="31"/>
  <c r="K11" i="31" s="1"/>
  <c r="L11" i="31" s="1"/>
  <c r="L23" i="31" s="1"/>
  <c r="H11" i="18"/>
  <c r="V4" i="2"/>
  <c r="E2" i="32"/>
  <c r="E44" i="32" s="1"/>
  <c r="E2" i="40"/>
  <c r="H22" i="31"/>
  <c r="H10" i="16" s="1"/>
  <c r="H10" i="18"/>
  <c r="F86" i="4"/>
  <c r="J2" i="42"/>
  <c r="I23" i="2"/>
  <c r="Q23" i="2"/>
  <c r="Y23" i="2"/>
  <c r="AG23" i="2"/>
  <c r="O22" i="2"/>
  <c r="W22" i="2"/>
  <c r="AE22" i="2"/>
  <c r="AD15" i="2"/>
  <c r="AF79" i="47" s="1"/>
  <c r="L5" i="2"/>
  <c r="AA8" i="2"/>
  <c r="AC55" i="43" s="1"/>
  <c r="AC55" i="4" s="1"/>
  <c r="I2" i="38"/>
  <c r="I2" i="42"/>
  <c r="P4" i="2"/>
  <c r="X4" i="2"/>
  <c r="AF15" i="2"/>
  <c r="AH79" i="47" s="1"/>
  <c r="M5" i="2"/>
  <c r="U5" i="2"/>
  <c r="AC5" i="2"/>
  <c r="P27" i="2"/>
  <c r="R121" i="47" s="1"/>
  <c r="C6" i="2"/>
  <c r="J34" i="2"/>
  <c r="R34" i="2"/>
  <c r="Z34" i="2"/>
  <c r="AH34" i="2"/>
  <c r="I8" i="2"/>
  <c r="K59" i="43" s="1"/>
  <c r="K59" i="4" s="1"/>
  <c r="I4" i="2"/>
  <c r="Q4" i="2"/>
  <c r="Y4" i="2"/>
  <c r="AG4" i="2"/>
  <c r="N15" i="2"/>
  <c r="P79" i="47" s="1"/>
  <c r="V15" i="2"/>
  <c r="X79" i="47" s="1"/>
  <c r="C3" i="17"/>
  <c r="E121" i="15"/>
  <c r="E121" i="11"/>
  <c r="E121" i="14"/>
  <c r="E121" i="28"/>
  <c r="E121" i="12"/>
  <c r="S27" i="2"/>
  <c r="U121" i="47" s="1"/>
  <c r="I2" i="32"/>
  <c r="I44" i="32" s="1"/>
  <c r="I2" i="40"/>
  <c r="M2" i="38"/>
  <c r="M2" i="42"/>
  <c r="J23" i="2"/>
  <c r="R23" i="2"/>
  <c r="Z23" i="2"/>
  <c r="AH23" i="2"/>
  <c r="P23" i="2"/>
  <c r="AF23" i="2"/>
  <c r="I22" i="2"/>
  <c r="Q22" i="2"/>
  <c r="Y22" i="2"/>
  <c r="AG22" i="2"/>
  <c r="AD4" i="2"/>
  <c r="K34" i="2"/>
  <c r="S34" i="2"/>
  <c r="AA34" i="2"/>
  <c r="AI34" i="2"/>
  <c r="Q8" i="2"/>
  <c r="S59" i="43" s="1"/>
  <c r="S59" i="4" s="1"/>
  <c r="J4" i="2"/>
  <c r="R4" i="2"/>
  <c r="Z4" i="2"/>
  <c r="AH4" i="2"/>
  <c r="N8" i="2"/>
  <c r="P59" i="43" s="1"/>
  <c r="P59" i="4" s="1"/>
  <c r="V8" i="2"/>
  <c r="X59" i="43" s="1"/>
  <c r="X59" i="4" s="1"/>
  <c r="AD8" i="2"/>
  <c r="AF59" i="43" s="1"/>
  <c r="AF59" i="4" s="1"/>
  <c r="F121" i="4"/>
  <c r="D3" i="17"/>
  <c r="F121" i="11"/>
  <c r="F121" i="15"/>
  <c r="F121" i="14"/>
  <c r="F121" i="28"/>
  <c r="F121" i="12"/>
  <c r="X27" i="2"/>
  <c r="Z121" i="47" s="1"/>
  <c r="M27" i="2"/>
  <c r="O121" i="47" s="1"/>
  <c r="U27" i="2"/>
  <c r="W121" i="47" s="1"/>
  <c r="AC27" i="2"/>
  <c r="AE121" i="47" s="1"/>
  <c r="H2" i="32"/>
  <c r="H44" i="32" s="1"/>
  <c r="H2" i="40"/>
  <c r="AI5" i="17"/>
  <c r="H5" i="17"/>
  <c r="L2" i="38"/>
  <c r="L2" i="42"/>
  <c r="E1" i="38"/>
  <c r="E1" i="42"/>
  <c r="K23" i="2"/>
  <c r="S35" i="2"/>
  <c r="AA23" i="2"/>
  <c r="AI23" i="2"/>
  <c r="J38" i="40"/>
  <c r="G121" i="11"/>
  <c r="G121" i="15"/>
  <c r="E3" i="17"/>
  <c r="G121" i="14"/>
  <c r="G121" i="28"/>
  <c r="G121" i="12"/>
  <c r="AA27" i="2"/>
  <c r="AC121" i="47" s="1"/>
  <c r="G2" i="32"/>
  <c r="G44" i="32" s="1"/>
  <c r="G2" i="40"/>
  <c r="H4" i="17"/>
  <c r="K2" i="38"/>
  <c r="K2" i="42"/>
  <c r="L23" i="2"/>
  <c r="T23" i="2"/>
  <c r="AB23" i="2"/>
  <c r="I2" i="34"/>
  <c r="J2" i="34"/>
  <c r="T5" i="2"/>
  <c r="O5" i="17"/>
  <c r="G4" i="18"/>
  <c r="C3" i="16"/>
  <c r="E79" i="11"/>
  <c r="E79" i="15"/>
  <c r="E79" i="14"/>
  <c r="E79" i="28"/>
  <c r="E79" i="12"/>
  <c r="F6" i="2"/>
  <c r="M34" i="2"/>
  <c r="U34" i="2"/>
  <c r="AC34" i="2"/>
  <c r="AG8" i="2"/>
  <c r="AI55" i="43" s="1"/>
  <c r="AI55" i="4" s="1"/>
  <c r="D3" i="16"/>
  <c r="F79" i="11"/>
  <c r="F79" i="15"/>
  <c r="F79" i="14"/>
  <c r="F79" i="12"/>
  <c r="F79" i="28"/>
  <c r="H121" i="4"/>
  <c r="H121" i="11"/>
  <c r="F3" i="17"/>
  <c r="H121" i="15"/>
  <c r="H121" i="14"/>
  <c r="H121" i="28"/>
  <c r="H121" i="12"/>
  <c r="AF27" i="2"/>
  <c r="AH121" i="47" s="1"/>
  <c r="F2" i="32"/>
  <c r="F86" i="32" s="1"/>
  <c r="F2" i="40"/>
  <c r="I5" i="16"/>
  <c r="H5" i="16"/>
  <c r="M23" i="2"/>
  <c r="U23" i="2"/>
  <c r="AC23" i="2"/>
  <c r="O40" i="40"/>
  <c r="K15" i="39"/>
  <c r="M79" i="49" s="1"/>
  <c r="L16" i="39"/>
  <c r="J34" i="39"/>
  <c r="J22" i="39"/>
  <c r="K10" i="39"/>
  <c r="J9" i="39"/>
  <c r="K8" i="39"/>
  <c r="K35" i="39"/>
  <c r="K23" i="39"/>
  <c r="L11" i="39"/>
  <c r="J27" i="39"/>
  <c r="L121" i="49" s="1"/>
  <c r="J6" i="39"/>
  <c r="K28" i="39"/>
  <c r="K5" i="39"/>
  <c r="I9" i="39"/>
  <c r="I3" i="39"/>
  <c r="K37" i="49" s="1"/>
  <c r="H35" i="31"/>
  <c r="H11" i="17" s="1"/>
  <c r="H27" i="31"/>
  <c r="G3" i="31"/>
  <c r="I10" i="18"/>
  <c r="H23" i="31"/>
  <c r="H11" i="16" s="1"/>
  <c r="G38" i="32"/>
  <c r="H34" i="31"/>
  <c r="H10" i="17" s="1"/>
  <c r="I79" i="32"/>
  <c r="H15" i="31"/>
  <c r="G26" i="31"/>
  <c r="I121" i="32"/>
  <c r="H5" i="31"/>
  <c r="M35" i="2"/>
  <c r="U35" i="2"/>
  <c r="AC35" i="2"/>
  <c r="K15" i="2"/>
  <c r="M79" i="47" s="1"/>
  <c r="S15" i="2"/>
  <c r="U79" i="47" s="1"/>
  <c r="AA15" i="2"/>
  <c r="AC79" i="47" s="1"/>
  <c r="AI15" i="2"/>
  <c r="AK79" i="47" s="1"/>
  <c r="N35" i="2"/>
  <c r="V35" i="2"/>
  <c r="AD35" i="2"/>
  <c r="T35" i="2"/>
  <c r="G6" i="2"/>
  <c r="P8" i="2"/>
  <c r="R55" i="43" s="1"/>
  <c r="R55" i="4" s="1"/>
  <c r="X8" i="2"/>
  <c r="AF8" i="2"/>
  <c r="L27" i="2"/>
  <c r="N121" i="47" s="1"/>
  <c r="T27" i="2"/>
  <c r="V121" i="47" s="1"/>
  <c r="AB27" i="2"/>
  <c r="AD121" i="47" s="1"/>
  <c r="G14" i="31"/>
  <c r="O35" i="2"/>
  <c r="W35" i="2"/>
  <c r="AE35" i="2"/>
  <c r="P35" i="2"/>
  <c r="X35" i="2"/>
  <c r="AF35" i="2"/>
  <c r="I27" i="2"/>
  <c r="K121" i="47" s="1"/>
  <c r="Q27" i="2"/>
  <c r="S121" i="47" s="1"/>
  <c r="Y27" i="2"/>
  <c r="AA121" i="47" s="1"/>
  <c r="AG27" i="2"/>
  <c r="AI121" i="47" s="1"/>
  <c r="I35" i="2"/>
  <c r="Q35" i="2"/>
  <c r="Y35" i="2"/>
  <c r="AG35" i="2"/>
  <c r="AB35" i="2"/>
  <c r="P34" i="2"/>
  <c r="O15" i="2"/>
  <c r="Q79" i="47" s="1"/>
  <c r="W15" i="2"/>
  <c r="Y79" i="47" s="1"/>
  <c r="AE15" i="2"/>
  <c r="AG79" i="47" s="1"/>
  <c r="S23" i="2"/>
  <c r="J35" i="2"/>
  <c r="R35" i="2"/>
  <c r="Z35" i="2"/>
  <c r="AH35" i="2"/>
  <c r="L35" i="2"/>
  <c r="K35" i="2"/>
  <c r="AA35" i="2"/>
  <c r="AI35" i="2"/>
  <c r="X15" i="2"/>
  <c r="Z79" i="47" s="1"/>
  <c r="F26" i="31"/>
  <c r="AF4" i="2"/>
  <c r="X34" i="2"/>
  <c r="AE4" i="2"/>
  <c r="W4" i="2"/>
  <c r="O4" i="2"/>
  <c r="P15" i="2"/>
  <c r="R79" i="47" s="1"/>
  <c r="O8" i="2"/>
  <c r="Q55" i="43" s="1"/>
  <c r="Q55" i="4" s="1"/>
  <c r="W8" i="2"/>
  <c r="Y59" i="43" s="1"/>
  <c r="Y59" i="4" s="1"/>
  <c r="AE8" i="2"/>
  <c r="AG55" i="43" s="1"/>
  <c r="AG55" i="4" s="1"/>
  <c r="D14" i="31"/>
  <c r="H6" i="2"/>
  <c r="J22" i="2"/>
  <c r="R27" i="2"/>
  <c r="T121" i="47" s="1"/>
  <c r="Z27" i="2"/>
  <c r="AB121" i="47" s="1"/>
  <c r="AH27" i="2"/>
  <c r="AJ121" i="47" s="1"/>
  <c r="H14" i="2"/>
  <c r="H26" i="2" s="1"/>
  <c r="D6" i="2"/>
  <c r="C9" i="16"/>
  <c r="E79" i="4"/>
  <c r="R22" i="2"/>
  <c r="G9" i="17"/>
  <c r="I121" i="4"/>
  <c r="J27" i="2"/>
  <c r="L121" i="47" s="1"/>
  <c r="E6" i="2"/>
  <c r="AE34" i="2"/>
  <c r="F14" i="31"/>
  <c r="E26" i="31"/>
  <c r="AF34" i="2"/>
  <c r="E14" i="31"/>
  <c r="D26" i="31"/>
  <c r="D9" i="16"/>
  <c r="F79" i="4"/>
  <c r="S22" i="2"/>
  <c r="E9" i="16"/>
  <c r="G79" i="4"/>
  <c r="Z22" i="2"/>
  <c r="AA22" i="2"/>
  <c r="C26" i="31"/>
  <c r="J121" i="4"/>
  <c r="I2" i="2"/>
  <c r="J2" i="36"/>
  <c r="J2" i="35"/>
  <c r="J2" i="4"/>
  <c r="J44" i="4" s="1"/>
  <c r="F9" i="16"/>
  <c r="H79" i="4"/>
  <c r="AH22" i="2"/>
  <c r="C9" i="17"/>
  <c r="C85" i="18" s="1"/>
  <c r="E121" i="4"/>
  <c r="O34" i="2"/>
  <c r="C14" i="31"/>
  <c r="G71" i="32"/>
  <c r="G80" i="32" s="1"/>
  <c r="L8" i="2"/>
  <c r="N55" i="43" s="1"/>
  <c r="N55" i="4" s="1"/>
  <c r="T8" i="2"/>
  <c r="V59" i="43" s="1"/>
  <c r="V59" i="4" s="1"/>
  <c r="AB8" i="2"/>
  <c r="H3" i="2"/>
  <c r="J37" i="47" s="1"/>
  <c r="J79" i="4"/>
  <c r="AI22" i="2"/>
  <c r="F3" i="2"/>
  <c r="I15" i="2"/>
  <c r="K79" i="47" s="1"/>
  <c r="Q15" i="2"/>
  <c r="S79" i="47" s="1"/>
  <c r="Y15" i="2"/>
  <c r="AA79" i="47" s="1"/>
  <c r="AG15" i="2"/>
  <c r="AI79" i="47" s="1"/>
  <c r="E3" i="2"/>
  <c r="G121" i="4"/>
  <c r="W34" i="2"/>
  <c r="M8" i="2"/>
  <c r="O59" i="43" s="1"/>
  <c r="O59" i="4" s="1"/>
  <c r="U8" i="2"/>
  <c r="W59" i="43" s="1"/>
  <c r="W59" i="4" s="1"/>
  <c r="AC8" i="2"/>
  <c r="J2" i="38"/>
  <c r="E1" i="34"/>
  <c r="H38" i="32"/>
  <c r="K28" i="36"/>
  <c r="J29" i="32"/>
  <c r="J21" i="36"/>
  <c r="F38" i="32"/>
  <c r="J28" i="36"/>
  <c r="M20" i="36"/>
  <c r="K20" i="36"/>
  <c r="E43" i="32"/>
  <c r="I1" i="32"/>
  <c r="AS17" i="4"/>
  <c r="AS59" i="4" s="1"/>
  <c r="AP63" i="4"/>
  <c r="AS54" i="4"/>
  <c r="AS21" i="4"/>
  <c r="F44" i="4"/>
  <c r="I44" i="4"/>
  <c r="AQ60" i="4"/>
  <c r="H8" i="31"/>
  <c r="H8" i="18" s="1"/>
  <c r="G9" i="31"/>
  <c r="K4" i="34"/>
  <c r="M3" i="34"/>
  <c r="AR58" i="32"/>
  <c r="AS87" i="32"/>
  <c r="AS45" i="32"/>
  <c r="AS89" i="32"/>
  <c r="AP105" i="32"/>
  <c r="AP63" i="32"/>
  <c r="AS107" i="32"/>
  <c r="AS65" i="32"/>
  <c r="AS109" i="32"/>
  <c r="AS69" i="32"/>
  <c r="AP102" i="32"/>
  <c r="AP60" i="32"/>
  <c r="AQ59" i="32"/>
  <c r="P40" i="32"/>
  <c r="AR99" i="32"/>
  <c r="AR57" i="32"/>
  <c r="AS92" i="32"/>
  <c r="AS50" i="32"/>
  <c r="AS106" i="32"/>
  <c r="AS64" i="32"/>
  <c r="AS56" i="32"/>
  <c r="AS103" i="32"/>
  <c r="AS61" i="32"/>
  <c r="AS112" i="32"/>
  <c r="AS70" i="32"/>
  <c r="AS91" i="32"/>
  <c r="AS49" i="32"/>
  <c r="AP101" i="32"/>
  <c r="AP59" i="32"/>
  <c r="AQ102" i="32"/>
  <c r="AQ60" i="32"/>
  <c r="AP99" i="32"/>
  <c r="AP57" i="32"/>
  <c r="AR101" i="32"/>
  <c r="K29" i="4"/>
  <c r="AS87" i="4"/>
  <c r="AS45" i="4"/>
  <c r="AS95" i="4"/>
  <c r="AS53" i="4"/>
  <c r="AS110" i="4"/>
  <c r="AS68" i="4"/>
  <c r="AS106" i="4"/>
  <c r="AS64" i="4"/>
  <c r="H86" i="4"/>
  <c r="H44" i="4"/>
  <c r="AS91" i="4"/>
  <c r="AS49" i="4"/>
  <c r="AR102" i="4"/>
  <c r="AR60" i="4"/>
  <c r="AP99" i="4"/>
  <c r="AP57" i="4"/>
  <c r="AS15" i="4"/>
  <c r="AS88" i="4"/>
  <c r="AS46" i="4"/>
  <c r="AS92" i="4"/>
  <c r="AS50" i="4"/>
  <c r="AS18" i="4"/>
  <c r="AS107" i="4"/>
  <c r="AS65" i="4"/>
  <c r="AS111" i="4"/>
  <c r="AS69" i="4"/>
  <c r="G44" i="4"/>
  <c r="E85" i="4"/>
  <c r="E43" i="4"/>
  <c r="AQ99" i="4"/>
  <c r="AQ57" i="4"/>
  <c r="AP100" i="4"/>
  <c r="AP58" i="4"/>
  <c r="E86" i="4"/>
  <c r="E44" i="4"/>
  <c r="AS90" i="4"/>
  <c r="AS48" i="4"/>
  <c r="AS94" i="4"/>
  <c r="AS52" i="4"/>
  <c r="AS98" i="4"/>
  <c r="AS56" i="4"/>
  <c r="AR99" i="4"/>
  <c r="AR57" i="4"/>
  <c r="AQ100" i="4"/>
  <c r="AQ58" i="4"/>
  <c r="AP101" i="4"/>
  <c r="AP59" i="4"/>
  <c r="AP104" i="4"/>
  <c r="AP62" i="4"/>
  <c r="AS109" i="4"/>
  <c r="AS67" i="4"/>
  <c r="AS47" i="4"/>
  <c r="AR100" i="4"/>
  <c r="AR58" i="4"/>
  <c r="AQ101" i="4"/>
  <c r="AQ59" i="4"/>
  <c r="AS104" i="4"/>
  <c r="AS93" i="4"/>
  <c r="AS51" i="4"/>
  <c r="AS97" i="4"/>
  <c r="AS55" i="4"/>
  <c r="AS16" i="4"/>
  <c r="AR101" i="4"/>
  <c r="AR59" i="4"/>
  <c r="AS103" i="4"/>
  <c r="AS61" i="4"/>
  <c r="AS108" i="4"/>
  <c r="AS66" i="4"/>
  <c r="AS112" i="4"/>
  <c r="AS70" i="4"/>
  <c r="AP60" i="4"/>
  <c r="G40" i="4"/>
  <c r="Y5" i="2"/>
  <c r="M15" i="2"/>
  <c r="O79" i="47" s="1"/>
  <c r="M4" i="2"/>
  <c r="U15" i="2"/>
  <c r="W79" i="47" s="1"/>
  <c r="U4" i="2"/>
  <c r="AC15" i="2"/>
  <c r="AE79" i="47" s="1"/>
  <c r="AC4" i="2"/>
  <c r="J15" i="2"/>
  <c r="L79" i="47" s="1"/>
  <c r="J5" i="2"/>
  <c r="R15" i="2"/>
  <c r="T79" i="47" s="1"/>
  <c r="R5" i="2"/>
  <c r="Z15" i="2"/>
  <c r="AB79" i="47" s="1"/>
  <c r="Z5" i="2"/>
  <c r="AH15" i="2"/>
  <c r="AJ79" i="47" s="1"/>
  <c r="AH5" i="2"/>
  <c r="N5" i="2"/>
  <c r="N27" i="2"/>
  <c r="P121" i="47" s="1"/>
  <c r="V5" i="2"/>
  <c r="V27" i="2"/>
  <c r="X121" i="47" s="1"/>
  <c r="AD5" i="2"/>
  <c r="AD27" i="2"/>
  <c r="AF121" i="47" s="1"/>
  <c r="O5" i="2"/>
  <c r="O27" i="2"/>
  <c r="Q121" i="47" s="1"/>
  <c r="W5" i="2"/>
  <c r="W27" i="2"/>
  <c r="Y121" i="47" s="1"/>
  <c r="AE5" i="2"/>
  <c r="AE27" i="2"/>
  <c r="AG121" i="47" s="1"/>
  <c r="K22" i="2"/>
  <c r="Q5" i="2"/>
  <c r="AB15" i="2"/>
  <c r="AD79" i="47" s="1"/>
  <c r="AB4" i="2"/>
  <c r="T15" i="2"/>
  <c r="V79" i="47" s="1"/>
  <c r="T4" i="2"/>
  <c r="AG5" i="2"/>
  <c r="G3" i="2"/>
  <c r="I37" i="47" s="1"/>
  <c r="L15" i="2"/>
  <c r="N79" i="47" s="1"/>
  <c r="L4" i="2"/>
  <c r="I5" i="2"/>
  <c r="L34" i="2"/>
  <c r="L22" i="2"/>
  <c r="T34" i="2"/>
  <c r="T22" i="2"/>
  <c r="AB34" i="2"/>
  <c r="AB22" i="2"/>
  <c r="D3" i="2"/>
  <c r="E9" i="17"/>
  <c r="E85" i="18" s="1"/>
  <c r="I34" i="2"/>
  <c r="Q34" i="2"/>
  <c r="Y34" i="2"/>
  <c r="AG34" i="2"/>
  <c r="M22" i="2"/>
  <c r="U22" i="2"/>
  <c r="AC22" i="2"/>
  <c r="N22" i="2"/>
  <c r="V22" i="2"/>
  <c r="AD22" i="2"/>
  <c r="E79" i="18"/>
  <c r="F79" i="18"/>
  <c r="E56" i="18"/>
  <c r="F56" i="18"/>
  <c r="E57" i="18"/>
  <c r="F57" i="18"/>
  <c r="E58" i="18"/>
  <c r="F58" i="18"/>
  <c r="E59" i="18"/>
  <c r="F59" i="18"/>
  <c r="E45" i="18"/>
  <c r="F45" i="18"/>
  <c r="E46" i="18"/>
  <c r="F46" i="18"/>
  <c r="E47" i="18"/>
  <c r="F47" i="18"/>
  <c r="E48" i="18"/>
  <c r="E38" i="18" s="1"/>
  <c r="F48" i="18"/>
  <c r="I14" i="2" l="1"/>
  <c r="I26" i="2" s="1"/>
  <c r="K2" i="48"/>
  <c r="K2" i="44"/>
  <c r="K2" i="49"/>
  <c r="K2" i="45"/>
  <c r="K2" i="43"/>
  <c r="K2" i="47"/>
  <c r="J86" i="43"/>
  <c r="J44" i="43"/>
  <c r="J86" i="45"/>
  <c r="J44" i="45"/>
  <c r="J86" i="49"/>
  <c r="J44" i="49"/>
  <c r="J86" i="44"/>
  <c r="J44" i="44"/>
  <c r="J86" i="48"/>
  <c r="J44" i="48"/>
  <c r="J86" i="47"/>
  <c r="J44" i="47"/>
  <c r="O10" i="42"/>
  <c r="O22" i="42"/>
  <c r="K106" i="49" s="1"/>
  <c r="K94" i="49"/>
  <c r="AS68" i="32"/>
  <c r="AR60" i="32"/>
  <c r="AS96" i="32"/>
  <c r="AS88" i="32"/>
  <c r="AI99" i="43"/>
  <c r="AI99" i="4" s="1"/>
  <c r="F27" i="43"/>
  <c r="H6" i="43"/>
  <c r="AI95" i="43"/>
  <c r="AI95" i="4" s="1"/>
  <c r="I104" i="4"/>
  <c r="I104" i="47" s="1"/>
  <c r="X99" i="43"/>
  <c r="X99" i="4" s="1"/>
  <c r="N57" i="43"/>
  <c r="N57" i="4" s="1"/>
  <c r="AB99" i="43"/>
  <c r="AB99" i="4" s="1"/>
  <c r="J93" i="4"/>
  <c r="J93" i="47" s="1"/>
  <c r="J112" i="4"/>
  <c r="J112" i="47" s="1"/>
  <c r="J105" i="4"/>
  <c r="J105" i="47" s="1"/>
  <c r="V95" i="43"/>
  <c r="V95" i="4" s="1"/>
  <c r="P53" i="43"/>
  <c r="P53" i="4" s="1"/>
  <c r="N99" i="43"/>
  <c r="N99" i="4" s="1"/>
  <c r="T95" i="43"/>
  <c r="T95" i="4" s="1"/>
  <c r="I112" i="4"/>
  <c r="I112" i="47" s="1"/>
  <c r="H14" i="43"/>
  <c r="X95" i="43"/>
  <c r="X95" i="4" s="1"/>
  <c r="AJ95" i="43"/>
  <c r="AJ95" i="4" s="1"/>
  <c r="P95" i="43"/>
  <c r="P95" i="4" s="1"/>
  <c r="N53" i="43"/>
  <c r="N53" i="4" s="1"/>
  <c r="I94" i="4"/>
  <c r="I94" i="47" s="1"/>
  <c r="J88" i="4"/>
  <c r="J88" i="47" s="1"/>
  <c r="J89" i="4"/>
  <c r="J89" i="47" s="1"/>
  <c r="J104" i="4"/>
  <c r="J104" i="47" s="1"/>
  <c r="I105" i="4"/>
  <c r="I105" i="47" s="1"/>
  <c r="P57" i="43"/>
  <c r="P57" i="4" s="1"/>
  <c r="I93" i="4"/>
  <c r="I93" i="47" s="1"/>
  <c r="I89" i="4"/>
  <c r="I89" i="47" s="1"/>
  <c r="I106" i="4"/>
  <c r="I106" i="47" s="1"/>
  <c r="I87" i="4"/>
  <c r="I87" i="47" s="1"/>
  <c r="I88" i="4"/>
  <c r="I88" i="47" s="1"/>
  <c r="I92" i="4"/>
  <c r="I92" i="47" s="1"/>
  <c r="J87" i="4"/>
  <c r="J87" i="47" s="1"/>
  <c r="J53" i="49"/>
  <c r="J95" i="49"/>
  <c r="AL121" i="47"/>
  <c r="I6" i="17"/>
  <c r="I67" i="18" s="1"/>
  <c r="I6" i="2"/>
  <c r="K95" i="43" s="1"/>
  <c r="K95" i="4" s="1"/>
  <c r="K95" i="47" s="1"/>
  <c r="M33" i="2"/>
  <c r="U33" i="2"/>
  <c r="AC33" i="2"/>
  <c r="N33" i="2"/>
  <c r="V33" i="2"/>
  <c r="AD33" i="2"/>
  <c r="O33" i="2"/>
  <c r="W33" i="2"/>
  <c r="AE33" i="2"/>
  <c r="I33" i="2"/>
  <c r="T33" i="2"/>
  <c r="P33" i="2"/>
  <c r="X33" i="2"/>
  <c r="AF33" i="2"/>
  <c r="J33" i="2"/>
  <c r="R33" i="2"/>
  <c r="Z33" i="2"/>
  <c r="AH33" i="2"/>
  <c r="L33" i="2"/>
  <c r="AB33" i="2"/>
  <c r="Q33" i="2"/>
  <c r="Y33" i="2"/>
  <c r="AG33" i="2"/>
  <c r="K33" i="2"/>
  <c r="S33" i="2"/>
  <c r="AA33" i="2"/>
  <c r="AI33" i="2"/>
  <c r="AI57" i="43"/>
  <c r="X57" i="43"/>
  <c r="AB57" i="43"/>
  <c r="AB57" i="4" s="1"/>
  <c r="F75" i="17"/>
  <c r="F74" i="17"/>
  <c r="AK57" i="43"/>
  <c r="AK57" i="4" s="1"/>
  <c r="D74" i="17"/>
  <c r="D75" i="17"/>
  <c r="J6" i="17"/>
  <c r="J67" i="18" s="1"/>
  <c r="J6" i="2"/>
  <c r="AK99" i="43"/>
  <c r="AK99" i="4" s="1"/>
  <c r="AB95" i="43"/>
  <c r="AB95" i="4" s="1"/>
  <c r="H28" i="43"/>
  <c r="G4" i="43"/>
  <c r="V57" i="43"/>
  <c r="V57" i="4" s="1"/>
  <c r="T57" i="43"/>
  <c r="H19" i="43"/>
  <c r="V99" i="43"/>
  <c r="V99" i="4" s="1"/>
  <c r="AK95" i="43"/>
  <c r="AK95" i="4" s="1"/>
  <c r="T99" i="43"/>
  <c r="T99" i="4" s="1"/>
  <c r="H26" i="43"/>
  <c r="H67" i="18"/>
  <c r="H69" i="17"/>
  <c r="Q31" i="2"/>
  <c r="Y31" i="2"/>
  <c r="AG31" i="2"/>
  <c r="I31" i="2"/>
  <c r="I7" i="17" s="1"/>
  <c r="J31" i="2"/>
  <c r="J7" i="17" s="1"/>
  <c r="R31" i="2"/>
  <c r="Z31" i="2"/>
  <c r="AH31" i="2"/>
  <c r="K31" i="2"/>
  <c r="K7" i="17" s="1"/>
  <c r="S31" i="2"/>
  <c r="AA31" i="2"/>
  <c r="AI31" i="2"/>
  <c r="P31" i="2"/>
  <c r="AF31" i="2"/>
  <c r="L31" i="2"/>
  <c r="L7" i="17" s="1"/>
  <c r="T31" i="2"/>
  <c r="AB31" i="2"/>
  <c r="N31" i="2"/>
  <c r="N7" i="17" s="1"/>
  <c r="N74" i="17" s="1"/>
  <c r="V31" i="2"/>
  <c r="AD31" i="2"/>
  <c r="X31" i="2"/>
  <c r="M31" i="2"/>
  <c r="M7" i="17" s="1"/>
  <c r="U31" i="2"/>
  <c r="AC31" i="2"/>
  <c r="O31" i="2"/>
  <c r="W31" i="2"/>
  <c r="AE31" i="2"/>
  <c r="H7" i="17"/>
  <c r="C74" i="17"/>
  <c r="C75" i="17"/>
  <c r="E75" i="17"/>
  <c r="E74" i="17"/>
  <c r="M69" i="43"/>
  <c r="M69" i="4" s="1"/>
  <c r="F28" i="43"/>
  <c r="E18" i="43"/>
  <c r="M70" i="43"/>
  <c r="M70" i="4" s="1"/>
  <c r="M91" i="43"/>
  <c r="M91" i="4" s="1"/>
  <c r="M105" i="43"/>
  <c r="M105" i="4" s="1"/>
  <c r="M105" i="47" s="1"/>
  <c r="H5" i="43"/>
  <c r="H21" i="43"/>
  <c r="H25" i="43"/>
  <c r="E5" i="43"/>
  <c r="AK47" i="43"/>
  <c r="AK47" i="4" s="1"/>
  <c r="U51" i="43"/>
  <c r="U51" i="4" s="1"/>
  <c r="U98" i="43"/>
  <c r="U98" i="4" s="1"/>
  <c r="G7" i="43"/>
  <c r="H4" i="43"/>
  <c r="AK63" i="43"/>
  <c r="AK63" i="4" s="1"/>
  <c r="U91" i="43"/>
  <c r="U91" i="4" s="1"/>
  <c r="M45" i="43"/>
  <c r="M47" i="43"/>
  <c r="M47" i="4" s="1"/>
  <c r="H3" i="43"/>
  <c r="U109" i="43"/>
  <c r="U109" i="4" s="1"/>
  <c r="U47" i="43"/>
  <c r="M56" i="43"/>
  <c r="H7" i="43"/>
  <c r="U48" i="43"/>
  <c r="U48" i="4" s="1"/>
  <c r="U105" i="43"/>
  <c r="U105" i="4" s="1"/>
  <c r="M110" i="43"/>
  <c r="M110" i="4" s="1"/>
  <c r="F9" i="43"/>
  <c r="F8" i="43"/>
  <c r="E7" i="43"/>
  <c r="U110" i="43"/>
  <c r="U87" i="43"/>
  <c r="M52" i="43"/>
  <c r="M52" i="4" s="1"/>
  <c r="G10" i="43"/>
  <c r="F19" i="43"/>
  <c r="K61" i="43"/>
  <c r="K61" i="4" s="1"/>
  <c r="U68" i="43"/>
  <c r="U68" i="4" s="1"/>
  <c r="U112" i="43"/>
  <c r="U112" i="4" s="1"/>
  <c r="M109" i="43"/>
  <c r="G27" i="43"/>
  <c r="F5" i="43"/>
  <c r="U65" i="43"/>
  <c r="U65" i="4" s="1"/>
  <c r="U111" i="43"/>
  <c r="U111" i="4" s="1"/>
  <c r="M63" i="43"/>
  <c r="M63" i="4" s="1"/>
  <c r="G18" i="43"/>
  <c r="AK105" i="43"/>
  <c r="AK105" i="4" s="1"/>
  <c r="F23" i="43"/>
  <c r="F4" i="43"/>
  <c r="E26" i="43"/>
  <c r="E6" i="43"/>
  <c r="AK90" i="43"/>
  <c r="AK90" i="4" s="1"/>
  <c r="AK111" i="43"/>
  <c r="AK111" i="4" s="1"/>
  <c r="AK45" i="43"/>
  <c r="AK102" i="43"/>
  <c r="AK102" i="4" s="1"/>
  <c r="K49" i="43"/>
  <c r="K49" i="4" s="1"/>
  <c r="AK67" i="43"/>
  <c r="AK67" i="4" s="1"/>
  <c r="U62" i="43"/>
  <c r="U62" i="4" s="1"/>
  <c r="U64" i="43"/>
  <c r="U64" i="4" s="1"/>
  <c r="U103" i="43"/>
  <c r="U103" i="4" s="1"/>
  <c r="M67" i="43"/>
  <c r="M67" i="4" s="1"/>
  <c r="M93" i="43"/>
  <c r="M93" i="4" s="1"/>
  <c r="K48" i="43"/>
  <c r="K48" i="4" s="1"/>
  <c r="AK52" i="43"/>
  <c r="AK52" i="4" s="1"/>
  <c r="M111" i="43"/>
  <c r="K69" i="43"/>
  <c r="K69" i="4" s="1"/>
  <c r="AK50" i="43"/>
  <c r="AK50" i="4" s="1"/>
  <c r="U61" i="43"/>
  <c r="U61" i="4" s="1"/>
  <c r="U106" i="43"/>
  <c r="U106" i="4" s="1"/>
  <c r="M62" i="43"/>
  <c r="M62" i="4" s="1"/>
  <c r="M64" i="43"/>
  <c r="M64" i="4" s="1"/>
  <c r="F10" i="43"/>
  <c r="F22" i="43"/>
  <c r="E10" i="43"/>
  <c r="E27" i="43"/>
  <c r="E21" i="43"/>
  <c r="K60" i="43"/>
  <c r="K60" i="4" s="1"/>
  <c r="AC98" i="43"/>
  <c r="AC98" i="4" s="1"/>
  <c r="G21" i="43"/>
  <c r="J64" i="47"/>
  <c r="J22" i="43"/>
  <c r="H37" i="47"/>
  <c r="H37" i="10"/>
  <c r="AC89" i="43"/>
  <c r="AC89" i="4" s="1"/>
  <c r="AK70" i="43"/>
  <c r="AK70" i="4" s="1"/>
  <c r="AK109" i="43"/>
  <c r="AK109" i="4" s="1"/>
  <c r="AK49" i="43"/>
  <c r="AK49" i="4" s="1"/>
  <c r="AK46" i="43"/>
  <c r="AK46" i="4" s="1"/>
  <c r="AK92" i="43"/>
  <c r="AK92" i="4" s="1"/>
  <c r="AC68" i="43"/>
  <c r="AC68" i="4" s="1"/>
  <c r="AC64" i="43"/>
  <c r="AC64" i="4" s="1"/>
  <c r="AC107" i="43"/>
  <c r="AC107" i="4" s="1"/>
  <c r="AC104" i="43"/>
  <c r="AC104" i="4" s="1"/>
  <c r="M102" i="43"/>
  <c r="M102" i="4" s="1"/>
  <c r="M92" i="43"/>
  <c r="I25" i="43"/>
  <c r="I14" i="43"/>
  <c r="H27" i="43"/>
  <c r="H23" i="43"/>
  <c r="F25" i="43"/>
  <c r="F18" i="43"/>
  <c r="F7" i="43"/>
  <c r="E4" i="43"/>
  <c r="E20" i="43"/>
  <c r="K65" i="43"/>
  <c r="K65" i="4" s="1"/>
  <c r="K46" i="43"/>
  <c r="K46" i="4" s="1"/>
  <c r="AC61" i="43"/>
  <c r="AC61" i="4" s="1"/>
  <c r="I47" i="47"/>
  <c r="I5" i="43"/>
  <c r="G7" i="2"/>
  <c r="I54" i="43" s="1"/>
  <c r="I54" i="4" s="1"/>
  <c r="J19" i="43"/>
  <c r="J23" i="43"/>
  <c r="AC90" i="43"/>
  <c r="AC90" i="4" s="1"/>
  <c r="I46" i="47"/>
  <c r="I4" i="43"/>
  <c r="J50" i="47"/>
  <c r="J8" i="47" s="1"/>
  <c r="J8" i="43"/>
  <c r="J4" i="43"/>
  <c r="J46" i="47"/>
  <c r="AK61" i="43"/>
  <c r="AK65" i="43"/>
  <c r="AK65" i="4" s="1"/>
  <c r="AK107" i="43"/>
  <c r="AK104" i="43"/>
  <c r="AK104" i="4" s="1"/>
  <c r="AK89" i="43"/>
  <c r="AC56" i="43"/>
  <c r="AC56" i="4" s="1"/>
  <c r="AC48" i="43"/>
  <c r="AC48" i="4" s="1"/>
  <c r="AC94" i="43"/>
  <c r="AC94" i="4" s="1"/>
  <c r="AC87" i="43"/>
  <c r="M46" i="43"/>
  <c r="M46" i="4" s="1"/>
  <c r="M90" i="43"/>
  <c r="M90" i="4" s="1"/>
  <c r="I45" i="47"/>
  <c r="I3" i="43"/>
  <c r="I10" i="43"/>
  <c r="I52" i="47"/>
  <c r="AL79" i="47"/>
  <c r="G20" i="43"/>
  <c r="J47" i="47"/>
  <c r="J5" i="43"/>
  <c r="E9" i="43"/>
  <c r="K51" i="43"/>
  <c r="K51" i="4" s="1"/>
  <c r="K64" i="43"/>
  <c r="K64" i="4" s="1"/>
  <c r="AC92" i="43"/>
  <c r="AC92" i="4" s="1"/>
  <c r="H8" i="43"/>
  <c r="AC51" i="43"/>
  <c r="AC51" i="4" s="1"/>
  <c r="I50" i="47"/>
  <c r="I8" i="43"/>
  <c r="I26" i="43"/>
  <c r="J51" i="47"/>
  <c r="J9" i="43"/>
  <c r="G37" i="47"/>
  <c r="G37" i="10"/>
  <c r="AH79" i="4"/>
  <c r="E37" i="28"/>
  <c r="E37" i="10"/>
  <c r="E37" i="47"/>
  <c r="AK93" i="43"/>
  <c r="AK93" i="4" s="1"/>
  <c r="AK51" i="43"/>
  <c r="AK51" i="4" s="1"/>
  <c r="AK106" i="43"/>
  <c r="AK106" i="4" s="1"/>
  <c r="AK98" i="43"/>
  <c r="AK98" i="4" s="1"/>
  <c r="AC69" i="43"/>
  <c r="AC50" i="43"/>
  <c r="AC50" i="4" s="1"/>
  <c r="AC109" i="43"/>
  <c r="AC109" i="4" s="1"/>
  <c r="AC91" i="43"/>
  <c r="AC91" i="4" s="1"/>
  <c r="AC112" i="43"/>
  <c r="AC112" i="4" s="1"/>
  <c r="U69" i="43"/>
  <c r="U69" i="4" s="1"/>
  <c r="U56" i="43"/>
  <c r="U56" i="4" s="1"/>
  <c r="U63" i="43"/>
  <c r="U63" i="4" s="1"/>
  <c r="U46" i="43"/>
  <c r="U46" i="4" s="1"/>
  <c r="U93" i="43"/>
  <c r="M61" i="43"/>
  <c r="M48" i="43"/>
  <c r="M48" i="4" s="1"/>
  <c r="M49" i="43"/>
  <c r="M49" i="4" s="1"/>
  <c r="M104" i="43"/>
  <c r="M104" i="4" s="1"/>
  <c r="M89" i="43"/>
  <c r="I19" i="43"/>
  <c r="I63" i="10"/>
  <c r="I105" i="10" s="1"/>
  <c r="I63" i="47"/>
  <c r="I21" i="43"/>
  <c r="H9" i="43"/>
  <c r="H10" i="43"/>
  <c r="D7" i="16"/>
  <c r="D7" i="2"/>
  <c r="F58" i="43" s="1"/>
  <c r="G6" i="43"/>
  <c r="G22" i="43"/>
  <c r="J70" i="47"/>
  <c r="J28" i="43"/>
  <c r="E14" i="43"/>
  <c r="K67" i="43"/>
  <c r="K67" i="4" s="1"/>
  <c r="K50" i="43"/>
  <c r="K50" i="4" s="1"/>
  <c r="AK68" i="43"/>
  <c r="AK68" i="4" s="1"/>
  <c r="AK110" i="43"/>
  <c r="AK94" i="43"/>
  <c r="AK94" i="4" s="1"/>
  <c r="AK87" i="43"/>
  <c r="AC62" i="43"/>
  <c r="AC62" i="4" s="1"/>
  <c r="AC93" i="43"/>
  <c r="AC93" i="4" s="1"/>
  <c r="AC60" i="43"/>
  <c r="AC60" i="4" s="1"/>
  <c r="AC106" i="43"/>
  <c r="AC106" i="4" s="1"/>
  <c r="AC103" i="43"/>
  <c r="AC103" i="4" s="1"/>
  <c r="U94" i="43"/>
  <c r="U94" i="4" s="1"/>
  <c r="U67" i="43"/>
  <c r="U50" i="43"/>
  <c r="U50" i="4" s="1"/>
  <c r="U104" i="43"/>
  <c r="U104" i="4" s="1"/>
  <c r="U92" i="43"/>
  <c r="U92" i="4" s="1"/>
  <c r="M94" i="43"/>
  <c r="M50" i="43"/>
  <c r="M50" i="4" s="1"/>
  <c r="M107" i="43"/>
  <c r="M107" i="4" s="1"/>
  <c r="M87" i="43"/>
  <c r="M88" i="43"/>
  <c r="M88" i="4" s="1"/>
  <c r="I7" i="43"/>
  <c r="I23" i="43"/>
  <c r="G26" i="43"/>
  <c r="G28" i="43"/>
  <c r="G8" i="43"/>
  <c r="K19" i="2"/>
  <c r="S19" i="2"/>
  <c r="AA19" i="2"/>
  <c r="AI19" i="2"/>
  <c r="P19" i="2"/>
  <c r="AF19" i="2"/>
  <c r="Y19" i="2"/>
  <c r="L19" i="2"/>
  <c r="T19" i="2"/>
  <c r="AB19" i="2"/>
  <c r="M19" i="2"/>
  <c r="U19" i="2"/>
  <c r="AC19" i="2"/>
  <c r="N19" i="2"/>
  <c r="V19" i="2"/>
  <c r="AD19" i="2"/>
  <c r="Q19" i="2"/>
  <c r="O19" i="2"/>
  <c r="W19" i="2"/>
  <c r="AE19" i="2"/>
  <c r="X19" i="2"/>
  <c r="AG19" i="2"/>
  <c r="I19" i="2"/>
  <c r="J19" i="2"/>
  <c r="R19" i="2"/>
  <c r="Z19" i="2"/>
  <c r="AH19" i="2"/>
  <c r="H7" i="2"/>
  <c r="H7" i="16"/>
  <c r="J3" i="43"/>
  <c r="J45" i="47"/>
  <c r="J25" i="43"/>
  <c r="J26" i="43"/>
  <c r="E23" i="43"/>
  <c r="E28" i="43"/>
  <c r="K63" i="43"/>
  <c r="K52" i="43"/>
  <c r="K52" i="4" s="1"/>
  <c r="K70" i="43"/>
  <c r="K70" i="4" s="1"/>
  <c r="AC65" i="43"/>
  <c r="I64" i="47"/>
  <c r="I22" i="43"/>
  <c r="AC46" i="43"/>
  <c r="AC46" i="4" s="1"/>
  <c r="AK69" i="43"/>
  <c r="AK69" i="4" s="1"/>
  <c r="AK56" i="43"/>
  <c r="AK56" i="4" s="1"/>
  <c r="AK60" i="43"/>
  <c r="AK60" i="4" s="1"/>
  <c r="AK91" i="43"/>
  <c r="AK91" i="4" s="1"/>
  <c r="AK112" i="43"/>
  <c r="AK112" i="4" s="1"/>
  <c r="AC45" i="43"/>
  <c r="AC67" i="43"/>
  <c r="AC67" i="4" s="1"/>
  <c r="AC63" i="43"/>
  <c r="AC63" i="4" s="1"/>
  <c r="AC47" i="43"/>
  <c r="AC47" i="4" s="1"/>
  <c r="AC102" i="43"/>
  <c r="AC102" i="4" s="1"/>
  <c r="U45" i="43"/>
  <c r="U52" i="43"/>
  <c r="U49" i="43"/>
  <c r="U102" i="43"/>
  <c r="U102" i="4" s="1"/>
  <c r="U90" i="43"/>
  <c r="M60" i="43"/>
  <c r="M60" i="4" s="1"/>
  <c r="M65" i="43"/>
  <c r="M98" i="43"/>
  <c r="M98" i="4" s="1"/>
  <c r="M112" i="43"/>
  <c r="M112" i="4" s="1"/>
  <c r="M112" i="47" s="1"/>
  <c r="I18" i="43"/>
  <c r="I51" i="47"/>
  <c r="I9" i="43"/>
  <c r="I62" i="47"/>
  <c r="I20" i="43"/>
  <c r="I62" i="10"/>
  <c r="I104" i="10" s="1"/>
  <c r="E7" i="16"/>
  <c r="E7" i="2"/>
  <c r="G58" i="43" s="1"/>
  <c r="H18" i="43"/>
  <c r="G25" i="43"/>
  <c r="G19" i="43"/>
  <c r="G23" i="43"/>
  <c r="J6" i="43"/>
  <c r="J63" i="10"/>
  <c r="J105" i="10" s="1"/>
  <c r="J63" i="47"/>
  <c r="J21" i="43"/>
  <c r="J52" i="47"/>
  <c r="J10" i="43"/>
  <c r="J14" i="43"/>
  <c r="C7" i="2"/>
  <c r="E58" i="43" s="1"/>
  <c r="C7" i="16"/>
  <c r="F26" i="43"/>
  <c r="F20" i="43"/>
  <c r="F3" i="43"/>
  <c r="E22" i="43"/>
  <c r="E19" i="43"/>
  <c r="K62" i="43"/>
  <c r="K62" i="4" s="1"/>
  <c r="K68" i="43"/>
  <c r="K68" i="4" s="1"/>
  <c r="AC88" i="43"/>
  <c r="AC88" i="4" s="1"/>
  <c r="I27" i="43"/>
  <c r="J18" i="43"/>
  <c r="AC49" i="43"/>
  <c r="F37" i="10"/>
  <c r="F37" i="47"/>
  <c r="K93" i="43"/>
  <c r="K107" i="43"/>
  <c r="K107" i="4" s="1"/>
  <c r="K88" i="43"/>
  <c r="K102" i="43"/>
  <c r="K102" i="4" s="1"/>
  <c r="K98" i="43"/>
  <c r="K98" i="4" s="1"/>
  <c r="K92" i="43"/>
  <c r="K92" i="4" s="1"/>
  <c r="K92" i="47" s="1"/>
  <c r="K106" i="43"/>
  <c r="K106" i="4" s="1"/>
  <c r="K91" i="43"/>
  <c r="K91" i="4" s="1"/>
  <c r="K105" i="43"/>
  <c r="K87" i="43"/>
  <c r="K90" i="43"/>
  <c r="K90" i="4" s="1"/>
  <c r="K104" i="43"/>
  <c r="K111" i="43"/>
  <c r="K111" i="4" s="1"/>
  <c r="K110" i="43"/>
  <c r="K110" i="4" s="1"/>
  <c r="K89" i="43"/>
  <c r="K103" i="43"/>
  <c r="K103" i="4" s="1"/>
  <c r="K112" i="43"/>
  <c r="K94" i="43"/>
  <c r="K94" i="4" s="1"/>
  <c r="K109" i="43"/>
  <c r="K109" i="4" s="1"/>
  <c r="AK62" i="43"/>
  <c r="AK62" i="4" s="1"/>
  <c r="AK48" i="43"/>
  <c r="AK64" i="43"/>
  <c r="AK64" i="4" s="1"/>
  <c r="AK88" i="43"/>
  <c r="AK88" i="4" s="1"/>
  <c r="AC70" i="43"/>
  <c r="AC70" i="4" s="1"/>
  <c r="AC52" i="43"/>
  <c r="AC52" i="4" s="1"/>
  <c r="AC110" i="43"/>
  <c r="AC110" i="4" s="1"/>
  <c r="AC105" i="43"/>
  <c r="AC105" i="4" s="1"/>
  <c r="U70" i="43"/>
  <c r="U70" i="4" s="1"/>
  <c r="U60" i="43"/>
  <c r="U60" i="4" s="1"/>
  <c r="U107" i="43"/>
  <c r="U88" i="43"/>
  <c r="U88" i="4" s="1"/>
  <c r="M68" i="43"/>
  <c r="M51" i="43"/>
  <c r="M106" i="43"/>
  <c r="M106" i="4" s="1"/>
  <c r="F7" i="2"/>
  <c r="H54" i="43" s="1"/>
  <c r="F7" i="16"/>
  <c r="I70" i="47"/>
  <c r="I28" i="43"/>
  <c r="I6" i="43"/>
  <c r="H22" i="43"/>
  <c r="G14" i="43"/>
  <c r="G5" i="43"/>
  <c r="G3" i="43"/>
  <c r="G9" i="43"/>
  <c r="J62" i="10"/>
  <c r="J104" i="10" s="1"/>
  <c r="J20" i="43"/>
  <c r="J62" i="47"/>
  <c r="J7" i="43"/>
  <c r="J27" i="43"/>
  <c r="F14" i="43"/>
  <c r="F6" i="43"/>
  <c r="F21" i="43"/>
  <c r="E25" i="43"/>
  <c r="E3" i="43"/>
  <c r="K45" i="43"/>
  <c r="K45" i="4" s="1"/>
  <c r="K56" i="43"/>
  <c r="K56" i="4" s="1"/>
  <c r="K47" i="43"/>
  <c r="K47" i="4" s="1"/>
  <c r="AS94" i="32"/>
  <c r="K103" i="40"/>
  <c r="AQ58" i="32"/>
  <c r="AS53" i="32"/>
  <c r="I86" i="32"/>
  <c r="K89" i="40"/>
  <c r="K89" i="49" s="1"/>
  <c r="K87" i="40"/>
  <c r="K87" i="49" s="1"/>
  <c r="AS66" i="32"/>
  <c r="AS51" i="32"/>
  <c r="K107" i="40"/>
  <c r="K102" i="40"/>
  <c r="K28" i="41"/>
  <c r="AQ15" i="48"/>
  <c r="AN99" i="48"/>
  <c r="AN57" i="48"/>
  <c r="K58" i="40"/>
  <c r="K100" i="40"/>
  <c r="AN58" i="48"/>
  <c r="AN100" i="48"/>
  <c r="AQ16" i="48"/>
  <c r="AQ20" i="49"/>
  <c r="AN104" i="49"/>
  <c r="AN62" i="49"/>
  <c r="AP101" i="49"/>
  <c r="AP59" i="49"/>
  <c r="AS88" i="40"/>
  <c r="AS46" i="40"/>
  <c r="AO99" i="47"/>
  <c r="AO57" i="47"/>
  <c r="AN57" i="49"/>
  <c r="AQ15" i="49"/>
  <c r="AN99" i="49"/>
  <c r="AS90" i="40"/>
  <c r="AS48" i="40"/>
  <c r="K22" i="41"/>
  <c r="AO58" i="49"/>
  <c r="AO100" i="49"/>
  <c r="AS51" i="40"/>
  <c r="AS93" i="40"/>
  <c r="AS52" i="40"/>
  <c r="AS94" i="40"/>
  <c r="L65" i="40"/>
  <c r="AR59" i="40"/>
  <c r="AR101" i="40"/>
  <c r="AO100" i="47"/>
  <c r="AO58" i="47"/>
  <c r="AP100" i="40"/>
  <c r="AP58" i="40"/>
  <c r="AP62" i="40"/>
  <c r="AP104" i="40"/>
  <c r="AN102" i="47"/>
  <c r="AN60" i="47"/>
  <c r="AQ18" i="47"/>
  <c r="AO59" i="47"/>
  <c r="AO101" i="47"/>
  <c r="AQ99" i="40"/>
  <c r="AQ57" i="40"/>
  <c r="AP100" i="47"/>
  <c r="AP58" i="47"/>
  <c r="AS89" i="40"/>
  <c r="AS47" i="40"/>
  <c r="AP101" i="40"/>
  <c r="AP59" i="40"/>
  <c r="AP99" i="40"/>
  <c r="AP57" i="40"/>
  <c r="K59" i="40"/>
  <c r="AP60" i="48"/>
  <c r="AP102" i="48"/>
  <c r="AP105" i="40"/>
  <c r="AP63" i="40"/>
  <c r="AS97" i="40"/>
  <c r="AS55" i="40"/>
  <c r="AO102" i="48"/>
  <c r="AO60" i="48"/>
  <c r="AO58" i="48"/>
  <c r="AO100" i="48"/>
  <c r="M28" i="41"/>
  <c r="M28" i="35"/>
  <c r="AN58" i="47"/>
  <c r="AQ16" i="47"/>
  <c r="AN100" i="47"/>
  <c r="AO99" i="48"/>
  <c r="AO57" i="48"/>
  <c r="AS103" i="40"/>
  <c r="AS61" i="40"/>
  <c r="L3" i="50"/>
  <c r="L20" i="10" s="1"/>
  <c r="L20" i="41"/>
  <c r="L20" i="35"/>
  <c r="K105" i="40"/>
  <c r="K105" i="49" s="1"/>
  <c r="AS54" i="40"/>
  <c r="AS96" i="40"/>
  <c r="AN102" i="48"/>
  <c r="AQ18" i="48"/>
  <c r="AN60" i="48"/>
  <c r="L91" i="40"/>
  <c r="AS15" i="40"/>
  <c r="AS15" i="32"/>
  <c r="AP58" i="32"/>
  <c r="AS16" i="40"/>
  <c r="AS16" i="32"/>
  <c r="L45" i="40"/>
  <c r="L45" i="49" s="1"/>
  <c r="J18" i="23"/>
  <c r="J18" i="22"/>
  <c r="L10" i="41"/>
  <c r="AS97" i="32"/>
  <c r="L21" i="41"/>
  <c r="L21" i="35"/>
  <c r="AS101" i="4"/>
  <c r="AS17" i="40"/>
  <c r="AS17" i="32"/>
  <c r="AQ17" i="41"/>
  <c r="AQ17" i="36"/>
  <c r="AQ17" i="35"/>
  <c r="L105" i="40"/>
  <c r="L105" i="49" s="1"/>
  <c r="K104" i="40"/>
  <c r="K104" i="49" s="1"/>
  <c r="AS98" i="40"/>
  <c r="AS56" i="40"/>
  <c r="AN58" i="49"/>
  <c r="AN100" i="49"/>
  <c r="AQ16" i="49"/>
  <c r="AS66" i="40"/>
  <c r="AS108" i="40"/>
  <c r="AS20" i="40"/>
  <c r="AS20" i="32"/>
  <c r="AQ20" i="41"/>
  <c r="AQ20" i="36"/>
  <c r="AQ20" i="35"/>
  <c r="AR99" i="40"/>
  <c r="AR57" i="40"/>
  <c r="AQ18" i="49"/>
  <c r="AN102" i="49"/>
  <c r="AN60" i="49"/>
  <c r="AO101" i="49"/>
  <c r="AO59" i="49"/>
  <c r="AO99" i="49"/>
  <c r="AO57" i="49"/>
  <c r="AP58" i="49"/>
  <c r="AP100" i="49"/>
  <c r="AP60" i="49"/>
  <c r="AP102" i="49"/>
  <c r="AO60" i="47"/>
  <c r="AO102" i="47"/>
  <c r="L9" i="41"/>
  <c r="L9" i="35"/>
  <c r="AN104" i="48"/>
  <c r="AN62" i="48"/>
  <c r="AQ20" i="48"/>
  <c r="K20" i="41"/>
  <c r="AS68" i="40"/>
  <c r="AS110" i="40"/>
  <c r="K112" i="40"/>
  <c r="K112" i="49" s="1"/>
  <c r="AS70" i="40"/>
  <c r="AS112" i="40"/>
  <c r="AN101" i="48"/>
  <c r="AQ17" i="48"/>
  <c r="AN59" i="48"/>
  <c r="AS18" i="40"/>
  <c r="AS18" i="32"/>
  <c r="AS102" i="32" s="1"/>
  <c r="AQ18" i="41"/>
  <c r="AQ18" i="35"/>
  <c r="AQ18" i="36"/>
  <c r="L46" i="40"/>
  <c r="L46" i="49" s="1"/>
  <c r="AP62" i="32"/>
  <c r="AS48" i="32"/>
  <c r="AQ57" i="32"/>
  <c r="L102" i="40"/>
  <c r="L97" i="40"/>
  <c r="L88" i="40"/>
  <c r="L88" i="49" s="1"/>
  <c r="E11" i="48"/>
  <c r="AP99" i="48"/>
  <c r="AP57" i="48"/>
  <c r="AS64" i="40"/>
  <c r="AS106" i="40"/>
  <c r="AO59" i="48"/>
  <c r="AO101" i="48"/>
  <c r="AP58" i="48"/>
  <c r="AP100" i="48"/>
  <c r="AS107" i="40"/>
  <c r="AS65" i="40"/>
  <c r="AQ17" i="47"/>
  <c r="AN59" i="47"/>
  <c r="AN101" i="47"/>
  <c r="AS87" i="40"/>
  <c r="AS45" i="40"/>
  <c r="AQ21" i="48"/>
  <c r="AN105" i="48"/>
  <c r="AN63" i="48"/>
  <c r="AO60" i="49"/>
  <c r="AO102" i="49"/>
  <c r="AQ100" i="40"/>
  <c r="AQ58" i="40"/>
  <c r="AS105" i="4"/>
  <c r="AS21" i="40"/>
  <c r="AS21" i="32"/>
  <c r="AS63" i="32" s="1"/>
  <c r="AQ21" i="41"/>
  <c r="AQ21" i="36"/>
  <c r="AQ21" i="35"/>
  <c r="K21" i="41"/>
  <c r="AP99" i="49"/>
  <c r="AP57" i="49"/>
  <c r="L110" i="40"/>
  <c r="K91" i="40"/>
  <c r="AP101" i="47"/>
  <c r="AP59" i="47"/>
  <c r="AS92" i="40"/>
  <c r="AS50" i="40"/>
  <c r="AP60" i="40"/>
  <c r="AP102" i="40"/>
  <c r="K8" i="41"/>
  <c r="AN101" i="49"/>
  <c r="AN59" i="49"/>
  <c r="AQ17" i="49"/>
  <c r="AS95" i="40"/>
  <c r="AS53" i="40"/>
  <c r="AR102" i="40"/>
  <c r="AR60" i="40"/>
  <c r="AN105" i="47"/>
  <c r="AN63" i="47"/>
  <c r="AQ21" i="47"/>
  <c r="L28" i="41"/>
  <c r="L28" i="35"/>
  <c r="L93" i="40"/>
  <c r="L93" i="49" s="1"/>
  <c r="AS111" i="40"/>
  <c r="AS69" i="40"/>
  <c r="AS91" i="40"/>
  <c r="AS49" i="40"/>
  <c r="AP102" i="47"/>
  <c r="AP60" i="47"/>
  <c r="L56" i="40"/>
  <c r="K98" i="40"/>
  <c r="K9" i="41"/>
  <c r="K29" i="40"/>
  <c r="AS109" i="40"/>
  <c r="AS67" i="40"/>
  <c r="AQ20" i="47"/>
  <c r="AN104" i="47"/>
  <c r="AN62" i="47"/>
  <c r="AP101" i="48"/>
  <c r="AP59" i="48"/>
  <c r="AP57" i="47"/>
  <c r="AP99" i="47"/>
  <c r="AQ59" i="40"/>
  <c r="AQ101" i="40"/>
  <c r="AR100" i="40"/>
  <c r="AR58" i="40"/>
  <c r="AQ15" i="47"/>
  <c r="AN99" i="47"/>
  <c r="AN57" i="47"/>
  <c r="AN63" i="49"/>
  <c r="AQ21" i="49"/>
  <c r="AN105" i="49"/>
  <c r="AQ102" i="40"/>
  <c r="AQ60" i="40"/>
  <c r="K10" i="41"/>
  <c r="G74" i="17"/>
  <c r="G75" i="17"/>
  <c r="J121" i="48"/>
  <c r="J121" i="10"/>
  <c r="I95" i="44"/>
  <c r="I95" i="32" s="1"/>
  <c r="I53" i="44"/>
  <c r="I53" i="32" s="1"/>
  <c r="I70" i="32"/>
  <c r="I28" i="44"/>
  <c r="I50" i="32"/>
  <c r="I8" i="44"/>
  <c r="I65" i="32"/>
  <c r="I23" i="44"/>
  <c r="I68" i="32"/>
  <c r="I26" i="44"/>
  <c r="I48" i="32"/>
  <c r="I6" i="44"/>
  <c r="I63" i="32"/>
  <c r="I21" i="44"/>
  <c r="I61" i="32"/>
  <c r="I19" i="44"/>
  <c r="I51" i="32"/>
  <c r="I9" i="44"/>
  <c r="I37" i="32"/>
  <c r="I38" i="32" s="1"/>
  <c r="I37" i="48"/>
  <c r="I37" i="10"/>
  <c r="I69" i="32"/>
  <c r="I27" i="44"/>
  <c r="I49" i="32"/>
  <c r="I7" i="44"/>
  <c r="I46" i="32"/>
  <c r="I4" i="44"/>
  <c r="I67" i="32"/>
  <c r="I25" i="44"/>
  <c r="I47" i="32"/>
  <c r="I5" i="44"/>
  <c r="I64" i="32"/>
  <c r="I22" i="44"/>
  <c r="I56" i="32"/>
  <c r="I14" i="44"/>
  <c r="G7" i="16"/>
  <c r="G7" i="31"/>
  <c r="I54" i="44" s="1"/>
  <c r="I45" i="32"/>
  <c r="I3" i="44"/>
  <c r="I62" i="32"/>
  <c r="I20" i="44"/>
  <c r="I60" i="32"/>
  <c r="I18" i="44"/>
  <c r="I52" i="32"/>
  <c r="I10" i="44"/>
  <c r="J79" i="32"/>
  <c r="J79" i="48"/>
  <c r="J79" i="10"/>
  <c r="N12" i="44"/>
  <c r="N96" i="32"/>
  <c r="H4" i="18"/>
  <c r="J111" i="44"/>
  <c r="J111" i="32" s="1"/>
  <c r="J104" i="44"/>
  <c r="J104" i="32" s="1"/>
  <c r="J104" i="48" s="1"/>
  <c r="J87" i="44"/>
  <c r="J87" i="32" s="1"/>
  <c r="J87" i="48" s="1"/>
  <c r="J70" i="44"/>
  <c r="J63" i="44"/>
  <c r="J46" i="44"/>
  <c r="J64" i="44"/>
  <c r="J49" i="44"/>
  <c r="J92" i="44"/>
  <c r="J92" i="32" s="1"/>
  <c r="J92" i="48" s="1"/>
  <c r="J67" i="44"/>
  <c r="J60" i="44"/>
  <c r="J51" i="44"/>
  <c r="J106" i="44"/>
  <c r="J106" i="32" s="1"/>
  <c r="J106" i="48" s="1"/>
  <c r="J98" i="44"/>
  <c r="J98" i="32" s="1"/>
  <c r="J89" i="44"/>
  <c r="J89" i="32" s="1"/>
  <c r="J89" i="48" s="1"/>
  <c r="J65" i="44"/>
  <c r="J48" i="44"/>
  <c r="J105" i="44"/>
  <c r="J105" i="32" s="1"/>
  <c r="J105" i="48" s="1"/>
  <c r="J110" i="44"/>
  <c r="J110" i="32" s="1"/>
  <c r="J103" i="44"/>
  <c r="J103" i="32" s="1"/>
  <c r="J94" i="44"/>
  <c r="J94" i="32" s="1"/>
  <c r="J94" i="48" s="1"/>
  <c r="J69" i="44"/>
  <c r="J62" i="44"/>
  <c r="J45" i="44"/>
  <c r="J91" i="44"/>
  <c r="J91" i="32" s="1"/>
  <c r="J50" i="44"/>
  <c r="J88" i="44"/>
  <c r="J88" i="32" s="1"/>
  <c r="J88" i="48" s="1"/>
  <c r="J56" i="44"/>
  <c r="J112" i="44"/>
  <c r="J112" i="32" s="1"/>
  <c r="J112" i="48" s="1"/>
  <c r="J47" i="44"/>
  <c r="J109" i="44"/>
  <c r="J109" i="32" s="1"/>
  <c r="J102" i="44"/>
  <c r="J102" i="32" s="1"/>
  <c r="J93" i="44"/>
  <c r="J93" i="32" s="1"/>
  <c r="J93" i="48" s="1"/>
  <c r="J68" i="44"/>
  <c r="J61" i="44"/>
  <c r="J52" i="44"/>
  <c r="J107" i="44"/>
  <c r="J107" i="32" s="1"/>
  <c r="J90" i="44"/>
  <c r="J90" i="32" s="1"/>
  <c r="N16" i="44"/>
  <c r="F4" i="48"/>
  <c r="L3" i="34"/>
  <c r="H3" i="36" s="1"/>
  <c r="L4" i="34"/>
  <c r="N4" i="34"/>
  <c r="I4" i="41"/>
  <c r="I4" i="35"/>
  <c r="I4" i="36"/>
  <c r="F3" i="41"/>
  <c r="F3" i="36"/>
  <c r="H4" i="36"/>
  <c r="G3" i="41"/>
  <c r="G3" i="36"/>
  <c r="N3" i="34"/>
  <c r="I3" i="41"/>
  <c r="I3" i="35"/>
  <c r="I3" i="36"/>
  <c r="G4" i="41"/>
  <c r="G4" i="36"/>
  <c r="F4" i="41"/>
  <c r="F4" i="36"/>
  <c r="E21" i="48"/>
  <c r="E5" i="48"/>
  <c r="H10" i="49"/>
  <c r="G9" i="48"/>
  <c r="H22" i="49"/>
  <c r="G21" i="48"/>
  <c r="H20" i="48"/>
  <c r="F3" i="48"/>
  <c r="H22" i="48"/>
  <c r="F28" i="48"/>
  <c r="F5" i="48"/>
  <c r="F11" i="48"/>
  <c r="E3" i="48"/>
  <c r="O22" i="8"/>
  <c r="P8" i="8"/>
  <c r="O10" i="8"/>
  <c r="T8" i="42"/>
  <c r="S22" i="42"/>
  <c r="S10" i="42"/>
  <c r="P8" i="38"/>
  <c r="O22" i="38"/>
  <c r="O10" i="38"/>
  <c r="G28" i="48"/>
  <c r="E9" i="48"/>
  <c r="H9" i="48"/>
  <c r="J106" i="47"/>
  <c r="H21" i="48"/>
  <c r="E20" i="48"/>
  <c r="E28" i="48"/>
  <c r="F20" i="48"/>
  <c r="G20" i="48"/>
  <c r="H28" i="48"/>
  <c r="F21" i="48"/>
  <c r="E4" i="48"/>
  <c r="J94" i="47"/>
  <c r="F9" i="48"/>
  <c r="E10" i="48"/>
  <c r="F10" i="48"/>
  <c r="G10" i="48"/>
  <c r="H10" i="48"/>
  <c r="K47" i="40"/>
  <c r="K5" i="45"/>
  <c r="K68" i="40"/>
  <c r="K26" i="45"/>
  <c r="K60" i="40"/>
  <c r="K18" i="45"/>
  <c r="K50" i="40"/>
  <c r="K8" i="45"/>
  <c r="K63" i="40"/>
  <c r="K21" i="45"/>
  <c r="K70" i="40"/>
  <c r="K28" i="45"/>
  <c r="K27" i="45"/>
  <c r="K69" i="40"/>
  <c r="K51" i="40"/>
  <c r="K9" i="45"/>
  <c r="K52" i="40"/>
  <c r="K10" i="45"/>
  <c r="K56" i="40"/>
  <c r="K14" i="45"/>
  <c r="K48" i="40"/>
  <c r="K6" i="45"/>
  <c r="K67" i="40"/>
  <c r="K25" i="45"/>
  <c r="K62" i="40"/>
  <c r="K20" i="45"/>
  <c r="K46" i="40"/>
  <c r="K4" i="45"/>
  <c r="K45" i="40"/>
  <c r="K3" i="45"/>
  <c r="K61" i="40"/>
  <c r="K19" i="45"/>
  <c r="K49" i="40"/>
  <c r="K7" i="45"/>
  <c r="K23" i="45"/>
  <c r="K65" i="40"/>
  <c r="K64" i="40"/>
  <c r="K22" i="45"/>
  <c r="L8" i="45"/>
  <c r="L51" i="40"/>
  <c r="L51" i="49" s="1"/>
  <c r="L9" i="45"/>
  <c r="L52" i="40"/>
  <c r="L52" i="49" s="1"/>
  <c r="L10" i="45"/>
  <c r="L60" i="40"/>
  <c r="L18" i="45"/>
  <c r="L3" i="45"/>
  <c r="L19" i="45"/>
  <c r="L4" i="45"/>
  <c r="L14" i="45"/>
  <c r="L25" i="45"/>
  <c r="L62" i="40"/>
  <c r="L62" i="49" s="1"/>
  <c r="L20" i="45"/>
  <c r="L23" i="45"/>
  <c r="L107" i="40"/>
  <c r="M79" i="40"/>
  <c r="L5" i="45"/>
  <c r="L68" i="40"/>
  <c r="L26" i="45"/>
  <c r="L63" i="40"/>
  <c r="L63" i="49" s="1"/>
  <c r="L21" i="45"/>
  <c r="L49" i="40"/>
  <c r="L7" i="45"/>
  <c r="L6" i="45"/>
  <c r="L69" i="40"/>
  <c r="L27" i="45"/>
  <c r="L22" i="45"/>
  <c r="L70" i="40"/>
  <c r="L70" i="49" s="1"/>
  <c r="L28" i="45"/>
  <c r="L99" i="45"/>
  <c r="L99" i="40" s="1"/>
  <c r="L95" i="45"/>
  <c r="L57" i="45"/>
  <c r="L53" i="45"/>
  <c r="K108" i="45"/>
  <c r="K66" i="45"/>
  <c r="L108" i="45"/>
  <c r="L108" i="40" s="1"/>
  <c r="L66" i="45"/>
  <c r="K53" i="40"/>
  <c r="K53" i="49" s="1"/>
  <c r="K11" i="49" s="1"/>
  <c r="K11" i="45"/>
  <c r="K57" i="40"/>
  <c r="K15" i="45"/>
  <c r="L6" i="16"/>
  <c r="P31" i="31"/>
  <c r="O7" i="17"/>
  <c r="P54" i="44"/>
  <c r="P54" i="32" s="1"/>
  <c r="O12" i="44"/>
  <c r="O16" i="44"/>
  <c r="P58" i="32"/>
  <c r="P96" i="44"/>
  <c r="P96" i="32" s="1"/>
  <c r="P100" i="44"/>
  <c r="P16" i="44" s="1"/>
  <c r="P19" i="31"/>
  <c r="O7" i="31"/>
  <c r="Q58" i="44" s="1"/>
  <c r="O18" i="31"/>
  <c r="I15" i="44"/>
  <c r="I57" i="32"/>
  <c r="AI59" i="43"/>
  <c r="AI59" i="4" s="1"/>
  <c r="W55" i="43"/>
  <c r="W55" i="4" s="1"/>
  <c r="R59" i="43"/>
  <c r="R59" i="4" s="1"/>
  <c r="R98" i="43"/>
  <c r="R98" i="4" s="1"/>
  <c r="R105" i="43"/>
  <c r="R105" i="4" s="1"/>
  <c r="R47" i="43"/>
  <c r="R47" i="4" s="1"/>
  <c r="R92" i="43"/>
  <c r="R92" i="4" s="1"/>
  <c r="R106" i="43"/>
  <c r="R106" i="4" s="1"/>
  <c r="R48" i="43"/>
  <c r="R48" i="4" s="1"/>
  <c r="R107" i="43"/>
  <c r="R107" i="4" s="1"/>
  <c r="R49" i="43"/>
  <c r="R49" i="4" s="1"/>
  <c r="R91" i="43"/>
  <c r="R91" i="4" s="1"/>
  <c r="R109" i="43"/>
  <c r="R109" i="4" s="1"/>
  <c r="R50" i="43"/>
  <c r="R50" i="4" s="1"/>
  <c r="R94" i="43"/>
  <c r="R94" i="4" s="1"/>
  <c r="R110" i="43"/>
  <c r="R110" i="4" s="1"/>
  <c r="R111" i="43"/>
  <c r="R111" i="4" s="1"/>
  <c r="R102" i="43"/>
  <c r="R102" i="4" s="1"/>
  <c r="R112" i="43"/>
  <c r="R112" i="4" s="1"/>
  <c r="R52" i="43"/>
  <c r="R52" i="4" s="1"/>
  <c r="R67" i="43"/>
  <c r="R67" i="4" s="1"/>
  <c r="R89" i="43"/>
  <c r="R89" i="4" s="1"/>
  <c r="R93" i="43"/>
  <c r="R93" i="4" s="1"/>
  <c r="R56" i="43"/>
  <c r="R56" i="4" s="1"/>
  <c r="R68" i="43"/>
  <c r="R68" i="4" s="1"/>
  <c r="R104" i="43"/>
  <c r="R104" i="4" s="1"/>
  <c r="R46" i="43"/>
  <c r="R46" i="4" s="1"/>
  <c r="R60" i="43"/>
  <c r="R60" i="4" s="1"/>
  <c r="R69" i="43"/>
  <c r="R69" i="4" s="1"/>
  <c r="R90" i="43"/>
  <c r="R90" i="4" s="1"/>
  <c r="R61" i="43"/>
  <c r="R61" i="4" s="1"/>
  <c r="R70" i="43"/>
  <c r="R70" i="4" s="1"/>
  <c r="R45" i="43"/>
  <c r="R63" i="43"/>
  <c r="R63" i="4" s="1"/>
  <c r="R103" i="43"/>
  <c r="R103" i="4" s="1"/>
  <c r="R87" i="43"/>
  <c r="R62" i="43"/>
  <c r="R62" i="4" s="1"/>
  <c r="R88" i="43"/>
  <c r="R88" i="4" s="1"/>
  <c r="R64" i="43"/>
  <c r="R64" i="4" s="1"/>
  <c r="R65" i="43"/>
  <c r="R65" i="4" s="1"/>
  <c r="R51" i="43"/>
  <c r="R51" i="4" s="1"/>
  <c r="X89" i="43"/>
  <c r="X89" i="4" s="1"/>
  <c r="X91" i="43"/>
  <c r="X91" i="4" s="1"/>
  <c r="X107" i="43"/>
  <c r="X107" i="4" s="1"/>
  <c r="X49" i="43"/>
  <c r="X49" i="4" s="1"/>
  <c r="X94" i="43"/>
  <c r="X94" i="4" s="1"/>
  <c r="X109" i="43"/>
  <c r="X109" i="4" s="1"/>
  <c r="X50" i="43"/>
  <c r="X50" i="4" s="1"/>
  <c r="X90" i="43"/>
  <c r="X90" i="4" s="1"/>
  <c r="X110" i="43"/>
  <c r="X110" i="4" s="1"/>
  <c r="X88" i="43"/>
  <c r="X88" i="4" s="1"/>
  <c r="X93" i="43"/>
  <c r="X93" i="4" s="1"/>
  <c r="X111" i="43"/>
  <c r="X111" i="4" s="1"/>
  <c r="X103" i="43"/>
  <c r="X103" i="4" s="1"/>
  <c r="X112" i="43"/>
  <c r="X112" i="4" s="1"/>
  <c r="X87" i="43"/>
  <c r="X102" i="43"/>
  <c r="X102" i="4" s="1"/>
  <c r="X104" i="43"/>
  <c r="X104" i="4" s="1"/>
  <c r="X46" i="43"/>
  <c r="X46" i="4" s="1"/>
  <c r="X105" i="43"/>
  <c r="X105" i="4" s="1"/>
  <c r="X47" i="43"/>
  <c r="X47" i="4" s="1"/>
  <c r="X48" i="43"/>
  <c r="X48" i="4" s="1"/>
  <c r="X60" i="43"/>
  <c r="X60" i="4" s="1"/>
  <c r="X69" i="43"/>
  <c r="X69" i="4" s="1"/>
  <c r="X98" i="43"/>
  <c r="X98" i="4" s="1"/>
  <c r="X51" i="43"/>
  <c r="X51" i="4" s="1"/>
  <c r="X61" i="43"/>
  <c r="X61" i="4" s="1"/>
  <c r="X70" i="43"/>
  <c r="X70" i="4" s="1"/>
  <c r="X45" i="43"/>
  <c r="X62" i="43"/>
  <c r="X62" i="4" s="1"/>
  <c r="X63" i="43"/>
  <c r="X63" i="4" s="1"/>
  <c r="X64" i="43"/>
  <c r="X64" i="4" s="1"/>
  <c r="X92" i="43"/>
  <c r="X92" i="4" s="1"/>
  <c r="X106" i="43"/>
  <c r="X106" i="4" s="1"/>
  <c r="X52" i="43"/>
  <c r="X52" i="4" s="1"/>
  <c r="X67" i="43"/>
  <c r="X67" i="4" s="1"/>
  <c r="X68" i="43"/>
  <c r="X68" i="4" s="1"/>
  <c r="X56" i="43"/>
  <c r="X56" i="4" s="1"/>
  <c r="X65" i="43"/>
  <c r="X65" i="4" s="1"/>
  <c r="Z79" i="4"/>
  <c r="W88" i="43"/>
  <c r="W88" i="4" s="1"/>
  <c r="W90" i="43"/>
  <c r="W90" i="4" s="1"/>
  <c r="W94" i="43"/>
  <c r="W94" i="4" s="1"/>
  <c r="W109" i="43"/>
  <c r="W109" i="4" s="1"/>
  <c r="W50" i="43"/>
  <c r="W50" i="4" s="1"/>
  <c r="W110" i="43"/>
  <c r="W110" i="4" s="1"/>
  <c r="W89" i="43"/>
  <c r="W89" i="4" s="1"/>
  <c r="W93" i="43"/>
  <c r="W93" i="4" s="1"/>
  <c r="W111" i="43"/>
  <c r="W111" i="4" s="1"/>
  <c r="W103" i="43"/>
  <c r="W103" i="4" s="1"/>
  <c r="W112" i="43"/>
  <c r="W112" i="4" s="1"/>
  <c r="W87" i="43"/>
  <c r="W102" i="43"/>
  <c r="W102" i="4" s="1"/>
  <c r="W104" i="43"/>
  <c r="W104" i="4" s="1"/>
  <c r="W46" i="43"/>
  <c r="W46" i="4" s="1"/>
  <c r="W92" i="43"/>
  <c r="W92" i="4" s="1"/>
  <c r="W105" i="43"/>
  <c r="W105" i="4" s="1"/>
  <c r="W47" i="43"/>
  <c r="W47" i="4" s="1"/>
  <c r="W61" i="43"/>
  <c r="W61" i="4" s="1"/>
  <c r="W70" i="43"/>
  <c r="W70" i="4" s="1"/>
  <c r="W45" i="43"/>
  <c r="W49" i="43"/>
  <c r="W49" i="4" s="1"/>
  <c r="W62" i="43"/>
  <c r="W62" i="4" s="1"/>
  <c r="W91" i="43"/>
  <c r="W91" i="4" s="1"/>
  <c r="W63" i="43"/>
  <c r="W63" i="4" s="1"/>
  <c r="W52" i="43"/>
  <c r="W52" i="4" s="1"/>
  <c r="W107" i="43"/>
  <c r="W107" i="4" s="1"/>
  <c r="W64" i="43"/>
  <c r="W64" i="4" s="1"/>
  <c r="W98" i="43"/>
  <c r="W98" i="4" s="1"/>
  <c r="W51" i="43"/>
  <c r="W51" i="4" s="1"/>
  <c r="W65" i="43"/>
  <c r="W65" i="4" s="1"/>
  <c r="W106" i="43"/>
  <c r="W106" i="4" s="1"/>
  <c r="W56" i="43"/>
  <c r="W56" i="4" s="1"/>
  <c r="W68" i="43"/>
  <c r="W68" i="4" s="1"/>
  <c r="W67" i="43"/>
  <c r="W67" i="4" s="1"/>
  <c r="W48" i="43"/>
  <c r="W48" i="4" s="1"/>
  <c r="W60" i="43"/>
  <c r="W60" i="4" s="1"/>
  <c r="W69" i="43"/>
  <c r="W69" i="4" s="1"/>
  <c r="N88" i="43"/>
  <c r="N88" i="4" s="1"/>
  <c r="N89" i="43"/>
  <c r="N89" i="4" s="1"/>
  <c r="N91" i="43"/>
  <c r="N91" i="4" s="1"/>
  <c r="N94" i="43"/>
  <c r="N94" i="4" s="1"/>
  <c r="N110" i="43"/>
  <c r="N110" i="4" s="1"/>
  <c r="N111" i="43"/>
  <c r="N111" i="4" s="1"/>
  <c r="N93" i="43"/>
  <c r="N93" i="4" s="1"/>
  <c r="N103" i="43"/>
  <c r="N103" i="4" s="1"/>
  <c r="N112" i="43"/>
  <c r="N87" i="43"/>
  <c r="N90" i="43"/>
  <c r="N90" i="4" s="1"/>
  <c r="N104" i="43"/>
  <c r="N104" i="4" s="1"/>
  <c r="N46" i="43"/>
  <c r="N46" i="4" s="1"/>
  <c r="N102" i="43"/>
  <c r="N102" i="4" s="1"/>
  <c r="N105" i="43"/>
  <c r="N105" i="4" s="1"/>
  <c r="N47" i="43"/>
  <c r="N47" i="4" s="1"/>
  <c r="N92" i="43"/>
  <c r="N92" i="4" s="1"/>
  <c r="N106" i="43"/>
  <c r="N106" i="4" s="1"/>
  <c r="N48" i="43"/>
  <c r="N48" i="4" s="1"/>
  <c r="N107" i="43"/>
  <c r="N107" i="4" s="1"/>
  <c r="N62" i="43"/>
  <c r="N62" i="4" s="1"/>
  <c r="N56" i="43"/>
  <c r="N56" i="4" s="1"/>
  <c r="N63" i="43"/>
  <c r="N63" i="4" s="1"/>
  <c r="N49" i="43"/>
  <c r="N49" i="4" s="1"/>
  <c r="N98" i="43"/>
  <c r="N98" i="4" s="1"/>
  <c r="N64" i="43"/>
  <c r="N64" i="4" s="1"/>
  <c r="N51" i="43"/>
  <c r="N51" i="4" s="1"/>
  <c r="N65" i="43"/>
  <c r="N65" i="4" s="1"/>
  <c r="N52" i="43"/>
  <c r="N52" i="4" s="1"/>
  <c r="N67" i="43"/>
  <c r="N67" i="4" s="1"/>
  <c r="N109" i="43"/>
  <c r="N109" i="4" s="1"/>
  <c r="N50" i="43"/>
  <c r="N50" i="4" s="1"/>
  <c r="N60" i="43"/>
  <c r="N60" i="4" s="1"/>
  <c r="N69" i="43"/>
  <c r="N69" i="4" s="1"/>
  <c r="N70" i="43"/>
  <c r="N70" i="4" s="1"/>
  <c r="N45" i="43"/>
  <c r="N61" i="43"/>
  <c r="N61" i="4" s="1"/>
  <c r="N68" i="43"/>
  <c r="N68" i="4" s="1"/>
  <c r="AD88" i="43"/>
  <c r="AD88" i="4" s="1"/>
  <c r="AD89" i="43"/>
  <c r="AD89" i="4" s="1"/>
  <c r="AD91" i="43"/>
  <c r="AD91" i="4" s="1"/>
  <c r="AD90" i="43"/>
  <c r="AD90" i="4" s="1"/>
  <c r="AD93" i="43"/>
  <c r="AD93" i="4" s="1"/>
  <c r="AD110" i="43"/>
  <c r="AD110" i="4" s="1"/>
  <c r="AD111" i="43"/>
  <c r="AD111" i="4" s="1"/>
  <c r="AD102" i="43"/>
  <c r="AD102" i="4" s="1"/>
  <c r="AD103" i="43"/>
  <c r="AD103" i="4" s="1"/>
  <c r="AD112" i="43"/>
  <c r="AD112" i="4" s="1"/>
  <c r="AD87" i="43"/>
  <c r="AD92" i="43"/>
  <c r="AD92" i="4" s="1"/>
  <c r="AD104" i="43"/>
  <c r="AD104" i="4" s="1"/>
  <c r="AD46" i="43"/>
  <c r="AD46" i="4" s="1"/>
  <c r="AD98" i="43"/>
  <c r="AD98" i="4" s="1"/>
  <c r="AD105" i="43"/>
  <c r="AD105" i="4" s="1"/>
  <c r="AD47" i="43"/>
  <c r="AD47" i="4" s="1"/>
  <c r="AD106" i="43"/>
  <c r="AD106" i="4" s="1"/>
  <c r="AD48" i="43"/>
  <c r="AD48" i="4" s="1"/>
  <c r="AD62" i="43"/>
  <c r="AD62" i="4" s="1"/>
  <c r="AD94" i="43"/>
  <c r="AD94" i="4" s="1"/>
  <c r="AD63" i="43"/>
  <c r="AD63" i="4" s="1"/>
  <c r="AD50" i="43"/>
  <c r="AD50" i="4" s="1"/>
  <c r="AD56" i="43"/>
  <c r="AD56" i="4" s="1"/>
  <c r="AD109" i="43"/>
  <c r="AD109" i="4" s="1"/>
  <c r="AD64" i="43"/>
  <c r="AD64" i="4" s="1"/>
  <c r="AD49" i="43"/>
  <c r="AD49" i="4" s="1"/>
  <c r="AD51" i="43"/>
  <c r="AD51" i="4" s="1"/>
  <c r="AD65" i="43"/>
  <c r="AD65" i="4" s="1"/>
  <c r="AD107" i="43"/>
  <c r="AD107" i="4" s="1"/>
  <c r="AD52" i="43"/>
  <c r="AD52" i="4" s="1"/>
  <c r="AD67" i="43"/>
  <c r="AD67" i="4" s="1"/>
  <c r="AD60" i="43"/>
  <c r="AD60" i="4" s="1"/>
  <c r="AD69" i="43"/>
  <c r="AD69" i="4" s="1"/>
  <c r="AD68" i="43"/>
  <c r="AD68" i="4" s="1"/>
  <c r="AD45" i="43"/>
  <c r="AD70" i="43"/>
  <c r="AD70" i="4" s="1"/>
  <c r="AD61" i="43"/>
  <c r="AD61" i="4" s="1"/>
  <c r="AH98" i="43"/>
  <c r="AH98" i="4" s="1"/>
  <c r="AH105" i="43"/>
  <c r="AH105" i="4" s="1"/>
  <c r="AH47" i="43"/>
  <c r="AH47" i="4" s="1"/>
  <c r="AH88" i="43"/>
  <c r="AH88" i="4" s="1"/>
  <c r="AH89" i="43"/>
  <c r="AH89" i="4" s="1"/>
  <c r="AH91" i="43"/>
  <c r="AH91" i="4" s="1"/>
  <c r="AH106" i="43"/>
  <c r="AH106" i="4" s="1"/>
  <c r="AH48" i="43"/>
  <c r="AH48" i="4" s="1"/>
  <c r="AH94" i="43"/>
  <c r="AH94" i="4" s="1"/>
  <c r="AH107" i="43"/>
  <c r="AH107" i="4" s="1"/>
  <c r="AH49" i="43"/>
  <c r="AH49" i="4" s="1"/>
  <c r="AH90" i="43"/>
  <c r="AH90" i="4" s="1"/>
  <c r="AH109" i="43"/>
  <c r="AH109" i="4" s="1"/>
  <c r="AH93" i="43"/>
  <c r="AH93" i="4" s="1"/>
  <c r="AH110" i="43"/>
  <c r="AH110" i="4" s="1"/>
  <c r="AH102" i="43"/>
  <c r="AH102" i="4" s="1"/>
  <c r="AH111" i="43"/>
  <c r="AH111" i="4" s="1"/>
  <c r="AH103" i="43"/>
  <c r="AH103" i="4" s="1"/>
  <c r="AH87" i="43"/>
  <c r="AH52" i="43"/>
  <c r="AH52" i="4" s="1"/>
  <c r="AH67" i="43"/>
  <c r="AH67" i="4" s="1"/>
  <c r="AH92" i="43"/>
  <c r="AH92" i="4" s="1"/>
  <c r="AH56" i="43"/>
  <c r="AH56" i="4" s="1"/>
  <c r="AH68" i="43"/>
  <c r="AH68" i="4" s="1"/>
  <c r="AH60" i="43"/>
  <c r="AH60" i="4" s="1"/>
  <c r="AH69" i="43"/>
  <c r="AH69" i="4" s="1"/>
  <c r="AH61" i="43"/>
  <c r="AH61" i="4" s="1"/>
  <c r="AH70" i="43"/>
  <c r="AH70" i="4" s="1"/>
  <c r="AH45" i="43"/>
  <c r="AH112" i="43"/>
  <c r="AH112" i="4" s="1"/>
  <c r="AH62" i="43"/>
  <c r="AH62" i="4" s="1"/>
  <c r="AH104" i="43"/>
  <c r="AH104" i="4" s="1"/>
  <c r="AH46" i="43"/>
  <c r="AH46" i="4" s="1"/>
  <c r="AH64" i="43"/>
  <c r="AH64" i="4" s="1"/>
  <c r="AH50" i="43"/>
  <c r="AH50" i="4" s="1"/>
  <c r="AH63" i="43"/>
  <c r="AH63" i="4" s="1"/>
  <c r="AH51" i="43"/>
  <c r="AH51" i="4" s="1"/>
  <c r="AH65" i="43"/>
  <c r="AH65" i="4" s="1"/>
  <c r="U19" i="43"/>
  <c r="M47" i="47"/>
  <c r="AG88" i="43"/>
  <c r="AG88" i="4" s="1"/>
  <c r="AG102" i="43"/>
  <c r="AG102" i="4" s="1"/>
  <c r="AG89" i="43"/>
  <c r="AG89" i="4" s="1"/>
  <c r="AG91" i="43"/>
  <c r="AG91" i="4" s="1"/>
  <c r="AG106" i="43"/>
  <c r="AG106" i="4" s="1"/>
  <c r="AG48" i="43"/>
  <c r="AG48" i="4" s="1"/>
  <c r="AG94" i="43"/>
  <c r="AG94" i="4" s="1"/>
  <c r="AG107" i="43"/>
  <c r="AG107" i="4" s="1"/>
  <c r="AG49" i="43"/>
  <c r="AG49" i="4" s="1"/>
  <c r="AG90" i="43"/>
  <c r="AG90" i="4" s="1"/>
  <c r="AG109" i="43"/>
  <c r="AG109" i="4" s="1"/>
  <c r="AG50" i="43"/>
  <c r="AG50" i="4" s="1"/>
  <c r="AG93" i="43"/>
  <c r="AG93" i="4" s="1"/>
  <c r="AG110" i="43"/>
  <c r="AG110" i="4" s="1"/>
  <c r="AG111" i="43"/>
  <c r="AG111" i="4" s="1"/>
  <c r="AG103" i="43"/>
  <c r="AG103" i="4" s="1"/>
  <c r="AG112" i="43"/>
  <c r="AG112" i="4" s="1"/>
  <c r="AG87" i="43"/>
  <c r="AG92" i="43"/>
  <c r="AG92" i="4" s="1"/>
  <c r="AG56" i="43"/>
  <c r="AG56" i="4" s="1"/>
  <c r="AG68" i="43"/>
  <c r="AG68" i="4" s="1"/>
  <c r="AG60" i="43"/>
  <c r="AG60" i="4" s="1"/>
  <c r="AG69" i="43"/>
  <c r="AG69" i="4" s="1"/>
  <c r="AG61" i="43"/>
  <c r="AG61" i="4" s="1"/>
  <c r="AG70" i="43"/>
  <c r="AG70" i="4" s="1"/>
  <c r="AG45" i="43"/>
  <c r="AG104" i="43"/>
  <c r="AG104" i="4" s="1"/>
  <c r="AG105" i="43"/>
  <c r="AG105" i="4" s="1"/>
  <c r="AG47" i="43"/>
  <c r="AG47" i="4" s="1"/>
  <c r="AG62" i="43"/>
  <c r="AG62" i="4" s="1"/>
  <c r="AG46" i="43"/>
  <c r="AG46" i="4" s="1"/>
  <c r="AG63" i="43"/>
  <c r="AG63" i="4" s="1"/>
  <c r="AG51" i="43"/>
  <c r="AG51" i="4" s="1"/>
  <c r="AG65" i="43"/>
  <c r="AG65" i="4" s="1"/>
  <c r="AG98" i="43"/>
  <c r="AG98" i="4" s="1"/>
  <c r="AG52" i="43"/>
  <c r="AG52" i="4" s="1"/>
  <c r="AG64" i="43"/>
  <c r="AG64" i="4" s="1"/>
  <c r="AG67" i="43"/>
  <c r="AG67" i="4" s="1"/>
  <c r="L90" i="43"/>
  <c r="L90" i="4" s="1"/>
  <c r="L93" i="43"/>
  <c r="L103" i="43"/>
  <c r="L103" i="4" s="1"/>
  <c r="L112" i="43"/>
  <c r="L87" i="43"/>
  <c r="L104" i="43"/>
  <c r="L46" i="43"/>
  <c r="L46" i="4" s="1"/>
  <c r="L102" i="43"/>
  <c r="L102" i="4" s="1"/>
  <c r="L105" i="43"/>
  <c r="L47" i="43"/>
  <c r="L47" i="4" s="1"/>
  <c r="L106" i="43"/>
  <c r="L106" i="4" s="1"/>
  <c r="L48" i="43"/>
  <c r="L48" i="4" s="1"/>
  <c r="L89" i="43"/>
  <c r="L92" i="43"/>
  <c r="L92" i="4" s="1"/>
  <c r="L98" i="43"/>
  <c r="L98" i="4" s="1"/>
  <c r="L107" i="43"/>
  <c r="L107" i="4" s="1"/>
  <c r="L88" i="43"/>
  <c r="L109" i="43"/>
  <c r="L109" i="4" s="1"/>
  <c r="L50" i="43"/>
  <c r="L50" i="4" s="1"/>
  <c r="L64" i="43"/>
  <c r="L64" i="4" s="1"/>
  <c r="L51" i="43"/>
  <c r="L51" i="4" s="1"/>
  <c r="L65" i="43"/>
  <c r="L65" i="4" s="1"/>
  <c r="L111" i="43"/>
  <c r="L111" i="4" s="1"/>
  <c r="L52" i="43"/>
  <c r="L52" i="4" s="1"/>
  <c r="L67" i="43"/>
  <c r="L67" i="4" s="1"/>
  <c r="L94" i="43"/>
  <c r="L94" i="4" s="1"/>
  <c r="L110" i="43"/>
  <c r="L110" i="4" s="1"/>
  <c r="L56" i="43"/>
  <c r="L56" i="4" s="1"/>
  <c r="L68" i="43"/>
  <c r="L68" i="4" s="1"/>
  <c r="L49" i="43"/>
  <c r="L49" i="4" s="1"/>
  <c r="L60" i="43"/>
  <c r="L60" i="4" s="1"/>
  <c r="L69" i="43"/>
  <c r="L69" i="4" s="1"/>
  <c r="L61" i="43"/>
  <c r="L61" i="4" s="1"/>
  <c r="L62" i="43"/>
  <c r="L62" i="4" s="1"/>
  <c r="L91" i="43"/>
  <c r="L91" i="4" s="1"/>
  <c r="L63" i="43"/>
  <c r="L63" i="4" s="1"/>
  <c r="L70" i="43"/>
  <c r="L70" i="4" s="1"/>
  <c r="L45" i="43"/>
  <c r="L45" i="4" s="1"/>
  <c r="AA94" i="43"/>
  <c r="AA94" i="4" s="1"/>
  <c r="AA104" i="43"/>
  <c r="AA104" i="4" s="1"/>
  <c r="AA92" i="43"/>
  <c r="AA92" i="4" s="1"/>
  <c r="AA98" i="43"/>
  <c r="AA98" i="4" s="1"/>
  <c r="AA105" i="43"/>
  <c r="AA105" i="4" s="1"/>
  <c r="AA106" i="43"/>
  <c r="AA106" i="4" s="1"/>
  <c r="AA91" i="43"/>
  <c r="AA91" i="4" s="1"/>
  <c r="AA107" i="43"/>
  <c r="AA107" i="4" s="1"/>
  <c r="AA109" i="43"/>
  <c r="AA109" i="4" s="1"/>
  <c r="AA88" i="43"/>
  <c r="AA88" i="4" s="1"/>
  <c r="AA89" i="43"/>
  <c r="AA89" i="4" s="1"/>
  <c r="AA90" i="43"/>
  <c r="AA90" i="4" s="1"/>
  <c r="AA110" i="43"/>
  <c r="AA110" i="4" s="1"/>
  <c r="AA102" i="43"/>
  <c r="AA102" i="4" s="1"/>
  <c r="AA62" i="43"/>
  <c r="AA62" i="4" s="1"/>
  <c r="AA93" i="43"/>
  <c r="AA93" i="4" s="1"/>
  <c r="AA112" i="43"/>
  <c r="AA112" i="4" s="1"/>
  <c r="AA111" i="43"/>
  <c r="AA111" i="4" s="1"/>
  <c r="AA103" i="43"/>
  <c r="AA103" i="4" s="1"/>
  <c r="AA64" i="43"/>
  <c r="AA64" i="4" s="1"/>
  <c r="AA87" i="43"/>
  <c r="AA46" i="43"/>
  <c r="AA46" i="4" s="1"/>
  <c r="AA61" i="43"/>
  <c r="AA61" i="4" s="1"/>
  <c r="AA50" i="43"/>
  <c r="AA50" i="4" s="1"/>
  <c r="AA67" i="43"/>
  <c r="AA67" i="4" s="1"/>
  <c r="AA47" i="43"/>
  <c r="AA47" i="4" s="1"/>
  <c r="AA51" i="43"/>
  <c r="AA51" i="4" s="1"/>
  <c r="AA48" i="43"/>
  <c r="AA48" i="4" s="1"/>
  <c r="AA63" i="43"/>
  <c r="AA63" i="4" s="1"/>
  <c r="AA45" i="43"/>
  <c r="AA68" i="43"/>
  <c r="AA68" i="4" s="1"/>
  <c r="AA70" i="43"/>
  <c r="AA70" i="4" s="1"/>
  <c r="AA56" i="43"/>
  <c r="AA56" i="4" s="1"/>
  <c r="AA49" i="43"/>
  <c r="AA49" i="4" s="1"/>
  <c r="AA69" i="43"/>
  <c r="AA69" i="4" s="1"/>
  <c r="AA52" i="43"/>
  <c r="AA52" i="4" s="1"/>
  <c r="AA60" i="43"/>
  <c r="AA60" i="4" s="1"/>
  <c r="AA65" i="43"/>
  <c r="AA65" i="4" s="1"/>
  <c r="R79" i="4"/>
  <c r="O88" i="43"/>
  <c r="O88" i="4" s="1"/>
  <c r="O90" i="43"/>
  <c r="O90" i="4" s="1"/>
  <c r="O91" i="43"/>
  <c r="O91" i="4" s="1"/>
  <c r="O109" i="43"/>
  <c r="O109" i="4" s="1"/>
  <c r="O50" i="43"/>
  <c r="O50" i="4" s="1"/>
  <c r="O94" i="43"/>
  <c r="O94" i="4" s="1"/>
  <c r="O110" i="43"/>
  <c r="O110" i="4" s="1"/>
  <c r="O111" i="43"/>
  <c r="O111" i="4" s="1"/>
  <c r="O93" i="43"/>
  <c r="O93" i="4" s="1"/>
  <c r="O103" i="43"/>
  <c r="O103" i="4" s="1"/>
  <c r="O112" i="43"/>
  <c r="O112" i="4" s="1"/>
  <c r="O87" i="43"/>
  <c r="O104" i="43"/>
  <c r="O104" i="4" s="1"/>
  <c r="O46" i="43"/>
  <c r="O46" i="4" s="1"/>
  <c r="O89" i="43"/>
  <c r="O89" i="4" s="1"/>
  <c r="O102" i="43"/>
  <c r="O102" i="4" s="1"/>
  <c r="O105" i="43"/>
  <c r="O105" i="4" s="1"/>
  <c r="O47" i="43"/>
  <c r="O47" i="4" s="1"/>
  <c r="O61" i="43"/>
  <c r="O61" i="4" s="1"/>
  <c r="O70" i="43"/>
  <c r="O70" i="4" s="1"/>
  <c r="O45" i="43"/>
  <c r="O52" i="43"/>
  <c r="O52" i="4" s="1"/>
  <c r="O107" i="43"/>
  <c r="O107" i="4" s="1"/>
  <c r="O62" i="43"/>
  <c r="O62" i="4" s="1"/>
  <c r="O63" i="43"/>
  <c r="O63" i="4" s="1"/>
  <c r="O98" i="43"/>
  <c r="O98" i="4" s="1"/>
  <c r="O106" i="43"/>
  <c r="O106" i="4" s="1"/>
  <c r="O64" i="43"/>
  <c r="O64" i="4" s="1"/>
  <c r="O92" i="43"/>
  <c r="O92" i="4" s="1"/>
  <c r="O48" i="43"/>
  <c r="O48" i="4" s="1"/>
  <c r="O51" i="43"/>
  <c r="O51" i="4" s="1"/>
  <c r="O65" i="43"/>
  <c r="O65" i="4" s="1"/>
  <c r="O49" i="43"/>
  <c r="O49" i="4" s="1"/>
  <c r="O56" i="43"/>
  <c r="O56" i="4" s="1"/>
  <c r="O68" i="43"/>
  <c r="O68" i="4" s="1"/>
  <c r="O60" i="43"/>
  <c r="O60" i="4" s="1"/>
  <c r="O69" i="43"/>
  <c r="O69" i="4" s="1"/>
  <c r="O67" i="43"/>
  <c r="O67" i="4" s="1"/>
  <c r="AF89" i="43"/>
  <c r="AF89" i="4" s="1"/>
  <c r="AF88" i="43"/>
  <c r="AF88" i="4" s="1"/>
  <c r="AF94" i="43"/>
  <c r="AF94" i="4" s="1"/>
  <c r="AF107" i="43"/>
  <c r="AF107" i="4" s="1"/>
  <c r="AF49" i="43"/>
  <c r="AF49" i="4" s="1"/>
  <c r="AF90" i="43"/>
  <c r="AF90" i="4" s="1"/>
  <c r="AF109" i="43"/>
  <c r="AF109" i="4" s="1"/>
  <c r="AF50" i="43"/>
  <c r="AF50" i="4" s="1"/>
  <c r="AF93" i="43"/>
  <c r="AF93" i="4" s="1"/>
  <c r="AF110" i="43"/>
  <c r="AF110" i="4" s="1"/>
  <c r="AF111" i="43"/>
  <c r="AF111" i="4" s="1"/>
  <c r="AF102" i="43"/>
  <c r="AF102" i="4" s="1"/>
  <c r="AF103" i="43"/>
  <c r="AF103" i="4" s="1"/>
  <c r="AF112" i="43"/>
  <c r="AF112" i="4" s="1"/>
  <c r="AF87" i="43"/>
  <c r="AF92" i="43"/>
  <c r="AF92" i="4" s="1"/>
  <c r="AF104" i="43"/>
  <c r="AF104" i="4" s="1"/>
  <c r="AF46" i="43"/>
  <c r="AF46" i="4" s="1"/>
  <c r="AF106" i="43"/>
  <c r="AF106" i="4" s="1"/>
  <c r="AF60" i="43"/>
  <c r="AF60" i="4" s="1"/>
  <c r="AF69" i="43"/>
  <c r="AF69" i="4" s="1"/>
  <c r="AF61" i="43"/>
  <c r="AF61" i="4" s="1"/>
  <c r="AF70" i="43"/>
  <c r="AF70" i="4" s="1"/>
  <c r="AF45" i="43"/>
  <c r="AF51" i="43"/>
  <c r="AF51" i="4" s="1"/>
  <c r="AF105" i="43"/>
  <c r="AF105" i="4" s="1"/>
  <c r="AF47" i="43"/>
  <c r="AF47" i="4" s="1"/>
  <c r="AF62" i="43"/>
  <c r="AF62" i="4" s="1"/>
  <c r="AF48" i="43"/>
  <c r="AF48" i="4" s="1"/>
  <c r="AF63" i="43"/>
  <c r="AF63" i="4" s="1"/>
  <c r="AF91" i="43"/>
  <c r="AF91" i="4" s="1"/>
  <c r="AF64" i="43"/>
  <c r="AF64" i="4" s="1"/>
  <c r="AF98" i="43"/>
  <c r="AF98" i="4" s="1"/>
  <c r="AF52" i="43"/>
  <c r="AF52" i="4" s="1"/>
  <c r="AF67" i="43"/>
  <c r="AF67" i="4" s="1"/>
  <c r="AF68" i="43"/>
  <c r="AF68" i="4" s="1"/>
  <c r="AF56" i="43"/>
  <c r="AF56" i="4" s="1"/>
  <c r="AF65" i="43"/>
  <c r="AF65" i="4" s="1"/>
  <c r="AE88" i="43"/>
  <c r="AE88" i="4" s="1"/>
  <c r="AE90" i="43"/>
  <c r="AE90" i="4" s="1"/>
  <c r="AE109" i="43"/>
  <c r="AE109" i="4" s="1"/>
  <c r="AE93" i="43"/>
  <c r="AE93" i="4" s="1"/>
  <c r="AE110" i="43"/>
  <c r="AE110" i="4" s="1"/>
  <c r="AE111" i="43"/>
  <c r="AE111" i="4" s="1"/>
  <c r="AE102" i="43"/>
  <c r="AE102" i="4" s="1"/>
  <c r="AE103" i="43"/>
  <c r="AE103" i="4" s="1"/>
  <c r="AE112" i="43"/>
  <c r="AE112" i="4" s="1"/>
  <c r="AE87" i="43"/>
  <c r="AE92" i="43"/>
  <c r="AE92" i="4" s="1"/>
  <c r="AE104" i="43"/>
  <c r="AE104" i="4" s="1"/>
  <c r="AE46" i="43"/>
  <c r="AE46" i="4" s="1"/>
  <c r="AE98" i="43"/>
  <c r="AE98" i="4" s="1"/>
  <c r="AE105" i="43"/>
  <c r="AE105" i="4" s="1"/>
  <c r="AE47" i="43"/>
  <c r="AE47" i="4" s="1"/>
  <c r="AE61" i="43"/>
  <c r="AE61" i="4" s="1"/>
  <c r="AE70" i="43"/>
  <c r="AE70" i="4" s="1"/>
  <c r="AE45" i="43"/>
  <c r="AE62" i="43"/>
  <c r="AE62" i="4" s="1"/>
  <c r="AE107" i="43"/>
  <c r="AE107" i="4" s="1"/>
  <c r="AE94" i="43"/>
  <c r="AE94" i="4" s="1"/>
  <c r="AE48" i="43"/>
  <c r="AE48" i="4" s="1"/>
  <c r="AE63" i="43"/>
  <c r="AE63" i="4" s="1"/>
  <c r="AE89" i="43"/>
  <c r="AE89" i="4" s="1"/>
  <c r="AE91" i="43"/>
  <c r="AE91" i="4" s="1"/>
  <c r="AE64" i="43"/>
  <c r="AE64" i="4" s="1"/>
  <c r="AE49" i="43"/>
  <c r="AE49" i="4" s="1"/>
  <c r="AE51" i="43"/>
  <c r="AE51" i="4" s="1"/>
  <c r="AE65" i="43"/>
  <c r="AE65" i="4" s="1"/>
  <c r="AE52" i="43"/>
  <c r="AE52" i="4" s="1"/>
  <c r="AE50" i="43"/>
  <c r="AE50" i="4" s="1"/>
  <c r="AE56" i="43"/>
  <c r="AE56" i="4" s="1"/>
  <c r="AE68" i="43"/>
  <c r="AE68" i="4" s="1"/>
  <c r="AE67" i="43"/>
  <c r="AE67" i="4" s="1"/>
  <c r="AE60" i="43"/>
  <c r="AE60" i="4" s="1"/>
  <c r="AE69" i="43"/>
  <c r="AE69" i="4" s="1"/>
  <c r="AE106" i="43"/>
  <c r="AE106" i="4" s="1"/>
  <c r="Y88" i="43"/>
  <c r="Y88" i="4" s="1"/>
  <c r="Y102" i="43"/>
  <c r="Y102" i="4" s="1"/>
  <c r="Y98" i="43"/>
  <c r="Y98" i="4" s="1"/>
  <c r="Y106" i="43"/>
  <c r="Y106" i="4" s="1"/>
  <c r="Y48" i="43"/>
  <c r="Y48" i="4" s="1"/>
  <c r="Y91" i="43"/>
  <c r="Y91" i="4" s="1"/>
  <c r="Y107" i="43"/>
  <c r="Y107" i="4" s="1"/>
  <c r="Y49" i="43"/>
  <c r="Y49" i="4" s="1"/>
  <c r="Y94" i="43"/>
  <c r="Y94" i="4" s="1"/>
  <c r="Y109" i="43"/>
  <c r="Y109" i="4" s="1"/>
  <c r="Y50" i="43"/>
  <c r="Y50" i="4" s="1"/>
  <c r="Y89" i="43"/>
  <c r="Y89" i="4" s="1"/>
  <c r="Y90" i="43"/>
  <c r="Y90" i="4" s="1"/>
  <c r="Y110" i="43"/>
  <c r="Y110" i="4" s="1"/>
  <c r="Y93" i="43"/>
  <c r="Y93" i="4" s="1"/>
  <c r="Y111" i="43"/>
  <c r="Y111" i="4" s="1"/>
  <c r="Y103" i="43"/>
  <c r="Y103" i="4" s="1"/>
  <c r="Y112" i="43"/>
  <c r="Y112" i="4" s="1"/>
  <c r="Y87" i="43"/>
  <c r="Y56" i="43"/>
  <c r="Y56" i="4" s="1"/>
  <c r="Y68" i="43"/>
  <c r="Y68" i="4" s="1"/>
  <c r="Y105" i="43"/>
  <c r="Y105" i="4" s="1"/>
  <c r="Y47" i="43"/>
  <c r="Y47" i="4" s="1"/>
  <c r="Y60" i="43"/>
  <c r="Y60" i="4" s="1"/>
  <c r="Y69" i="43"/>
  <c r="Y69" i="4" s="1"/>
  <c r="Y61" i="43"/>
  <c r="Y61" i="4" s="1"/>
  <c r="Y70" i="43"/>
  <c r="Y70" i="4" s="1"/>
  <c r="Y45" i="43"/>
  <c r="Y104" i="43"/>
  <c r="Y104" i="4" s="1"/>
  <c r="Y46" i="43"/>
  <c r="Y46" i="4" s="1"/>
  <c r="Y62" i="43"/>
  <c r="Y62" i="4" s="1"/>
  <c r="Y63" i="43"/>
  <c r="Y63" i="4" s="1"/>
  <c r="Y51" i="43"/>
  <c r="Y51" i="4" s="1"/>
  <c r="Y65" i="43"/>
  <c r="Y65" i="4" s="1"/>
  <c r="Y92" i="43"/>
  <c r="Y92" i="4" s="1"/>
  <c r="Y67" i="43"/>
  <c r="Y67" i="4" s="1"/>
  <c r="Y52" i="43"/>
  <c r="Y52" i="4" s="1"/>
  <c r="Y64" i="43"/>
  <c r="Y64" i="4" s="1"/>
  <c r="P89" i="43"/>
  <c r="P89" i="4" s="1"/>
  <c r="P98" i="43"/>
  <c r="P98" i="4" s="1"/>
  <c r="P107" i="43"/>
  <c r="P107" i="4" s="1"/>
  <c r="P49" i="43"/>
  <c r="P49" i="4" s="1"/>
  <c r="P91" i="43"/>
  <c r="P91" i="4" s="1"/>
  <c r="P109" i="43"/>
  <c r="P109" i="4" s="1"/>
  <c r="P50" i="43"/>
  <c r="P50" i="4" s="1"/>
  <c r="P94" i="43"/>
  <c r="P94" i="4" s="1"/>
  <c r="P110" i="43"/>
  <c r="P110" i="4" s="1"/>
  <c r="P111" i="43"/>
  <c r="P111" i="4" s="1"/>
  <c r="P90" i="43"/>
  <c r="P90" i="4" s="1"/>
  <c r="P93" i="43"/>
  <c r="P93" i="4" s="1"/>
  <c r="P103" i="43"/>
  <c r="P103" i="4" s="1"/>
  <c r="P112" i="43"/>
  <c r="P112" i="4" s="1"/>
  <c r="P87" i="43"/>
  <c r="P104" i="43"/>
  <c r="P104" i="4" s="1"/>
  <c r="P46" i="43"/>
  <c r="P46" i="4" s="1"/>
  <c r="P60" i="43"/>
  <c r="P60" i="4" s="1"/>
  <c r="P69" i="43"/>
  <c r="P69" i="4" s="1"/>
  <c r="P92" i="43"/>
  <c r="P92" i="4" s="1"/>
  <c r="P61" i="43"/>
  <c r="P61" i="4" s="1"/>
  <c r="P70" i="43"/>
  <c r="P70" i="4" s="1"/>
  <c r="P45" i="43"/>
  <c r="P88" i="43"/>
  <c r="P88" i="4" s="1"/>
  <c r="P62" i="43"/>
  <c r="P62" i="4" s="1"/>
  <c r="P63" i="43"/>
  <c r="P63" i="4" s="1"/>
  <c r="P106" i="43"/>
  <c r="P106" i="4" s="1"/>
  <c r="P64" i="43"/>
  <c r="P64" i="4" s="1"/>
  <c r="P48" i="43"/>
  <c r="P48" i="4" s="1"/>
  <c r="P51" i="43"/>
  <c r="P51" i="4" s="1"/>
  <c r="P105" i="43"/>
  <c r="P105" i="4" s="1"/>
  <c r="P47" i="43"/>
  <c r="P47" i="4" s="1"/>
  <c r="P52" i="43"/>
  <c r="P52" i="4" s="1"/>
  <c r="P67" i="43"/>
  <c r="P67" i="4" s="1"/>
  <c r="P102" i="43"/>
  <c r="P102" i="4" s="1"/>
  <c r="P56" i="43"/>
  <c r="P56" i="4" s="1"/>
  <c r="P68" i="43"/>
  <c r="P68" i="4" s="1"/>
  <c r="P65" i="43"/>
  <c r="P65" i="4" s="1"/>
  <c r="Z98" i="43"/>
  <c r="Z98" i="4" s="1"/>
  <c r="Z92" i="43"/>
  <c r="Z92" i="4" s="1"/>
  <c r="Z105" i="43"/>
  <c r="Z105" i="4" s="1"/>
  <c r="Z47" i="43"/>
  <c r="Z47" i="4" s="1"/>
  <c r="Z106" i="43"/>
  <c r="Z106" i="4" s="1"/>
  <c r="Z48" i="43"/>
  <c r="Z48" i="4" s="1"/>
  <c r="Z91" i="43"/>
  <c r="Z91" i="4" s="1"/>
  <c r="Z107" i="43"/>
  <c r="Z107" i="4" s="1"/>
  <c r="Z49" i="43"/>
  <c r="Z49" i="4" s="1"/>
  <c r="Z94" i="43"/>
  <c r="Z94" i="4" s="1"/>
  <c r="Z109" i="43"/>
  <c r="Z109" i="4" s="1"/>
  <c r="Z88" i="43"/>
  <c r="Z88" i="4" s="1"/>
  <c r="Z89" i="43"/>
  <c r="Z89" i="4" s="1"/>
  <c r="Z90" i="43"/>
  <c r="Z90" i="4" s="1"/>
  <c r="Z110" i="43"/>
  <c r="Z110" i="4" s="1"/>
  <c r="Z93" i="43"/>
  <c r="Z93" i="4" s="1"/>
  <c r="Z111" i="43"/>
  <c r="Z111" i="4" s="1"/>
  <c r="Z52" i="43"/>
  <c r="Z52" i="4" s="1"/>
  <c r="Z67" i="43"/>
  <c r="Z67" i="4" s="1"/>
  <c r="Z102" i="43"/>
  <c r="Z102" i="4" s="1"/>
  <c r="Z56" i="43"/>
  <c r="Z56" i="4" s="1"/>
  <c r="Z68" i="43"/>
  <c r="Z68" i="4" s="1"/>
  <c r="Z112" i="43"/>
  <c r="Z112" i="4" s="1"/>
  <c r="Z50" i="43"/>
  <c r="Z50" i="4" s="1"/>
  <c r="Z60" i="43"/>
  <c r="Z60" i="4" s="1"/>
  <c r="Z69" i="43"/>
  <c r="Z69" i="4" s="1"/>
  <c r="Z61" i="43"/>
  <c r="Z61" i="4" s="1"/>
  <c r="Z70" i="43"/>
  <c r="Z70" i="4" s="1"/>
  <c r="Z45" i="43"/>
  <c r="Z104" i="43"/>
  <c r="Z104" i="4" s="1"/>
  <c r="Z46" i="43"/>
  <c r="Z46" i="4" s="1"/>
  <c r="Z62" i="43"/>
  <c r="Z62" i="4" s="1"/>
  <c r="Z63" i="43"/>
  <c r="Z63" i="4" s="1"/>
  <c r="Z103" i="43"/>
  <c r="Z103" i="4" s="1"/>
  <c r="Z87" i="43"/>
  <c r="Z64" i="43"/>
  <c r="Z64" i="4" s="1"/>
  <c r="Z65" i="43"/>
  <c r="Z65" i="4" s="1"/>
  <c r="Z51" i="43"/>
  <c r="Z51" i="4" s="1"/>
  <c r="U20" i="43"/>
  <c r="U22" i="43"/>
  <c r="AI94" i="43"/>
  <c r="AI94" i="4" s="1"/>
  <c r="AI92" i="43"/>
  <c r="AI92" i="4" s="1"/>
  <c r="AI98" i="43"/>
  <c r="AI98" i="4" s="1"/>
  <c r="AI104" i="43"/>
  <c r="AI104" i="4" s="1"/>
  <c r="AI105" i="43"/>
  <c r="AI105" i="4" s="1"/>
  <c r="AI88" i="43"/>
  <c r="AI88" i="4" s="1"/>
  <c r="AI89" i="43"/>
  <c r="AI89" i="4" s="1"/>
  <c r="AI91" i="43"/>
  <c r="AI91" i="4" s="1"/>
  <c r="AI106" i="43"/>
  <c r="AI106" i="4" s="1"/>
  <c r="AI107" i="43"/>
  <c r="AI107" i="4" s="1"/>
  <c r="AI90" i="43"/>
  <c r="AI90" i="4" s="1"/>
  <c r="AI109" i="43"/>
  <c r="AI109" i="4" s="1"/>
  <c r="AI93" i="43"/>
  <c r="AI93" i="4" s="1"/>
  <c r="AI110" i="43"/>
  <c r="AI110" i="4" s="1"/>
  <c r="AI112" i="43"/>
  <c r="AI112" i="4" s="1"/>
  <c r="AI62" i="43"/>
  <c r="AI62" i="4" s="1"/>
  <c r="AI103" i="43"/>
  <c r="AI103" i="4" s="1"/>
  <c r="AI87" i="43"/>
  <c r="AI102" i="43"/>
  <c r="AI102" i="4" s="1"/>
  <c r="AI64" i="43"/>
  <c r="AI64" i="4" s="1"/>
  <c r="AI111" i="43"/>
  <c r="AI111" i="4" s="1"/>
  <c r="AI51" i="43"/>
  <c r="AI51" i="4" s="1"/>
  <c r="AI63" i="43"/>
  <c r="AI63" i="4" s="1"/>
  <c r="AI45" i="43"/>
  <c r="AI68" i="43"/>
  <c r="AI68" i="4" s="1"/>
  <c r="AI69" i="43"/>
  <c r="AI69" i="4" s="1"/>
  <c r="AI52" i="43"/>
  <c r="AI52" i="4" s="1"/>
  <c r="AI60" i="43"/>
  <c r="AI60" i="4" s="1"/>
  <c r="AI50" i="43"/>
  <c r="AI50" i="4" s="1"/>
  <c r="AI47" i="43"/>
  <c r="AI47" i="4" s="1"/>
  <c r="AI46" i="43"/>
  <c r="AI46" i="4" s="1"/>
  <c r="AI70" i="43"/>
  <c r="AI70" i="4" s="1"/>
  <c r="AI56" i="43"/>
  <c r="AI56" i="4" s="1"/>
  <c r="AI65" i="43"/>
  <c r="AI65" i="4" s="1"/>
  <c r="AI48" i="43"/>
  <c r="AI48" i="4" s="1"/>
  <c r="AI49" i="43"/>
  <c r="AI49" i="4" s="1"/>
  <c r="AI61" i="43"/>
  <c r="AI61" i="4" s="1"/>
  <c r="AI67" i="43"/>
  <c r="AI67" i="4" s="1"/>
  <c r="AC28" i="43"/>
  <c r="M70" i="47"/>
  <c r="M28" i="43"/>
  <c r="S94" i="43"/>
  <c r="S94" i="4" s="1"/>
  <c r="S88" i="43"/>
  <c r="S88" i="4" s="1"/>
  <c r="S89" i="43"/>
  <c r="S89" i="4" s="1"/>
  <c r="S102" i="43"/>
  <c r="S102" i="4" s="1"/>
  <c r="S104" i="43"/>
  <c r="S104" i="4" s="1"/>
  <c r="S105" i="43"/>
  <c r="S105" i="4" s="1"/>
  <c r="S92" i="43"/>
  <c r="S92" i="4" s="1"/>
  <c r="S98" i="43"/>
  <c r="S98" i="4" s="1"/>
  <c r="S106" i="43"/>
  <c r="S106" i="4" s="1"/>
  <c r="S107" i="43"/>
  <c r="S107" i="4" s="1"/>
  <c r="S91" i="43"/>
  <c r="S91" i="4" s="1"/>
  <c r="S109" i="43"/>
  <c r="S109" i="4" s="1"/>
  <c r="S110" i="43"/>
  <c r="S110" i="4" s="1"/>
  <c r="S112" i="43"/>
  <c r="S112" i="4" s="1"/>
  <c r="S103" i="43"/>
  <c r="S103" i="4" s="1"/>
  <c r="S93" i="43"/>
  <c r="S93" i="4" s="1"/>
  <c r="S87" i="43"/>
  <c r="S111" i="43"/>
  <c r="S111" i="4" s="1"/>
  <c r="S90" i="43"/>
  <c r="S90" i="4" s="1"/>
  <c r="S62" i="43"/>
  <c r="S62" i="4" s="1"/>
  <c r="S50" i="43"/>
  <c r="S50" i="4" s="1"/>
  <c r="S64" i="43"/>
  <c r="S64" i="4" s="1"/>
  <c r="S61" i="43"/>
  <c r="S61" i="4" s="1"/>
  <c r="S67" i="43"/>
  <c r="S67" i="4" s="1"/>
  <c r="S51" i="43"/>
  <c r="S51" i="4" s="1"/>
  <c r="S63" i="43"/>
  <c r="S63" i="4" s="1"/>
  <c r="S45" i="43"/>
  <c r="S68" i="43"/>
  <c r="S68" i="4" s="1"/>
  <c r="S46" i="43"/>
  <c r="S46" i="4" s="1"/>
  <c r="S69" i="43"/>
  <c r="S69" i="4" s="1"/>
  <c r="S52" i="43"/>
  <c r="S52" i="4" s="1"/>
  <c r="S47" i="43"/>
  <c r="S47" i="4" s="1"/>
  <c r="S48" i="43"/>
  <c r="S48" i="4" s="1"/>
  <c r="S70" i="43"/>
  <c r="S70" i="4" s="1"/>
  <c r="S56" i="43"/>
  <c r="S56" i="4" s="1"/>
  <c r="S49" i="43"/>
  <c r="S49" i="4" s="1"/>
  <c r="S60" i="43"/>
  <c r="S60" i="4" s="1"/>
  <c r="S65" i="43"/>
  <c r="S65" i="4" s="1"/>
  <c r="AK9" i="43"/>
  <c r="U27" i="43"/>
  <c r="U21" i="43"/>
  <c r="T93" i="43"/>
  <c r="T93" i="4" s="1"/>
  <c r="T90" i="43"/>
  <c r="T90" i="4" s="1"/>
  <c r="T103" i="43"/>
  <c r="T103" i="4" s="1"/>
  <c r="T112" i="43"/>
  <c r="T112" i="4" s="1"/>
  <c r="T87" i="43"/>
  <c r="T88" i="43"/>
  <c r="T88" i="4" s="1"/>
  <c r="T89" i="43"/>
  <c r="T89" i="4" s="1"/>
  <c r="T102" i="43"/>
  <c r="T102" i="4" s="1"/>
  <c r="T104" i="43"/>
  <c r="T104" i="4" s="1"/>
  <c r="T46" i="43"/>
  <c r="T46" i="4" s="1"/>
  <c r="T105" i="43"/>
  <c r="T105" i="4" s="1"/>
  <c r="T47" i="43"/>
  <c r="T47" i="4" s="1"/>
  <c r="T92" i="43"/>
  <c r="T92" i="4" s="1"/>
  <c r="T98" i="43"/>
  <c r="T98" i="4" s="1"/>
  <c r="T106" i="43"/>
  <c r="T106" i="4" s="1"/>
  <c r="T48" i="43"/>
  <c r="T48" i="4" s="1"/>
  <c r="T107" i="43"/>
  <c r="T107" i="4" s="1"/>
  <c r="T91" i="43"/>
  <c r="T91" i="4" s="1"/>
  <c r="T94" i="43"/>
  <c r="T94" i="4" s="1"/>
  <c r="T109" i="43"/>
  <c r="T109" i="4" s="1"/>
  <c r="T50" i="43"/>
  <c r="T50" i="4" s="1"/>
  <c r="T64" i="43"/>
  <c r="T64" i="4" s="1"/>
  <c r="T51" i="43"/>
  <c r="T51" i="4" s="1"/>
  <c r="T65" i="43"/>
  <c r="T65" i="4" s="1"/>
  <c r="T110" i="43"/>
  <c r="T110" i="4" s="1"/>
  <c r="T52" i="43"/>
  <c r="T52" i="4" s="1"/>
  <c r="T67" i="43"/>
  <c r="T67" i="4" s="1"/>
  <c r="T61" i="43"/>
  <c r="T61" i="4" s="1"/>
  <c r="T56" i="43"/>
  <c r="T56" i="4" s="1"/>
  <c r="T68" i="43"/>
  <c r="T68" i="4" s="1"/>
  <c r="T111" i="43"/>
  <c r="T111" i="4" s="1"/>
  <c r="T60" i="43"/>
  <c r="T60" i="4" s="1"/>
  <c r="T69" i="43"/>
  <c r="T69" i="4" s="1"/>
  <c r="T62" i="43"/>
  <c r="T62" i="4" s="1"/>
  <c r="T70" i="43"/>
  <c r="T70" i="4" s="1"/>
  <c r="T63" i="43"/>
  <c r="T63" i="4" s="1"/>
  <c r="T49" i="43"/>
  <c r="T49" i="4" s="1"/>
  <c r="T45" i="43"/>
  <c r="AJ93" i="43"/>
  <c r="AJ93" i="4" s="1"/>
  <c r="AJ103" i="43"/>
  <c r="AJ103" i="4" s="1"/>
  <c r="AJ112" i="43"/>
  <c r="AJ112" i="4" s="1"/>
  <c r="AJ87" i="43"/>
  <c r="AJ92" i="43"/>
  <c r="AJ92" i="4" s="1"/>
  <c r="AJ98" i="43"/>
  <c r="AJ98" i="4" s="1"/>
  <c r="AJ104" i="43"/>
  <c r="AJ104" i="4" s="1"/>
  <c r="AJ46" i="43"/>
  <c r="AJ46" i="4" s="1"/>
  <c r="AJ105" i="43"/>
  <c r="AJ105" i="4" s="1"/>
  <c r="AJ47" i="43"/>
  <c r="AJ47" i="4" s="1"/>
  <c r="AJ88" i="43"/>
  <c r="AJ88" i="4" s="1"/>
  <c r="AJ89" i="43"/>
  <c r="AJ89" i="4" s="1"/>
  <c r="AJ91" i="43"/>
  <c r="AJ91" i="4" s="1"/>
  <c r="AJ94" i="43"/>
  <c r="AJ94" i="4" s="1"/>
  <c r="AJ106" i="43"/>
  <c r="AJ106" i="4" s="1"/>
  <c r="AJ48" i="43"/>
  <c r="AJ48" i="4" s="1"/>
  <c r="AJ107" i="43"/>
  <c r="AJ107" i="4" s="1"/>
  <c r="AJ90" i="43"/>
  <c r="AJ90" i="4" s="1"/>
  <c r="AJ109" i="43"/>
  <c r="AJ109" i="4" s="1"/>
  <c r="AJ50" i="43"/>
  <c r="AJ50" i="4" s="1"/>
  <c r="AJ111" i="43"/>
  <c r="AJ111" i="4" s="1"/>
  <c r="AJ64" i="43"/>
  <c r="AJ64" i="4" s="1"/>
  <c r="AJ49" i="43"/>
  <c r="AJ49" i="4" s="1"/>
  <c r="AJ110" i="43"/>
  <c r="AJ110" i="4" s="1"/>
  <c r="AJ51" i="43"/>
  <c r="AJ51" i="4" s="1"/>
  <c r="AJ65" i="43"/>
  <c r="AJ65" i="4" s="1"/>
  <c r="AJ61" i="43"/>
  <c r="AJ61" i="4" s="1"/>
  <c r="AJ52" i="43"/>
  <c r="AJ52" i="4" s="1"/>
  <c r="AJ67" i="43"/>
  <c r="AJ67" i="4" s="1"/>
  <c r="AJ56" i="43"/>
  <c r="AJ56" i="4" s="1"/>
  <c r="AJ68" i="43"/>
  <c r="AJ68" i="4" s="1"/>
  <c r="AJ102" i="43"/>
  <c r="AJ102" i="4" s="1"/>
  <c r="AJ60" i="43"/>
  <c r="AJ60" i="4" s="1"/>
  <c r="AJ69" i="43"/>
  <c r="AJ69" i="4" s="1"/>
  <c r="AJ62" i="43"/>
  <c r="AJ62" i="4" s="1"/>
  <c r="AJ70" i="43"/>
  <c r="AJ70" i="4" s="1"/>
  <c r="AJ45" i="43"/>
  <c r="AJ63" i="43"/>
  <c r="AJ63" i="4" s="1"/>
  <c r="Q88" i="43"/>
  <c r="Q88" i="4" s="1"/>
  <c r="Q102" i="43"/>
  <c r="Q102" i="4" s="1"/>
  <c r="Q92" i="43"/>
  <c r="Q92" i="4" s="1"/>
  <c r="Q106" i="43"/>
  <c r="Q106" i="4" s="1"/>
  <c r="Q48" i="43"/>
  <c r="Q48" i="4" s="1"/>
  <c r="Q98" i="43"/>
  <c r="Q98" i="4" s="1"/>
  <c r="Q107" i="43"/>
  <c r="Q107" i="4" s="1"/>
  <c r="Q49" i="43"/>
  <c r="Q49" i="4" s="1"/>
  <c r="Q91" i="43"/>
  <c r="Q91" i="4" s="1"/>
  <c r="Q109" i="43"/>
  <c r="Q109" i="4" s="1"/>
  <c r="Q50" i="43"/>
  <c r="Q50" i="4" s="1"/>
  <c r="Q94" i="43"/>
  <c r="Q94" i="4" s="1"/>
  <c r="Q110" i="43"/>
  <c r="Q110" i="4" s="1"/>
  <c r="Q111" i="43"/>
  <c r="Q111" i="4" s="1"/>
  <c r="Q90" i="43"/>
  <c r="Q90" i="4" s="1"/>
  <c r="Q93" i="43"/>
  <c r="Q93" i="4" s="1"/>
  <c r="Q103" i="43"/>
  <c r="Q103" i="4" s="1"/>
  <c r="Q112" i="43"/>
  <c r="Q112" i="4" s="1"/>
  <c r="Q87" i="43"/>
  <c r="Q89" i="43"/>
  <c r="Q89" i="4" s="1"/>
  <c r="Q56" i="43"/>
  <c r="Q56" i="4" s="1"/>
  <c r="Q68" i="43"/>
  <c r="Q68" i="4" s="1"/>
  <c r="Q104" i="43"/>
  <c r="Q104" i="4" s="1"/>
  <c r="Q46" i="43"/>
  <c r="Q46" i="4" s="1"/>
  <c r="Q60" i="43"/>
  <c r="Q60" i="4" s="1"/>
  <c r="Q69" i="43"/>
  <c r="Q69" i="4" s="1"/>
  <c r="Q61" i="43"/>
  <c r="Q61" i="4" s="1"/>
  <c r="Q70" i="43"/>
  <c r="Q70" i="4" s="1"/>
  <c r="Q45" i="43"/>
  <c r="Q62" i="43"/>
  <c r="Q62" i="4" s="1"/>
  <c r="Q63" i="43"/>
  <c r="Q63" i="4" s="1"/>
  <c r="Q51" i="43"/>
  <c r="Q51" i="4" s="1"/>
  <c r="Q65" i="43"/>
  <c r="Q65" i="4" s="1"/>
  <c r="Q67" i="43"/>
  <c r="Q67" i="4" s="1"/>
  <c r="Q64" i="43"/>
  <c r="Q64" i="4" s="1"/>
  <c r="Q47" i="43"/>
  <c r="Q47" i="4" s="1"/>
  <c r="Q52" i="43"/>
  <c r="Q52" i="4" s="1"/>
  <c r="Q105" i="43"/>
  <c r="Q105" i="4" s="1"/>
  <c r="AB93" i="43"/>
  <c r="AB93" i="4" s="1"/>
  <c r="AB102" i="43"/>
  <c r="AB102" i="4" s="1"/>
  <c r="AB103" i="43"/>
  <c r="AB103" i="4" s="1"/>
  <c r="AB112" i="43"/>
  <c r="AB112" i="4" s="1"/>
  <c r="AB87" i="43"/>
  <c r="AB104" i="43"/>
  <c r="AB104" i="4" s="1"/>
  <c r="AB46" i="43"/>
  <c r="AB46" i="4" s="1"/>
  <c r="AB92" i="43"/>
  <c r="AB92" i="4" s="1"/>
  <c r="AB98" i="43"/>
  <c r="AB98" i="4" s="1"/>
  <c r="AB105" i="43"/>
  <c r="AB105" i="4" s="1"/>
  <c r="AB47" i="43"/>
  <c r="AB47" i="4" s="1"/>
  <c r="AB106" i="43"/>
  <c r="AB106" i="4" s="1"/>
  <c r="AB48" i="43"/>
  <c r="AB48" i="4" s="1"/>
  <c r="AB91" i="43"/>
  <c r="AB91" i="4" s="1"/>
  <c r="AB94" i="43"/>
  <c r="AB94" i="4" s="1"/>
  <c r="AB107" i="43"/>
  <c r="AB107" i="4" s="1"/>
  <c r="AB109" i="43"/>
  <c r="AB109" i="4" s="1"/>
  <c r="AB50" i="43"/>
  <c r="AB50" i="4" s="1"/>
  <c r="AB64" i="43"/>
  <c r="AB64" i="4" s="1"/>
  <c r="AB61" i="43"/>
  <c r="AB61" i="4" s="1"/>
  <c r="AB51" i="43"/>
  <c r="AB51" i="4" s="1"/>
  <c r="AB65" i="43"/>
  <c r="AB65" i="4" s="1"/>
  <c r="AB89" i="43"/>
  <c r="AB89" i="4" s="1"/>
  <c r="AB49" i="43"/>
  <c r="AB49" i="4" s="1"/>
  <c r="AB52" i="43"/>
  <c r="AB52" i="4" s="1"/>
  <c r="AB67" i="43"/>
  <c r="AB67" i="4" s="1"/>
  <c r="AB56" i="43"/>
  <c r="AB56" i="4" s="1"/>
  <c r="AB68" i="43"/>
  <c r="AB68" i="4" s="1"/>
  <c r="AB90" i="43"/>
  <c r="AB90" i="4" s="1"/>
  <c r="AB60" i="43"/>
  <c r="AB60" i="4" s="1"/>
  <c r="AB69" i="43"/>
  <c r="AB69" i="4" s="1"/>
  <c r="AB111" i="43"/>
  <c r="AB111" i="4" s="1"/>
  <c r="AB62" i="43"/>
  <c r="AB62" i="4" s="1"/>
  <c r="AB45" i="43"/>
  <c r="AB88" i="43"/>
  <c r="AB88" i="4" s="1"/>
  <c r="AB63" i="43"/>
  <c r="AB63" i="4" s="1"/>
  <c r="AB70" i="43"/>
  <c r="AB70" i="4" s="1"/>
  <c r="AB110" i="43"/>
  <c r="AB110" i="4" s="1"/>
  <c r="V88" i="43"/>
  <c r="V88" i="4" s="1"/>
  <c r="V89" i="43"/>
  <c r="V89" i="4" s="1"/>
  <c r="V91" i="43"/>
  <c r="V91" i="4" s="1"/>
  <c r="V110" i="43"/>
  <c r="V110" i="4" s="1"/>
  <c r="V90" i="43"/>
  <c r="V90" i="4" s="1"/>
  <c r="V93" i="43"/>
  <c r="V93" i="4" s="1"/>
  <c r="V111" i="43"/>
  <c r="V111" i="4" s="1"/>
  <c r="V103" i="43"/>
  <c r="V103" i="4" s="1"/>
  <c r="V112" i="43"/>
  <c r="V112" i="4" s="1"/>
  <c r="V87" i="43"/>
  <c r="V102" i="43"/>
  <c r="V102" i="4" s="1"/>
  <c r="V104" i="43"/>
  <c r="V104" i="4" s="1"/>
  <c r="V46" i="43"/>
  <c r="V46" i="4" s="1"/>
  <c r="V92" i="43"/>
  <c r="V92" i="4" s="1"/>
  <c r="V105" i="43"/>
  <c r="V105" i="4" s="1"/>
  <c r="V47" i="43"/>
  <c r="V47" i="4" s="1"/>
  <c r="V98" i="43"/>
  <c r="V98" i="4" s="1"/>
  <c r="V106" i="43"/>
  <c r="V106" i="4" s="1"/>
  <c r="V48" i="43"/>
  <c r="V48" i="4" s="1"/>
  <c r="V94" i="43"/>
  <c r="V94" i="4" s="1"/>
  <c r="V109" i="43"/>
  <c r="V109" i="4" s="1"/>
  <c r="V49" i="43"/>
  <c r="V49" i="4" s="1"/>
  <c r="V62" i="43"/>
  <c r="V62" i="4" s="1"/>
  <c r="V50" i="43"/>
  <c r="V50" i="4" s="1"/>
  <c r="V63" i="43"/>
  <c r="V63" i="4" s="1"/>
  <c r="V107" i="43"/>
  <c r="V107" i="4" s="1"/>
  <c r="V64" i="43"/>
  <c r="V64" i="4" s="1"/>
  <c r="V51" i="43"/>
  <c r="V51" i="4" s="1"/>
  <c r="V65" i="43"/>
  <c r="V65" i="4" s="1"/>
  <c r="V56" i="43"/>
  <c r="V56" i="4" s="1"/>
  <c r="V52" i="43"/>
  <c r="V52" i="4" s="1"/>
  <c r="V67" i="43"/>
  <c r="V67" i="4" s="1"/>
  <c r="V60" i="43"/>
  <c r="V60" i="4" s="1"/>
  <c r="V69" i="43"/>
  <c r="V69" i="4" s="1"/>
  <c r="V61" i="43"/>
  <c r="V61" i="4" s="1"/>
  <c r="V70" i="43"/>
  <c r="V70" i="4" s="1"/>
  <c r="V68" i="43"/>
  <c r="V68" i="4" s="1"/>
  <c r="V45" i="43"/>
  <c r="K55" i="43"/>
  <c r="K55" i="4" s="1"/>
  <c r="AC97" i="43"/>
  <c r="AC97" i="4" s="1"/>
  <c r="AC101" i="43"/>
  <c r="AC101" i="4" s="1"/>
  <c r="Y15" i="43"/>
  <c r="AE11" i="43"/>
  <c r="O11" i="43"/>
  <c r="V101" i="43"/>
  <c r="V101" i="4" s="1"/>
  <c r="V97" i="43"/>
  <c r="V97" i="4" s="1"/>
  <c r="Q97" i="43"/>
  <c r="Q97" i="4" s="1"/>
  <c r="Q101" i="43"/>
  <c r="Q101" i="4" s="1"/>
  <c r="AI97" i="43"/>
  <c r="AI97" i="4" s="1"/>
  <c r="AI101" i="43"/>
  <c r="AI101" i="4" s="1"/>
  <c r="AF101" i="43"/>
  <c r="AF101" i="4" s="1"/>
  <c r="AF97" i="43"/>
  <c r="AF97" i="4" s="1"/>
  <c r="K97" i="43"/>
  <c r="K97" i="4" s="1"/>
  <c r="K101" i="43"/>
  <c r="K101" i="4" s="1"/>
  <c r="T97" i="43"/>
  <c r="T97" i="4" s="1"/>
  <c r="T101" i="43"/>
  <c r="T101" i="4" s="1"/>
  <c r="S55" i="43"/>
  <c r="S55" i="4" s="1"/>
  <c r="Z11" i="43"/>
  <c r="T55" i="43"/>
  <c r="T55" i="4" s="1"/>
  <c r="I17" i="43"/>
  <c r="X11" i="43"/>
  <c r="AJ59" i="43"/>
  <c r="AJ59" i="4" s="1"/>
  <c r="P55" i="43"/>
  <c r="P55" i="4" s="1"/>
  <c r="O15" i="43"/>
  <c r="AD15" i="43"/>
  <c r="N15" i="43"/>
  <c r="AK15" i="43"/>
  <c r="U15" i="43"/>
  <c r="AA11" i="43"/>
  <c r="U59" i="43"/>
  <c r="U59" i="4" s="1"/>
  <c r="AE101" i="43"/>
  <c r="AE101" i="4" s="1"/>
  <c r="AE97" i="43"/>
  <c r="AE97" i="4" s="1"/>
  <c r="N101" i="43"/>
  <c r="N101" i="4" s="1"/>
  <c r="N97" i="43"/>
  <c r="N97" i="4" s="1"/>
  <c r="AH97" i="43"/>
  <c r="AH97" i="4" s="1"/>
  <c r="AH101" i="43"/>
  <c r="AH101" i="4" s="1"/>
  <c r="X101" i="43"/>
  <c r="X101" i="4" s="1"/>
  <c r="X97" i="43"/>
  <c r="X97" i="4" s="1"/>
  <c r="L97" i="43"/>
  <c r="L97" i="4" s="1"/>
  <c r="L101" i="43"/>
  <c r="L101" i="4" s="1"/>
  <c r="S15" i="43"/>
  <c r="J17" i="43"/>
  <c r="Y11" i="43"/>
  <c r="AI11" i="43"/>
  <c r="AE15" i="43"/>
  <c r="O55" i="43"/>
  <c r="O55" i="4" s="1"/>
  <c r="N59" i="43"/>
  <c r="N59" i="4" s="1"/>
  <c r="AD101" i="43"/>
  <c r="AD101" i="4" s="1"/>
  <c r="AD97" i="43"/>
  <c r="AD97" i="4" s="1"/>
  <c r="AB97" i="43"/>
  <c r="AB97" i="4" s="1"/>
  <c r="AB101" i="43"/>
  <c r="AB101" i="4" s="1"/>
  <c r="S11" i="43"/>
  <c r="W101" i="43"/>
  <c r="W101" i="4" s="1"/>
  <c r="W97" i="43"/>
  <c r="W97" i="4" s="1"/>
  <c r="Z97" i="43"/>
  <c r="Z97" i="4" s="1"/>
  <c r="Z101" i="43"/>
  <c r="Z101" i="4" s="1"/>
  <c r="P101" i="43"/>
  <c r="P101" i="4" s="1"/>
  <c r="P97" i="43"/>
  <c r="P97" i="4" s="1"/>
  <c r="AH15" i="43"/>
  <c r="R15" i="43"/>
  <c r="AG59" i="43"/>
  <c r="AG59" i="4" s="1"/>
  <c r="AD11" i="43"/>
  <c r="N11" i="43"/>
  <c r="AK11" i="43"/>
  <c r="U11" i="43"/>
  <c r="AA15" i="43"/>
  <c r="M59" i="43"/>
  <c r="M59" i="4" s="1"/>
  <c r="AJ15" i="43"/>
  <c r="R97" i="43"/>
  <c r="R97" i="4" s="1"/>
  <c r="R101" i="43"/>
  <c r="R101" i="4" s="1"/>
  <c r="AH55" i="43"/>
  <c r="AH55" i="4" s="1"/>
  <c r="J13" i="43"/>
  <c r="AG15" i="43"/>
  <c r="Q11" i="43"/>
  <c r="I13" i="43"/>
  <c r="H13" i="43"/>
  <c r="W15" i="43"/>
  <c r="G13" i="43"/>
  <c r="L59" i="43"/>
  <c r="L59" i="4" s="1"/>
  <c r="S97" i="43"/>
  <c r="S97" i="4" s="1"/>
  <c r="S101" i="43"/>
  <c r="S101" i="4" s="1"/>
  <c r="O101" i="43"/>
  <c r="O101" i="4" s="1"/>
  <c r="O97" i="43"/>
  <c r="O97" i="4" s="1"/>
  <c r="J53" i="43"/>
  <c r="J53" i="4" s="1"/>
  <c r="J99" i="43"/>
  <c r="J99" i="4" s="1"/>
  <c r="J57" i="43"/>
  <c r="J57" i="4" s="1"/>
  <c r="J95" i="43"/>
  <c r="J95" i="4" s="1"/>
  <c r="I99" i="43"/>
  <c r="I99" i="4" s="1"/>
  <c r="G6" i="18"/>
  <c r="I53" i="43"/>
  <c r="I53" i="4" s="1"/>
  <c r="I95" i="43"/>
  <c r="I95" i="4" s="1"/>
  <c r="I57" i="43"/>
  <c r="I57" i="4" s="1"/>
  <c r="H99" i="43"/>
  <c r="H57" i="43"/>
  <c r="F6" i="18"/>
  <c r="H95" i="43"/>
  <c r="H53" i="43"/>
  <c r="AK101" i="43"/>
  <c r="AK101" i="4" s="1"/>
  <c r="AK97" i="43"/>
  <c r="AK97" i="4" s="1"/>
  <c r="AH11" i="43"/>
  <c r="R11" i="43"/>
  <c r="AH59" i="43"/>
  <c r="AH59" i="4" s="1"/>
  <c r="AF11" i="43"/>
  <c r="P11" i="43"/>
  <c r="AF55" i="43"/>
  <c r="AF55" i="4" s="1"/>
  <c r="H17" i="43"/>
  <c r="W11" i="43"/>
  <c r="V15" i="43"/>
  <c r="AD55" i="43"/>
  <c r="AD55" i="4" s="1"/>
  <c r="AC15" i="43"/>
  <c r="M15" i="43"/>
  <c r="AK59" i="43"/>
  <c r="AK59" i="4" s="1"/>
  <c r="AJ11" i="43"/>
  <c r="L55" i="43"/>
  <c r="L55" i="4" s="1"/>
  <c r="Y101" i="43"/>
  <c r="Y101" i="4" s="1"/>
  <c r="Y97" i="43"/>
  <c r="Y97" i="4" s="1"/>
  <c r="M97" i="43"/>
  <c r="M97" i="4" s="1"/>
  <c r="M101" i="43"/>
  <c r="M101" i="4" s="1"/>
  <c r="AB59" i="43"/>
  <c r="AB59" i="4" s="1"/>
  <c r="Z55" i="43"/>
  <c r="Z55" i="4" s="1"/>
  <c r="AG11" i="43"/>
  <c r="Q15" i="43"/>
  <c r="AE55" i="43"/>
  <c r="AE55" i="4" s="1"/>
  <c r="G17" i="43"/>
  <c r="AD59" i="43"/>
  <c r="AD59" i="4" s="1"/>
  <c r="AK55" i="43"/>
  <c r="AK55" i="4" s="1"/>
  <c r="G99" i="43"/>
  <c r="G95" i="43"/>
  <c r="G57" i="43"/>
  <c r="G53" i="43"/>
  <c r="E6" i="18"/>
  <c r="AA97" i="43"/>
  <c r="AA97" i="4" s="1"/>
  <c r="AA101" i="43"/>
  <c r="AA101" i="4" s="1"/>
  <c r="AA59" i="43"/>
  <c r="AA59" i="4" s="1"/>
  <c r="Y55" i="43"/>
  <c r="Y55" i="4" s="1"/>
  <c r="AG101" i="43"/>
  <c r="AG101" i="4" s="1"/>
  <c r="AG97" i="43"/>
  <c r="AG97" i="4" s="1"/>
  <c r="U97" i="43"/>
  <c r="U97" i="4" s="1"/>
  <c r="U101" i="43"/>
  <c r="U101" i="4" s="1"/>
  <c r="AJ97" i="43"/>
  <c r="AJ97" i="4" s="1"/>
  <c r="AJ101" i="43"/>
  <c r="AJ101" i="4" s="1"/>
  <c r="AA55" i="43"/>
  <c r="AA55" i="4" s="1"/>
  <c r="Z15" i="43"/>
  <c r="AB55" i="43"/>
  <c r="AB55" i="4" s="1"/>
  <c r="Z59" i="43"/>
  <c r="Z59" i="4" s="1"/>
  <c r="Q59" i="43"/>
  <c r="Q59" i="4" s="1"/>
  <c r="AF15" i="43"/>
  <c r="P15" i="43"/>
  <c r="X55" i="43"/>
  <c r="X55" i="4" s="1"/>
  <c r="AE59" i="43"/>
  <c r="AE59" i="4" s="1"/>
  <c r="V11" i="43"/>
  <c r="V55" i="43"/>
  <c r="V55" i="4" s="1"/>
  <c r="AC11" i="43"/>
  <c r="M11" i="43"/>
  <c r="AC59" i="43"/>
  <c r="AC59" i="4" s="1"/>
  <c r="F99" i="43"/>
  <c r="F95" i="43"/>
  <c r="F57" i="43"/>
  <c r="D6" i="18"/>
  <c r="F53" i="43"/>
  <c r="F13" i="43"/>
  <c r="F17" i="43"/>
  <c r="E13" i="43"/>
  <c r="E17" i="43"/>
  <c r="C6" i="18"/>
  <c r="E53" i="43"/>
  <c r="E95" i="43"/>
  <c r="E57" i="43"/>
  <c r="E99" i="43"/>
  <c r="M101" i="45"/>
  <c r="M97" i="45"/>
  <c r="M59" i="45"/>
  <c r="P54" i="45"/>
  <c r="M55" i="45"/>
  <c r="L13" i="45"/>
  <c r="L17" i="45"/>
  <c r="O7" i="39"/>
  <c r="Q54" i="45" s="1"/>
  <c r="O7" i="16"/>
  <c r="O12" i="45"/>
  <c r="P100" i="45"/>
  <c r="P96" i="45"/>
  <c r="O16" i="45"/>
  <c r="J55" i="44"/>
  <c r="J55" i="32" s="1"/>
  <c r="J59" i="44"/>
  <c r="J97" i="44"/>
  <c r="J101" i="44"/>
  <c r="J101" i="32" s="1"/>
  <c r="I108" i="44"/>
  <c r="I66" i="44"/>
  <c r="I55" i="32"/>
  <c r="I13" i="44"/>
  <c r="I8" i="17"/>
  <c r="I59" i="32"/>
  <c r="J8" i="17"/>
  <c r="I97" i="32"/>
  <c r="I17" i="44"/>
  <c r="I101" i="32"/>
  <c r="F36" i="18"/>
  <c r="E35" i="18"/>
  <c r="F35" i="18"/>
  <c r="AQ16" i="41"/>
  <c r="AQ16" i="35"/>
  <c r="AQ16" i="36"/>
  <c r="AQ15" i="41"/>
  <c r="AQ15" i="36"/>
  <c r="AQ15" i="35"/>
  <c r="F44" i="32"/>
  <c r="E37" i="4"/>
  <c r="E37" i="12"/>
  <c r="T5" i="17"/>
  <c r="E37" i="35"/>
  <c r="J5" i="17"/>
  <c r="L5" i="17"/>
  <c r="E37" i="14"/>
  <c r="E37" i="15"/>
  <c r="E37" i="11"/>
  <c r="C3" i="18"/>
  <c r="E86" i="32"/>
  <c r="AF3" i="2"/>
  <c r="AH37" i="47" s="1"/>
  <c r="G86" i="32"/>
  <c r="S5" i="17"/>
  <c r="X3" i="2"/>
  <c r="Z37" i="47" s="1"/>
  <c r="K5" i="17"/>
  <c r="J2" i="32"/>
  <c r="J44" i="32" s="1"/>
  <c r="AB5" i="17"/>
  <c r="H14" i="31"/>
  <c r="D9" i="2"/>
  <c r="J17" i="31"/>
  <c r="J5" i="16" s="1"/>
  <c r="J86" i="4"/>
  <c r="I5" i="31"/>
  <c r="AA3" i="2"/>
  <c r="AC37" i="47" s="1"/>
  <c r="J35" i="31"/>
  <c r="J11" i="17" s="1"/>
  <c r="I15" i="31"/>
  <c r="K79" i="12" s="1"/>
  <c r="I4" i="16"/>
  <c r="N5" i="17"/>
  <c r="X5" i="17"/>
  <c r="J16" i="31"/>
  <c r="K16" i="31" s="1"/>
  <c r="AA5" i="17"/>
  <c r="Z5" i="17"/>
  <c r="W5" i="17"/>
  <c r="J121" i="14"/>
  <c r="H5" i="18"/>
  <c r="J79" i="14"/>
  <c r="J121" i="15"/>
  <c r="J79" i="28"/>
  <c r="P3" i="2"/>
  <c r="R37" i="47" s="1"/>
  <c r="H6" i="31"/>
  <c r="H6" i="18" s="1"/>
  <c r="K23" i="31"/>
  <c r="K11" i="16" s="1"/>
  <c r="L11" i="18"/>
  <c r="K35" i="31"/>
  <c r="K11" i="17" s="1"/>
  <c r="H86" i="32"/>
  <c r="J23" i="31"/>
  <c r="I35" i="31"/>
  <c r="I11" i="17" s="1"/>
  <c r="V5" i="17"/>
  <c r="I23" i="31"/>
  <c r="I11" i="16" s="1"/>
  <c r="K11" i="18"/>
  <c r="J11" i="18"/>
  <c r="I11" i="18"/>
  <c r="H14" i="39"/>
  <c r="H26" i="39"/>
  <c r="K2" i="41"/>
  <c r="I2" i="39"/>
  <c r="AG79" i="4"/>
  <c r="AC79" i="4"/>
  <c r="AC121" i="4"/>
  <c r="AF5" i="17"/>
  <c r="I5" i="17"/>
  <c r="X79" i="4"/>
  <c r="AF79" i="4"/>
  <c r="J121" i="28"/>
  <c r="P79" i="4"/>
  <c r="G3" i="18"/>
  <c r="I37" i="11"/>
  <c r="I37" i="15"/>
  <c r="I37" i="14"/>
  <c r="I37" i="12"/>
  <c r="I37" i="28"/>
  <c r="S121" i="4"/>
  <c r="D3" i="18"/>
  <c r="F37" i="11"/>
  <c r="F37" i="15"/>
  <c r="F37" i="14"/>
  <c r="F37" i="28"/>
  <c r="F37" i="12"/>
  <c r="F3" i="18"/>
  <c r="H37" i="11"/>
  <c r="H37" i="15"/>
  <c r="H37" i="14"/>
  <c r="H37" i="28"/>
  <c r="H37" i="12"/>
  <c r="H26" i="31"/>
  <c r="Y79" i="4"/>
  <c r="AI121" i="4"/>
  <c r="U79" i="4"/>
  <c r="I8" i="31"/>
  <c r="I8" i="18" s="1"/>
  <c r="K37" i="41"/>
  <c r="K37" i="40"/>
  <c r="AH121" i="4"/>
  <c r="AE121" i="4"/>
  <c r="P5" i="17"/>
  <c r="I71" i="40"/>
  <c r="R121" i="4"/>
  <c r="J79" i="12"/>
  <c r="AD5" i="17"/>
  <c r="J121" i="12"/>
  <c r="Q121" i="4"/>
  <c r="G86" i="40"/>
  <c r="G44" i="40"/>
  <c r="W121" i="4"/>
  <c r="I8" i="16"/>
  <c r="J44" i="40"/>
  <c r="J86" i="40"/>
  <c r="G9" i="2"/>
  <c r="G9" i="16"/>
  <c r="G85" i="18" s="1"/>
  <c r="H9" i="2"/>
  <c r="I27" i="31"/>
  <c r="AJ121" i="4"/>
  <c r="K121" i="4"/>
  <c r="AD121" i="4"/>
  <c r="J121" i="32"/>
  <c r="AH5" i="17"/>
  <c r="J11" i="16"/>
  <c r="U121" i="4"/>
  <c r="H3" i="16"/>
  <c r="J121" i="11"/>
  <c r="Q79" i="4"/>
  <c r="AA121" i="4"/>
  <c r="M79" i="4"/>
  <c r="N2" i="38"/>
  <c r="N2" i="42"/>
  <c r="N2" i="34"/>
  <c r="AB121" i="4"/>
  <c r="V121" i="4"/>
  <c r="F86" i="40"/>
  <c r="F44" i="40"/>
  <c r="H86" i="40"/>
  <c r="H44" i="40"/>
  <c r="O121" i="4"/>
  <c r="AG5" i="17"/>
  <c r="J79" i="15"/>
  <c r="AE5" i="17"/>
  <c r="H3" i="17"/>
  <c r="AC5" i="17"/>
  <c r="J28" i="31"/>
  <c r="J27" i="31" s="1"/>
  <c r="E3" i="18"/>
  <c r="G37" i="11"/>
  <c r="G37" i="15"/>
  <c r="G37" i="14"/>
  <c r="G37" i="12"/>
  <c r="G37" i="28"/>
  <c r="L121" i="4"/>
  <c r="T121" i="4"/>
  <c r="N121" i="4"/>
  <c r="R5" i="17"/>
  <c r="Z121" i="4"/>
  <c r="Y5" i="17"/>
  <c r="J79" i="11"/>
  <c r="H9" i="17"/>
  <c r="U5" i="17"/>
  <c r="AG121" i="4"/>
  <c r="I4" i="31"/>
  <c r="K3" i="2"/>
  <c r="M37" i="47" s="1"/>
  <c r="AI3" i="2"/>
  <c r="AK37" i="47" s="1"/>
  <c r="J3" i="39"/>
  <c r="L37" i="49" s="1"/>
  <c r="L121" i="40"/>
  <c r="I113" i="40"/>
  <c r="I86" i="40"/>
  <c r="I44" i="40"/>
  <c r="Q5" i="17"/>
  <c r="E86" i="40"/>
  <c r="E44" i="40"/>
  <c r="M11" i="31"/>
  <c r="L35" i="31"/>
  <c r="I4" i="17"/>
  <c r="M5" i="17"/>
  <c r="P40" i="40"/>
  <c r="K22" i="39"/>
  <c r="L10" i="39"/>
  <c r="K34" i="39"/>
  <c r="L8" i="39"/>
  <c r="N59" i="45" s="1"/>
  <c r="L35" i="39"/>
  <c r="L23" i="39"/>
  <c r="L11" i="16" s="1"/>
  <c r="M11" i="39"/>
  <c r="L5" i="39"/>
  <c r="K9" i="39"/>
  <c r="K27" i="39"/>
  <c r="K6" i="39"/>
  <c r="L28" i="39"/>
  <c r="K4" i="39"/>
  <c r="M109" i="45" s="1"/>
  <c r="L15" i="39"/>
  <c r="N79" i="49" s="1"/>
  <c r="M16" i="39"/>
  <c r="F38" i="18"/>
  <c r="E36" i="18"/>
  <c r="E37" i="18"/>
  <c r="F37" i="18"/>
  <c r="H9" i="31"/>
  <c r="I37" i="36"/>
  <c r="I22" i="31"/>
  <c r="I10" i="16" s="1"/>
  <c r="J10" i="31"/>
  <c r="J10" i="18" s="1"/>
  <c r="I34" i="31"/>
  <c r="I10" i="17" s="1"/>
  <c r="J8" i="31"/>
  <c r="J8" i="18" s="1"/>
  <c r="H3" i="31"/>
  <c r="F71" i="32"/>
  <c r="F80" i="32" s="1"/>
  <c r="E113" i="32"/>
  <c r="E71" i="32"/>
  <c r="E80" i="32" s="1"/>
  <c r="AK79" i="4"/>
  <c r="E9" i="2"/>
  <c r="H113" i="32"/>
  <c r="H122" i="32" s="1"/>
  <c r="S3" i="2"/>
  <c r="U37" i="47" s="1"/>
  <c r="H71" i="32"/>
  <c r="AE3" i="2"/>
  <c r="AG37" i="47" s="1"/>
  <c r="G113" i="32"/>
  <c r="G122" i="32" s="1"/>
  <c r="L3" i="2"/>
  <c r="N37" i="47" s="1"/>
  <c r="N79" i="4"/>
  <c r="AB3" i="2"/>
  <c r="AD37" i="47" s="1"/>
  <c r="AD79" i="4"/>
  <c r="W3" i="2"/>
  <c r="Y37" i="47" s="1"/>
  <c r="Y121" i="4"/>
  <c r="V3" i="2"/>
  <c r="X37" i="47" s="1"/>
  <c r="X121" i="4"/>
  <c r="Y3" i="2"/>
  <c r="AA37" i="47" s="1"/>
  <c r="AA79" i="4"/>
  <c r="I37" i="4"/>
  <c r="I38" i="4" s="1"/>
  <c r="I37" i="35"/>
  <c r="R3" i="2"/>
  <c r="T37" i="47" s="1"/>
  <c r="T79" i="4"/>
  <c r="M3" i="2"/>
  <c r="O37" i="47" s="1"/>
  <c r="O79" i="4"/>
  <c r="Q3" i="2"/>
  <c r="S37" i="47" s="1"/>
  <c r="S79" i="4"/>
  <c r="N3" i="2"/>
  <c r="P37" i="47" s="1"/>
  <c r="P121" i="4"/>
  <c r="I3" i="2"/>
  <c r="K37" i="47" s="1"/>
  <c r="K79" i="4"/>
  <c r="J37" i="35"/>
  <c r="J37" i="4"/>
  <c r="J38" i="4" s="1"/>
  <c r="C9" i="2"/>
  <c r="J3" i="2"/>
  <c r="L37" i="47" s="1"/>
  <c r="L79" i="4"/>
  <c r="F9" i="2"/>
  <c r="F113" i="32"/>
  <c r="AH3" i="2"/>
  <c r="AJ37" i="47" s="1"/>
  <c r="AJ79" i="4"/>
  <c r="AD3" i="2"/>
  <c r="AF37" i="47" s="1"/>
  <c r="AF121" i="4"/>
  <c r="G37" i="35"/>
  <c r="G37" i="4"/>
  <c r="J2" i="2"/>
  <c r="K2" i="36"/>
  <c r="K2" i="35"/>
  <c r="K2" i="4"/>
  <c r="I2" i="31"/>
  <c r="O3" i="2"/>
  <c r="Q37" i="47" s="1"/>
  <c r="AC3" i="2"/>
  <c r="AE37" i="47" s="1"/>
  <c r="AE79" i="4"/>
  <c r="F37" i="35"/>
  <c r="F37" i="4"/>
  <c r="T3" i="2"/>
  <c r="V37" i="47" s="1"/>
  <c r="V79" i="4"/>
  <c r="Z3" i="2"/>
  <c r="AB37" i="47" s="1"/>
  <c r="AB79" i="4"/>
  <c r="U3" i="2"/>
  <c r="W37" i="47" s="1"/>
  <c r="W79" i="4"/>
  <c r="AG3" i="2"/>
  <c r="AI37" i="47" s="1"/>
  <c r="AI79" i="4"/>
  <c r="H37" i="35"/>
  <c r="H37" i="4"/>
  <c r="N20" i="36"/>
  <c r="K9" i="36"/>
  <c r="K29" i="32"/>
  <c r="L28" i="36"/>
  <c r="K21" i="36"/>
  <c r="I85" i="32"/>
  <c r="I43" i="32"/>
  <c r="AS63" i="4"/>
  <c r="G5" i="34"/>
  <c r="F7" i="34"/>
  <c r="F25" i="34"/>
  <c r="F19" i="34"/>
  <c r="F24" i="34"/>
  <c r="F6" i="34"/>
  <c r="F26" i="34"/>
  <c r="F27" i="34"/>
  <c r="F23" i="34"/>
  <c r="G11" i="34"/>
  <c r="F14" i="34"/>
  <c r="F13" i="34"/>
  <c r="F12" i="34"/>
  <c r="F15" i="34"/>
  <c r="F18" i="34"/>
  <c r="F17" i="34"/>
  <c r="F16" i="34"/>
  <c r="AS100" i="32"/>
  <c r="AS58" i="32"/>
  <c r="AS105" i="32"/>
  <c r="O20" i="36"/>
  <c r="Q40" i="32"/>
  <c r="H40" i="4"/>
  <c r="L29" i="4"/>
  <c r="AS99" i="4"/>
  <c r="AS57" i="4"/>
  <c r="AS100" i="4"/>
  <c r="AS58" i="4"/>
  <c r="AS102" i="4"/>
  <c r="AS60" i="4"/>
  <c r="M121" i="49" l="1"/>
  <c r="N75" i="17"/>
  <c r="AJ33" i="2"/>
  <c r="AJ9" i="2" s="1"/>
  <c r="L2" i="41"/>
  <c r="L2" i="48"/>
  <c r="L2" i="44"/>
  <c r="L2" i="49"/>
  <c r="L2" i="45"/>
  <c r="L2" i="43"/>
  <c r="L2" i="47"/>
  <c r="K86" i="47"/>
  <c r="K44" i="47"/>
  <c r="K86" i="43"/>
  <c r="K44" i="43"/>
  <c r="K86" i="45"/>
  <c r="K44" i="45"/>
  <c r="K86" i="49"/>
  <c r="K44" i="49"/>
  <c r="K86" i="44"/>
  <c r="K44" i="44"/>
  <c r="K86" i="48"/>
  <c r="K44" i="48"/>
  <c r="K64" i="49"/>
  <c r="K22" i="49" s="1"/>
  <c r="J11" i="49"/>
  <c r="AS60" i="32"/>
  <c r="M45" i="4"/>
  <c r="AL121" i="4"/>
  <c r="M7" i="43"/>
  <c r="AB11" i="43"/>
  <c r="U14" i="43"/>
  <c r="AB15" i="43"/>
  <c r="J28" i="47"/>
  <c r="I8" i="47"/>
  <c r="G54" i="43"/>
  <c r="AC8" i="43"/>
  <c r="M4" i="43"/>
  <c r="K87" i="4"/>
  <c r="K87" i="47" s="1"/>
  <c r="M3" i="43"/>
  <c r="M87" i="4"/>
  <c r="M87" i="47" s="1"/>
  <c r="AK26" i="43"/>
  <c r="AK110" i="4"/>
  <c r="J4" i="47"/>
  <c r="M8" i="43"/>
  <c r="M92" i="4"/>
  <c r="U5" i="43"/>
  <c r="U47" i="4"/>
  <c r="T15" i="43"/>
  <c r="T57" i="4"/>
  <c r="AI15" i="43"/>
  <c r="AI57" i="4"/>
  <c r="M23" i="43"/>
  <c r="M65" i="4"/>
  <c r="AK19" i="43"/>
  <c r="AK61" i="4"/>
  <c r="H108" i="43"/>
  <c r="H66" i="43"/>
  <c r="T11" i="43"/>
  <c r="G66" i="43"/>
  <c r="G108" i="43"/>
  <c r="L104" i="4"/>
  <c r="L104" i="47" s="1"/>
  <c r="N112" i="4"/>
  <c r="N112" i="47" s="1"/>
  <c r="M9" i="43"/>
  <c r="M51" i="4"/>
  <c r="M51" i="47" s="1"/>
  <c r="K112" i="4"/>
  <c r="K112" i="47" s="1"/>
  <c r="K105" i="4"/>
  <c r="K105" i="47" s="1"/>
  <c r="K93" i="4"/>
  <c r="K93" i="47" s="1"/>
  <c r="I20" i="47"/>
  <c r="U6" i="43"/>
  <c r="U90" i="4"/>
  <c r="M5" i="43"/>
  <c r="M89" i="4"/>
  <c r="M89" i="47" s="1"/>
  <c r="M5" i="47" s="1"/>
  <c r="I10" i="47"/>
  <c r="F108" i="43"/>
  <c r="F66" i="43"/>
  <c r="K63" i="10"/>
  <c r="K105" i="10" s="1"/>
  <c r="K63" i="4"/>
  <c r="K63" i="47" s="1"/>
  <c r="U9" i="43"/>
  <c r="U93" i="4"/>
  <c r="J5" i="47"/>
  <c r="U26" i="43"/>
  <c r="U110" i="4"/>
  <c r="L89" i="4"/>
  <c r="L89" i="47" s="1"/>
  <c r="L87" i="4"/>
  <c r="L87" i="47" s="1"/>
  <c r="M26" i="43"/>
  <c r="M68" i="4"/>
  <c r="I22" i="47"/>
  <c r="L105" i="4"/>
  <c r="L105" i="47" s="1"/>
  <c r="AC6" i="43"/>
  <c r="AK10" i="43"/>
  <c r="L112" i="4"/>
  <c r="L112" i="47" s="1"/>
  <c r="J20" i="47"/>
  <c r="K89" i="4"/>
  <c r="K89" i="47" s="1"/>
  <c r="I9" i="47"/>
  <c r="U7" i="43"/>
  <c r="U49" i="4"/>
  <c r="AC23" i="43"/>
  <c r="AC65" i="4"/>
  <c r="J3" i="47"/>
  <c r="M10" i="43"/>
  <c r="M94" i="4"/>
  <c r="J9" i="47"/>
  <c r="AK5" i="43"/>
  <c r="AK89" i="4"/>
  <c r="I5" i="47"/>
  <c r="I21" i="47"/>
  <c r="I108" i="43"/>
  <c r="I108" i="4" s="1"/>
  <c r="I66" i="43"/>
  <c r="I66" i="4" s="1"/>
  <c r="AK8" i="43"/>
  <c r="U25" i="43"/>
  <c r="U67" i="4"/>
  <c r="AC27" i="43"/>
  <c r="AC69" i="4"/>
  <c r="M25" i="43"/>
  <c r="M109" i="4"/>
  <c r="E108" i="43"/>
  <c r="E66" i="43"/>
  <c r="U23" i="43"/>
  <c r="U107" i="4"/>
  <c r="AC7" i="43"/>
  <c r="AC49" i="4"/>
  <c r="U10" i="43"/>
  <c r="U52" i="4"/>
  <c r="I3" i="47"/>
  <c r="K99" i="43"/>
  <c r="K99" i="4" s="1"/>
  <c r="L88" i="4"/>
  <c r="L88" i="47" s="1"/>
  <c r="K104" i="4"/>
  <c r="K104" i="47" s="1"/>
  <c r="M27" i="43"/>
  <c r="M111" i="4"/>
  <c r="K88" i="4"/>
  <c r="K88" i="47" s="1"/>
  <c r="M14" i="43"/>
  <c r="M56" i="4"/>
  <c r="J66" i="43"/>
  <c r="J66" i="4" s="1"/>
  <c r="J108" i="43"/>
  <c r="J108" i="4" s="1"/>
  <c r="L93" i="4"/>
  <c r="L93" i="47" s="1"/>
  <c r="I28" i="47"/>
  <c r="AK6" i="43"/>
  <c r="AK48" i="4"/>
  <c r="J21" i="47"/>
  <c r="M19" i="43"/>
  <c r="M61" i="4"/>
  <c r="AK23" i="43"/>
  <c r="AK107" i="4"/>
  <c r="I4" i="47"/>
  <c r="X15" i="43"/>
  <c r="X57" i="4"/>
  <c r="K62" i="49"/>
  <c r="K20" i="49" s="1"/>
  <c r="K47" i="49"/>
  <c r="K5" i="49" s="1"/>
  <c r="K51" i="49"/>
  <c r="K9" i="49" s="1"/>
  <c r="K50" i="49"/>
  <c r="K8" i="49" s="1"/>
  <c r="K45" i="49"/>
  <c r="K3" i="49" s="1"/>
  <c r="K52" i="49"/>
  <c r="K10" i="49" s="1"/>
  <c r="K63" i="49"/>
  <c r="K21" i="49" s="1"/>
  <c r="K46" i="49"/>
  <c r="K4" i="49" s="1"/>
  <c r="K70" i="49"/>
  <c r="K28" i="49" s="1"/>
  <c r="H69" i="18"/>
  <c r="I53" i="48"/>
  <c r="I95" i="48"/>
  <c r="I52" i="48"/>
  <c r="I10" i="48" s="1"/>
  <c r="I70" i="48"/>
  <c r="I28" i="48" s="1"/>
  <c r="I46" i="48"/>
  <c r="I4" i="48" s="1"/>
  <c r="I63" i="48"/>
  <c r="I21" i="48" s="1"/>
  <c r="I51" i="48"/>
  <c r="I9" i="48" s="1"/>
  <c r="I62" i="48"/>
  <c r="I20" i="48" s="1"/>
  <c r="I64" i="48"/>
  <c r="I22" i="48" s="1"/>
  <c r="I50" i="48"/>
  <c r="I8" i="48" s="1"/>
  <c r="I45" i="48"/>
  <c r="I3" i="48" s="1"/>
  <c r="I47" i="48"/>
  <c r="I5" i="48" s="1"/>
  <c r="X9" i="2"/>
  <c r="L74" i="17"/>
  <c r="L75" i="17"/>
  <c r="P9" i="2"/>
  <c r="AM121" i="4"/>
  <c r="H36" i="17"/>
  <c r="H36" i="23" s="1"/>
  <c r="AK7" i="43"/>
  <c r="M6" i="43"/>
  <c r="AK18" i="43"/>
  <c r="U28" i="43"/>
  <c r="M21" i="43"/>
  <c r="M74" i="17"/>
  <c r="M75" i="17"/>
  <c r="AI9" i="2"/>
  <c r="L9" i="2"/>
  <c r="T9" i="2"/>
  <c r="AC9" i="2"/>
  <c r="N9" i="2"/>
  <c r="J74" i="17"/>
  <c r="J75" i="17"/>
  <c r="AA9" i="2"/>
  <c r="AH9" i="2"/>
  <c r="I9" i="2"/>
  <c r="U9" i="2"/>
  <c r="L99" i="43"/>
  <c r="L99" i="4" s="1"/>
  <c r="L95" i="43"/>
  <c r="L53" i="43"/>
  <c r="L53" i="4" s="1"/>
  <c r="L57" i="43"/>
  <c r="L57" i="4" s="1"/>
  <c r="H75" i="17"/>
  <c r="H74" i="17"/>
  <c r="I74" i="17"/>
  <c r="I75" i="17"/>
  <c r="S9" i="2"/>
  <c r="Z9" i="2"/>
  <c r="AE9" i="2"/>
  <c r="M9" i="2"/>
  <c r="V9" i="2"/>
  <c r="AC5" i="43"/>
  <c r="AK27" i="43"/>
  <c r="K9" i="2"/>
  <c r="R9" i="2"/>
  <c r="W9" i="2"/>
  <c r="K57" i="43"/>
  <c r="K57" i="4" s="1"/>
  <c r="K53" i="43"/>
  <c r="K53" i="4" s="1"/>
  <c r="AG9" i="2"/>
  <c r="J9" i="2"/>
  <c r="O9" i="2"/>
  <c r="Q9" i="2"/>
  <c r="AB9" i="2"/>
  <c r="K74" i="17"/>
  <c r="K75" i="17"/>
  <c r="Y9" i="2"/>
  <c r="AF9" i="2"/>
  <c r="AD9" i="2"/>
  <c r="AO121" i="47"/>
  <c r="AN121" i="47"/>
  <c r="AQ121" i="47"/>
  <c r="AP121" i="47"/>
  <c r="AK25" i="43"/>
  <c r="U3" i="43"/>
  <c r="AK21" i="43"/>
  <c r="M28" i="47"/>
  <c r="M18" i="43"/>
  <c r="R37" i="4"/>
  <c r="AC21" i="43"/>
  <c r="AC10" i="43"/>
  <c r="AC14" i="43"/>
  <c r="AK4" i="43"/>
  <c r="AC19" i="43"/>
  <c r="AC20" i="43"/>
  <c r="AK28" i="43"/>
  <c r="M20" i="43"/>
  <c r="AK3" i="43"/>
  <c r="AK22" i="43"/>
  <c r="H38" i="16"/>
  <c r="H38" i="22" s="1"/>
  <c r="M22" i="43"/>
  <c r="AC18" i="43"/>
  <c r="Z37" i="35"/>
  <c r="AC4" i="43"/>
  <c r="AC25" i="43"/>
  <c r="K18" i="43"/>
  <c r="U8" i="43"/>
  <c r="AC9" i="43"/>
  <c r="AC22" i="43"/>
  <c r="U18" i="43"/>
  <c r="AC3" i="43"/>
  <c r="AC26" i="43"/>
  <c r="I58" i="43"/>
  <c r="I58" i="4" s="1"/>
  <c r="H58" i="43"/>
  <c r="AK20" i="43"/>
  <c r="U4" i="43"/>
  <c r="AL79" i="4"/>
  <c r="AK14" i="43"/>
  <c r="U7" i="2"/>
  <c r="W54" i="43" s="1"/>
  <c r="W54" i="4" s="1"/>
  <c r="K8" i="43"/>
  <c r="K50" i="47"/>
  <c r="K8" i="47" s="1"/>
  <c r="K26" i="43"/>
  <c r="W7" i="2"/>
  <c r="Y58" i="43" s="1"/>
  <c r="Y58" i="4" s="1"/>
  <c r="K5" i="43"/>
  <c r="K47" i="47"/>
  <c r="K20" i="43"/>
  <c r="K62" i="47"/>
  <c r="E54" i="43"/>
  <c r="E100" i="43"/>
  <c r="E16" i="43" s="1"/>
  <c r="C7" i="18"/>
  <c r="E96" i="43"/>
  <c r="G100" i="43"/>
  <c r="G16" i="43" s="1"/>
  <c r="G96" i="43"/>
  <c r="E7" i="18"/>
  <c r="Z7" i="2"/>
  <c r="AB54" i="43" s="1"/>
  <c r="AB54" i="4" s="1"/>
  <c r="O7" i="2"/>
  <c r="Q54" i="43" s="1"/>
  <c r="Q54" i="4" s="1"/>
  <c r="AB7" i="2"/>
  <c r="S7" i="2"/>
  <c r="U54" i="43" s="1"/>
  <c r="U54" i="4" s="1"/>
  <c r="D74" i="16"/>
  <c r="D75" i="16"/>
  <c r="D73" i="18"/>
  <c r="AE7" i="2"/>
  <c r="AG54" i="43" s="1"/>
  <c r="AG54" i="4" s="1"/>
  <c r="F100" i="43"/>
  <c r="F16" i="43" s="1"/>
  <c r="F96" i="43"/>
  <c r="D7" i="18"/>
  <c r="K14" i="43"/>
  <c r="E74" i="16"/>
  <c r="E75" i="16"/>
  <c r="E73" i="18"/>
  <c r="K28" i="43"/>
  <c r="K70" i="47"/>
  <c r="R7" i="2"/>
  <c r="T58" i="43" s="1"/>
  <c r="T58" i="4" s="1"/>
  <c r="Q7" i="2"/>
  <c r="S58" i="43" s="1"/>
  <c r="S58" i="4" s="1"/>
  <c r="T7" i="2"/>
  <c r="V58" i="43" s="1"/>
  <c r="V58" i="4" s="1"/>
  <c r="K7" i="2"/>
  <c r="M54" i="43" s="1"/>
  <c r="M54" i="4" s="1"/>
  <c r="K7" i="16"/>
  <c r="K62" i="10"/>
  <c r="K104" i="10" s="1"/>
  <c r="I100" i="43"/>
  <c r="I100" i="4" s="1"/>
  <c r="I96" i="43"/>
  <c r="I96" i="4" s="1"/>
  <c r="K23" i="43"/>
  <c r="M7" i="2"/>
  <c r="O58" i="43" s="1"/>
  <c r="O58" i="4" s="1"/>
  <c r="M7" i="16"/>
  <c r="K25" i="43"/>
  <c r="K3" i="43"/>
  <c r="K45" i="47"/>
  <c r="F74" i="16"/>
  <c r="F73" i="18"/>
  <c r="F75" i="16"/>
  <c r="K10" i="43"/>
  <c r="K52" i="47"/>
  <c r="J7" i="2"/>
  <c r="L58" i="43" s="1"/>
  <c r="L58" i="4" s="1"/>
  <c r="J7" i="16"/>
  <c r="AD7" i="2"/>
  <c r="AF54" i="43" s="1"/>
  <c r="AF54" i="4" s="1"/>
  <c r="L7" i="2"/>
  <c r="L7" i="16"/>
  <c r="K7" i="43"/>
  <c r="K27" i="43"/>
  <c r="H96" i="43"/>
  <c r="H12" i="43" s="1"/>
  <c r="F7" i="18"/>
  <c r="H100" i="43"/>
  <c r="K21" i="43"/>
  <c r="I7" i="2"/>
  <c r="K58" i="43" s="1"/>
  <c r="K58" i="4" s="1"/>
  <c r="I7" i="16"/>
  <c r="V7" i="2"/>
  <c r="X58" i="43" s="1"/>
  <c r="X58" i="4" s="1"/>
  <c r="Y7" i="2"/>
  <c r="AA58" i="43" s="1"/>
  <c r="AA58" i="4" s="1"/>
  <c r="AL37" i="47"/>
  <c r="AN79" i="47"/>
  <c r="AP79" i="47"/>
  <c r="AQ79" i="47"/>
  <c r="AO79" i="47"/>
  <c r="J54" i="43"/>
  <c r="J54" i="4" s="1"/>
  <c r="J96" i="43"/>
  <c r="J96" i="4" s="1"/>
  <c r="J100" i="43"/>
  <c r="J100" i="4" s="1"/>
  <c r="H7" i="18"/>
  <c r="AI7" i="2"/>
  <c r="AK58" i="43" s="1"/>
  <c r="AK58" i="4" s="1"/>
  <c r="K9" i="43"/>
  <c r="K51" i="47"/>
  <c r="AM79" i="4"/>
  <c r="C73" i="18"/>
  <c r="C75" i="16"/>
  <c r="C74" i="16"/>
  <c r="AH7" i="2"/>
  <c r="AA7" i="2"/>
  <c r="AC58" i="43" s="1"/>
  <c r="AC58" i="4" s="1"/>
  <c r="H75" i="16"/>
  <c r="H73" i="18"/>
  <c r="H74" i="16"/>
  <c r="AG7" i="2"/>
  <c r="AI58" i="43" s="1"/>
  <c r="AI58" i="4" s="1"/>
  <c r="N7" i="2"/>
  <c r="P54" i="43" s="1"/>
  <c r="P54" i="4" s="1"/>
  <c r="N7" i="16"/>
  <c r="AF7" i="2"/>
  <c r="AH58" i="43" s="1"/>
  <c r="AH58" i="4" s="1"/>
  <c r="J58" i="43"/>
  <c r="J58" i="4" s="1"/>
  <c r="X7" i="2"/>
  <c r="Z58" i="43" s="1"/>
  <c r="Z58" i="4" s="1"/>
  <c r="AC7" i="2"/>
  <c r="AE54" i="43" s="1"/>
  <c r="AE54" i="4" s="1"/>
  <c r="P7" i="2"/>
  <c r="K6" i="43"/>
  <c r="F54" i="43"/>
  <c r="K22" i="43"/>
  <c r="K4" i="43"/>
  <c r="K46" i="47"/>
  <c r="K19" i="43"/>
  <c r="L55" i="40"/>
  <c r="M93" i="47"/>
  <c r="L62" i="10"/>
  <c r="L104" i="10" s="1"/>
  <c r="L4" i="50"/>
  <c r="L21" i="10" s="1"/>
  <c r="L63" i="10" s="1"/>
  <c r="L105" i="10" s="1"/>
  <c r="L94" i="40"/>
  <c r="L94" i="49" s="1"/>
  <c r="L10" i="49" s="1"/>
  <c r="L104" i="40"/>
  <c r="L104" i="49" s="1"/>
  <c r="L20" i="49" s="1"/>
  <c r="L47" i="40"/>
  <c r="L47" i="49" s="1"/>
  <c r="L89" i="40"/>
  <c r="L89" i="49" s="1"/>
  <c r="AQ62" i="49"/>
  <c r="AQ104" i="49"/>
  <c r="N93" i="47"/>
  <c r="L8" i="41"/>
  <c r="L92" i="40"/>
  <c r="L92" i="49" s="1"/>
  <c r="L50" i="40"/>
  <c r="L50" i="49" s="1"/>
  <c r="M8" i="41"/>
  <c r="L59" i="40"/>
  <c r="N9" i="41"/>
  <c r="N9" i="35"/>
  <c r="M45" i="47"/>
  <c r="L103" i="40"/>
  <c r="L61" i="40"/>
  <c r="M22" i="41"/>
  <c r="K18" i="23"/>
  <c r="K18" i="22"/>
  <c r="M21" i="35"/>
  <c r="M63" i="47"/>
  <c r="M21" i="47" s="1"/>
  <c r="L22" i="41"/>
  <c r="L106" i="40"/>
  <c r="L106" i="49" s="1"/>
  <c r="AQ59" i="48"/>
  <c r="AQ101" i="48"/>
  <c r="M88" i="47"/>
  <c r="M46" i="47"/>
  <c r="M53" i="47"/>
  <c r="M95" i="47"/>
  <c r="L111" i="40"/>
  <c r="AS99" i="32"/>
  <c r="AS57" i="32"/>
  <c r="AQ101" i="49"/>
  <c r="AQ59" i="49"/>
  <c r="L48" i="40"/>
  <c r="L90" i="40"/>
  <c r="M101" i="40"/>
  <c r="M3" i="50"/>
  <c r="M20" i="10" s="1"/>
  <c r="M62" i="10" s="1"/>
  <c r="M104" i="10" s="1"/>
  <c r="M20" i="35"/>
  <c r="M104" i="47"/>
  <c r="M62" i="47"/>
  <c r="L101" i="40"/>
  <c r="L64" i="40"/>
  <c r="L64" i="49" s="1"/>
  <c r="L67" i="40"/>
  <c r="L109" i="40"/>
  <c r="L96" i="40"/>
  <c r="L54" i="40"/>
  <c r="AQ105" i="47"/>
  <c r="AQ63" i="47"/>
  <c r="AQ102" i="48"/>
  <c r="AQ60" i="48"/>
  <c r="N28" i="41"/>
  <c r="N28" i="35"/>
  <c r="L98" i="40"/>
  <c r="AQ63" i="49"/>
  <c r="AQ105" i="49"/>
  <c r="AQ62" i="47"/>
  <c r="AQ104" i="47"/>
  <c r="AS62" i="32"/>
  <c r="AS104" i="32"/>
  <c r="AS99" i="40"/>
  <c r="AS57" i="40"/>
  <c r="AQ100" i="48"/>
  <c r="AQ58" i="48"/>
  <c r="AQ57" i="48"/>
  <c r="AQ99" i="48"/>
  <c r="AS62" i="40"/>
  <c r="AS104" i="40"/>
  <c r="AS101" i="32"/>
  <c r="AS59" i="32"/>
  <c r="L29" i="40"/>
  <c r="L95" i="40"/>
  <c r="L95" i="49" s="1"/>
  <c r="AQ101" i="47"/>
  <c r="AQ59" i="47"/>
  <c r="AS102" i="40"/>
  <c r="AS60" i="40"/>
  <c r="L58" i="40"/>
  <c r="L100" i="40"/>
  <c r="AQ60" i="49"/>
  <c r="AQ102" i="49"/>
  <c r="AS59" i="40"/>
  <c r="AS101" i="40"/>
  <c r="AQ102" i="47"/>
  <c r="AQ60" i="47"/>
  <c r="AS105" i="40"/>
  <c r="AS63" i="40"/>
  <c r="M9" i="35"/>
  <c r="L112" i="40"/>
  <c r="L112" i="49" s="1"/>
  <c r="L28" i="49" s="1"/>
  <c r="AS100" i="40"/>
  <c r="AS58" i="40"/>
  <c r="N89" i="47"/>
  <c r="AQ99" i="47"/>
  <c r="AQ57" i="47"/>
  <c r="AQ63" i="48"/>
  <c r="AQ105" i="48"/>
  <c r="AQ104" i="48"/>
  <c r="AQ62" i="48"/>
  <c r="AQ100" i="49"/>
  <c r="AQ58" i="49"/>
  <c r="L87" i="40"/>
  <c r="L87" i="49" s="1"/>
  <c r="L3" i="49" s="1"/>
  <c r="AQ58" i="47"/>
  <c r="AQ100" i="47"/>
  <c r="AQ99" i="49"/>
  <c r="AQ57" i="49"/>
  <c r="H35" i="16"/>
  <c r="H35" i="22" s="1"/>
  <c r="H36" i="16"/>
  <c r="H36" i="22" s="1"/>
  <c r="O73" i="18"/>
  <c r="I11" i="44"/>
  <c r="K121" i="10"/>
  <c r="K121" i="48"/>
  <c r="L121" i="10"/>
  <c r="L121" i="48"/>
  <c r="I54" i="32"/>
  <c r="I58" i="44"/>
  <c r="I100" i="44"/>
  <c r="I100" i="32" s="1"/>
  <c r="I96" i="44"/>
  <c r="I96" i="32" s="1"/>
  <c r="G7" i="18"/>
  <c r="G73" i="18"/>
  <c r="G75" i="16"/>
  <c r="G74" i="16"/>
  <c r="J37" i="48"/>
  <c r="J37" i="10"/>
  <c r="J48" i="32"/>
  <c r="J6" i="44"/>
  <c r="J45" i="32"/>
  <c r="J3" i="44"/>
  <c r="J65" i="32"/>
  <c r="J23" i="44"/>
  <c r="J49" i="32"/>
  <c r="J7" i="44"/>
  <c r="J67" i="32"/>
  <c r="J25" i="44"/>
  <c r="J20" i="44"/>
  <c r="J62" i="32"/>
  <c r="J62" i="48" s="1"/>
  <c r="J20" i="48" s="1"/>
  <c r="J64" i="32"/>
  <c r="J22" i="44"/>
  <c r="H37" i="16"/>
  <c r="H37" i="22" s="1"/>
  <c r="J47" i="32"/>
  <c r="J47" i="48" s="1"/>
  <c r="J5" i="48" s="1"/>
  <c r="J5" i="44"/>
  <c r="J27" i="44"/>
  <c r="J69" i="32"/>
  <c r="J4" i="44"/>
  <c r="J46" i="32"/>
  <c r="J46" i="48" s="1"/>
  <c r="J4" i="48" s="1"/>
  <c r="J68" i="32"/>
  <c r="J26" i="44"/>
  <c r="J63" i="32"/>
  <c r="J63" i="48" s="1"/>
  <c r="J21" i="48" s="1"/>
  <c r="J21" i="44"/>
  <c r="J50" i="32"/>
  <c r="J50" i="48" s="1"/>
  <c r="J8" i="48" s="1"/>
  <c r="J8" i="44"/>
  <c r="K79" i="32"/>
  <c r="K79" i="48"/>
  <c r="K79" i="10"/>
  <c r="J52" i="32"/>
  <c r="J10" i="44"/>
  <c r="J56" i="32"/>
  <c r="J14" i="44"/>
  <c r="J51" i="32"/>
  <c r="J51" i="48" s="1"/>
  <c r="J9" i="48" s="1"/>
  <c r="J9" i="44"/>
  <c r="J70" i="32"/>
  <c r="J70" i="48" s="1"/>
  <c r="J28" i="48" s="1"/>
  <c r="J28" i="44"/>
  <c r="J61" i="32"/>
  <c r="J19" i="44"/>
  <c r="J60" i="32"/>
  <c r="J18" i="44"/>
  <c r="H37" i="17"/>
  <c r="H37" i="23" s="1"/>
  <c r="H35" i="17"/>
  <c r="H35" i="23" s="1"/>
  <c r="I37" i="16"/>
  <c r="I37" i="22" s="1"/>
  <c r="I36" i="16"/>
  <c r="I36" i="22" s="1"/>
  <c r="I38" i="16"/>
  <c r="I38" i="22" s="1"/>
  <c r="I35" i="16"/>
  <c r="I35" i="22" s="1"/>
  <c r="I35" i="17"/>
  <c r="I35" i="23" s="1"/>
  <c r="H38" i="17"/>
  <c r="H38" i="23" s="1"/>
  <c r="H3" i="41"/>
  <c r="H4" i="41"/>
  <c r="O3" i="34"/>
  <c r="J3" i="41"/>
  <c r="J3" i="35"/>
  <c r="J3" i="36"/>
  <c r="O4" i="34"/>
  <c r="J4" i="41"/>
  <c r="J4" i="35"/>
  <c r="J4" i="36"/>
  <c r="L92" i="47"/>
  <c r="J22" i="47"/>
  <c r="K94" i="47"/>
  <c r="P22" i="8"/>
  <c r="L106" i="47" s="1"/>
  <c r="Q8" i="8"/>
  <c r="P10" i="8"/>
  <c r="L94" i="47" s="1"/>
  <c r="Q8" i="38"/>
  <c r="P22" i="38"/>
  <c r="P10" i="38"/>
  <c r="K106" i="47"/>
  <c r="K64" i="47"/>
  <c r="J10" i="47"/>
  <c r="U8" i="42"/>
  <c r="T22" i="42"/>
  <c r="T10" i="42"/>
  <c r="Q54" i="44"/>
  <c r="Q54" i="32" s="1"/>
  <c r="L4" i="49"/>
  <c r="L21" i="49"/>
  <c r="L9" i="49"/>
  <c r="N79" i="40"/>
  <c r="N55" i="45"/>
  <c r="N55" i="40" s="1"/>
  <c r="M102" i="45"/>
  <c r="M105" i="45"/>
  <c r="M105" i="40" s="1"/>
  <c r="M110" i="45"/>
  <c r="M110" i="40" s="1"/>
  <c r="L66" i="40"/>
  <c r="L24" i="45"/>
  <c r="P12" i="45"/>
  <c r="M92" i="45"/>
  <c r="K66" i="40"/>
  <c r="K24" i="45"/>
  <c r="L11" i="45"/>
  <c r="L53" i="40"/>
  <c r="L53" i="49" s="1"/>
  <c r="M6" i="16"/>
  <c r="M99" i="45"/>
  <c r="M99" i="40" s="1"/>
  <c r="M95" i="45"/>
  <c r="M53" i="45"/>
  <c r="M57" i="45"/>
  <c r="M112" i="45"/>
  <c r="M112" i="40" s="1"/>
  <c r="K108" i="40"/>
  <c r="L57" i="40"/>
  <c r="L15" i="45"/>
  <c r="M91" i="45"/>
  <c r="M91" i="40" s="1"/>
  <c r="M108" i="45"/>
  <c r="M108" i="40" s="1"/>
  <c r="M66" i="45"/>
  <c r="M104" i="45"/>
  <c r="M87" i="45"/>
  <c r="M87" i="40" s="1"/>
  <c r="I5" i="18"/>
  <c r="K107" i="44"/>
  <c r="K107" i="32" s="1"/>
  <c r="K92" i="44"/>
  <c r="K92" i="32" s="1"/>
  <c r="K92" i="48" s="1"/>
  <c r="K65" i="44"/>
  <c r="K50" i="44"/>
  <c r="K52" i="44"/>
  <c r="K51" i="44"/>
  <c r="K106" i="44"/>
  <c r="K106" i="32" s="1"/>
  <c r="K106" i="48" s="1"/>
  <c r="K91" i="44"/>
  <c r="K91" i="32" s="1"/>
  <c r="K64" i="44"/>
  <c r="K49" i="44"/>
  <c r="K112" i="44"/>
  <c r="K112" i="32" s="1"/>
  <c r="K112" i="48" s="1"/>
  <c r="K105" i="44"/>
  <c r="K105" i="32" s="1"/>
  <c r="K105" i="48" s="1"/>
  <c r="K90" i="44"/>
  <c r="K90" i="32" s="1"/>
  <c r="K70" i="44"/>
  <c r="K63" i="44"/>
  <c r="K48" i="44"/>
  <c r="K111" i="44"/>
  <c r="K111" i="32" s="1"/>
  <c r="K104" i="44"/>
  <c r="K89" i="44"/>
  <c r="K89" i="32" s="1"/>
  <c r="K89" i="48" s="1"/>
  <c r="K69" i="44"/>
  <c r="K62" i="44"/>
  <c r="K62" i="32" s="1"/>
  <c r="K62" i="48" s="1"/>
  <c r="K47" i="44"/>
  <c r="K94" i="44"/>
  <c r="K94" i="32" s="1"/>
  <c r="K94" i="48" s="1"/>
  <c r="K110" i="44"/>
  <c r="K110" i="32" s="1"/>
  <c r="K103" i="44"/>
  <c r="K103" i="32" s="1"/>
  <c r="K88" i="44"/>
  <c r="K88" i="32" s="1"/>
  <c r="K88" i="48" s="1"/>
  <c r="K68" i="44"/>
  <c r="K61" i="44"/>
  <c r="K46" i="44"/>
  <c r="K109" i="44"/>
  <c r="K109" i="32" s="1"/>
  <c r="K102" i="44"/>
  <c r="K102" i="32" s="1"/>
  <c r="K98" i="44"/>
  <c r="K98" i="32" s="1"/>
  <c r="K87" i="44"/>
  <c r="K87" i="32" s="1"/>
  <c r="K87" i="48" s="1"/>
  <c r="K67" i="44"/>
  <c r="K60" i="44"/>
  <c r="K56" i="44"/>
  <c r="K45" i="44"/>
  <c r="K93" i="44"/>
  <c r="K93" i="32" s="1"/>
  <c r="K93" i="48" s="1"/>
  <c r="O74" i="17"/>
  <c r="O75" i="17"/>
  <c r="K121" i="12"/>
  <c r="P7" i="17"/>
  <c r="Q31" i="31"/>
  <c r="L121" i="11"/>
  <c r="P12" i="44"/>
  <c r="Q58" i="32"/>
  <c r="Q19" i="31"/>
  <c r="P7" i="31"/>
  <c r="R58" i="44" s="1"/>
  <c r="P18" i="31"/>
  <c r="P100" i="32"/>
  <c r="Q96" i="44"/>
  <c r="Q100" i="44"/>
  <c r="Q100" i="32" s="1"/>
  <c r="J57" i="44"/>
  <c r="J95" i="44"/>
  <c r="J95" i="32" s="1"/>
  <c r="J95" i="48" s="1"/>
  <c r="J99" i="44"/>
  <c r="J99" i="32" s="1"/>
  <c r="J53" i="44"/>
  <c r="J108" i="44"/>
  <c r="J108" i="32" s="1"/>
  <c r="J66" i="44"/>
  <c r="AF17" i="43"/>
  <c r="X17" i="43"/>
  <c r="AB7" i="43"/>
  <c r="V18" i="43"/>
  <c r="AB4" i="43"/>
  <c r="Q3" i="43"/>
  <c r="Q14" i="43"/>
  <c r="Q6" i="43"/>
  <c r="AJ19" i="43"/>
  <c r="T7" i="43"/>
  <c r="Y14" i="43"/>
  <c r="AE18" i="43"/>
  <c r="AE20" i="43"/>
  <c r="AF10" i="43"/>
  <c r="AF4" i="43"/>
  <c r="O5" i="43"/>
  <c r="AA7" i="43"/>
  <c r="AA5" i="43"/>
  <c r="L27" i="43"/>
  <c r="L10" i="43"/>
  <c r="AG25" i="43"/>
  <c r="AG20" i="43"/>
  <c r="AG18" i="43"/>
  <c r="AG6" i="43"/>
  <c r="AH21" i="43"/>
  <c r="AH28" i="43"/>
  <c r="AH10" i="43"/>
  <c r="AD27" i="43"/>
  <c r="AD22" i="43"/>
  <c r="N8" i="43"/>
  <c r="N7" i="43"/>
  <c r="N5" i="43"/>
  <c r="N47" i="47"/>
  <c r="W27" i="43"/>
  <c r="W9" i="43"/>
  <c r="W7" i="43"/>
  <c r="X23" i="43"/>
  <c r="X21" i="43"/>
  <c r="X18" i="43"/>
  <c r="R9" i="43"/>
  <c r="R3" i="43"/>
  <c r="R26" i="43"/>
  <c r="R6" i="43"/>
  <c r="R37" i="35"/>
  <c r="Z37" i="4"/>
  <c r="V25" i="43"/>
  <c r="V8" i="43"/>
  <c r="V5" i="43"/>
  <c r="AB18" i="43"/>
  <c r="AB23" i="43"/>
  <c r="Q5" i="43"/>
  <c r="Q28" i="43"/>
  <c r="AJ27" i="43"/>
  <c r="AJ23" i="43"/>
  <c r="AJ5" i="43"/>
  <c r="T21" i="43"/>
  <c r="T19" i="43"/>
  <c r="T5" i="43"/>
  <c r="S5" i="43"/>
  <c r="S25" i="43"/>
  <c r="AI7" i="43"/>
  <c r="AI18" i="43"/>
  <c r="AI22" i="43"/>
  <c r="Z9" i="43"/>
  <c r="Z26" i="43"/>
  <c r="Z6" i="43"/>
  <c r="P26" i="43"/>
  <c r="P6" i="43"/>
  <c r="P19" i="43"/>
  <c r="Y28" i="43"/>
  <c r="Y8" i="43"/>
  <c r="AE25" i="43"/>
  <c r="AE22" i="43"/>
  <c r="AE3" i="43"/>
  <c r="AF9" i="43"/>
  <c r="O7" i="43"/>
  <c r="O21" i="43"/>
  <c r="AA14" i="43"/>
  <c r="AA25" i="43"/>
  <c r="L18" i="43"/>
  <c r="L46" i="47"/>
  <c r="L4" i="43"/>
  <c r="AG22" i="43"/>
  <c r="AG5" i="43"/>
  <c r="AG26" i="43"/>
  <c r="AH8" i="43"/>
  <c r="AH19" i="43"/>
  <c r="AH7" i="43"/>
  <c r="AH5" i="43"/>
  <c r="AD18" i="43"/>
  <c r="AD5" i="43"/>
  <c r="N21" i="43"/>
  <c r="W18" i="43"/>
  <c r="W3" i="43"/>
  <c r="W8" i="43"/>
  <c r="X14" i="43"/>
  <c r="X20" i="43"/>
  <c r="X6" i="43"/>
  <c r="R23" i="43"/>
  <c r="R28" i="43"/>
  <c r="R14" i="43"/>
  <c r="Q20" i="43"/>
  <c r="V21" i="43"/>
  <c r="AJ20" i="43"/>
  <c r="S6" i="43"/>
  <c r="V17" i="43"/>
  <c r="V10" i="43"/>
  <c r="V20" i="43"/>
  <c r="AB28" i="43"/>
  <c r="AB9" i="43"/>
  <c r="AB6" i="43"/>
  <c r="Q22" i="43"/>
  <c r="Q19" i="43"/>
  <c r="Q8" i="43"/>
  <c r="AJ18" i="43"/>
  <c r="AJ9" i="43"/>
  <c r="T28" i="43"/>
  <c r="T25" i="43"/>
  <c r="S10" i="43"/>
  <c r="S19" i="43"/>
  <c r="AI6" i="43"/>
  <c r="AI10" i="43"/>
  <c r="Z23" i="43"/>
  <c r="Z3" i="43"/>
  <c r="Z14" i="43"/>
  <c r="P14" i="43"/>
  <c r="P22" i="43"/>
  <c r="P7" i="43"/>
  <c r="Y23" i="43"/>
  <c r="Y19" i="43"/>
  <c r="AE26" i="43"/>
  <c r="AE28" i="43"/>
  <c r="AF22" i="43"/>
  <c r="AF3" i="43"/>
  <c r="AF8" i="43"/>
  <c r="O23" i="43"/>
  <c r="O20" i="43"/>
  <c r="AA28" i="43"/>
  <c r="AA8" i="43"/>
  <c r="L45" i="47"/>
  <c r="L3" i="43"/>
  <c r="L7" i="43"/>
  <c r="L23" i="43"/>
  <c r="AG10" i="43"/>
  <c r="AG14" i="43"/>
  <c r="AG8" i="43"/>
  <c r="AH22" i="43"/>
  <c r="AH27" i="43"/>
  <c r="AD25" i="43"/>
  <c r="AD14" i="43"/>
  <c r="N26" i="43"/>
  <c r="N25" i="43"/>
  <c r="N14" i="43"/>
  <c r="W6" i="43"/>
  <c r="W22" i="43"/>
  <c r="W28" i="43"/>
  <c r="X26" i="43"/>
  <c r="X3" i="43"/>
  <c r="X5" i="43"/>
  <c r="X7" i="43"/>
  <c r="R22" i="43"/>
  <c r="R19" i="43"/>
  <c r="AG37" i="35"/>
  <c r="T14" i="43"/>
  <c r="P23" i="43"/>
  <c r="AC37" i="4"/>
  <c r="AC37" i="35"/>
  <c r="AK37" i="35"/>
  <c r="R17" i="43"/>
  <c r="V3" i="43"/>
  <c r="V14" i="43"/>
  <c r="V7" i="43"/>
  <c r="AB21" i="43"/>
  <c r="AB26" i="43"/>
  <c r="AB19" i="43"/>
  <c r="Q25" i="43"/>
  <c r="Q27" i="43"/>
  <c r="AJ6" i="43"/>
  <c r="AJ4" i="43"/>
  <c r="T20" i="43"/>
  <c r="T10" i="43"/>
  <c r="T4" i="43"/>
  <c r="S23" i="43"/>
  <c r="S27" i="43"/>
  <c r="S22" i="43"/>
  <c r="AI23" i="43"/>
  <c r="AI27" i="43"/>
  <c r="Z22" i="43"/>
  <c r="Z28" i="43"/>
  <c r="Z5" i="43"/>
  <c r="P27" i="43"/>
  <c r="Y9" i="43"/>
  <c r="Y27" i="43"/>
  <c r="AE14" i="43"/>
  <c r="AE19" i="43"/>
  <c r="AF28" i="43"/>
  <c r="O51" i="47"/>
  <c r="O9" i="43"/>
  <c r="AA26" i="43"/>
  <c r="AA19" i="43"/>
  <c r="AA20" i="43"/>
  <c r="L70" i="47"/>
  <c r="L28" i="43"/>
  <c r="L26" i="43"/>
  <c r="L51" i="47"/>
  <c r="L9" i="43"/>
  <c r="AH4" i="43"/>
  <c r="AH18" i="43"/>
  <c r="AD10" i="43"/>
  <c r="AD8" i="43"/>
  <c r="N19" i="43"/>
  <c r="N10" i="43"/>
  <c r="N20" i="43"/>
  <c r="N4" i="43"/>
  <c r="W25" i="43"/>
  <c r="W19" i="43"/>
  <c r="X25" i="43"/>
  <c r="X28" i="43"/>
  <c r="R8" i="43"/>
  <c r="R5" i="43"/>
  <c r="Q10" i="43"/>
  <c r="P9" i="43"/>
  <c r="P28" i="43"/>
  <c r="Y25" i="43"/>
  <c r="O14" i="43"/>
  <c r="W17" i="43"/>
  <c r="V26" i="43"/>
  <c r="V23" i="43"/>
  <c r="V4" i="43"/>
  <c r="AB14" i="43"/>
  <c r="AB22" i="43"/>
  <c r="AB5" i="43"/>
  <c r="Q23" i="43"/>
  <c r="Q18" i="43"/>
  <c r="AJ26" i="43"/>
  <c r="AJ7" i="43"/>
  <c r="T27" i="43"/>
  <c r="S18" i="43"/>
  <c r="S4" i="43"/>
  <c r="S8" i="43"/>
  <c r="AI14" i="43"/>
  <c r="AI26" i="43"/>
  <c r="Z19" i="43"/>
  <c r="Z25" i="43"/>
  <c r="P25" i="43"/>
  <c r="P21" i="43"/>
  <c r="P18" i="43"/>
  <c r="Y21" i="43"/>
  <c r="Y18" i="43"/>
  <c r="Y7" i="43"/>
  <c r="AE8" i="43"/>
  <c r="AE21" i="43"/>
  <c r="AE5" i="43"/>
  <c r="AF23" i="43"/>
  <c r="AF21" i="43"/>
  <c r="AF19" i="43"/>
  <c r="O25" i="43"/>
  <c r="O6" i="43"/>
  <c r="O10" i="43"/>
  <c r="O4" i="43"/>
  <c r="AA23" i="43"/>
  <c r="AA3" i="43"/>
  <c r="AA4" i="43"/>
  <c r="L21" i="43"/>
  <c r="L63" i="47"/>
  <c r="L14" i="43"/>
  <c r="L22" i="43"/>
  <c r="L6" i="43"/>
  <c r="AG23" i="43"/>
  <c r="AG3" i="43"/>
  <c r="AH26" i="43"/>
  <c r="AH6" i="43"/>
  <c r="AD19" i="43"/>
  <c r="AD21" i="43"/>
  <c r="AD4" i="43"/>
  <c r="N3" i="43"/>
  <c r="N23" i="43"/>
  <c r="W26" i="43"/>
  <c r="W10" i="43"/>
  <c r="W5" i="43"/>
  <c r="X10" i="43"/>
  <c r="X19" i="43"/>
  <c r="X4" i="43"/>
  <c r="R20" i="43"/>
  <c r="R27" i="43"/>
  <c r="R25" i="43"/>
  <c r="AI8" i="43"/>
  <c r="Z4" i="43"/>
  <c r="Y3" i="43"/>
  <c r="AE7" i="43"/>
  <c r="M37" i="35"/>
  <c r="AH37" i="4"/>
  <c r="U13" i="43"/>
  <c r="V28" i="43"/>
  <c r="V9" i="43"/>
  <c r="AB3" i="43"/>
  <c r="AB25" i="43"/>
  <c r="AB8" i="43"/>
  <c r="Q9" i="43"/>
  <c r="Q4" i="43"/>
  <c r="Q7" i="43"/>
  <c r="AJ21" i="43"/>
  <c r="AJ14" i="43"/>
  <c r="AJ22" i="43"/>
  <c r="T18" i="43"/>
  <c r="T23" i="43"/>
  <c r="T6" i="43"/>
  <c r="S7" i="43"/>
  <c r="S26" i="43"/>
  <c r="S20" i="43"/>
  <c r="AI28" i="43"/>
  <c r="AI3" i="43"/>
  <c r="AI20" i="43"/>
  <c r="Z27" i="43"/>
  <c r="Z10" i="43"/>
  <c r="P10" i="43"/>
  <c r="P20" i="43"/>
  <c r="P4" i="43"/>
  <c r="Y20" i="43"/>
  <c r="Y5" i="43"/>
  <c r="AE10" i="43"/>
  <c r="AE6" i="43"/>
  <c r="AF14" i="43"/>
  <c r="AF6" i="43"/>
  <c r="AF27" i="43"/>
  <c r="AF7" i="43"/>
  <c r="O27" i="43"/>
  <c r="O3" i="43"/>
  <c r="O8" i="43"/>
  <c r="AA18" i="43"/>
  <c r="AA21" i="43"/>
  <c r="L50" i="47"/>
  <c r="L8" i="43"/>
  <c r="AG9" i="43"/>
  <c r="AG28" i="43"/>
  <c r="AG7" i="43"/>
  <c r="AH20" i="43"/>
  <c r="AH14" i="43"/>
  <c r="AD28" i="43"/>
  <c r="AD23" i="43"/>
  <c r="N70" i="47"/>
  <c r="N28" i="43"/>
  <c r="N9" i="43"/>
  <c r="N51" i="47"/>
  <c r="N6" i="43"/>
  <c r="W14" i="43"/>
  <c r="W21" i="43"/>
  <c r="X9" i="43"/>
  <c r="R18" i="43"/>
  <c r="R10" i="43"/>
  <c r="V27" i="43"/>
  <c r="AB27" i="43"/>
  <c r="T8" i="43"/>
  <c r="S9" i="43"/>
  <c r="AI19" i="43"/>
  <c r="AH37" i="35"/>
  <c r="V19" i="43"/>
  <c r="V22" i="43"/>
  <c r="V6" i="43"/>
  <c r="AB20" i="43"/>
  <c r="AB10" i="43"/>
  <c r="Q21" i="43"/>
  <c r="AJ3" i="43"/>
  <c r="AJ25" i="43"/>
  <c r="T9" i="43"/>
  <c r="S14" i="43"/>
  <c r="S3" i="43"/>
  <c r="AI4" i="43"/>
  <c r="AI21" i="43"/>
  <c r="Z21" i="43"/>
  <c r="Z18" i="43"/>
  <c r="Z7" i="43"/>
  <c r="P5" i="43"/>
  <c r="Y22" i="43"/>
  <c r="Y4" i="43"/>
  <c r="AE23" i="43"/>
  <c r="AF26" i="43"/>
  <c r="AF20" i="43"/>
  <c r="AF18" i="43"/>
  <c r="O18" i="43"/>
  <c r="O22" i="43"/>
  <c r="O28" i="43"/>
  <c r="AA10" i="43"/>
  <c r="AA6" i="43"/>
  <c r="AA22" i="43"/>
  <c r="L20" i="43"/>
  <c r="L62" i="47"/>
  <c r="L47" i="47"/>
  <c r="L5" i="43"/>
  <c r="AG21" i="43"/>
  <c r="AG19" i="43"/>
  <c r="AH23" i="43"/>
  <c r="AD3" i="43"/>
  <c r="AD9" i="43"/>
  <c r="AD20" i="43"/>
  <c r="N27" i="43"/>
  <c r="N22" i="43"/>
  <c r="R4" i="43"/>
  <c r="R7" i="43"/>
  <c r="Q26" i="43"/>
  <c r="AJ28" i="43"/>
  <c r="AJ10" i="43"/>
  <c r="AJ8" i="43"/>
  <c r="T3" i="43"/>
  <c r="T26" i="43"/>
  <c r="T22" i="43"/>
  <c r="S28" i="43"/>
  <c r="S21" i="43"/>
  <c r="AI25" i="43"/>
  <c r="AI5" i="43"/>
  <c r="AI9" i="43"/>
  <c r="Z20" i="43"/>
  <c r="Z8" i="43"/>
  <c r="P3" i="43"/>
  <c r="P8" i="43"/>
  <c r="Y10" i="43"/>
  <c r="Y26" i="43"/>
  <c r="Y6" i="43"/>
  <c r="AE27" i="43"/>
  <c r="AE9" i="43"/>
  <c r="AE4" i="43"/>
  <c r="AF25" i="43"/>
  <c r="AF5" i="43"/>
  <c r="O26" i="43"/>
  <c r="O19" i="43"/>
  <c r="AA27" i="43"/>
  <c r="AA9" i="43"/>
  <c r="L19" i="43"/>
  <c r="L25" i="43"/>
  <c r="AG4" i="43"/>
  <c r="AG27" i="43"/>
  <c r="AH9" i="43"/>
  <c r="AH3" i="43"/>
  <c r="AH25" i="43"/>
  <c r="AD26" i="43"/>
  <c r="AD7" i="43"/>
  <c r="AD6" i="43"/>
  <c r="N18" i="43"/>
  <c r="W23" i="43"/>
  <c r="W20" i="43"/>
  <c r="W4" i="43"/>
  <c r="X22" i="43"/>
  <c r="X27" i="43"/>
  <c r="X8" i="43"/>
  <c r="R21" i="43"/>
  <c r="K13" i="43"/>
  <c r="K17" i="43"/>
  <c r="AA13" i="43"/>
  <c r="AA17" i="43"/>
  <c r="H15" i="43"/>
  <c r="L17" i="43"/>
  <c r="AI17" i="43"/>
  <c r="N17" i="43"/>
  <c r="S13" i="43"/>
  <c r="N13" i="43"/>
  <c r="Q17" i="43"/>
  <c r="G15" i="43"/>
  <c r="AH13" i="43"/>
  <c r="AE17" i="43"/>
  <c r="J15" i="43"/>
  <c r="O13" i="43"/>
  <c r="P13" i="43"/>
  <c r="T13" i="43"/>
  <c r="W13" i="43"/>
  <c r="R13" i="43"/>
  <c r="F9" i="18"/>
  <c r="Y13" i="43"/>
  <c r="G9" i="18"/>
  <c r="X13" i="43"/>
  <c r="Z17" i="43"/>
  <c r="AK13" i="43"/>
  <c r="AD13" i="43"/>
  <c r="AH17" i="43"/>
  <c r="AI13" i="43"/>
  <c r="I15" i="43"/>
  <c r="M17" i="43"/>
  <c r="U17" i="43"/>
  <c r="AJ17" i="43"/>
  <c r="Q13" i="43"/>
  <c r="M13" i="43"/>
  <c r="S17" i="43"/>
  <c r="J95" i="47"/>
  <c r="AB13" i="43"/>
  <c r="AD17" i="43"/>
  <c r="AK17" i="43"/>
  <c r="I95" i="47"/>
  <c r="J11" i="43"/>
  <c r="J53" i="47"/>
  <c r="AG17" i="43"/>
  <c r="T17" i="43"/>
  <c r="V13" i="43"/>
  <c r="Z13" i="43"/>
  <c r="L13" i="43"/>
  <c r="I11" i="43"/>
  <c r="I53" i="47"/>
  <c r="AC13" i="43"/>
  <c r="O17" i="43"/>
  <c r="AC17" i="43"/>
  <c r="AB17" i="43"/>
  <c r="AF13" i="43"/>
  <c r="H11" i="43"/>
  <c r="P17" i="43"/>
  <c r="AJ13" i="43"/>
  <c r="Y17" i="43"/>
  <c r="E9" i="18"/>
  <c r="G11" i="43"/>
  <c r="AE13" i="43"/>
  <c r="AG13" i="43"/>
  <c r="F11" i="43"/>
  <c r="F15" i="43"/>
  <c r="D9" i="18"/>
  <c r="E15" i="43"/>
  <c r="C9" i="18"/>
  <c r="E11" i="43"/>
  <c r="M65" i="45"/>
  <c r="M45" i="45"/>
  <c r="M64" i="45"/>
  <c r="M52" i="45"/>
  <c r="M63" i="45"/>
  <c r="M51" i="45"/>
  <c r="M70" i="45"/>
  <c r="M62" i="45"/>
  <c r="M50" i="45"/>
  <c r="M60" i="45"/>
  <c r="M68" i="45"/>
  <c r="M61" i="45"/>
  <c r="M69" i="45"/>
  <c r="M48" i="45"/>
  <c r="M47" i="45"/>
  <c r="M46" i="45"/>
  <c r="M49" i="45"/>
  <c r="M67" i="45"/>
  <c r="M56" i="45"/>
  <c r="P16" i="45"/>
  <c r="M90" i="45"/>
  <c r="M88" i="45"/>
  <c r="M109" i="40"/>
  <c r="L4" i="39"/>
  <c r="N109" i="45" s="1"/>
  <c r="M94" i="45"/>
  <c r="M106" i="45"/>
  <c r="N101" i="45"/>
  <c r="N97" i="45"/>
  <c r="M89" i="45"/>
  <c r="M93" i="45"/>
  <c r="M121" i="40"/>
  <c r="M55" i="40"/>
  <c r="M13" i="45"/>
  <c r="M103" i="45"/>
  <c r="M107" i="45"/>
  <c r="M17" i="45"/>
  <c r="M59" i="40"/>
  <c r="M111" i="45"/>
  <c r="M98" i="45"/>
  <c r="M97" i="40"/>
  <c r="Q100" i="45"/>
  <c r="O7" i="18"/>
  <c r="Q96" i="45"/>
  <c r="Q12" i="45" s="1"/>
  <c r="Q58" i="45"/>
  <c r="P7" i="39"/>
  <c r="R54" i="45" s="1"/>
  <c r="P7" i="16"/>
  <c r="O74" i="16"/>
  <c r="O75" i="16"/>
  <c r="J13" i="44"/>
  <c r="K55" i="44"/>
  <c r="L101" i="44"/>
  <c r="L97" i="44"/>
  <c r="K59" i="44"/>
  <c r="K97" i="44"/>
  <c r="I66" i="32"/>
  <c r="I24" i="44"/>
  <c r="K101" i="44"/>
  <c r="I108" i="32"/>
  <c r="J97" i="32"/>
  <c r="J8" i="16"/>
  <c r="L55" i="44"/>
  <c r="L59" i="44"/>
  <c r="L59" i="32" s="1"/>
  <c r="J59" i="32"/>
  <c r="J17" i="44"/>
  <c r="K8" i="16"/>
  <c r="J4" i="31"/>
  <c r="J4" i="18" s="1"/>
  <c r="K79" i="15"/>
  <c r="M37" i="4"/>
  <c r="K79" i="14"/>
  <c r="I3" i="16"/>
  <c r="K79" i="28"/>
  <c r="I9" i="16"/>
  <c r="K79" i="11"/>
  <c r="J86" i="32"/>
  <c r="K121" i="32"/>
  <c r="K121" i="14"/>
  <c r="J15" i="31"/>
  <c r="J3" i="31" s="1"/>
  <c r="AG37" i="4"/>
  <c r="J4" i="16"/>
  <c r="K17" i="31"/>
  <c r="K5" i="16" s="1"/>
  <c r="J5" i="31"/>
  <c r="K28" i="31"/>
  <c r="I9" i="17"/>
  <c r="K121" i="28"/>
  <c r="AK37" i="4"/>
  <c r="I3" i="31"/>
  <c r="K121" i="15"/>
  <c r="L11" i="17"/>
  <c r="K121" i="11"/>
  <c r="I3" i="17"/>
  <c r="U37" i="4"/>
  <c r="J71" i="40"/>
  <c r="J80" i="40" s="1"/>
  <c r="U37" i="35"/>
  <c r="O2" i="42"/>
  <c r="O2" i="34"/>
  <c r="J4" i="17"/>
  <c r="K4" i="16"/>
  <c r="J113" i="40"/>
  <c r="J122" i="40" s="1"/>
  <c r="J37" i="15"/>
  <c r="J37" i="14"/>
  <c r="J37" i="12"/>
  <c r="J37" i="28"/>
  <c r="H3" i="18"/>
  <c r="J37" i="11"/>
  <c r="L121" i="15"/>
  <c r="L121" i="14"/>
  <c r="L121" i="12"/>
  <c r="L121" i="28"/>
  <c r="I6" i="31"/>
  <c r="K2" i="40"/>
  <c r="J2" i="31"/>
  <c r="I122" i="40"/>
  <c r="J3" i="17"/>
  <c r="N11" i="31"/>
  <c r="M23" i="31"/>
  <c r="M11" i="18"/>
  <c r="M35" i="31"/>
  <c r="I80" i="40"/>
  <c r="I4" i="18"/>
  <c r="K38" i="40"/>
  <c r="L37" i="41"/>
  <c r="L37" i="40"/>
  <c r="H9" i="16"/>
  <c r="H85" i="18" s="1"/>
  <c r="H9" i="18"/>
  <c r="I14" i="39"/>
  <c r="J2" i="39"/>
  <c r="I26" i="39"/>
  <c r="Q40" i="40"/>
  <c r="K3" i="39"/>
  <c r="M37" i="49" s="1"/>
  <c r="M8" i="39"/>
  <c r="O55" i="45" s="1"/>
  <c r="N16" i="39"/>
  <c r="M15" i="39"/>
  <c r="O79" i="49" s="1"/>
  <c r="M5" i="39"/>
  <c r="L34" i="39"/>
  <c r="M10" i="39"/>
  <c r="L22" i="39"/>
  <c r="L9" i="39"/>
  <c r="L6" i="39"/>
  <c r="M28" i="39"/>
  <c r="L27" i="39"/>
  <c r="N121" i="49" s="1"/>
  <c r="M35" i="39"/>
  <c r="M23" i="39"/>
  <c r="N11" i="39"/>
  <c r="E122" i="32"/>
  <c r="H80" i="32"/>
  <c r="J34" i="31"/>
  <c r="J10" i="17" s="1"/>
  <c r="K10" i="31"/>
  <c r="K10" i="18" s="1"/>
  <c r="J22" i="31"/>
  <c r="J10" i="16" s="1"/>
  <c r="J9" i="17"/>
  <c r="L121" i="32"/>
  <c r="J37" i="32"/>
  <c r="J37" i="36"/>
  <c r="AD37" i="35"/>
  <c r="AD37" i="4"/>
  <c r="Q37" i="4"/>
  <c r="Q37" i="35"/>
  <c r="J14" i="2"/>
  <c r="J26" i="2" s="1"/>
  <c r="L2" i="36"/>
  <c r="L2" i="35"/>
  <c r="K2" i="2"/>
  <c r="L2" i="4"/>
  <c r="AN79" i="4"/>
  <c r="AB37" i="35"/>
  <c r="AB37" i="4"/>
  <c r="K37" i="35"/>
  <c r="K37" i="4"/>
  <c r="O37" i="35"/>
  <c r="O37" i="4"/>
  <c r="N37" i="35"/>
  <c r="N37" i="4"/>
  <c r="V37" i="35"/>
  <c r="V37" i="4"/>
  <c r="F122" i="32"/>
  <c r="T37" i="35"/>
  <c r="T37" i="4"/>
  <c r="X37" i="35"/>
  <c r="X37" i="4"/>
  <c r="W37" i="35"/>
  <c r="W37" i="4"/>
  <c r="K2" i="32"/>
  <c r="I14" i="31"/>
  <c r="I26" i="31"/>
  <c r="AF37" i="35"/>
  <c r="AF37" i="4"/>
  <c r="L37" i="35"/>
  <c r="L37" i="4"/>
  <c r="S37" i="35"/>
  <c r="S37" i="4"/>
  <c r="AE37" i="35"/>
  <c r="AE37" i="4"/>
  <c r="O2" i="38"/>
  <c r="K86" i="4"/>
  <c r="K44" i="4"/>
  <c r="AN121" i="4"/>
  <c r="AA37" i="35"/>
  <c r="AA37" i="4"/>
  <c r="Y37" i="4"/>
  <c r="Y37" i="35"/>
  <c r="AI37" i="35"/>
  <c r="AI37" i="4"/>
  <c r="AJ37" i="35"/>
  <c r="AJ37" i="4"/>
  <c r="P37" i="35"/>
  <c r="P37" i="4"/>
  <c r="L21" i="36"/>
  <c r="L29" i="32"/>
  <c r="M28" i="36"/>
  <c r="L9" i="36"/>
  <c r="J9" i="16"/>
  <c r="L16" i="31"/>
  <c r="K5" i="31"/>
  <c r="K5" i="18" s="1"/>
  <c r="G14" i="34"/>
  <c r="G13" i="34"/>
  <c r="G12" i="34"/>
  <c r="G18" i="34"/>
  <c r="G17" i="34"/>
  <c r="G15" i="34"/>
  <c r="G16" i="34"/>
  <c r="H11" i="34"/>
  <c r="H5" i="34"/>
  <c r="G7" i="34"/>
  <c r="G6" i="34"/>
  <c r="G27" i="34"/>
  <c r="G26" i="34"/>
  <c r="G25" i="34"/>
  <c r="G24" i="34"/>
  <c r="G19" i="34"/>
  <c r="G23" i="34"/>
  <c r="R40" i="32"/>
  <c r="P20" i="36"/>
  <c r="N45" i="4"/>
  <c r="M29" i="4"/>
  <c r="N104" i="47"/>
  <c r="I40" i="4"/>
  <c r="E31" i="23"/>
  <c r="F31" i="23"/>
  <c r="E7" i="23"/>
  <c r="F7" i="23"/>
  <c r="E15" i="23"/>
  <c r="F15" i="23"/>
  <c r="E31" i="22"/>
  <c r="F31" i="22"/>
  <c r="E7" i="22"/>
  <c r="F7" i="22"/>
  <c r="E15" i="22"/>
  <c r="F15" i="22"/>
  <c r="E91" i="17"/>
  <c r="F91" i="17"/>
  <c r="E60" i="17"/>
  <c r="F60" i="17"/>
  <c r="E49" i="17"/>
  <c r="F49" i="17"/>
  <c r="E80" i="17"/>
  <c r="E81" i="17" s="1"/>
  <c r="F80" i="17"/>
  <c r="F81" i="17" s="1"/>
  <c r="E91" i="16"/>
  <c r="F91" i="16"/>
  <c r="E60" i="16"/>
  <c r="F60" i="16"/>
  <c r="E49" i="16"/>
  <c r="F49" i="16"/>
  <c r="E80" i="16"/>
  <c r="E81" i="16" s="1"/>
  <c r="F80" i="16"/>
  <c r="F81" i="16" s="1"/>
  <c r="E92" i="18"/>
  <c r="E93" i="18" s="1"/>
  <c r="F92" i="18"/>
  <c r="F93" i="18" s="1"/>
  <c r="G3" i="10"/>
  <c r="H3" i="10"/>
  <c r="G4" i="10"/>
  <c r="H4" i="10"/>
  <c r="G5" i="10"/>
  <c r="H5" i="10"/>
  <c r="G6" i="10"/>
  <c r="H6" i="10"/>
  <c r="G7" i="10"/>
  <c r="H7" i="10"/>
  <c r="G8" i="10"/>
  <c r="H8" i="10"/>
  <c r="G9" i="10"/>
  <c r="H9" i="10"/>
  <c r="G10" i="10"/>
  <c r="H10" i="10"/>
  <c r="G11" i="10"/>
  <c r="H11" i="10"/>
  <c r="G12" i="10"/>
  <c r="H12" i="10"/>
  <c r="G13" i="10"/>
  <c r="H13" i="10"/>
  <c r="G14" i="10"/>
  <c r="H14" i="10"/>
  <c r="G15" i="10"/>
  <c r="H15" i="10"/>
  <c r="G16" i="10"/>
  <c r="H16" i="10"/>
  <c r="G17" i="10"/>
  <c r="H17" i="10"/>
  <c r="G18" i="10"/>
  <c r="H18" i="10"/>
  <c r="G19" i="10"/>
  <c r="H19" i="10"/>
  <c r="G22" i="10"/>
  <c r="H22" i="10"/>
  <c r="G23" i="10"/>
  <c r="H23" i="10"/>
  <c r="G24" i="10"/>
  <c r="H24" i="10"/>
  <c r="G25" i="10"/>
  <c r="H25" i="10"/>
  <c r="G26" i="10"/>
  <c r="H26" i="10"/>
  <c r="G27" i="10"/>
  <c r="H27" i="10"/>
  <c r="G28" i="10"/>
  <c r="H28" i="10"/>
  <c r="L11" i="8"/>
  <c r="L16" i="8" s="1"/>
  <c r="L5" i="8"/>
  <c r="L26" i="8" s="1"/>
  <c r="L4" i="8"/>
  <c r="L3" i="8"/>
  <c r="K11" i="8"/>
  <c r="K5" i="8"/>
  <c r="K19" i="8" s="1"/>
  <c r="K4" i="8"/>
  <c r="K3" i="8"/>
  <c r="G2" i="10"/>
  <c r="G86" i="10" s="1"/>
  <c r="H2" i="10"/>
  <c r="H86" i="10" s="1"/>
  <c r="G2" i="11"/>
  <c r="G86" i="11" s="1"/>
  <c r="H2" i="11"/>
  <c r="H86" i="11" s="1"/>
  <c r="G2" i="12"/>
  <c r="G86" i="12" s="1"/>
  <c r="H2" i="12"/>
  <c r="H86" i="12" s="1"/>
  <c r="G2" i="28"/>
  <c r="G86" i="28" s="1"/>
  <c r="H2" i="28"/>
  <c r="H86" i="28" s="1"/>
  <c r="G2" i="14"/>
  <c r="G86" i="14" s="1"/>
  <c r="H2" i="14"/>
  <c r="H86" i="14" s="1"/>
  <c r="G2" i="15"/>
  <c r="G44" i="15" s="1"/>
  <c r="H2" i="15"/>
  <c r="H86" i="15" s="1"/>
  <c r="G2" i="19"/>
  <c r="G86" i="19" s="1"/>
  <c r="H2" i="19"/>
  <c r="H86" i="19" s="1"/>
  <c r="G2" i="20"/>
  <c r="G86" i="20" s="1"/>
  <c r="H2" i="20"/>
  <c r="H44" i="20" s="1"/>
  <c r="G2" i="29"/>
  <c r="G86" i="29" s="1"/>
  <c r="H2" i="29"/>
  <c r="H86" i="29" s="1"/>
  <c r="G2" i="21"/>
  <c r="G86" i="21" s="1"/>
  <c r="H2" i="21"/>
  <c r="H86" i="21" s="1"/>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F28" i="10"/>
  <c r="E28"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F27" i="10"/>
  <c r="E27"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F26" i="10"/>
  <c r="E26"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F25" i="10"/>
  <c r="E25"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F24" i="10"/>
  <c r="E24"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F23" i="10"/>
  <c r="E23"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F22" i="10"/>
  <c r="E22"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F19" i="10"/>
  <c r="E19"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F18" i="10"/>
  <c r="E18"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F17" i="10"/>
  <c r="E17"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F16" i="10"/>
  <c r="E16"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F15" i="10"/>
  <c r="E15"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F14" i="10"/>
  <c r="E14"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F13" i="10"/>
  <c r="E13"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F12" i="10"/>
  <c r="E12"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F11" i="10"/>
  <c r="E11"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F10" i="10"/>
  <c r="E10"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F9" i="10"/>
  <c r="E9"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F8" i="10"/>
  <c r="E8"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F7" i="10"/>
  <c r="E7"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I6" i="10"/>
  <c r="F6" i="10"/>
  <c r="E6" i="10"/>
  <c r="AK5" i="10"/>
  <c r="AJ5" i="10"/>
  <c r="AI5" i="10"/>
  <c r="AH5" i="10"/>
  <c r="AG5" i="10"/>
  <c r="AF5" i="10"/>
  <c r="AE5" i="10"/>
  <c r="AD5" i="10"/>
  <c r="AC5" i="10"/>
  <c r="AB5" i="10"/>
  <c r="AA5" i="10"/>
  <c r="Z5" i="10"/>
  <c r="Y5" i="10"/>
  <c r="X5" i="10"/>
  <c r="W5" i="10"/>
  <c r="V5" i="10"/>
  <c r="U5" i="10"/>
  <c r="T5" i="10"/>
  <c r="S5" i="10"/>
  <c r="R5" i="10"/>
  <c r="Q5" i="10"/>
  <c r="P5" i="10"/>
  <c r="O5" i="10"/>
  <c r="N5" i="10"/>
  <c r="M5" i="10"/>
  <c r="L5" i="10"/>
  <c r="K5" i="10"/>
  <c r="J5" i="10"/>
  <c r="I5" i="10"/>
  <c r="F5" i="10"/>
  <c r="E5"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J4" i="10"/>
  <c r="I4" i="10"/>
  <c r="F4" i="10"/>
  <c r="E4" i="10"/>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F3" i="10"/>
  <c r="E3" i="10"/>
  <c r="L28" i="31" l="1"/>
  <c r="L86" i="47"/>
  <c r="L44" i="47"/>
  <c r="L86" i="43"/>
  <c r="L44" i="43"/>
  <c r="L44" i="45"/>
  <c r="L86" i="45"/>
  <c r="L86" i="49"/>
  <c r="L44" i="49"/>
  <c r="L44" i="44"/>
  <c r="L86" i="44"/>
  <c r="L86" i="48"/>
  <c r="L44" i="48"/>
  <c r="M2" i="41"/>
  <c r="M2" i="44"/>
  <c r="M2" i="49"/>
  <c r="M2" i="45"/>
  <c r="M2" i="43"/>
  <c r="M2" i="47"/>
  <c r="M2" i="48"/>
  <c r="I11" i="48"/>
  <c r="L64" i="47"/>
  <c r="L8" i="49"/>
  <c r="N87" i="4"/>
  <c r="M38" i="4"/>
  <c r="I36" i="17"/>
  <c r="I36" i="23" s="1"/>
  <c r="G12" i="43"/>
  <c r="I38" i="17"/>
  <c r="I38" i="23" s="1"/>
  <c r="P58" i="43"/>
  <c r="P58" i="4" s="1"/>
  <c r="L20" i="47"/>
  <c r="L9" i="47"/>
  <c r="K21" i="47"/>
  <c r="L21" i="47"/>
  <c r="K3" i="47"/>
  <c r="K4" i="47"/>
  <c r="H16" i="43"/>
  <c r="K5" i="47"/>
  <c r="M58" i="43"/>
  <c r="M58" i="4" s="1"/>
  <c r="E110" i="4"/>
  <c r="E68" i="4"/>
  <c r="O108" i="43"/>
  <c r="O108" i="4" s="1"/>
  <c r="O66" i="43"/>
  <c r="O66" i="4" s="1"/>
  <c r="F109" i="4"/>
  <c r="F67" i="4"/>
  <c r="E91" i="4"/>
  <c r="E49" i="4"/>
  <c r="E107" i="4"/>
  <c r="E65" i="4"/>
  <c r="E112" i="4"/>
  <c r="E70" i="4"/>
  <c r="AG108" i="43"/>
  <c r="AG108" i="4" s="1"/>
  <c r="AG66" i="43"/>
  <c r="AG66" i="4" s="1"/>
  <c r="F94" i="4"/>
  <c r="F52" i="4"/>
  <c r="F95" i="4"/>
  <c r="F95" i="47" s="1"/>
  <c r="F53" i="4"/>
  <c r="F111" i="4"/>
  <c r="F69" i="4"/>
  <c r="F110" i="4"/>
  <c r="F68" i="4"/>
  <c r="E109" i="4"/>
  <c r="E67" i="4"/>
  <c r="E99" i="4"/>
  <c r="E57" i="4"/>
  <c r="E98" i="4"/>
  <c r="E56" i="4"/>
  <c r="Y108" i="43"/>
  <c r="Y108" i="4" s="1"/>
  <c r="Y66" i="43"/>
  <c r="Y66" i="4" s="1"/>
  <c r="AB108" i="43"/>
  <c r="AB108" i="4" s="1"/>
  <c r="AB66" i="43"/>
  <c r="AB66" i="4" s="1"/>
  <c r="L95" i="4"/>
  <c r="L95" i="47" s="1"/>
  <c r="P108" i="43"/>
  <c r="P108" i="4" s="1"/>
  <c r="P66" i="43"/>
  <c r="P66" i="4" s="1"/>
  <c r="F106" i="4"/>
  <c r="F64" i="4"/>
  <c r="E93" i="4"/>
  <c r="E51" i="4"/>
  <c r="F93" i="4"/>
  <c r="F51" i="4"/>
  <c r="F108" i="4"/>
  <c r="F66" i="4"/>
  <c r="E96" i="4"/>
  <c r="E54" i="4"/>
  <c r="L28" i="47"/>
  <c r="F88" i="4"/>
  <c r="F46" i="4"/>
  <c r="F55" i="4"/>
  <c r="F97" i="4"/>
  <c r="F54" i="4"/>
  <c r="F96" i="4"/>
  <c r="F112" i="4"/>
  <c r="F70" i="4"/>
  <c r="E95" i="4"/>
  <c r="E95" i="47" s="1"/>
  <c r="E53" i="4"/>
  <c r="E87" i="4"/>
  <c r="E45" i="4"/>
  <c r="E100" i="4"/>
  <c r="E58" i="4"/>
  <c r="AD108" i="43"/>
  <c r="AD108" i="4" s="1"/>
  <c r="AD66" i="43"/>
  <c r="AD66" i="4" s="1"/>
  <c r="T108" i="43"/>
  <c r="T108" i="4" s="1"/>
  <c r="T66" i="43"/>
  <c r="T66" i="4" s="1"/>
  <c r="U108" i="43"/>
  <c r="U108" i="4" s="1"/>
  <c r="U66" i="43"/>
  <c r="U66" i="4" s="1"/>
  <c r="AE108" i="43"/>
  <c r="AE108" i="4" s="1"/>
  <c r="AE66" i="43"/>
  <c r="AE66" i="4" s="1"/>
  <c r="Z108" i="43"/>
  <c r="Z108" i="4" s="1"/>
  <c r="Z66" i="43"/>
  <c r="Z66" i="4" s="1"/>
  <c r="H111" i="4"/>
  <c r="H69" i="4"/>
  <c r="L4" i="47"/>
  <c r="F92" i="4"/>
  <c r="F50" i="4"/>
  <c r="F99" i="4"/>
  <c r="F57" i="4"/>
  <c r="F98" i="4"/>
  <c r="F56" i="4"/>
  <c r="E105" i="4"/>
  <c r="E63" i="4"/>
  <c r="E97" i="4"/>
  <c r="E55" i="4"/>
  <c r="E102" i="4"/>
  <c r="E60" i="4"/>
  <c r="S108" i="43"/>
  <c r="S108" i="4" s="1"/>
  <c r="S66" i="43"/>
  <c r="S66" i="4" s="1"/>
  <c r="M108" i="43"/>
  <c r="M108" i="4" s="1"/>
  <c r="M66" i="43"/>
  <c r="M66" i="4" s="1"/>
  <c r="W108" i="43"/>
  <c r="W108" i="4" s="1"/>
  <c r="W66" i="43"/>
  <c r="W66" i="4" s="1"/>
  <c r="V108" i="43"/>
  <c r="V108" i="4" s="1"/>
  <c r="V66" i="43"/>
  <c r="V66" i="4" s="1"/>
  <c r="F107" i="4"/>
  <c r="F65" i="4"/>
  <c r="E94" i="4"/>
  <c r="E52" i="4"/>
  <c r="G93" i="4"/>
  <c r="G51" i="4"/>
  <c r="F90" i="4"/>
  <c r="F48" i="4"/>
  <c r="F101" i="4"/>
  <c r="F59" i="4"/>
  <c r="F100" i="4"/>
  <c r="F58" i="4"/>
  <c r="E89" i="4"/>
  <c r="E47" i="4"/>
  <c r="E46" i="4"/>
  <c r="E88" i="4"/>
  <c r="E62" i="4"/>
  <c r="E104" i="4"/>
  <c r="K9" i="47"/>
  <c r="K28" i="47"/>
  <c r="K20" i="47"/>
  <c r="Q108" i="43"/>
  <c r="Q108" i="4" s="1"/>
  <c r="Q66" i="43"/>
  <c r="Q66" i="4" s="1"/>
  <c r="K108" i="43"/>
  <c r="K108" i="4" s="1"/>
  <c r="K66" i="43"/>
  <c r="K66" i="4" s="1"/>
  <c r="N108" i="43"/>
  <c r="N108" i="4" s="1"/>
  <c r="N66" i="43"/>
  <c r="N66" i="4" s="1"/>
  <c r="AA108" i="43"/>
  <c r="AA108" i="4" s="1"/>
  <c r="AA66" i="43"/>
  <c r="AA66" i="4" s="1"/>
  <c r="L3" i="47"/>
  <c r="F87" i="4"/>
  <c r="F45" i="4"/>
  <c r="F103" i="4"/>
  <c r="F61" i="4"/>
  <c r="F102" i="4"/>
  <c r="F60" i="4"/>
  <c r="E111" i="4"/>
  <c r="E69" i="4"/>
  <c r="E90" i="4"/>
  <c r="E48" i="4"/>
  <c r="E106" i="4"/>
  <c r="E64" i="4"/>
  <c r="AF108" i="43"/>
  <c r="AF108" i="4" s="1"/>
  <c r="AF66" i="43"/>
  <c r="AF66" i="4" s="1"/>
  <c r="L108" i="43"/>
  <c r="L108" i="4" s="1"/>
  <c r="L66" i="43"/>
  <c r="L66" i="4" s="1"/>
  <c r="AJ108" i="43"/>
  <c r="AJ108" i="4" s="1"/>
  <c r="AJ66" i="43"/>
  <c r="AJ66" i="4" s="1"/>
  <c r="AK108" i="43"/>
  <c r="AK108" i="4" s="1"/>
  <c r="AK66" i="43"/>
  <c r="AK66" i="4" s="1"/>
  <c r="L5" i="47"/>
  <c r="F91" i="4"/>
  <c r="F49" i="4"/>
  <c r="E103" i="4"/>
  <c r="E61" i="4"/>
  <c r="R108" i="43"/>
  <c r="R108" i="4" s="1"/>
  <c r="R66" i="43"/>
  <c r="R66" i="4" s="1"/>
  <c r="N28" i="47"/>
  <c r="F89" i="4"/>
  <c r="F47" i="4"/>
  <c r="F105" i="4"/>
  <c r="F63" i="4"/>
  <c r="F104" i="4"/>
  <c r="F104" i="47" s="1"/>
  <c r="F62" i="4"/>
  <c r="F62" i="47" s="1"/>
  <c r="E101" i="4"/>
  <c r="E59" i="4"/>
  <c r="E92" i="4"/>
  <c r="E50" i="4"/>
  <c r="E108" i="4"/>
  <c r="E66" i="4"/>
  <c r="AH108" i="43"/>
  <c r="AH108" i="4" s="1"/>
  <c r="AH66" i="43"/>
  <c r="AH66" i="4" s="1"/>
  <c r="AI108" i="43"/>
  <c r="AI108" i="4" s="1"/>
  <c r="AI66" i="43"/>
  <c r="AI66" i="4" s="1"/>
  <c r="X108" i="43"/>
  <c r="X108" i="4" s="1"/>
  <c r="X66" i="43"/>
  <c r="X66" i="4" s="1"/>
  <c r="AC108" i="43"/>
  <c r="AC108" i="4" s="1"/>
  <c r="AC66" i="43"/>
  <c r="AC66" i="4" s="1"/>
  <c r="I37" i="17"/>
  <c r="I37" i="23" s="1"/>
  <c r="L5" i="49"/>
  <c r="M105" i="49"/>
  <c r="M87" i="49"/>
  <c r="M112" i="49"/>
  <c r="L15" i="43"/>
  <c r="N5" i="47"/>
  <c r="S24" i="43"/>
  <c r="K15" i="43"/>
  <c r="L53" i="47"/>
  <c r="L11" i="43"/>
  <c r="K53" i="47"/>
  <c r="K11" i="47" s="1"/>
  <c r="K11" i="43"/>
  <c r="U24" i="43"/>
  <c r="T24" i="43"/>
  <c r="AA24" i="43"/>
  <c r="O54" i="43"/>
  <c r="O54" i="4" s="1"/>
  <c r="S54" i="43"/>
  <c r="S54" i="4" s="1"/>
  <c r="Y54" i="43"/>
  <c r="Y54" i="4" s="1"/>
  <c r="AG58" i="43"/>
  <c r="AG58" i="4" s="1"/>
  <c r="M4" i="47"/>
  <c r="T54" i="43"/>
  <c r="T54" i="4" s="1"/>
  <c r="W58" i="43"/>
  <c r="W58" i="4" s="1"/>
  <c r="AC54" i="43"/>
  <c r="AC54" i="4" s="1"/>
  <c r="M9" i="47"/>
  <c r="AF58" i="43"/>
  <c r="AF58" i="4" s="1"/>
  <c r="AK54" i="43"/>
  <c r="AK54" i="4" s="1"/>
  <c r="K54" i="43"/>
  <c r="K54" i="4" s="1"/>
  <c r="U58" i="43"/>
  <c r="U58" i="4" s="1"/>
  <c r="AB58" i="43"/>
  <c r="AB58" i="4" s="1"/>
  <c r="AE58" i="43"/>
  <c r="AE58" i="4" s="1"/>
  <c r="L54" i="43"/>
  <c r="L54" i="4" s="1"/>
  <c r="R54" i="43"/>
  <c r="R54" i="4" s="1"/>
  <c r="R96" i="43"/>
  <c r="R96" i="4" s="1"/>
  <c r="R100" i="43"/>
  <c r="R100" i="4" s="1"/>
  <c r="AJ100" i="43"/>
  <c r="AJ100" i="4" s="1"/>
  <c r="AJ96" i="43"/>
  <c r="AJ96" i="4" s="1"/>
  <c r="E74" i="18"/>
  <c r="E75" i="18"/>
  <c r="D75" i="18"/>
  <c r="D74" i="18"/>
  <c r="AD96" i="43"/>
  <c r="AD96" i="4" s="1"/>
  <c r="AD100" i="43"/>
  <c r="AD100" i="4" s="1"/>
  <c r="AE100" i="43"/>
  <c r="AE100" i="4" s="1"/>
  <c r="AE96" i="43"/>
  <c r="AE96" i="4" s="1"/>
  <c r="AH54" i="43"/>
  <c r="AH54" i="4" s="1"/>
  <c r="AH96" i="43"/>
  <c r="AH96" i="4" s="1"/>
  <c r="AH100" i="43"/>
  <c r="H74" i="18"/>
  <c r="H75" i="18"/>
  <c r="X96" i="43"/>
  <c r="X96" i="4" s="1"/>
  <c r="X100" i="43"/>
  <c r="M75" i="16"/>
  <c r="M73" i="18"/>
  <c r="M74" i="16"/>
  <c r="W100" i="43"/>
  <c r="W100" i="4" s="1"/>
  <c r="W96" i="43"/>
  <c r="K73" i="18"/>
  <c r="K74" i="16"/>
  <c r="K75" i="16"/>
  <c r="N100" i="43"/>
  <c r="N100" i="4" s="1"/>
  <c r="N96" i="43"/>
  <c r="N96" i="4" s="1"/>
  <c r="L7" i="18"/>
  <c r="Q100" i="43"/>
  <c r="Q100" i="4" s="1"/>
  <c r="Q96" i="43"/>
  <c r="AL37" i="4"/>
  <c r="Q58" i="43"/>
  <c r="Q58" i="4" s="1"/>
  <c r="F53" i="47"/>
  <c r="Z54" i="43"/>
  <c r="Z54" i="4" s="1"/>
  <c r="C75" i="18"/>
  <c r="C74" i="18"/>
  <c r="AO37" i="47"/>
  <c r="AN37" i="47"/>
  <c r="AP37" i="47"/>
  <c r="AQ37" i="47"/>
  <c r="J75" i="16"/>
  <c r="J73" i="18"/>
  <c r="J74" i="16"/>
  <c r="O100" i="43"/>
  <c r="O96" i="43"/>
  <c r="M7" i="18"/>
  <c r="F74" i="18"/>
  <c r="F75" i="18"/>
  <c r="F12" i="43"/>
  <c r="P96" i="43"/>
  <c r="P100" i="43"/>
  <c r="N7" i="18"/>
  <c r="AC96" i="43"/>
  <c r="AC96" i="4" s="1"/>
  <c r="AC100" i="43"/>
  <c r="K96" i="43"/>
  <c r="K96" i="4" s="1"/>
  <c r="K100" i="43"/>
  <c r="K100" i="4" s="1"/>
  <c r="I7" i="18"/>
  <c r="L73" i="18"/>
  <c r="L75" i="16"/>
  <c r="L74" i="16"/>
  <c r="M96" i="43"/>
  <c r="M96" i="4" s="1"/>
  <c r="M100" i="43"/>
  <c r="M100" i="4" s="1"/>
  <c r="K7" i="18"/>
  <c r="T100" i="43"/>
  <c r="T96" i="43"/>
  <c r="T96" i="4" s="1"/>
  <c r="AG100" i="43"/>
  <c r="AG100" i="4" s="1"/>
  <c r="AG96" i="43"/>
  <c r="U96" i="43"/>
  <c r="U100" i="43"/>
  <c r="E12" i="43"/>
  <c r="N75" i="16"/>
  <c r="N74" i="16"/>
  <c r="N73" i="18"/>
  <c r="S96" i="43"/>
  <c r="S96" i="4" s="1"/>
  <c r="S100" i="43"/>
  <c r="AK96" i="43"/>
  <c r="AK96" i="4" s="1"/>
  <c r="AK100" i="43"/>
  <c r="AF96" i="43"/>
  <c r="AF100" i="43"/>
  <c r="Y100" i="43"/>
  <c r="Y96" i="43"/>
  <c r="Y96" i="4" s="1"/>
  <c r="Z100" i="43"/>
  <c r="Z96" i="43"/>
  <c r="Z96" i="4" s="1"/>
  <c r="AJ58" i="43"/>
  <c r="AJ58" i="4" s="1"/>
  <c r="AA54" i="43"/>
  <c r="AA54" i="4" s="1"/>
  <c r="AA100" i="43"/>
  <c r="AA96" i="43"/>
  <c r="AA96" i="4" s="1"/>
  <c r="N58" i="43"/>
  <c r="N58" i="4" s="1"/>
  <c r="AD54" i="43"/>
  <c r="AB96" i="43"/>
  <c r="AB100" i="43"/>
  <c r="AB100" i="4" s="1"/>
  <c r="I12" i="43"/>
  <c r="I73" i="18"/>
  <c r="I75" i="16"/>
  <c r="I74" i="16"/>
  <c r="AM37" i="4"/>
  <c r="R58" i="43"/>
  <c r="R58" i="4" s="1"/>
  <c r="J16" i="43"/>
  <c r="AI54" i="43"/>
  <c r="AI54" i="4" s="1"/>
  <c r="AI96" i="43"/>
  <c r="AI96" i="4" s="1"/>
  <c r="AI100" i="43"/>
  <c r="AJ54" i="43"/>
  <c r="J12" i="43"/>
  <c r="X54" i="43"/>
  <c r="N54" i="43"/>
  <c r="N54" i="4" s="1"/>
  <c r="L96" i="43"/>
  <c r="L96" i="4" s="1"/>
  <c r="L100" i="43"/>
  <c r="L100" i="4" s="1"/>
  <c r="J7" i="18"/>
  <c r="V54" i="43"/>
  <c r="V54" i="4" s="1"/>
  <c r="V100" i="43"/>
  <c r="V96" i="43"/>
  <c r="V96" i="4" s="1"/>
  <c r="I16" i="43"/>
  <c r="AD58" i="43"/>
  <c r="AD58" i="4" s="1"/>
  <c r="M92" i="40"/>
  <c r="M102" i="40"/>
  <c r="M29" i="40"/>
  <c r="N9" i="47"/>
  <c r="N62" i="47"/>
  <c r="N20" i="47" s="1"/>
  <c r="M20" i="47"/>
  <c r="M104" i="40"/>
  <c r="G9" i="35"/>
  <c r="N87" i="47"/>
  <c r="N45" i="47"/>
  <c r="N29" i="4"/>
  <c r="N21" i="41"/>
  <c r="N21" i="35"/>
  <c r="N105" i="47"/>
  <c r="N63" i="47"/>
  <c r="K38" i="4"/>
  <c r="O28" i="41"/>
  <c r="O70" i="47"/>
  <c r="M9" i="41"/>
  <c r="O112" i="47"/>
  <c r="L22" i="49"/>
  <c r="O47" i="47"/>
  <c r="O89" i="47"/>
  <c r="F4" i="50"/>
  <c r="F21" i="10" s="1"/>
  <c r="F63" i="10" s="1"/>
  <c r="F105" i="10" s="1"/>
  <c r="F63" i="47"/>
  <c r="F105" i="47"/>
  <c r="F21" i="35"/>
  <c r="F3" i="50"/>
  <c r="F20" i="10" s="1"/>
  <c r="F62" i="10" s="1"/>
  <c r="F104" i="10" s="1"/>
  <c r="F20" i="35"/>
  <c r="E4" i="50"/>
  <c r="E21" i="10" s="1"/>
  <c r="E63" i="10" s="1"/>
  <c r="E105" i="10" s="1"/>
  <c r="E21" i="35"/>
  <c r="J52" i="48"/>
  <c r="J10" i="48" s="1"/>
  <c r="J45" i="48"/>
  <c r="J3" i="48" s="1"/>
  <c r="O9" i="41"/>
  <c r="O9" i="35"/>
  <c r="O93" i="47"/>
  <c r="O9" i="47" s="1"/>
  <c r="M20" i="41"/>
  <c r="F29" i="4"/>
  <c r="F38" i="4" s="1"/>
  <c r="F3" i="35"/>
  <c r="M10" i="41"/>
  <c r="M3" i="47"/>
  <c r="E29" i="4"/>
  <c r="E38" i="4" s="1"/>
  <c r="E3" i="35"/>
  <c r="L38" i="40"/>
  <c r="M96" i="40"/>
  <c r="M54" i="40"/>
  <c r="M21" i="41"/>
  <c r="E4" i="35"/>
  <c r="E3" i="50"/>
  <c r="E20" i="10" s="1"/>
  <c r="E62" i="10" s="1"/>
  <c r="E104" i="10" s="1"/>
  <c r="E20" i="35"/>
  <c r="L38" i="4"/>
  <c r="N59" i="40"/>
  <c r="L11" i="49"/>
  <c r="M11" i="47"/>
  <c r="F9" i="35"/>
  <c r="N58" i="40"/>
  <c r="N100" i="40"/>
  <c r="M4" i="50"/>
  <c r="M21" i="10" s="1"/>
  <c r="M63" i="10" s="1"/>
  <c r="M105" i="10" s="1"/>
  <c r="N95" i="47"/>
  <c r="N53" i="47"/>
  <c r="N46" i="47"/>
  <c r="M58" i="40"/>
  <c r="M100" i="40"/>
  <c r="D18" i="23"/>
  <c r="D18" i="22"/>
  <c r="F4" i="35"/>
  <c r="F28" i="35"/>
  <c r="E9" i="35"/>
  <c r="C18" i="22"/>
  <c r="C18" i="23"/>
  <c r="N8" i="41"/>
  <c r="L18" i="23"/>
  <c r="L18" i="22"/>
  <c r="N10" i="41"/>
  <c r="N20" i="41"/>
  <c r="N20" i="35"/>
  <c r="N101" i="40"/>
  <c r="N88" i="47"/>
  <c r="E28" i="35"/>
  <c r="G74" i="18"/>
  <c r="G75" i="18"/>
  <c r="I58" i="32"/>
  <c r="I16" i="44"/>
  <c r="I12" i="44"/>
  <c r="J85" i="18"/>
  <c r="K37" i="48"/>
  <c r="K37" i="10"/>
  <c r="L79" i="15"/>
  <c r="L79" i="48"/>
  <c r="L79" i="10"/>
  <c r="J64" i="48"/>
  <c r="J22" i="48" s="1"/>
  <c r="L37" i="48"/>
  <c r="L37" i="10"/>
  <c r="K4" i="31"/>
  <c r="M89" i="44" s="1"/>
  <c r="L79" i="28"/>
  <c r="P73" i="18"/>
  <c r="J35" i="17"/>
  <c r="J35" i="23" s="1"/>
  <c r="J36" i="17"/>
  <c r="J36" i="23" s="1"/>
  <c r="J37" i="17"/>
  <c r="J37" i="23" s="1"/>
  <c r="J38" i="17"/>
  <c r="J38" i="23" s="1"/>
  <c r="J37" i="16"/>
  <c r="J37" i="22" s="1"/>
  <c r="J36" i="16"/>
  <c r="J36" i="22" s="1"/>
  <c r="J38" i="16"/>
  <c r="J38" i="22" s="1"/>
  <c r="J35" i="16"/>
  <c r="J35" i="22" s="1"/>
  <c r="I85" i="18"/>
  <c r="P4" i="34"/>
  <c r="K4" i="41"/>
  <c r="K4" i="35"/>
  <c r="K4" i="36"/>
  <c r="P3" i="34"/>
  <c r="K3" i="41"/>
  <c r="K3" i="35"/>
  <c r="K3" i="36"/>
  <c r="L8" i="47"/>
  <c r="L7" i="8"/>
  <c r="L7" i="38" s="1"/>
  <c r="L25" i="8"/>
  <c r="L25" i="38" s="1"/>
  <c r="L18" i="8"/>
  <c r="L18" i="42" s="1"/>
  <c r="L52" i="47"/>
  <c r="L10" i="47" s="1"/>
  <c r="K25" i="8"/>
  <c r="K25" i="38" s="1"/>
  <c r="L24" i="8"/>
  <c r="L24" i="42" s="1"/>
  <c r="L19" i="8"/>
  <c r="L19" i="38" s="1"/>
  <c r="L13" i="8"/>
  <c r="L13" i="42" s="1"/>
  <c r="L6" i="8"/>
  <c r="L6" i="42" s="1"/>
  <c r="K7" i="8"/>
  <c r="K7" i="42" s="1"/>
  <c r="L17" i="8"/>
  <c r="L17" i="42" s="1"/>
  <c r="L12" i="8"/>
  <c r="L12" i="42" s="1"/>
  <c r="L15" i="8"/>
  <c r="L15" i="42" s="1"/>
  <c r="L14" i="8"/>
  <c r="L14" i="42" s="1"/>
  <c r="L22" i="47"/>
  <c r="K19" i="42"/>
  <c r="K19" i="38"/>
  <c r="L16" i="42"/>
  <c r="L16" i="38"/>
  <c r="K11" i="42"/>
  <c r="K11" i="38"/>
  <c r="K18" i="8"/>
  <c r="L4" i="42"/>
  <c r="L4" i="38"/>
  <c r="K12" i="8"/>
  <c r="K24" i="8"/>
  <c r="K17" i="8"/>
  <c r="K13" i="8"/>
  <c r="K14" i="8"/>
  <c r="L5" i="42"/>
  <c r="L5" i="38"/>
  <c r="L27" i="8"/>
  <c r="L23" i="8"/>
  <c r="L11" i="42"/>
  <c r="L11" i="38"/>
  <c r="K27" i="8"/>
  <c r="K23" i="8"/>
  <c r="K16" i="8"/>
  <c r="L3" i="42"/>
  <c r="L3" i="38"/>
  <c r="K3" i="42"/>
  <c r="K3" i="38"/>
  <c r="L26" i="42"/>
  <c r="L26" i="38"/>
  <c r="K4" i="42"/>
  <c r="K4" i="38"/>
  <c r="K6" i="8"/>
  <c r="K26" i="8"/>
  <c r="K15" i="8"/>
  <c r="L24" i="38"/>
  <c r="K5" i="42"/>
  <c r="K5" i="38"/>
  <c r="J11" i="47"/>
  <c r="V8" i="42"/>
  <c r="U22" i="42"/>
  <c r="U10" i="42"/>
  <c r="R8" i="38"/>
  <c r="Q22" i="38"/>
  <c r="Q10" i="38"/>
  <c r="Q22" i="8"/>
  <c r="M92" i="47"/>
  <c r="Q10" i="8"/>
  <c r="R8" i="8"/>
  <c r="M50" i="47"/>
  <c r="K10" i="47"/>
  <c r="K22" i="47"/>
  <c r="Q12" i="44"/>
  <c r="I11" i="47"/>
  <c r="R54" i="44"/>
  <c r="R54" i="32" s="1"/>
  <c r="N94" i="45"/>
  <c r="N89" i="45"/>
  <c r="N89" i="40" s="1"/>
  <c r="N89" i="49" s="1"/>
  <c r="N17" i="45"/>
  <c r="N91" i="45"/>
  <c r="N91" i="40" s="1"/>
  <c r="O79" i="40"/>
  <c r="N103" i="45"/>
  <c r="N103" i="40" s="1"/>
  <c r="N93" i="45"/>
  <c r="N93" i="40" s="1"/>
  <c r="N93" i="49" s="1"/>
  <c r="N106" i="45"/>
  <c r="N107" i="45"/>
  <c r="N107" i="40" s="1"/>
  <c r="N88" i="45"/>
  <c r="N88" i="40" s="1"/>
  <c r="N88" i="49" s="1"/>
  <c r="N95" i="45"/>
  <c r="N99" i="45"/>
  <c r="N99" i="40" s="1"/>
  <c r="N53" i="45"/>
  <c r="N57" i="45"/>
  <c r="N110" i="45"/>
  <c r="N110" i="40" s="1"/>
  <c r="M95" i="40"/>
  <c r="M95" i="49" s="1"/>
  <c r="M66" i="40"/>
  <c r="M24" i="45"/>
  <c r="M53" i="40"/>
  <c r="M53" i="49" s="1"/>
  <c r="M11" i="45"/>
  <c r="N6" i="16"/>
  <c r="N108" i="45"/>
  <c r="N108" i="40" s="1"/>
  <c r="N66" i="45"/>
  <c r="N111" i="45"/>
  <c r="M57" i="40"/>
  <c r="M15" i="45"/>
  <c r="K47" i="32"/>
  <c r="K5" i="44"/>
  <c r="K28" i="44"/>
  <c r="K70" i="32"/>
  <c r="K70" i="48" s="1"/>
  <c r="K28" i="48" s="1"/>
  <c r="K51" i="32"/>
  <c r="K9" i="44"/>
  <c r="K45" i="32"/>
  <c r="K45" i="48" s="1"/>
  <c r="K3" i="48" s="1"/>
  <c r="K3" i="44"/>
  <c r="K46" i="32"/>
  <c r="K46" i="48" s="1"/>
  <c r="K4" i="48" s="1"/>
  <c r="K4" i="44"/>
  <c r="K52" i="32"/>
  <c r="K10" i="44"/>
  <c r="K37" i="28"/>
  <c r="R31" i="31"/>
  <c r="Q7" i="17"/>
  <c r="K56" i="32"/>
  <c r="K14" i="44"/>
  <c r="K61" i="32"/>
  <c r="K19" i="44"/>
  <c r="K69" i="32"/>
  <c r="K27" i="44"/>
  <c r="K50" i="32"/>
  <c r="K8" i="44"/>
  <c r="P75" i="17"/>
  <c r="P74" i="17"/>
  <c r="K60" i="32"/>
  <c r="K18" i="44"/>
  <c r="K68" i="32"/>
  <c r="K26" i="44"/>
  <c r="K65" i="32"/>
  <c r="K23" i="44"/>
  <c r="J3" i="18"/>
  <c r="K67" i="32"/>
  <c r="K25" i="44"/>
  <c r="K20" i="44"/>
  <c r="K104" i="32"/>
  <c r="K104" i="48" s="1"/>
  <c r="K49" i="32"/>
  <c r="K7" i="44"/>
  <c r="K63" i="32"/>
  <c r="K63" i="48" s="1"/>
  <c r="K21" i="48" s="1"/>
  <c r="K21" i="44"/>
  <c r="K64" i="32"/>
  <c r="K22" i="44"/>
  <c r="J5" i="18"/>
  <c r="L51" i="44"/>
  <c r="L65" i="44"/>
  <c r="L50" i="44"/>
  <c r="L64" i="44"/>
  <c r="L49" i="44"/>
  <c r="L45" i="44"/>
  <c r="L70" i="44"/>
  <c r="L63" i="44"/>
  <c r="L48" i="44"/>
  <c r="L69" i="44"/>
  <c r="L62" i="44"/>
  <c r="L47" i="44"/>
  <c r="L60" i="44"/>
  <c r="L52" i="44"/>
  <c r="L68" i="44"/>
  <c r="L61" i="44"/>
  <c r="L46" i="44"/>
  <c r="L67" i="44"/>
  <c r="L56" i="44"/>
  <c r="L106" i="44"/>
  <c r="L106" i="32" s="1"/>
  <c r="L106" i="48" s="1"/>
  <c r="L89" i="44"/>
  <c r="L89" i="32" s="1"/>
  <c r="L89" i="48" s="1"/>
  <c r="L91" i="44"/>
  <c r="L91" i="32" s="1"/>
  <c r="L102" i="44"/>
  <c r="L102" i="32" s="1"/>
  <c r="L93" i="44"/>
  <c r="L93" i="32" s="1"/>
  <c r="L93" i="48" s="1"/>
  <c r="L109" i="44"/>
  <c r="L109" i="32" s="1"/>
  <c r="L110" i="44"/>
  <c r="L110" i="32" s="1"/>
  <c r="L104" i="44"/>
  <c r="L104" i="32" s="1"/>
  <c r="L104" i="48" s="1"/>
  <c r="L87" i="44"/>
  <c r="L87" i="32" s="1"/>
  <c r="L87" i="48" s="1"/>
  <c r="L112" i="44"/>
  <c r="L112" i="32" s="1"/>
  <c r="L112" i="48" s="1"/>
  <c r="L103" i="44"/>
  <c r="L103" i="32" s="1"/>
  <c r="L107" i="44"/>
  <c r="L107" i="32" s="1"/>
  <c r="L105" i="44"/>
  <c r="L105" i="32" s="1"/>
  <c r="L105" i="48" s="1"/>
  <c r="L88" i="44"/>
  <c r="L88" i="32" s="1"/>
  <c r="L88" i="48" s="1"/>
  <c r="L111" i="44"/>
  <c r="L111" i="32" s="1"/>
  <c r="L92" i="44"/>
  <c r="L92" i="32" s="1"/>
  <c r="L90" i="44"/>
  <c r="L90" i="32" s="1"/>
  <c r="L98" i="44"/>
  <c r="L98" i="32" s="1"/>
  <c r="L94" i="44"/>
  <c r="L94" i="32" s="1"/>
  <c r="L94" i="48" s="1"/>
  <c r="K48" i="32"/>
  <c r="K6" i="44"/>
  <c r="R58" i="32"/>
  <c r="Q96" i="32"/>
  <c r="R96" i="44"/>
  <c r="R96" i="32" s="1"/>
  <c r="R100" i="44"/>
  <c r="R16" i="44" s="1"/>
  <c r="K99" i="44"/>
  <c r="K99" i="32" s="1"/>
  <c r="K57" i="44"/>
  <c r="K53" i="44"/>
  <c r="K95" i="44"/>
  <c r="K95" i="32" s="1"/>
  <c r="I6" i="18"/>
  <c r="Q7" i="31"/>
  <c r="S58" i="44" s="1"/>
  <c r="R19" i="31"/>
  <c r="Q18" i="31"/>
  <c r="Q16" i="44"/>
  <c r="J66" i="32"/>
  <c r="J24" i="44"/>
  <c r="J53" i="32"/>
  <c r="J11" i="44"/>
  <c r="J57" i="32"/>
  <c r="J15" i="44"/>
  <c r="K27" i="31"/>
  <c r="K6" i="17"/>
  <c r="K67" i="18" s="1"/>
  <c r="K4" i="17"/>
  <c r="I24" i="43"/>
  <c r="I113" i="4"/>
  <c r="I122" i="4" s="1"/>
  <c r="J113" i="4"/>
  <c r="J122" i="4" s="1"/>
  <c r="G24" i="43"/>
  <c r="H24" i="43"/>
  <c r="J24" i="43"/>
  <c r="F24" i="43"/>
  <c r="E24" i="43"/>
  <c r="N109" i="40"/>
  <c r="O55" i="40"/>
  <c r="M9" i="45"/>
  <c r="M51" i="40"/>
  <c r="O97" i="45"/>
  <c r="O97" i="40" s="1"/>
  <c r="O101" i="45"/>
  <c r="M107" i="40"/>
  <c r="M89" i="40"/>
  <c r="N90" i="45"/>
  <c r="N90" i="40" s="1"/>
  <c r="N92" i="45"/>
  <c r="M56" i="40"/>
  <c r="M14" i="45"/>
  <c r="M26" i="45"/>
  <c r="M68" i="40"/>
  <c r="M64" i="40"/>
  <c r="M64" i="49" s="1"/>
  <c r="M88" i="40"/>
  <c r="M90" i="40"/>
  <c r="M93" i="40"/>
  <c r="M103" i="40"/>
  <c r="N13" i="45"/>
  <c r="N97" i="40"/>
  <c r="N64" i="45"/>
  <c r="N52" i="45"/>
  <c r="N63" i="45"/>
  <c r="N63" i="40" s="1"/>
  <c r="N63" i="49" s="1"/>
  <c r="N51" i="45"/>
  <c r="N70" i="45"/>
  <c r="N62" i="45"/>
  <c r="N50" i="45"/>
  <c r="N69" i="45"/>
  <c r="N61" i="45"/>
  <c r="N49" i="45"/>
  <c r="N68" i="45"/>
  <c r="N65" i="45"/>
  <c r="N48" i="45"/>
  <c r="N47" i="45"/>
  <c r="N47" i="40" s="1"/>
  <c r="N47" i="49" s="1"/>
  <c r="N46" i="45"/>
  <c r="N45" i="45"/>
  <c r="N67" i="45"/>
  <c r="N60" i="45"/>
  <c r="N56" i="45"/>
  <c r="M25" i="45"/>
  <c r="M67" i="40"/>
  <c r="M60" i="40"/>
  <c r="M18" i="45"/>
  <c r="M45" i="40"/>
  <c r="M3" i="45"/>
  <c r="M61" i="40"/>
  <c r="M19" i="45"/>
  <c r="M98" i="40"/>
  <c r="N98" i="45"/>
  <c r="N98" i="40" s="1"/>
  <c r="N102" i="45"/>
  <c r="M49" i="40"/>
  <c r="M7" i="45"/>
  <c r="M50" i="40"/>
  <c r="M8" i="45"/>
  <c r="M65" i="40"/>
  <c r="M23" i="45"/>
  <c r="M48" i="40"/>
  <c r="M6" i="45"/>
  <c r="M69" i="40"/>
  <c r="M27" i="45"/>
  <c r="M111" i="40"/>
  <c r="M22" i="45"/>
  <c r="M106" i="40"/>
  <c r="N105" i="45"/>
  <c r="N104" i="45"/>
  <c r="M46" i="40"/>
  <c r="M4" i="45"/>
  <c r="M62" i="40"/>
  <c r="M20" i="45"/>
  <c r="M4" i="39"/>
  <c r="O112" i="45" s="1"/>
  <c r="M63" i="40"/>
  <c r="M63" i="49" s="1"/>
  <c r="M21" i="45"/>
  <c r="M52" i="40"/>
  <c r="M10" i="45"/>
  <c r="O59" i="45"/>
  <c r="M94" i="40"/>
  <c r="N112" i="45"/>
  <c r="N87" i="45"/>
  <c r="M47" i="40"/>
  <c r="M47" i="49" s="1"/>
  <c r="M5" i="45"/>
  <c r="M70" i="40"/>
  <c r="M28" i="45"/>
  <c r="O74" i="18"/>
  <c r="O75" i="18"/>
  <c r="Q7" i="39"/>
  <c r="S58" i="45" s="1"/>
  <c r="Q7" i="16"/>
  <c r="P74" i="16"/>
  <c r="P75" i="16"/>
  <c r="P7" i="18"/>
  <c r="R96" i="45"/>
  <c r="R100" i="45"/>
  <c r="R58" i="45"/>
  <c r="Q16" i="45"/>
  <c r="M8" i="16"/>
  <c r="L8" i="31"/>
  <c r="L8" i="18" s="1"/>
  <c r="K8" i="17"/>
  <c r="I113" i="32"/>
  <c r="I122" i="32" s="1"/>
  <c r="K55" i="32"/>
  <c r="K13" i="44"/>
  <c r="K97" i="32"/>
  <c r="K101" i="32"/>
  <c r="M48" i="44"/>
  <c r="J113" i="32"/>
  <c r="J122" i="32" s="1"/>
  <c r="L55" i="32"/>
  <c r="L13" i="44"/>
  <c r="K59" i="32"/>
  <c r="K17" i="44"/>
  <c r="L97" i="32"/>
  <c r="K8" i="31"/>
  <c r="M101" i="44" s="1"/>
  <c r="L17" i="44"/>
  <c r="L101" i="32"/>
  <c r="L8" i="16"/>
  <c r="K37" i="14"/>
  <c r="K37" i="15"/>
  <c r="L79" i="12"/>
  <c r="L79" i="11"/>
  <c r="J3" i="16"/>
  <c r="L79" i="32"/>
  <c r="L79" i="14"/>
  <c r="L17" i="31"/>
  <c r="L5" i="16" s="1"/>
  <c r="K15" i="31"/>
  <c r="M79" i="12" s="1"/>
  <c r="I9" i="31"/>
  <c r="K37" i="11"/>
  <c r="I3" i="18"/>
  <c r="K37" i="32"/>
  <c r="K38" i="32" s="1"/>
  <c r="K37" i="36"/>
  <c r="K37" i="12"/>
  <c r="J6" i="31"/>
  <c r="L37" i="14"/>
  <c r="P2" i="42"/>
  <c r="P2" i="34"/>
  <c r="L2" i="40"/>
  <c r="L2" i="32"/>
  <c r="J14" i="31"/>
  <c r="J26" i="31" s="1"/>
  <c r="K2" i="31"/>
  <c r="L4" i="16"/>
  <c r="L4" i="17"/>
  <c r="L37" i="28"/>
  <c r="M11" i="16"/>
  <c r="K86" i="40"/>
  <c r="K44" i="40"/>
  <c r="L37" i="15"/>
  <c r="O11" i="31"/>
  <c r="N35" i="31"/>
  <c r="N23" i="31"/>
  <c r="N11" i="18"/>
  <c r="L3" i="39"/>
  <c r="N37" i="49" s="1"/>
  <c r="N121" i="40"/>
  <c r="J14" i="39"/>
  <c r="J26" i="39" s="1"/>
  <c r="K2" i="39"/>
  <c r="K71" i="40"/>
  <c r="L37" i="11"/>
  <c r="M37" i="41"/>
  <c r="M37" i="40"/>
  <c r="L37" i="12"/>
  <c r="K113" i="40"/>
  <c r="K122" i="40" s="1"/>
  <c r="M11" i="17"/>
  <c r="O28" i="35"/>
  <c r="R40" i="40"/>
  <c r="N23" i="39"/>
  <c r="O11" i="39"/>
  <c r="N35" i="39"/>
  <c r="O16" i="39"/>
  <c r="N15" i="39"/>
  <c r="P79" i="49" s="1"/>
  <c r="M34" i="39"/>
  <c r="N10" i="39"/>
  <c r="M22" i="39"/>
  <c r="N8" i="39"/>
  <c r="P59" i="45" s="1"/>
  <c r="M6" i="39"/>
  <c r="N28" i="39"/>
  <c r="M27" i="39"/>
  <c r="O121" i="49" s="1"/>
  <c r="N5" i="39"/>
  <c r="L10" i="31"/>
  <c r="L10" i="18" s="1"/>
  <c r="K34" i="31"/>
  <c r="K10" i="17" s="1"/>
  <c r="K22" i="31"/>
  <c r="K10" i="16" s="1"/>
  <c r="J9" i="31"/>
  <c r="J38" i="32"/>
  <c r="K6" i="31"/>
  <c r="M95" i="44" s="1"/>
  <c r="L37" i="36"/>
  <c r="L37" i="32"/>
  <c r="K14" i="2"/>
  <c r="K26" i="2" s="1"/>
  <c r="M2" i="36"/>
  <c r="M2" i="35"/>
  <c r="M2" i="4"/>
  <c r="L2" i="2"/>
  <c r="AL37" i="35"/>
  <c r="AS79" i="4"/>
  <c r="AQ79" i="4"/>
  <c r="AR79" i="4"/>
  <c r="AP79" i="4"/>
  <c r="AR121" i="4"/>
  <c r="AQ121" i="4"/>
  <c r="AP121" i="4"/>
  <c r="AS121" i="4"/>
  <c r="K44" i="32"/>
  <c r="K86" i="32"/>
  <c r="AN37" i="4"/>
  <c r="P2" i="38"/>
  <c r="L44" i="4"/>
  <c r="L86" i="4"/>
  <c r="N28" i="36"/>
  <c r="M9" i="36"/>
  <c r="M29" i="32"/>
  <c r="M21" i="36"/>
  <c r="H32" i="19"/>
  <c r="H31" i="19"/>
  <c r="G32" i="19"/>
  <c r="G31" i="19"/>
  <c r="H33" i="19"/>
  <c r="M28" i="31"/>
  <c r="L27" i="31"/>
  <c r="M16" i="31"/>
  <c r="L4" i="31"/>
  <c r="H18" i="34"/>
  <c r="H17" i="34"/>
  <c r="H14" i="34"/>
  <c r="H16" i="34"/>
  <c r="H13" i="34"/>
  <c r="H15" i="34"/>
  <c r="H12" i="34"/>
  <c r="I11" i="34"/>
  <c r="H7" i="34"/>
  <c r="H6" i="34"/>
  <c r="H27" i="34"/>
  <c r="H26" i="34"/>
  <c r="H25" i="34"/>
  <c r="H24" i="34"/>
  <c r="I5" i="34"/>
  <c r="H19" i="34"/>
  <c r="H23" i="34"/>
  <c r="Q20" i="36"/>
  <c r="S40" i="32"/>
  <c r="J40" i="4"/>
  <c r="F92" i="16"/>
  <c r="F93" i="16" s="1"/>
  <c r="H119" i="19"/>
  <c r="G119" i="19"/>
  <c r="G34" i="19"/>
  <c r="H77" i="19"/>
  <c r="G77" i="19"/>
  <c r="G30" i="19"/>
  <c r="E86" i="17"/>
  <c r="E87" i="17"/>
  <c r="F86" i="17"/>
  <c r="F87" i="17"/>
  <c r="E68" i="17"/>
  <c r="E69" i="17"/>
  <c r="F68" i="17"/>
  <c r="F69" i="17"/>
  <c r="E86" i="16"/>
  <c r="E87" i="16"/>
  <c r="F86" i="16"/>
  <c r="F87" i="16"/>
  <c r="F68" i="16"/>
  <c r="F69" i="16"/>
  <c r="E68" i="16"/>
  <c r="E69" i="16"/>
  <c r="F87" i="18"/>
  <c r="E87" i="18"/>
  <c r="E69" i="18"/>
  <c r="F69" i="18"/>
  <c r="F39" i="16"/>
  <c r="F62" i="17"/>
  <c r="E39" i="22"/>
  <c r="F50" i="16"/>
  <c r="F51" i="16"/>
  <c r="H44" i="10"/>
  <c r="H44" i="29"/>
  <c r="H44" i="14"/>
  <c r="G44" i="29"/>
  <c r="G44" i="14"/>
  <c r="G44" i="10"/>
  <c r="F68" i="18"/>
  <c r="H86" i="20"/>
  <c r="G44" i="20"/>
  <c r="G44" i="28"/>
  <c r="F2" i="16"/>
  <c r="F10" i="22"/>
  <c r="F2" i="17"/>
  <c r="F2" i="18"/>
  <c r="F10" i="23"/>
  <c r="F2" i="27"/>
  <c r="L2" i="8"/>
  <c r="H2" i="50" s="1"/>
  <c r="H5" i="50" s="1"/>
  <c r="H44" i="19"/>
  <c r="H44" i="12"/>
  <c r="E2" i="16"/>
  <c r="E10" i="22"/>
  <c r="E2" i="27"/>
  <c r="E2" i="17"/>
  <c r="E2" i="18"/>
  <c r="E10" i="23"/>
  <c r="K2" i="8"/>
  <c r="G2" i="50" s="1"/>
  <c r="G5" i="50" s="1"/>
  <c r="G44" i="19"/>
  <c r="G44" i="12"/>
  <c r="G86" i="15"/>
  <c r="H44" i="28"/>
  <c r="H44" i="21"/>
  <c r="H44" i="15"/>
  <c r="H44" i="11"/>
  <c r="G44" i="21"/>
  <c r="G44" i="11"/>
  <c r="E92" i="16"/>
  <c r="E93" i="16" s="1"/>
  <c r="F86" i="18"/>
  <c r="F80" i="18"/>
  <c r="F81" i="18" s="1"/>
  <c r="E80" i="18"/>
  <c r="E81" i="18" s="1"/>
  <c r="F61" i="17"/>
  <c r="E61" i="17"/>
  <c r="E50" i="16"/>
  <c r="F50" i="17"/>
  <c r="E68" i="18"/>
  <c r="E86" i="18"/>
  <c r="E50" i="17"/>
  <c r="F92" i="17"/>
  <c r="F93" i="17" s="1"/>
  <c r="E92" i="17"/>
  <c r="E93" i="17" s="1"/>
  <c r="E61" i="16"/>
  <c r="F39" i="22"/>
  <c r="F39" i="23"/>
  <c r="E51" i="17"/>
  <c r="E39" i="23"/>
  <c r="E51" i="16"/>
  <c r="E62" i="17"/>
  <c r="F51" i="17"/>
  <c r="F39" i="17"/>
  <c r="E39" i="17"/>
  <c r="F60" i="18"/>
  <c r="F61" i="18" s="1"/>
  <c r="F62" i="16"/>
  <c r="E62" i="16"/>
  <c r="F61" i="16"/>
  <c r="E39" i="16"/>
  <c r="E49" i="18"/>
  <c r="F49" i="18"/>
  <c r="E60" i="18"/>
  <c r="E61" i="18" s="1"/>
  <c r="G33" i="19"/>
  <c r="H34" i="19"/>
  <c r="H30" i="19"/>
  <c r="A86" i="29"/>
  <c r="D85" i="29"/>
  <c r="B82" i="29"/>
  <c r="B124" i="29" s="1"/>
  <c r="B81" i="29"/>
  <c r="B123" i="29" s="1"/>
  <c r="B80" i="29"/>
  <c r="B122" i="29" s="1"/>
  <c r="B79" i="29"/>
  <c r="B121" i="29" s="1"/>
  <c r="C71" i="29"/>
  <c r="C113" i="29" s="1"/>
  <c r="B71" i="29"/>
  <c r="B113" i="29" s="1"/>
  <c r="A71" i="29"/>
  <c r="A113" i="29" s="1"/>
  <c r="D70" i="29"/>
  <c r="D112" i="29" s="1"/>
  <c r="C70" i="29"/>
  <c r="C112" i="29" s="1"/>
  <c r="B70" i="29"/>
  <c r="B112" i="29" s="1"/>
  <c r="A70" i="29"/>
  <c r="A112" i="29" s="1"/>
  <c r="D69" i="29"/>
  <c r="D111" i="29" s="1"/>
  <c r="C69" i="29"/>
  <c r="C111" i="29" s="1"/>
  <c r="B69" i="29"/>
  <c r="B111" i="29" s="1"/>
  <c r="A69" i="29"/>
  <c r="A111" i="29" s="1"/>
  <c r="D68" i="29"/>
  <c r="D110" i="29" s="1"/>
  <c r="C68" i="29"/>
  <c r="C110" i="29" s="1"/>
  <c r="B68" i="29"/>
  <c r="B110" i="29" s="1"/>
  <c r="A68" i="29"/>
  <c r="A110" i="29" s="1"/>
  <c r="D67" i="29"/>
  <c r="D109" i="29" s="1"/>
  <c r="C67" i="29"/>
  <c r="C109" i="29" s="1"/>
  <c r="D66" i="29"/>
  <c r="D108" i="29" s="1"/>
  <c r="C66" i="29"/>
  <c r="C108" i="29" s="1"/>
  <c r="B66" i="29"/>
  <c r="B108" i="29" s="1"/>
  <c r="A66" i="29"/>
  <c r="A108" i="29" s="1"/>
  <c r="D65" i="29"/>
  <c r="D107" i="29" s="1"/>
  <c r="C65" i="29"/>
  <c r="C107" i="29" s="1"/>
  <c r="B65" i="29"/>
  <c r="B107" i="29" s="1"/>
  <c r="A65" i="29"/>
  <c r="A107" i="29" s="1"/>
  <c r="D64" i="29"/>
  <c r="D106" i="29" s="1"/>
  <c r="C64" i="29"/>
  <c r="C106" i="29" s="1"/>
  <c r="B64" i="29"/>
  <c r="B106" i="29" s="1"/>
  <c r="A64" i="29"/>
  <c r="A106" i="29" s="1"/>
  <c r="D63" i="29"/>
  <c r="D105" i="29" s="1"/>
  <c r="C63" i="29"/>
  <c r="C105" i="29" s="1"/>
  <c r="B63" i="29"/>
  <c r="B105" i="29" s="1"/>
  <c r="A63" i="29"/>
  <c r="A105" i="29" s="1"/>
  <c r="D62" i="29"/>
  <c r="D104" i="29" s="1"/>
  <c r="C62" i="29"/>
  <c r="C104" i="29" s="1"/>
  <c r="B62" i="29"/>
  <c r="B104" i="29" s="1"/>
  <c r="A62" i="29"/>
  <c r="A104" i="29" s="1"/>
  <c r="D61" i="29"/>
  <c r="D103" i="29" s="1"/>
  <c r="C61" i="29"/>
  <c r="C103" i="29" s="1"/>
  <c r="B61" i="29"/>
  <c r="B103" i="29" s="1"/>
  <c r="A61" i="29"/>
  <c r="A103" i="29" s="1"/>
  <c r="D60" i="29"/>
  <c r="D102" i="29" s="1"/>
  <c r="C60" i="29"/>
  <c r="C102" i="29" s="1"/>
  <c r="B60" i="29"/>
  <c r="B102" i="29" s="1"/>
  <c r="A60" i="29"/>
  <c r="A102" i="29" s="1"/>
  <c r="D59" i="29"/>
  <c r="D101" i="29" s="1"/>
  <c r="C59" i="29"/>
  <c r="C101" i="29" s="1"/>
  <c r="B59" i="29"/>
  <c r="B101" i="29" s="1"/>
  <c r="A59" i="29"/>
  <c r="A101" i="29" s="1"/>
  <c r="D58" i="29"/>
  <c r="D100" i="29" s="1"/>
  <c r="C58" i="29"/>
  <c r="C100" i="29" s="1"/>
  <c r="B58" i="29"/>
  <c r="B100" i="29" s="1"/>
  <c r="A58" i="29"/>
  <c r="A100" i="29" s="1"/>
  <c r="D57" i="29"/>
  <c r="D99" i="29" s="1"/>
  <c r="C57" i="29"/>
  <c r="C99" i="29" s="1"/>
  <c r="B57" i="29"/>
  <c r="B99" i="29" s="1"/>
  <c r="A57" i="29"/>
  <c r="A99" i="29" s="1"/>
  <c r="D56" i="29"/>
  <c r="D98" i="29" s="1"/>
  <c r="C56" i="29"/>
  <c r="C98" i="29" s="1"/>
  <c r="B56" i="29"/>
  <c r="B98" i="29" s="1"/>
  <c r="A56" i="29"/>
  <c r="A98" i="29" s="1"/>
  <c r="D55" i="29"/>
  <c r="D97" i="29" s="1"/>
  <c r="C55" i="29"/>
  <c r="C97" i="29" s="1"/>
  <c r="B55" i="29"/>
  <c r="B97" i="29" s="1"/>
  <c r="A55" i="29"/>
  <c r="A97" i="29" s="1"/>
  <c r="D54" i="29"/>
  <c r="D96" i="29" s="1"/>
  <c r="C54" i="29"/>
  <c r="C96" i="29" s="1"/>
  <c r="B54" i="29"/>
  <c r="B96" i="29" s="1"/>
  <c r="A54" i="29"/>
  <c r="A96" i="29" s="1"/>
  <c r="D53" i="29"/>
  <c r="D95" i="29" s="1"/>
  <c r="C53" i="29"/>
  <c r="C95" i="29" s="1"/>
  <c r="B53" i="29"/>
  <c r="B95" i="29" s="1"/>
  <c r="A53" i="29"/>
  <c r="A95" i="29" s="1"/>
  <c r="D52" i="29"/>
  <c r="D94" i="29" s="1"/>
  <c r="C52" i="29"/>
  <c r="C94" i="29" s="1"/>
  <c r="B52" i="29"/>
  <c r="B94" i="29" s="1"/>
  <c r="A52" i="29"/>
  <c r="A94" i="29" s="1"/>
  <c r="D51" i="29"/>
  <c r="D93" i="29" s="1"/>
  <c r="C51" i="29"/>
  <c r="C93" i="29" s="1"/>
  <c r="B51" i="29"/>
  <c r="B93" i="29" s="1"/>
  <c r="A51" i="29"/>
  <c r="A93" i="29" s="1"/>
  <c r="D50" i="29"/>
  <c r="D92" i="29" s="1"/>
  <c r="C50" i="29"/>
  <c r="C92" i="29" s="1"/>
  <c r="B50" i="29"/>
  <c r="B92" i="29" s="1"/>
  <c r="A50" i="29"/>
  <c r="A92" i="29" s="1"/>
  <c r="D49" i="29"/>
  <c r="D91" i="29" s="1"/>
  <c r="C49" i="29"/>
  <c r="C91" i="29" s="1"/>
  <c r="B49" i="29"/>
  <c r="B91" i="29" s="1"/>
  <c r="A49" i="29"/>
  <c r="A91" i="29" s="1"/>
  <c r="D48" i="29"/>
  <c r="D90" i="29" s="1"/>
  <c r="C48" i="29"/>
  <c r="C90" i="29" s="1"/>
  <c r="B48" i="29"/>
  <c r="B90" i="29" s="1"/>
  <c r="A48" i="29"/>
  <c r="A90" i="29" s="1"/>
  <c r="D47" i="29"/>
  <c r="D89" i="29" s="1"/>
  <c r="C47" i="29"/>
  <c r="C89" i="29" s="1"/>
  <c r="B47" i="29"/>
  <c r="B89" i="29" s="1"/>
  <c r="A47" i="29"/>
  <c r="A89" i="29" s="1"/>
  <c r="D46" i="29"/>
  <c r="D88" i="29" s="1"/>
  <c r="C46" i="29"/>
  <c r="C88" i="29" s="1"/>
  <c r="B46" i="29"/>
  <c r="B88" i="29" s="1"/>
  <c r="A46" i="29"/>
  <c r="A88" i="29" s="1"/>
  <c r="D45" i="29"/>
  <c r="D87" i="29" s="1"/>
  <c r="C45" i="29"/>
  <c r="C87" i="29" s="1"/>
  <c r="B45" i="29"/>
  <c r="B87" i="29" s="1"/>
  <c r="A45" i="29"/>
  <c r="A87" i="29" s="1"/>
  <c r="A44" i="29"/>
  <c r="D43" i="29"/>
  <c r="E2" i="29"/>
  <c r="E86" i="29" s="1"/>
  <c r="E1" i="29"/>
  <c r="E43" i="29" s="1"/>
  <c r="A86" i="28"/>
  <c r="B82" i="28"/>
  <c r="B124" i="28" s="1"/>
  <c r="B81" i="28"/>
  <c r="B123" i="28" s="1"/>
  <c r="B80" i="28"/>
  <c r="B122" i="28" s="1"/>
  <c r="C71" i="28"/>
  <c r="C113" i="28" s="1"/>
  <c r="B71" i="28"/>
  <c r="B113" i="28" s="1"/>
  <c r="A71" i="28"/>
  <c r="A113" i="28" s="1"/>
  <c r="D70" i="28"/>
  <c r="D112" i="28" s="1"/>
  <c r="C70" i="28"/>
  <c r="C112" i="28" s="1"/>
  <c r="B70" i="28"/>
  <c r="B112" i="28" s="1"/>
  <c r="A70" i="28"/>
  <c r="A112" i="28" s="1"/>
  <c r="D69" i="28"/>
  <c r="D111" i="28" s="1"/>
  <c r="C69" i="28"/>
  <c r="C111" i="28" s="1"/>
  <c r="B69" i="28"/>
  <c r="B111" i="28" s="1"/>
  <c r="A69" i="28"/>
  <c r="A111" i="28" s="1"/>
  <c r="D68" i="28"/>
  <c r="D110" i="28" s="1"/>
  <c r="C68" i="28"/>
  <c r="C110" i="28" s="1"/>
  <c r="B68" i="28"/>
  <c r="B110" i="28" s="1"/>
  <c r="A68" i="28"/>
  <c r="A110" i="28" s="1"/>
  <c r="D67" i="28"/>
  <c r="D109" i="28" s="1"/>
  <c r="C67" i="28"/>
  <c r="C109" i="28" s="1"/>
  <c r="D66" i="28"/>
  <c r="D108" i="28" s="1"/>
  <c r="C66" i="28"/>
  <c r="C108" i="28" s="1"/>
  <c r="B66" i="28"/>
  <c r="B108" i="28" s="1"/>
  <c r="A66" i="28"/>
  <c r="A108" i="28" s="1"/>
  <c r="D65" i="28"/>
  <c r="D107" i="28" s="1"/>
  <c r="C65" i="28"/>
  <c r="C107" i="28" s="1"/>
  <c r="B65" i="28"/>
  <c r="B107" i="28" s="1"/>
  <c r="A65" i="28"/>
  <c r="A107" i="28" s="1"/>
  <c r="D64" i="28"/>
  <c r="D106" i="28" s="1"/>
  <c r="C64" i="28"/>
  <c r="C106" i="28" s="1"/>
  <c r="B64" i="28"/>
  <c r="B106" i="28" s="1"/>
  <c r="A64" i="28"/>
  <c r="A106" i="28" s="1"/>
  <c r="D63" i="28"/>
  <c r="D105" i="28" s="1"/>
  <c r="C63" i="28"/>
  <c r="C105" i="28" s="1"/>
  <c r="B63" i="28"/>
  <c r="B105" i="28" s="1"/>
  <c r="A63" i="28"/>
  <c r="A105" i="28" s="1"/>
  <c r="D62" i="28"/>
  <c r="D104" i="28" s="1"/>
  <c r="C62" i="28"/>
  <c r="C104" i="28" s="1"/>
  <c r="B62" i="28"/>
  <c r="B104" i="28" s="1"/>
  <c r="A62" i="28"/>
  <c r="A104" i="28" s="1"/>
  <c r="D61" i="28"/>
  <c r="D103" i="28" s="1"/>
  <c r="C61" i="28"/>
  <c r="C103" i="28" s="1"/>
  <c r="B61" i="28"/>
  <c r="B103" i="28" s="1"/>
  <c r="A61" i="28"/>
  <c r="A103" i="28" s="1"/>
  <c r="D60" i="28"/>
  <c r="D102" i="28" s="1"/>
  <c r="C60" i="28"/>
  <c r="C102" i="28" s="1"/>
  <c r="B60" i="28"/>
  <c r="B102" i="28" s="1"/>
  <c r="A60" i="28"/>
  <c r="A102" i="28" s="1"/>
  <c r="D59" i="28"/>
  <c r="D101" i="28" s="1"/>
  <c r="C59" i="28"/>
  <c r="C101" i="28" s="1"/>
  <c r="B59" i="28"/>
  <c r="B101" i="28" s="1"/>
  <c r="A59" i="28"/>
  <c r="A101" i="28" s="1"/>
  <c r="D58" i="28"/>
  <c r="D100" i="28" s="1"/>
  <c r="C58" i="28"/>
  <c r="C100" i="28" s="1"/>
  <c r="B58" i="28"/>
  <c r="B100" i="28" s="1"/>
  <c r="A58" i="28"/>
  <c r="A100" i="28" s="1"/>
  <c r="D57" i="28"/>
  <c r="D99" i="28" s="1"/>
  <c r="C57" i="28"/>
  <c r="C99" i="28" s="1"/>
  <c r="B57" i="28"/>
  <c r="B99" i="28" s="1"/>
  <c r="A57" i="28"/>
  <c r="A99" i="28" s="1"/>
  <c r="D56" i="28"/>
  <c r="D98" i="28" s="1"/>
  <c r="C56" i="28"/>
  <c r="C98" i="28" s="1"/>
  <c r="B56" i="28"/>
  <c r="B98" i="28" s="1"/>
  <c r="A56" i="28"/>
  <c r="A98" i="28" s="1"/>
  <c r="D55" i="28"/>
  <c r="D97" i="28" s="1"/>
  <c r="C55" i="28"/>
  <c r="C97" i="28" s="1"/>
  <c r="B55" i="28"/>
  <c r="B97" i="28" s="1"/>
  <c r="A55" i="28"/>
  <c r="A97" i="28" s="1"/>
  <c r="D54" i="28"/>
  <c r="D96" i="28" s="1"/>
  <c r="C54" i="28"/>
  <c r="C96" i="28" s="1"/>
  <c r="B54" i="28"/>
  <c r="B96" i="28" s="1"/>
  <c r="A54" i="28"/>
  <c r="A96" i="28" s="1"/>
  <c r="D53" i="28"/>
  <c r="D95" i="28" s="1"/>
  <c r="C53" i="28"/>
  <c r="C95" i="28" s="1"/>
  <c r="B53" i="28"/>
  <c r="B95" i="28" s="1"/>
  <c r="A53" i="28"/>
  <c r="A95" i="28" s="1"/>
  <c r="D52" i="28"/>
  <c r="D94" i="28" s="1"/>
  <c r="C52" i="28"/>
  <c r="C94" i="28" s="1"/>
  <c r="B52" i="28"/>
  <c r="B94" i="28" s="1"/>
  <c r="A52" i="28"/>
  <c r="A94" i="28" s="1"/>
  <c r="D51" i="28"/>
  <c r="D93" i="28" s="1"/>
  <c r="C51" i="28"/>
  <c r="C93" i="28" s="1"/>
  <c r="B51" i="28"/>
  <c r="B93" i="28" s="1"/>
  <c r="A51" i="28"/>
  <c r="A93" i="28" s="1"/>
  <c r="D50" i="28"/>
  <c r="D92" i="28" s="1"/>
  <c r="C50" i="28"/>
  <c r="C92" i="28" s="1"/>
  <c r="B50" i="28"/>
  <c r="B92" i="28" s="1"/>
  <c r="A50" i="28"/>
  <c r="A92" i="28" s="1"/>
  <c r="D49" i="28"/>
  <c r="D91" i="28" s="1"/>
  <c r="C49" i="28"/>
  <c r="C91" i="28" s="1"/>
  <c r="B49" i="28"/>
  <c r="B91" i="28" s="1"/>
  <c r="A49" i="28"/>
  <c r="A91" i="28" s="1"/>
  <c r="D48" i="28"/>
  <c r="D90" i="28" s="1"/>
  <c r="C48" i="28"/>
  <c r="C90" i="28" s="1"/>
  <c r="B48" i="28"/>
  <c r="B90" i="28" s="1"/>
  <c r="A48" i="28"/>
  <c r="A90" i="28" s="1"/>
  <c r="D47" i="28"/>
  <c r="D89" i="28" s="1"/>
  <c r="C47" i="28"/>
  <c r="C89" i="28" s="1"/>
  <c r="B47" i="28"/>
  <c r="B89" i="28" s="1"/>
  <c r="A47" i="28"/>
  <c r="A89" i="28" s="1"/>
  <c r="D46" i="28"/>
  <c r="D88" i="28" s="1"/>
  <c r="C46" i="28"/>
  <c r="C88" i="28" s="1"/>
  <c r="B46" i="28"/>
  <c r="B88" i="28" s="1"/>
  <c r="A46" i="28"/>
  <c r="A88" i="28" s="1"/>
  <c r="D45" i="28"/>
  <c r="D87" i="28" s="1"/>
  <c r="C45" i="28"/>
  <c r="C87" i="28" s="1"/>
  <c r="B45" i="28"/>
  <c r="B87" i="28" s="1"/>
  <c r="A45" i="28"/>
  <c r="A87" i="28" s="1"/>
  <c r="A44" i="28"/>
  <c r="D37" i="28"/>
  <c r="E2" i="28"/>
  <c r="E1" i="28"/>
  <c r="AO26" i="10"/>
  <c r="AO68" i="10" s="1"/>
  <c r="AO27" i="10"/>
  <c r="AO111" i="10" s="1"/>
  <c r="AO28" i="10"/>
  <c r="AO70" i="10" s="1"/>
  <c r="AO4" i="10"/>
  <c r="AO88" i="10" s="1"/>
  <c r="K88" i="28" s="1"/>
  <c r="AO5" i="10"/>
  <c r="AO89" i="10" s="1"/>
  <c r="AO6" i="10"/>
  <c r="AO48" i="10" s="1"/>
  <c r="AO7" i="10"/>
  <c r="AO91" i="10" s="1"/>
  <c r="AO8" i="10"/>
  <c r="AO50" i="10" s="1"/>
  <c r="AO9" i="10"/>
  <c r="AO51" i="10" s="1"/>
  <c r="AO10" i="10"/>
  <c r="AO52" i="10" s="1"/>
  <c r="I52" i="28" s="1"/>
  <c r="AO11" i="10"/>
  <c r="AO95" i="10" s="1"/>
  <c r="AO12" i="10"/>
  <c r="AO96" i="10" s="1"/>
  <c r="AO13" i="10"/>
  <c r="AO97" i="10" s="1"/>
  <c r="AO14" i="10"/>
  <c r="AO98" i="10" s="1"/>
  <c r="AO19" i="10"/>
  <c r="AO103" i="10" s="1"/>
  <c r="AO20" i="10"/>
  <c r="AO62" i="10" s="1"/>
  <c r="AO21" i="10"/>
  <c r="AO63" i="10" s="1"/>
  <c r="AO22" i="10"/>
  <c r="AO106" i="10" s="1"/>
  <c r="AO23" i="10"/>
  <c r="AO107" i="10" s="1"/>
  <c r="AO24" i="10"/>
  <c r="AO108" i="10" s="1"/>
  <c r="AO25" i="10"/>
  <c r="AO109" i="10" s="1"/>
  <c r="AO3" i="10"/>
  <c r="AO45" i="10" s="1"/>
  <c r="I45" i="28" s="1"/>
  <c r="AO4" i="11"/>
  <c r="AO46" i="11" s="1"/>
  <c r="AO5" i="11"/>
  <c r="AO47" i="11" s="1"/>
  <c r="AO6" i="11"/>
  <c r="AO90" i="11" s="1"/>
  <c r="AO7" i="11"/>
  <c r="AO49" i="11" s="1"/>
  <c r="AO8" i="11"/>
  <c r="AO92" i="11" s="1"/>
  <c r="AO9" i="11"/>
  <c r="AO51" i="11" s="1"/>
  <c r="AO10" i="11"/>
  <c r="AO52" i="11" s="1"/>
  <c r="AO11" i="11"/>
  <c r="AO95" i="11" s="1"/>
  <c r="AO12" i="11"/>
  <c r="AO96" i="11" s="1"/>
  <c r="AO13" i="11"/>
  <c r="AO55" i="11" s="1"/>
  <c r="AO14" i="11"/>
  <c r="AO56" i="11" s="1"/>
  <c r="AO18" i="11"/>
  <c r="AO102" i="11" s="1"/>
  <c r="AO19" i="11"/>
  <c r="AO103" i="11" s="1"/>
  <c r="AO20" i="11"/>
  <c r="AO62" i="11" s="1"/>
  <c r="AO21" i="11"/>
  <c r="AO63" i="11" s="1"/>
  <c r="AO22" i="11"/>
  <c r="AO106" i="11" s="1"/>
  <c r="AO23" i="11"/>
  <c r="AO65" i="11" s="1"/>
  <c r="AO24" i="11"/>
  <c r="AO108" i="11" s="1"/>
  <c r="AO25" i="11"/>
  <c r="AO67" i="11" s="1"/>
  <c r="AO26" i="11"/>
  <c r="AO68" i="11" s="1"/>
  <c r="AO27" i="11"/>
  <c r="AO111" i="11" s="1"/>
  <c r="AO28" i="11"/>
  <c r="AO112" i="11" s="1"/>
  <c r="AO3" i="11"/>
  <c r="AO45" i="11" s="1"/>
  <c r="AO15" i="11"/>
  <c r="M121" i="28" l="1"/>
  <c r="M17" i="31"/>
  <c r="M5" i="16" s="1"/>
  <c r="L24" i="43"/>
  <c r="M86" i="49"/>
  <c r="M44" i="49"/>
  <c r="M86" i="44"/>
  <c r="M44" i="44"/>
  <c r="M86" i="45"/>
  <c r="M44" i="45"/>
  <c r="M71" i="4"/>
  <c r="N2" i="41"/>
  <c r="N2" i="43"/>
  <c r="N2" i="49"/>
  <c r="N2" i="45"/>
  <c r="N2" i="44"/>
  <c r="N2" i="47"/>
  <c r="N2" i="48"/>
  <c r="M44" i="48"/>
  <c r="M86" i="48"/>
  <c r="M86" i="47"/>
  <c r="M44" i="47"/>
  <c r="W24" i="43"/>
  <c r="M86" i="43"/>
  <c r="M44" i="43"/>
  <c r="L18" i="38"/>
  <c r="L6" i="38"/>
  <c r="O87" i="4"/>
  <c r="O45" i="4"/>
  <c r="L5" i="31"/>
  <c r="L5" i="18" s="1"/>
  <c r="F11" i="47"/>
  <c r="N24" i="43"/>
  <c r="O24" i="43"/>
  <c r="AF24" i="43"/>
  <c r="AC24" i="43"/>
  <c r="R24" i="43"/>
  <c r="AI24" i="43"/>
  <c r="X24" i="43"/>
  <c r="H92" i="4"/>
  <c r="H50" i="4"/>
  <c r="H89" i="4"/>
  <c r="H89" i="47" s="1"/>
  <c r="H47" i="4"/>
  <c r="H47" i="47" s="1"/>
  <c r="H106" i="4"/>
  <c r="H64" i="4"/>
  <c r="H49" i="4"/>
  <c r="H91" i="4"/>
  <c r="G90" i="4"/>
  <c r="G48" i="4"/>
  <c r="G89" i="4"/>
  <c r="G89" i="47" s="1"/>
  <c r="G47" i="4"/>
  <c r="G47" i="47" s="1"/>
  <c r="H93" i="4"/>
  <c r="H93" i="47" s="1"/>
  <c r="H51" i="4"/>
  <c r="H51" i="47" s="1"/>
  <c r="Y12" i="43"/>
  <c r="Y16" i="43"/>
  <c r="Y100" i="4"/>
  <c r="H105" i="4"/>
  <c r="H63" i="4"/>
  <c r="H63" i="47" s="1"/>
  <c r="AL18" i="4"/>
  <c r="H102" i="4"/>
  <c r="H60" i="4"/>
  <c r="H88" i="4"/>
  <c r="H46" i="4"/>
  <c r="H46" i="47" s="1"/>
  <c r="H109" i="4"/>
  <c r="H67" i="4"/>
  <c r="G103" i="4"/>
  <c r="G61" i="4"/>
  <c r="G105" i="4"/>
  <c r="G105" i="47" s="1"/>
  <c r="G63" i="4"/>
  <c r="G63" i="47" s="1"/>
  <c r="G91" i="4"/>
  <c r="G49" i="4"/>
  <c r="V16" i="43"/>
  <c r="V100" i="4"/>
  <c r="AJ12" i="43"/>
  <c r="AJ54" i="4"/>
  <c r="AF16" i="43"/>
  <c r="AF100" i="4"/>
  <c r="T16" i="43"/>
  <c r="T100" i="4"/>
  <c r="X16" i="43"/>
  <c r="X100" i="4"/>
  <c r="AD24" i="43"/>
  <c r="AH24" i="43"/>
  <c r="G101" i="4"/>
  <c r="G59" i="4"/>
  <c r="AI16" i="43"/>
  <c r="AI100" i="4"/>
  <c r="H98" i="4"/>
  <c r="H56" i="4"/>
  <c r="G99" i="4"/>
  <c r="G57" i="4"/>
  <c r="AE24" i="43"/>
  <c r="H96" i="4"/>
  <c r="H54" i="4"/>
  <c r="AL27" i="4"/>
  <c r="G111" i="4"/>
  <c r="G69" i="4"/>
  <c r="G98" i="4"/>
  <c r="G56" i="4"/>
  <c r="G92" i="4"/>
  <c r="G50" i="4"/>
  <c r="H95" i="4"/>
  <c r="H95" i="47" s="1"/>
  <c r="H53" i="4"/>
  <c r="H53" i="47" s="1"/>
  <c r="AK16" i="43"/>
  <c r="AK100" i="4"/>
  <c r="AE12" i="43"/>
  <c r="H103" i="4"/>
  <c r="H61" i="4"/>
  <c r="H100" i="4"/>
  <c r="H58" i="4"/>
  <c r="G108" i="4"/>
  <c r="G66" i="4"/>
  <c r="G95" i="4"/>
  <c r="G53" i="4"/>
  <c r="G53" i="47" s="1"/>
  <c r="G107" i="4"/>
  <c r="G65" i="4"/>
  <c r="G112" i="4"/>
  <c r="G70" i="4"/>
  <c r="H101" i="4"/>
  <c r="H59" i="4"/>
  <c r="U16" i="43"/>
  <c r="U100" i="4"/>
  <c r="Q12" i="43"/>
  <c r="Q96" i="4"/>
  <c r="W12" i="43"/>
  <c r="W96" i="4"/>
  <c r="Y24" i="43"/>
  <c r="H97" i="4"/>
  <c r="H55" i="4"/>
  <c r="G97" i="4"/>
  <c r="G55" i="4"/>
  <c r="H99" i="4"/>
  <c r="H57" i="4"/>
  <c r="H108" i="4"/>
  <c r="H66" i="4"/>
  <c r="AC16" i="43"/>
  <c r="AC100" i="4"/>
  <c r="H65" i="4"/>
  <c r="H107" i="4"/>
  <c r="G87" i="4"/>
  <c r="G45" i="4"/>
  <c r="G45" i="47" s="1"/>
  <c r="G104" i="4"/>
  <c r="G104" i="47" s="1"/>
  <c r="G62" i="4"/>
  <c r="G62" i="47" s="1"/>
  <c r="G102" i="4"/>
  <c r="G60" i="4"/>
  <c r="U12" i="43"/>
  <c r="U96" i="4"/>
  <c r="O12" i="43"/>
  <c r="O96" i="4"/>
  <c r="AH16" i="43"/>
  <c r="AH100" i="4"/>
  <c r="AK24" i="43"/>
  <c r="V24" i="43"/>
  <c r="L11" i="47"/>
  <c r="AJ24" i="43"/>
  <c r="AA16" i="43"/>
  <c r="AA100" i="4"/>
  <c r="H87" i="4"/>
  <c r="H45" i="4"/>
  <c r="H45" i="47" s="1"/>
  <c r="H110" i="4"/>
  <c r="H68" i="4"/>
  <c r="H90" i="4"/>
  <c r="H48" i="4"/>
  <c r="G110" i="4"/>
  <c r="G68" i="4"/>
  <c r="G100" i="4"/>
  <c r="G58" i="4"/>
  <c r="G106" i="4"/>
  <c r="G64" i="4"/>
  <c r="G94" i="4"/>
  <c r="G52" i="4"/>
  <c r="AB12" i="43"/>
  <c r="AB96" i="4"/>
  <c r="Z16" i="43"/>
  <c r="Z100" i="4"/>
  <c r="S16" i="43"/>
  <c r="S100" i="4"/>
  <c r="AG12" i="43"/>
  <c r="AG96" i="4"/>
  <c r="P16" i="43"/>
  <c r="P100" i="4"/>
  <c r="O16" i="43"/>
  <c r="O100" i="4"/>
  <c r="P24" i="43"/>
  <c r="Z24" i="43"/>
  <c r="AB24" i="43"/>
  <c r="AF12" i="43"/>
  <c r="AF96" i="4"/>
  <c r="H104" i="4"/>
  <c r="H104" i="47" s="1"/>
  <c r="H62" i="4"/>
  <c r="H62" i="47" s="1"/>
  <c r="G96" i="4"/>
  <c r="G54" i="4"/>
  <c r="H94" i="4"/>
  <c r="H52" i="4"/>
  <c r="H112" i="4"/>
  <c r="H70" i="4"/>
  <c r="G109" i="4"/>
  <c r="G67" i="4"/>
  <c r="G88" i="4"/>
  <c r="G88" i="47" s="1"/>
  <c r="G46" i="4"/>
  <c r="X12" i="43"/>
  <c r="X54" i="4"/>
  <c r="AD12" i="43"/>
  <c r="AD54" i="4"/>
  <c r="P12" i="43"/>
  <c r="P96" i="4"/>
  <c r="AG24" i="43"/>
  <c r="Q24" i="43"/>
  <c r="L25" i="42"/>
  <c r="L7" i="42"/>
  <c r="L13" i="38"/>
  <c r="K7" i="38"/>
  <c r="M106" i="49"/>
  <c r="M22" i="49" s="1"/>
  <c r="M89" i="49"/>
  <c r="M5" i="49" s="1"/>
  <c r="M104" i="49"/>
  <c r="M92" i="49"/>
  <c r="M94" i="49"/>
  <c r="M62" i="49"/>
  <c r="M45" i="49"/>
  <c r="M3" i="49" s="1"/>
  <c r="M51" i="49"/>
  <c r="M46" i="49"/>
  <c r="M88" i="49"/>
  <c r="M50" i="49"/>
  <c r="M70" i="49"/>
  <c r="M52" i="49"/>
  <c r="M10" i="49" s="1"/>
  <c r="M93" i="49"/>
  <c r="I71" i="32"/>
  <c r="I80" i="32" s="1"/>
  <c r="M107" i="44"/>
  <c r="M107" i="32" s="1"/>
  <c r="K51" i="48"/>
  <c r="K9" i="48" s="1"/>
  <c r="M56" i="44"/>
  <c r="M56" i="32" s="1"/>
  <c r="M88" i="44"/>
  <c r="M88" i="32" s="1"/>
  <c r="M68" i="44"/>
  <c r="M68" i="32" s="1"/>
  <c r="M87" i="44"/>
  <c r="M67" i="44"/>
  <c r="M67" i="32" s="1"/>
  <c r="K4" i="18"/>
  <c r="M103" i="44"/>
  <c r="K71" i="4"/>
  <c r="K80" i="4" s="1"/>
  <c r="AB16" i="43"/>
  <c r="K24" i="43"/>
  <c r="M24" i="43"/>
  <c r="S12" i="43"/>
  <c r="R16" i="43"/>
  <c r="AK12" i="43"/>
  <c r="AG16" i="43"/>
  <c r="T12" i="43"/>
  <c r="W16" i="43"/>
  <c r="AE16" i="43"/>
  <c r="L71" i="4"/>
  <c r="L80" i="4" s="1"/>
  <c r="AL14" i="4"/>
  <c r="AL15" i="4"/>
  <c r="AL6" i="4"/>
  <c r="AL19" i="4"/>
  <c r="AL11" i="4"/>
  <c r="AL23" i="4"/>
  <c r="AL8" i="4"/>
  <c r="AA12" i="43"/>
  <c r="AL28" i="4"/>
  <c r="AC12" i="43"/>
  <c r="K37" i="16"/>
  <c r="K37" i="22" s="1"/>
  <c r="L113" i="4"/>
  <c r="L122" i="4" s="1"/>
  <c r="AI12" i="43"/>
  <c r="K38" i="16"/>
  <c r="K38" i="22" s="1"/>
  <c r="AL20" i="4"/>
  <c r="L74" i="18"/>
  <c r="AL24" i="4"/>
  <c r="AL16" i="4"/>
  <c r="AL22" i="4"/>
  <c r="AL10" i="4"/>
  <c r="AL26" i="4"/>
  <c r="AL25" i="4"/>
  <c r="AL4" i="4"/>
  <c r="AL12" i="4"/>
  <c r="AL5" i="4"/>
  <c r="AL9" i="4"/>
  <c r="M113" i="4"/>
  <c r="M122" i="4" s="1"/>
  <c r="K113" i="4"/>
  <c r="K122" i="4" s="1"/>
  <c r="AL21" i="4"/>
  <c r="AL7" i="4"/>
  <c r="AL13" i="4"/>
  <c r="AL17" i="4"/>
  <c r="L12" i="43"/>
  <c r="K16" i="43"/>
  <c r="E104" i="47"/>
  <c r="E63" i="47"/>
  <c r="AJ16" i="43"/>
  <c r="J74" i="18"/>
  <c r="J75" i="18"/>
  <c r="M74" i="18"/>
  <c r="M75" i="18"/>
  <c r="AH12" i="43"/>
  <c r="V12" i="43"/>
  <c r="L75" i="18"/>
  <c r="E105" i="47"/>
  <c r="F21" i="47"/>
  <c r="I74" i="18"/>
  <c r="I75" i="18"/>
  <c r="Q16" i="43"/>
  <c r="R12" i="43"/>
  <c r="N74" i="18"/>
  <c r="N75" i="18"/>
  <c r="N3" i="47"/>
  <c r="L16" i="43"/>
  <c r="M16" i="43"/>
  <c r="K12" i="43"/>
  <c r="K74" i="18"/>
  <c r="K75" i="18"/>
  <c r="N16" i="43"/>
  <c r="N71" i="4"/>
  <c r="Z12" i="43"/>
  <c r="E62" i="47"/>
  <c r="AD16" i="43"/>
  <c r="N12" i="43"/>
  <c r="E53" i="47"/>
  <c r="E11" i="47" s="1"/>
  <c r="M12" i="43"/>
  <c r="N106" i="40"/>
  <c r="N106" i="49" s="1"/>
  <c r="F113" i="4"/>
  <c r="F122" i="4" s="1"/>
  <c r="F71" i="4"/>
  <c r="F80" i="4" s="1"/>
  <c r="N4" i="47"/>
  <c r="E113" i="4"/>
  <c r="E122" i="4" s="1"/>
  <c r="N3" i="50"/>
  <c r="N20" i="10" s="1"/>
  <c r="N62" i="10" s="1"/>
  <c r="N104" i="10" s="1"/>
  <c r="N11" i="47"/>
  <c r="H9" i="35"/>
  <c r="K70" i="28"/>
  <c r="F20" i="47"/>
  <c r="J52" i="28"/>
  <c r="I89" i="28"/>
  <c r="J89" i="28"/>
  <c r="E52" i="47"/>
  <c r="E52" i="28"/>
  <c r="F52" i="47"/>
  <c r="F52" i="28"/>
  <c r="G46" i="47"/>
  <c r="G4" i="35"/>
  <c r="I88" i="28"/>
  <c r="J88" i="28"/>
  <c r="O46" i="47"/>
  <c r="O88" i="47"/>
  <c r="P9" i="41"/>
  <c r="P9" i="35"/>
  <c r="P51" i="47"/>
  <c r="P93" i="47"/>
  <c r="K89" i="28"/>
  <c r="E94" i="47"/>
  <c r="E88" i="47"/>
  <c r="E88" i="28"/>
  <c r="H3" i="50"/>
  <c r="H20" i="10" s="1"/>
  <c r="H20" i="35"/>
  <c r="E45" i="47"/>
  <c r="E45" i="28"/>
  <c r="F45" i="47"/>
  <c r="F45" i="28"/>
  <c r="N21" i="47"/>
  <c r="E92" i="47"/>
  <c r="N29" i="40"/>
  <c r="I106" i="28"/>
  <c r="J106" i="28"/>
  <c r="P21" i="41"/>
  <c r="P21" i="35"/>
  <c r="P63" i="47"/>
  <c r="P105" i="47"/>
  <c r="F92" i="47"/>
  <c r="O58" i="40"/>
  <c r="O100" i="40"/>
  <c r="E50" i="47"/>
  <c r="E50" i="28"/>
  <c r="N96" i="40"/>
  <c r="N54" i="40"/>
  <c r="E89" i="47"/>
  <c r="E89" i="28"/>
  <c r="F64" i="47"/>
  <c r="O28" i="47"/>
  <c r="I70" i="28"/>
  <c r="J70" i="28"/>
  <c r="O22" i="41"/>
  <c r="F87" i="47"/>
  <c r="J51" i="28"/>
  <c r="I51" i="28"/>
  <c r="O10" i="41"/>
  <c r="M18" i="23"/>
  <c r="M18" i="22"/>
  <c r="O95" i="47"/>
  <c r="O53" i="47"/>
  <c r="K51" i="28"/>
  <c r="N95" i="40"/>
  <c r="N95" i="49" s="1"/>
  <c r="F50" i="47"/>
  <c r="F50" i="28"/>
  <c r="F88" i="47"/>
  <c r="F88" i="28"/>
  <c r="F93" i="47"/>
  <c r="E47" i="47"/>
  <c r="F106" i="47"/>
  <c r="F106" i="28"/>
  <c r="J45" i="28"/>
  <c r="F89" i="47"/>
  <c r="F89" i="28"/>
  <c r="E87" i="47"/>
  <c r="I50" i="28"/>
  <c r="J50" i="28"/>
  <c r="O87" i="47"/>
  <c r="O45" i="47"/>
  <c r="K106" i="28"/>
  <c r="E112" i="47"/>
  <c r="E51" i="47"/>
  <c r="E51" i="28"/>
  <c r="F112" i="47"/>
  <c r="F46" i="47"/>
  <c r="E64" i="47"/>
  <c r="H28" i="35"/>
  <c r="F51" i="47"/>
  <c r="F51" i="28"/>
  <c r="F47" i="47"/>
  <c r="N22" i="41"/>
  <c r="G95" i="28"/>
  <c r="G95" i="29" s="1"/>
  <c r="G28" i="35"/>
  <c r="N4" i="50"/>
  <c r="N21" i="10" s="1"/>
  <c r="N63" i="10" s="1"/>
  <c r="N105" i="10" s="1"/>
  <c r="P47" i="47"/>
  <c r="P89" i="47"/>
  <c r="O20" i="41"/>
  <c r="O20" i="35"/>
  <c r="O104" i="47"/>
  <c r="O62" i="47"/>
  <c r="P112" i="47"/>
  <c r="P70" i="47"/>
  <c r="N94" i="40"/>
  <c r="N94" i="49" s="1"/>
  <c r="E70" i="47"/>
  <c r="E70" i="28"/>
  <c r="H4" i="50"/>
  <c r="H21" i="10" s="1"/>
  <c r="H63" i="10" s="1"/>
  <c r="H105" i="10" s="1"/>
  <c r="H105" i="47"/>
  <c r="H21" i="35"/>
  <c r="E93" i="47"/>
  <c r="F70" i="47"/>
  <c r="F70" i="28"/>
  <c r="E106" i="47"/>
  <c r="E106" i="28"/>
  <c r="G29" i="4"/>
  <c r="G38" i="4" s="1"/>
  <c r="G3" i="35"/>
  <c r="G3" i="50"/>
  <c r="G20" i="10" s="1"/>
  <c r="G20" i="35"/>
  <c r="O21" i="35"/>
  <c r="O105" i="47"/>
  <c r="O63" i="47"/>
  <c r="G93" i="47"/>
  <c r="E46" i="47"/>
  <c r="G4" i="50"/>
  <c r="G21" i="10" s="1"/>
  <c r="G63" i="10" s="1"/>
  <c r="G105" i="10" s="1"/>
  <c r="G21" i="35"/>
  <c r="N111" i="40"/>
  <c r="H29" i="4"/>
  <c r="H38" i="4" s="1"/>
  <c r="H3" i="35"/>
  <c r="F18" i="23"/>
  <c r="F18" i="22"/>
  <c r="F94" i="47"/>
  <c r="H88" i="47"/>
  <c r="H4" i="35"/>
  <c r="O5" i="47"/>
  <c r="E18" i="23"/>
  <c r="E18" i="22"/>
  <c r="G51" i="47"/>
  <c r="G51" i="28"/>
  <c r="K35" i="16"/>
  <c r="K35" i="22" s="1"/>
  <c r="M49" i="44"/>
  <c r="M49" i="32" s="1"/>
  <c r="M65" i="44"/>
  <c r="M94" i="44"/>
  <c r="M94" i="32" s="1"/>
  <c r="M112" i="44"/>
  <c r="M112" i="32" s="1"/>
  <c r="M45" i="44"/>
  <c r="M45" i="32" s="1"/>
  <c r="M64" i="44"/>
  <c r="M106" i="44"/>
  <c r="M106" i="32" s="1"/>
  <c r="M93" i="44"/>
  <c r="M111" i="44"/>
  <c r="M50" i="44"/>
  <c r="M50" i="32" s="1"/>
  <c r="M63" i="44"/>
  <c r="M63" i="32" s="1"/>
  <c r="M63" i="48" s="1"/>
  <c r="M105" i="44"/>
  <c r="M92" i="44"/>
  <c r="M110" i="44"/>
  <c r="M110" i="32" s="1"/>
  <c r="M51" i="44"/>
  <c r="M51" i="32" s="1"/>
  <c r="M46" i="44"/>
  <c r="M46" i="32" s="1"/>
  <c r="M46" i="48" s="1"/>
  <c r="M62" i="44"/>
  <c r="M104" i="44"/>
  <c r="M104" i="32" s="1"/>
  <c r="M91" i="44"/>
  <c r="M91" i="32" s="1"/>
  <c r="M109" i="44"/>
  <c r="M109" i="32" s="1"/>
  <c r="M47" i="44"/>
  <c r="M47" i="32" s="1"/>
  <c r="M70" i="44"/>
  <c r="M61" i="44"/>
  <c r="M61" i="32" s="1"/>
  <c r="M98" i="44"/>
  <c r="M98" i="32" s="1"/>
  <c r="M90" i="44"/>
  <c r="M6" i="44" s="1"/>
  <c r="M52" i="44"/>
  <c r="M52" i="32" s="1"/>
  <c r="M69" i="44"/>
  <c r="M69" i="32" s="1"/>
  <c r="M60" i="44"/>
  <c r="M60" i="32" s="1"/>
  <c r="M102" i="44"/>
  <c r="M102" i="32" s="1"/>
  <c r="K36" i="16"/>
  <c r="K36" i="22" s="1"/>
  <c r="K45" i="28"/>
  <c r="Q73" i="18"/>
  <c r="M121" i="11"/>
  <c r="M121" i="15"/>
  <c r="M121" i="12"/>
  <c r="M79" i="14"/>
  <c r="M121" i="32"/>
  <c r="M121" i="14"/>
  <c r="K3" i="16"/>
  <c r="M79" i="11"/>
  <c r="M79" i="28"/>
  <c r="K3" i="17"/>
  <c r="K3" i="31"/>
  <c r="M37" i="10" s="1"/>
  <c r="M79" i="15"/>
  <c r="M79" i="32"/>
  <c r="L37" i="17"/>
  <c r="L37" i="23" s="1"/>
  <c r="L38" i="17"/>
  <c r="L38" i="23" s="1"/>
  <c r="L35" i="17"/>
  <c r="L35" i="23" s="1"/>
  <c r="L36" i="17"/>
  <c r="L36" i="23" s="1"/>
  <c r="K35" i="17"/>
  <c r="K35" i="23" s="1"/>
  <c r="K38" i="17"/>
  <c r="K38" i="23" s="1"/>
  <c r="K37" i="17"/>
  <c r="K37" i="23" s="1"/>
  <c r="K36" i="17"/>
  <c r="K36" i="23" s="1"/>
  <c r="M79" i="10"/>
  <c r="M79" i="48"/>
  <c r="M121" i="48"/>
  <c r="M121" i="10"/>
  <c r="N121" i="48"/>
  <c r="N121" i="10"/>
  <c r="E11" i="41"/>
  <c r="E11" i="36"/>
  <c r="E11" i="35"/>
  <c r="Q4" i="34"/>
  <c r="L4" i="41"/>
  <c r="L4" i="35"/>
  <c r="L4" i="36"/>
  <c r="E5" i="41"/>
  <c r="E5" i="36"/>
  <c r="E5" i="35"/>
  <c r="Q3" i="34"/>
  <c r="L3" i="41"/>
  <c r="L3" i="35"/>
  <c r="L3" i="36"/>
  <c r="K25" i="42"/>
  <c r="L14" i="38"/>
  <c r="L19" i="42"/>
  <c r="L12" i="38"/>
  <c r="L15" i="38"/>
  <c r="L17" i="38"/>
  <c r="M8" i="47"/>
  <c r="K13" i="42"/>
  <c r="K13" i="38"/>
  <c r="H45" i="49"/>
  <c r="H87" i="49"/>
  <c r="G47" i="49"/>
  <c r="G89" i="49"/>
  <c r="G45" i="49"/>
  <c r="G87" i="49"/>
  <c r="K16" i="42"/>
  <c r="K16" i="38"/>
  <c r="K24" i="42"/>
  <c r="K24" i="38"/>
  <c r="W8" i="42"/>
  <c r="V10" i="42"/>
  <c r="V22" i="42"/>
  <c r="H47" i="49"/>
  <c r="H89" i="49"/>
  <c r="G46" i="49"/>
  <c r="G88" i="49"/>
  <c r="K17" i="42"/>
  <c r="K17" i="38"/>
  <c r="K15" i="42"/>
  <c r="K15" i="38"/>
  <c r="K23" i="42"/>
  <c r="K23" i="38"/>
  <c r="L23" i="42"/>
  <c r="L23" i="38"/>
  <c r="K12" i="42"/>
  <c r="K12" i="38"/>
  <c r="R22" i="8"/>
  <c r="S8" i="8"/>
  <c r="N92" i="47"/>
  <c r="R10" i="8"/>
  <c r="N50" i="47"/>
  <c r="K26" i="42"/>
  <c r="K26" i="38"/>
  <c r="K27" i="42"/>
  <c r="K27" i="38"/>
  <c r="L27" i="42"/>
  <c r="L27" i="38"/>
  <c r="H46" i="48"/>
  <c r="H88" i="48"/>
  <c r="M94" i="47"/>
  <c r="M52" i="47"/>
  <c r="S8" i="38"/>
  <c r="R10" i="38"/>
  <c r="R22" i="38"/>
  <c r="K6" i="42"/>
  <c r="K6" i="38"/>
  <c r="H95" i="48"/>
  <c r="H53" i="48"/>
  <c r="H47" i="48"/>
  <c r="H89" i="48"/>
  <c r="K18" i="42"/>
  <c r="K18" i="38"/>
  <c r="G46" i="48"/>
  <c r="G88" i="48"/>
  <c r="H87" i="48"/>
  <c r="H45" i="48"/>
  <c r="H53" i="49"/>
  <c r="H95" i="49"/>
  <c r="G53" i="48"/>
  <c r="G95" i="48"/>
  <c r="M106" i="47"/>
  <c r="M64" i="47"/>
  <c r="G47" i="48"/>
  <c r="G89" i="48"/>
  <c r="G87" i="48"/>
  <c r="G45" i="48"/>
  <c r="K14" i="42"/>
  <c r="K14" i="38"/>
  <c r="H88" i="49"/>
  <c r="H46" i="49"/>
  <c r="G95" i="49"/>
  <c r="G53" i="49"/>
  <c r="K50" i="48"/>
  <c r="K8" i="48" s="1"/>
  <c r="J53" i="48"/>
  <c r="K52" i="48"/>
  <c r="K10" i="48" s="1"/>
  <c r="K64" i="48"/>
  <c r="K22" i="48" s="1"/>
  <c r="K47" i="48"/>
  <c r="K5" i="48" s="1"/>
  <c r="L88" i="28"/>
  <c r="K20" i="48"/>
  <c r="L92" i="48"/>
  <c r="K95" i="48"/>
  <c r="M11" i="49"/>
  <c r="N5" i="49"/>
  <c r="M28" i="49"/>
  <c r="M21" i="49"/>
  <c r="O111" i="45"/>
  <c r="O111" i="40" s="1"/>
  <c r="K50" i="28"/>
  <c r="O94" i="45"/>
  <c r="O103" i="45"/>
  <c r="O103" i="40" s="1"/>
  <c r="O88" i="45"/>
  <c r="O88" i="40" s="1"/>
  <c r="O88" i="49" s="1"/>
  <c r="O92" i="45"/>
  <c r="O93" i="45"/>
  <c r="O93" i="40" s="1"/>
  <c r="O93" i="49" s="1"/>
  <c r="O102" i="45"/>
  <c r="O105" i="45"/>
  <c r="P79" i="40"/>
  <c r="O90" i="45"/>
  <c r="O104" i="45"/>
  <c r="O87" i="45"/>
  <c r="O87" i="40" s="1"/>
  <c r="O87" i="49" s="1"/>
  <c r="O107" i="45"/>
  <c r="O95" i="45"/>
  <c r="O95" i="40" s="1"/>
  <c r="O95" i="49" s="1"/>
  <c r="O99" i="45"/>
  <c r="O53" i="45"/>
  <c r="O57" i="45"/>
  <c r="O110" i="45"/>
  <c r="O110" i="40" s="1"/>
  <c r="O91" i="45"/>
  <c r="O106" i="45"/>
  <c r="N57" i="40"/>
  <c r="N15" i="45"/>
  <c r="N11" i="45"/>
  <c r="N53" i="40"/>
  <c r="N53" i="49" s="1"/>
  <c r="O98" i="45"/>
  <c r="O98" i="40" s="1"/>
  <c r="O109" i="45"/>
  <c r="O109" i="40" s="1"/>
  <c r="O6" i="16"/>
  <c r="N66" i="40"/>
  <c r="N24" i="45"/>
  <c r="N5" i="45"/>
  <c r="O89" i="45"/>
  <c r="O89" i="40" s="1"/>
  <c r="O89" i="49" s="1"/>
  <c r="O13" i="45"/>
  <c r="L50" i="32"/>
  <c r="L8" i="44"/>
  <c r="L25" i="44"/>
  <c r="L67" i="32"/>
  <c r="L69" i="32"/>
  <c r="L27" i="44"/>
  <c r="L65" i="32"/>
  <c r="L23" i="44"/>
  <c r="S31" i="31"/>
  <c r="R7" i="17"/>
  <c r="Q75" i="17"/>
  <c r="Q74" i="17"/>
  <c r="L46" i="32"/>
  <c r="L46" i="48" s="1"/>
  <c r="L4" i="48" s="1"/>
  <c r="L4" i="44"/>
  <c r="L48" i="32"/>
  <c r="L6" i="44"/>
  <c r="L51" i="32"/>
  <c r="L9" i="44"/>
  <c r="L56" i="32"/>
  <c r="L14" i="44"/>
  <c r="K52" i="28"/>
  <c r="L61" i="32"/>
  <c r="L19" i="44"/>
  <c r="L63" i="32"/>
  <c r="L21" i="44"/>
  <c r="K95" i="28"/>
  <c r="N89" i="44"/>
  <c r="N89" i="32" s="1"/>
  <c r="N89" i="48" s="1"/>
  <c r="L68" i="32"/>
  <c r="L26" i="44"/>
  <c r="L70" i="32"/>
  <c r="L70" i="48" s="1"/>
  <c r="L28" i="48" s="1"/>
  <c r="L28" i="44"/>
  <c r="L62" i="32"/>
  <c r="L20" i="44"/>
  <c r="L52" i="32"/>
  <c r="L52" i="48" s="1"/>
  <c r="L10" i="48" s="1"/>
  <c r="L10" i="44"/>
  <c r="L3" i="44"/>
  <c r="L45" i="32"/>
  <c r="L45" i="48" s="1"/>
  <c r="L3" i="48" s="1"/>
  <c r="L60" i="32"/>
  <c r="L18" i="44"/>
  <c r="L49" i="32"/>
  <c r="L7" i="44"/>
  <c r="L47" i="32"/>
  <c r="L47" i="48" s="1"/>
  <c r="L5" i="48" s="1"/>
  <c r="L5" i="44"/>
  <c r="L22" i="44"/>
  <c r="L64" i="32"/>
  <c r="L64" i="48" s="1"/>
  <c r="L22" i="48" s="1"/>
  <c r="J71" i="32"/>
  <c r="J80" i="32" s="1"/>
  <c r="R12" i="44"/>
  <c r="S58" i="32"/>
  <c r="K53" i="32"/>
  <c r="K53" i="48" s="1"/>
  <c r="K11" i="44"/>
  <c r="L95" i="44"/>
  <c r="L99" i="44"/>
  <c r="L99" i="32" s="1"/>
  <c r="L57" i="44"/>
  <c r="L53" i="44"/>
  <c r="J6" i="18"/>
  <c r="R18" i="31"/>
  <c r="K57" i="32"/>
  <c r="K15" i="44"/>
  <c r="I9" i="18"/>
  <c r="K66" i="44"/>
  <c r="K108" i="44"/>
  <c r="S19" i="31"/>
  <c r="R7" i="31"/>
  <c r="R100" i="32"/>
  <c r="S96" i="44"/>
  <c r="S96" i="32" s="1"/>
  <c r="S100" i="44"/>
  <c r="S100" i="32" s="1"/>
  <c r="J9" i="18"/>
  <c r="L108" i="44"/>
  <c r="L108" i="32" s="1"/>
  <c r="L66" i="44"/>
  <c r="S54" i="44"/>
  <c r="N88" i="44"/>
  <c r="N88" i="32" s="1"/>
  <c r="N88" i="48" s="1"/>
  <c r="N111" i="44"/>
  <c r="N111" i="32" s="1"/>
  <c r="N102" i="44"/>
  <c r="N102" i="32" s="1"/>
  <c r="N110" i="44"/>
  <c r="N110" i="32" s="1"/>
  <c r="M99" i="44"/>
  <c r="M99" i="32" s="1"/>
  <c r="J71" i="4"/>
  <c r="J80" i="4" s="1"/>
  <c r="I71" i="4"/>
  <c r="I80" i="4" s="1"/>
  <c r="E71" i="4"/>
  <c r="E80" i="4" s="1"/>
  <c r="N104" i="40"/>
  <c r="N104" i="49" s="1"/>
  <c r="N21" i="45"/>
  <c r="N105" i="40"/>
  <c r="N46" i="40"/>
  <c r="N46" i="49" s="1"/>
  <c r="N4" i="49" s="1"/>
  <c r="N4" i="45"/>
  <c r="N8" i="45"/>
  <c r="N50" i="40"/>
  <c r="N50" i="49" s="1"/>
  <c r="O112" i="40"/>
  <c r="O112" i="49" s="1"/>
  <c r="N62" i="40"/>
  <c r="N62" i="49" s="1"/>
  <c r="N20" i="45"/>
  <c r="N65" i="40"/>
  <c r="N23" i="45"/>
  <c r="N51" i="40"/>
  <c r="N51" i="49" s="1"/>
  <c r="N9" i="49" s="1"/>
  <c r="N9" i="45"/>
  <c r="N25" i="45"/>
  <c r="N67" i="40"/>
  <c r="N61" i="40"/>
  <c r="N19" i="45"/>
  <c r="N64" i="40"/>
  <c r="N64" i="49" s="1"/>
  <c r="N22" i="45"/>
  <c r="P97" i="45"/>
  <c r="P101" i="45"/>
  <c r="N45" i="40"/>
  <c r="N45" i="49" s="1"/>
  <c r="N3" i="45"/>
  <c r="N48" i="40"/>
  <c r="N6" i="45"/>
  <c r="O121" i="40"/>
  <c r="N87" i="40"/>
  <c r="N102" i="40"/>
  <c r="N14" i="45"/>
  <c r="N56" i="40"/>
  <c r="N26" i="45"/>
  <c r="N68" i="40"/>
  <c r="O59" i="40"/>
  <c r="O17" i="45"/>
  <c r="N69" i="40"/>
  <c r="N27" i="45"/>
  <c r="N70" i="40"/>
  <c r="N70" i="49" s="1"/>
  <c r="N28" i="45"/>
  <c r="N112" i="40"/>
  <c r="O63" i="45"/>
  <c r="O51" i="45"/>
  <c r="O70" i="45"/>
  <c r="O70" i="40" s="1"/>
  <c r="O70" i="49" s="1"/>
  <c r="O62" i="45"/>
  <c r="O50" i="45"/>
  <c r="O69" i="45"/>
  <c r="O61" i="45"/>
  <c r="O49" i="45"/>
  <c r="O68" i="45"/>
  <c r="O60" i="45"/>
  <c r="O48" i="45"/>
  <c r="O65" i="45"/>
  <c r="O52" i="45"/>
  <c r="O47" i="45"/>
  <c r="O46" i="45"/>
  <c r="O46" i="40" s="1"/>
  <c r="O46" i="49" s="1"/>
  <c r="O45" i="45"/>
  <c r="O67" i="45"/>
  <c r="O56" i="45"/>
  <c r="O64" i="45"/>
  <c r="N60" i="40"/>
  <c r="N18" i="45"/>
  <c r="N49" i="40"/>
  <c r="N7" i="45"/>
  <c r="N52" i="40"/>
  <c r="N52" i="49" s="1"/>
  <c r="N10" i="45"/>
  <c r="N92" i="40"/>
  <c r="N92" i="49" s="1"/>
  <c r="P55" i="45"/>
  <c r="R16" i="45"/>
  <c r="Q74" i="16"/>
  <c r="Q75" i="16"/>
  <c r="S96" i="45"/>
  <c r="Q7" i="18"/>
  <c r="S100" i="45"/>
  <c r="S54" i="45"/>
  <c r="R7" i="39"/>
  <c r="R7" i="16"/>
  <c r="P75" i="18"/>
  <c r="P74" i="18"/>
  <c r="R12" i="45"/>
  <c r="M95" i="32"/>
  <c r="M95" i="28" s="1"/>
  <c r="M101" i="32"/>
  <c r="L4" i="18"/>
  <c r="N45" i="44"/>
  <c r="N46" i="44"/>
  <c r="N47" i="44"/>
  <c r="N48" i="44"/>
  <c r="N49" i="44"/>
  <c r="N50" i="44"/>
  <c r="N51" i="44"/>
  <c r="N52" i="44"/>
  <c r="N60" i="44"/>
  <c r="N61" i="44"/>
  <c r="N61" i="32" s="1"/>
  <c r="N62" i="44"/>
  <c r="N63" i="44"/>
  <c r="N64" i="44"/>
  <c r="N64" i="32" s="1"/>
  <c r="N65" i="44"/>
  <c r="N67" i="44"/>
  <c r="N68" i="44"/>
  <c r="N69" i="44"/>
  <c r="N70" i="44"/>
  <c r="N56" i="44"/>
  <c r="N8" i="16"/>
  <c r="N59" i="44"/>
  <c r="N94" i="44"/>
  <c r="N94" i="32" s="1"/>
  <c r="N109" i="44"/>
  <c r="N109" i="32" s="1"/>
  <c r="L6" i="17"/>
  <c r="L67" i="18" s="1"/>
  <c r="N55" i="44"/>
  <c r="N92" i="44"/>
  <c r="N92" i="32" s="1"/>
  <c r="N92" i="48" s="1"/>
  <c r="N107" i="44"/>
  <c r="N107" i="32" s="1"/>
  <c r="M93" i="32"/>
  <c r="N87" i="44"/>
  <c r="N106" i="44"/>
  <c r="M97" i="44"/>
  <c r="K9" i="17"/>
  <c r="N90" i="44"/>
  <c r="N90" i="32" s="1"/>
  <c r="N105" i="44"/>
  <c r="N105" i="32" s="1"/>
  <c r="N105" i="48" s="1"/>
  <c r="M57" i="44"/>
  <c r="K6" i="18"/>
  <c r="M53" i="44"/>
  <c r="N93" i="44"/>
  <c r="N93" i="32" s="1"/>
  <c r="N93" i="48" s="1"/>
  <c r="N98" i="44"/>
  <c r="N98" i="32" s="1"/>
  <c r="N104" i="44"/>
  <c r="N104" i="32" s="1"/>
  <c r="N104" i="48" s="1"/>
  <c r="N97" i="44"/>
  <c r="N97" i="32" s="1"/>
  <c r="N101" i="44"/>
  <c r="N101" i="32" s="1"/>
  <c r="L8" i="17"/>
  <c r="M87" i="32"/>
  <c r="K8" i="18"/>
  <c r="M55" i="44"/>
  <c r="M59" i="44"/>
  <c r="M17" i="44" s="1"/>
  <c r="N91" i="44"/>
  <c r="N91" i="32" s="1"/>
  <c r="N112" i="44"/>
  <c r="N112" i="32" s="1"/>
  <c r="N112" i="48" s="1"/>
  <c r="N103" i="44"/>
  <c r="M48" i="32"/>
  <c r="M89" i="32"/>
  <c r="F95" i="28"/>
  <c r="I95" i="28"/>
  <c r="E95" i="28"/>
  <c r="J95" i="28"/>
  <c r="L89" i="28"/>
  <c r="L15" i="31"/>
  <c r="L3" i="16" s="1"/>
  <c r="L71" i="40"/>
  <c r="L80" i="40" s="1"/>
  <c r="L113" i="40"/>
  <c r="L122" i="40" s="1"/>
  <c r="L106" i="28"/>
  <c r="N11" i="17"/>
  <c r="O8" i="16"/>
  <c r="K9" i="31"/>
  <c r="M108" i="44" s="1"/>
  <c r="K9" i="16"/>
  <c r="M2" i="32"/>
  <c r="M2" i="40"/>
  <c r="L2" i="31"/>
  <c r="K14" i="31"/>
  <c r="K26" i="31" s="1"/>
  <c r="L86" i="32"/>
  <c r="L44" i="32"/>
  <c r="K80" i="40"/>
  <c r="L86" i="40"/>
  <c r="L44" i="40"/>
  <c r="M4" i="16"/>
  <c r="N37" i="41"/>
  <c r="N37" i="40"/>
  <c r="M71" i="40"/>
  <c r="M80" i="40" s="1"/>
  <c r="L6" i="31"/>
  <c r="N95" i="44" s="1"/>
  <c r="N95" i="32" s="1"/>
  <c r="N95" i="48" s="1"/>
  <c r="L3" i="17"/>
  <c r="N121" i="14"/>
  <c r="N121" i="28"/>
  <c r="N121" i="15"/>
  <c r="N121" i="11"/>
  <c r="N121" i="12"/>
  <c r="M37" i="12"/>
  <c r="M4" i="17"/>
  <c r="Q2" i="42"/>
  <c r="Q2" i="34"/>
  <c r="M38" i="40"/>
  <c r="N11" i="16"/>
  <c r="M113" i="40"/>
  <c r="L2" i="39"/>
  <c r="K14" i="39"/>
  <c r="K26" i="39" s="1"/>
  <c r="P11" i="31"/>
  <c r="O35" i="31"/>
  <c r="O23" i="31"/>
  <c r="O11" i="18"/>
  <c r="P28" i="35"/>
  <c r="S40" i="40"/>
  <c r="N6" i="39"/>
  <c r="O8" i="39"/>
  <c r="P11" i="39"/>
  <c r="O23" i="39"/>
  <c r="O35" i="39"/>
  <c r="O5" i="39"/>
  <c r="N34" i="39"/>
  <c r="O10" i="39"/>
  <c r="N22" i="39"/>
  <c r="M3" i="39"/>
  <c r="O37" i="49" s="1"/>
  <c r="O28" i="39"/>
  <c r="N27" i="39"/>
  <c r="P121" i="49" s="1"/>
  <c r="N4" i="39"/>
  <c r="P109" i="45" s="1"/>
  <c r="M9" i="39"/>
  <c r="P16" i="39"/>
  <c r="O15" i="39"/>
  <c r="Q79" i="49" s="1"/>
  <c r="G121" i="20"/>
  <c r="G121" i="19"/>
  <c r="G121" i="21"/>
  <c r="G121" i="29"/>
  <c r="H121" i="29"/>
  <c r="H121" i="20"/>
  <c r="H121" i="19"/>
  <c r="H121" i="21"/>
  <c r="H79" i="19"/>
  <c r="H79" i="20"/>
  <c r="H79" i="29"/>
  <c r="H79" i="21"/>
  <c r="G79" i="19"/>
  <c r="G79" i="20"/>
  <c r="G79" i="29"/>
  <c r="G79" i="21"/>
  <c r="L34" i="31"/>
  <c r="L10" i="17" s="1"/>
  <c r="L22" i="31"/>
  <c r="L10" i="16" s="1"/>
  <c r="M10" i="31"/>
  <c r="M10" i="18" s="1"/>
  <c r="M37" i="36"/>
  <c r="N121" i="32"/>
  <c r="L38" i="32"/>
  <c r="AS37" i="4"/>
  <c r="AR37" i="4"/>
  <c r="AQ37" i="4"/>
  <c r="AP37" i="4"/>
  <c r="N2" i="35"/>
  <c r="N2" i="36"/>
  <c r="N2" i="4"/>
  <c r="L14" i="2"/>
  <c r="L26" i="2" s="1"/>
  <c r="M2" i="2"/>
  <c r="Q2" i="38"/>
  <c r="M86" i="4"/>
  <c r="M44" i="4"/>
  <c r="AO37" i="35"/>
  <c r="AQ37" i="35"/>
  <c r="AP37" i="35"/>
  <c r="AN37" i="35"/>
  <c r="N9" i="36"/>
  <c r="N29" i="32"/>
  <c r="O28" i="36"/>
  <c r="N21" i="36"/>
  <c r="AO46" i="10"/>
  <c r="AO47" i="10"/>
  <c r="G47" i="28" s="1"/>
  <c r="N28" i="31"/>
  <c r="M27" i="31"/>
  <c r="M15" i="31"/>
  <c r="N16" i="31"/>
  <c r="M4" i="31"/>
  <c r="L9" i="16"/>
  <c r="N17" i="31"/>
  <c r="N5" i="16" s="1"/>
  <c r="M5" i="31"/>
  <c r="M5" i="18" s="1"/>
  <c r="I27" i="34"/>
  <c r="I26" i="34"/>
  <c r="I25" i="34"/>
  <c r="I24" i="34"/>
  <c r="I23" i="34"/>
  <c r="I19" i="34"/>
  <c r="I7" i="34"/>
  <c r="J5" i="34"/>
  <c r="I6" i="34"/>
  <c r="I18" i="34"/>
  <c r="I17" i="34"/>
  <c r="I16" i="34"/>
  <c r="I15" i="34"/>
  <c r="I14" i="34"/>
  <c r="I13" i="34"/>
  <c r="I12" i="34"/>
  <c r="J11" i="34"/>
  <c r="T40" i="32"/>
  <c r="R20" i="36"/>
  <c r="N38" i="4"/>
  <c r="K40" i="4"/>
  <c r="O29" i="4"/>
  <c r="AO50" i="11"/>
  <c r="N113" i="4"/>
  <c r="M80" i="4"/>
  <c r="G35" i="19"/>
  <c r="F63" i="16"/>
  <c r="F40" i="16"/>
  <c r="F41" i="16"/>
  <c r="F52" i="16"/>
  <c r="F62" i="18"/>
  <c r="E63" i="16"/>
  <c r="E41" i="17"/>
  <c r="F50" i="18"/>
  <c r="E51" i="18"/>
  <c r="E34" i="23"/>
  <c r="E26" i="23"/>
  <c r="E2" i="23"/>
  <c r="F78" i="18"/>
  <c r="F96" i="18" s="1"/>
  <c r="F90" i="18"/>
  <c r="F24" i="18"/>
  <c r="F84" i="18"/>
  <c r="F66" i="18"/>
  <c r="F72" i="18" s="1"/>
  <c r="F44" i="18"/>
  <c r="F14" i="18"/>
  <c r="F34" i="18"/>
  <c r="F55" i="18"/>
  <c r="F66" i="17"/>
  <c r="F72" i="17" s="1"/>
  <c r="F55" i="17"/>
  <c r="F24" i="17"/>
  <c r="F78" i="17"/>
  <c r="F96" i="17" s="1"/>
  <c r="F90" i="17"/>
  <c r="F44" i="17"/>
  <c r="F14" i="17"/>
  <c r="F84" i="17"/>
  <c r="F34" i="17"/>
  <c r="E78" i="18"/>
  <c r="E96" i="18" s="1"/>
  <c r="E90" i="18"/>
  <c r="E24" i="18"/>
  <c r="E55" i="18"/>
  <c r="E84" i="18"/>
  <c r="E66" i="18"/>
  <c r="E72" i="18" s="1"/>
  <c r="E44" i="18"/>
  <c r="E14" i="18"/>
  <c r="E34" i="18"/>
  <c r="F26" i="22"/>
  <c r="F2" i="22"/>
  <c r="F34" i="22"/>
  <c r="E55" i="17"/>
  <c r="E24" i="17"/>
  <c r="E78" i="17"/>
  <c r="E96" i="17" s="1"/>
  <c r="E90" i="17"/>
  <c r="E44" i="17"/>
  <c r="E14" i="17"/>
  <c r="E84" i="17"/>
  <c r="E34" i="17"/>
  <c r="E66" i="17"/>
  <c r="E72" i="17" s="1"/>
  <c r="F84" i="16"/>
  <c r="F44" i="16"/>
  <c r="F14" i="16"/>
  <c r="F66" i="16"/>
  <c r="F72" i="16" s="1"/>
  <c r="F78" i="16"/>
  <c r="F96" i="16" s="1"/>
  <c r="F24" i="16"/>
  <c r="F90" i="16"/>
  <c r="F55" i="16"/>
  <c r="F34" i="16"/>
  <c r="E18" i="27"/>
  <c r="E34" i="27"/>
  <c r="E26" i="22"/>
  <c r="E2" i="22"/>
  <c r="E34" i="22"/>
  <c r="F18" i="27"/>
  <c r="F34" i="27"/>
  <c r="E84" i="16"/>
  <c r="E44" i="16"/>
  <c r="E14" i="16"/>
  <c r="E66" i="16"/>
  <c r="E72" i="16" s="1"/>
  <c r="E55" i="16"/>
  <c r="E34" i="16"/>
  <c r="E78" i="16"/>
  <c r="E96" i="16" s="1"/>
  <c r="E24" i="16"/>
  <c r="E90" i="16"/>
  <c r="F26" i="23"/>
  <c r="F2" i="23"/>
  <c r="F34" i="23"/>
  <c r="E63" i="17"/>
  <c r="F41" i="17"/>
  <c r="F63" i="17"/>
  <c r="E40" i="17"/>
  <c r="E52" i="17"/>
  <c r="F40" i="17"/>
  <c r="F52" i="17"/>
  <c r="F51" i="18"/>
  <c r="F39" i="18"/>
  <c r="E50" i="18"/>
  <c r="E39" i="18"/>
  <c r="E62" i="18"/>
  <c r="E52" i="16"/>
  <c r="E40" i="16"/>
  <c r="E41" i="16"/>
  <c r="H35" i="19"/>
  <c r="AO48" i="11"/>
  <c r="AO89" i="11"/>
  <c r="AO67" i="10"/>
  <c r="AO87" i="10"/>
  <c r="L87" i="28" s="1"/>
  <c r="AO110" i="11"/>
  <c r="AO88" i="11"/>
  <c r="AO65" i="10"/>
  <c r="AO64" i="11"/>
  <c r="AO109" i="11"/>
  <c r="AO64" i="10"/>
  <c r="E64" i="28" s="1"/>
  <c r="AO94" i="10"/>
  <c r="F94" i="28" s="1"/>
  <c r="AO91" i="11"/>
  <c r="AO61" i="11"/>
  <c r="AO107" i="11"/>
  <c r="AO56" i="10"/>
  <c r="AO93" i="10"/>
  <c r="G93" i="28" s="1"/>
  <c r="AO60" i="11"/>
  <c r="AO98" i="11"/>
  <c r="AO54" i="10"/>
  <c r="AO92" i="10"/>
  <c r="L92" i="28" s="1"/>
  <c r="AO54" i="11"/>
  <c r="AO97" i="11"/>
  <c r="AO49" i="10"/>
  <c r="AO70" i="11"/>
  <c r="AO105" i="10"/>
  <c r="AO112" i="10"/>
  <c r="L112" i="28" s="1"/>
  <c r="AO105" i="11"/>
  <c r="AO94" i="11"/>
  <c r="AO16" i="10"/>
  <c r="AO61" i="10"/>
  <c r="AO110" i="10"/>
  <c r="AO90" i="10"/>
  <c r="AO69" i="11"/>
  <c r="AO87" i="11"/>
  <c r="AO104" i="11"/>
  <c r="AO93" i="11"/>
  <c r="AO69" i="10"/>
  <c r="AO53" i="10"/>
  <c r="AO104" i="10"/>
  <c r="AO16" i="11"/>
  <c r="AO18" i="10"/>
  <c r="E85" i="29"/>
  <c r="AO66" i="11"/>
  <c r="AO66" i="10"/>
  <c r="AO17" i="11"/>
  <c r="AO17" i="10"/>
  <c r="AO55" i="10"/>
  <c r="AO99" i="11"/>
  <c r="AO57" i="11"/>
  <c r="AO15" i="10"/>
  <c r="AO53" i="11"/>
  <c r="E44" i="29"/>
  <c r="E86" i="28"/>
  <c r="E44" i="28"/>
  <c r="E43" i="28"/>
  <c r="E85" i="28"/>
  <c r="AO24" i="8"/>
  <c r="F24" i="8"/>
  <c r="G24" i="8"/>
  <c r="H24" i="8"/>
  <c r="I24" i="8"/>
  <c r="J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E24" i="8"/>
  <c r="AO7" i="8"/>
  <c r="F7" i="8"/>
  <c r="G7" i="8"/>
  <c r="H7" i="8"/>
  <c r="I7" i="8"/>
  <c r="J7" i="8"/>
  <c r="M7" i="8"/>
  <c r="N7" i="8"/>
  <c r="O7" i="8"/>
  <c r="P7" i="8"/>
  <c r="Q7" i="8"/>
  <c r="R7" i="8"/>
  <c r="S7" i="8"/>
  <c r="T7" i="8"/>
  <c r="U7" i="8"/>
  <c r="V7" i="8"/>
  <c r="W7" i="8"/>
  <c r="X7" i="8"/>
  <c r="Y7" i="8"/>
  <c r="Z7" i="8"/>
  <c r="AA7" i="8"/>
  <c r="AB7" i="8"/>
  <c r="AC7" i="8"/>
  <c r="AD7" i="8"/>
  <c r="AE7" i="8"/>
  <c r="AF7" i="8"/>
  <c r="AG7" i="8"/>
  <c r="AH7" i="8"/>
  <c r="AI7" i="8"/>
  <c r="AJ7" i="8"/>
  <c r="AK7" i="8"/>
  <c r="AL7" i="8"/>
  <c r="AM7" i="8"/>
  <c r="AN7" i="8"/>
  <c r="E7" i="8"/>
  <c r="AO18" i="8"/>
  <c r="AO17" i="8"/>
  <c r="AO16" i="8"/>
  <c r="AO15" i="8"/>
  <c r="AO14" i="8"/>
  <c r="AO13" i="8"/>
  <c r="AO12" i="8"/>
  <c r="F12" i="8"/>
  <c r="G12" i="8"/>
  <c r="H12" i="8"/>
  <c r="I12" i="8"/>
  <c r="J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F13" i="8"/>
  <c r="G13" i="8"/>
  <c r="H13" i="8"/>
  <c r="I13" i="8"/>
  <c r="J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F14" i="8"/>
  <c r="G14" i="8"/>
  <c r="H14" i="8"/>
  <c r="I14" i="8"/>
  <c r="J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F15" i="8"/>
  <c r="G15" i="8"/>
  <c r="H15" i="8"/>
  <c r="I15" i="8"/>
  <c r="J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F16" i="8"/>
  <c r="G16" i="8"/>
  <c r="H16" i="8"/>
  <c r="I16" i="8"/>
  <c r="J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F17" i="8"/>
  <c r="G17" i="8"/>
  <c r="H17" i="8"/>
  <c r="I17" i="8"/>
  <c r="J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F18" i="8"/>
  <c r="G18" i="8"/>
  <c r="H18" i="8"/>
  <c r="I18" i="8"/>
  <c r="J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E18" i="8"/>
  <c r="E17" i="8"/>
  <c r="E16" i="8"/>
  <c r="E15" i="8"/>
  <c r="E14" i="8"/>
  <c r="E13" i="8"/>
  <c r="E12" i="8"/>
  <c r="AO27" i="8"/>
  <c r="AO26" i="8"/>
  <c r="AO25" i="8"/>
  <c r="F25" i="8"/>
  <c r="G25" i="8"/>
  <c r="H25" i="8"/>
  <c r="I25" i="8"/>
  <c r="J25" i="8"/>
  <c r="M25" i="8"/>
  <c r="N25" i="8"/>
  <c r="O25" i="8"/>
  <c r="P25" i="8"/>
  <c r="Q25" i="8"/>
  <c r="R25" i="8"/>
  <c r="S25" i="8"/>
  <c r="T25" i="8"/>
  <c r="U25" i="8"/>
  <c r="V25" i="8"/>
  <c r="W25" i="8"/>
  <c r="X25" i="8"/>
  <c r="Y25" i="8"/>
  <c r="Z25" i="8"/>
  <c r="AA25" i="8"/>
  <c r="AB25" i="8"/>
  <c r="AC25" i="8"/>
  <c r="AD25" i="8"/>
  <c r="AE25" i="8"/>
  <c r="AF25" i="8"/>
  <c r="AG25" i="8"/>
  <c r="AH25" i="8"/>
  <c r="AI25" i="8"/>
  <c r="AJ25" i="8"/>
  <c r="AK25" i="8"/>
  <c r="AL25" i="8"/>
  <c r="AM25" i="8"/>
  <c r="AN25" i="8"/>
  <c r="F26" i="8"/>
  <c r="G26" i="8"/>
  <c r="H26" i="8"/>
  <c r="I26" i="8"/>
  <c r="J26" i="8"/>
  <c r="M26" i="8"/>
  <c r="N26" i="8"/>
  <c r="O26" i="8"/>
  <c r="P26" i="8"/>
  <c r="Q26" i="8"/>
  <c r="R26" i="8"/>
  <c r="S26" i="8"/>
  <c r="T26" i="8"/>
  <c r="U26" i="8"/>
  <c r="V26" i="8"/>
  <c r="W26" i="8"/>
  <c r="X26" i="8"/>
  <c r="Y26" i="8"/>
  <c r="Z26" i="8"/>
  <c r="AA26" i="8"/>
  <c r="AB26" i="8"/>
  <c r="AC26" i="8"/>
  <c r="AD26" i="8"/>
  <c r="AE26" i="8"/>
  <c r="AF26" i="8"/>
  <c r="AG26" i="8"/>
  <c r="AH26" i="8"/>
  <c r="AI26" i="8"/>
  <c r="AJ26" i="8"/>
  <c r="AK26" i="8"/>
  <c r="AL26" i="8"/>
  <c r="AM26" i="8"/>
  <c r="AN26" i="8"/>
  <c r="F27" i="8"/>
  <c r="G27" i="8"/>
  <c r="H27" i="8"/>
  <c r="I27" i="8"/>
  <c r="J27" i="8"/>
  <c r="M27" i="8"/>
  <c r="N27" i="8"/>
  <c r="O27" i="8"/>
  <c r="P27" i="8"/>
  <c r="Q27" i="8"/>
  <c r="R27" i="8"/>
  <c r="S27" i="8"/>
  <c r="T27" i="8"/>
  <c r="U27" i="8"/>
  <c r="V27" i="8"/>
  <c r="W27" i="8"/>
  <c r="X27" i="8"/>
  <c r="Y27" i="8"/>
  <c r="Z27" i="8"/>
  <c r="AA27" i="8"/>
  <c r="AB27" i="8"/>
  <c r="AC27" i="8"/>
  <c r="AD27" i="8"/>
  <c r="AE27" i="8"/>
  <c r="AF27" i="8"/>
  <c r="AG27" i="8"/>
  <c r="AH27" i="8"/>
  <c r="AI27" i="8"/>
  <c r="AJ27" i="8"/>
  <c r="AK27" i="8"/>
  <c r="AL27" i="8"/>
  <c r="AM27" i="8"/>
  <c r="AN27" i="8"/>
  <c r="E27" i="8"/>
  <c r="E26" i="8"/>
  <c r="E25" i="8"/>
  <c r="AO23" i="8"/>
  <c r="F23" i="8"/>
  <c r="G23" i="8"/>
  <c r="H23" i="8"/>
  <c r="I23" i="8"/>
  <c r="J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E23" i="8"/>
  <c r="AO19" i="8"/>
  <c r="F19" i="8"/>
  <c r="G19" i="8"/>
  <c r="H19" i="8"/>
  <c r="I19" i="8"/>
  <c r="J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E19" i="8"/>
  <c r="AO6" i="8"/>
  <c r="F6" i="8"/>
  <c r="G6" i="8"/>
  <c r="H6" i="8"/>
  <c r="I6" i="8"/>
  <c r="J6" i="8"/>
  <c r="M6" i="8"/>
  <c r="N6" i="8"/>
  <c r="O6" i="8"/>
  <c r="P6" i="8"/>
  <c r="Q6" i="8"/>
  <c r="R6" i="8"/>
  <c r="S6" i="8"/>
  <c r="T6" i="8"/>
  <c r="U6" i="8"/>
  <c r="V6" i="8"/>
  <c r="W6" i="8"/>
  <c r="X6" i="8"/>
  <c r="Y6" i="8"/>
  <c r="Z6" i="8"/>
  <c r="AA6" i="8"/>
  <c r="AB6" i="8"/>
  <c r="AC6" i="8"/>
  <c r="AD6" i="8"/>
  <c r="AE6" i="8"/>
  <c r="AF6" i="8"/>
  <c r="AG6" i="8"/>
  <c r="AH6" i="8"/>
  <c r="AI6" i="8"/>
  <c r="AJ6" i="8"/>
  <c r="AK6" i="8"/>
  <c r="AL6" i="8"/>
  <c r="AM6" i="8"/>
  <c r="AN6" i="8"/>
  <c r="E6" i="8"/>
  <c r="M37" i="32" l="1"/>
  <c r="M37" i="14"/>
  <c r="M37" i="11"/>
  <c r="M27" i="44"/>
  <c r="K3" i="18"/>
  <c r="M37" i="15"/>
  <c r="M37" i="28"/>
  <c r="M10" i="44"/>
  <c r="N86" i="48"/>
  <c r="N44" i="48"/>
  <c r="N44" i="47"/>
  <c r="N86" i="47"/>
  <c r="N86" i="44"/>
  <c r="N44" i="44"/>
  <c r="N86" i="45"/>
  <c r="N44" i="45"/>
  <c r="N44" i="49"/>
  <c r="N86" i="49"/>
  <c r="N86" i="43"/>
  <c r="N44" i="43"/>
  <c r="O2" i="41"/>
  <c r="O2" i="49"/>
  <c r="O2" i="45"/>
  <c r="O2" i="43"/>
  <c r="O2" i="47"/>
  <c r="O2" i="48"/>
  <c r="O2" i="44"/>
  <c r="M4" i="49"/>
  <c r="P45" i="4"/>
  <c r="P45" i="47" s="1"/>
  <c r="P87" i="4"/>
  <c r="M9" i="49"/>
  <c r="N22" i="49"/>
  <c r="M21" i="44"/>
  <c r="M7" i="44"/>
  <c r="M23" i="44"/>
  <c r="M20" i="44"/>
  <c r="H66" i="47"/>
  <c r="H11" i="47"/>
  <c r="G9" i="47"/>
  <c r="F5" i="47"/>
  <c r="M8" i="49"/>
  <c r="N10" i="49"/>
  <c r="F8" i="47"/>
  <c r="M20" i="49"/>
  <c r="N105" i="49"/>
  <c r="N21" i="49" s="1"/>
  <c r="N112" i="49"/>
  <c r="N28" i="49" s="1"/>
  <c r="N87" i="49"/>
  <c r="N3" i="49" s="1"/>
  <c r="M90" i="32"/>
  <c r="M28" i="44"/>
  <c r="M8" i="44"/>
  <c r="M9" i="44"/>
  <c r="M111" i="32"/>
  <c r="M62" i="32"/>
  <c r="M62" i="48" s="1"/>
  <c r="M4" i="44"/>
  <c r="M37" i="48"/>
  <c r="M14" i="44"/>
  <c r="M22" i="44"/>
  <c r="M19" i="44"/>
  <c r="M104" i="48"/>
  <c r="M88" i="28"/>
  <c r="M103" i="32"/>
  <c r="M3" i="44"/>
  <c r="M65" i="32"/>
  <c r="L62" i="48"/>
  <c r="L20" i="48" s="1"/>
  <c r="L63" i="48"/>
  <c r="L21" i="48" s="1"/>
  <c r="M26" i="44"/>
  <c r="M70" i="32"/>
  <c r="M70" i="48" s="1"/>
  <c r="M93" i="48"/>
  <c r="M87" i="48"/>
  <c r="M5" i="44"/>
  <c r="M38" i="32"/>
  <c r="M64" i="32"/>
  <c r="H63" i="28"/>
  <c r="G45" i="28"/>
  <c r="H105" i="28"/>
  <c r="H105" i="29" s="1"/>
  <c r="L38" i="16"/>
  <c r="L38" i="22" s="1"/>
  <c r="E20" i="47"/>
  <c r="E4" i="47"/>
  <c r="O4" i="47"/>
  <c r="H88" i="28"/>
  <c r="H88" i="29" s="1"/>
  <c r="H51" i="28"/>
  <c r="G97" i="47"/>
  <c r="E28" i="47"/>
  <c r="G95" i="47"/>
  <c r="G11" i="47" s="1"/>
  <c r="G48" i="47"/>
  <c r="H21" i="47"/>
  <c r="E21" i="47"/>
  <c r="H95" i="28"/>
  <c r="H95" i="29" s="1"/>
  <c r="F9" i="47"/>
  <c r="L94" i="28"/>
  <c r="O104" i="40"/>
  <c r="O104" i="49" s="1"/>
  <c r="O94" i="40"/>
  <c r="O94" i="49" s="1"/>
  <c r="N11" i="49"/>
  <c r="H46" i="28"/>
  <c r="E92" i="28"/>
  <c r="E94" i="28"/>
  <c r="H71" i="4"/>
  <c r="H80" i="4" s="1"/>
  <c r="O107" i="40"/>
  <c r="O92" i="40"/>
  <c r="O92" i="49" s="1"/>
  <c r="P4" i="50"/>
  <c r="P21" i="10" s="1"/>
  <c r="P63" i="10" s="1"/>
  <c r="P105" i="10" s="1"/>
  <c r="O102" i="40"/>
  <c r="H4" i="47"/>
  <c r="G20" i="47"/>
  <c r="F28" i="47"/>
  <c r="H9" i="47"/>
  <c r="O20" i="47"/>
  <c r="E47" i="28"/>
  <c r="F87" i="28"/>
  <c r="G46" i="28"/>
  <c r="H89" i="28"/>
  <c r="H89" i="29" s="1"/>
  <c r="P9" i="47"/>
  <c r="G4" i="47"/>
  <c r="O106" i="40"/>
  <c r="O106" i="49" s="1"/>
  <c r="P28" i="47"/>
  <c r="G5" i="47"/>
  <c r="H65" i="47"/>
  <c r="G100" i="47"/>
  <c r="G87" i="28"/>
  <c r="G87" i="29" s="1"/>
  <c r="H20" i="47"/>
  <c r="O90" i="40"/>
  <c r="G21" i="47"/>
  <c r="F4" i="47"/>
  <c r="G71" i="4"/>
  <c r="G80" i="4" s="1"/>
  <c r="H5" i="47"/>
  <c r="O21" i="41"/>
  <c r="H106" i="47"/>
  <c r="H106" i="28"/>
  <c r="H106" i="29" s="1"/>
  <c r="F93" i="28"/>
  <c r="F3" i="47"/>
  <c r="H92" i="47"/>
  <c r="H92" i="28"/>
  <c r="H92" i="29" s="1"/>
  <c r="Q103" i="47"/>
  <c r="Q21" i="41"/>
  <c r="Q21" i="35"/>
  <c r="Q105" i="47"/>
  <c r="Q63" i="47"/>
  <c r="Q66" i="47"/>
  <c r="P8" i="41"/>
  <c r="G105" i="28"/>
  <c r="G105" i="29" s="1"/>
  <c r="L93" i="28"/>
  <c r="K46" i="28"/>
  <c r="O4" i="50"/>
  <c r="O21" i="10" s="1"/>
  <c r="O63" i="10" s="1"/>
  <c r="O105" i="10" s="1"/>
  <c r="H64" i="47"/>
  <c r="H64" i="28"/>
  <c r="H70" i="47"/>
  <c r="H70" i="28"/>
  <c r="O3" i="47"/>
  <c r="E8" i="47"/>
  <c r="E3" i="47"/>
  <c r="G112" i="47"/>
  <c r="G112" i="28"/>
  <c r="G112" i="29" s="1"/>
  <c r="P99" i="47"/>
  <c r="P87" i="47"/>
  <c r="G64" i="47"/>
  <c r="G64" i="28"/>
  <c r="E46" i="28"/>
  <c r="P5" i="47"/>
  <c r="G70" i="47"/>
  <c r="G70" i="28"/>
  <c r="F46" i="28"/>
  <c r="E112" i="28"/>
  <c r="O29" i="40"/>
  <c r="F64" i="28"/>
  <c r="P58" i="40"/>
  <c r="P100" i="40"/>
  <c r="P69" i="47"/>
  <c r="I93" i="28"/>
  <c r="J93" i="28"/>
  <c r="K93" i="28"/>
  <c r="P56" i="47"/>
  <c r="P98" i="47"/>
  <c r="Q100" i="47"/>
  <c r="P65" i="47"/>
  <c r="P107" i="47"/>
  <c r="G102" i="47"/>
  <c r="I92" i="28"/>
  <c r="J92" i="28"/>
  <c r="K92" i="28"/>
  <c r="I87" i="28"/>
  <c r="J87" i="28"/>
  <c r="K87" i="28"/>
  <c r="P59" i="40"/>
  <c r="P59" i="47"/>
  <c r="P109" i="40"/>
  <c r="P67" i="47"/>
  <c r="N18" i="23"/>
  <c r="N18" i="22"/>
  <c r="I47" i="28"/>
  <c r="J47" i="28"/>
  <c r="O91" i="40"/>
  <c r="G89" i="28"/>
  <c r="G89" i="29" s="1"/>
  <c r="G106" i="47"/>
  <c r="G106" i="28"/>
  <c r="G106" i="29" s="1"/>
  <c r="P28" i="41"/>
  <c r="O3" i="50"/>
  <c r="O20" i="10" s="1"/>
  <c r="O62" i="10" s="1"/>
  <c r="O104" i="10" s="1"/>
  <c r="F47" i="28"/>
  <c r="K47" i="28"/>
  <c r="E5" i="47"/>
  <c r="P22" i="41"/>
  <c r="G87" i="47"/>
  <c r="G3" i="47" s="1"/>
  <c r="G113" i="4"/>
  <c r="G122" i="4" s="1"/>
  <c r="H112" i="47"/>
  <c r="H112" i="28"/>
  <c r="H112" i="29" s="1"/>
  <c r="O54" i="40"/>
  <c r="O96" i="40"/>
  <c r="G54" i="47"/>
  <c r="I94" i="28"/>
  <c r="J94" i="28"/>
  <c r="K94" i="28"/>
  <c r="P49" i="47"/>
  <c r="P95" i="47"/>
  <c r="P53" i="47"/>
  <c r="Q47" i="47"/>
  <c r="Q89" i="47"/>
  <c r="P102" i="47"/>
  <c r="P60" i="47"/>
  <c r="H45" i="28"/>
  <c r="H87" i="47"/>
  <c r="H3" i="47" s="1"/>
  <c r="H113" i="4"/>
  <c r="H122" i="4" s="1"/>
  <c r="O21" i="47"/>
  <c r="H93" i="28"/>
  <c r="H93" i="29" s="1"/>
  <c r="P21" i="47"/>
  <c r="H62" i="10"/>
  <c r="H29" i="10"/>
  <c r="H38" i="10" s="1"/>
  <c r="P3" i="50"/>
  <c r="P20" i="10" s="1"/>
  <c r="P62" i="10" s="1"/>
  <c r="P104" i="10" s="1"/>
  <c r="P20" i="35"/>
  <c r="P62" i="47"/>
  <c r="P104" i="47"/>
  <c r="I64" i="28"/>
  <c r="J64" i="28"/>
  <c r="P90" i="47"/>
  <c r="P48" i="47"/>
  <c r="Q9" i="41"/>
  <c r="Q9" i="35"/>
  <c r="Q51" i="47"/>
  <c r="I46" i="28"/>
  <c r="J46" i="28"/>
  <c r="Q28" i="35"/>
  <c r="Q28" i="41"/>
  <c r="Q112" i="47"/>
  <c r="Q70" i="47"/>
  <c r="G52" i="47"/>
  <c r="G52" i="28"/>
  <c r="H52" i="47"/>
  <c r="H52" i="28"/>
  <c r="O8" i="41"/>
  <c r="E93" i="28"/>
  <c r="E9" i="47"/>
  <c r="E87" i="28"/>
  <c r="G92" i="47"/>
  <c r="G92" i="28"/>
  <c r="G92" i="29" s="1"/>
  <c r="O101" i="40"/>
  <c r="F92" i="28"/>
  <c r="E10" i="47"/>
  <c r="P46" i="47"/>
  <c r="I112" i="28"/>
  <c r="J112" i="28"/>
  <c r="K112" i="28"/>
  <c r="G63" i="28"/>
  <c r="Q97" i="47"/>
  <c r="M64" i="28"/>
  <c r="O105" i="40"/>
  <c r="O105" i="49" s="1"/>
  <c r="G88" i="28"/>
  <c r="G88" i="29" s="1"/>
  <c r="H87" i="28"/>
  <c r="H87" i="29" s="1"/>
  <c r="H47" i="28"/>
  <c r="K64" i="28"/>
  <c r="G94" i="47"/>
  <c r="G94" i="28"/>
  <c r="G94" i="29" s="1"/>
  <c r="H94" i="47"/>
  <c r="H94" i="28"/>
  <c r="H94" i="29" s="1"/>
  <c r="G62" i="10"/>
  <c r="G29" i="10"/>
  <c r="G38" i="10" s="1"/>
  <c r="E22" i="47"/>
  <c r="F112" i="28"/>
  <c r="G50" i="47"/>
  <c r="G50" i="28"/>
  <c r="O11" i="47"/>
  <c r="F22" i="47"/>
  <c r="H50" i="47"/>
  <c r="H50" i="28"/>
  <c r="P96" i="47"/>
  <c r="P54" i="47"/>
  <c r="F10" i="47"/>
  <c r="L36" i="16"/>
  <c r="L36" i="22" s="1"/>
  <c r="L37" i="16"/>
  <c r="L37" i="22" s="1"/>
  <c r="L35" i="16"/>
  <c r="L35" i="22" s="1"/>
  <c r="M25" i="44"/>
  <c r="M92" i="32"/>
  <c r="M92" i="28" s="1"/>
  <c r="M105" i="32"/>
  <c r="M18" i="44"/>
  <c r="M93" i="28"/>
  <c r="M52" i="28"/>
  <c r="L3" i="31"/>
  <c r="N37" i="10" s="1"/>
  <c r="N79" i="15"/>
  <c r="N79" i="11"/>
  <c r="N79" i="32"/>
  <c r="L45" i="28"/>
  <c r="N79" i="28"/>
  <c r="N79" i="14"/>
  <c r="L64" i="28"/>
  <c r="M46" i="28"/>
  <c r="L52" i="28"/>
  <c r="L47" i="28"/>
  <c r="O79" i="48"/>
  <c r="O79" i="10"/>
  <c r="N79" i="12"/>
  <c r="R73" i="18"/>
  <c r="O121" i="48"/>
  <c r="O121" i="10"/>
  <c r="K85" i="18"/>
  <c r="L70" i="28"/>
  <c r="M36" i="16"/>
  <c r="M36" i="22" s="1"/>
  <c r="M38" i="16"/>
  <c r="M38" i="22" s="1"/>
  <c r="M35" i="16"/>
  <c r="M35" i="22" s="1"/>
  <c r="M37" i="16"/>
  <c r="M37" i="22" s="1"/>
  <c r="M36" i="17"/>
  <c r="M36" i="23" s="1"/>
  <c r="M37" i="17"/>
  <c r="M37" i="23" s="1"/>
  <c r="M38" i="17"/>
  <c r="M38" i="23" s="1"/>
  <c r="M35" i="17"/>
  <c r="M35" i="23" s="1"/>
  <c r="N79" i="10"/>
  <c r="N79" i="48"/>
  <c r="E12" i="41"/>
  <c r="E12" i="36"/>
  <c r="E12" i="35"/>
  <c r="F5" i="41"/>
  <c r="F5" i="36"/>
  <c r="F5" i="35"/>
  <c r="E27" i="41"/>
  <c r="E27" i="36"/>
  <c r="E27" i="35"/>
  <c r="E13" i="41"/>
  <c r="E13" i="36"/>
  <c r="E13" i="35"/>
  <c r="E7" i="41"/>
  <c r="E7" i="36"/>
  <c r="E7" i="35"/>
  <c r="E6" i="41"/>
  <c r="E6" i="36"/>
  <c r="E6" i="35"/>
  <c r="E14" i="41"/>
  <c r="E14" i="36"/>
  <c r="E14" i="35"/>
  <c r="E19" i="41"/>
  <c r="E19" i="36"/>
  <c r="E19" i="35"/>
  <c r="F11" i="41"/>
  <c r="F11" i="36"/>
  <c r="F11" i="35"/>
  <c r="E15" i="41"/>
  <c r="E15" i="36"/>
  <c r="E15" i="35"/>
  <c r="E23" i="41"/>
  <c r="E23" i="36"/>
  <c r="E23" i="35"/>
  <c r="R4" i="34"/>
  <c r="M4" i="41"/>
  <c r="M4" i="35"/>
  <c r="M4" i="36"/>
  <c r="E16" i="41"/>
  <c r="E16" i="36"/>
  <c r="E16" i="35"/>
  <c r="E24" i="41"/>
  <c r="E24" i="36"/>
  <c r="E24" i="35"/>
  <c r="R3" i="34"/>
  <c r="M3" i="41"/>
  <c r="M3" i="35"/>
  <c r="M3" i="36"/>
  <c r="E17" i="41"/>
  <c r="E17" i="36"/>
  <c r="E17" i="35"/>
  <c r="E25" i="41"/>
  <c r="E25" i="35"/>
  <c r="E25" i="36"/>
  <c r="E18" i="41"/>
  <c r="E18" i="36"/>
  <c r="E18" i="35"/>
  <c r="E26" i="41"/>
  <c r="E26" i="36"/>
  <c r="E26" i="35"/>
  <c r="H4" i="48"/>
  <c r="H11" i="48"/>
  <c r="N64" i="48"/>
  <c r="O28" i="49"/>
  <c r="H4" i="49"/>
  <c r="N20" i="49"/>
  <c r="G11" i="49"/>
  <c r="G66" i="47"/>
  <c r="H5" i="49"/>
  <c r="I66" i="47"/>
  <c r="G58" i="47"/>
  <c r="H11" i="49"/>
  <c r="AD6" i="42"/>
  <c r="AD6" i="38"/>
  <c r="Y19" i="42"/>
  <c r="Y19" i="38"/>
  <c r="AB23" i="42"/>
  <c r="AB23" i="38"/>
  <c r="AG27" i="42"/>
  <c r="AG27" i="38"/>
  <c r="R26" i="42"/>
  <c r="R26" i="38"/>
  <c r="N110" i="47"/>
  <c r="N68" i="47"/>
  <c r="S25" i="42"/>
  <c r="S25" i="38"/>
  <c r="O109" i="47"/>
  <c r="O67" i="47"/>
  <c r="V18" i="42"/>
  <c r="V18" i="38"/>
  <c r="O17" i="42"/>
  <c r="O17" i="38"/>
  <c r="K101" i="47"/>
  <c r="K59" i="47"/>
  <c r="X16" i="42"/>
  <c r="X16" i="38"/>
  <c r="Y15" i="42"/>
  <c r="Y15" i="38"/>
  <c r="Z14" i="42"/>
  <c r="Z14" i="38"/>
  <c r="AI13" i="42"/>
  <c r="AI13" i="38"/>
  <c r="I13" i="42"/>
  <c r="I13" i="38"/>
  <c r="E97" i="47"/>
  <c r="E55" i="47"/>
  <c r="AO15" i="42"/>
  <c r="AO15" i="38"/>
  <c r="U7" i="42"/>
  <c r="U7" i="38"/>
  <c r="AN24" i="42"/>
  <c r="AN24" i="38"/>
  <c r="AK6" i="42"/>
  <c r="AK6" i="38"/>
  <c r="X19" i="42"/>
  <c r="X19" i="38"/>
  <c r="I23" i="42"/>
  <c r="E107" i="47"/>
  <c r="E65" i="47"/>
  <c r="I23" i="38"/>
  <c r="Y26" i="42"/>
  <c r="Y26" i="38"/>
  <c r="H25" i="42"/>
  <c r="H25" i="38"/>
  <c r="V17" i="42"/>
  <c r="V17" i="38"/>
  <c r="G14" i="42"/>
  <c r="G14" i="38"/>
  <c r="W24" i="42"/>
  <c r="W24" i="38"/>
  <c r="G69" i="47"/>
  <c r="AJ6" i="42"/>
  <c r="AJ6" i="38"/>
  <c r="AB6" i="42"/>
  <c r="AB6" i="38"/>
  <c r="T6" i="42"/>
  <c r="T6" i="38"/>
  <c r="J6" i="42"/>
  <c r="F90" i="47"/>
  <c r="F48" i="47"/>
  <c r="J6" i="38"/>
  <c r="AM19" i="42"/>
  <c r="AM19" i="38"/>
  <c r="AE19" i="42"/>
  <c r="AE19" i="38"/>
  <c r="W19" i="42"/>
  <c r="W19" i="38"/>
  <c r="O19" i="42"/>
  <c r="K103" i="47"/>
  <c r="K61" i="47"/>
  <c r="O19" i="38"/>
  <c r="AO19" i="42"/>
  <c r="AO19" i="38"/>
  <c r="AH23" i="42"/>
  <c r="AH23" i="38"/>
  <c r="Z23" i="42"/>
  <c r="Z23" i="38"/>
  <c r="R23" i="42"/>
  <c r="R23" i="38"/>
  <c r="N107" i="47"/>
  <c r="N65" i="47"/>
  <c r="H23" i="42"/>
  <c r="H23" i="38"/>
  <c r="AM27" i="42"/>
  <c r="AM27" i="38"/>
  <c r="AE27" i="42"/>
  <c r="AE27" i="38"/>
  <c r="W27" i="42"/>
  <c r="W27" i="38"/>
  <c r="O27" i="42"/>
  <c r="K69" i="47"/>
  <c r="K111" i="47"/>
  <c r="O27" i="38"/>
  <c r="AN26" i="42"/>
  <c r="AN26" i="38"/>
  <c r="AF26" i="42"/>
  <c r="AF26" i="38"/>
  <c r="X26" i="42"/>
  <c r="X26" i="38"/>
  <c r="P26" i="42"/>
  <c r="P26" i="38"/>
  <c r="L110" i="47"/>
  <c r="L68" i="47"/>
  <c r="F26" i="42"/>
  <c r="F26" i="38"/>
  <c r="AG25" i="42"/>
  <c r="AG25" i="38"/>
  <c r="Y25" i="42"/>
  <c r="Y25" i="38"/>
  <c r="Q25" i="42"/>
  <c r="Q25" i="38"/>
  <c r="M109" i="47"/>
  <c r="M67" i="47"/>
  <c r="G25" i="42"/>
  <c r="G25" i="38"/>
  <c r="E15" i="42"/>
  <c r="G57" i="49" s="1"/>
  <c r="E15" i="38"/>
  <c r="H99" i="47"/>
  <c r="H57" i="47"/>
  <c r="G57" i="47"/>
  <c r="AJ18" i="42"/>
  <c r="AJ18" i="38"/>
  <c r="AB18" i="42"/>
  <c r="AB18" i="38"/>
  <c r="T18" i="42"/>
  <c r="T18" i="38"/>
  <c r="J18" i="42"/>
  <c r="F102" i="47"/>
  <c r="F60" i="47"/>
  <c r="J18" i="38"/>
  <c r="AK17" i="42"/>
  <c r="AK17" i="38"/>
  <c r="AC17" i="42"/>
  <c r="AC17" i="38"/>
  <c r="U17" i="42"/>
  <c r="U17" i="38"/>
  <c r="M17" i="42"/>
  <c r="M17" i="38"/>
  <c r="I101" i="47"/>
  <c r="I59" i="47"/>
  <c r="AL16" i="42"/>
  <c r="AL16" i="38"/>
  <c r="AD16" i="42"/>
  <c r="AD16" i="38"/>
  <c r="V16" i="42"/>
  <c r="V16" i="38"/>
  <c r="N16" i="42"/>
  <c r="J58" i="47"/>
  <c r="J100" i="47"/>
  <c r="N16" i="38"/>
  <c r="AM15" i="42"/>
  <c r="AM15" i="38"/>
  <c r="AE15" i="42"/>
  <c r="AE15" i="38"/>
  <c r="W15" i="42"/>
  <c r="W15" i="38"/>
  <c r="O15" i="42"/>
  <c r="O15" i="38"/>
  <c r="K99" i="47"/>
  <c r="K57" i="47"/>
  <c r="AN14" i="42"/>
  <c r="AN14" i="38"/>
  <c r="AF14" i="42"/>
  <c r="AF14" i="38"/>
  <c r="X14" i="42"/>
  <c r="X14" i="38"/>
  <c r="P14" i="42"/>
  <c r="P14" i="38"/>
  <c r="L98" i="47"/>
  <c r="L56" i="47"/>
  <c r="F14" i="42"/>
  <c r="F14" i="38"/>
  <c r="AG13" i="42"/>
  <c r="AG13" i="38"/>
  <c r="Y13" i="42"/>
  <c r="Y13" i="38"/>
  <c r="Q13" i="42"/>
  <c r="Q13" i="38"/>
  <c r="M55" i="47"/>
  <c r="M97" i="47"/>
  <c r="G13" i="42"/>
  <c r="G13" i="38"/>
  <c r="AH12" i="42"/>
  <c r="AH12" i="38"/>
  <c r="Z12" i="42"/>
  <c r="Z12" i="38"/>
  <c r="R12" i="42"/>
  <c r="N54" i="47"/>
  <c r="N96" i="47"/>
  <c r="R12" i="38"/>
  <c r="H12" i="42"/>
  <c r="H12" i="38"/>
  <c r="AO17" i="42"/>
  <c r="AO17" i="38"/>
  <c r="AI7" i="42"/>
  <c r="AI7" i="38"/>
  <c r="AA7" i="42"/>
  <c r="AA7" i="38"/>
  <c r="S7" i="42"/>
  <c r="S7" i="38"/>
  <c r="O91" i="47"/>
  <c r="O49" i="47"/>
  <c r="I7" i="42"/>
  <c r="E91" i="47"/>
  <c r="E49" i="47"/>
  <c r="I7" i="38"/>
  <c r="AL24" i="42"/>
  <c r="AL24" i="38"/>
  <c r="AD24" i="42"/>
  <c r="AD24" i="38"/>
  <c r="V24" i="42"/>
  <c r="V24" i="38"/>
  <c r="N24" i="42"/>
  <c r="N24" i="38"/>
  <c r="J108" i="47"/>
  <c r="N94" i="48"/>
  <c r="F66" i="47"/>
  <c r="G3" i="48"/>
  <c r="G5" i="48"/>
  <c r="H5" i="48"/>
  <c r="M10" i="47"/>
  <c r="G111" i="47"/>
  <c r="G68" i="47"/>
  <c r="S22" i="8"/>
  <c r="S10" i="8"/>
  <c r="O92" i="47"/>
  <c r="T8" i="8"/>
  <c r="O50" i="47"/>
  <c r="J66" i="47"/>
  <c r="G96" i="47"/>
  <c r="AL6" i="42"/>
  <c r="AL6" i="38"/>
  <c r="AG19" i="42"/>
  <c r="AG19" i="38"/>
  <c r="T23" i="42"/>
  <c r="T23" i="38"/>
  <c r="Q27" i="42"/>
  <c r="Q27" i="38"/>
  <c r="M111" i="47"/>
  <c r="M69" i="47"/>
  <c r="H26" i="42"/>
  <c r="H26" i="38"/>
  <c r="I25" i="42"/>
  <c r="E67" i="47"/>
  <c r="E109" i="47"/>
  <c r="I25" i="38"/>
  <c r="AM17" i="42"/>
  <c r="AM17" i="38"/>
  <c r="AF16" i="42"/>
  <c r="AF16" i="38"/>
  <c r="F16" i="42"/>
  <c r="F16" i="38"/>
  <c r="G15" i="42"/>
  <c r="G15" i="38"/>
  <c r="R14" i="42"/>
  <c r="R14" i="38"/>
  <c r="N98" i="47"/>
  <c r="N56" i="47"/>
  <c r="S13" i="42"/>
  <c r="S13" i="38"/>
  <c r="O97" i="47"/>
  <c r="O55" i="47"/>
  <c r="T12" i="42"/>
  <c r="T12" i="38"/>
  <c r="AC7" i="42"/>
  <c r="AC7" i="38"/>
  <c r="M7" i="42"/>
  <c r="I49" i="47"/>
  <c r="I91" i="47"/>
  <c r="M7" i="38"/>
  <c r="P24" i="42"/>
  <c r="P24" i="38"/>
  <c r="L108" i="47"/>
  <c r="L66" i="47"/>
  <c r="H3" i="49"/>
  <c r="AN19" i="42"/>
  <c r="AN19" i="38"/>
  <c r="AA23" i="42"/>
  <c r="AA23" i="38"/>
  <c r="P27" i="42"/>
  <c r="P27" i="38"/>
  <c r="L111" i="47"/>
  <c r="L69" i="47"/>
  <c r="AH25" i="42"/>
  <c r="AH25" i="38"/>
  <c r="AL17" i="42"/>
  <c r="AL17" i="38"/>
  <c r="W16" i="42"/>
  <c r="W16" i="38"/>
  <c r="AN15" i="42"/>
  <c r="AN15" i="38"/>
  <c r="P15" i="42"/>
  <c r="P15" i="38"/>
  <c r="L99" i="47"/>
  <c r="L57" i="47"/>
  <c r="Z13" i="42"/>
  <c r="Z13" i="38"/>
  <c r="H13" i="42"/>
  <c r="H13" i="38"/>
  <c r="S12" i="42"/>
  <c r="O96" i="47"/>
  <c r="S12" i="38"/>
  <c r="O54" i="47"/>
  <c r="AJ7" i="42"/>
  <c r="AJ7" i="38"/>
  <c r="AB7" i="42"/>
  <c r="AB7" i="38"/>
  <c r="AE24" i="42"/>
  <c r="AE24" i="38"/>
  <c r="G11" i="48"/>
  <c r="G4" i="48"/>
  <c r="T8" i="38"/>
  <c r="S10" i="38"/>
  <c r="S22" i="38"/>
  <c r="AI6" i="42"/>
  <c r="AI6" i="38"/>
  <c r="AA6" i="42"/>
  <c r="AA6" i="38"/>
  <c r="S6" i="42"/>
  <c r="S6" i="38"/>
  <c r="O90" i="47"/>
  <c r="O48" i="47"/>
  <c r="I6" i="42"/>
  <c r="E90" i="47"/>
  <c r="E48" i="47"/>
  <c r="I6" i="38"/>
  <c r="AL19" i="42"/>
  <c r="AL19" i="38"/>
  <c r="AD19" i="42"/>
  <c r="AD19" i="38"/>
  <c r="V19" i="42"/>
  <c r="V19" i="38"/>
  <c r="N19" i="42"/>
  <c r="J103" i="47"/>
  <c r="J61" i="47"/>
  <c r="N19" i="38"/>
  <c r="E23" i="42"/>
  <c r="E23" i="38"/>
  <c r="AG23" i="42"/>
  <c r="AG23" i="38"/>
  <c r="Y23" i="42"/>
  <c r="Y23" i="38"/>
  <c r="Q23" i="42"/>
  <c r="Q23" i="38"/>
  <c r="M107" i="47"/>
  <c r="M65" i="47"/>
  <c r="G23" i="42"/>
  <c r="G23" i="38"/>
  <c r="AL27" i="42"/>
  <c r="AL27" i="38"/>
  <c r="AD27" i="42"/>
  <c r="AD27" i="38"/>
  <c r="V27" i="42"/>
  <c r="V27" i="38"/>
  <c r="N27" i="42"/>
  <c r="J111" i="47"/>
  <c r="J69" i="47"/>
  <c r="N27" i="38"/>
  <c r="AM26" i="42"/>
  <c r="AM26" i="38"/>
  <c r="AE26" i="42"/>
  <c r="AE26" i="38"/>
  <c r="W26" i="42"/>
  <c r="W26" i="38"/>
  <c r="O26" i="42"/>
  <c r="K68" i="47"/>
  <c r="K110" i="47"/>
  <c r="O26" i="38"/>
  <c r="AN25" i="42"/>
  <c r="AN25" i="38"/>
  <c r="AF25" i="42"/>
  <c r="AF25" i="38"/>
  <c r="X25" i="42"/>
  <c r="X25" i="38"/>
  <c r="P25" i="42"/>
  <c r="P25" i="38"/>
  <c r="L109" i="47"/>
  <c r="L67" i="47"/>
  <c r="F25" i="42"/>
  <c r="F25" i="38"/>
  <c r="E16" i="42"/>
  <c r="G100" i="49" s="1"/>
  <c r="E16" i="38"/>
  <c r="G100" i="48" s="1"/>
  <c r="H100" i="47"/>
  <c r="H58" i="47"/>
  <c r="AI18" i="42"/>
  <c r="AI18" i="38"/>
  <c r="AA18" i="42"/>
  <c r="AA18" i="38"/>
  <c r="S18" i="42"/>
  <c r="S18" i="38"/>
  <c r="O102" i="47"/>
  <c r="O60" i="47"/>
  <c r="I18" i="42"/>
  <c r="E102" i="47"/>
  <c r="E60" i="47"/>
  <c r="I18" i="38"/>
  <c r="AJ17" i="42"/>
  <c r="AJ17" i="38"/>
  <c r="AB17" i="42"/>
  <c r="AB17" i="38"/>
  <c r="T17" i="42"/>
  <c r="T17" i="38"/>
  <c r="P101" i="47"/>
  <c r="J17" i="42"/>
  <c r="J17" i="38"/>
  <c r="F101" i="47"/>
  <c r="F59" i="47"/>
  <c r="AK16" i="42"/>
  <c r="AK16" i="38"/>
  <c r="AC16" i="42"/>
  <c r="AC16" i="38"/>
  <c r="U16" i="42"/>
  <c r="Q58" i="47"/>
  <c r="U16" i="38"/>
  <c r="M16" i="42"/>
  <c r="I100" i="47"/>
  <c r="I58" i="47"/>
  <c r="M16" i="38"/>
  <c r="AL15" i="42"/>
  <c r="AL15" i="38"/>
  <c r="AD15" i="42"/>
  <c r="AD15" i="38"/>
  <c r="V15" i="42"/>
  <c r="V15" i="38"/>
  <c r="N15" i="42"/>
  <c r="N15" i="38"/>
  <c r="J99" i="47"/>
  <c r="J57" i="47"/>
  <c r="AM14" i="42"/>
  <c r="AM14" i="38"/>
  <c r="AE14" i="42"/>
  <c r="AE14" i="38"/>
  <c r="W14" i="42"/>
  <c r="W14" i="38"/>
  <c r="O14" i="42"/>
  <c r="K98" i="47"/>
  <c r="K56" i="47"/>
  <c r="O14" i="38"/>
  <c r="AN13" i="42"/>
  <c r="AN13" i="38"/>
  <c r="AF13" i="42"/>
  <c r="AF13" i="38"/>
  <c r="X13" i="42"/>
  <c r="X13" i="38"/>
  <c r="P13" i="42"/>
  <c r="P13" i="38"/>
  <c r="L97" i="47"/>
  <c r="L55" i="47"/>
  <c r="F13" i="42"/>
  <c r="F13" i="38"/>
  <c r="AG12" i="42"/>
  <c r="AG12" i="38"/>
  <c r="Y12" i="42"/>
  <c r="Y12" i="38"/>
  <c r="Q12" i="42"/>
  <c r="M96" i="47"/>
  <c r="M54" i="47"/>
  <c r="Q12" i="38"/>
  <c r="G12" i="42"/>
  <c r="G12" i="38"/>
  <c r="AO18" i="42"/>
  <c r="AO18" i="38"/>
  <c r="AH7" i="42"/>
  <c r="AH7" i="38"/>
  <c r="Z7" i="42"/>
  <c r="Z7" i="38"/>
  <c r="R7" i="42"/>
  <c r="R7" i="38"/>
  <c r="N91" i="47"/>
  <c r="N49" i="47"/>
  <c r="H7" i="42"/>
  <c r="H7" i="38"/>
  <c r="AK24" i="42"/>
  <c r="AK24" i="38"/>
  <c r="AC24" i="42"/>
  <c r="AC24" i="38"/>
  <c r="U24" i="42"/>
  <c r="U24" i="38"/>
  <c r="Q108" i="47"/>
  <c r="M24" i="42"/>
  <c r="M24" i="38"/>
  <c r="I108" i="47"/>
  <c r="G60" i="47"/>
  <c r="G90" i="47"/>
  <c r="G110" i="47"/>
  <c r="N106" i="47"/>
  <c r="N64" i="47"/>
  <c r="G65" i="47"/>
  <c r="G4" i="49"/>
  <c r="G5" i="49"/>
  <c r="G19" i="42"/>
  <c r="G19" i="38"/>
  <c r="G27" i="42"/>
  <c r="G27" i="38"/>
  <c r="AE17" i="42"/>
  <c r="AE17" i="38"/>
  <c r="X24" i="42"/>
  <c r="X24" i="38"/>
  <c r="AC6" i="42"/>
  <c r="AC6" i="38"/>
  <c r="P19" i="42"/>
  <c r="P19" i="38"/>
  <c r="L103" i="47"/>
  <c r="L61" i="47"/>
  <c r="AF27" i="42"/>
  <c r="AF27" i="38"/>
  <c r="G26" i="42"/>
  <c r="G26" i="38"/>
  <c r="AC18" i="42"/>
  <c r="AC18" i="38"/>
  <c r="AM16" i="42"/>
  <c r="AM16" i="38"/>
  <c r="F15" i="42"/>
  <c r="F15" i="38"/>
  <c r="AA12" i="42"/>
  <c r="AA12" i="38"/>
  <c r="AO24" i="42"/>
  <c r="AO24" i="38"/>
  <c r="H6" i="42"/>
  <c r="H6" i="38"/>
  <c r="AN23" i="42"/>
  <c r="AN23" i="38"/>
  <c r="AK27" i="42"/>
  <c r="AK27" i="38"/>
  <c r="V26" i="42"/>
  <c r="V26" i="38"/>
  <c r="AO25" i="42"/>
  <c r="AO25" i="38"/>
  <c r="H18" i="42"/>
  <c r="H18" i="38"/>
  <c r="I17" i="42"/>
  <c r="I17" i="38"/>
  <c r="E101" i="47"/>
  <c r="E59" i="47"/>
  <c r="J16" i="42"/>
  <c r="F100" i="47"/>
  <c r="F58" i="47"/>
  <c r="J16" i="38"/>
  <c r="AC15" i="42"/>
  <c r="AC15" i="38"/>
  <c r="M15" i="42"/>
  <c r="M15" i="38"/>
  <c r="I99" i="47"/>
  <c r="I57" i="47"/>
  <c r="AD14" i="42"/>
  <c r="AD14" i="38"/>
  <c r="V14" i="42"/>
  <c r="V14" i="38"/>
  <c r="AE13" i="42"/>
  <c r="AE13" i="38"/>
  <c r="O13" i="42"/>
  <c r="O13" i="38"/>
  <c r="K55" i="47"/>
  <c r="K97" i="47"/>
  <c r="AF12" i="42"/>
  <c r="AF12" i="38"/>
  <c r="X12" i="42"/>
  <c r="X12" i="38"/>
  <c r="P12" i="42"/>
  <c r="L54" i="47"/>
  <c r="L96" i="47"/>
  <c r="P12" i="38"/>
  <c r="F12" i="42"/>
  <c r="F12" i="38"/>
  <c r="E7" i="42"/>
  <c r="E7" i="38"/>
  <c r="H49" i="47"/>
  <c r="H91" i="47"/>
  <c r="G91" i="47"/>
  <c r="G49" i="47"/>
  <c r="AG7" i="42"/>
  <c r="AG7" i="38"/>
  <c r="Y7" i="42"/>
  <c r="Y7" i="38"/>
  <c r="Q7" i="42"/>
  <c r="Q7" i="38"/>
  <c r="M91" i="47"/>
  <c r="M49" i="47"/>
  <c r="G7" i="42"/>
  <c r="G7" i="38"/>
  <c r="AJ24" i="42"/>
  <c r="AJ24" i="38"/>
  <c r="AB24" i="42"/>
  <c r="AB24" i="38"/>
  <c r="J24" i="42"/>
  <c r="J24" i="38"/>
  <c r="F108" i="47"/>
  <c r="G56" i="47"/>
  <c r="G107" i="47"/>
  <c r="G55" i="47"/>
  <c r="E19" i="42"/>
  <c r="E19" i="38"/>
  <c r="G103" i="47"/>
  <c r="G61" i="47"/>
  <c r="H103" i="47"/>
  <c r="H61" i="47"/>
  <c r="Y27" i="42"/>
  <c r="Y27" i="38"/>
  <c r="AD18" i="42"/>
  <c r="AD18" i="38"/>
  <c r="J12" i="42"/>
  <c r="F96" i="47"/>
  <c r="F54" i="47"/>
  <c r="J12" i="38"/>
  <c r="N94" i="47"/>
  <c r="N52" i="47"/>
  <c r="AF19" i="42"/>
  <c r="AF19" i="38"/>
  <c r="S23" i="42"/>
  <c r="S23" i="38"/>
  <c r="O107" i="47"/>
  <c r="O65" i="47"/>
  <c r="F27" i="42"/>
  <c r="F27" i="38"/>
  <c r="R25" i="42"/>
  <c r="R25" i="38"/>
  <c r="N109" i="47"/>
  <c r="N67" i="47"/>
  <c r="M18" i="42"/>
  <c r="I102" i="47"/>
  <c r="I60" i="47"/>
  <c r="M18" i="38"/>
  <c r="AE16" i="42"/>
  <c r="AE16" i="38"/>
  <c r="X15" i="42"/>
  <c r="X15" i="38"/>
  <c r="Q14" i="42"/>
  <c r="Q14" i="38"/>
  <c r="M98" i="47"/>
  <c r="M56" i="47"/>
  <c r="R13" i="42"/>
  <c r="R13" i="38"/>
  <c r="N55" i="47"/>
  <c r="N97" i="47"/>
  <c r="I12" i="42"/>
  <c r="E54" i="47"/>
  <c r="E96" i="47"/>
  <c r="I12" i="38"/>
  <c r="AM24" i="42"/>
  <c r="AM24" i="38"/>
  <c r="AH6" i="42"/>
  <c r="AH6" i="38"/>
  <c r="AK19" i="42"/>
  <c r="AK19" i="38"/>
  <c r="M19" i="42"/>
  <c r="I61" i="47"/>
  <c r="I103" i="47"/>
  <c r="M19" i="38"/>
  <c r="P23" i="42"/>
  <c r="P23" i="38"/>
  <c r="L107" i="47"/>
  <c r="L65" i="47"/>
  <c r="U27" i="42"/>
  <c r="U27" i="38"/>
  <c r="AD26" i="42"/>
  <c r="AD26" i="38"/>
  <c r="AE25" i="42"/>
  <c r="AE25" i="38"/>
  <c r="E17" i="42"/>
  <c r="G101" i="49" s="1"/>
  <c r="E17" i="38"/>
  <c r="M101" i="48" s="1"/>
  <c r="H101" i="47"/>
  <c r="H59" i="47"/>
  <c r="R18" i="42"/>
  <c r="R18" i="38"/>
  <c r="N102" i="47"/>
  <c r="N60" i="47"/>
  <c r="AA17" i="42"/>
  <c r="AA17" i="38"/>
  <c r="S17" i="42"/>
  <c r="S17" i="38"/>
  <c r="O59" i="47"/>
  <c r="O101" i="47"/>
  <c r="T16" i="42"/>
  <c r="P100" i="47"/>
  <c r="P58" i="47"/>
  <c r="T16" i="38"/>
  <c r="AK15" i="42"/>
  <c r="AK15" i="38"/>
  <c r="U15" i="42"/>
  <c r="U15" i="38"/>
  <c r="AL14" i="42"/>
  <c r="AL14" i="38"/>
  <c r="N14" i="42"/>
  <c r="J56" i="47"/>
  <c r="J98" i="47"/>
  <c r="N14" i="38"/>
  <c r="AN12" i="42"/>
  <c r="AN12" i="38"/>
  <c r="T24" i="42"/>
  <c r="T24" i="38"/>
  <c r="P108" i="47"/>
  <c r="P66" i="47"/>
  <c r="E6" i="42"/>
  <c r="E6" i="38"/>
  <c r="H48" i="47"/>
  <c r="H90" i="47"/>
  <c r="AG6" i="42"/>
  <c r="AG6" i="38"/>
  <c r="Y6" i="42"/>
  <c r="Y6" i="38"/>
  <c r="Q6" i="42"/>
  <c r="Q6" i="38"/>
  <c r="M90" i="47"/>
  <c r="M48" i="47"/>
  <c r="G6" i="42"/>
  <c r="G6" i="38"/>
  <c r="AJ19" i="42"/>
  <c r="AJ19" i="38"/>
  <c r="AB19" i="42"/>
  <c r="AB19" i="38"/>
  <c r="T19" i="42"/>
  <c r="T19" i="38"/>
  <c r="P103" i="47"/>
  <c r="P61" i="47"/>
  <c r="J19" i="42"/>
  <c r="F103" i="47"/>
  <c r="F61" i="47"/>
  <c r="J19" i="38"/>
  <c r="AM23" i="42"/>
  <c r="AM23" i="38"/>
  <c r="AE23" i="42"/>
  <c r="AE23" i="38"/>
  <c r="W23" i="42"/>
  <c r="W23" i="38"/>
  <c r="O23" i="42"/>
  <c r="K65" i="47"/>
  <c r="K107" i="47"/>
  <c r="O23" i="38"/>
  <c r="AO23" i="42"/>
  <c r="AO23" i="38"/>
  <c r="AJ27" i="42"/>
  <c r="AJ27" i="38"/>
  <c r="AB27" i="42"/>
  <c r="AB27" i="38"/>
  <c r="T27" i="42"/>
  <c r="T27" i="38"/>
  <c r="P111" i="47"/>
  <c r="J27" i="42"/>
  <c r="F111" i="47"/>
  <c r="F69" i="47"/>
  <c r="J27" i="38"/>
  <c r="AK26" i="42"/>
  <c r="AK26" i="38"/>
  <c r="AC26" i="42"/>
  <c r="AC26" i="38"/>
  <c r="U26" i="42"/>
  <c r="U26" i="38"/>
  <c r="M26" i="42"/>
  <c r="I110" i="47"/>
  <c r="I68" i="47"/>
  <c r="M26" i="38"/>
  <c r="AL25" i="42"/>
  <c r="AL25" i="38"/>
  <c r="AD25" i="42"/>
  <c r="AD25" i="38"/>
  <c r="V25" i="42"/>
  <c r="V25" i="38"/>
  <c r="N25" i="42"/>
  <c r="J67" i="47"/>
  <c r="J109" i="47"/>
  <c r="N25" i="38"/>
  <c r="AO26" i="42"/>
  <c r="AO26" i="38"/>
  <c r="E18" i="42"/>
  <c r="G60" i="49" s="1"/>
  <c r="E18" i="38"/>
  <c r="H60" i="47"/>
  <c r="H102" i="47"/>
  <c r="AG18" i="42"/>
  <c r="AG18" i="38"/>
  <c r="Y18" i="42"/>
  <c r="Y18" i="38"/>
  <c r="Q18" i="42"/>
  <c r="Q18" i="38"/>
  <c r="M102" i="47"/>
  <c r="M60" i="47"/>
  <c r="G18" i="42"/>
  <c r="G18" i="38"/>
  <c r="AH17" i="42"/>
  <c r="AH17" i="38"/>
  <c r="Z17" i="42"/>
  <c r="Z17" i="38"/>
  <c r="R17" i="42"/>
  <c r="R17" i="38"/>
  <c r="N101" i="47"/>
  <c r="N59" i="47"/>
  <c r="H17" i="42"/>
  <c r="H17" i="38"/>
  <c r="AI16" i="42"/>
  <c r="AI16" i="38"/>
  <c r="AA16" i="42"/>
  <c r="AA16" i="38"/>
  <c r="S16" i="42"/>
  <c r="O100" i="47"/>
  <c r="O58" i="47"/>
  <c r="S16" i="38"/>
  <c r="I16" i="42"/>
  <c r="E100" i="47"/>
  <c r="E58" i="47"/>
  <c r="I16" i="38"/>
  <c r="AJ15" i="42"/>
  <c r="AJ15" i="38"/>
  <c r="AB15" i="42"/>
  <c r="AB15" i="38"/>
  <c r="T15" i="42"/>
  <c r="T15" i="38"/>
  <c r="P57" i="47"/>
  <c r="J15" i="42"/>
  <c r="J15" i="38"/>
  <c r="F99" i="47"/>
  <c r="F57" i="47"/>
  <c r="AK14" i="42"/>
  <c r="AK14" i="38"/>
  <c r="AC14" i="42"/>
  <c r="AC14" i="38"/>
  <c r="U14" i="42"/>
  <c r="U14" i="38"/>
  <c r="M14" i="42"/>
  <c r="I98" i="47"/>
  <c r="I56" i="47"/>
  <c r="M14" i="38"/>
  <c r="AL13" i="42"/>
  <c r="AL13" i="38"/>
  <c r="AD13" i="42"/>
  <c r="AD13" i="38"/>
  <c r="V13" i="42"/>
  <c r="V13" i="38"/>
  <c r="N13" i="42"/>
  <c r="N13" i="38"/>
  <c r="J97" i="47"/>
  <c r="J55" i="47"/>
  <c r="AM12" i="42"/>
  <c r="AM12" i="38"/>
  <c r="AE12" i="42"/>
  <c r="AE12" i="38"/>
  <c r="W12" i="42"/>
  <c r="W12" i="38"/>
  <c r="O12" i="42"/>
  <c r="K96" i="47"/>
  <c r="O12" i="38"/>
  <c r="K54" i="47"/>
  <c r="AO12" i="42"/>
  <c r="AO12" i="38"/>
  <c r="AN7" i="42"/>
  <c r="AN7" i="38"/>
  <c r="AF7" i="42"/>
  <c r="AF7" i="38"/>
  <c r="X7" i="42"/>
  <c r="X7" i="38"/>
  <c r="P7" i="42"/>
  <c r="P7" i="38"/>
  <c r="L91" i="47"/>
  <c r="L49" i="47"/>
  <c r="F7" i="42"/>
  <c r="F7" i="38"/>
  <c r="AI24" i="42"/>
  <c r="AI24" i="38"/>
  <c r="AA24" i="42"/>
  <c r="AA24" i="38"/>
  <c r="S24" i="42"/>
  <c r="S24" i="38"/>
  <c r="O108" i="47"/>
  <c r="O66" i="47"/>
  <c r="I24" i="42"/>
  <c r="I24" i="38"/>
  <c r="E108" i="47"/>
  <c r="G98" i="47"/>
  <c r="H69" i="47"/>
  <c r="G107" i="49"/>
  <c r="X8" i="42"/>
  <c r="W10" i="42"/>
  <c r="W22" i="42"/>
  <c r="G3" i="49"/>
  <c r="V6" i="42"/>
  <c r="V6" i="38"/>
  <c r="Q19" i="42"/>
  <c r="Q19" i="38"/>
  <c r="M103" i="47"/>
  <c r="M61" i="47"/>
  <c r="E27" i="42"/>
  <c r="G69" i="49" s="1"/>
  <c r="E27" i="38"/>
  <c r="Z26" i="42"/>
  <c r="Z26" i="38"/>
  <c r="AI25" i="42"/>
  <c r="AI25" i="38"/>
  <c r="E13" i="42"/>
  <c r="G55" i="49" s="1"/>
  <c r="E13" i="38"/>
  <c r="H55" i="47"/>
  <c r="H97" i="47"/>
  <c r="N18" i="42"/>
  <c r="J102" i="47"/>
  <c r="J60" i="47"/>
  <c r="N18" i="38"/>
  <c r="AN16" i="42"/>
  <c r="AN16" i="38"/>
  <c r="P16" i="42"/>
  <c r="L100" i="47"/>
  <c r="P16" i="38"/>
  <c r="L58" i="47"/>
  <c r="Q15" i="42"/>
  <c r="Q15" i="38"/>
  <c r="M99" i="47"/>
  <c r="M57" i="47"/>
  <c r="H14" i="42"/>
  <c r="H14" i="38"/>
  <c r="AB12" i="42"/>
  <c r="AB12" i="38"/>
  <c r="F24" i="42"/>
  <c r="F24" i="38"/>
  <c r="M6" i="42"/>
  <c r="I90" i="47"/>
  <c r="I48" i="47"/>
  <c r="M6" i="38"/>
  <c r="AI23" i="42"/>
  <c r="AI23" i="38"/>
  <c r="AN27" i="42"/>
  <c r="AN27" i="38"/>
  <c r="AG26" i="42"/>
  <c r="AG26" i="38"/>
  <c r="Z25" i="42"/>
  <c r="Z25" i="38"/>
  <c r="AK18" i="42"/>
  <c r="AK18" i="38"/>
  <c r="U18" i="42"/>
  <c r="U18" i="38"/>
  <c r="N17" i="42"/>
  <c r="N17" i="38"/>
  <c r="J101" i="47"/>
  <c r="J59" i="47"/>
  <c r="O16" i="42"/>
  <c r="K58" i="47"/>
  <c r="K100" i="47"/>
  <c r="O16" i="38"/>
  <c r="AF15" i="42"/>
  <c r="AF15" i="38"/>
  <c r="AG14" i="42"/>
  <c r="AG14" i="38"/>
  <c r="AH13" i="42"/>
  <c r="AH13" i="38"/>
  <c r="AI12" i="42"/>
  <c r="AI12" i="38"/>
  <c r="AO16" i="42"/>
  <c r="AO16" i="38"/>
  <c r="T7" i="42"/>
  <c r="T7" i="38"/>
  <c r="P91" i="47"/>
  <c r="O24" i="42"/>
  <c r="O24" i="38"/>
  <c r="K108" i="47"/>
  <c r="K66" i="47"/>
  <c r="R6" i="42"/>
  <c r="R6" i="38"/>
  <c r="N90" i="47"/>
  <c r="N48" i="47"/>
  <c r="AC19" i="42"/>
  <c r="AC19" i="38"/>
  <c r="AF23" i="42"/>
  <c r="AF23" i="38"/>
  <c r="F23" i="42"/>
  <c r="F23" i="38"/>
  <c r="M27" i="42"/>
  <c r="I69" i="47"/>
  <c r="I111" i="47"/>
  <c r="M27" i="38"/>
  <c r="N26" i="42"/>
  <c r="J110" i="47"/>
  <c r="J68" i="47"/>
  <c r="N26" i="38"/>
  <c r="W25" i="42"/>
  <c r="W25" i="38"/>
  <c r="AH18" i="42"/>
  <c r="AH18" i="38"/>
  <c r="AI17" i="42"/>
  <c r="AI17" i="38"/>
  <c r="AB16" i="42"/>
  <c r="AB16" i="38"/>
  <c r="AM13" i="42"/>
  <c r="AM13" i="38"/>
  <c r="AN6" i="42"/>
  <c r="AN6" i="38"/>
  <c r="X6" i="42"/>
  <c r="X6" i="38"/>
  <c r="F6" i="42"/>
  <c r="F6" i="38"/>
  <c r="AA19" i="42"/>
  <c r="AA19" i="38"/>
  <c r="I19" i="42"/>
  <c r="E61" i="47"/>
  <c r="E103" i="47"/>
  <c r="I19" i="38"/>
  <c r="AD23" i="42"/>
  <c r="AD23" i="38"/>
  <c r="N23" i="42"/>
  <c r="J107" i="47"/>
  <c r="J65" i="47"/>
  <c r="N23" i="38"/>
  <c r="AI27" i="42"/>
  <c r="AI27" i="38"/>
  <c r="S27" i="42"/>
  <c r="S27" i="38"/>
  <c r="O111" i="47"/>
  <c r="O69" i="47"/>
  <c r="AJ26" i="42"/>
  <c r="AJ26" i="38"/>
  <c r="T26" i="42"/>
  <c r="T26" i="38"/>
  <c r="P110" i="47"/>
  <c r="P68" i="47"/>
  <c r="AC25" i="42"/>
  <c r="AC25" i="38"/>
  <c r="M25" i="42"/>
  <c r="I109" i="47"/>
  <c r="I67" i="47"/>
  <c r="M25" i="38"/>
  <c r="AN18" i="42"/>
  <c r="AN18" i="38"/>
  <c r="X18" i="42"/>
  <c r="X18" i="38"/>
  <c r="F18" i="42"/>
  <c r="F18" i="38"/>
  <c r="Y17" i="42"/>
  <c r="Y17" i="38"/>
  <c r="G17" i="42"/>
  <c r="G17" i="38"/>
  <c r="Z16" i="42"/>
  <c r="Z16" i="38"/>
  <c r="H16" i="42"/>
  <c r="H16" i="38"/>
  <c r="S15" i="42"/>
  <c r="S15" i="38"/>
  <c r="O99" i="47"/>
  <c r="O57" i="47"/>
  <c r="AJ14" i="42"/>
  <c r="AJ14" i="38"/>
  <c r="T14" i="42"/>
  <c r="T14" i="38"/>
  <c r="AK13" i="42"/>
  <c r="AK13" i="38"/>
  <c r="M13" i="42"/>
  <c r="M13" i="38"/>
  <c r="I97" i="47"/>
  <c r="I55" i="47"/>
  <c r="V12" i="42"/>
  <c r="V12" i="38"/>
  <c r="AO13" i="42"/>
  <c r="AO13" i="38"/>
  <c r="W7" i="42"/>
  <c r="W7" i="38"/>
  <c r="R24" i="42"/>
  <c r="R24" i="38"/>
  <c r="N108" i="47"/>
  <c r="N66" i="47"/>
  <c r="E66" i="47"/>
  <c r="H3" i="48"/>
  <c r="H111" i="47"/>
  <c r="G99" i="47"/>
  <c r="G59" i="47"/>
  <c r="N6" i="42"/>
  <c r="J90" i="47"/>
  <c r="J48" i="47"/>
  <c r="N6" i="38"/>
  <c r="AJ23" i="42"/>
  <c r="AJ23" i="38"/>
  <c r="J23" i="42"/>
  <c r="F65" i="47"/>
  <c r="F107" i="47"/>
  <c r="J23" i="38"/>
  <c r="AH26" i="42"/>
  <c r="AH26" i="38"/>
  <c r="AA25" i="42"/>
  <c r="AA25" i="38"/>
  <c r="AL18" i="42"/>
  <c r="AL18" i="38"/>
  <c r="W17" i="42"/>
  <c r="W17" i="38"/>
  <c r="AG15" i="42"/>
  <c r="AG15" i="38"/>
  <c r="AH14" i="42"/>
  <c r="AH14" i="38"/>
  <c r="AA13" i="42"/>
  <c r="AA13" i="38"/>
  <c r="AJ12" i="42"/>
  <c r="AJ12" i="38"/>
  <c r="AK7" i="42"/>
  <c r="AK7" i="38"/>
  <c r="AF24" i="42"/>
  <c r="AF24" i="38"/>
  <c r="U6" i="42"/>
  <c r="U6" i="38"/>
  <c r="F19" i="42"/>
  <c r="F19" i="38"/>
  <c r="X27" i="42"/>
  <c r="X27" i="38"/>
  <c r="Q26" i="42"/>
  <c r="Q26" i="38"/>
  <c r="M110" i="47"/>
  <c r="M68" i="47"/>
  <c r="E14" i="42"/>
  <c r="E14" i="38"/>
  <c r="H56" i="47"/>
  <c r="H98" i="47"/>
  <c r="AD17" i="42"/>
  <c r="AD17" i="38"/>
  <c r="Y14" i="42"/>
  <c r="Y14" i="38"/>
  <c r="J7" i="42"/>
  <c r="F91" i="47"/>
  <c r="F49" i="47"/>
  <c r="J7" i="38"/>
  <c r="Z6" i="42"/>
  <c r="Z6" i="38"/>
  <c r="U19" i="42"/>
  <c r="U19" i="38"/>
  <c r="Q61" i="47"/>
  <c r="X23" i="42"/>
  <c r="X23" i="38"/>
  <c r="AC27" i="42"/>
  <c r="AC27" i="38"/>
  <c r="AL26" i="42"/>
  <c r="AL26" i="38"/>
  <c r="AM25" i="42"/>
  <c r="AM25" i="38"/>
  <c r="O25" i="42"/>
  <c r="K67" i="47"/>
  <c r="K109" i="47"/>
  <c r="O25" i="38"/>
  <c r="Z18" i="42"/>
  <c r="Z18" i="38"/>
  <c r="AJ16" i="42"/>
  <c r="AJ16" i="38"/>
  <c r="W13" i="42"/>
  <c r="W13" i="38"/>
  <c r="AF6" i="42"/>
  <c r="AF6" i="38"/>
  <c r="P6" i="42"/>
  <c r="P6" i="38"/>
  <c r="L90" i="47"/>
  <c r="L48" i="47"/>
  <c r="AI19" i="42"/>
  <c r="AI19" i="38"/>
  <c r="S19" i="42"/>
  <c r="S19" i="38"/>
  <c r="O103" i="47"/>
  <c r="O61" i="47"/>
  <c r="AL23" i="42"/>
  <c r="AL23" i="38"/>
  <c r="V23" i="42"/>
  <c r="V23" i="38"/>
  <c r="E25" i="42"/>
  <c r="E25" i="38"/>
  <c r="H67" i="47"/>
  <c r="G67" i="47"/>
  <c r="G109" i="47"/>
  <c r="H109" i="47"/>
  <c r="AA27" i="42"/>
  <c r="AA27" i="38"/>
  <c r="I27" i="42"/>
  <c r="E69" i="47"/>
  <c r="E111" i="47"/>
  <c r="I27" i="38"/>
  <c r="AB26" i="42"/>
  <c r="AB26" i="38"/>
  <c r="J26" i="42"/>
  <c r="F110" i="47"/>
  <c r="F68" i="47"/>
  <c r="J26" i="38"/>
  <c r="AK25" i="42"/>
  <c r="AK25" i="38"/>
  <c r="U25" i="42"/>
  <c r="U25" i="38"/>
  <c r="AO27" i="42"/>
  <c r="AO27" i="38"/>
  <c r="AF18" i="42"/>
  <c r="AF18" i="38"/>
  <c r="P18" i="42"/>
  <c r="P18" i="38"/>
  <c r="L102" i="47"/>
  <c r="L60" i="47"/>
  <c r="AG17" i="42"/>
  <c r="AG17" i="38"/>
  <c r="Q17" i="42"/>
  <c r="Q17" i="38"/>
  <c r="M101" i="47"/>
  <c r="M59" i="47"/>
  <c r="AH16" i="42"/>
  <c r="AH16" i="38"/>
  <c r="R16" i="42"/>
  <c r="N100" i="47"/>
  <c r="N58" i="47"/>
  <c r="R16" i="38"/>
  <c r="AI15" i="42"/>
  <c r="AI15" i="38"/>
  <c r="AA15" i="42"/>
  <c r="AA15" i="38"/>
  <c r="I15" i="42"/>
  <c r="I15" i="38"/>
  <c r="E99" i="47"/>
  <c r="E57" i="47"/>
  <c r="AB14" i="42"/>
  <c r="AB14" i="38"/>
  <c r="J14" i="42"/>
  <c r="F98" i="47"/>
  <c r="F56" i="47"/>
  <c r="J14" i="38"/>
  <c r="AC13" i="42"/>
  <c r="AC13" i="38"/>
  <c r="U13" i="42"/>
  <c r="U13" i="38"/>
  <c r="Q55" i="47"/>
  <c r="AL12" i="42"/>
  <c r="AL12" i="38"/>
  <c r="AD12" i="42"/>
  <c r="AD12" i="38"/>
  <c r="N12" i="42"/>
  <c r="J54" i="47"/>
  <c r="J96" i="47"/>
  <c r="N12" i="38"/>
  <c r="AM7" i="42"/>
  <c r="AM7" i="38"/>
  <c r="AE7" i="42"/>
  <c r="AE7" i="38"/>
  <c r="O7" i="42"/>
  <c r="K91" i="47"/>
  <c r="K49" i="47"/>
  <c r="O7" i="38"/>
  <c r="AO7" i="42"/>
  <c r="AO7" i="38"/>
  <c r="AH24" i="42"/>
  <c r="AH24" i="38"/>
  <c r="Z24" i="42"/>
  <c r="Z24" i="38"/>
  <c r="H24" i="42"/>
  <c r="H24" i="38"/>
  <c r="AM6" i="42"/>
  <c r="AM6" i="38"/>
  <c r="AE6" i="42"/>
  <c r="AE6" i="38"/>
  <c r="W6" i="42"/>
  <c r="W6" i="38"/>
  <c r="O6" i="42"/>
  <c r="K48" i="47"/>
  <c r="K90" i="47"/>
  <c r="O6" i="38"/>
  <c r="AO6" i="42"/>
  <c r="AO6" i="38"/>
  <c r="AH19" i="42"/>
  <c r="AH19" i="38"/>
  <c r="Z19" i="42"/>
  <c r="Z19" i="38"/>
  <c r="R19" i="42"/>
  <c r="R19" i="38"/>
  <c r="N103" i="47"/>
  <c r="N61" i="47"/>
  <c r="H19" i="42"/>
  <c r="H19" i="38"/>
  <c r="AK23" i="42"/>
  <c r="AK23" i="38"/>
  <c r="AC23" i="42"/>
  <c r="AC23" i="38"/>
  <c r="U23" i="42"/>
  <c r="U23" i="38"/>
  <c r="M23" i="42"/>
  <c r="I107" i="47"/>
  <c r="I65" i="47"/>
  <c r="M23" i="38"/>
  <c r="E26" i="42"/>
  <c r="E26" i="38"/>
  <c r="H110" i="47"/>
  <c r="H68" i="47"/>
  <c r="AH27" i="42"/>
  <c r="AH27" i="38"/>
  <c r="Z27" i="42"/>
  <c r="Z27" i="38"/>
  <c r="R27" i="42"/>
  <c r="R27" i="38"/>
  <c r="N111" i="47"/>
  <c r="N69" i="47"/>
  <c r="H27" i="42"/>
  <c r="H27" i="38"/>
  <c r="AI26" i="42"/>
  <c r="AI26" i="38"/>
  <c r="AA26" i="42"/>
  <c r="AA26" i="38"/>
  <c r="S26" i="42"/>
  <c r="S26" i="38"/>
  <c r="O110" i="47"/>
  <c r="O68" i="47"/>
  <c r="I26" i="42"/>
  <c r="E110" i="47"/>
  <c r="E68" i="47"/>
  <c r="I26" i="38"/>
  <c r="AJ25" i="42"/>
  <c r="AJ25" i="38"/>
  <c r="AB25" i="42"/>
  <c r="AB25" i="38"/>
  <c r="T25" i="42"/>
  <c r="T25" i="38"/>
  <c r="P109" i="47"/>
  <c r="J25" i="42"/>
  <c r="F109" i="47"/>
  <c r="F67" i="47"/>
  <c r="J25" i="38"/>
  <c r="E12" i="42"/>
  <c r="E12" i="38"/>
  <c r="H96" i="47"/>
  <c r="H54" i="47"/>
  <c r="AM18" i="42"/>
  <c r="AM18" i="38"/>
  <c r="AE18" i="42"/>
  <c r="AE18" i="38"/>
  <c r="W18" i="42"/>
  <c r="W18" i="38"/>
  <c r="O18" i="42"/>
  <c r="K102" i="47"/>
  <c r="K60" i="47"/>
  <c r="O18" i="38"/>
  <c r="AN17" i="42"/>
  <c r="AN17" i="38"/>
  <c r="AF17" i="42"/>
  <c r="AF17" i="38"/>
  <c r="X17" i="42"/>
  <c r="X17" i="38"/>
  <c r="P17" i="42"/>
  <c r="P17" i="38"/>
  <c r="L101" i="47"/>
  <c r="L59" i="47"/>
  <c r="F17" i="42"/>
  <c r="F17" i="38"/>
  <c r="AG16" i="42"/>
  <c r="AG16" i="38"/>
  <c r="Y16" i="42"/>
  <c r="Y16" i="38"/>
  <c r="Q16" i="42"/>
  <c r="M100" i="47"/>
  <c r="M58" i="47"/>
  <c r="Q16" i="38"/>
  <c r="G16" i="42"/>
  <c r="G16" i="38"/>
  <c r="AH15" i="42"/>
  <c r="AH15" i="38"/>
  <c r="Z15" i="42"/>
  <c r="Z15" i="38"/>
  <c r="R15" i="42"/>
  <c r="R15" i="38"/>
  <c r="N99" i="47"/>
  <c r="N57" i="47"/>
  <c r="H15" i="42"/>
  <c r="H15" i="38"/>
  <c r="AI14" i="42"/>
  <c r="AI14" i="38"/>
  <c r="AA14" i="42"/>
  <c r="AA14" i="38"/>
  <c r="S14" i="42"/>
  <c r="S14" i="38"/>
  <c r="O98" i="47"/>
  <c r="O56" i="47"/>
  <c r="I14" i="42"/>
  <c r="E98" i="47"/>
  <c r="E56" i="47"/>
  <c r="I14" i="38"/>
  <c r="AJ13" i="42"/>
  <c r="AJ13" i="38"/>
  <c r="AB13" i="42"/>
  <c r="AB13" i="38"/>
  <c r="T13" i="42"/>
  <c r="T13" i="38"/>
  <c r="P97" i="47"/>
  <c r="P55" i="47"/>
  <c r="J13" i="42"/>
  <c r="J13" i="38"/>
  <c r="F97" i="47"/>
  <c r="F55" i="47"/>
  <c r="AK12" i="42"/>
  <c r="AK12" i="38"/>
  <c r="AC12" i="42"/>
  <c r="AC12" i="38"/>
  <c r="U12" i="42"/>
  <c r="U12" i="38"/>
  <c r="M12" i="42"/>
  <c r="I54" i="47"/>
  <c r="I96" i="47"/>
  <c r="M12" i="38"/>
  <c r="AO14" i="42"/>
  <c r="AO14" i="38"/>
  <c r="AL7" i="42"/>
  <c r="AL7" i="38"/>
  <c r="AD7" i="42"/>
  <c r="AD7" i="38"/>
  <c r="V7" i="42"/>
  <c r="V7" i="38"/>
  <c r="N7" i="42"/>
  <c r="J91" i="47"/>
  <c r="J49" i="47"/>
  <c r="N7" i="38"/>
  <c r="E24" i="42"/>
  <c r="G108" i="49" s="1"/>
  <c r="E24" i="38"/>
  <c r="G108" i="48" s="1"/>
  <c r="G108" i="47"/>
  <c r="H108" i="47"/>
  <c r="AG24" i="42"/>
  <c r="AG24" i="38"/>
  <c r="Y24" i="42"/>
  <c r="Y24" i="38"/>
  <c r="Q24" i="42"/>
  <c r="Q24" i="38"/>
  <c r="M108" i="47"/>
  <c r="M66" i="47"/>
  <c r="G24" i="42"/>
  <c r="G24" i="38"/>
  <c r="M22" i="47"/>
  <c r="N8" i="47"/>
  <c r="H107" i="47"/>
  <c r="G99" i="48"/>
  <c r="G101" i="47"/>
  <c r="G58" i="48"/>
  <c r="G97" i="49"/>
  <c r="L51" i="48"/>
  <c r="L9" i="48" s="1"/>
  <c r="L50" i="48"/>
  <c r="L8" i="48" s="1"/>
  <c r="J11" i="48"/>
  <c r="M88" i="48"/>
  <c r="M4" i="48" s="1"/>
  <c r="K11" i="48"/>
  <c r="M87" i="28"/>
  <c r="M112" i="48"/>
  <c r="M52" i="48"/>
  <c r="M50" i="48"/>
  <c r="M95" i="48"/>
  <c r="M89" i="28"/>
  <c r="M89" i="48"/>
  <c r="M94" i="28"/>
  <c r="M94" i="48"/>
  <c r="M51" i="48"/>
  <c r="M64" i="48"/>
  <c r="M67" i="48"/>
  <c r="M47" i="48"/>
  <c r="M109" i="48"/>
  <c r="M106" i="48"/>
  <c r="M45" i="48"/>
  <c r="O20" i="45"/>
  <c r="N8" i="49"/>
  <c r="O4" i="49"/>
  <c r="L51" i="28"/>
  <c r="M51" i="28"/>
  <c r="Q79" i="40"/>
  <c r="P112" i="45"/>
  <c r="P112" i="40" s="1"/>
  <c r="P112" i="49" s="1"/>
  <c r="O108" i="45"/>
  <c r="O66" i="45"/>
  <c r="P105" i="45"/>
  <c r="P105" i="40" s="1"/>
  <c r="P105" i="49" s="1"/>
  <c r="O15" i="45"/>
  <c r="O57" i="40"/>
  <c r="P95" i="45"/>
  <c r="P99" i="45"/>
  <c r="P99" i="40" s="1"/>
  <c r="P57" i="45"/>
  <c r="P53" i="45"/>
  <c r="P103" i="45"/>
  <c r="P103" i="40" s="1"/>
  <c r="O53" i="40"/>
  <c r="O53" i="49" s="1"/>
  <c r="O11" i="49" s="1"/>
  <c r="O11" i="45"/>
  <c r="P94" i="45"/>
  <c r="O99" i="40"/>
  <c r="P98" i="45"/>
  <c r="P6" i="16"/>
  <c r="P91" i="45"/>
  <c r="P91" i="40" s="1"/>
  <c r="P104" i="45"/>
  <c r="P104" i="40" s="1"/>
  <c r="P104" i="49" s="1"/>
  <c r="L46" i="28"/>
  <c r="R74" i="17"/>
  <c r="R75" i="17"/>
  <c r="S7" i="17"/>
  <c r="T31" i="31"/>
  <c r="L50" i="28"/>
  <c r="S54" i="32"/>
  <c r="S12" i="44"/>
  <c r="T100" i="44"/>
  <c r="T100" i="32" s="1"/>
  <c r="T96" i="44"/>
  <c r="L95" i="32"/>
  <c r="L95" i="48" s="1"/>
  <c r="L66" i="32"/>
  <c r="L24" i="44"/>
  <c r="T19" i="31"/>
  <c r="S7" i="31"/>
  <c r="U54" i="44" s="1"/>
  <c r="S18" i="31"/>
  <c r="T54" i="44"/>
  <c r="T58" i="44"/>
  <c r="K108" i="32"/>
  <c r="K66" i="32"/>
  <c r="K24" i="44"/>
  <c r="L53" i="32"/>
  <c r="L11" i="44"/>
  <c r="S16" i="44"/>
  <c r="L57" i="32"/>
  <c r="L15" i="44"/>
  <c r="M112" i="28"/>
  <c r="M47" i="28"/>
  <c r="M45" i="28"/>
  <c r="P121" i="40"/>
  <c r="O60" i="40"/>
  <c r="O18" i="45"/>
  <c r="Q101" i="45"/>
  <c r="Q97" i="45"/>
  <c r="Q97" i="40" s="1"/>
  <c r="O25" i="45"/>
  <c r="O67" i="40"/>
  <c r="O67" i="49" s="1"/>
  <c r="O68" i="40"/>
  <c r="O26" i="45"/>
  <c r="O63" i="40"/>
  <c r="O63" i="49" s="1"/>
  <c r="O21" i="45"/>
  <c r="P89" i="45"/>
  <c r="P92" i="45"/>
  <c r="P106" i="45"/>
  <c r="P97" i="40"/>
  <c r="O23" i="45"/>
  <c r="O65" i="40"/>
  <c r="O64" i="40"/>
  <c r="O64" i="49" s="1"/>
  <c r="O22" i="45"/>
  <c r="O56" i="40"/>
  <c r="O14" i="45"/>
  <c r="O51" i="40"/>
  <c r="O51" i="49" s="1"/>
  <c r="O9" i="49" s="1"/>
  <c r="O9" i="45"/>
  <c r="O45" i="40"/>
  <c r="O45" i="49" s="1"/>
  <c r="O3" i="45"/>
  <c r="O7" i="45"/>
  <c r="O49" i="40"/>
  <c r="P88" i="45"/>
  <c r="P93" i="45"/>
  <c r="P107" i="45"/>
  <c r="P17" i="45"/>
  <c r="O4" i="39"/>
  <c r="Q111" i="45" s="1"/>
  <c r="O48" i="40"/>
  <c r="O6" i="45"/>
  <c r="O61" i="40"/>
  <c r="O61" i="49" s="1"/>
  <c r="O19" i="45"/>
  <c r="P110" i="45"/>
  <c r="P102" i="45"/>
  <c r="O4" i="45"/>
  <c r="O47" i="40"/>
  <c r="O47" i="49" s="1"/>
  <c r="O5" i="45"/>
  <c r="O69" i="40"/>
  <c r="O27" i="45"/>
  <c r="P87" i="45"/>
  <c r="Q55" i="45"/>
  <c r="P13" i="45"/>
  <c r="P55" i="40"/>
  <c r="O62" i="40"/>
  <c r="O62" i="49" s="1"/>
  <c r="P70" i="45"/>
  <c r="P62" i="45"/>
  <c r="P50" i="45"/>
  <c r="P69" i="45"/>
  <c r="P69" i="40" s="1"/>
  <c r="P61" i="45"/>
  <c r="P61" i="40" s="1"/>
  <c r="P61" i="49" s="1"/>
  <c r="P49" i="45"/>
  <c r="P68" i="45"/>
  <c r="P60" i="45"/>
  <c r="P48" i="45"/>
  <c r="P67" i="45"/>
  <c r="P47" i="45"/>
  <c r="P65" i="45"/>
  <c r="P52" i="45"/>
  <c r="P46" i="45"/>
  <c r="P45" i="45"/>
  <c r="P63" i="45"/>
  <c r="P64" i="45"/>
  <c r="P56" i="45"/>
  <c r="P51" i="45"/>
  <c r="O52" i="40"/>
  <c r="O52" i="49" s="1"/>
  <c r="O10" i="45"/>
  <c r="O50" i="40"/>
  <c r="O50" i="49" s="1"/>
  <c r="O8" i="45"/>
  <c r="P90" i="45"/>
  <c r="P111" i="45"/>
  <c r="O28" i="45"/>
  <c r="Q59" i="45"/>
  <c r="R75" i="16"/>
  <c r="R74" i="16"/>
  <c r="T96" i="45"/>
  <c r="R7" i="18"/>
  <c r="T100" i="45"/>
  <c r="T54" i="45"/>
  <c r="S16" i="45"/>
  <c r="S7" i="16"/>
  <c r="S7" i="39"/>
  <c r="U54" i="45" s="1"/>
  <c r="Q75" i="18"/>
  <c r="Q74" i="18"/>
  <c r="T58" i="45"/>
  <c r="S12" i="45"/>
  <c r="M108" i="32"/>
  <c r="M4" i="18"/>
  <c r="O56" i="44"/>
  <c r="O45" i="44"/>
  <c r="O46" i="44"/>
  <c r="O47" i="44"/>
  <c r="O48" i="44"/>
  <c r="O49" i="44"/>
  <c r="O50" i="44"/>
  <c r="O51" i="44"/>
  <c r="O52" i="44"/>
  <c r="O60" i="44"/>
  <c r="O61" i="44"/>
  <c r="O62" i="44"/>
  <c r="O63" i="44"/>
  <c r="O64" i="44"/>
  <c r="O65" i="44"/>
  <c r="O69" i="44"/>
  <c r="O67" i="44"/>
  <c r="O68" i="44"/>
  <c r="O70" i="44"/>
  <c r="M57" i="32"/>
  <c r="O92" i="44"/>
  <c r="O103" i="44"/>
  <c r="N68" i="32"/>
  <c r="N26" i="44"/>
  <c r="N52" i="32"/>
  <c r="N10" i="44"/>
  <c r="M50" i="28"/>
  <c r="O112" i="44"/>
  <c r="O102" i="44"/>
  <c r="N59" i="32"/>
  <c r="N17" i="44"/>
  <c r="N67" i="32"/>
  <c r="N25" i="44"/>
  <c r="N51" i="32"/>
  <c r="N9" i="44"/>
  <c r="N50" i="32"/>
  <c r="N8" i="44"/>
  <c r="O93" i="44"/>
  <c r="O110" i="44"/>
  <c r="O89" i="44"/>
  <c r="N22" i="44"/>
  <c r="N106" i="32"/>
  <c r="N49" i="32"/>
  <c r="N7" i="44"/>
  <c r="O98" i="44"/>
  <c r="K9" i="18"/>
  <c r="M66" i="44"/>
  <c r="O91" i="44"/>
  <c r="O107" i="44"/>
  <c r="O88" i="44"/>
  <c r="N87" i="32"/>
  <c r="M15" i="44"/>
  <c r="N63" i="32"/>
  <c r="N63" i="48" s="1"/>
  <c r="N21" i="48" s="1"/>
  <c r="N21" i="44"/>
  <c r="N48" i="32"/>
  <c r="N6" i="44"/>
  <c r="N19" i="44"/>
  <c r="N103" i="32"/>
  <c r="O90" i="44"/>
  <c r="N65" i="32"/>
  <c r="N23" i="44"/>
  <c r="M59" i="32"/>
  <c r="O111" i="44"/>
  <c r="O106" i="44"/>
  <c r="O87" i="44"/>
  <c r="M13" i="44"/>
  <c r="M97" i="32"/>
  <c r="N55" i="32"/>
  <c r="N13" i="44"/>
  <c r="N56" i="32"/>
  <c r="N14" i="44"/>
  <c r="N62" i="32"/>
  <c r="N62" i="48" s="1"/>
  <c r="N20" i="48" s="1"/>
  <c r="N20" i="44"/>
  <c r="N47" i="32"/>
  <c r="N47" i="28" s="1"/>
  <c r="N5" i="44"/>
  <c r="M6" i="17"/>
  <c r="M67" i="18" s="1"/>
  <c r="M106" i="28"/>
  <c r="M55" i="32"/>
  <c r="M53" i="32"/>
  <c r="O109" i="44"/>
  <c r="O109" i="32" s="1"/>
  <c r="O109" i="48" s="1"/>
  <c r="O105" i="44"/>
  <c r="O105" i="32" s="1"/>
  <c r="O105" i="48" s="1"/>
  <c r="N70" i="32"/>
  <c r="N28" i="44"/>
  <c r="N46" i="32"/>
  <c r="N4" i="44"/>
  <c r="L9" i="17"/>
  <c r="L85" i="18" s="1"/>
  <c r="N57" i="44"/>
  <c r="L6" i="18"/>
  <c r="N53" i="44"/>
  <c r="M8" i="17"/>
  <c r="M8" i="31"/>
  <c r="O101" i="44" s="1"/>
  <c r="O94" i="44"/>
  <c r="O94" i="32" s="1"/>
  <c r="O104" i="44"/>
  <c r="N99" i="44"/>
  <c r="N69" i="32"/>
  <c r="N27" i="44"/>
  <c r="N60" i="32"/>
  <c r="N18" i="44"/>
  <c r="N45" i="32"/>
  <c r="N3" i="44"/>
  <c r="M11" i="44"/>
  <c r="E53" i="28"/>
  <c r="I53" i="28"/>
  <c r="G53" i="28"/>
  <c r="G53" i="29" s="1"/>
  <c r="F53" i="28"/>
  <c r="H53" i="28"/>
  <c r="J53" i="28"/>
  <c r="K53" i="28"/>
  <c r="N94" i="28"/>
  <c r="N95" i="28"/>
  <c r="N88" i="28"/>
  <c r="P8" i="16"/>
  <c r="N64" i="28"/>
  <c r="N113" i="40"/>
  <c r="N122" i="40" s="1"/>
  <c r="N89" i="28"/>
  <c r="N4" i="16"/>
  <c r="N107" i="28"/>
  <c r="N92" i="28"/>
  <c r="N4" i="17"/>
  <c r="N97" i="28"/>
  <c r="O79" i="32"/>
  <c r="M3" i="16"/>
  <c r="O79" i="11"/>
  <c r="O79" i="15"/>
  <c r="O79" i="14"/>
  <c r="O79" i="28"/>
  <c r="O79" i="12"/>
  <c r="L14" i="39"/>
  <c r="L26" i="39" s="1"/>
  <c r="M2" i="39"/>
  <c r="M122" i="40"/>
  <c r="N71" i="40"/>
  <c r="N80" i="40" s="1"/>
  <c r="N93" i="28"/>
  <c r="L14" i="31"/>
  <c r="L26" i="31" s="1"/>
  <c r="N2" i="40"/>
  <c r="N2" i="32"/>
  <c r="M2" i="31"/>
  <c r="O37" i="41"/>
  <c r="O37" i="40"/>
  <c r="O11" i="16"/>
  <c r="N38" i="40"/>
  <c r="M44" i="40"/>
  <c r="M86" i="40"/>
  <c r="M86" i="32"/>
  <c r="M44" i="32"/>
  <c r="O121" i="12"/>
  <c r="O121" i="11"/>
  <c r="O121" i="15"/>
  <c r="M3" i="17"/>
  <c r="O121" i="14"/>
  <c r="O121" i="28"/>
  <c r="O11" i="17"/>
  <c r="N112" i="28"/>
  <c r="R2" i="42"/>
  <c r="R2" i="34"/>
  <c r="Q11" i="31"/>
  <c r="P11" i="18"/>
  <c r="P23" i="31"/>
  <c r="P35" i="31"/>
  <c r="T40" i="40"/>
  <c r="P5" i="39"/>
  <c r="P15" i="39"/>
  <c r="R79" i="49" s="1"/>
  <c r="Q16" i="39"/>
  <c r="O9" i="39"/>
  <c r="O27" i="39"/>
  <c r="Q121" i="49" s="1"/>
  <c r="P28" i="39"/>
  <c r="O6" i="39"/>
  <c r="P35" i="39"/>
  <c r="P23" i="39"/>
  <c r="Q11" i="39"/>
  <c r="N3" i="39"/>
  <c r="P37" i="49" s="1"/>
  <c r="N9" i="39"/>
  <c r="O34" i="39"/>
  <c r="O22" i="39"/>
  <c r="P10" i="39"/>
  <c r="P8" i="39"/>
  <c r="R59" i="45" s="1"/>
  <c r="G37" i="20"/>
  <c r="G37" i="29"/>
  <c r="H37" i="29"/>
  <c r="H37" i="20"/>
  <c r="L9" i="31"/>
  <c r="N108" i="44" s="1"/>
  <c r="N108" i="32" s="1"/>
  <c r="M6" i="31"/>
  <c r="O99" i="44" s="1"/>
  <c r="O99" i="32" s="1"/>
  <c r="M34" i="31"/>
  <c r="M10" i="17" s="1"/>
  <c r="N10" i="31"/>
  <c r="N10" i="18" s="1"/>
  <c r="M22" i="31"/>
  <c r="M10" i="16" s="1"/>
  <c r="O121" i="32"/>
  <c r="O2" i="35"/>
  <c r="O2" i="36"/>
  <c r="O2" i="4"/>
  <c r="M14" i="2"/>
  <c r="M26" i="2" s="1"/>
  <c r="N2" i="2"/>
  <c r="N86" i="4"/>
  <c r="R2" i="38"/>
  <c r="N44" i="4"/>
  <c r="O29" i="32"/>
  <c r="O21" i="36"/>
  <c r="P28" i="36"/>
  <c r="O9" i="36"/>
  <c r="N27" i="31"/>
  <c r="O28" i="31"/>
  <c r="N15" i="31"/>
  <c r="O16" i="31"/>
  <c r="N4" i="31"/>
  <c r="N5" i="31"/>
  <c r="N5" i="18" s="1"/>
  <c r="O17" i="31"/>
  <c r="O5" i="16" s="1"/>
  <c r="M3" i="31"/>
  <c r="J27" i="34"/>
  <c r="J26" i="34"/>
  <c r="J25" i="34"/>
  <c r="J24" i="34"/>
  <c r="J23" i="34"/>
  <c r="J19" i="34"/>
  <c r="L5" i="34"/>
  <c r="J6" i="34"/>
  <c r="J7" i="34"/>
  <c r="M5" i="34"/>
  <c r="K5" i="34"/>
  <c r="M11" i="34"/>
  <c r="J18" i="34"/>
  <c r="J17" i="34"/>
  <c r="J16" i="34"/>
  <c r="J15" i="34"/>
  <c r="L11" i="34"/>
  <c r="K11" i="34"/>
  <c r="J14" i="34"/>
  <c r="J13" i="34"/>
  <c r="J12" i="34"/>
  <c r="S20" i="36"/>
  <c r="U40" i="32"/>
  <c r="O71" i="4"/>
  <c r="O38" i="4"/>
  <c r="O113" i="4"/>
  <c r="L40" i="4"/>
  <c r="N80" i="4"/>
  <c r="P29" i="4"/>
  <c r="N122" i="4"/>
  <c r="F63" i="18"/>
  <c r="E63" i="18"/>
  <c r="F52" i="18"/>
  <c r="F41" i="18"/>
  <c r="F40" i="18"/>
  <c r="E40" i="18"/>
  <c r="G93" i="29"/>
  <c r="G51" i="29"/>
  <c r="E41" i="18"/>
  <c r="E52" i="18"/>
  <c r="AO58" i="10"/>
  <c r="AO100" i="10"/>
  <c r="AO102" i="10"/>
  <c r="AO60" i="10"/>
  <c r="AO100" i="11"/>
  <c r="AO58" i="11"/>
  <c r="AO101" i="11"/>
  <c r="AO59" i="11"/>
  <c r="AO101" i="10"/>
  <c r="AO59" i="10"/>
  <c r="AO99" i="10"/>
  <c r="AO57" i="10"/>
  <c r="C4" i="27"/>
  <c r="C5" i="27"/>
  <c r="C6" i="27"/>
  <c r="C7" i="27"/>
  <c r="C8" i="27"/>
  <c r="C9" i="27"/>
  <c r="C10" i="27"/>
  <c r="C11" i="27"/>
  <c r="C12" i="27"/>
  <c r="C13" i="27"/>
  <c r="C3" i="27"/>
  <c r="M59" i="48" l="1"/>
  <c r="H24" i="47"/>
  <c r="O86" i="45"/>
  <c r="O44" i="45"/>
  <c r="P2" i="41"/>
  <c r="P2" i="47"/>
  <c r="P2" i="48"/>
  <c r="P2" i="43"/>
  <c r="P2" i="44"/>
  <c r="P2" i="49"/>
  <c r="P2" i="45"/>
  <c r="O86" i="49"/>
  <c r="O44" i="49"/>
  <c r="O86" i="44"/>
  <c r="O44" i="44"/>
  <c r="O86" i="48"/>
  <c r="O44" i="48"/>
  <c r="O86" i="47"/>
  <c r="O44" i="47"/>
  <c r="O86" i="43"/>
  <c r="O44" i="43"/>
  <c r="P55" i="49"/>
  <c r="T100" i="48"/>
  <c r="O94" i="48"/>
  <c r="N101" i="28"/>
  <c r="K54" i="28"/>
  <c r="K54" i="29" s="1"/>
  <c r="Q87" i="4"/>
  <c r="Q87" i="47" s="1"/>
  <c r="Q45" i="4"/>
  <c r="N37" i="12"/>
  <c r="N37" i="32"/>
  <c r="N38" i="32" s="1"/>
  <c r="N37" i="28"/>
  <c r="M9" i="48"/>
  <c r="G6" i="47"/>
  <c r="G13" i="47"/>
  <c r="H22" i="47"/>
  <c r="H10" i="47"/>
  <c r="O101" i="49"/>
  <c r="O107" i="49"/>
  <c r="O20" i="49"/>
  <c r="O8" i="49"/>
  <c r="P103" i="49"/>
  <c r="M20" i="48"/>
  <c r="M70" i="28"/>
  <c r="N37" i="36"/>
  <c r="M92" i="48"/>
  <c r="M8" i="48" s="1"/>
  <c r="M105" i="48"/>
  <c r="M21" i="48" s="1"/>
  <c r="N37" i="14"/>
  <c r="N37" i="15"/>
  <c r="N37" i="11"/>
  <c r="L3" i="18"/>
  <c r="G16" i="47"/>
  <c r="G18" i="47"/>
  <c r="Q28" i="47"/>
  <c r="G22" i="47"/>
  <c r="Q93" i="47"/>
  <c r="Q9" i="47" s="1"/>
  <c r="H23" i="47"/>
  <c r="P88" i="47"/>
  <c r="P4" i="47" s="1"/>
  <c r="H11" i="28"/>
  <c r="H53" i="29"/>
  <c r="G28" i="47"/>
  <c r="Q21" i="47"/>
  <c r="Q5" i="47"/>
  <c r="P20" i="47"/>
  <c r="P96" i="40"/>
  <c r="P96" i="49" s="1"/>
  <c r="P54" i="40"/>
  <c r="P54" i="49" s="1"/>
  <c r="P10" i="41"/>
  <c r="Q107" i="47"/>
  <c r="Q65" i="47"/>
  <c r="Q98" i="47"/>
  <c r="Q56" i="47"/>
  <c r="Q57" i="47"/>
  <c r="Q99" i="47"/>
  <c r="R66" i="47"/>
  <c r="P101" i="40"/>
  <c r="P101" i="49" s="1"/>
  <c r="G12" i="47"/>
  <c r="P3" i="47"/>
  <c r="Q45" i="47"/>
  <c r="R58" i="47"/>
  <c r="R100" i="47"/>
  <c r="Q67" i="47"/>
  <c r="Q109" i="47"/>
  <c r="R28" i="35"/>
  <c r="R28" i="41"/>
  <c r="R112" i="47"/>
  <c r="R70" i="47"/>
  <c r="G104" i="10"/>
  <c r="G71" i="10"/>
  <c r="G80" i="10" s="1"/>
  <c r="G62" i="28"/>
  <c r="G62" i="29" s="1"/>
  <c r="R9" i="35"/>
  <c r="R51" i="47"/>
  <c r="R93" i="47"/>
  <c r="Q22" i="41"/>
  <c r="P20" i="41"/>
  <c r="Q10" i="41"/>
  <c r="O18" i="23"/>
  <c r="O18" i="22"/>
  <c r="R103" i="47"/>
  <c r="R61" i="47"/>
  <c r="R55" i="47"/>
  <c r="R97" i="47"/>
  <c r="I24" i="47"/>
  <c r="Q53" i="47"/>
  <c r="P29" i="40"/>
  <c r="R47" i="47"/>
  <c r="Q110" i="47"/>
  <c r="Q68" i="47"/>
  <c r="P98" i="40"/>
  <c r="Q54" i="47"/>
  <c r="Q96" i="47"/>
  <c r="G8" i="47"/>
  <c r="G10" i="47"/>
  <c r="Q101" i="40"/>
  <c r="Q101" i="49" s="1"/>
  <c r="Q48" i="47"/>
  <c r="Q90" i="47"/>
  <c r="R21" i="41"/>
  <c r="R21" i="35"/>
  <c r="R105" i="47"/>
  <c r="R63" i="47"/>
  <c r="Q49" i="47"/>
  <c r="Q91" i="47"/>
  <c r="H104" i="10"/>
  <c r="H62" i="28"/>
  <c r="H62" i="29" s="1"/>
  <c r="H71" i="10"/>
  <c r="H80" i="10" s="1"/>
  <c r="Q111" i="40"/>
  <c r="Q111" i="49" s="1"/>
  <c r="Q111" i="47"/>
  <c r="H28" i="47"/>
  <c r="Q4" i="50"/>
  <c r="Q21" i="10" s="1"/>
  <c r="Q63" i="10" s="1"/>
  <c r="Q105" i="10" s="1"/>
  <c r="Q101" i="47"/>
  <c r="Q46" i="47"/>
  <c r="Q88" i="47"/>
  <c r="Q20" i="41"/>
  <c r="Q20" i="35"/>
  <c r="Q62" i="47"/>
  <c r="Q104" i="47"/>
  <c r="Q60" i="47"/>
  <c r="Q102" i="47"/>
  <c r="P94" i="40"/>
  <c r="P94" i="49" s="1"/>
  <c r="F24" i="47"/>
  <c r="P11" i="47"/>
  <c r="Q100" i="40"/>
  <c r="Q100" i="49" s="1"/>
  <c r="Q58" i="40"/>
  <c r="Q58" i="49" s="1"/>
  <c r="H8" i="47"/>
  <c r="S73" i="18"/>
  <c r="N37" i="48"/>
  <c r="N35" i="17"/>
  <c r="N35" i="23" s="1"/>
  <c r="N36" i="17"/>
  <c r="N36" i="23" s="1"/>
  <c r="N38" i="17"/>
  <c r="N38" i="23" s="1"/>
  <c r="N37" i="17"/>
  <c r="N37" i="23" s="1"/>
  <c r="P79" i="48"/>
  <c r="P79" i="10"/>
  <c r="P121" i="48"/>
  <c r="P121" i="10"/>
  <c r="O37" i="48"/>
  <c r="O37" i="10"/>
  <c r="N38" i="16"/>
  <c r="N38" i="22" s="1"/>
  <c r="N35" i="16"/>
  <c r="N35" i="22" s="1"/>
  <c r="N37" i="16"/>
  <c r="N37" i="22" s="1"/>
  <c r="N36" i="16"/>
  <c r="N36" i="22" s="1"/>
  <c r="E29" i="35"/>
  <c r="E38" i="35" s="1"/>
  <c r="E29" i="36"/>
  <c r="E38" i="36" s="1"/>
  <c r="E29" i="41"/>
  <c r="H11" i="41"/>
  <c r="H11" i="36"/>
  <c r="H11" i="35"/>
  <c r="F7" i="41"/>
  <c r="F7" i="36"/>
  <c r="F7" i="35"/>
  <c r="F27" i="41"/>
  <c r="F27" i="36"/>
  <c r="F27" i="35"/>
  <c r="F15" i="41"/>
  <c r="F15" i="36"/>
  <c r="F15" i="35"/>
  <c r="F6" i="41"/>
  <c r="F6" i="35"/>
  <c r="F6" i="36"/>
  <c r="F16" i="41"/>
  <c r="F16" i="35"/>
  <c r="F16" i="36"/>
  <c r="H5" i="41"/>
  <c r="H5" i="36"/>
  <c r="H5" i="35"/>
  <c r="S3" i="34"/>
  <c r="N3" i="41"/>
  <c r="N3" i="35"/>
  <c r="N3" i="36"/>
  <c r="F17" i="41"/>
  <c r="F17" i="36"/>
  <c r="F17" i="35"/>
  <c r="F19" i="41"/>
  <c r="F19" i="36"/>
  <c r="F19" i="35"/>
  <c r="F12" i="41"/>
  <c r="F12" i="35"/>
  <c r="F12" i="36"/>
  <c r="F18" i="41"/>
  <c r="F18" i="35"/>
  <c r="F18" i="36"/>
  <c r="F23" i="41"/>
  <c r="F23" i="36"/>
  <c r="F23" i="35"/>
  <c r="S4" i="34"/>
  <c r="N4" i="41"/>
  <c r="N4" i="35"/>
  <c r="N4" i="36"/>
  <c r="F13" i="41"/>
  <c r="F13" i="36"/>
  <c r="F13" i="35"/>
  <c r="I11" i="41"/>
  <c r="I11" i="35"/>
  <c r="I11" i="36"/>
  <c r="F24" i="41"/>
  <c r="F24" i="35"/>
  <c r="F24" i="36"/>
  <c r="F14" i="41"/>
  <c r="F14" i="35"/>
  <c r="F14" i="36"/>
  <c r="G5" i="41"/>
  <c r="G5" i="36"/>
  <c r="G5" i="35"/>
  <c r="F25" i="41"/>
  <c r="F25" i="36"/>
  <c r="F25" i="35"/>
  <c r="G11" i="41"/>
  <c r="G11" i="36"/>
  <c r="G11" i="35"/>
  <c r="I5" i="41"/>
  <c r="I5" i="35"/>
  <c r="I5" i="36"/>
  <c r="F26" i="41"/>
  <c r="F26" i="35"/>
  <c r="F26" i="36"/>
  <c r="E38" i="41"/>
  <c r="M60" i="28"/>
  <c r="L56" i="48"/>
  <c r="O60" i="49"/>
  <c r="O99" i="48"/>
  <c r="L60" i="48"/>
  <c r="K66" i="28"/>
  <c r="M49" i="48"/>
  <c r="P99" i="49"/>
  <c r="N102" i="28"/>
  <c r="F19" i="47"/>
  <c r="P17" i="47"/>
  <c r="N107" i="48"/>
  <c r="N65" i="28"/>
  <c r="N109" i="28"/>
  <c r="G66" i="28"/>
  <c r="G66" i="29" s="1"/>
  <c r="M109" i="28"/>
  <c r="M67" i="28"/>
  <c r="M111" i="48"/>
  <c r="M107" i="48"/>
  <c r="H14" i="47"/>
  <c r="G65" i="28"/>
  <c r="G65" i="29" s="1"/>
  <c r="O69" i="49"/>
  <c r="M107" i="28"/>
  <c r="L65" i="48"/>
  <c r="F71" i="47"/>
  <c r="F80" i="47" s="1"/>
  <c r="N61" i="48"/>
  <c r="H65" i="48"/>
  <c r="H65" i="28"/>
  <c r="H65" i="29" s="1"/>
  <c r="N67" i="49"/>
  <c r="H107" i="48"/>
  <c r="H101" i="28"/>
  <c r="H101" i="29" s="1"/>
  <c r="M65" i="48"/>
  <c r="O13" i="47"/>
  <c r="H69" i="49"/>
  <c r="S100" i="48"/>
  <c r="P97" i="49"/>
  <c r="P109" i="49"/>
  <c r="N103" i="49"/>
  <c r="M103" i="28"/>
  <c r="M101" i="28"/>
  <c r="M55" i="48"/>
  <c r="E68" i="28"/>
  <c r="L7" i="47"/>
  <c r="P15" i="47"/>
  <c r="N101" i="48"/>
  <c r="J24" i="47"/>
  <c r="E7" i="47"/>
  <c r="G97" i="48"/>
  <c r="O99" i="49"/>
  <c r="M48" i="48"/>
  <c r="M90" i="28"/>
  <c r="O57" i="49"/>
  <c r="O103" i="49"/>
  <c r="O19" i="49" s="1"/>
  <c r="I97" i="28"/>
  <c r="J102" i="28"/>
  <c r="M91" i="48"/>
  <c r="P59" i="49"/>
  <c r="M97" i="48"/>
  <c r="K90" i="28"/>
  <c r="I66" i="28"/>
  <c r="O48" i="49"/>
  <c r="O65" i="49"/>
  <c r="O23" i="49" s="1"/>
  <c r="M102" i="48"/>
  <c r="M90" i="48"/>
  <c r="G57" i="48"/>
  <c r="G15" i="48" s="1"/>
  <c r="H12" i="47"/>
  <c r="L67" i="48"/>
  <c r="M99" i="48"/>
  <c r="E55" i="28"/>
  <c r="M56" i="48"/>
  <c r="O25" i="47"/>
  <c r="O68" i="49"/>
  <c r="M60" i="48"/>
  <c r="O90" i="49"/>
  <c r="I65" i="28"/>
  <c r="I48" i="28"/>
  <c r="M103" i="48"/>
  <c r="L99" i="48"/>
  <c r="K57" i="48"/>
  <c r="O110" i="49"/>
  <c r="I107" i="28"/>
  <c r="M102" i="28"/>
  <c r="M48" i="28"/>
  <c r="L101" i="28"/>
  <c r="Q19" i="47"/>
  <c r="N90" i="48"/>
  <c r="L49" i="48"/>
  <c r="N13" i="47"/>
  <c r="O59" i="49"/>
  <c r="E103" i="28"/>
  <c r="L103" i="28"/>
  <c r="N48" i="28"/>
  <c r="N61" i="28"/>
  <c r="M24" i="47"/>
  <c r="F97" i="28"/>
  <c r="G48" i="49"/>
  <c r="K12" i="47"/>
  <c r="I49" i="28"/>
  <c r="I15" i="47"/>
  <c r="J27" i="47"/>
  <c r="K99" i="48"/>
  <c r="L68" i="28"/>
  <c r="M98" i="48"/>
  <c r="L67" i="28"/>
  <c r="F55" i="28"/>
  <c r="N15" i="47"/>
  <c r="M17" i="47"/>
  <c r="L18" i="47"/>
  <c r="E19" i="47"/>
  <c r="H17" i="47"/>
  <c r="H7" i="47"/>
  <c r="O14" i="47"/>
  <c r="F25" i="47"/>
  <c r="E110" i="28"/>
  <c r="S58" i="48"/>
  <c r="G14" i="47"/>
  <c r="K13" i="47"/>
  <c r="N7" i="47"/>
  <c r="N110" i="28"/>
  <c r="P69" i="49"/>
  <c r="Q97" i="49"/>
  <c r="O109" i="49"/>
  <c r="O25" i="49" s="1"/>
  <c r="F7" i="47"/>
  <c r="G55" i="48"/>
  <c r="R100" i="48"/>
  <c r="J13" i="47"/>
  <c r="I26" i="47"/>
  <c r="F27" i="47"/>
  <c r="L23" i="47"/>
  <c r="I16" i="47"/>
  <c r="N14" i="47"/>
  <c r="K15" i="47"/>
  <c r="H25" i="47"/>
  <c r="E102" i="28"/>
  <c r="J19" i="47"/>
  <c r="E6" i="47"/>
  <c r="M68" i="28"/>
  <c r="H111" i="49"/>
  <c r="G67" i="28"/>
  <c r="G67" i="29" s="1"/>
  <c r="F23" i="47"/>
  <c r="J90" i="28"/>
  <c r="J101" i="28"/>
  <c r="H97" i="28"/>
  <c r="H97" i="29" s="1"/>
  <c r="M65" i="28"/>
  <c r="H6" i="47"/>
  <c r="O17" i="47"/>
  <c r="G7" i="47"/>
  <c r="E17" i="47"/>
  <c r="M12" i="47"/>
  <c r="P23" i="47"/>
  <c r="N26" i="47"/>
  <c r="M54" i="28"/>
  <c r="M54" i="29" s="1"/>
  <c r="H68" i="28"/>
  <c r="H68" i="29" s="1"/>
  <c r="O111" i="49"/>
  <c r="O23" i="47"/>
  <c r="E18" i="47"/>
  <c r="F18" i="47"/>
  <c r="H15" i="47"/>
  <c r="F109" i="28"/>
  <c r="H26" i="47"/>
  <c r="E27" i="47"/>
  <c r="M110" i="48"/>
  <c r="I109" i="28"/>
  <c r="G61" i="28"/>
  <c r="G61" i="29" s="1"/>
  <c r="G103" i="28"/>
  <c r="G103" i="29" s="1"/>
  <c r="L25" i="47"/>
  <c r="K68" i="28"/>
  <c r="L27" i="47"/>
  <c r="G107" i="48"/>
  <c r="N19" i="47"/>
  <c r="K67" i="28"/>
  <c r="P26" i="47"/>
  <c r="O27" i="47"/>
  <c r="H27" i="47"/>
  <c r="P27" i="47"/>
  <c r="H103" i="28"/>
  <c r="H103" i="29" s="1"/>
  <c r="K103" i="28"/>
  <c r="Q24" i="47"/>
  <c r="L26" i="47"/>
  <c r="K25" i="47"/>
  <c r="G48" i="28"/>
  <c r="G48" i="29" s="1"/>
  <c r="I7" i="47"/>
  <c r="E25" i="47"/>
  <c r="N27" i="47"/>
  <c r="K7" i="47"/>
  <c r="H67" i="28"/>
  <c r="H67" i="29" s="1"/>
  <c r="J48" i="28"/>
  <c r="J26" i="47"/>
  <c r="O24" i="47"/>
  <c r="P24" i="47"/>
  <c r="O7" i="47"/>
  <c r="P19" i="47"/>
  <c r="L24" i="47"/>
  <c r="G27" i="47"/>
  <c r="O26" i="47"/>
  <c r="H19" i="47"/>
  <c r="N54" i="28"/>
  <c r="N54" i="29" s="1"/>
  <c r="J54" i="28"/>
  <c r="J54" i="29" s="1"/>
  <c r="O56" i="49"/>
  <c r="P13" i="47"/>
  <c r="G98" i="49"/>
  <c r="N102" i="48"/>
  <c r="I101" i="28"/>
  <c r="N97" i="48"/>
  <c r="F101" i="28"/>
  <c r="O12" i="47"/>
  <c r="G54" i="28"/>
  <c r="G54" i="29" s="1"/>
  <c r="G56" i="49"/>
  <c r="K16" i="47"/>
  <c r="M15" i="47"/>
  <c r="G102" i="49"/>
  <c r="G18" i="49" s="1"/>
  <c r="H60" i="28"/>
  <c r="H60" i="29" s="1"/>
  <c r="O102" i="49"/>
  <c r="F102" i="28"/>
  <c r="H54" i="28"/>
  <c r="H54" i="29" s="1"/>
  <c r="L54" i="28"/>
  <c r="L54" i="29" s="1"/>
  <c r="F13" i="47"/>
  <c r="I13" i="47"/>
  <c r="J97" i="28"/>
  <c r="E16" i="47"/>
  <c r="E96" i="28"/>
  <c r="E96" i="29" s="1"/>
  <c r="G96" i="28"/>
  <c r="G96" i="29" s="1"/>
  <c r="L15" i="47"/>
  <c r="K17" i="47"/>
  <c r="N96" i="28"/>
  <c r="N96" i="29" s="1"/>
  <c r="F54" i="28"/>
  <c r="F54" i="29" s="1"/>
  <c r="M56" i="28"/>
  <c r="E54" i="28"/>
  <c r="E54" i="29" s="1"/>
  <c r="G16" i="48"/>
  <c r="I12" i="47"/>
  <c r="F14" i="47"/>
  <c r="G55" i="28"/>
  <c r="G55" i="29" s="1"/>
  <c r="J17" i="47"/>
  <c r="H55" i="28"/>
  <c r="H55" i="29" s="1"/>
  <c r="K55" i="28"/>
  <c r="J14" i="47"/>
  <c r="L13" i="47"/>
  <c r="I54" i="28"/>
  <c r="I54" i="29" s="1"/>
  <c r="M98" i="28"/>
  <c r="E98" i="28"/>
  <c r="L16" i="47"/>
  <c r="E13" i="47"/>
  <c r="S54" i="48"/>
  <c r="O98" i="49"/>
  <c r="H98" i="28"/>
  <c r="H98" i="29" s="1"/>
  <c r="I55" i="28"/>
  <c r="O16" i="47"/>
  <c r="H102" i="28"/>
  <c r="H102" i="29" s="1"/>
  <c r="I60" i="28"/>
  <c r="L12" i="47"/>
  <c r="P18" i="47"/>
  <c r="N100" i="48"/>
  <c r="N58" i="48"/>
  <c r="J6" i="47"/>
  <c r="J71" i="47"/>
  <c r="J80" i="47" s="1"/>
  <c r="E48" i="48"/>
  <c r="E90" i="48"/>
  <c r="E90" i="28"/>
  <c r="N98" i="49"/>
  <c r="N56" i="49"/>
  <c r="N111" i="28"/>
  <c r="P91" i="49"/>
  <c r="K108" i="48"/>
  <c r="M111" i="28"/>
  <c r="M108" i="49"/>
  <c r="M66" i="49"/>
  <c r="J7" i="47"/>
  <c r="E56" i="28"/>
  <c r="N99" i="49"/>
  <c r="N57" i="49"/>
  <c r="K18" i="47"/>
  <c r="F67" i="28"/>
  <c r="G110" i="28"/>
  <c r="G110" i="29" s="1"/>
  <c r="K90" i="48"/>
  <c r="K48" i="48"/>
  <c r="J96" i="48"/>
  <c r="J54" i="48"/>
  <c r="J96" i="28"/>
  <c r="J96" i="29" s="1"/>
  <c r="F110" i="28"/>
  <c r="E111" i="28"/>
  <c r="E69" i="49"/>
  <c r="E111" i="49"/>
  <c r="L90" i="49"/>
  <c r="L48" i="49"/>
  <c r="F49" i="28"/>
  <c r="M110" i="49"/>
  <c r="M68" i="49"/>
  <c r="I27" i="47"/>
  <c r="N66" i="49"/>
  <c r="J108" i="48"/>
  <c r="J66" i="48"/>
  <c r="J49" i="48"/>
  <c r="J91" i="48"/>
  <c r="G111" i="28"/>
  <c r="G111" i="29" s="1"/>
  <c r="G111" i="48"/>
  <c r="H69" i="28"/>
  <c r="H69" i="29" s="1"/>
  <c r="L69" i="48"/>
  <c r="H111" i="28"/>
  <c r="G69" i="28"/>
  <c r="G69" i="29" s="1"/>
  <c r="H69" i="48"/>
  <c r="L111" i="28"/>
  <c r="H111" i="48"/>
  <c r="F69" i="28"/>
  <c r="F61" i="48"/>
  <c r="F103" i="48"/>
  <c r="F61" i="28"/>
  <c r="H49" i="49"/>
  <c r="H91" i="49"/>
  <c r="G49" i="49"/>
  <c r="G91" i="49"/>
  <c r="I91" i="49"/>
  <c r="I49" i="49"/>
  <c r="H66" i="28"/>
  <c r="H66" i="29" s="1"/>
  <c r="N90" i="28"/>
  <c r="F66" i="28"/>
  <c r="L49" i="28"/>
  <c r="I71" i="47"/>
  <c r="I80" i="47" s="1"/>
  <c r="L108" i="48"/>
  <c r="J108" i="28"/>
  <c r="H113" i="47"/>
  <c r="H122" i="47" s="1"/>
  <c r="L17" i="47"/>
  <c r="H54" i="48"/>
  <c r="H96" i="48"/>
  <c r="F96" i="28"/>
  <c r="F96" i="29" s="1"/>
  <c r="H96" i="28"/>
  <c r="H96" i="29" s="1"/>
  <c r="H110" i="49"/>
  <c r="H68" i="49"/>
  <c r="G68" i="49"/>
  <c r="H110" i="28"/>
  <c r="H110" i="29" s="1"/>
  <c r="I107" i="48"/>
  <c r="I65" i="48"/>
  <c r="F98" i="28"/>
  <c r="L102" i="48"/>
  <c r="L102" i="28"/>
  <c r="G54" i="48"/>
  <c r="H56" i="28"/>
  <c r="H56" i="29" s="1"/>
  <c r="J90" i="49"/>
  <c r="J48" i="49"/>
  <c r="N61" i="49"/>
  <c r="L100" i="49"/>
  <c r="L58" i="49"/>
  <c r="J60" i="48"/>
  <c r="J102" i="48"/>
  <c r="J60" i="28"/>
  <c r="S96" i="48"/>
  <c r="F111" i="48"/>
  <c r="F69" i="48"/>
  <c r="F111" i="28"/>
  <c r="H90" i="48"/>
  <c r="H48" i="48"/>
  <c r="G90" i="28"/>
  <c r="G90" i="29" s="1"/>
  <c r="H90" i="28"/>
  <c r="H90" i="29" s="1"/>
  <c r="H48" i="28"/>
  <c r="H48" i="29" s="1"/>
  <c r="F90" i="28"/>
  <c r="G48" i="48"/>
  <c r="G90" i="48"/>
  <c r="I90" i="28"/>
  <c r="N111" i="48"/>
  <c r="K110" i="48"/>
  <c r="K68" i="48"/>
  <c r="K110" i="28"/>
  <c r="E109" i="49"/>
  <c r="E67" i="49"/>
  <c r="L48" i="48"/>
  <c r="J66" i="49"/>
  <c r="J108" i="49"/>
  <c r="E55" i="48"/>
  <c r="E97" i="48"/>
  <c r="E97" i="28"/>
  <c r="Q54" i="48"/>
  <c r="Q96" i="48"/>
  <c r="K102" i="48"/>
  <c r="K60" i="48"/>
  <c r="E103" i="49"/>
  <c r="E61" i="49"/>
  <c r="E61" i="28"/>
  <c r="I68" i="48"/>
  <c r="I110" i="48"/>
  <c r="I68" i="28"/>
  <c r="I61" i="48"/>
  <c r="I103" i="48"/>
  <c r="I103" i="28"/>
  <c r="I61" i="28"/>
  <c r="E101" i="49"/>
  <c r="E59" i="49"/>
  <c r="E49" i="28"/>
  <c r="N100" i="28"/>
  <c r="N100" i="29" s="1"/>
  <c r="N91" i="28"/>
  <c r="E66" i="28"/>
  <c r="M91" i="28"/>
  <c r="M108" i="48"/>
  <c r="G13" i="49"/>
  <c r="J91" i="49"/>
  <c r="J49" i="49"/>
  <c r="K102" i="49"/>
  <c r="K60" i="49"/>
  <c r="H96" i="49"/>
  <c r="H54" i="49"/>
  <c r="G54" i="49"/>
  <c r="G96" i="49"/>
  <c r="E26" i="47"/>
  <c r="I23" i="47"/>
  <c r="K6" i="47"/>
  <c r="K71" i="47"/>
  <c r="K80" i="47" s="1"/>
  <c r="J12" i="47"/>
  <c r="F98" i="48"/>
  <c r="F56" i="48"/>
  <c r="F56" i="28"/>
  <c r="E15" i="47"/>
  <c r="N100" i="49"/>
  <c r="N58" i="49"/>
  <c r="M101" i="49"/>
  <c r="M59" i="49"/>
  <c r="L102" i="49"/>
  <c r="L60" i="49"/>
  <c r="H67" i="48"/>
  <c r="G67" i="48"/>
  <c r="H109" i="48"/>
  <c r="G109" i="48"/>
  <c r="G109" i="28"/>
  <c r="G109" i="29" s="1"/>
  <c r="H109" i="28"/>
  <c r="H109" i="29" s="1"/>
  <c r="L109" i="28"/>
  <c r="G96" i="48"/>
  <c r="R96" i="48"/>
  <c r="R54" i="48"/>
  <c r="M113" i="47"/>
  <c r="M122" i="47" s="1"/>
  <c r="H90" i="49"/>
  <c r="H48" i="49"/>
  <c r="G90" i="49"/>
  <c r="Q16" i="47"/>
  <c r="G65" i="49"/>
  <c r="G23" i="49" s="1"/>
  <c r="H107" i="28"/>
  <c r="H107" i="29" s="1"/>
  <c r="N65" i="49"/>
  <c r="H107" i="49"/>
  <c r="G107" i="28"/>
  <c r="G107" i="29" s="1"/>
  <c r="H65" i="49"/>
  <c r="U8" i="38"/>
  <c r="T10" i="38"/>
  <c r="T22" i="38"/>
  <c r="I91" i="28"/>
  <c r="T22" i="8"/>
  <c r="P50" i="47"/>
  <c r="T10" i="8"/>
  <c r="P92" i="47"/>
  <c r="U8" i="8"/>
  <c r="L14" i="47"/>
  <c r="N90" i="49"/>
  <c r="N48" i="49"/>
  <c r="N98" i="28"/>
  <c r="G71" i="47"/>
  <c r="G80" i="47" s="1"/>
  <c r="G113" i="47"/>
  <c r="G122" i="47" s="1"/>
  <c r="I96" i="48"/>
  <c r="I54" i="48"/>
  <c r="I96" i="28"/>
  <c r="I96" i="29" s="1"/>
  <c r="E56" i="48"/>
  <c r="E98" i="48"/>
  <c r="M100" i="48"/>
  <c r="M58" i="48"/>
  <c r="L59" i="48"/>
  <c r="L101" i="48"/>
  <c r="L59" i="28"/>
  <c r="K102" i="28"/>
  <c r="K90" i="49"/>
  <c r="K48" i="49"/>
  <c r="F68" i="49"/>
  <c r="F110" i="49"/>
  <c r="F68" i="28"/>
  <c r="F49" i="49"/>
  <c r="F91" i="49"/>
  <c r="H98" i="48"/>
  <c r="H56" i="48"/>
  <c r="G56" i="28"/>
  <c r="G56" i="29" s="1"/>
  <c r="G56" i="48"/>
  <c r="G98" i="48"/>
  <c r="L98" i="28"/>
  <c r="L56" i="28"/>
  <c r="G98" i="28"/>
  <c r="G98" i="29" s="1"/>
  <c r="J56" i="28"/>
  <c r="J107" i="49"/>
  <c r="J65" i="49"/>
  <c r="J68" i="28"/>
  <c r="I111" i="28"/>
  <c r="M61" i="48"/>
  <c r="M61" i="28"/>
  <c r="L91" i="48"/>
  <c r="L91" i="28"/>
  <c r="J98" i="28"/>
  <c r="N109" i="48"/>
  <c r="G110" i="49"/>
  <c r="F108" i="28"/>
  <c r="G66" i="49"/>
  <c r="G24" i="49" s="1"/>
  <c r="J111" i="48"/>
  <c r="J69" i="48"/>
  <c r="J69" i="28"/>
  <c r="J111" i="28"/>
  <c r="E49" i="49"/>
  <c r="E91" i="49"/>
  <c r="M68" i="48"/>
  <c r="G24" i="47"/>
  <c r="J49" i="28"/>
  <c r="E14" i="47"/>
  <c r="E68" i="49"/>
  <c r="E110" i="49"/>
  <c r="I107" i="49"/>
  <c r="I65" i="49"/>
  <c r="K48" i="28"/>
  <c r="K91" i="48"/>
  <c r="K49" i="48"/>
  <c r="K91" i="28"/>
  <c r="K49" i="28"/>
  <c r="Q13" i="47"/>
  <c r="O19" i="47"/>
  <c r="L6" i="47"/>
  <c r="L71" i="47"/>
  <c r="L80" i="47" s="1"/>
  <c r="F65" i="49"/>
  <c r="F107" i="49"/>
  <c r="F65" i="28"/>
  <c r="P14" i="47"/>
  <c r="O15" i="47"/>
  <c r="J65" i="28"/>
  <c r="I6" i="47"/>
  <c r="J102" i="49"/>
  <c r="J60" i="49"/>
  <c r="L60" i="28"/>
  <c r="L91" i="49"/>
  <c r="L49" i="49"/>
  <c r="N60" i="49"/>
  <c r="N102" i="49"/>
  <c r="L65" i="49"/>
  <c r="L107" i="49"/>
  <c r="L107" i="28"/>
  <c r="G68" i="28"/>
  <c r="G68" i="29" s="1"/>
  <c r="M7" i="47"/>
  <c r="G69" i="48"/>
  <c r="K56" i="28"/>
  <c r="M69" i="48"/>
  <c r="H57" i="49"/>
  <c r="H99" i="49"/>
  <c r="G99" i="49"/>
  <c r="G15" i="49" s="1"/>
  <c r="H71" i="47"/>
  <c r="H80" i="47" s="1"/>
  <c r="H108" i="48"/>
  <c r="H66" i="48"/>
  <c r="G108" i="28"/>
  <c r="G66" i="48"/>
  <c r="G24" i="48" s="1"/>
  <c r="H108" i="28"/>
  <c r="H108" i="29" s="1"/>
  <c r="F55" i="48"/>
  <c r="F97" i="48"/>
  <c r="F109" i="49"/>
  <c r="F67" i="49"/>
  <c r="E99" i="48"/>
  <c r="E57" i="48"/>
  <c r="E69" i="28"/>
  <c r="K109" i="48"/>
  <c r="K67" i="48"/>
  <c r="K109" i="28"/>
  <c r="I113" i="47"/>
  <c r="I122" i="47" s="1"/>
  <c r="O100" i="48"/>
  <c r="O58" i="48"/>
  <c r="J67" i="48"/>
  <c r="J109" i="48"/>
  <c r="J67" i="28"/>
  <c r="J109" i="28"/>
  <c r="I110" i="28"/>
  <c r="K107" i="48"/>
  <c r="K65" i="48"/>
  <c r="K107" i="28"/>
  <c r="K65" i="28"/>
  <c r="F96" i="49"/>
  <c r="F54" i="49"/>
  <c r="N68" i="49"/>
  <c r="J61" i="48"/>
  <c r="J103" i="48"/>
  <c r="J103" i="28"/>
  <c r="J61" i="28"/>
  <c r="K69" i="28"/>
  <c r="K101" i="48"/>
  <c r="K59" i="48"/>
  <c r="K101" i="28"/>
  <c r="K59" i="28"/>
  <c r="O49" i="49"/>
  <c r="L69" i="28"/>
  <c r="J66" i="28"/>
  <c r="M110" i="28"/>
  <c r="M49" i="28"/>
  <c r="L108" i="28"/>
  <c r="H108" i="49"/>
  <c r="H66" i="49"/>
  <c r="J91" i="28"/>
  <c r="I54" i="49"/>
  <c r="I96" i="49"/>
  <c r="F55" i="49"/>
  <c r="F97" i="49"/>
  <c r="E56" i="49"/>
  <c r="E98" i="49"/>
  <c r="M100" i="49"/>
  <c r="M58" i="49"/>
  <c r="K60" i="28"/>
  <c r="P25" i="47"/>
  <c r="N111" i="49"/>
  <c r="N69" i="49"/>
  <c r="E57" i="49"/>
  <c r="E99" i="49"/>
  <c r="F107" i="28"/>
  <c r="O91" i="49"/>
  <c r="N24" i="47"/>
  <c r="I67" i="28"/>
  <c r="I67" i="49"/>
  <c r="I109" i="49"/>
  <c r="J107" i="28"/>
  <c r="I111" i="48"/>
  <c r="I69" i="48"/>
  <c r="I69" i="28"/>
  <c r="J101" i="48"/>
  <c r="J59" i="48"/>
  <c r="J59" i="28"/>
  <c r="N101" i="49"/>
  <c r="N59" i="49"/>
  <c r="F103" i="28"/>
  <c r="I18" i="47"/>
  <c r="M69" i="28"/>
  <c r="H49" i="48"/>
  <c r="G49" i="48"/>
  <c r="H91" i="48"/>
  <c r="G91" i="48"/>
  <c r="H49" i="28"/>
  <c r="H49" i="29" s="1"/>
  <c r="N91" i="48"/>
  <c r="F91" i="28"/>
  <c r="E91" i="28"/>
  <c r="H91" i="28"/>
  <c r="H91" i="29" s="1"/>
  <c r="G49" i="28"/>
  <c r="G49" i="29" s="1"/>
  <c r="G91" i="28"/>
  <c r="G91" i="29" s="1"/>
  <c r="E59" i="48"/>
  <c r="E101" i="48"/>
  <c r="E59" i="28"/>
  <c r="E101" i="28"/>
  <c r="L103" i="48"/>
  <c r="L61" i="48"/>
  <c r="L61" i="28"/>
  <c r="N49" i="49"/>
  <c r="E48" i="28"/>
  <c r="N98" i="48"/>
  <c r="E109" i="28"/>
  <c r="J100" i="48"/>
  <c r="J58" i="48"/>
  <c r="F60" i="48"/>
  <c r="F102" i="48"/>
  <c r="G15" i="47"/>
  <c r="K111" i="48"/>
  <c r="K69" i="48"/>
  <c r="E55" i="49"/>
  <c r="E97" i="49"/>
  <c r="K59" i="49"/>
  <c r="K101" i="49"/>
  <c r="L90" i="28"/>
  <c r="K58" i="49"/>
  <c r="K100" i="49"/>
  <c r="I90" i="49"/>
  <c r="I48" i="49"/>
  <c r="M103" i="49"/>
  <c r="M61" i="49"/>
  <c r="I56" i="48"/>
  <c r="I98" i="48"/>
  <c r="H102" i="48"/>
  <c r="G102" i="28"/>
  <c r="G102" i="29" s="1"/>
  <c r="H60" i="48"/>
  <c r="J25" i="47"/>
  <c r="K23" i="47"/>
  <c r="M6" i="47"/>
  <c r="M71" i="47"/>
  <c r="M80" i="47" s="1"/>
  <c r="J98" i="48"/>
  <c r="J56" i="48"/>
  <c r="P58" i="48"/>
  <c r="P100" i="48"/>
  <c r="N55" i="49"/>
  <c r="N97" i="49"/>
  <c r="I60" i="49"/>
  <c r="I102" i="49"/>
  <c r="K55" i="48"/>
  <c r="K97" i="48"/>
  <c r="F58" i="48"/>
  <c r="F100" i="48"/>
  <c r="L103" i="49"/>
  <c r="L61" i="49"/>
  <c r="I108" i="48"/>
  <c r="I66" i="48"/>
  <c r="K98" i="48"/>
  <c r="K56" i="48"/>
  <c r="G59" i="49"/>
  <c r="G17" i="49" s="1"/>
  <c r="L111" i="48"/>
  <c r="O94" i="47"/>
  <c r="O52" i="47"/>
  <c r="L98" i="48"/>
  <c r="E107" i="28"/>
  <c r="M16" i="47"/>
  <c r="L59" i="49"/>
  <c r="L101" i="49"/>
  <c r="F109" i="48"/>
  <c r="F67" i="48"/>
  <c r="E68" i="48"/>
  <c r="E110" i="48"/>
  <c r="H68" i="48"/>
  <c r="H110" i="48"/>
  <c r="J96" i="49"/>
  <c r="J54" i="49"/>
  <c r="N16" i="47"/>
  <c r="G25" i="47"/>
  <c r="G67" i="49"/>
  <c r="H67" i="49"/>
  <c r="G109" i="49"/>
  <c r="H109" i="49"/>
  <c r="K109" i="49"/>
  <c r="K67" i="49"/>
  <c r="I111" i="49"/>
  <c r="I69" i="49"/>
  <c r="K24" i="47"/>
  <c r="H97" i="48"/>
  <c r="H55" i="48"/>
  <c r="E108" i="48"/>
  <c r="E66" i="48"/>
  <c r="E108" i="28"/>
  <c r="K96" i="48"/>
  <c r="K54" i="48"/>
  <c r="I14" i="47"/>
  <c r="F15" i="47"/>
  <c r="O58" i="49"/>
  <c r="O100" i="49"/>
  <c r="H60" i="49"/>
  <c r="H102" i="49"/>
  <c r="J109" i="49"/>
  <c r="J67" i="49"/>
  <c r="I68" i="49"/>
  <c r="I110" i="49"/>
  <c r="F69" i="49"/>
  <c r="F111" i="49"/>
  <c r="K107" i="49"/>
  <c r="K65" i="49"/>
  <c r="F103" i="49"/>
  <c r="F61" i="49"/>
  <c r="P16" i="47"/>
  <c r="I19" i="47"/>
  <c r="E54" i="48"/>
  <c r="E96" i="48"/>
  <c r="M14" i="47"/>
  <c r="N25" i="47"/>
  <c r="N10" i="47"/>
  <c r="H61" i="28"/>
  <c r="H61" i="29" s="1"/>
  <c r="L55" i="28"/>
  <c r="F113" i="47"/>
  <c r="F122" i="47" s="1"/>
  <c r="M91" i="49"/>
  <c r="M49" i="49"/>
  <c r="K55" i="49"/>
  <c r="K97" i="49"/>
  <c r="F16" i="47"/>
  <c r="G101" i="28"/>
  <c r="G101" i="29" s="1"/>
  <c r="G111" i="49"/>
  <c r="G27" i="49" s="1"/>
  <c r="I108" i="49"/>
  <c r="I66" i="49"/>
  <c r="K14" i="47"/>
  <c r="J15" i="47"/>
  <c r="I58" i="48"/>
  <c r="I100" i="48"/>
  <c r="F59" i="28"/>
  <c r="E60" i="48"/>
  <c r="E102" i="48"/>
  <c r="H16" i="47"/>
  <c r="L109" i="48"/>
  <c r="K26" i="47"/>
  <c r="M23" i="47"/>
  <c r="O54" i="48"/>
  <c r="O96" i="48"/>
  <c r="L111" i="49"/>
  <c r="L69" i="49"/>
  <c r="G65" i="48"/>
  <c r="O106" i="47"/>
  <c r="O64" i="47"/>
  <c r="M13" i="47"/>
  <c r="L98" i="49"/>
  <c r="L56" i="49"/>
  <c r="J16" i="47"/>
  <c r="I59" i="48"/>
  <c r="I101" i="48"/>
  <c r="M25" i="47"/>
  <c r="L110" i="48"/>
  <c r="K27" i="47"/>
  <c r="N23" i="47"/>
  <c r="K103" i="48"/>
  <c r="K61" i="48"/>
  <c r="F48" i="48"/>
  <c r="F90" i="48"/>
  <c r="E65" i="48"/>
  <c r="E107" i="48"/>
  <c r="J68" i="48"/>
  <c r="J110" i="48"/>
  <c r="M99" i="49"/>
  <c r="M57" i="49"/>
  <c r="H55" i="49"/>
  <c r="H97" i="49"/>
  <c r="Y8" i="42"/>
  <c r="X10" i="42"/>
  <c r="X22" i="42"/>
  <c r="G60" i="28"/>
  <c r="K97" i="28"/>
  <c r="E108" i="49"/>
  <c r="E66" i="49"/>
  <c r="J55" i="48"/>
  <c r="J97" i="48"/>
  <c r="I56" i="28"/>
  <c r="E100" i="48"/>
  <c r="E58" i="48"/>
  <c r="M18" i="47"/>
  <c r="H59" i="48"/>
  <c r="G59" i="28"/>
  <c r="G59" i="29" s="1"/>
  <c r="H101" i="48"/>
  <c r="I61" i="49"/>
  <c r="I103" i="49"/>
  <c r="N113" i="47"/>
  <c r="N122" i="47" s="1"/>
  <c r="F108" i="48"/>
  <c r="F66" i="48"/>
  <c r="L96" i="48"/>
  <c r="L54" i="48"/>
  <c r="I99" i="48"/>
  <c r="I57" i="48"/>
  <c r="G23" i="47"/>
  <c r="M96" i="48"/>
  <c r="M54" i="48"/>
  <c r="M96" i="28"/>
  <c r="M96" i="29" s="1"/>
  <c r="L97" i="48"/>
  <c r="L55" i="48"/>
  <c r="L109" i="49"/>
  <c r="L67" i="49"/>
  <c r="K110" i="49"/>
  <c r="K68" i="49"/>
  <c r="J111" i="49"/>
  <c r="J69" i="49"/>
  <c r="J103" i="49"/>
  <c r="J61" i="49"/>
  <c r="E48" i="49"/>
  <c r="E90" i="49"/>
  <c r="M27" i="47"/>
  <c r="G26" i="47"/>
  <c r="N96" i="48"/>
  <c r="N54" i="48"/>
  <c r="K99" i="49"/>
  <c r="K57" i="49"/>
  <c r="J100" i="49"/>
  <c r="J58" i="49"/>
  <c r="I17" i="47"/>
  <c r="I59" i="49"/>
  <c r="I101" i="49"/>
  <c r="F102" i="49"/>
  <c r="F60" i="49"/>
  <c r="L110" i="49"/>
  <c r="L68" i="49"/>
  <c r="K111" i="28"/>
  <c r="K111" i="49"/>
  <c r="K69" i="49"/>
  <c r="K19" i="47"/>
  <c r="F6" i="47"/>
  <c r="E23" i="47"/>
  <c r="K96" i="49"/>
  <c r="K54" i="49"/>
  <c r="J55" i="49"/>
  <c r="J97" i="49"/>
  <c r="I98" i="49"/>
  <c r="I56" i="49"/>
  <c r="M90" i="49"/>
  <c r="M48" i="49"/>
  <c r="J98" i="49"/>
  <c r="J56" i="49"/>
  <c r="P100" i="49"/>
  <c r="P58" i="49"/>
  <c r="H59" i="28"/>
  <c r="H59" i="29" s="1"/>
  <c r="H101" i="49"/>
  <c r="H59" i="49"/>
  <c r="N110" i="48"/>
  <c r="E12" i="47"/>
  <c r="I102" i="28"/>
  <c r="F96" i="48"/>
  <c r="F54" i="48"/>
  <c r="G103" i="48"/>
  <c r="H103" i="48"/>
  <c r="H61" i="48"/>
  <c r="G61" i="48"/>
  <c r="L110" i="28"/>
  <c r="F108" i="49"/>
  <c r="F66" i="49"/>
  <c r="I57" i="49"/>
  <c r="I99" i="49"/>
  <c r="F58" i="49"/>
  <c r="F100" i="49"/>
  <c r="N91" i="49"/>
  <c r="L55" i="49"/>
  <c r="L97" i="49"/>
  <c r="K98" i="49"/>
  <c r="K56" i="49"/>
  <c r="J99" i="48"/>
  <c r="J57" i="48"/>
  <c r="F17" i="47"/>
  <c r="F59" i="48"/>
  <c r="F101" i="48"/>
  <c r="E60" i="28"/>
  <c r="H58" i="48"/>
  <c r="H100" i="48"/>
  <c r="O6" i="47"/>
  <c r="O54" i="49"/>
  <c r="O96" i="49"/>
  <c r="L108" i="49"/>
  <c r="L66" i="49"/>
  <c r="O97" i="49"/>
  <c r="O55" i="49"/>
  <c r="M55" i="49"/>
  <c r="M97" i="49"/>
  <c r="R58" i="48"/>
  <c r="K61" i="28"/>
  <c r="N110" i="49"/>
  <c r="K96" i="28"/>
  <c r="K96" i="29" s="1"/>
  <c r="F68" i="48"/>
  <c r="F110" i="48"/>
  <c r="E111" i="48"/>
  <c r="E69" i="48"/>
  <c r="L113" i="47"/>
  <c r="L122" i="47" s="1"/>
  <c r="H98" i="49"/>
  <c r="H56" i="49"/>
  <c r="I55" i="48"/>
  <c r="I97" i="48"/>
  <c r="I67" i="48"/>
  <c r="I109" i="48"/>
  <c r="J65" i="48"/>
  <c r="J107" i="48"/>
  <c r="E103" i="48"/>
  <c r="E61" i="48"/>
  <c r="J110" i="28"/>
  <c r="N6" i="47"/>
  <c r="N71" i="47"/>
  <c r="N80" i="47" s="1"/>
  <c r="K108" i="49"/>
  <c r="K66" i="49"/>
  <c r="J59" i="49"/>
  <c r="J101" i="49"/>
  <c r="L100" i="48"/>
  <c r="L58" i="48"/>
  <c r="J18" i="47"/>
  <c r="H13" i="47"/>
  <c r="J55" i="28"/>
  <c r="I98" i="28"/>
  <c r="F99" i="48"/>
  <c r="F57" i="48"/>
  <c r="N17" i="47"/>
  <c r="H18" i="47"/>
  <c r="N18" i="47"/>
  <c r="E96" i="49"/>
  <c r="E54" i="49"/>
  <c r="M98" i="49"/>
  <c r="M56" i="49"/>
  <c r="N109" i="49"/>
  <c r="F12" i="47"/>
  <c r="H61" i="49"/>
  <c r="G103" i="49"/>
  <c r="H103" i="49"/>
  <c r="G61" i="49"/>
  <c r="L97" i="28"/>
  <c r="K98" i="28"/>
  <c r="J99" i="49"/>
  <c r="J57" i="49"/>
  <c r="I100" i="49"/>
  <c r="I58" i="49"/>
  <c r="F59" i="49"/>
  <c r="F101" i="49"/>
  <c r="E60" i="49"/>
  <c r="E102" i="49"/>
  <c r="H100" i="49"/>
  <c r="H58" i="49"/>
  <c r="M65" i="49"/>
  <c r="M107" i="49"/>
  <c r="G59" i="48"/>
  <c r="I91" i="48"/>
  <c r="I49" i="48"/>
  <c r="P12" i="47"/>
  <c r="E67" i="48"/>
  <c r="E109" i="48"/>
  <c r="G58" i="49"/>
  <c r="G16" i="49" s="1"/>
  <c r="G60" i="48"/>
  <c r="E49" i="48"/>
  <c r="E91" i="48"/>
  <c r="N12" i="47"/>
  <c r="I59" i="28"/>
  <c r="F60" i="28"/>
  <c r="M109" i="49"/>
  <c r="M67" i="49"/>
  <c r="N107" i="49"/>
  <c r="K103" i="49"/>
  <c r="K61" i="49"/>
  <c r="F48" i="28"/>
  <c r="F90" i="49"/>
  <c r="F48" i="49"/>
  <c r="G68" i="48"/>
  <c r="E65" i="28"/>
  <c r="E107" i="49"/>
  <c r="E65" i="49"/>
  <c r="K113" i="47"/>
  <c r="K122" i="47" s="1"/>
  <c r="K91" i="49"/>
  <c r="K49" i="49"/>
  <c r="F56" i="49"/>
  <c r="F98" i="49"/>
  <c r="F26" i="47"/>
  <c r="L90" i="48"/>
  <c r="L48" i="28"/>
  <c r="F49" i="48"/>
  <c r="F91" i="48"/>
  <c r="M26" i="47"/>
  <c r="F65" i="48"/>
  <c r="F107" i="48"/>
  <c r="J90" i="48"/>
  <c r="J48" i="48"/>
  <c r="G17" i="47"/>
  <c r="E24" i="47"/>
  <c r="N108" i="49"/>
  <c r="I97" i="49"/>
  <c r="I55" i="49"/>
  <c r="I25" i="47"/>
  <c r="J23" i="47"/>
  <c r="J110" i="49"/>
  <c r="J68" i="49"/>
  <c r="P7" i="47"/>
  <c r="K58" i="48"/>
  <c r="K100" i="48"/>
  <c r="I90" i="48"/>
  <c r="I48" i="48"/>
  <c r="M19" i="47"/>
  <c r="F99" i="49"/>
  <c r="F57" i="49"/>
  <c r="E100" i="49"/>
  <c r="E58" i="49"/>
  <c r="M102" i="49"/>
  <c r="M60" i="49"/>
  <c r="L107" i="48"/>
  <c r="L65" i="28"/>
  <c r="I60" i="48"/>
  <c r="I102" i="48"/>
  <c r="G19" i="47"/>
  <c r="G97" i="28"/>
  <c r="L68" i="48"/>
  <c r="L54" i="49"/>
  <c r="L96" i="49"/>
  <c r="L19" i="47"/>
  <c r="N22" i="47"/>
  <c r="I108" i="28"/>
  <c r="M54" i="49"/>
  <c r="M96" i="49"/>
  <c r="Q58" i="48"/>
  <c r="Q100" i="48"/>
  <c r="O18" i="47"/>
  <c r="L99" i="49"/>
  <c r="L57" i="49"/>
  <c r="G101" i="48"/>
  <c r="P96" i="48"/>
  <c r="P54" i="48"/>
  <c r="E67" i="28"/>
  <c r="M69" i="49"/>
  <c r="M111" i="49"/>
  <c r="O8" i="47"/>
  <c r="G102" i="48"/>
  <c r="J113" i="47"/>
  <c r="J122" i="47" s="1"/>
  <c r="N54" i="49"/>
  <c r="N96" i="49"/>
  <c r="H99" i="48"/>
  <c r="H57" i="48"/>
  <c r="P6" i="47"/>
  <c r="G110" i="48"/>
  <c r="L96" i="28"/>
  <c r="L96" i="29" s="1"/>
  <c r="L57" i="48"/>
  <c r="M53" i="28"/>
  <c r="M53" i="48"/>
  <c r="M11" i="48" s="1"/>
  <c r="M57" i="48"/>
  <c r="L53" i="28"/>
  <c r="L53" i="48"/>
  <c r="L11" i="48" s="1"/>
  <c r="P19" i="49"/>
  <c r="N108" i="48"/>
  <c r="M25" i="48"/>
  <c r="M22" i="48"/>
  <c r="N50" i="28"/>
  <c r="N45" i="48"/>
  <c r="N87" i="28"/>
  <c r="N87" i="48"/>
  <c r="M17" i="48"/>
  <c r="N46" i="48"/>
  <c r="N103" i="48"/>
  <c r="N51" i="48"/>
  <c r="M3" i="48"/>
  <c r="N68" i="48"/>
  <c r="N60" i="48"/>
  <c r="N106" i="48"/>
  <c r="N22" i="48" s="1"/>
  <c r="N47" i="48"/>
  <c r="N5" i="48" s="1"/>
  <c r="N50" i="48"/>
  <c r="N8" i="48" s="1"/>
  <c r="N70" i="48"/>
  <c r="N28" i="48" s="1"/>
  <c r="N56" i="48"/>
  <c r="N67" i="48"/>
  <c r="K66" i="48"/>
  <c r="N65" i="48"/>
  <c r="N69" i="28"/>
  <c r="N69" i="48"/>
  <c r="N48" i="48"/>
  <c r="N52" i="28"/>
  <c r="N52" i="48"/>
  <c r="N10" i="48" s="1"/>
  <c r="M28" i="48"/>
  <c r="M10" i="48"/>
  <c r="N55" i="28"/>
  <c r="N55" i="48"/>
  <c r="N49" i="48"/>
  <c r="N59" i="28"/>
  <c r="N59" i="48"/>
  <c r="L66" i="48"/>
  <c r="M5" i="48"/>
  <c r="O10" i="49"/>
  <c r="O3" i="49"/>
  <c r="O5" i="49"/>
  <c r="Q89" i="45"/>
  <c r="Q89" i="40" s="1"/>
  <c r="Q89" i="49" s="1"/>
  <c r="O22" i="49"/>
  <c r="O21" i="49"/>
  <c r="Q102" i="45"/>
  <c r="Q91" i="45"/>
  <c r="Q91" i="40" s="1"/>
  <c r="Q91" i="49" s="1"/>
  <c r="Q104" i="45"/>
  <c r="Q104" i="40" s="1"/>
  <c r="Q104" i="49" s="1"/>
  <c r="Q112" i="45"/>
  <c r="Q112" i="40" s="1"/>
  <c r="Q112" i="49" s="1"/>
  <c r="Q88" i="45"/>
  <c r="R79" i="40"/>
  <c r="U58" i="45"/>
  <c r="Q98" i="45"/>
  <c r="Q98" i="40" s="1"/>
  <c r="Q98" i="49" s="1"/>
  <c r="Q109" i="45"/>
  <c r="Q92" i="45"/>
  <c r="Q92" i="40" s="1"/>
  <c r="Q92" i="49" s="1"/>
  <c r="Q105" i="45"/>
  <c r="Q105" i="40" s="1"/>
  <c r="Q105" i="49" s="1"/>
  <c r="P95" i="40"/>
  <c r="P95" i="49" s="1"/>
  <c r="Q87" i="45"/>
  <c r="Q87" i="40" s="1"/>
  <c r="Q87" i="49" s="1"/>
  <c r="Q93" i="45"/>
  <c r="Q93" i="40" s="1"/>
  <c r="Q93" i="49" s="1"/>
  <c r="Q106" i="45"/>
  <c r="Q6" i="16"/>
  <c r="Q99" i="45"/>
  <c r="Q99" i="40" s="1"/>
  <c r="Q99" i="49" s="1"/>
  <c r="Q95" i="45"/>
  <c r="Q95" i="40" s="1"/>
  <c r="Q95" i="49" s="1"/>
  <c r="Q57" i="45"/>
  <c r="Q53" i="45"/>
  <c r="Q107" i="45"/>
  <c r="Q107" i="40" s="1"/>
  <c r="Q107" i="49" s="1"/>
  <c r="Q110" i="45"/>
  <c r="Q110" i="40" s="1"/>
  <c r="Q110" i="49" s="1"/>
  <c r="Q90" i="45"/>
  <c r="Q90" i="40" s="1"/>
  <c r="Q90" i="49" s="1"/>
  <c r="Q103" i="45"/>
  <c r="Q103" i="40" s="1"/>
  <c r="Q103" i="49" s="1"/>
  <c r="P53" i="40"/>
  <c r="P53" i="49" s="1"/>
  <c r="P11" i="45"/>
  <c r="Q94" i="45"/>
  <c r="P57" i="40"/>
  <c r="P57" i="49" s="1"/>
  <c r="P15" i="45"/>
  <c r="O66" i="40"/>
  <c r="O24" i="45"/>
  <c r="P108" i="45"/>
  <c r="P108" i="40" s="1"/>
  <c r="P108" i="49" s="1"/>
  <c r="P66" i="45"/>
  <c r="Q108" i="45"/>
  <c r="Q108" i="40" s="1"/>
  <c r="Q108" i="49" s="1"/>
  <c r="Q66" i="45"/>
  <c r="O108" i="40"/>
  <c r="O108" i="49" s="1"/>
  <c r="S74" i="17"/>
  <c r="S75" i="17"/>
  <c r="N106" i="28"/>
  <c r="P87" i="44"/>
  <c r="P87" i="32" s="1"/>
  <c r="P87" i="48" s="1"/>
  <c r="U31" i="31"/>
  <c r="T7" i="17"/>
  <c r="N70" i="28"/>
  <c r="N51" i="28"/>
  <c r="T12" i="44"/>
  <c r="T54" i="32"/>
  <c r="T54" i="48" s="1"/>
  <c r="L66" i="28"/>
  <c r="T18" i="31"/>
  <c r="L71" i="32"/>
  <c r="L80" i="32" s="1"/>
  <c r="L95" i="28"/>
  <c r="L113" i="32"/>
  <c r="L122" i="32" s="1"/>
  <c r="U100" i="44"/>
  <c r="U100" i="32" s="1"/>
  <c r="U100" i="48" s="1"/>
  <c r="U96" i="44"/>
  <c r="U96" i="32" s="1"/>
  <c r="U96" i="48" s="1"/>
  <c r="T96" i="32"/>
  <c r="T96" i="48" s="1"/>
  <c r="K108" i="28"/>
  <c r="K113" i="32"/>
  <c r="K122" i="32" s="1"/>
  <c r="U19" i="31"/>
  <c r="T7" i="31"/>
  <c r="U54" i="32"/>
  <c r="U54" i="48" s="1"/>
  <c r="K71" i="32"/>
  <c r="K80" i="32" s="1"/>
  <c r="U58" i="44"/>
  <c r="T58" i="32"/>
  <c r="T58" i="48" s="1"/>
  <c r="T16" i="48" s="1"/>
  <c r="T16" i="44"/>
  <c r="N49" i="28"/>
  <c r="N68" i="28"/>
  <c r="N46" i="28"/>
  <c r="N67" i="28"/>
  <c r="O95" i="44"/>
  <c r="O95" i="32" s="1"/>
  <c r="O97" i="44"/>
  <c r="O97" i="32" s="1"/>
  <c r="P51" i="40"/>
  <c r="P51" i="49" s="1"/>
  <c r="P9" i="45"/>
  <c r="P106" i="40"/>
  <c r="P65" i="40"/>
  <c r="P65" i="49" s="1"/>
  <c r="P23" i="45"/>
  <c r="P67" i="40"/>
  <c r="P67" i="49" s="1"/>
  <c r="P25" i="45"/>
  <c r="Q121" i="40"/>
  <c r="Q59" i="40"/>
  <c r="Q59" i="49" s="1"/>
  <c r="Q17" i="45"/>
  <c r="P22" i="45"/>
  <c r="P64" i="40"/>
  <c r="P64" i="49" s="1"/>
  <c r="P6" i="45"/>
  <c r="P48" i="40"/>
  <c r="P48" i="49" s="1"/>
  <c r="P70" i="40"/>
  <c r="P70" i="49" s="1"/>
  <c r="P28" i="45"/>
  <c r="P89" i="40"/>
  <c r="P19" i="45"/>
  <c r="P90" i="40"/>
  <c r="P90" i="49" s="1"/>
  <c r="P50" i="40"/>
  <c r="P50" i="49" s="1"/>
  <c r="P8" i="45"/>
  <c r="P63" i="40"/>
  <c r="P63" i="49" s="1"/>
  <c r="P21" i="49" s="1"/>
  <c r="P21" i="45"/>
  <c r="P60" i="40"/>
  <c r="P60" i="49" s="1"/>
  <c r="P18" i="45"/>
  <c r="P102" i="40"/>
  <c r="P102" i="49" s="1"/>
  <c r="P107" i="40"/>
  <c r="P107" i="49" s="1"/>
  <c r="P47" i="40"/>
  <c r="P47" i="49" s="1"/>
  <c r="P5" i="45"/>
  <c r="P14" i="45"/>
  <c r="P56" i="40"/>
  <c r="P56" i="49" s="1"/>
  <c r="P62" i="40"/>
  <c r="P62" i="49" s="1"/>
  <c r="P20" i="49" s="1"/>
  <c r="P20" i="45"/>
  <c r="P3" i="45"/>
  <c r="P87" i="40"/>
  <c r="P45" i="40"/>
  <c r="P45" i="49" s="1"/>
  <c r="P68" i="40"/>
  <c r="P68" i="49" s="1"/>
  <c r="P26" i="45"/>
  <c r="P110" i="40"/>
  <c r="P110" i="49" s="1"/>
  <c r="P93" i="40"/>
  <c r="P4" i="39"/>
  <c r="R110" i="45" s="1"/>
  <c r="P92" i="40"/>
  <c r="P92" i="49" s="1"/>
  <c r="P46" i="40"/>
  <c r="P46" i="49" s="1"/>
  <c r="P4" i="45"/>
  <c r="P49" i="40"/>
  <c r="P49" i="49" s="1"/>
  <c r="P7" i="45"/>
  <c r="Q69" i="45"/>
  <c r="Q61" i="45"/>
  <c r="Q49" i="45"/>
  <c r="Q68" i="45"/>
  <c r="Q60" i="45"/>
  <c r="Q48" i="45"/>
  <c r="Q67" i="45"/>
  <c r="Q56" i="45"/>
  <c r="Q46" i="45"/>
  <c r="Q52" i="45"/>
  <c r="Q45" i="45"/>
  <c r="Q63" i="45"/>
  <c r="Q47" i="45"/>
  <c r="Q50" i="45"/>
  <c r="Q51" i="45"/>
  <c r="Q64" i="45"/>
  <c r="Q70" i="45"/>
  <c r="Q65" i="45"/>
  <c r="Q62" i="45"/>
  <c r="P88" i="40"/>
  <c r="P27" i="45"/>
  <c r="P111" i="40"/>
  <c r="Q13" i="45"/>
  <c r="Q55" i="40"/>
  <c r="Q55" i="49" s="1"/>
  <c r="R101" i="45"/>
  <c r="R97" i="45"/>
  <c r="P52" i="40"/>
  <c r="P52" i="49" s="1"/>
  <c r="P10" i="45"/>
  <c r="R55" i="45"/>
  <c r="T7" i="16"/>
  <c r="T7" i="39"/>
  <c r="V54" i="45" s="1"/>
  <c r="T12" i="45"/>
  <c r="T16" i="45"/>
  <c r="R75" i="18"/>
  <c r="R74" i="18"/>
  <c r="U96" i="45"/>
  <c r="U100" i="45"/>
  <c r="S7" i="18"/>
  <c r="S75" i="16"/>
  <c r="S74" i="16"/>
  <c r="O101" i="32"/>
  <c r="O111" i="32"/>
  <c r="P105" i="44"/>
  <c r="P105" i="32" s="1"/>
  <c r="P105" i="48" s="1"/>
  <c r="P111" i="44"/>
  <c r="P111" i="32" s="1"/>
  <c r="P111" i="48" s="1"/>
  <c r="P88" i="44"/>
  <c r="P88" i="32" s="1"/>
  <c r="P88" i="48" s="1"/>
  <c r="O68" i="32"/>
  <c r="O68" i="28" s="1"/>
  <c r="O26" i="44"/>
  <c r="O60" i="32"/>
  <c r="O18" i="44"/>
  <c r="O45" i="32"/>
  <c r="O3" i="44"/>
  <c r="O90" i="32"/>
  <c r="P93" i="44"/>
  <c r="P110" i="44"/>
  <c r="P110" i="32" s="1"/>
  <c r="P110" i="48" s="1"/>
  <c r="O67" i="32"/>
  <c r="O25" i="44"/>
  <c r="O52" i="32"/>
  <c r="O10" i="44"/>
  <c r="O56" i="32"/>
  <c r="O14" i="44"/>
  <c r="N4" i="18"/>
  <c r="P56" i="44"/>
  <c r="P45" i="44"/>
  <c r="P46" i="44"/>
  <c r="P47" i="44"/>
  <c r="P48" i="44"/>
  <c r="P49" i="44"/>
  <c r="P50" i="44"/>
  <c r="P51" i="44"/>
  <c r="P52" i="44"/>
  <c r="P60" i="44"/>
  <c r="P61" i="44"/>
  <c r="P62" i="44"/>
  <c r="P62" i="32" s="1"/>
  <c r="P62" i="48" s="1"/>
  <c r="P63" i="44"/>
  <c r="P64" i="44"/>
  <c r="P64" i="32" s="1"/>
  <c r="P65" i="44"/>
  <c r="P67" i="44"/>
  <c r="P69" i="44"/>
  <c r="P68" i="44"/>
  <c r="P70" i="44"/>
  <c r="N108" i="28"/>
  <c r="N60" i="28"/>
  <c r="O107" i="32"/>
  <c r="O110" i="32"/>
  <c r="P94" i="44"/>
  <c r="P94" i="32" s="1"/>
  <c r="P94" i="48" s="1"/>
  <c r="P104" i="44"/>
  <c r="O65" i="32"/>
  <c r="O23" i="44"/>
  <c r="O50" i="32"/>
  <c r="O8" i="44"/>
  <c r="N8" i="17"/>
  <c r="N8" i="31"/>
  <c r="P97" i="44" s="1"/>
  <c r="P97" i="32" s="1"/>
  <c r="P97" i="48" s="1"/>
  <c r="O51" i="32"/>
  <c r="O9" i="44"/>
  <c r="N56" i="28"/>
  <c r="N103" i="28"/>
  <c r="M55" i="28"/>
  <c r="M113" i="32"/>
  <c r="M122" i="32" s="1"/>
  <c r="M97" i="28"/>
  <c r="O91" i="32"/>
  <c r="O93" i="32"/>
  <c r="P92" i="44"/>
  <c r="P92" i="32" s="1"/>
  <c r="P92" i="48" s="1"/>
  <c r="P103" i="44"/>
  <c r="O64" i="32"/>
  <c r="O64" i="28" s="1"/>
  <c r="O22" i="44"/>
  <c r="O49" i="32"/>
  <c r="O7" i="44"/>
  <c r="M108" i="28"/>
  <c r="O104" i="32"/>
  <c r="O88" i="32"/>
  <c r="O98" i="32"/>
  <c r="O89" i="32"/>
  <c r="P91" i="44"/>
  <c r="P109" i="44"/>
  <c r="P109" i="32" s="1"/>
  <c r="P109" i="48" s="1"/>
  <c r="P98" i="44"/>
  <c r="P98" i="32" s="1"/>
  <c r="P98" i="48" s="1"/>
  <c r="O69" i="32"/>
  <c r="O27" i="44"/>
  <c r="N99" i="32"/>
  <c r="N99" i="48" s="1"/>
  <c r="N53" i="32"/>
  <c r="N53" i="48" s="1"/>
  <c r="N11" i="48" s="1"/>
  <c r="N11" i="44"/>
  <c r="M66" i="32"/>
  <c r="M24" i="44"/>
  <c r="P107" i="44"/>
  <c r="P107" i="32" s="1"/>
  <c r="P107" i="48" s="1"/>
  <c r="P102" i="44"/>
  <c r="P102" i="32" s="1"/>
  <c r="P102" i="48" s="1"/>
  <c r="O102" i="32"/>
  <c r="O63" i="32"/>
  <c r="O63" i="48" s="1"/>
  <c r="O21" i="48" s="1"/>
  <c r="O21" i="44"/>
  <c r="O48" i="32"/>
  <c r="O6" i="44"/>
  <c r="N45" i="28"/>
  <c r="O53" i="44"/>
  <c r="O57" i="44"/>
  <c r="M6" i="18"/>
  <c r="O59" i="44"/>
  <c r="O55" i="44"/>
  <c r="M8" i="18"/>
  <c r="O87" i="32"/>
  <c r="M59" i="28"/>
  <c r="P106" i="44"/>
  <c r="P90" i="44"/>
  <c r="O112" i="32"/>
  <c r="O103" i="32"/>
  <c r="O62" i="32"/>
  <c r="O62" i="48" s="1"/>
  <c r="O20" i="44"/>
  <c r="O47" i="32"/>
  <c r="O5" i="44"/>
  <c r="N6" i="17"/>
  <c r="N67" i="18" s="1"/>
  <c r="M9" i="17"/>
  <c r="L9" i="18"/>
  <c r="N66" i="44"/>
  <c r="N57" i="32"/>
  <c r="N15" i="44"/>
  <c r="O106" i="32"/>
  <c r="P112" i="44"/>
  <c r="P112" i="32" s="1"/>
  <c r="P112" i="48" s="1"/>
  <c r="P89" i="44"/>
  <c r="P89" i="32" s="1"/>
  <c r="P89" i="48" s="1"/>
  <c r="O92" i="32"/>
  <c r="O70" i="32"/>
  <c r="O28" i="44"/>
  <c r="O61" i="32"/>
  <c r="O19" i="44"/>
  <c r="O46" i="32"/>
  <c r="O4" i="44"/>
  <c r="E100" i="28"/>
  <c r="E100" i="29" s="1"/>
  <c r="F100" i="28"/>
  <c r="F100" i="29" s="1"/>
  <c r="I100" i="28"/>
  <c r="I100" i="29" s="1"/>
  <c r="H100" i="28"/>
  <c r="H100" i="29" s="1"/>
  <c r="G100" i="28"/>
  <c r="G100" i="29" s="1"/>
  <c r="J100" i="28"/>
  <c r="J100" i="29" s="1"/>
  <c r="K100" i="28"/>
  <c r="K100" i="29" s="1"/>
  <c r="L100" i="28"/>
  <c r="L100" i="29" s="1"/>
  <c r="M100" i="28"/>
  <c r="M100" i="29" s="1"/>
  <c r="F58" i="28"/>
  <c r="F58" i="29" s="1"/>
  <c r="I58" i="28"/>
  <c r="I58" i="29" s="1"/>
  <c r="E58" i="28"/>
  <c r="E58" i="29" s="1"/>
  <c r="G58" i="28"/>
  <c r="G58" i="29" s="1"/>
  <c r="H58" i="28"/>
  <c r="H58" i="29" s="1"/>
  <c r="J58" i="28"/>
  <c r="J58" i="29" s="1"/>
  <c r="K58" i="28"/>
  <c r="K58" i="29" s="1"/>
  <c r="L58" i="28"/>
  <c r="L58" i="29" s="1"/>
  <c r="M58" i="28"/>
  <c r="M58" i="29" s="1"/>
  <c r="N58" i="28"/>
  <c r="N58" i="29" s="1"/>
  <c r="I57" i="28"/>
  <c r="H57" i="28"/>
  <c r="H57" i="29" s="1"/>
  <c r="F57" i="28"/>
  <c r="G57" i="28"/>
  <c r="G57" i="29" s="1"/>
  <c r="E57" i="28"/>
  <c r="J57" i="28"/>
  <c r="K57" i="28"/>
  <c r="L57" i="28"/>
  <c r="M57" i="28"/>
  <c r="F99" i="28"/>
  <c r="E99" i="28"/>
  <c r="I99" i="28"/>
  <c r="G99" i="28"/>
  <c r="G99" i="29" s="1"/>
  <c r="H99" i="28"/>
  <c r="H99" i="29" s="1"/>
  <c r="J99" i="28"/>
  <c r="K99" i="28"/>
  <c r="M99" i="28"/>
  <c r="L99" i="28"/>
  <c r="O3" i="39"/>
  <c r="Q8" i="16"/>
  <c r="O109" i="28"/>
  <c r="P11" i="17"/>
  <c r="O100" i="28"/>
  <c r="O100" i="29" s="1"/>
  <c r="N86" i="32"/>
  <c r="N44" i="32"/>
  <c r="O37" i="15"/>
  <c r="O37" i="14"/>
  <c r="O37" i="12"/>
  <c r="O37" i="28"/>
  <c r="M3" i="18"/>
  <c r="O37" i="11"/>
  <c r="P37" i="40"/>
  <c r="P37" i="41"/>
  <c r="N86" i="40"/>
  <c r="N44" i="40"/>
  <c r="P11" i="16"/>
  <c r="M9" i="31"/>
  <c r="M9" i="16"/>
  <c r="S2" i="42"/>
  <c r="S2" i="34"/>
  <c r="O4" i="17"/>
  <c r="P121" i="14"/>
  <c r="P121" i="28"/>
  <c r="P121" i="12"/>
  <c r="N3" i="17"/>
  <c r="P121" i="11"/>
  <c r="P121" i="15"/>
  <c r="O94" i="28"/>
  <c r="P79" i="32"/>
  <c r="P79" i="12"/>
  <c r="N3" i="16"/>
  <c r="P79" i="11"/>
  <c r="P79" i="15"/>
  <c r="P79" i="14"/>
  <c r="P79" i="28"/>
  <c r="R11" i="31"/>
  <c r="Q11" i="18"/>
  <c r="Q23" i="31"/>
  <c r="Q35" i="31"/>
  <c r="O58" i="28"/>
  <c r="O58" i="29" s="1"/>
  <c r="O54" i="28"/>
  <c r="O54" i="29" s="1"/>
  <c r="O38" i="40"/>
  <c r="M14" i="39"/>
  <c r="M26" i="39" s="1"/>
  <c r="N2" i="39"/>
  <c r="O99" i="28"/>
  <c r="O4" i="16"/>
  <c r="O96" i="28"/>
  <c r="O96" i="29" s="1"/>
  <c r="O2" i="32"/>
  <c r="O2" i="40"/>
  <c r="N2" i="31"/>
  <c r="M14" i="31"/>
  <c r="M26" i="31" s="1"/>
  <c r="U40" i="40"/>
  <c r="Q5" i="39"/>
  <c r="P34" i="39"/>
  <c r="P22" i="39"/>
  <c r="Q10" i="39"/>
  <c r="Q35" i="39"/>
  <c r="Q23" i="39"/>
  <c r="R11" i="39"/>
  <c r="Q8" i="39"/>
  <c r="P27" i="39"/>
  <c r="R121" i="49" s="1"/>
  <c r="P6" i="39"/>
  <c r="Q28" i="39"/>
  <c r="P9" i="39"/>
  <c r="Q15" i="39"/>
  <c r="S79" i="49" s="1"/>
  <c r="R16" i="39"/>
  <c r="N6" i="31"/>
  <c r="P95" i="44" s="1"/>
  <c r="P95" i="32" s="1"/>
  <c r="P95" i="48" s="1"/>
  <c r="N22" i="31"/>
  <c r="N10" i="16" s="1"/>
  <c r="N34" i="31"/>
  <c r="N10" i="17" s="1"/>
  <c r="O10" i="31"/>
  <c r="O10" i="18" s="1"/>
  <c r="O37" i="32"/>
  <c r="O38" i="32" s="1"/>
  <c r="O37" i="36"/>
  <c r="P121" i="32"/>
  <c r="S2" i="38"/>
  <c r="O86" i="4"/>
  <c r="O44" i="4"/>
  <c r="P2" i="36"/>
  <c r="P2" i="35"/>
  <c r="P2" i="4"/>
  <c r="N14" i="2"/>
  <c r="N26" i="2" s="1"/>
  <c r="O2" i="2"/>
  <c r="Q28" i="36"/>
  <c r="P9" i="36"/>
  <c r="P21" i="36"/>
  <c r="P29" i="32"/>
  <c r="P28" i="31"/>
  <c r="O27" i="31"/>
  <c r="N3" i="31"/>
  <c r="P17" i="31"/>
  <c r="P5" i="16" s="1"/>
  <c r="O5" i="31"/>
  <c r="O5" i="18" s="1"/>
  <c r="O15" i="31"/>
  <c r="P16" i="31"/>
  <c r="O4" i="31"/>
  <c r="L23" i="34"/>
  <c r="L19" i="34"/>
  <c r="L7" i="34"/>
  <c r="L6" i="34"/>
  <c r="L24" i="34"/>
  <c r="L25" i="34"/>
  <c r="L26" i="34"/>
  <c r="L27" i="34"/>
  <c r="M18" i="34"/>
  <c r="M17" i="34"/>
  <c r="M16" i="34"/>
  <c r="M15" i="34"/>
  <c r="N11" i="34"/>
  <c r="M14" i="34"/>
  <c r="M13" i="34"/>
  <c r="M12" i="34"/>
  <c r="K27" i="34"/>
  <c r="K26" i="34"/>
  <c r="K25" i="34"/>
  <c r="K24" i="34"/>
  <c r="K23" i="34"/>
  <c r="K19" i="34"/>
  <c r="K7" i="34"/>
  <c r="K6" i="34"/>
  <c r="K18" i="34"/>
  <c r="K17" i="34"/>
  <c r="K16" i="34"/>
  <c r="K15" i="34"/>
  <c r="K14" i="34"/>
  <c r="K13" i="34"/>
  <c r="K12" i="34"/>
  <c r="M23" i="34"/>
  <c r="M19" i="34"/>
  <c r="M7" i="34"/>
  <c r="M6" i="34"/>
  <c r="M25" i="34"/>
  <c r="M27" i="34"/>
  <c r="M24" i="34"/>
  <c r="M26" i="34"/>
  <c r="N5" i="34"/>
  <c r="L18" i="34"/>
  <c r="L17" i="34"/>
  <c r="L16" i="34"/>
  <c r="L15" i="34"/>
  <c r="L14" i="34"/>
  <c r="L13" i="34"/>
  <c r="L12" i="34"/>
  <c r="T20" i="36"/>
  <c r="V40" i="32"/>
  <c r="O122" i="4"/>
  <c r="P71" i="4"/>
  <c r="M40" i="4"/>
  <c r="P113" i="4"/>
  <c r="O80" i="4"/>
  <c r="P38" i="4"/>
  <c r="Q29" i="4"/>
  <c r="G9" i="28"/>
  <c r="G9" i="29"/>
  <c r="G64" i="29"/>
  <c r="G22" i="29" s="1"/>
  <c r="G22" i="28"/>
  <c r="G5" i="28"/>
  <c r="G47" i="29"/>
  <c r="G5" i="29" s="1"/>
  <c r="H50" i="29"/>
  <c r="H8" i="29" s="1"/>
  <c r="H8" i="28"/>
  <c r="G21" i="28"/>
  <c r="G63" i="29"/>
  <c r="G21" i="29" s="1"/>
  <c r="H51" i="29"/>
  <c r="H9" i="29" s="1"/>
  <c r="H9" i="28"/>
  <c r="H70" i="29"/>
  <c r="H28" i="29" s="1"/>
  <c r="H28" i="28"/>
  <c r="H52" i="29"/>
  <c r="H10" i="29" s="1"/>
  <c r="H10" i="28"/>
  <c r="G45" i="29"/>
  <c r="G3" i="29" s="1"/>
  <c r="G3" i="28"/>
  <c r="G46" i="29"/>
  <c r="G4" i="29" s="1"/>
  <c r="G4" i="28"/>
  <c r="H45" i="29"/>
  <c r="H3" i="29" s="1"/>
  <c r="H3" i="28"/>
  <c r="H64" i="29"/>
  <c r="H22" i="29" s="1"/>
  <c r="H22" i="28"/>
  <c r="G50" i="29"/>
  <c r="G8" i="29" s="1"/>
  <c r="G8" i="28"/>
  <c r="G70" i="29"/>
  <c r="G28" i="29" s="1"/>
  <c r="G28" i="28"/>
  <c r="H63" i="29"/>
  <c r="H21" i="29" s="1"/>
  <c r="H21" i="28"/>
  <c r="H47" i="29"/>
  <c r="H5" i="29" s="1"/>
  <c r="H5" i="28"/>
  <c r="G52" i="29"/>
  <c r="G10" i="29" s="1"/>
  <c r="G10" i="28"/>
  <c r="H46" i="29"/>
  <c r="H4" i="29" s="1"/>
  <c r="H4" i="28"/>
  <c r="G11" i="28"/>
  <c r="C60" i="17"/>
  <c r="Q104" i="44" l="1"/>
  <c r="Q104" i="32" s="1"/>
  <c r="Q104" i="48" s="1"/>
  <c r="P86" i="49"/>
  <c r="P44" i="49"/>
  <c r="P44" i="44"/>
  <c r="P86" i="44"/>
  <c r="Q2" i="41"/>
  <c r="Q2" i="47"/>
  <c r="Q2" i="48"/>
  <c r="Q2" i="44"/>
  <c r="Q2" i="49"/>
  <c r="Q2" i="45"/>
  <c r="Q2" i="43"/>
  <c r="P86" i="43"/>
  <c r="P44" i="43"/>
  <c r="P86" i="48"/>
  <c r="P44" i="48"/>
  <c r="P86" i="47"/>
  <c r="P44" i="47"/>
  <c r="H23" i="48"/>
  <c r="P44" i="45"/>
  <c r="P86" i="45"/>
  <c r="P13" i="49"/>
  <c r="P10" i="49"/>
  <c r="N6" i="48"/>
  <c r="M15" i="48"/>
  <c r="R87" i="4"/>
  <c r="R87" i="47" s="1"/>
  <c r="R45" i="4"/>
  <c r="Q13" i="49"/>
  <c r="Q18" i="47"/>
  <c r="H27" i="49"/>
  <c r="O17" i="49"/>
  <c r="P17" i="49"/>
  <c r="N25" i="49"/>
  <c r="P111" i="49"/>
  <c r="P98" i="49"/>
  <c r="P14" i="49" s="1"/>
  <c r="P87" i="49"/>
  <c r="P3" i="49" s="1"/>
  <c r="P106" i="49"/>
  <c r="P22" i="49" s="1"/>
  <c r="P88" i="49"/>
  <c r="P4" i="49" s="1"/>
  <c r="P89" i="49"/>
  <c r="P5" i="49" s="1"/>
  <c r="P93" i="49"/>
  <c r="P9" i="49" s="1"/>
  <c r="M18" i="48"/>
  <c r="O104" i="48"/>
  <c r="O20" i="48" s="1"/>
  <c r="R16" i="47"/>
  <c r="Q26" i="47"/>
  <c r="Q15" i="47"/>
  <c r="Q95" i="47"/>
  <c r="Q11" i="47" s="1"/>
  <c r="Q59" i="47"/>
  <c r="Q17" i="47" s="1"/>
  <c r="R108" i="47"/>
  <c r="R24" i="47" s="1"/>
  <c r="R19" i="47"/>
  <c r="Q23" i="47"/>
  <c r="R89" i="47"/>
  <c r="R5" i="47" s="1"/>
  <c r="H13" i="28"/>
  <c r="G24" i="28"/>
  <c r="G108" i="29"/>
  <c r="Q69" i="47"/>
  <c r="Q27" i="47" s="1"/>
  <c r="R21" i="47"/>
  <c r="G13" i="28"/>
  <c r="G97" i="29"/>
  <c r="R4" i="50"/>
  <c r="R21" i="10" s="1"/>
  <c r="R63" i="10" s="1"/>
  <c r="R105" i="10" s="1"/>
  <c r="R13" i="47"/>
  <c r="G25" i="29"/>
  <c r="K15" i="48"/>
  <c r="Q7" i="47"/>
  <c r="Q6" i="47"/>
  <c r="Q20" i="47"/>
  <c r="Q25" i="47"/>
  <c r="Q3" i="50"/>
  <c r="Q20" i="10" s="1"/>
  <c r="Q62" i="10" s="1"/>
  <c r="Q104" i="10" s="1"/>
  <c r="M23" i="48"/>
  <c r="L26" i="48"/>
  <c r="Q14" i="47"/>
  <c r="S16" i="48"/>
  <c r="O15" i="49"/>
  <c r="Q12" i="47"/>
  <c r="R9" i="47"/>
  <c r="Q3" i="47"/>
  <c r="R57" i="47"/>
  <c r="R109" i="47"/>
  <c r="R67" i="47"/>
  <c r="S55" i="47"/>
  <c r="S97" i="47"/>
  <c r="P18" i="23"/>
  <c r="P18" i="22"/>
  <c r="R10" i="41"/>
  <c r="S100" i="47"/>
  <c r="S58" i="47"/>
  <c r="R22" i="41"/>
  <c r="Q29" i="40"/>
  <c r="R88" i="47"/>
  <c r="R46" i="47"/>
  <c r="R59" i="40"/>
  <c r="R59" i="49" s="1"/>
  <c r="R59" i="47"/>
  <c r="R101" i="47"/>
  <c r="R102" i="47"/>
  <c r="R60" i="47"/>
  <c r="Q52" i="40"/>
  <c r="Q52" i="49" s="1"/>
  <c r="Q94" i="40"/>
  <c r="Q94" i="49" s="1"/>
  <c r="Q88" i="40"/>
  <c r="Q88" i="49" s="1"/>
  <c r="Q54" i="40"/>
  <c r="Q54" i="49" s="1"/>
  <c r="Q96" i="40"/>
  <c r="Q96" i="49" s="1"/>
  <c r="R69" i="47"/>
  <c r="R111" i="47"/>
  <c r="S9" i="41"/>
  <c r="S9" i="35"/>
  <c r="S93" i="47"/>
  <c r="S51" i="47"/>
  <c r="S28" i="35"/>
  <c r="S28" i="41"/>
  <c r="S70" i="47"/>
  <c r="S112" i="47"/>
  <c r="Q102" i="40"/>
  <c r="Q102" i="49" s="1"/>
  <c r="G113" i="10"/>
  <c r="G122" i="10" s="1"/>
  <c r="G104" i="28"/>
  <c r="G113" i="28" s="1"/>
  <c r="G122" i="28" s="1"/>
  <c r="E17" i="17" s="1"/>
  <c r="R65" i="47"/>
  <c r="R107" i="47"/>
  <c r="R95" i="47"/>
  <c r="T28" i="35"/>
  <c r="T28" i="41"/>
  <c r="T112" i="47"/>
  <c r="T70" i="47"/>
  <c r="R49" i="47"/>
  <c r="R91" i="47"/>
  <c r="S61" i="47"/>
  <c r="S103" i="47"/>
  <c r="S47" i="47"/>
  <c r="S89" i="47"/>
  <c r="Q109" i="40"/>
  <c r="Q109" i="49" s="1"/>
  <c r="M7" i="48"/>
  <c r="Q8" i="41"/>
  <c r="H104" i="28"/>
  <c r="H113" i="28" s="1"/>
  <c r="H122" i="28" s="1"/>
  <c r="F17" i="17" s="1"/>
  <c r="H113" i="10"/>
  <c r="H122" i="10" s="1"/>
  <c r="R9" i="41"/>
  <c r="R28" i="47"/>
  <c r="R98" i="47"/>
  <c r="R56" i="47"/>
  <c r="P27" i="49"/>
  <c r="R100" i="40"/>
  <c r="R100" i="49" s="1"/>
  <c r="R58" i="40"/>
  <c r="R58" i="49" s="1"/>
  <c r="S108" i="47"/>
  <c r="S66" i="47"/>
  <c r="Q60" i="40"/>
  <c r="Q60" i="49" s="1"/>
  <c r="R54" i="47"/>
  <c r="R96" i="47"/>
  <c r="S4" i="50"/>
  <c r="S21" i="10" s="1"/>
  <c r="S63" i="10" s="1"/>
  <c r="S105" i="10" s="1"/>
  <c r="S21" i="35"/>
  <c r="S63" i="47"/>
  <c r="R8" i="41"/>
  <c r="Q106" i="40"/>
  <c r="Q106" i="49" s="1"/>
  <c r="R20" i="41"/>
  <c r="R20" i="35"/>
  <c r="R104" i="47"/>
  <c r="R62" i="47"/>
  <c r="R110" i="47"/>
  <c r="R68" i="47"/>
  <c r="R90" i="47"/>
  <c r="R48" i="47"/>
  <c r="Q4" i="47"/>
  <c r="O18" i="49"/>
  <c r="H17" i="28"/>
  <c r="Q17" i="49"/>
  <c r="P25" i="49"/>
  <c r="T73" i="18"/>
  <c r="P15" i="49"/>
  <c r="H12" i="29"/>
  <c r="G6" i="49"/>
  <c r="O6" i="49"/>
  <c r="O27" i="49"/>
  <c r="N17" i="48"/>
  <c r="G19" i="29"/>
  <c r="M13" i="48"/>
  <c r="M26" i="48"/>
  <c r="G14" i="29"/>
  <c r="G13" i="48"/>
  <c r="H26" i="28"/>
  <c r="M27" i="48"/>
  <c r="H26" i="29"/>
  <c r="G26" i="29"/>
  <c r="N26" i="48"/>
  <c r="L18" i="48"/>
  <c r="M6" i="48"/>
  <c r="G19" i="28"/>
  <c r="M85" i="18"/>
  <c r="N13" i="48"/>
  <c r="L15" i="48"/>
  <c r="H27" i="28"/>
  <c r="O52" i="28"/>
  <c r="G14" i="28"/>
  <c r="L14" i="48"/>
  <c r="H25" i="29"/>
  <c r="Q79" i="10"/>
  <c r="Q79" i="48"/>
  <c r="O38" i="17"/>
  <c r="O38" i="23" s="1"/>
  <c r="O35" i="17"/>
  <c r="O35" i="23" s="1"/>
  <c r="O36" i="17"/>
  <c r="O36" i="23" s="1"/>
  <c r="O37" i="17"/>
  <c r="O37" i="23" s="1"/>
  <c r="G19" i="48"/>
  <c r="P37" i="48"/>
  <c r="P37" i="10"/>
  <c r="Q121" i="48"/>
  <c r="Q121" i="10"/>
  <c r="O38" i="16"/>
  <c r="O38" i="22" s="1"/>
  <c r="O35" i="16"/>
  <c r="O35" i="22" s="1"/>
  <c r="O37" i="16"/>
  <c r="O37" i="22" s="1"/>
  <c r="O36" i="16"/>
  <c r="O36" i="22" s="1"/>
  <c r="F29" i="36"/>
  <c r="F38" i="36" s="1"/>
  <c r="F29" i="41"/>
  <c r="F38" i="41" s="1"/>
  <c r="F29" i="35"/>
  <c r="F38" i="35" s="1"/>
  <c r="G27" i="41"/>
  <c r="G27" i="36"/>
  <c r="G27" i="35"/>
  <c r="J5" i="41"/>
  <c r="J5" i="35"/>
  <c r="J5" i="36"/>
  <c r="I23" i="41"/>
  <c r="I23" i="36"/>
  <c r="I23" i="35"/>
  <c r="G6" i="41"/>
  <c r="G6" i="35"/>
  <c r="G6" i="36"/>
  <c r="I12" i="41"/>
  <c r="I12" i="35"/>
  <c r="I12" i="36"/>
  <c r="H27" i="41"/>
  <c r="H27" i="36"/>
  <c r="H27" i="35"/>
  <c r="H18" i="41"/>
  <c r="H18" i="36"/>
  <c r="H18" i="35"/>
  <c r="H12" i="41"/>
  <c r="H12" i="36"/>
  <c r="H12" i="35"/>
  <c r="I26" i="41"/>
  <c r="I26" i="36"/>
  <c r="I26" i="35"/>
  <c r="G12" i="41"/>
  <c r="G12" i="35"/>
  <c r="G12" i="36"/>
  <c r="G7" i="41"/>
  <c r="G7" i="36"/>
  <c r="G7" i="35"/>
  <c r="I13" i="41"/>
  <c r="I13" i="35"/>
  <c r="I13" i="36"/>
  <c r="H26" i="41"/>
  <c r="H26" i="36"/>
  <c r="H26" i="35"/>
  <c r="G18" i="41"/>
  <c r="G18" i="36"/>
  <c r="G18" i="35"/>
  <c r="H13" i="41"/>
  <c r="H13" i="36"/>
  <c r="H13" i="35"/>
  <c r="I24" i="41"/>
  <c r="I24" i="36"/>
  <c r="I24" i="35"/>
  <c r="G13" i="41"/>
  <c r="G13" i="36"/>
  <c r="G13" i="35"/>
  <c r="G19" i="41"/>
  <c r="G19" i="36"/>
  <c r="G19" i="35"/>
  <c r="I14" i="41"/>
  <c r="I14" i="35"/>
  <c r="I14" i="36"/>
  <c r="H25" i="41"/>
  <c r="H25" i="36"/>
  <c r="H25" i="35"/>
  <c r="I19" i="41"/>
  <c r="I19" i="36"/>
  <c r="I19" i="35"/>
  <c r="H14" i="41"/>
  <c r="H14" i="36"/>
  <c r="H14" i="35"/>
  <c r="I27" i="41"/>
  <c r="I27" i="36"/>
  <c r="I27" i="35"/>
  <c r="G14" i="41"/>
  <c r="G14" i="35"/>
  <c r="G14" i="36"/>
  <c r="G23" i="41"/>
  <c r="G23" i="36"/>
  <c r="G23" i="35"/>
  <c r="J11" i="41"/>
  <c r="J11" i="35"/>
  <c r="J11" i="36"/>
  <c r="H24" i="41"/>
  <c r="H24" i="36"/>
  <c r="H24" i="35"/>
  <c r="I18" i="41"/>
  <c r="I18" i="36"/>
  <c r="I18" i="35"/>
  <c r="H15" i="41"/>
  <c r="H15" i="36"/>
  <c r="H15" i="35"/>
  <c r="I25" i="41"/>
  <c r="I25" i="36"/>
  <c r="I25" i="35"/>
  <c r="G15" i="41"/>
  <c r="G15" i="36"/>
  <c r="G15" i="35"/>
  <c r="G24" i="41"/>
  <c r="G24" i="35"/>
  <c r="G24" i="36"/>
  <c r="I15" i="41"/>
  <c r="I15" i="35"/>
  <c r="I15" i="36"/>
  <c r="H6" i="41"/>
  <c r="H6" i="36"/>
  <c r="H6" i="35"/>
  <c r="G16" i="41"/>
  <c r="G16" i="35"/>
  <c r="G16" i="36"/>
  <c r="T4" i="34"/>
  <c r="O4" i="41"/>
  <c r="O4" i="35"/>
  <c r="O4" i="36"/>
  <c r="H23" i="41"/>
  <c r="H23" i="36"/>
  <c r="H23" i="35"/>
  <c r="H16" i="41"/>
  <c r="H16" i="36"/>
  <c r="H16" i="35"/>
  <c r="I6" i="41"/>
  <c r="I6" i="35"/>
  <c r="I6" i="36"/>
  <c r="G25" i="41"/>
  <c r="G25" i="36"/>
  <c r="G25" i="35"/>
  <c r="I16" i="41"/>
  <c r="I16" i="35"/>
  <c r="I16" i="36"/>
  <c r="H7" i="41"/>
  <c r="H7" i="36"/>
  <c r="H7" i="35"/>
  <c r="H17" i="41"/>
  <c r="H17" i="36"/>
  <c r="H17" i="35"/>
  <c r="I7" i="41"/>
  <c r="I7" i="35"/>
  <c r="I7" i="36"/>
  <c r="G17" i="41"/>
  <c r="G17" i="36"/>
  <c r="G17" i="35"/>
  <c r="G26" i="41"/>
  <c r="G26" i="36"/>
  <c r="G26" i="35"/>
  <c r="I17" i="41"/>
  <c r="I17" i="36"/>
  <c r="I17" i="35"/>
  <c r="H19" i="41"/>
  <c r="H19" i="36"/>
  <c r="H19" i="35"/>
  <c r="T3" i="34"/>
  <c r="O3" i="41"/>
  <c r="O3" i="35"/>
  <c r="O3" i="36"/>
  <c r="M14" i="48"/>
  <c r="L25" i="48"/>
  <c r="L7" i="48"/>
  <c r="L23" i="48"/>
  <c r="N19" i="49"/>
  <c r="H25" i="28"/>
  <c r="H111" i="29"/>
  <c r="H27" i="29" s="1"/>
  <c r="G12" i="29"/>
  <c r="J18" i="49"/>
  <c r="H6" i="29"/>
  <c r="N14" i="48"/>
  <c r="H23" i="29"/>
  <c r="G26" i="28"/>
  <c r="G25" i="28"/>
  <c r="H18" i="29"/>
  <c r="H7" i="28"/>
  <c r="H7" i="29"/>
  <c r="E7" i="48"/>
  <c r="R16" i="48"/>
  <c r="M19" i="48"/>
  <c r="G17" i="28"/>
  <c r="E25" i="49"/>
  <c r="I17" i="48"/>
  <c r="H19" i="29"/>
  <c r="E12" i="48"/>
  <c r="M113" i="48"/>
  <c r="M122" i="48" s="1"/>
  <c r="G25" i="48"/>
  <c r="N18" i="48"/>
  <c r="O26" i="49"/>
  <c r="G23" i="28"/>
  <c r="H14" i="28"/>
  <c r="G12" i="28"/>
  <c r="P64" i="48"/>
  <c r="J23" i="49"/>
  <c r="F7" i="49"/>
  <c r="H12" i="49"/>
  <c r="J7" i="49"/>
  <c r="H18" i="28"/>
  <c r="G23" i="29"/>
  <c r="L15" i="49"/>
  <c r="K18" i="49"/>
  <c r="E13" i="48"/>
  <c r="H7" i="49"/>
  <c r="H27" i="48"/>
  <c r="S12" i="48"/>
  <c r="H14" i="29"/>
  <c r="G18" i="28"/>
  <c r="H6" i="28"/>
  <c r="G23" i="48"/>
  <c r="K23" i="49"/>
  <c r="E17" i="49"/>
  <c r="N14" i="49"/>
  <c r="H15" i="48"/>
  <c r="P12" i="48"/>
  <c r="P16" i="49"/>
  <c r="O71" i="47"/>
  <c r="O80" i="47" s="1"/>
  <c r="F17" i="49"/>
  <c r="J23" i="48"/>
  <c r="J15" i="48"/>
  <c r="H17" i="49"/>
  <c r="L26" i="49"/>
  <c r="J16" i="49"/>
  <c r="H17" i="48"/>
  <c r="I24" i="49"/>
  <c r="H13" i="48"/>
  <c r="K25" i="49"/>
  <c r="H26" i="48"/>
  <c r="M29" i="47"/>
  <c r="M38" i="47" s="1"/>
  <c r="I27" i="48"/>
  <c r="H16" i="49"/>
  <c r="I16" i="49"/>
  <c r="L24" i="49"/>
  <c r="H16" i="48"/>
  <c r="K14" i="49"/>
  <c r="I14" i="49"/>
  <c r="F18" i="49"/>
  <c r="K15" i="49"/>
  <c r="J19" i="49"/>
  <c r="L27" i="49"/>
  <c r="E15" i="49"/>
  <c r="J18" i="48"/>
  <c r="F26" i="48"/>
  <c r="F27" i="49"/>
  <c r="K13" i="48"/>
  <c r="L16" i="49"/>
  <c r="I18" i="48"/>
  <c r="I13" i="49"/>
  <c r="O12" i="48"/>
  <c r="H25" i="49"/>
  <c r="E13" i="49"/>
  <c r="K25" i="48"/>
  <c r="H26" i="49"/>
  <c r="M26" i="49"/>
  <c r="L113" i="48"/>
  <c r="L122" i="48" s="1"/>
  <c r="I29" i="47"/>
  <c r="I38" i="47" s="1"/>
  <c r="L23" i="49"/>
  <c r="F26" i="49"/>
  <c r="J24" i="49"/>
  <c r="M23" i="49"/>
  <c r="J25" i="48"/>
  <c r="H7" i="48"/>
  <c r="E26" i="49"/>
  <c r="N23" i="49"/>
  <c r="H25" i="48"/>
  <c r="J29" i="47"/>
  <c r="J38" i="47" s="1"/>
  <c r="H19" i="48"/>
  <c r="E26" i="48"/>
  <c r="J7" i="48"/>
  <c r="G25" i="49"/>
  <c r="N24" i="49"/>
  <c r="J26" i="49"/>
  <c r="E23" i="49"/>
  <c r="I7" i="48"/>
  <c r="E19" i="48"/>
  <c r="I19" i="49"/>
  <c r="F25" i="48"/>
  <c r="I24" i="48"/>
  <c r="L19" i="48"/>
  <c r="J27" i="48"/>
  <c r="I23" i="48"/>
  <c r="M24" i="49"/>
  <c r="K23" i="48"/>
  <c r="M12" i="49"/>
  <c r="K12" i="48"/>
  <c r="J12" i="49"/>
  <c r="L17" i="49"/>
  <c r="N13" i="49"/>
  <c r="E14" i="48"/>
  <c r="G12" i="49"/>
  <c r="N16" i="48"/>
  <c r="G14" i="49"/>
  <c r="H29" i="47"/>
  <c r="H38" i="47" s="1"/>
  <c r="I16" i="48"/>
  <c r="U12" i="48"/>
  <c r="F29" i="47"/>
  <c r="F38" i="47" s="1"/>
  <c r="K17" i="49"/>
  <c r="K17" i="48"/>
  <c r="F13" i="48"/>
  <c r="H15" i="49"/>
  <c r="N18" i="49"/>
  <c r="H12" i="48"/>
  <c r="H12" i="28"/>
  <c r="J15" i="49"/>
  <c r="L16" i="48"/>
  <c r="I13" i="48"/>
  <c r="O12" i="49"/>
  <c r="F17" i="48"/>
  <c r="F13" i="49"/>
  <c r="G14" i="48"/>
  <c r="I12" i="48"/>
  <c r="R12" i="48"/>
  <c r="K18" i="48"/>
  <c r="O14" i="49"/>
  <c r="I113" i="48"/>
  <c r="I122" i="48" s="1"/>
  <c r="J14" i="48"/>
  <c r="G12" i="48"/>
  <c r="G60" i="29"/>
  <c r="G18" i="29" s="1"/>
  <c r="M18" i="49"/>
  <c r="H14" i="49"/>
  <c r="L13" i="49"/>
  <c r="I15" i="49"/>
  <c r="I17" i="49"/>
  <c r="H13" i="49"/>
  <c r="M16" i="48"/>
  <c r="P12" i="49"/>
  <c r="Q12" i="48"/>
  <c r="M16" i="49"/>
  <c r="F14" i="48"/>
  <c r="G7" i="28"/>
  <c r="G6" i="28"/>
  <c r="H19" i="28"/>
  <c r="P7" i="49"/>
  <c r="N7" i="48"/>
  <c r="F6" i="48"/>
  <c r="F71" i="48"/>
  <c r="F80" i="48" s="1"/>
  <c r="E7" i="49"/>
  <c r="N6" i="49"/>
  <c r="N71" i="49"/>
  <c r="N80" i="49" s="1"/>
  <c r="G6" i="48"/>
  <c r="G71" i="48"/>
  <c r="G80" i="48" s="1"/>
  <c r="H6" i="48"/>
  <c r="H71" i="48"/>
  <c r="H80" i="48" s="1"/>
  <c r="G7" i="49"/>
  <c r="G6" i="29"/>
  <c r="L12" i="49"/>
  <c r="M13" i="49"/>
  <c r="F16" i="49"/>
  <c r="H18" i="49"/>
  <c r="Q16" i="49"/>
  <c r="I12" i="49"/>
  <c r="L29" i="47"/>
  <c r="L38" i="47" s="1"/>
  <c r="N113" i="49"/>
  <c r="N122" i="49" s="1"/>
  <c r="P52" i="47"/>
  <c r="P94" i="47"/>
  <c r="F27" i="48"/>
  <c r="E27" i="49"/>
  <c r="E6" i="48"/>
  <c r="E113" i="48"/>
  <c r="E122" i="48" s="1"/>
  <c r="G71" i="49"/>
  <c r="G80" i="49" s="1"/>
  <c r="E71" i="49"/>
  <c r="E80" i="49" s="1"/>
  <c r="F113" i="48"/>
  <c r="F122" i="48" s="1"/>
  <c r="I14" i="48"/>
  <c r="J12" i="48"/>
  <c r="G7" i="29"/>
  <c r="G27" i="29"/>
  <c r="N12" i="49"/>
  <c r="M27" i="49"/>
  <c r="E16" i="49"/>
  <c r="F14" i="49"/>
  <c r="G26" i="48"/>
  <c r="G18" i="48"/>
  <c r="G17" i="48"/>
  <c r="J17" i="49"/>
  <c r="J14" i="49"/>
  <c r="J13" i="49"/>
  <c r="K27" i="49"/>
  <c r="J27" i="49"/>
  <c r="I15" i="48"/>
  <c r="J13" i="48"/>
  <c r="J26" i="48"/>
  <c r="E23" i="48"/>
  <c r="K19" i="48"/>
  <c r="L14" i="49"/>
  <c r="K13" i="49"/>
  <c r="N29" i="47"/>
  <c r="N38" i="47" s="1"/>
  <c r="I27" i="49"/>
  <c r="O10" i="47"/>
  <c r="K14" i="48"/>
  <c r="F16" i="48"/>
  <c r="F18" i="48"/>
  <c r="G7" i="48"/>
  <c r="N17" i="49"/>
  <c r="J17" i="48"/>
  <c r="I25" i="49"/>
  <c r="N27" i="49"/>
  <c r="E14" i="49"/>
  <c r="J19" i="48"/>
  <c r="E15" i="48"/>
  <c r="P8" i="47"/>
  <c r="L18" i="49"/>
  <c r="K29" i="47"/>
  <c r="K38" i="47" s="1"/>
  <c r="E19" i="49"/>
  <c r="H113" i="48"/>
  <c r="H122" i="48" s="1"/>
  <c r="F19" i="48"/>
  <c r="L27" i="48"/>
  <c r="J24" i="48"/>
  <c r="E71" i="48"/>
  <c r="E80" i="48" s="1"/>
  <c r="G27" i="28"/>
  <c r="N25" i="48"/>
  <c r="K16" i="48"/>
  <c r="K7" i="49"/>
  <c r="F6" i="49"/>
  <c r="F71" i="49"/>
  <c r="F80" i="49" s="1"/>
  <c r="M25" i="49"/>
  <c r="K71" i="49"/>
  <c r="K80" i="49" s="1"/>
  <c r="K24" i="49"/>
  <c r="O13" i="49"/>
  <c r="N12" i="48"/>
  <c r="L13" i="48"/>
  <c r="Z8" i="42"/>
  <c r="Y10" i="42"/>
  <c r="Y22" i="42"/>
  <c r="M7" i="49"/>
  <c r="O16" i="49"/>
  <c r="E24" i="48"/>
  <c r="O113" i="47"/>
  <c r="O122" i="47" s="1"/>
  <c r="P16" i="48"/>
  <c r="H18" i="48"/>
  <c r="M19" i="49"/>
  <c r="H24" i="49"/>
  <c r="O7" i="49"/>
  <c r="N26" i="49"/>
  <c r="H24" i="48"/>
  <c r="K7" i="48"/>
  <c r="H14" i="48"/>
  <c r="P106" i="47"/>
  <c r="P64" i="47"/>
  <c r="L6" i="48"/>
  <c r="J6" i="49"/>
  <c r="J71" i="49"/>
  <c r="J80" i="49" s="1"/>
  <c r="K113" i="49"/>
  <c r="K122" i="49" s="1"/>
  <c r="V8" i="38"/>
  <c r="U10" i="38"/>
  <c r="U22" i="38"/>
  <c r="E18" i="49"/>
  <c r="H23" i="28"/>
  <c r="F15" i="49"/>
  <c r="F113" i="49"/>
  <c r="F122" i="49" s="1"/>
  <c r="M14" i="49"/>
  <c r="F15" i="48"/>
  <c r="I25" i="48"/>
  <c r="E27" i="48"/>
  <c r="F24" i="49"/>
  <c r="F12" i="48"/>
  <c r="K12" i="49"/>
  <c r="K26" i="49"/>
  <c r="L12" i="48"/>
  <c r="E24" i="49"/>
  <c r="E18" i="48"/>
  <c r="I26" i="49"/>
  <c r="J16" i="48"/>
  <c r="N7" i="49"/>
  <c r="E17" i="48"/>
  <c r="F12" i="49"/>
  <c r="G29" i="47"/>
  <c r="G38" i="47" s="1"/>
  <c r="H23" i="49"/>
  <c r="G113" i="49"/>
  <c r="G122" i="49" s="1"/>
  <c r="M17" i="49"/>
  <c r="J113" i="49"/>
  <c r="J122" i="49" s="1"/>
  <c r="H24" i="28"/>
  <c r="L6" i="49"/>
  <c r="L71" i="49"/>
  <c r="L80" i="49" s="1"/>
  <c r="U22" i="8"/>
  <c r="V8" i="8"/>
  <c r="U10" i="8"/>
  <c r="Q50" i="47"/>
  <c r="Q92" i="47"/>
  <c r="K16" i="49"/>
  <c r="J6" i="48"/>
  <c r="J71" i="48"/>
  <c r="J80" i="48" s="1"/>
  <c r="G19" i="49"/>
  <c r="M6" i="49"/>
  <c r="M71" i="49"/>
  <c r="M80" i="49" s="1"/>
  <c r="I6" i="49"/>
  <c r="I71" i="49"/>
  <c r="I80" i="49" s="1"/>
  <c r="H6" i="49"/>
  <c r="H71" i="49"/>
  <c r="H80" i="49" s="1"/>
  <c r="I7" i="49"/>
  <c r="L113" i="49"/>
  <c r="L122" i="49" s="1"/>
  <c r="L19" i="49"/>
  <c r="F23" i="48"/>
  <c r="Q16" i="48"/>
  <c r="I6" i="48"/>
  <c r="I71" i="48"/>
  <c r="I80" i="48" s="1"/>
  <c r="J113" i="48"/>
  <c r="J122" i="48" s="1"/>
  <c r="F7" i="48"/>
  <c r="K19" i="49"/>
  <c r="E25" i="48"/>
  <c r="H19" i="49"/>
  <c r="E12" i="49"/>
  <c r="M113" i="49"/>
  <c r="M122" i="49" s="1"/>
  <c r="E6" i="49"/>
  <c r="E113" i="49"/>
  <c r="E122" i="49" s="1"/>
  <c r="L25" i="49"/>
  <c r="M12" i="48"/>
  <c r="F24" i="48"/>
  <c r="E16" i="48"/>
  <c r="M15" i="49"/>
  <c r="O22" i="47"/>
  <c r="F19" i="49"/>
  <c r="J25" i="49"/>
  <c r="I18" i="49"/>
  <c r="I113" i="49"/>
  <c r="I122" i="49" s="1"/>
  <c r="K27" i="48"/>
  <c r="O16" i="48"/>
  <c r="F25" i="49"/>
  <c r="L7" i="49"/>
  <c r="F23" i="49"/>
  <c r="I23" i="49"/>
  <c r="K6" i="49"/>
  <c r="L17" i="48"/>
  <c r="H113" i="49"/>
  <c r="H122" i="49" s="1"/>
  <c r="N16" i="49"/>
  <c r="I19" i="48"/>
  <c r="I26" i="48"/>
  <c r="K26" i="48"/>
  <c r="G113" i="48"/>
  <c r="G122" i="48" s="1"/>
  <c r="G26" i="49"/>
  <c r="G27" i="48"/>
  <c r="K6" i="48"/>
  <c r="N15" i="49"/>
  <c r="K113" i="48"/>
  <c r="K122" i="48" s="1"/>
  <c r="N57" i="48"/>
  <c r="N15" i="48" s="1"/>
  <c r="O113" i="40"/>
  <c r="O122" i="40" s="1"/>
  <c r="T12" i="48"/>
  <c r="K24" i="48"/>
  <c r="K71" i="48"/>
  <c r="O70" i="48"/>
  <c r="O103" i="48"/>
  <c r="O87" i="48"/>
  <c r="O69" i="48"/>
  <c r="O93" i="48"/>
  <c r="O51" i="28"/>
  <c r="O51" i="48"/>
  <c r="O67" i="48"/>
  <c r="O25" i="48" s="1"/>
  <c r="O45" i="48"/>
  <c r="O111" i="28"/>
  <c r="O111" i="48"/>
  <c r="N27" i="48"/>
  <c r="N113" i="48"/>
  <c r="O92" i="48"/>
  <c r="O112" i="48"/>
  <c r="O91" i="48"/>
  <c r="O110" i="48"/>
  <c r="O101" i="48"/>
  <c r="L24" i="48"/>
  <c r="L71" i="48"/>
  <c r="L80" i="48" s="1"/>
  <c r="M71" i="32"/>
  <c r="M80" i="32" s="1"/>
  <c r="M66" i="48"/>
  <c r="O107" i="48"/>
  <c r="O60" i="48"/>
  <c r="N23" i="48"/>
  <c r="N9" i="48"/>
  <c r="N3" i="48"/>
  <c r="O48" i="48"/>
  <c r="O49" i="28"/>
  <c r="O49" i="48"/>
  <c r="O90" i="48"/>
  <c r="O97" i="48"/>
  <c r="O89" i="48"/>
  <c r="O50" i="48"/>
  <c r="O56" i="48"/>
  <c r="O68" i="48"/>
  <c r="N19" i="48"/>
  <c r="O106" i="48"/>
  <c r="O47" i="48"/>
  <c r="O98" i="48"/>
  <c r="O64" i="48"/>
  <c r="O46" i="48"/>
  <c r="O61" i="28"/>
  <c r="O61" i="48"/>
  <c r="O102" i="28"/>
  <c r="O102" i="48"/>
  <c r="O88" i="48"/>
  <c r="O65" i="28"/>
  <c r="O65" i="48"/>
  <c r="O52" i="48"/>
  <c r="O95" i="48"/>
  <c r="N4" i="48"/>
  <c r="P11" i="49"/>
  <c r="O71" i="40"/>
  <c r="O80" i="40" s="1"/>
  <c r="O66" i="49"/>
  <c r="P6" i="49"/>
  <c r="O113" i="49"/>
  <c r="O122" i="49" s="1"/>
  <c r="P18" i="49"/>
  <c r="P26" i="49"/>
  <c r="P23" i="49"/>
  <c r="P8" i="49"/>
  <c r="Q37" i="40"/>
  <c r="Q37" i="49"/>
  <c r="P28" i="49"/>
  <c r="O95" i="28"/>
  <c r="O91" i="28"/>
  <c r="O98" i="28"/>
  <c r="U12" i="44"/>
  <c r="Q26" i="45"/>
  <c r="S79" i="40"/>
  <c r="V58" i="45"/>
  <c r="R87" i="45"/>
  <c r="R98" i="45"/>
  <c r="Q57" i="40"/>
  <c r="Q57" i="49" s="1"/>
  <c r="Q15" i="49" s="1"/>
  <c r="Q15" i="45"/>
  <c r="R112" i="45"/>
  <c r="R112" i="40" s="1"/>
  <c r="R112" i="49" s="1"/>
  <c r="Q66" i="40"/>
  <c r="Q66" i="49" s="1"/>
  <c r="Q24" i="49" s="1"/>
  <c r="Q24" i="45"/>
  <c r="P66" i="40"/>
  <c r="P24" i="45"/>
  <c r="R108" i="45"/>
  <c r="R66" i="45"/>
  <c r="R66" i="40" s="1"/>
  <c r="R66" i="49" s="1"/>
  <c r="R99" i="45"/>
  <c r="R99" i="40" s="1"/>
  <c r="R99" i="49" s="1"/>
  <c r="R95" i="45"/>
  <c r="R95" i="40" s="1"/>
  <c r="R95" i="49" s="1"/>
  <c r="R57" i="45"/>
  <c r="R53" i="45"/>
  <c r="Q53" i="40"/>
  <c r="Q53" i="49" s="1"/>
  <c r="Q11" i="49" s="1"/>
  <c r="Q11" i="45"/>
  <c r="R6" i="16"/>
  <c r="V31" i="31"/>
  <c r="U7" i="17"/>
  <c r="O47" i="28"/>
  <c r="O48" i="28"/>
  <c r="T74" i="17"/>
  <c r="T75" i="17"/>
  <c r="O69" i="28"/>
  <c r="O103" i="28"/>
  <c r="O97" i="28"/>
  <c r="O50" i="28"/>
  <c r="V96" i="44"/>
  <c r="V96" i="32" s="1"/>
  <c r="V100" i="44"/>
  <c r="V100" i="32" s="1"/>
  <c r="U18" i="31"/>
  <c r="V19" i="31"/>
  <c r="U7" i="31"/>
  <c r="W54" i="44" s="1"/>
  <c r="V54" i="44"/>
  <c r="U58" i="32"/>
  <c r="U58" i="48" s="1"/>
  <c r="U16" i="48" s="1"/>
  <c r="U16" i="44"/>
  <c r="V58" i="44"/>
  <c r="O89" i="28"/>
  <c r="Q112" i="44"/>
  <c r="Q112" i="32" s="1"/>
  <c r="Q112" i="48" s="1"/>
  <c r="O101" i="28"/>
  <c r="O107" i="28"/>
  <c r="O70" i="28"/>
  <c r="Q92" i="44"/>
  <c r="Q92" i="32" s="1"/>
  <c r="Q92" i="48" s="1"/>
  <c r="O106" i="28"/>
  <c r="Q91" i="44"/>
  <c r="Q91" i="32" s="1"/>
  <c r="Q91" i="48" s="1"/>
  <c r="Q105" i="44"/>
  <c r="Q105" i="32" s="1"/>
  <c r="Q105" i="48" s="1"/>
  <c r="O110" i="28"/>
  <c r="O60" i="28"/>
  <c r="O46" i="28"/>
  <c r="O45" i="28"/>
  <c r="O67" i="28"/>
  <c r="G71" i="28"/>
  <c r="G80" i="28" s="1"/>
  <c r="E17" i="16" s="1"/>
  <c r="R110" i="40"/>
  <c r="R110" i="49" s="1"/>
  <c r="Q65" i="40"/>
  <c r="Q65" i="49" s="1"/>
  <c r="Q23" i="49" s="1"/>
  <c r="Q23" i="45"/>
  <c r="Q61" i="40"/>
  <c r="Q61" i="49" s="1"/>
  <c r="Q19" i="45"/>
  <c r="R97" i="40"/>
  <c r="R97" i="49" s="1"/>
  <c r="Q70" i="40"/>
  <c r="Q70" i="49" s="1"/>
  <c r="Q28" i="49" s="1"/>
  <c r="Q28" i="45"/>
  <c r="Q46" i="40"/>
  <c r="Q46" i="49" s="1"/>
  <c r="Q4" i="45"/>
  <c r="Q69" i="40"/>
  <c r="Q69" i="49" s="1"/>
  <c r="Q27" i="45"/>
  <c r="R93" i="45"/>
  <c r="R91" i="45"/>
  <c r="R105" i="45"/>
  <c r="R17" i="45"/>
  <c r="R101" i="40"/>
  <c r="R101" i="49" s="1"/>
  <c r="Q56" i="40"/>
  <c r="Q56" i="49" s="1"/>
  <c r="Q14" i="49" s="1"/>
  <c r="Q14" i="45"/>
  <c r="R92" i="45"/>
  <c r="Q51" i="40"/>
  <c r="Q51" i="49" s="1"/>
  <c r="Q9" i="45"/>
  <c r="Q67" i="40"/>
  <c r="Q67" i="49" s="1"/>
  <c r="Q25" i="45"/>
  <c r="Q18" i="45"/>
  <c r="R88" i="45"/>
  <c r="R102" i="45"/>
  <c r="R109" i="45"/>
  <c r="S101" i="45"/>
  <c r="S97" i="45"/>
  <c r="S97" i="40" s="1"/>
  <c r="S97" i="49" s="1"/>
  <c r="Q50" i="40"/>
  <c r="Q50" i="49" s="1"/>
  <c r="Q8" i="49" s="1"/>
  <c r="Q8" i="45"/>
  <c r="Q48" i="40"/>
  <c r="Q48" i="49" s="1"/>
  <c r="Q6" i="49" s="1"/>
  <c r="Q6" i="45"/>
  <c r="R89" i="45"/>
  <c r="Q64" i="40"/>
  <c r="Q64" i="49" s="1"/>
  <c r="Q22" i="45"/>
  <c r="R68" i="45"/>
  <c r="R60" i="45"/>
  <c r="R48" i="45"/>
  <c r="R67" i="45"/>
  <c r="R47" i="45"/>
  <c r="R56" i="45"/>
  <c r="R65" i="45"/>
  <c r="R45" i="45"/>
  <c r="R63" i="45"/>
  <c r="R46" i="45"/>
  <c r="R50" i="45"/>
  <c r="R61" i="45"/>
  <c r="R69" i="45"/>
  <c r="R64" i="45"/>
  <c r="R51" i="45"/>
  <c r="R62" i="45"/>
  <c r="R52" i="45"/>
  <c r="R70" i="45"/>
  <c r="R49" i="45"/>
  <c r="Q10" i="45"/>
  <c r="Q47" i="40"/>
  <c r="Q47" i="49" s="1"/>
  <c r="Q5" i="45"/>
  <c r="R107" i="45"/>
  <c r="R103" i="45"/>
  <c r="S55" i="45"/>
  <c r="Q37" i="41"/>
  <c r="R55" i="40"/>
  <c r="R55" i="49" s="1"/>
  <c r="R13" i="45"/>
  <c r="Q63" i="40"/>
  <c r="Q63" i="49" s="1"/>
  <c r="Q21" i="49" s="1"/>
  <c r="Q21" i="45"/>
  <c r="Q68" i="40"/>
  <c r="Q68" i="49" s="1"/>
  <c r="Q26" i="49" s="1"/>
  <c r="R90" i="45"/>
  <c r="R111" i="45"/>
  <c r="S59" i="45"/>
  <c r="Q62" i="40"/>
  <c r="Q62" i="49" s="1"/>
  <c r="Q20" i="49" s="1"/>
  <c r="Q20" i="45"/>
  <c r="Q45" i="40"/>
  <c r="Q45" i="49" s="1"/>
  <c r="Q3" i="45"/>
  <c r="Q49" i="40"/>
  <c r="Q49" i="49" s="1"/>
  <c r="Q7" i="49" s="1"/>
  <c r="Q7" i="45"/>
  <c r="R106" i="45"/>
  <c r="R94" i="45"/>
  <c r="R104" i="45"/>
  <c r="U7" i="16"/>
  <c r="U7" i="39"/>
  <c r="W54" i="45" s="1"/>
  <c r="U16" i="45"/>
  <c r="V100" i="45"/>
  <c r="T7" i="18"/>
  <c r="V96" i="45"/>
  <c r="U12" i="45"/>
  <c r="T75" i="16"/>
  <c r="T74" i="16"/>
  <c r="S74" i="18"/>
  <c r="S75" i="18"/>
  <c r="P101" i="44"/>
  <c r="P101" i="32" s="1"/>
  <c r="M9" i="18"/>
  <c r="O66" i="44"/>
  <c r="N66" i="32"/>
  <c r="N24" i="44"/>
  <c r="O93" i="28"/>
  <c r="O87" i="28"/>
  <c r="O53" i="32"/>
  <c r="O53" i="48" s="1"/>
  <c r="O11" i="44"/>
  <c r="Q87" i="44"/>
  <c r="P63" i="32"/>
  <c r="P63" i="48" s="1"/>
  <c r="P21" i="48" s="1"/>
  <c r="P21" i="44"/>
  <c r="P48" i="32"/>
  <c r="P48" i="28" s="1"/>
  <c r="P6" i="44"/>
  <c r="O59" i="32"/>
  <c r="O59" i="48" s="1"/>
  <c r="O17" i="44"/>
  <c r="P69" i="32"/>
  <c r="P27" i="44"/>
  <c r="O4" i="18"/>
  <c r="Q67" i="44"/>
  <c r="Q68" i="44"/>
  <c r="Q69" i="44"/>
  <c r="Q70" i="44"/>
  <c r="Q56" i="44"/>
  <c r="Q45" i="44"/>
  <c r="Q46" i="44"/>
  <c r="Q47" i="44"/>
  <c r="Q48" i="44"/>
  <c r="Q49" i="44"/>
  <c r="Q50" i="44"/>
  <c r="Q51" i="44"/>
  <c r="Q52" i="44"/>
  <c r="Q60" i="44"/>
  <c r="Q61" i="44"/>
  <c r="Q62" i="44"/>
  <c r="Q63" i="44"/>
  <c r="Q64" i="44"/>
  <c r="Q65" i="44"/>
  <c r="O112" i="28"/>
  <c r="O108" i="44"/>
  <c r="Q89" i="44"/>
  <c r="Q90" i="44"/>
  <c r="Q90" i="32" s="1"/>
  <c r="Q90" i="48" s="1"/>
  <c r="Q103" i="44"/>
  <c r="N53" i="28"/>
  <c r="P103" i="32"/>
  <c r="N8" i="18"/>
  <c r="P59" i="44"/>
  <c r="P55" i="44"/>
  <c r="P47" i="32"/>
  <c r="P5" i="44"/>
  <c r="O57" i="32"/>
  <c r="O57" i="48" s="1"/>
  <c r="O15" i="48" s="1"/>
  <c r="O15" i="44"/>
  <c r="O90" i="28"/>
  <c r="Q111" i="44"/>
  <c r="Q110" i="44"/>
  <c r="Q110" i="32" s="1"/>
  <c r="Q110" i="48" s="1"/>
  <c r="Q102" i="44"/>
  <c r="Q102" i="32" s="1"/>
  <c r="Q102" i="48" s="1"/>
  <c r="M66" i="28"/>
  <c r="P70" i="32"/>
  <c r="P28" i="44"/>
  <c r="P61" i="32"/>
  <c r="P19" i="44"/>
  <c r="P46" i="32"/>
  <c r="P4" i="44"/>
  <c r="O6" i="17"/>
  <c r="O67" i="18" s="1"/>
  <c r="P53" i="44"/>
  <c r="N6" i="18"/>
  <c r="P57" i="44"/>
  <c r="O56" i="28"/>
  <c r="O88" i="28"/>
  <c r="O92" i="28"/>
  <c r="N57" i="28"/>
  <c r="O55" i="32"/>
  <c r="O55" i="48" s="1"/>
  <c r="O13" i="44"/>
  <c r="Q94" i="44"/>
  <c r="Q93" i="44"/>
  <c r="Q98" i="44"/>
  <c r="P91" i="32"/>
  <c r="P91" i="28" s="1"/>
  <c r="P68" i="32"/>
  <c r="P26" i="44"/>
  <c r="P60" i="32"/>
  <c r="P18" i="44"/>
  <c r="P45" i="32"/>
  <c r="P3" i="44"/>
  <c r="P52" i="32"/>
  <c r="P10" i="44"/>
  <c r="P56" i="32"/>
  <c r="P14" i="44"/>
  <c r="N9" i="17"/>
  <c r="P99" i="44"/>
  <c r="P90" i="32"/>
  <c r="Q109" i="44"/>
  <c r="Q107" i="44"/>
  <c r="Q107" i="32" s="1"/>
  <c r="Q107" i="48" s="1"/>
  <c r="O8" i="17"/>
  <c r="O8" i="31"/>
  <c r="Q101" i="44" s="1"/>
  <c r="P67" i="32"/>
  <c r="P25" i="44"/>
  <c r="P51" i="32"/>
  <c r="P51" i="28" s="1"/>
  <c r="P9" i="44"/>
  <c r="P93" i="32"/>
  <c r="N113" i="32"/>
  <c r="N122" i="32" s="1"/>
  <c r="N99" i="28"/>
  <c r="P22" i="44"/>
  <c r="P106" i="32"/>
  <c r="Q88" i="44"/>
  <c r="Q106" i="44"/>
  <c r="Q106" i="32" s="1"/>
  <c r="P20" i="44"/>
  <c r="P104" i="32"/>
  <c r="P104" i="48" s="1"/>
  <c r="P65" i="32"/>
  <c r="P23" i="44"/>
  <c r="P50" i="32"/>
  <c r="P8" i="44"/>
  <c r="P49" i="32"/>
  <c r="P7" i="44"/>
  <c r="G15" i="28"/>
  <c r="H15" i="28"/>
  <c r="H16" i="29"/>
  <c r="H16" i="28"/>
  <c r="P109" i="28"/>
  <c r="P88" i="28"/>
  <c r="P87" i="28"/>
  <c r="P94" i="28"/>
  <c r="P89" i="28"/>
  <c r="P64" i="28"/>
  <c r="P98" i="28"/>
  <c r="P92" i="28"/>
  <c r="Q79" i="32"/>
  <c r="Q79" i="12"/>
  <c r="O3" i="16"/>
  <c r="Q79" i="15"/>
  <c r="Q79" i="28"/>
  <c r="Q79" i="11"/>
  <c r="Q79" i="14"/>
  <c r="P100" i="28"/>
  <c r="P100" i="29" s="1"/>
  <c r="O86" i="32"/>
  <c r="O44" i="32"/>
  <c r="P97" i="28"/>
  <c r="P102" i="28"/>
  <c r="P112" i="28"/>
  <c r="Q11" i="17"/>
  <c r="P58" i="28"/>
  <c r="P58" i="29" s="1"/>
  <c r="P110" i="28"/>
  <c r="P107" i="28"/>
  <c r="P2" i="32"/>
  <c r="P2" i="40"/>
  <c r="O2" i="31"/>
  <c r="N14" i="31"/>
  <c r="N26" i="31" s="1"/>
  <c r="N9" i="31"/>
  <c r="P108" i="44" s="1"/>
  <c r="P108" i="32" s="1"/>
  <c r="P108" i="48" s="1"/>
  <c r="N9" i="16"/>
  <c r="P96" i="28"/>
  <c r="P96" i="29" s="1"/>
  <c r="Q11" i="16"/>
  <c r="P111" i="28"/>
  <c r="P38" i="40"/>
  <c r="P37" i="12"/>
  <c r="P37" i="15"/>
  <c r="N3" i="18"/>
  <c r="P37" i="14"/>
  <c r="P37" i="11"/>
  <c r="P37" i="28"/>
  <c r="T2" i="42"/>
  <c r="T2" i="34"/>
  <c r="P113" i="40"/>
  <c r="P122" i="40" s="1"/>
  <c r="O86" i="40"/>
  <c r="O44" i="40"/>
  <c r="P4" i="16"/>
  <c r="R8" i="16"/>
  <c r="S11" i="31"/>
  <c r="R35" i="31"/>
  <c r="R23" i="31"/>
  <c r="R11" i="18"/>
  <c r="P54" i="28"/>
  <c r="P54" i="29" s="1"/>
  <c r="P4" i="17"/>
  <c r="O6" i="31"/>
  <c r="Q99" i="44" s="1"/>
  <c r="Q99" i="32" s="1"/>
  <c r="Q99" i="48" s="1"/>
  <c r="Q121" i="12"/>
  <c r="Q121" i="11"/>
  <c r="O3" i="17"/>
  <c r="Q121" i="15"/>
  <c r="Q121" i="14"/>
  <c r="Q121" i="28"/>
  <c r="P3" i="39"/>
  <c r="R37" i="49" s="1"/>
  <c r="R121" i="40"/>
  <c r="N14" i="39"/>
  <c r="N26" i="39" s="1"/>
  <c r="O2" i="39"/>
  <c r="P95" i="28"/>
  <c r="V40" i="40"/>
  <c r="Q9" i="39"/>
  <c r="R8" i="39"/>
  <c r="T55" i="45" s="1"/>
  <c r="R5" i="39"/>
  <c r="R35" i="39"/>
  <c r="R23" i="39"/>
  <c r="S11" i="39"/>
  <c r="Q34" i="39"/>
  <c r="Q22" i="39"/>
  <c r="R10" i="39"/>
  <c r="R15" i="39"/>
  <c r="T79" i="49" s="1"/>
  <c r="S16" i="39"/>
  <c r="Q27" i="39"/>
  <c r="S121" i="49" s="1"/>
  <c r="Q6" i="39"/>
  <c r="R28" i="39"/>
  <c r="Q4" i="39"/>
  <c r="S104" i="45" s="1"/>
  <c r="O22" i="31"/>
  <c r="O10" i="16" s="1"/>
  <c r="O34" i="31"/>
  <c r="O10" i="17" s="1"/>
  <c r="P10" i="31"/>
  <c r="P10" i="18" s="1"/>
  <c r="P37" i="32"/>
  <c r="P38" i="32" s="1"/>
  <c r="P37" i="36"/>
  <c r="Q121" i="32"/>
  <c r="Q2" i="36"/>
  <c r="Q2" i="35"/>
  <c r="Q2" i="4"/>
  <c r="O14" i="2"/>
  <c r="O26" i="2" s="1"/>
  <c r="P2" i="2"/>
  <c r="T2" i="38"/>
  <c r="P86" i="4"/>
  <c r="P44" i="4"/>
  <c r="Q29" i="32"/>
  <c r="Q9" i="36"/>
  <c r="Q21" i="36"/>
  <c r="R28" i="36"/>
  <c r="G16" i="29"/>
  <c r="H71" i="28"/>
  <c r="H80" i="28" s="1"/>
  <c r="F17" i="16" s="1"/>
  <c r="Q28" i="31"/>
  <c r="P27" i="31"/>
  <c r="Q16" i="31"/>
  <c r="P15" i="31"/>
  <c r="P4" i="31"/>
  <c r="O9" i="16"/>
  <c r="O3" i="31"/>
  <c r="Q17" i="31"/>
  <c r="Q5" i="16" s="1"/>
  <c r="P5" i="31"/>
  <c r="P5" i="18" s="1"/>
  <c r="O5" i="34"/>
  <c r="N7" i="34"/>
  <c r="N27" i="34"/>
  <c r="N23" i="34"/>
  <c r="N26" i="34"/>
  <c r="N25" i="34"/>
  <c r="N19" i="34"/>
  <c r="N24" i="34"/>
  <c r="N6" i="34"/>
  <c r="O11" i="34"/>
  <c r="N14" i="34"/>
  <c r="N13" i="34"/>
  <c r="N12" i="34"/>
  <c r="N17" i="34"/>
  <c r="N16" i="34"/>
  <c r="N18" i="34"/>
  <c r="N15" i="34"/>
  <c r="W40" i="32"/>
  <c r="U20" i="36"/>
  <c r="Q38" i="4"/>
  <c r="R29" i="4"/>
  <c r="P122" i="4"/>
  <c r="Q113" i="4"/>
  <c r="G16" i="28"/>
  <c r="Q71" i="4"/>
  <c r="P80" i="4"/>
  <c r="N40" i="4"/>
  <c r="Q86" i="48" l="1"/>
  <c r="Q44" i="48"/>
  <c r="R2" i="41"/>
  <c r="R2" i="47"/>
  <c r="R2" i="48"/>
  <c r="R2" i="44"/>
  <c r="R2" i="49"/>
  <c r="R2" i="45"/>
  <c r="R2" i="43"/>
  <c r="Q86" i="47"/>
  <c r="Q44" i="47"/>
  <c r="Q86" i="44"/>
  <c r="Q44" i="44"/>
  <c r="Q86" i="43"/>
  <c r="Q44" i="43"/>
  <c r="Q86" i="45"/>
  <c r="Q44" i="45"/>
  <c r="Q86" i="49"/>
  <c r="Q44" i="49"/>
  <c r="S87" i="4"/>
  <c r="S45" i="4"/>
  <c r="S45" i="47" s="1"/>
  <c r="R17" i="49"/>
  <c r="Q22" i="49"/>
  <c r="Q4" i="49"/>
  <c r="Q18" i="49"/>
  <c r="Q10" i="49"/>
  <c r="P113" i="49"/>
  <c r="P122" i="49" s="1"/>
  <c r="V100" i="48"/>
  <c r="AL100" i="32"/>
  <c r="V96" i="48"/>
  <c r="AL96" i="32"/>
  <c r="S19" i="47"/>
  <c r="R53" i="47"/>
  <c r="R11" i="47" s="1"/>
  <c r="R14" i="47"/>
  <c r="R4" i="47"/>
  <c r="R99" i="47"/>
  <c r="R15" i="47" s="1"/>
  <c r="T28" i="47"/>
  <c r="S16" i="47"/>
  <c r="R45" i="47"/>
  <c r="R3" i="47" s="1"/>
  <c r="S105" i="47"/>
  <c r="S21" i="47" s="1"/>
  <c r="R27" i="47"/>
  <c r="Q38" i="40"/>
  <c r="R26" i="47"/>
  <c r="O17" i="48"/>
  <c r="R16" i="49"/>
  <c r="S9" i="47"/>
  <c r="Q12" i="49"/>
  <c r="S13" i="47"/>
  <c r="R25" i="47"/>
  <c r="S109" i="47"/>
  <c r="S67" i="47"/>
  <c r="R29" i="40"/>
  <c r="Q18" i="23"/>
  <c r="S10" i="41"/>
  <c r="Q18" i="22"/>
  <c r="S98" i="47"/>
  <c r="S56" i="47"/>
  <c r="R20" i="47"/>
  <c r="S54" i="47"/>
  <c r="S96" i="47"/>
  <c r="S107" i="47"/>
  <c r="S65" i="47"/>
  <c r="T55" i="40"/>
  <c r="T55" i="49" s="1"/>
  <c r="T55" i="47"/>
  <c r="T97" i="47"/>
  <c r="S87" i="47"/>
  <c r="T100" i="47"/>
  <c r="T58" i="47"/>
  <c r="R6" i="47"/>
  <c r="R12" i="47"/>
  <c r="R23" i="47"/>
  <c r="R17" i="47"/>
  <c r="T47" i="47"/>
  <c r="S49" i="47"/>
  <c r="S91" i="47"/>
  <c r="R98" i="40"/>
  <c r="R98" i="49" s="1"/>
  <c r="Q113" i="49"/>
  <c r="Q122" i="49" s="1"/>
  <c r="R54" i="40"/>
  <c r="R54" i="49" s="1"/>
  <c r="R96" i="40"/>
  <c r="R96" i="49" s="1"/>
  <c r="S58" i="40"/>
  <c r="S58" i="49" s="1"/>
  <c r="S100" i="40"/>
  <c r="S100" i="49" s="1"/>
  <c r="S102" i="47"/>
  <c r="S60" i="47"/>
  <c r="S68" i="47"/>
  <c r="S110" i="47"/>
  <c r="S48" i="47"/>
  <c r="S90" i="47"/>
  <c r="T9" i="41"/>
  <c r="T9" i="35"/>
  <c r="T51" i="47"/>
  <c r="R3" i="50"/>
  <c r="R20" i="10" s="1"/>
  <c r="R62" i="10" s="1"/>
  <c r="R104" i="10" s="1"/>
  <c r="S22" i="41"/>
  <c r="T21" i="41"/>
  <c r="T21" i="35"/>
  <c r="T105" i="47"/>
  <c r="T63" i="47"/>
  <c r="U28" i="35"/>
  <c r="U28" i="41"/>
  <c r="U70" i="47"/>
  <c r="U112" i="47"/>
  <c r="S8" i="41"/>
  <c r="S59" i="40"/>
  <c r="S59" i="49" s="1"/>
  <c r="S101" i="47"/>
  <c r="S46" i="47"/>
  <c r="R87" i="40"/>
  <c r="H104" i="29"/>
  <c r="H20" i="29" s="1"/>
  <c r="H20" i="28"/>
  <c r="H29" i="28" s="1"/>
  <c r="H38" i="28" s="1"/>
  <c r="F17" i="18" s="1"/>
  <c r="R7" i="47"/>
  <c r="S111" i="47"/>
  <c r="S69" i="47"/>
  <c r="S20" i="41"/>
  <c r="S20" i="35"/>
  <c r="S104" i="47"/>
  <c r="S99" i="47"/>
  <c r="S57" i="47"/>
  <c r="S95" i="47"/>
  <c r="S53" i="47"/>
  <c r="T108" i="47"/>
  <c r="T66" i="47"/>
  <c r="T103" i="47"/>
  <c r="T61" i="47"/>
  <c r="S21" i="41"/>
  <c r="S24" i="47"/>
  <c r="S5" i="47"/>
  <c r="G104" i="29"/>
  <c r="G20" i="29" s="1"/>
  <c r="G20" i="28"/>
  <c r="G29" i="28" s="1"/>
  <c r="G38" i="28" s="1"/>
  <c r="E17" i="18" s="1"/>
  <c r="S28" i="47"/>
  <c r="R18" i="47"/>
  <c r="N85" i="18"/>
  <c r="U73" i="18"/>
  <c r="R121" i="48"/>
  <c r="R121" i="10"/>
  <c r="P37" i="17"/>
  <c r="P37" i="23" s="1"/>
  <c r="P38" i="17"/>
  <c r="P38" i="23" s="1"/>
  <c r="P35" i="17"/>
  <c r="P35" i="23" s="1"/>
  <c r="P36" i="17"/>
  <c r="P36" i="23" s="1"/>
  <c r="P35" i="16"/>
  <c r="P35" i="22" s="1"/>
  <c r="P37" i="16"/>
  <c r="P37" i="22" s="1"/>
  <c r="P36" i="16"/>
  <c r="P36" i="22" s="1"/>
  <c r="P38" i="16"/>
  <c r="P38" i="22" s="1"/>
  <c r="Q37" i="48"/>
  <c r="Q37" i="10"/>
  <c r="P50" i="28"/>
  <c r="R79" i="10"/>
  <c r="R79" i="48"/>
  <c r="G29" i="36"/>
  <c r="G38" i="36" s="1"/>
  <c r="G29" i="35"/>
  <c r="G38" i="35" s="1"/>
  <c r="I29" i="36"/>
  <c r="I38" i="36" s="1"/>
  <c r="I29" i="35"/>
  <c r="I38" i="35" s="1"/>
  <c r="H29" i="36"/>
  <c r="H38" i="36" s="1"/>
  <c r="I29" i="41"/>
  <c r="I38" i="41" s="1"/>
  <c r="H29" i="41"/>
  <c r="H38" i="41" s="1"/>
  <c r="H29" i="35"/>
  <c r="H38" i="35" s="1"/>
  <c r="G29" i="41"/>
  <c r="J19" i="41"/>
  <c r="J19" i="35"/>
  <c r="J19" i="36"/>
  <c r="J17" i="41"/>
  <c r="J17" i="35"/>
  <c r="J17" i="36"/>
  <c r="J25" i="41"/>
  <c r="J25" i="35"/>
  <c r="J25" i="36"/>
  <c r="J12" i="41"/>
  <c r="J12" i="35"/>
  <c r="J12" i="36"/>
  <c r="J16" i="41"/>
  <c r="J16" i="36"/>
  <c r="J16" i="35"/>
  <c r="J13" i="41"/>
  <c r="J13" i="35"/>
  <c r="J13" i="36"/>
  <c r="J27" i="41"/>
  <c r="J27" i="36"/>
  <c r="J27" i="35"/>
  <c r="U3" i="34"/>
  <c r="P3" i="41"/>
  <c r="P3" i="35"/>
  <c r="P3" i="36"/>
  <c r="U4" i="34"/>
  <c r="P4" i="41"/>
  <c r="P4" i="35"/>
  <c r="P4" i="36"/>
  <c r="J26" i="41"/>
  <c r="J26" i="35"/>
  <c r="J26" i="36"/>
  <c r="J14" i="41"/>
  <c r="J14" i="35"/>
  <c r="J14" i="36"/>
  <c r="K11" i="41"/>
  <c r="K11" i="35"/>
  <c r="K11" i="36"/>
  <c r="J7" i="41"/>
  <c r="J7" i="35"/>
  <c r="J7" i="36"/>
  <c r="J23" i="41"/>
  <c r="J23" i="35"/>
  <c r="J23" i="36"/>
  <c r="J15" i="41"/>
  <c r="J15" i="35"/>
  <c r="J15" i="36"/>
  <c r="J6" i="41"/>
  <c r="J6" i="35"/>
  <c r="J6" i="36"/>
  <c r="K5" i="41"/>
  <c r="K5" i="35"/>
  <c r="K5" i="36"/>
  <c r="J18" i="41"/>
  <c r="J18" i="35"/>
  <c r="J18" i="36"/>
  <c r="J24" i="41"/>
  <c r="J24" i="35"/>
  <c r="J24" i="36"/>
  <c r="Q106" i="48"/>
  <c r="P113" i="47"/>
  <c r="P122" i="47" s="1"/>
  <c r="I29" i="49"/>
  <c r="I38" i="49" s="1"/>
  <c r="O7" i="48"/>
  <c r="L29" i="48"/>
  <c r="L38" i="48" s="1"/>
  <c r="G29" i="49"/>
  <c r="G38" i="49" s="1"/>
  <c r="O13" i="48"/>
  <c r="E29" i="49"/>
  <c r="E38" i="49" s="1"/>
  <c r="O29" i="47"/>
  <c r="O38" i="47" s="1"/>
  <c r="P10" i="47"/>
  <c r="P71" i="47"/>
  <c r="P80" i="47" s="1"/>
  <c r="J29" i="48"/>
  <c r="J38" i="48" s="1"/>
  <c r="Q8" i="47"/>
  <c r="L29" i="49"/>
  <c r="L38" i="49" s="1"/>
  <c r="P22" i="47"/>
  <c r="AA8" i="42"/>
  <c r="Z22" i="42"/>
  <c r="Z10" i="42"/>
  <c r="F29" i="49"/>
  <c r="F38" i="49" s="1"/>
  <c r="F29" i="48"/>
  <c r="F38" i="48" s="1"/>
  <c r="I29" i="48"/>
  <c r="I38" i="48" s="1"/>
  <c r="Q52" i="47"/>
  <c r="Q94" i="47"/>
  <c r="H29" i="48"/>
  <c r="H38" i="48" s="1"/>
  <c r="V22" i="8"/>
  <c r="R92" i="47"/>
  <c r="W8" i="8"/>
  <c r="V10" i="8"/>
  <c r="R50" i="47"/>
  <c r="Q106" i="47"/>
  <c r="Q64" i="47"/>
  <c r="J29" i="49"/>
  <c r="J38" i="49" s="1"/>
  <c r="G29" i="48"/>
  <c r="G38" i="48" s="1"/>
  <c r="W8" i="38"/>
  <c r="V22" i="38"/>
  <c r="V10" i="38"/>
  <c r="K29" i="49"/>
  <c r="K38" i="49" s="1"/>
  <c r="H29" i="49"/>
  <c r="H38" i="49" s="1"/>
  <c r="M29" i="49"/>
  <c r="M38" i="49" s="1"/>
  <c r="E29" i="48"/>
  <c r="E38" i="48" s="1"/>
  <c r="N29" i="49"/>
  <c r="N38" i="49" s="1"/>
  <c r="O4" i="48"/>
  <c r="O6" i="48"/>
  <c r="O8" i="48"/>
  <c r="P70" i="48"/>
  <c r="P28" i="48" s="1"/>
  <c r="O11" i="48"/>
  <c r="P93" i="48"/>
  <c r="P103" i="48"/>
  <c r="P52" i="28"/>
  <c r="P50" i="48"/>
  <c r="P8" i="48" s="1"/>
  <c r="P51" i="48"/>
  <c r="P45" i="48"/>
  <c r="P61" i="48"/>
  <c r="P69" i="48"/>
  <c r="O14" i="48"/>
  <c r="P49" i="48"/>
  <c r="P90" i="28"/>
  <c r="P90" i="48"/>
  <c r="P106" i="48"/>
  <c r="P22" i="48" s="1"/>
  <c r="P47" i="48"/>
  <c r="P5" i="48" s="1"/>
  <c r="O5" i="48"/>
  <c r="M24" i="48"/>
  <c r="M29" i="48" s="1"/>
  <c r="M38" i="48" s="1"/>
  <c r="M71" i="48"/>
  <c r="M80" i="48" s="1"/>
  <c r="O3" i="48"/>
  <c r="O27" i="48"/>
  <c r="P67" i="48"/>
  <c r="N122" i="48"/>
  <c r="N71" i="32"/>
  <c r="N80" i="32" s="1"/>
  <c r="N66" i="48"/>
  <c r="P56" i="48"/>
  <c r="P68" i="28"/>
  <c r="P68" i="48"/>
  <c r="P48" i="48"/>
  <c r="W58" i="44"/>
  <c r="W58" i="32" s="1"/>
  <c r="O10" i="48"/>
  <c r="K80" i="48"/>
  <c r="P65" i="48"/>
  <c r="P23" i="48" s="1"/>
  <c r="P91" i="48"/>
  <c r="P101" i="28"/>
  <c r="P101" i="48"/>
  <c r="O19" i="48"/>
  <c r="O22" i="48"/>
  <c r="O18" i="48"/>
  <c r="O9" i="48"/>
  <c r="P60" i="48"/>
  <c r="P52" i="48"/>
  <c r="P46" i="28"/>
  <c r="P46" i="48"/>
  <c r="P20" i="48"/>
  <c r="O26" i="48"/>
  <c r="O23" i="48"/>
  <c r="O28" i="48"/>
  <c r="K29" i="48"/>
  <c r="O24" i="49"/>
  <c r="O29" i="49" s="1"/>
  <c r="O38" i="49" s="1"/>
  <c r="O71" i="49"/>
  <c r="O80" i="49" s="1"/>
  <c r="P71" i="40"/>
  <c r="P80" i="40" s="1"/>
  <c r="P66" i="49"/>
  <c r="R13" i="49"/>
  <c r="Q25" i="49"/>
  <c r="Q5" i="49"/>
  <c r="Q9" i="49"/>
  <c r="Q19" i="49"/>
  <c r="Q3" i="49"/>
  <c r="Q71" i="49"/>
  <c r="Q80" i="49" s="1"/>
  <c r="Q27" i="49"/>
  <c r="P103" i="28"/>
  <c r="T79" i="40"/>
  <c r="S92" i="45"/>
  <c r="S92" i="40" s="1"/>
  <c r="S92" i="49" s="1"/>
  <c r="S105" i="45"/>
  <c r="S105" i="40" s="1"/>
  <c r="S105" i="49" s="1"/>
  <c r="S108" i="45"/>
  <c r="S108" i="40" s="1"/>
  <c r="S108" i="49" s="1"/>
  <c r="S66" i="45"/>
  <c r="T59" i="45"/>
  <c r="S98" i="45"/>
  <c r="S98" i="40" s="1"/>
  <c r="S98" i="49" s="1"/>
  <c r="R24" i="45"/>
  <c r="R108" i="40"/>
  <c r="R108" i="49" s="1"/>
  <c r="S102" i="45"/>
  <c r="S102" i="40" s="1"/>
  <c r="S102" i="49" s="1"/>
  <c r="S99" i="45"/>
  <c r="S95" i="45"/>
  <c r="S57" i="45"/>
  <c r="S53" i="45"/>
  <c r="S6" i="16"/>
  <c r="R53" i="40"/>
  <c r="R53" i="49" s="1"/>
  <c r="R11" i="49" s="1"/>
  <c r="R11" i="45"/>
  <c r="R57" i="40"/>
  <c r="R57" i="49" s="1"/>
  <c r="R15" i="49" s="1"/>
  <c r="R15" i="45"/>
  <c r="P60" i="28"/>
  <c r="P70" i="28"/>
  <c r="U74" i="17"/>
  <c r="U75" i="17"/>
  <c r="R111" i="44"/>
  <c r="R111" i="32" s="1"/>
  <c r="R111" i="48" s="1"/>
  <c r="V7" i="17"/>
  <c r="W31" i="31"/>
  <c r="P56" i="28"/>
  <c r="W54" i="32"/>
  <c r="W96" i="44"/>
  <c r="W96" i="32" s="1"/>
  <c r="W100" i="44"/>
  <c r="W100" i="32" s="1"/>
  <c r="W19" i="31"/>
  <c r="V7" i="31"/>
  <c r="X54" i="44" s="1"/>
  <c r="V58" i="32"/>
  <c r="V16" i="44"/>
  <c r="V18" i="31"/>
  <c r="V54" i="32"/>
  <c r="V12" i="44"/>
  <c r="P106" i="28"/>
  <c r="P69" i="28"/>
  <c r="R89" i="44"/>
  <c r="R89" i="32" s="1"/>
  <c r="R89" i="48" s="1"/>
  <c r="P67" i="28"/>
  <c r="P45" i="28"/>
  <c r="P65" i="28"/>
  <c r="R98" i="44"/>
  <c r="R98" i="32" s="1"/>
  <c r="R98" i="48" s="1"/>
  <c r="R64" i="40"/>
  <c r="R64" i="49" s="1"/>
  <c r="R22" i="45"/>
  <c r="R88" i="40"/>
  <c r="R111" i="40"/>
  <c r="R111" i="49" s="1"/>
  <c r="R69" i="40"/>
  <c r="R69" i="49" s="1"/>
  <c r="R27" i="45"/>
  <c r="R47" i="40"/>
  <c r="R47" i="49" s="1"/>
  <c r="R5" i="45"/>
  <c r="R92" i="40"/>
  <c r="R91" i="40"/>
  <c r="R91" i="49" s="1"/>
  <c r="S87" i="45"/>
  <c r="S109" i="45"/>
  <c r="S109" i="40" s="1"/>
  <c r="S109" i="49" s="1"/>
  <c r="R90" i="40"/>
  <c r="R90" i="49" s="1"/>
  <c r="R93" i="40"/>
  <c r="R104" i="40"/>
  <c r="S17" i="45"/>
  <c r="R103" i="40"/>
  <c r="R7" i="45"/>
  <c r="R49" i="40"/>
  <c r="R49" i="49" s="1"/>
  <c r="R50" i="40"/>
  <c r="R50" i="49" s="1"/>
  <c r="R8" i="45"/>
  <c r="R48" i="40"/>
  <c r="R48" i="49" s="1"/>
  <c r="R6" i="45"/>
  <c r="S88" i="45"/>
  <c r="S88" i="40" s="1"/>
  <c r="S88" i="49" s="1"/>
  <c r="S110" i="45"/>
  <c r="R4" i="39"/>
  <c r="T107" i="45" s="1"/>
  <c r="R105" i="40"/>
  <c r="R61" i="40"/>
  <c r="R61" i="49" s="1"/>
  <c r="R19" i="45"/>
  <c r="R67" i="40"/>
  <c r="R67" i="49" s="1"/>
  <c r="R94" i="40"/>
  <c r="R94" i="49" s="1"/>
  <c r="S55" i="40"/>
  <c r="S55" i="49" s="1"/>
  <c r="S13" i="49" s="1"/>
  <c r="S13" i="45"/>
  <c r="R107" i="40"/>
  <c r="R107" i="49" s="1"/>
  <c r="R70" i="40"/>
  <c r="R70" i="49" s="1"/>
  <c r="R28" i="49" s="1"/>
  <c r="R28" i="45"/>
  <c r="R4" i="45"/>
  <c r="R46" i="40"/>
  <c r="R46" i="49" s="1"/>
  <c r="R60" i="40"/>
  <c r="R60" i="49" s="1"/>
  <c r="R18" i="45"/>
  <c r="R89" i="40"/>
  <c r="S89" i="45"/>
  <c r="S89" i="40" s="1"/>
  <c r="S89" i="49" s="1"/>
  <c r="S103" i="45"/>
  <c r="S103" i="40" s="1"/>
  <c r="S103" i="49" s="1"/>
  <c r="R56" i="40"/>
  <c r="R56" i="49" s="1"/>
  <c r="R14" i="45"/>
  <c r="R106" i="40"/>
  <c r="R106" i="49" s="1"/>
  <c r="R52" i="40"/>
  <c r="R52" i="49" s="1"/>
  <c r="R10" i="45"/>
  <c r="R63" i="40"/>
  <c r="R63" i="49" s="1"/>
  <c r="R21" i="45"/>
  <c r="R68" i="40"/>
  <c r="R68" i="49" s="1"/>
  <c r="R26" i="49" s="1"/>
  <c r="R26" i="45"/>
  <c r="R25" i="45"/>
  <c r="R109" i="40"/>
  <c r="R109" i="49" s="1"/>
  <c r="S91" i="45"/>
  <c r="S91" i="40" s="1"/>
  <c r="S91" i="49" s="1"/>
  <c r="S107" i="45"/>
  <c r="S107" i="40" s="1"/>
  <c r="S107" i="49" s="1"/>
  <c r="S111" i="45"/>
  <c r="S111" i="40" s="1"/>
  <c r="S111" i="49" s="1"/>
  <c r="T101" i="45"/>
  <c r="T97" i="45"/>
  <c r="T97" i="40" s="1"/>
  <c r="T97" i="49" s="1"/>
  <c r="R20" i="45"/>
  <c r="R62" i="40"/>
  <c r="R62" i="49" s="1"/>
  <c r="R45" i="40"/>
  <c r="R45" i="49" s="1"/>
  <c r="R3" i="45"/>
  <c r="S93" i="45"/>
  <c r="S93" i="40" s="1"/>
  <c r="S93" i="49" s="1"/>
  <c r="S90" i="45"/>
  <c r="S90" i="40" s="1"/>
  <c r="S90" i="49" s="1"/>
  <c r="S67" i="45"/>
  <c r="S47" i="45"/>
  <c r="S56" i="45"/>
  <c r="S46" i="45"/>
  <c r="S65" i="45"/>
  <c r="S64" i="45"/>
  <c r="S52" i="45"/>
  <c r="S50" i="45"/>
  <c r="S61" i="45"/>
  <c r="S69" i="45"/>
  <c r="S48" i="45"/>
  <c r="S51" i="45"/>
  <c r="S70" i="45"/>
  <c r="S62" i="45"/>
  <c r="S49" i="45"/>
  <c r="S63" i="45"/>
  <c r="S60" i="45"/>
  <c r="S68" i="45"/>
  <c r="S45" i="45"/>
  <c r="R51" i="40"/>
  <c r="R51" i="49" s="1"/>
  <c r="R9" i="45"/>
  <c r="R65" i="40"/>
  <c r="R65" i="49" s="1"/>
  <c r="R23" i="45"/>
  <c r="R102" i="40"/>
  <c r="R102" i="49" s="1"/>
  <c r="S106" i="45"/>
  <c r="S94" i="45"/>
  <c r="S94" i="40" s="1"/>
  <c r="S94" i="49" s="1"/>
  <c r="S112" i="45"/>
  <c r="U75" i="16"/>
  <c r="U74" i="16"/>
  <c r="T74" i="18"/>
  <c r="T75" i="18"/>
  <c r="W100" i="45"/>
  <c r="U7" i="18"/>
  <c r="W96" i="45"/>
  <c r="V16" i="45"/>
  <c r="V7" i="39"/>
  <c r="X54" i="45" s="1"/>
  <c r="V7" i="16"/>
  <c r="W58" i="45"/>
  <c r="V12" i="45"/>
  <c r="Q97" i="44"/>
  <c r="Q97" i="32" s="1"/>
  <c r="P108" i="28"/>
  <c r="Q56" i="32"/>
  <c r="Q14" i="44"/>
  <c r="O57" i="28"/>
  <c r="Q51" i="32"/>
  <c r="Q51" i="28" s="1"/>
  <c r="Q9" i="44"/>
  <c r="Q70" i="32"/>
  <c r="Q28" i="44"/>
  <c r="R107" i="44"/>
  <c r="R88" i="44"/>
  <c r="R88" i="32" s="1"/>
  <c r="R88" i="48" s="1"/>
  <c r="Q87" i="32"/>
  <c r="O55" i="28"/>
  <c r="Q111" i="32"/>
  <c r="Q65" i="32"/>
  <c r="Q23" i="44"/>
  <c r="Q50" i="32"/>
  <c r="Q8" i="44"/>
  <c r="Q69" i="32"/>
  <c r="Q69" i="48" s="1"/>
  <c r="Q27" i="44"/>
  <c r="R106" i="44"/>
  <c r="R106" i="32" s="1"/>
  <c r="R87" i="44"/>
  <c r="Q88" i="32"/>
  <c r="Q103" i="32"/>
  <c r="P93" i="28"/>
  <c r="P57" i="32"/>
  <c r="P57" i="48" s="1"/>
  <c r="P15" i="44"/>
  <c r="Q89" i="32"/>
  <c r="Q64" i="32"/>
  <c r="Q64" i="28" s="1"/>
  <c r="Q22" i="44"/>
  <c r="Q49" i="32"/>
  <c r="Q49" i="48" s="1"/>
  <c r="Q7" i="48" s="1"/>
  <c r="Q7" i="44"/>
  <c r="Q68" i="32"/>
  <c r="Q26" i="44"/>
  <c r="O59" i="28"/>
  <c r="R105" i="44"/>
  <c r="R112" i="44"/>
  <c r="O53" i="28"/>
  <c r="P8" i="17"/>
  <c r="P8" i="31"/>
  <c r="P61" i="28"/>
  <c r="P47" i="28"/>
  <c r="P49" i="28"/>
  <c r="Q98" i="32"/>
  <c r="O108" i="32"/>
  <c r="Q63" i="32"/>
  <c r="Q63" i="48" s="1"/>
  <c r="Q21" i="44"/>
  <c r="Q48" i="32"/>
  <c r="Q6" i="44"/>
  <c r="Q67" i="32"/>
  <c r="Q25" i="44"/>
  <c r="R94" i="44"/>
  <c r="R94" i="32" s="1"/>
  <c r="R104" i="44"/>
  <c r="Q52" i="32"/>
  <c r="Q52" i="28" s="1"/>
  <c r="Q10" i="44"/>
  <c r="P4" i="18"/>
  <c r="R67" i="44"/>
  <c r="R68" i="44"/>
  <c r="R69" i="44"/>
  <c r="R70" i="44"/>
  <c r="R56" i="44"/>
  <c r="R45" i="44"/>
  <c r="R46" i="44"/>
  <c r="R47" i="44"/>
  <c r="R48" i="44"/>
  <c r="R49" i="44"/>
  <c r="R50" i="44"/>
  <c r="R51" i="44"/>
  <c r="R52" i="44"/>
  <c r="R60" i="44"/>
  <c r="R61" i="44"/>
  <c r="R62" i="44"/>
  <c r="R63" i="44"/>
  <c r="R64" i="44"/>
  <c r="R65" i="44"/>
  <c r="O9" i="17"/>
  <c r="O85" i="18" s="1"/>
  <c r="Q59" i="44"/>
  <c r="Q17" i="44" s="1"/>
  <c r="Q55" i="44"/>
  <c r="O8" i="18"/>
  <c r="Q109" i="32"/>
  <c r="Q93" i="32"/>
  <c r="P53" i="32"/>
  <c r="P53" i="48" s="1"/>
  <c r="P11" i="44"/>
  <c r="P55" i="32"/>
  <c r="P55" i="48" s="1"/>
  <c r="P13" i="48" s="1"/>
  <c r="P13" i="44"/>
  <c r="Q62" i="32"/>
  <c r="Q62" i="48" s="1"/>
  <c r="Q20" i="44"/>
  <c r="Q47" i="32"/>
  <c r="Q5" i="44"/>
  <c r="R92" i="44"/>
  <c r="R103" i="44"/>
  <c r="R103" i="32" s="1"/>
  <c r="R103" i="48" s="1"/>
  <c r="R110" i="44"/>
  <c r="R110" i="32" s="1"/>
  <c r="Q101" i="32"/>
  <c r="P99" i="32"/>
  <c r="P99" i="48" s="1"/>
  <c r="P6" i="17"/>
  <c r="P67" i="18" s="1"/>
  <c r="N9" i="18"/>
  <c r="P66" i="44"/>
  <c r="Q94" i="32"/>
  <c r="P59" i="32"/>
  <c r="P59" i="48" s="1"/>
  <c r="P17" i="44"/>
  <c r="Q61" i="32"/>
  <c r="Q19" i="44"/>
  <c r="Q46" i="32"/>
  <c r="Q4" i="44"/>
  <c r="R93" i="44"/>
  <c r="R93" i="32" s="1"/>
  <c r="R93" i="48" s="1"/>
  <c r="R102" i="44"/>
  <c r="R102" i="32" s="1"/>
  <c r="R102" i="48" s="1"/>
  <c r="R109" i="44"/>
  <c r="R109" i="32" s="1"/>
  <c r="R109" i="48" s="1"/>
  <c r="N66" i="28"/>
  <c r="Q57" i="44"/>
  <c r="Q53" i="44"/>
  <c r="O6" i="18"/>
  <c r="Q95" i="44"/>
  <c r="Q60" i="32"/>
  <c r="Q18" i="44"/>
  <c r="Q45" i="32"/>
  <c r="Q3" i="44"/>
  <c r="R91" i="44"/>
  <c r="R90" i="44"/>
  <c r="O66" i="32"/>
  <c r="O24" i="44"/>
  <c r="Q54" i="28"/>
  <c r="Q54" i="29" s="1"/>
  <c r="S8" i="16"/>
  <c r="Q71" i="40"/>
  <c r="Q80" i="40" s="1"/>
  <c r="Q91" i="28"/>
  <c r="Q3" i="39"/>
  <c r="S37" i="49" s="1"/>
  <c r="S121" i="40"/>
  <c r="Q113" i="40"/>
  <c r="Q100" i="28"/>
  <c r="Q100" i="29" s="1"/>
  <c r="Q2" i="32"/>
  <c r="Q2" i="40"/>
  <c r="O14" i="31"/>
  <c r="O26" i="31" s="1"/>
  <c r="P2" i="31"/>
  <c r="Q107" i="28"/>
  <c r="Q106" i="28"/>
  <c r="Q4" i="16"/>
  <c r="R11" i="16"/>
  <c r="Q99" i="28"/>
  <c r="Q110" i="28"/>
  <c r="P44" i="40"/>
  <c r="P86" i="40"/>
  <c r="O14" i="39"/>
  <c r="O26" i="39" s="1"/>
  <c r="P2" i="39"/>
  <c r="Q112" i="28"/>
  <c r="R11" i="17"/>
  <c r="P44" i="32"/>
  <c r="P86" i="32"/>
  <c r="Q90" i="28"/>
  <c r="U2" i="42"/>
  <c r="U2" i="34"/>
  <c r="R79" i="32"/>
  <c r="R79" i="28"/>
  <c r="R79" i="12"/>
  <c r="R79" i="11"/>
  <c r="P3" i="16"/>
  <c r="R79" i="15"/>
  <c r="R79" i="14"/>
  <c r="Q96" i="28"/>
  <c r="Q96" i="29" s="1"/>
  <c r="R37" i="41"/>
  <c r="R37" i="40"/>
  <c r="T11" i="31"/>
  <c r="S23" i="31"/>
  <c r="S35" i="31"/>
  <c r="S11" i="18"/>
  <c r="Q92" i="28"/>
  <c r="Q102" i="28"/>
  <c r="Q4" i="17"/>
  <c r="Q37" i="14"/>
  <c r="O3" i="18"/>
  <c r="Q37" i="15"/>
  <c r="Q37" i="11"/>
  <c r="Q37" i="28"/>
  <c r="Q37" i="12"/>
  <c r="P3" i="17"/>
  <c r="R121" i="15"/>
  <c r="R121" i="11"/>
  <c r="R121" i="14"/>
  <c r="R121" i="28"/>
  <c r="R121" i="12"/>
  <c r="Q58" i="28"/>
  <c r="Q58" i="29" s="1"/>
  <c r="W40" i="40"/>
  <c r="S35" i="39"/>
  <c r="S23" i="39"/>
  <c r="T11" i="39"/>
  <c r="S15" i="39"/>
  <c r="U79" i="49" s="1"/>
  <c r="T16" i="39"/>
  <c r="R27" i="39"/>
  <c r="T121" i="49" s="1"/>
  <c r="R6" i="39"/>
  <c r="S28" i="39"/>
  <c r="S5" i="39"/>
  <c r="R34" i="39"/>
  <c r="R22" i="39"/>
  <c r="S10" i="39"/>
  <c r="S8" i="39"/>
  <c r="P6" i="31"/>
  <c r="R99" i="44" s="1"/>
  <c r="O9" i="31"/>
  <c r="Q108" i="44" s="1"/>
  <c r="Q10" i="31"/>
  <c r="Q10" i="18" s="1"/>
  <c r="P34" i="31"/>
  <c r="P10" i="17" s="1"/>
  <c r="P22" i="31"/>
  <c r="P10" i="16" s="1"/>
  <c r="Q37" i="32"/>
  <c r="Q38" i="32" s="1"/>
  <c r="Q37" i="36"/>
  <c r="R121" i="32"/>
  <c r="U2" i="38"/>
  <c r="Q86" i="4"/>
  <c r="Q44" i="4"/>
  <c r="R2" i="36"/>
  <c r="R2" i="35"/>
  <c r="R2" i="4"/>
  <c r="Q2" i="2"/>
  <c r="P14" i="2"/>
  <c r="P26" i="2" s="1"/>
  <c r="R29" i="32"/>
  <c r="R21" i="36"/>
  <c r="R9" i="36"/>
  <c r="S28" i="36"/>
  <c r="Q27" i="31"/>
  <c r="R28" i="31"/>
  <c r="P3" i="31"/>
  <c r="Q15" i="31"/>
  <c r="R16" i="31"/>
  <c r="Q4" i="31"/>
  <c r="Q5" i="31"/>
  <c r="Q5" i="18" s="1"/>
  <c r="R17" i="31"/>
  <c r="R5" i="16" s="1"/>
  <c r="O14" i="34"/>
  <c r="O13" i="34"/>
  <c r="O12" i="34"/>
  <c r="O17" i="34"/>
  <c r="O16" i="34"/>
  <c r="P11" i="34"/>
  <c r="O15" i="34"/>
  <c r="O18" i="34"/>
  <c r="P5" i="34"/>
  <c r="O7" i="34"/>
  <c r="O6" i="34"/>
  <c r="O27" i="34"/>
  <c r="O26" i="34"/>
  <c r="O25" i="34"/>
  <c r="O24" i="34"/>
  <c r="O23" i="34"/>
  <c r="O19" i="34"/>
  <c r="V20" i="36"/>
  <c r="X40" i="32"/>
  <c r="S29" i="4"/>
  <c r="R113" i="4"/>
  <c r="O40" i="4"/>
  <c r="Q80" i="4"/>
  <c r="R71" i="4"/>
  <c r="Q122" i="4"/>
  <c r="R38" i="4"/>
  <c r="E1" i="21"/>
  <c r="E43" i="21" s="1"/>
  <c r="E1" i="20"/>
  <c r="E85" i="20" s="1"/>
  <c r="E1" i="15"/>
  <c r="E85" i="15" s="1"/>
  <c r="E1" i="14"/>
  <c r="E85" i="14" s="1"/>
  <c r="E1" i="12"/>
  <c r="E85" i="12" s="1"/>
  <c r="A85" i="11"/>
  <c r="A85" i="10"/>
  <c r="A43" i="10"/>
  <c r="A86" i="21"/>
  <c r="A44" i="21"/>
  <c r="A86" i="20"/>
  <c r="A44" i="20"/>
  <c r="A86" i="19"/>
  <c r="A44" i="19"/>
  <c r="A86" i="15"/>
  <c r="A44" i="15"/>
  <c r="A86" i="14"/>
  <c r="A44" i="14"/>
  <c r="A86" i="12"/>
  <c r="A44" i="12"/>
  <c r="A86" i="10"/>
  <c r="A44" i="10"/>
  <c r="A86" i="11"/>
  <c r="A44" i="11"/>
  <c r="R86" i="49" l="1"/>
  <c r="R44" i="49"/>
  <c r="S2" i="41"/>
  <c r="S2" i="48"/>
  <c r="S2" i="44"/>
  <c r="S2" i="49"/>
  <c r="S2" i="45"/>
  <c r="S2" i="43"/>
  <c r="S2" i="47"/>
  <c r="R86" i="44"/>
  <c r="R44" i="44"/>
  <c r="R86" i="48"/>
  <c r="R44" i="48"/>
  <c r="R86" i="47"/>
  <c r="R44" i="47"/>
  <c r="R86" i="45"/>
  <c r="R44" i="45"/>
  <c r="R44" i="43"/>
  <c r="R86" i="43"/>
  <c r="T45" i="4"/>
  <c r="T45" i="47" s="1"/>
  <c r="T87" i="4"/>
  <c r="R12" i="49"/>
  <c r="R105" i="49"/>
  <c r="R88" i="49"/>
  <c r="R4" i="49" s="1"/>
  <c r="R87" i="49"/>
  <c r="R3" i="49" s="1"/>
  <c r="R89" i="49"/>
  <c r="R5" i="49" s="1"/>
  <c r="R103" i="49"/>
  <c r="R19" i="49" s="1"/>
  <c r="R92" i="49"/>
  <c r="R8" i="49" s="1"/>
  <c r="R104" i="49"/>
  <c r="R20" i="49" s="1"/>
  <c r="R93" i="49"/>
  <c r="R9" i="49" s="1"/>
  <c r="V54" i="48"/>
  <c r="V12" i="48" s="1"/>
  <c r="AL54" i="32"/>
  <c r="W54" i="48"/>
  <c r="O108" i="48"/>
  <c r="O113" i="48" s="1"/>
  <c r="O122" i="48" s="1"/>
  <c r="V58" i="48"/>
  <c r="V16" i="48" s="1"/>
  <c r="AL58" i="32"/>
  <c r="W58" i="48"/>
  <c r="W100" i="48"/>
  <c r="W96" i="48"/>
  <c r="R110" i="48"/>
  <c r="S59" i="47"/>
  <c r="S17" i="47" s="1"/>
  <c r="S12" i="47"/>
  <c r="S3" i="47"/>
  <c r="T89" i="47"/>
  <c r="T5" i="47" s="1"/>
  <c r="T93" i="47"/>
  <c r="T9" i="47" s="1"/>
  <c r="S88" i="47"/>
  <c r="S4" i="47" s="1"/>
  <c r="S25" i="47"/>
  <c r="S62" i="47"/>
  <c r="S20" i="47" s="1"/>
  <c r="S99" i="40"/>
  <c r="S99" i="49" s="1"/>
  <c r="S106" i="40"/>
  <c r="S106" i="49" s="1"/>
  <c r="S11" i="47"/>
  <c r="T21" i="47"/>
  <c r="S16" i="49"/>
  <c r="T19" i="47"/>
  <c r="S23" i="47"/>
  <c r="S14" i="47"/>
  <c r="U28" i="47"/>
  <c r="T110" i="47"/>
  <c r="T68" i="47"/>
  <c r="S54" i="40"/>
  <c r="S54" i="49" s="1"/>
  <c r="S96" i="40"/>
  <c r="S96" i="49" s="1"/>
  <c r="T20" i="41"/>
  <c r="T20" i="35"/>
  <c r="T62" i="47"/>
  <c r="T104" i="47"/>
  <c r="U89" i="47"/>
  <c r="U47" i="47"/>
  <c r="U108" i="47"/>
  <c r="U66" i="47"/>
  <c r="S18" i="47"/>
  <c r="T100" i="40"/>
  <c r="T100" i="49" s="1"/>
  <c r="T58" i="40"/>
  <c r="T58" i="49" s="1"/>
  <c r="T107" i="40"/>
  <c r="T107" i="49" s="1"/>
  <c r="T65" i="47"/>
  <c r="T107" i="47"/>
  <c r="U55" i="47"/>
  <c r="U97" i="47"/>
  <c r="T109" i="47"/>
  <c r="T67" i="47"/>
  <c r="T95" i="47"/>
  <c r="T53" i="47"/>
  <c r="V28" i="35"/>
  <c r="V28" i="41"/>
  <c r="T101" i="40"/>
  <c r="T101" i="49" s="1"/>
  <c r="T59" i="47"/>
  <c r="T101" i="47"/>
  <c r="S3" i="50"/>
  <c r="S20" i="10" s="1"/>
  <c r="S62" i="10" s="1"/>
  <c r="S104" i="10" s="1"/>
  <c r="R18" i="23"/>
  <c r="R18" i="22"/>
  <c r="T10" i="41"/>
  <c r="U100" i="47"/>
  <c r="U58" i="47"/>
  <c r="U61" i="47"/>
  <c r="U103" i="47"/>
  <c r="U4" i="50"/>
  <c r="U21" i="10" s="1"/>
  <c r="U63" i="10" s="1"/>
  <c r="U105" i="10" s="1"/>
  <c r="U21" i="41"/>
  <c r="U21" i="35"/>
  <c r="U63" i="47"/>
  <c r="U105" i="47"/>
  <c r="S15" i="47"/>
  <c r="T111" i="47"/>
  <c r="T69" i="47"/>
  <c r="S104" i="40"/>
  <c r="S104" i="49" s="1"/>
  <c r="S6" i="47"/>
  <c r="S7" i="47"/>
  <c r="S29" i="40"/>
  <c r="U9" i="41"/>
  <c r="U9" i="35"/>
  <c r="U51" i="47"/>
  <c r="U93" i="47"/>
  <c r="T88" i="47"/>
  <c r="T46" i="47"/>
  <c r="T24" i="47"/>
  <c r="S27" i="47"/>
  <c r="S101" i="40"/>
  <c r="S101" i="49" s="1"/>
  <c r="S17" i="49" s="1"/>
  <c r="T54" i="47"/>
  <c r="T96" i="47"/>
  <c r="T99" i="47"/>
  <c r="T57" i="47"/>
  <c r="S95" i="40"/>
  <c r="S95" i="49" s="1"/>
  <c r="T8" i="41"/>
  <c r="T90" i="47"/>
  <c r="T48" i="47"/>
  <c r="T56" i="47"/>
  <c r="T98" i="47"/>
  <c r="T22" i="41"/>
  <c r="T102" i="47"/>
  <c r="T60" i="47"/>
  <c r="T91" i="47"/>
  <c r="T49" i="47"/>
  <c r="T87" i="47"/>
  <c r="Q56" i="28"/>
  <c r="Q49" i="28"/>
  <c r="R14" i="49"/>
  <c r="T4" i="50"/>
  <c r="T21" i="10" s="1"/>
  <c r="T63" i="10" s="1"/>
  <c r="T105" i="10" s="1"/>
  <c r="S26" i="47"/>
  <c r="T16" i="47"/>
  <c r="T13" i="47"/>
  <c r="Q69" i="28"/>
  <c r="Q98" i="28"/>
  <c r="S79" i="48"/>
  <c r="S79" i="10"/>
  <c r="Q36" i="17"/>
  <c r="Q36" i="23" s="1"/>
  <c r="Q37" i="17"/>
  <c r="Q37" i="23" s="1"/>
  <c r="Q35" i="17"/>
  <c r="Q35" i="23" s="1"/>
  <c r="Q38" i="17"/>
  <c r="Q38" i="23" s="1"/>
  <c r="S121" i="48"/>
  <c r="S121" i="10"/>
  <c r="R37" i="48"/>
  <c r="R37" i="10"/>
  <c r="Q37" i="16"/>
  <c r="Q37" i="22" s="1"/>
  <c r="Q36" i="16"/>
  <c r="Q36" i="22" s="1"/>
  <c r="Q38" i="16"/>
  <c r="Q38" i="22" s="1"/>
  <c r="Q35" i="16"/>
  <c r="Q35" i="22" s="1"/>
  <c r="V73" i="18"/>
  <c r="X58" i="44"/>
  <c r="X58" i="32" s="1"/>
  <c r="X58" i="48" s="1"/>
  <c r="J29" i="36"/>
  <c r="J38" i="36" s="1"/>
  <c r="J29" i="35"/>
  <c r="J38" i="35" s="1"/>
  <c r="G38" i="41"/>
  <c r="J29" i="41"/>
  <c r="J38" i="41" s="1"/>
  <c r="K26" i="41"/>
  <c r="K26" i="35"/>
  <c r="K26" i="36"/>
  <c r="K16" i="41"/>
  <c r="K16" i="36"/>
  <c r="K16" i="35"/>
  <c r="K27" i="41"/>
  <c r="K27" i="35"/>
  <c r="K27" i="36"/>
  <c r="K17" i="41"/>
  <c r="K17" i="35"/>
  <c r="K17" i="36"/>
  <c r="K12" i="41"/>
  <c r="K12" i="35"/>
  <c r="K12" i="36"/>
  <c r="K7" i="41"/>
  <c r="K7" i="35"/>
  <c r="K7" i="36"/>
  <c r="K13" i="41"/>
  <c r="K13" i="35"/>
  <c r="K13" i="36"/>
  <c r="V3" i="34"/>
  <c r="Q3" i="41"/>
  <c r="Q3" i="35"/>
  <c r="Q3" i="36"/>
  <c r="K19" i="41"/>
  <c r="K19" i="35"/>
  <c r="K19" i="36"/>
  <c r="K14" i="41"/>
  <c r="K14" i="35"/>
  <c r="K14" i="36"/>
  <c r="K23" i="41"/>
  <c r="K23" i="35"/>
  <c r="K23" i="36"/>
  <c r="K18" i="41"/>
  <c r="K18" i="35"/>
  <c r="K18" i="36"/>
  <c r="K6" i="41"/>
  <c r="K6" i="35"/>
  <c r="K6" i="36"/>
  <c r="K24" i="41"/>
  <c r="K24" i="35"/>
  <c r="K24" i="36"/>
  <c r="L5" i="41"/>
  <c r="L5" i="35"/>
  <c r="L5" i="36"/>
  <c r="K15" i="41"/>
  <c r="K15" i="35"/>
  <c r="K15" i="36"/>
  <c r="K25" i="41"/>
  <c r="K25" i="35"/>
  <c r="K25" i="36"/>
  <c r="L11" i="41"/>
  <c r="L11" i="35"/>
  <c r="L11" i="36"/>
  <c r="V4" i="34"/>
  <c r="Q4" i="41"/>
  <c r="Q4" i="35"/>
  <c r="Q4" i="36"/>
  <c r="R94" i="48"/>
  <c r="P9" i="48"/>
  <c r="P17" i="48"/>
  <c r="Q22" i="47"/>
  <c r="P29" i="47"/>
  <c r="P38" i="47" s="1"/>
  <c r="R106" i="48"/>
  <c r="Q113" i="47"/>
  <c r="Q122" i="47" s="1"/>
  <c r="AB8" i="42"/>
  <c r="AA22" i="42"/>
  <c r="AA10" i="42"/>
  <c r="R8" i="47"/>
  <c r="Q71" i="47"/>
  <c r="Q80" i="47" s="1"/>
  <c r="Q10" i="47"/>
  <c r="R52" i="47"/>
  <c r="R94" i="47"/>
  <c r="W22" i="8"/>
  <c r="S92" i="47"/>
  <c r="X8" i="8"/>
  <c r="W10" i="8"/>
  <c r="S50" i="47"/>
  <c r="P6" i="48"/>
  <c r="X8" i="38"/>
  <c r="W22" i="38"/>
  <c r="W10" i="38"/>
  <c r="R106" i="47"/>
  <c r="R64" i="47"/>
  <c r="P11" i="48"/>
  <c r="P19" i="48"/>
  <c r="R21" i="49"/>
  <c r="Q47" i="48"/>
  <c r="Q109" i="48"/>
  <c r="Q68" i="48"/>
  <c r="Q26" i="48" s="1"/>
  <c r="Q87" i="48"/>
  <c r="N24" i="48"/>
  <c r="N71" i="48"/>
  <c r="Q61" i="48"/>
  <c r="Q67" i="28"/>
  <c r="Q67" i="48"/>
  <c r="P4" i="48"/>
  <c r="Q45" i="48"/>
  <c r="P15" i="48"/>
  <c r="Q20" i="48"/>
  <c r="Q56" i="48"/>
  <c r="Q101" i="28"/>
  <c r="Q101" i="48"/>
  <c r="Q48" i="28"/>
  <c r="Q48" i="48"/>
  <c r="P10" i="48"/>
  <c r="P3" i="48"/>
  <c r="Q60" i="28"/>
  <c r="Q60" i="48"/>
  <c r="Q18" i="48" s="1"/>
  <c r="Q94" i="28"/>
  <c r="Q94" i="48"/>
  <c r="Q64" i="48"/>
  <c r="Q50" i="48"/>
  <c r="Q70" i="48"/>
  <c r="P26" i="48"/>
  <c r="P113" i="48"/>
  <c r="P122" i="48" s="1"/>
  <c r="Q52" i="48"/>
  <c r="Q89" i="48"/>
  <c r="Q103" i="48"/>
  <c r="Q97" i="48"/>
  <c r="K38" i="48"/>
  <c r="P25" i="48"/>
  <c r="O71" i="32"/>
  <c r="O80" i="32" s="1"/>
  <c r="O66" i="48"/>
  <c r="Q88" i="48"/>
  <c r="Q65" i="48"/>
  <c r="Q23" i="48" s="1"/>
  <c r="Q51" i="48"/>
  <c r="P18" i="48"/>
  <c r="P14" i="48"/>
  <c r="P7" i="48"/>
  <c r="Q46" i="28"/>
  <c r="Q46" i="48"/>
  <c r="Q93" i="28"/>
  <c r="Q93" i="48"/>
  <c r="Q98" i="48"/>
  <c r="Q111" i="48"/>
  <c r="Q27" i="48" s="1"/>
  <c r="Q21" i="48"/>
  <c r="P27" i="48"/>
  <c r="T13" i="49"/>
  <c r="P24" i="49"/>
  <c r="P29" i="49" s="1"/>
  <c r="P38" i="49" s="1"/>
  <c r="P71" i="49"/>
  <c r="P80" i="49" s="1"/>
  <c r="R24" i="49"/>
  <c r="R6" i="49"/>
  <c r="R23" i="49"/>
  <c r="R7" i="49"/>
  <c r="R27" i="49"/>
  <c r="R71" i="49"/>
  <c r="R80" i="49" s="1"/>
  <c r="R10" i="49"/>
  <c r="R18" i="49"/>
  <c r="Q29" i="49"/>
  <c r="R22" i="49"/>
  <c r="R25" i="49"/>
  <c r="X58" i="45"/>
  <c r="U79" i="40"/>
  <c r="T109" i="45"/>
  <c r="T109" i="40" s="1"/>
  <c r="T109" i="49" s="1"/>
  <c r="T91" i="45"/>
  <c r="T111" i="45"/>
  <c r="S66" i="40"/>
  <c r="S66" i="49" s="1"/>
  <c r="S24" i="49" s="1"/>
  <c r="S24" i="45"/>
  <c r="T90" i="45"/>
  <c r="T104" i="45"/>
  <c r="T112" i="45"/>
  <c r="T112" i="40" s="1"/>
  <c r="T112" i="49" s="1"/>
  <c r="T89" i="45"/>
  <c r="T89" i="40" s="1"/>
  <c r="T89" i="49" s="1"/>
  <c r="T6" i="16"/>
  <c r="T98" i="45"/>
  <c r="S53" i="40"/>
  <c r="S53" i="49" s="1"/>
  <c r="S11" i="45"/>
  <c r="T99" i="45"/>
  <c r="T95" i="45"/>
  <c r="T95" i="40" s="1"/>
  <c r="T95" i="49" s="1"/>
  <c r="T57" i="45"/>
  <c r="T53" i="45"/>
  <c r="S15" i="45"/>
  <c r="S57" i="40"/>
  <c r="S57" i="49" s="1"/>
  <c r="S98" i="44"/>
  <c r="S98" i="32" s="1"/>
  <c r="X31" i="31"/>
  <c r="W7" i="17"/>
  <c r="V74" i="17"/>
  <c r="V75" i="17"/>
  <c r="Q65" i="28"/>
  <c r="W16" i="44"/>
  <c r="Q111" i="28"/>
  <c r="Q88" i="28"/>
  <c r="X54" i="32"/>
  <c r="X54" i="48" s="1"/>
  <c r="X19" i="31"/>
  <c r="W7" i="31"/>
  <c r="Y58" i="44" s="1"/>
  <c r="W12" i="44"/>
  <c r="W18" i="31"/>
  <c r="X96" i="44"/>
  <c r="X96" i="32" s="1"/>
  <c r="X96" i="48" s="1"/>
  <c r="X100" i="44"/>
  <c r="X100" i="32" s="1"/>
  <c r="X100" i="48" s="1"/>
  <c r="Q103" i="28"/>
  <c r="Q87" i="28"/>
  <c r="Q68" i="28"/>
  <c r="Q45" i="28"/>
  <c r="Q47" i="28"/>
  <c r="Q61" i="28"/>
  <c r="S49" i="40"/>
  <c r="S49" i="49" s="1"/>
  <c r="S7" i="49" s="1"/>
  <c r="S7" i="45"/>
  <c r="S52" i="40"/>
  <c r="S52" i="49" s="1"/>
  <c r="S10" i="49" s="1"/>
  <c r="S10" i="45"/>
  <c r="S87" i="40"/>
  <c r="S87" i="49" s="1"/>
  <c r="T13" i="45"/>
  <c r="S20" i="45"/>
  <c r="S62" i="40"/>
  <c r="S62" i="49" s="1"/>
  <c r="S64" i="40"/>
  <c r="S64" i="49" s="1"/>
  <c r="S22" i="49" s="1"/>
  <c r="S22" i="45"/>
  <c r="T56" i="45"/>
  <c r="T46" i="45"/>
  <c r="T65" i="45"/>
  <c r="T45" i="45"/>
  <c r="T64" i="45"/>
  <c r="T52" i="45"/>
  <c r="T63" i="45"/>
  <c r="T51" i="45"/>
  <c r="T61" i="45"/>
  <c r="T47" i="45"/>
  <c r="T69" i="45"/>
  <c r="T48" i="45"/>
  <c r="T60" i="45"/>
  <c r="T67" i="45"/>
  <c r="T62" i="45"/>
  <c r="T70" i="45"/>
  <c r="T49" i="45"/>
  <c r="T50" i="45"/>
  <c r="T68" i="45"/>
  <c r="S112" i="40"/>
  <c r="S112" i="49" s="1"/>
  <c r="S110" i="40"/>
  <c r="S110" i="49" s="1"/>
  <c r="S4" i="39"/>
  <c r="U110" i="45" s="1"/>
  <c r="S51" i="40"/>
  <c r="S51" i="49" s="1"/>
  <c r="S9" i="49" s="1"/>
  <c r="S9" i="45"/>
  <c r="S46" i="40"/>
  <c r="S46" i="49" s="1"/>
  <c r="S4" i="49" s="1"/>
  <c r="S4" i="45"/>
  <c r="T92" i="45"/>
  <c r="T94" i="45"/>
  <c r="S45" i="40"/>
  <c r="S45" i="49" s="1"/>
  <c r="S3" i="45"/>
  <c r="S48" i="40"/>
  <c r="S48" i="49" s="1"/>
  <c r="S6" i="49" s="1"/>
  <c r="S6" i="45"/>
  <c r="S56" i="40"/>
  <c r="S56" i="49" s="1"/>
  <c r="S14" i="49" s="1"/>
  <c r="S14" i="45"/>
  <c r="S70" i="40"/>
  <c r="S70" i="49" s="1"/>
  <c r="S28" i="45"/>
  <c r="U101" i="45"/>
  <c r="U97" i="45"/>
  <c r="T121" i="40"/>
  <c r="S68" i="40"/>
  <c r="S68" i="49" s="1"/>
  <c r="S26" i="45"/>
  <c r="S27" i="45"/>
  <c r="S69" i="40"/>
  <c r="S69" i="49" s="1"/>
  <c r="S47" i="40"/>
  <c r="S47" i="49" s="1"/>
  <c r="S5" i="45"/>
  <c r="U59" i="45"/>
  <c r="T87" i="45"/>
  <c r="T102" i="45"/>
  <c r="T17" i="45"/>
  <c r="S60" i="40"/>
  <c r="S60" i="49" s="1"/>
  <c r="S18" i="49" s="1"/>
  <c r="S18" i="45"/>
  <c r="S19" i="45"/>
  <c r="S61" i="40"/>
  <c r="S61" i="49" s="1"/>
  <c r="S19" i="49" s="1"/>
  <c r="S67" i="40"/>
  <c r="S67" i="49" s="1"/>
  <c r="S25" i="49" s="1"/>
  <c r="S25" i="45"/>
  <c r="U55" i="45"/>
  <c r="T93" i="45"/>
  <c r="T93" i="40" s="1"/>
  <c r="T93" i="49" s="1"/>
  <c r="T105" i="45"/>
  <c r="T110" i="45"/>
  <c r="T110" i="40" s="1"/>
  <c r="T110" i="49" s="1"/>
  <c r="S65" i="40"/>
  <c r="S65" i="49" s="1"/>
  <c r="S23" i="49" s="1"/>
  <c r="S23" i="45"/>
  <c r="S63" i="40"/>
  <c r="S63" i="49" s="1"/>
  <c r="S21" i="49" s="1"/>
  <c r="S21" i="45"/>
  <c r="S50" i="40"/>
  <c r="S50" i="49" s="1"/>
  <c r="S8" i="49" s="1"/>
  <c r="S8" i="45"/>
  <c r="T106" i="45"/>
  <c r="T106" i="40" s="1"/>
  <c r="T106" i="49" s="1"/>
  <c r="T88" i="45"/>
  <c r="T103" i="45"/>
  <c r="T103" i="40" s="1"/>
  <c r="T103" i="49" s="1"/>
  <c r="W7" i="39"/>
  <c r="Y54" i="45" s="1"/>
  <c r="W7" i="16"/>
  <c r="X100" i="45"/>
  <c r="X96" i="45"/>
  <c r="V7" i="18"/>
  <c r="W12" i="45"/>
  <c r="U74" i="18"/>
  <c r="U75" i="18"/>
  <c r="W16" i="45"/>
  <c r="V74" i="16"/>
  <c r="V75" i="16"/>
  <c r="Q97" i="28"/>
  <c r="R99" i="32"/>
  <c r="Q108" i="32"/>
  <c r="Q108" i="48" s="1"/>
  <c r="R64" i="32"/>
  <c r="R22" i="44"/>
  <c r="Q6" i="17"/>
  <c r="Q67" i="18" s="1"/>
  <c r="R63" i="32"/>
  <c r="R63" i="48" s="1"/>
  <c r="R21" i="44"/>
  <c r="S106" i="44"/>
  <c r="Q50" i="28"/>
  <c r="R95" i="44"/>
  <c r="R95" i="32" s="1"/>
  <c r="R95" i="48" s="1"/>
  <c r="R47" i="32"/>
  <c r="R5" i="44"/>
  <c r="S88" i="44"/>
  <c r="S105" i="44"/>
  <c r="P99" i="28"/>
  <c r="P113" i="32"/>
  <c r="P122" i="32" s="1"/>
  <c r="R61" i="32"/>
  <c r="R19" i="44"/>
  <c r="R46" i="32"/>
  <c r="R4" i="44"/>
  <c r="S102" i="44"/>
  <c r="S102" i="32" s="1"/>
  <c r="S102" i="48" s="1"/>
  <c r="S104" i="44"/>
  <c r="S104" i="32" s="1"/>
  <c r="S104" i="48" s="1"/>
  <c r="R87" i="32"/>
  <c r="R92" i="32"/>
  <c r="R62" i="32"/>
  <c r="R62" i="48" s="1"/>
  <c r="R20" i="44"/>
  <c r="R59" i="44"/>
  <c r="R55" i="44"/>
  <c r="P8" i="18"/>
  <c r="Q53" i="32"/>
  <c r="Q53" i="48" s="1"/>
  <c r="Q11" i="44"/>
  <c r="P55" i="28"/>
  <c r="R60" i="32"/>
  <c r="R18" i="44"/>
  <c r="R45" i="32"/>
  <c r="R3" i="44"/>
  <c r="O108" i="28"/>
  <c r="O113" i="32"/>
  <c r="O122" i="32" s="1"/>
  <c r="S93" i="44"/>
  <c r="S87" i="44"/>
  <c r="R97" i="44"/>
  <c r="R97" i="32" s="1"/>
  <c r="Q95" i="32"/>
  <c r="Q95" i="48" s="1"/>
  <c r="R67" i="32"/>
  <c r="R67" i="48" s="1"/>
  <c r="R25" i="48" s="1"/>
  <c r="R25" i="44"/>
  <c r="R112" i="32"/>
  <c r="Q70" i="28"/>
  <c r="R105" i="32"/>
  <c r="Q57" i="32"/>
  <c r="Q57" i="48" s="1"/>
  <c r="Q15" i="48" s="1"/>
  <c r="Q15" i="44"/>
  <c r="R52" i="32"/>
  <c r="R10" i="44"/>
  <c r="R56" i="32"/>
  <c r="R14" i="44"/>
  <c r="R104" i="32"/>
  <c r="S91" i="44"/>
  <c r="R101" i="44"/>
  <c r="R101" i="32" s="1"/>
  <c r="R107" i="32"/>
  <c r="Q4" i="18"/>
  <c r="S67" i="44"/>
  <c r="S68" i="44"/>
  <c r="S69" i="44"/>
  <c r="S70" i="44"/>
  <c r="S56" i="44"/>
  <c r="S45" i="44"/>
  <c r="S46" i="44"/>
  <c r="S46" i="32" s="1"/>
  <c r="S46" i="48" s="1"/>
  <c r="S47" i="44"/>
  <c r="S47" i="32" s="1"/>
  <c r="S47" i="48" s="1"/>
  <c r="S48" i="44"/>
  <c r="S48" i="32" s="1"/>
  <c r="S48" i="48" s="1"/>
  <c r="S49" i="44"/>
  <c r="S49" i="32" s="1"/>
  <c r="S49" i="48" s="1"/>
  <c r="S50" i="44"/>
  <c r="S50" i="32" s="1"/>
  <c r="S50" i="48" s="1"/>
  <c r="S51" i="44"/>
  <c r="S52" i="44"/>
  <c r="S52" i="32" s="1"/>
  <c r="S65" i="44"/>
  <c r="S65" i="32" s="1"/>
  <c r="S65" i="48" s="1"/>
  <c r="S62" i="44"/>
  <c r="S60" i="44"/>
  <c r="S64" i="44"/>
  <c r="S64" i="32" s="1"/>
  <c r="S63" i="44"/>
  <c r="S63" i="32" s="1"/>
  <c r="S63" i="48" s="1"/>
  <c r="S61" i="44"/>
  <c r="Q55" i="32"/>
  <c r="Q55" i="48" s="1"/>
  <c r="Q13" i="44"/>
  <c r="P9" i="17"/>
  <c r="Q59" i="32"/>
  <c r="Q59" i="48" s="1"/>
  <c r="O66" i="28"/>
  <c r="P59" i="28"/>
  <c r="P53" i="28"/>
  <c r="Q109" i="28"/>
  <c r="R51" i="32"/>
  <c r="R51" i="28" s="1"/>
  <c r="R9" i="44"/>
  <c r="R70" i="32"/>
  <c r="R28" i="44"/>
  <c r="S90" i="44"/>
  <c r="S112" i="44"/>
  <c r="S112" i="32" s="1"/>
  <c r="S112" i="48" s="1"/>
  <c r="Q8" i="17"/>
  <c r="Q8" i="31"/>
  <c r="S101" i="44" s="1"/>
  <c r="S101" i="32" s="1"/>
  <c r="S101" i="48" s="1"/>
  <c r="P57" i="28"/>
  <c r="R90" i="32"/>
  <c r="R49" i="32"/>
  <c r="R7" i="44"/>
  <c r="R91" i="32"/>
  <c r="R48" i="32"/>
  <c r="R6" i="44"/>
  <c r="S89" i="44"/>
  <c r="S109" i="44"/>
  <c r="S109" i="32" s="1"/>
  <c r="S109" i="48" s="1"/>
  <c r="Q89" i="28"/>
  <c r="O9" i="18"/>
  <c r="Q66" i="44"/>
  <c r="P66" i="32"/>
  <c r="P24" i="44"/>
  <c r="R65" i="32"/>
  <c r="R23" i="44"/>
  <c r="R50" i="32"/>
  <c r="R8" i="44"/>
  <c r="R69" i="32"/>
  <c r="R27" i="44"/>
  <c r="S94" i="44"/>
  <c r="S107" i="44"/>
  <c r="S111" i="44"/>
  <c r="R57" i="44"/>
  <c r="P6" i="18"/>
  <c r="R53" i="44"/>
  <c r="R68" i="32"/>
  <c r="R26" i="44"/>
  <c r="S92" i="44"/>
  <c r="S103" i="44"/>
  <c r="S110" i="44"/>
  <c r="S110" i="32" s="1"/>
  <c r="S110" i="48" s="1"/>
  <c r="S11" i="17"/>
  <c r="R110" i="28"/>
  <c r="T8" i="16"/>
  <c r="R88" i="28"/>
  <c r="R94" i="28"/>
  <c r="S121" i="14"/>
  <c r="S121" i="28"/>
  <c r="S121" i="12"/>
  <c r="S121" i="15"/>
  <c r="Q3" i="17"/>
  <c r="S121" i="11"/>
  <c r="R103" i="28"/>
  <c r="R100" i="28"/>
  <c r="R100" i="29" s="1"/>
  <c r="S11" i="16"/>
  <c r="R111" i="28"/>
  <c r="R98" i="28"/>
  <c r="R93" i="28"/>
  <c r="R102" i="28"/>
  <c r="R113" i="40"/>
  <c r="R122" i="40" s="1"/>
  <c r="S79" i="32"/>
  <c r="Q3" i="16"/>
  <c r="S79" i="15"/>
  <c r="S79" i="14"/>
  <c r="S79" i="28"/>
  <c r="S79" i="12"/>
  <c r="S79" i="11"/>
  <c r="R37" i="14"/>
  <c r="R37" i="28"/>
  <c r="R37" i="12"/>
  <c r="R37" i="11"/>
  <c r="P3" i="18"/>
  <c r="R37" i="15"/>
  <c r="U11" i="31"/>
  <c r="T11" i="18"/>
  <c r="T23" i="31"/>
  <c r="T35" i="31"/>
  <c r="R38" i="40"/>
  <c r="R71" i="40"/>
  <c r="R80" i="40" s="1"/>
  <c r="R96" i="28"/>
  <c r="R96" i="29" s="1"/>
  <c r="Q122" i="40"/>
  <c r="S37" i="41"/>
  <c r="S37" i="40"/>
  <c r="V2" i="42"/>
  <c r="V2" i="34"/>
  <c r="R54" i="28"/>
  <c r="R54" i="29" s="1"/>
  <c r="Q2" i="39"/>
  <c r="P14" i="39"/>
  <c r="P26" i="39" s="1"/>
  <c r="R89" i="28"/>
  <c r="P9" i="31"/>
  <c r="R108" i="44" s="1"/>
  <c r="R108" i="32" s="1"/>
  <c r="R108" i="48" s="1"/>
  <c r="P9" i="16"/>
  <c r="R106" i="28"/>
  <c r="R109" i="28"/>
  <c r="Q86" i="40"/>
  <c r="Q44" i="40"/>
  <c r="R58" i="28"/>
  <c r="R58" i="29" s="1"/>
  <c r="R4" i="16"/>
  <c r="R2" i="32"/>
  <c r="R2" i="40"/>
  <c r="Q2" i="31"/>
  <c r="P14" i="31"/>
  <c r="P26" i="31" s="1"/>
  <c r="R4" i="17"/>
  <c r="Q86" i="32"/>
  <c r="Q44" i="32"/>
  <c r="X40" i="40"/>
  <c r="T5" i="39"/>
  <c r="T15" i="39"/>
  <c r="V79" i="49" s="1"/>
  <c r="U16" i="39"/>
  <c r="R9" i="39"/>
  <c r="T8" i="39"/>
  <c r="R3" i="39"/>
  <c r="T37" i="49" s="1"/>
  <c r="S9" i="39"/>
  <c r="T35" i="39"/>
  <c r="T23" i="39"/>
  <c r="U11" i="39"/>
  <c r="S22" i="39"/>
  <c r="T10" i="39"/>
  <c r="S34" i="39"/>
  <c r="S27" i="39"/>
  <c r="U121" i="49" s="1"/>
  <c r="S6" i="39"/>
  <c r="T28" i="39"/>
  <c r="Q34" i="31"/>
  <c r="Q10" i="17" s="1"/>
  <c r="R10" i="31"/>
  <c r="R10" i="18" s="1"/>
  <c r="Q22" i="31"/>
  <c r="Q10" i="16" s="1"/>
  <c r="S121" i="32"/>
  <c r="R37" i="36"/>
  <c r="R37" i="32"/>
  <c r="R38" i="32" s="1"/>
  <c r="Q6" i="31"/>
  <c r="S95" i="44" s="1"/>
  <c r="S95" i="32" s="1"/>
  <c r="S95" i="48" s="1"/>
  <c r="S2" i="36"/>
  <c r="S2" i="35"/>
  <c r="S2" i="4"/>
  <c r="R2" i="2"/>
  <c r="Q14" i="2"/>
  <c r="Q26" i="2" s="1"/>
  <c r="V2" i="38"/>
  <c r="R86" i="4"/>
  <c r="R44" i="4"/>
  <c r="S9" i="36"/>
  <c r="S29" i="32"/>
  <c r="S21" i="36"/>
  <c r="T28" i="36"/>
  <c r="S28" i="31"/>
  <c r="R27" i="31"/>
  <c r="S16" i="31"/>
  <c r="R15" i="31"/>
  <c r="R4" i="31"/>
  <c r="Q3" i="31"/>
  <c r="S17" i="31"/>
  <c r="S5" i="16" s="1"/>
  <c r="R5" i="31"/>
  <c r="R5" i="18" s="1"/>
  <c r="P14" i="34"/>
  <c r="P16" i="34"/>
  <c r="P13" i="34"/>
  <c r="P12" i="34"/>
  <c r="Q11" i="34"/>
  <c r="P15" i="34"/>
  <c r="P18" i="34"/>
  <c r="P17" i="34"/>
  <c r="P7" i="34"/>
  <c r="P6" i="34"/>
  <c r="P27" i="34"/>
  <c r="P26" i="34"/>
  <c r="P25" i="34"/>
  <c r="P24" i="34"/>
  <c r="P23" i="34"/>
  <c r="P19" i="34"/>
  <c r="Q5" i="34"/>
  <c r="W20" i="36"/>
  <c r="Y40" i="32"/>
  <c r="T29" i="4"/>
  <c r="S71" i="4"/>
  <c r="S113" i="4"/>
  <c r="R80" i="4"/>
  <c r="R122" i="4"/>
  <c r="P40" i="4"/>
  <c r="S38" i="4"/>
  <c r="E85" i="21"/>
  <c r="E43" i="15"/>
  <c r="E43" i="12"/>
  <c r="E43" i="20"/>
  <c r="E43" i="14"/>
  <c r="C45" i="18"/>
  <c r="D45" i="18"/>
  <c r="G45" i="18"/>
  <c r="H45" i="18"/>
  <c r="I45" i="18"/>
  <c r="J45" i="18"/>
  <c r="K45" i="18"/>
  <c r="L45" i="18"/>
  <c r="M45" i="18"/>
  <c r="N45" i="18"/>
  <c r="O45" i="18"/>
  <c r="P45" i="18"/>
  <c r="C46" i="18"/>
  <c r="D46" i="18"/>
  <c r="G46" i="18"/>
  <c r="H46" i="18"/>
  <c r="I46" i="18"/>
  <c r="J46" i="18"/>
  <c r="K46" i="18"/>
  <c r="L46" i="18"/>
  <c r="M46" i="18"/>
  <c r="N46" i="18"/>
  <c r="O46" i="18"/>
  <c r="P46" i="18"/>
  <c r="C47" i="18"/>
  <c r="D47" i="18"/>
  <c r="G47" i="18"/>
  <c r="H47" i="18"/>
  <c r="I47" i="18"/>
  <c r="J47" i="18"/>
  <c r="K47" i="18"/>
  <c r="L47" i="18"/>
  <c r="M47" i="18"/>
  <c r="N47" i="18"/>
  <c r="O47" i="18"/>
  <c r="P47" i="18"/>
  <c r="C48" i="18"/>
  <c r="D48" i="18"/>
  <c r="G48" i="18"/>
  <c r="H48" i="18"/>
  <c r="I48" i="18"/>
  <c r="J48" i="18"/>
  <c r="K48" i="18"/>
  <c r="L48" i="18"/>
  <c r="M48" i="18"/>
  <c r="N48" i="18"/>
  <c r="O48" i="18"/>
  <c r="P48" i="18"/>
  <c r="G2" i="8"/>
  <c r="S44" i="43" l="1"/>
  <c r="S86" i="43"/>
  <c r="S86" i="49"/>
  <c r="S44" i="49"/>
  <c r="T2" i="41"/>
  <c r="T2" i="48"/>
  <c r="T2" i="49"/>
  <c r="T2" i="45"/>
  <c r="T2" i="43"/>
  <c r="T2" i="44"/>
  <c r="T2" i="47"/>
  <c r="S86" i="45"/>
  <c r="S44" i="45"/>
  <c r="S86" i="44"/>
  <c r="S44" i="44"/>
  <c r="S86" i="48"/>
  <c r="S44" i="48"/>
  <c r="S86" i="47"/>
  <c r="S44" i="47"/>
  <c r="S64" i="48"/>
  <c r="W12" i="48"/>
  <c r="S15" i="49"/>
  <c r="U45" i="4"/>
  <c r="U87" i="4"/>
  <c r="U87" i="47" s="1"/>
  <c r="S20" i="49"/>
  <c r="W16" i="48"/>
  <c r="S11" i="49"/>
  <c r="R113" i="49"/>
  <c r="R122" i="49" s="1"/>
  <c r="R105" i="48"/>
  <c r="R21" i="48" s="1"/>
  <c r="R104" i="48"/>
  <c r="R20" i="48" s="1"/>
  <c r="T17" i="47"/>
  <c r="Q45" i="18"/>
  <c r="U5" i="47"/>
  <c r="U19" i="47"/>
  <c r="V70" i="47"/>
  <c r="AL70" i="4"/>
  <c r="V112" i="47"/>
  <c r="AL112" i="4"/>
  <c r="T7" i="47"/>
  <c r="T59" i="40"/>
  <c r="T59" i="49" s="1"/>
  <c r="T17" i="49" s="1"/>
  <c r="T11" i="47"/>
  <c r="T20" i="47"/>
  <c r="T111" i="40"/>
  <c r="T111" i="49" s="1"/>
  <c r="S38" i="40"/>
  <c r="T91" i="40"/>
  <c r="T91" i="49" s="1"/>
  <c r="U97" i="40"/>
  <c r="U97" i="49" s="1"/>
  <c r="T6" i="47"/>
  <c r="T15" i="47"/>
  <c r="T26" i="47"/>
  <c r="T99" i="40"/>
  <c r="T99" i="49" s="1"/>
  <c r="T29" i="40"/>
  <c r="S28" i="49"/>
  <c r="T90" i="40"/>
  <c r="T90" i="49" s="1"/>
  <c r="T4" i="47"/>
  <c r="U16" i="47"/>
  <c r="W28" i="35"/>
  <c r="W28" i="41"/>
  <c r="U90" i="47"/>
  <c r="U48" i="47"/>
  <c r="T98" i="40"/>
  <c r="T98" i="49" s="1"/>
  <c r="T104" i="40"/>
  <c r="T104" i="49" s="1"/>
  <c r="T3" i="47"/>
  <c r="T12" i="47"/>
  <c r="T16" i="49"/>
  <c r="T3" i="50"/>
  <c r="T20" i="10" s="1"/>
  <c r="T62" i="10" s="1"/>
  <c r="T104" i="10" s="1"/>
  <c r="U20" i="41"/>
  <c r="U20" i="35"/>
  <c r="U104" i="47"/>
  <c r="U62" i="47"/>
  <c r="U8" i="41"/>
  <c r="T96" i="40"/>
  <c r="T96" i="49" s="1"/>
  <c r="T54" i="40"/>
  <c r="T54" i="49" s="1"/>
  <c r="U111" i="47"/>
  <c r="U69" i="47"/>
  <c r="U21" i="47"/>
  <c r="U13" i="47"/>
  <c r="S12" i="49"/>
  <c r="V9" i="41"/>
  <c r="V9" i="35"/>
  <c r="U91" i="47"/>
  <c r="U49" i="47"/>
  <c r="U98" i="47"/>
  <c r="U56" i="47"/>
  <c r="Q29" i="47"/>
  <c r="Q38" i="47" s="1"/>
  <c r="U9" i="47"/>
  <c r="T27" i="47"/>
  <c r="U58" i="40"/>
  <c r="U58" i="49" s="1"/>
  <c r="U100" i="40"/>
  <c r="U100" i="49" s="1"/>
  <c r="S18" i="23"/>
  <c r="S18" i="22"/>
  <c r="U10" i="41"/>
  <c r="U102" i="47"/>
  <c r="U60" i="47"/>
  <c r="U95" i="47"/>
  <c r="U53" i="47"/>
  <c r="U22" i="41"/>
  <c r="R92" i="28"/>
  <c r="U107" i="47"/>
  <c r="U65" i="47"/>
  <c r="U110" i="40"/>
  <c r="U110" i="49" s="1"/>
  <c r="U68" i="47"/>
  <c r="U110" i="47"/>
  <c r="U88" i="47"/>
  <c r="U46" i="47"/>
  <c r="U45" i="47"/>
  <c r="V21" i="41"/>
  <c r="V21" i="35"/>
  <c r="U101" i="40"/>
  <c r="U101" i="49" s="1"/>
  <c r="U101" i="47"/>
  <c r="U59" i="47"/>
  <c r="U57" i="47"/>
  <c r="U109" i="47"/>
  <c r="U67" i="47"/>
  <c r="T18" i="47"/>
  <c r="T14" i="47"/>
  <c r="U96" i="47"/>
  <c r="U54" i="47"/>
  <c r="T25" i="47"/>
  <c r="T23" i="47"/>
  <c r="U24" i="47"/>
  <c r="Q48" i="18"/>
  <c r="Q46" i="18"/>
  <c r="Q47" i="18"/>
  <c r="P85" i="18"/>
  <c r="W73" i="18"/>
  <c r="R67" i="28"/>
  <c r="Y54" i="44"/>
  <c r="T79" i="48"/>
  <c r="T79" i="10"/>
  <c r="T121" i="48"/>
  <c r="T121" i="10"/>
  <c r="S37" i="48"/>
  <c r="S37" i="10"/>
  <c r="R35" i="17"/>
  <c r="R35" i="23" s="1"/>
  <c r="R36" i="17"/>
  <c r="R36" i="23" s="1"/>
  <c r="R37" i="17"/>
  <c r="R37" i="23" s="1"/>
  <c r="R38" i="17"/>
  <c r="R38" i="23" s="1"/>
  <c r="K29" i="41"/>
  <c r="K38" i="41" s="1"/>
  <c r="K29" i="36"/>
  <c r="K38" i="36" s="1"/>
  <c r="K29" i="35"/>
  <c r="K38" i="35" s="1"/>
  <c r="M11" i="41"/>
  <c r="M11" i="35"/>
  <c r="M11" i="36"/>
  <c r="L26" i="41"/>
  <c r="L26" i="35"/>
  <c r="L26" i="36"/>
  <c r="L12" i="41"/>
  <c r="L12" i="35"/>
  <c r="L12" i="36"/>
  <c r="W3" i="34"/>
  <c r="R3" i="41"/>
  <c r="R3" i="35"/>
  <c r="R3" i="36"/>
  <c r="L27" i="41"/>
  <c r="L27" i="35"/>
  <c r="L27" i="36"/>
  <c r="L13" i="41"/>
  <c r="L13" i="35"/>
  <c r="L13" i="36"/>
  <c r="L25" i="41"/>
  <c r="L25" i="35"/>
  <c r="L25" i="36"/>
  <c r="L16" i="41"/>
  <c r="L16" i="35"/>
  <c r="L16" i="36"/>
  <c r="L6" i="41"/>
  <c r="L6" i="35"/>
  <c r="L6" i="36"/>
  <c r="M5" i="41"/>
  <c r="M5" i="35"/>
  <c r="M5" i="36"/>
  <c r="L7" i="41"/>
  <c r="L7" i="35"/>
  <c r="L7" i="36"/>
  <c r="L14" i="41"/>
  <c r="L14" i="35"/>
  <c r="L14" i="36"/>
  <c r="L17" i="41"/>
  <c r="L17" i="35"/>
  <c r="L17" i="36"/>
  <c r="L19" i="41"/>
  <c r="L19" i="35"/>
  <c r="L19" i="36"/>
  <c r="L23" i="41"/>
  <c r="L23" i="35"/>
  <c r="L23" i="36"/>
  <c r="L18" i="41"/>
  <c r="L18" i="35"/>
  <c r="L18" i="36"/>
  <c r="L24" i="41"/>
  <c r="L24" i="35"/>
  <c r="L24" i="36"/>
  <c r="L15" i="41"/>
  <c r="L15" i="35"/>
  <c r="L15" i="36"/>
  <c r="W4" i="34"/>
  <c r="R4" i="41"/>
  <c r="R4" i="35"/>
  <c r="R4" i="36"/>
  <c r="H2" i="8"/>
  <c r="S52" i="48"/>
  <c r="S8" i="47"/>
  <c r="R10" i="47"/>
  <c r="S3" i="49"/>
  <c r="S94" i="47"/>
  <c r="S52" i="47"/>
  <c r="R71" i="47"/>
  <c r="R80" i="47" s="1"/>
  <c r="Q4" i="48"/>
  <c r="R22" i="47"/>
  <c r="X22" i="8"/>
  <c r="T92" i="47"/>
  <c r="X10" i="8"/>
  <c r="T50" i="47"/>
  <c r="Y8" i="8"/>
  <c r="S106" i="47"/>
  <c r="S64" i="47"/>
  <c r="R113" i="47"/>
  <c r="R122" i="47" s="1"/>
  <c r="AC8" i="42"/>
  <c r="AB22" i="42"/>
  <c r="AB10" i="42"/>
  <c r="Y8" i="38"/>
  <c r="X22" i="38"/>
  <c r="X10" i="38"/>
  <c r="Q25" i="48"/>
  <c r="Q10" i="48"/>
  <c r="Q17" i="48"/>
  <c r="R47" i="48"/>
  <c r="X12" i="48"/>
  <c r="Q13" i="48"/>
  <c r="Q14" i="48"/>
  <c r="N29" i="48"/>
  <c r="R68" i="48"/>
  <c r="R50" i="48"/>
  <c r="R52" i="48"/>
  <c r="R112" i="48"/>
  <c r="Q8" i="48"/>
  <c r="Q3" i="48"/>
  <c r="R49" i="48"/>
  <c r="R107" i="28"/>
  <c r="R107" i="48"/>
  <c r="R64" i="48"/>
  <c r="R22" i="48" s="1"/>
  <c r="O24" i="48"/>
  <c r="O29" i="48" s="1"/>
  <c r="O38" i="48" s="1"/>
  <c r="O71" i="48"/>
  <c r="O80" i="48" s="1"/>
  <c r="R65" i="48"/>
  <c r="R90" i="48"/>
  <c r="R70" i="48"/>
  <c r="R101" i="48"/>
  <c r="Q22" i="48"/>
  <c r="Q19" i="48"/>
  <c r="Q113" i="48"/>
  <c r="Q122" i="48" s="1"/>
  <c r="Q11" i="48"/>
  <c r="S98" i="48"/>
  <c r="X16" i="48"/>
  <c r="Q9" i="48"/>
  <c r="Q5" i="48"/>
  <c r="P71" i="32"/>
  <c r="P80" i="32" s="1"/>
  <c r="P66" i="48"/>
  <c r="R48" i="48"/>
  <c r="R51" i="48"/>
  <c r="R9" i="48" s="1"/>
  <c r="R45" i="48"/>
  <c r="R46" i="28"/>
  <c r="R46" i="48"/>
  <c r="R4" i="48" s="1"/>
  <c r="R99" i="48"/>
  <c r="R91" i="48"/>
  <c r="R97" i="28"/>
  <c r="R97" i="48"/>
  <c r="R92" i="48"/>
  <c r="N80" i="48"/>
  <c r="R69" i="48"/>
  <c r="R56" i="48"/>
  <c r="R60" i="48"/>
  <c r="R87" i="48"/>
  <c r="R61" i="48"/>
  <c r="R19" i="48" s="1"/>
  <c r="Q28" i="48"/>
  <c r="Q6" i="48"/>
  <c r="S26" i="49"/>
  <c r="S113" i="49"/>
  <c r="S122" i="49" s="1"/>
  <c r="R29" i="49"/>
  <c r="R38" i="49" s="1"/>
  <c r="S71" i="49"/>
  <c r="S80" i="49" s="1"/>
  <c r="S5" i="49"/>
  <c r="S27" i="49"/>
  <c r="Q38" i="49"/>
  <c r="R91" i="28"/>
  <c r="R99" i="28"/>
  <c r="R70" i="28"/>
  <c r="V79" i="40"/>
  <c r="AL79" i="40" s="1"/>
  <c r="U92" i="45"/>
  <c r="U92" i="40" s="1"/>
  <c r="U92" i="49" s="1"/>
  <c r="U106" i="45"/>
  <c r="U112" i="45"/>
  <c r="U112" i="40" s="1"/>
  <c r="U112" i="49" s="1"/>
  <c r="U93" i="45"/>
  <c r="U93" i="40" s="1"/>
  <c r="U93" i="49" s="1"/>
  <c r="T108" i="45"/>
  <c r="T108" i="40" s="1"/>
  <c r="T108" i="49" s="1"/>
  <c r="T66" i="45"/>
  <c r="U94" i="45"/>
  <c r="U94" i="40" s="1"/>
  <c r="U94" i="49" s="1"/>
  <c r="U107" i="45"/>
  <c r="U90" i="45"/>
  <c r="U98" i="45"/>
  <c r="U104" i="45"/>
  <c r="U104" i="40" s="1"/>
  <c r="U104" i="49" s="1"/>
  <c r="U109" i="45"/>
  <c r="U109" i="40" s="1"/>
  <c r="U109" i="49" s="1"/>
  <c r="T53" i="40"/>
  <c r="T53" i="49" s="1"/>
  <c r="T11" i="49" s="1"/>
  <c r="T11" i="45"/>
  <c r="U103" i="45"/>
  <c r="U103" i="40" s="1"/>
  <c r="U103" i="49" s="1"/>
  <c r="U102" i="45"/>
  <c r="U102" i="40" s="1"/>
  <c r="U102" i="49" s="1"/>
  <c r="T57" i="40"/>
  <c r="T57" i="49" s="1"/>
  <c r="T15" i="45"/>
  <c r="U99" i="45"/>
  <c r="U99" i="40" s="1"/>
  <c r="U99" i="49" s="1"/>
  <c r="U95" i="45"/>
  <c r="U95" i="40" s="1"/>
  <c r="U95" i="49" s="1"/>
  <c r="U53" i="45"/>
  <c r="U57" i="45"/>
  <c r="U89" i="45"/>
  <c r="U89" i="40" s="1"/>
  <c r="U105" i="45"/>
  <c r="U105" i="40" s="1"/>
  <c r="U105" i="49" s="1"/>
  <c r="U6" i="16"/>
  <c r="U108" i="45"/>
  <c r="U108" i="40" s="1"/>
  <c r="U108" i="49" s="1"/>
  <c r="U66" i="45"/>
  <c r="U91" i="45"/>
  <c r="U91" i="40" s="1"/>
  <c r="U91" i="49" s="1"/>
  <c r="U88" i="45"/>
  <c r="R64" i="28"/>
  <c r="W74" i="17"/>
  <c r="W75" i="17"/>
  <c r="Y31" i="31"/>
  <c r="X7" i="17"/>
  <c r="R112" i="28"/>
  <c r="R56" i="28"/>
  <c r="R90" i="28"/>
  <c r="X16" i="44"/>
  <c r="Y54" i="32"/>
  <c r="Y54" i="48" s="1"/>
  <c r="Y58" i="32"/>
  <c r="Y58" i="48" s="1"/>
  <c r="Y96" i="44"/>
  <c r="Y96" i="32" s="1"/>
  <c r="Y96" i="48" s="1"/>
  <c r="Y100" i="44"/>
  <c r="Y100" i="32" s="1"/>
  <c r="Y100" i="48" s="1"/>
  <c r="Y19" i="31"/>
  <c r="X7" i="31"/>
  <c r="Z58" i="44" s="1"/>
  <c r="X18" i="31"/>
  <c r="X12" i="44"/>
  <c r="R68" i="28"/>
  <c r="R69" i="28"/>
  <c r="R45" i="28"/>
  <c r="R47" i="28"/>
  <c r="R87" i="28"/>
  <c r="R61" i="28"/>
  <c r="R65" i="28"/>
  <c r="R52" i="28"/>
  <c r="V101" i="45"/>
  <c r="V97" i="45"/>
  <c r="T49" i="40"/>
  <c r="T49" i="49" s="1"/>
  <c r="T7" i="45"/>
  <c r="T61" i="40"/>
  <c r="T61" i="49" s="1"/>
  <c r="T19" i="49" s="1"/>
  <c r="T19" i="45"/>
  <c r="T56" i="40"/>
  <c r="T56" i="49" s="1"/>
  <c r="T14" i="45"/>
  <c r="U55" i="40"/>
  <c r="U55" i="49" s="1"/>
  <c r="U13" i="45"/>
  <c r="T28" i="45"/>
  <c r="T70" i="40"/>
  <c r="T70" i="49" s="1"/>
  <c r="T28" i="49" s="1"/>
  <c r="T51" i="40"/>
  <c r="T51" i="49" s="1"/>
  <c r="T9" i="49" s="1"/>
  <c r="T9" i="45"/>
  <c r="T20" i="45"/>
  <c r="T62" i="40"/>
  <c r="T62" i="49" s="1"/>
  <c r="T63" i="40"/>
  <c r="T63" i="49" s="1"/>
  <c r="T21" i="45"/>
  <c r="V55" i="45"/>
  <c r="V55" i="40" s="1"/>
  <c r="T67" i="40"/>
  <c r="T67" i="49" s="1"/>
  <c r="T25" i="49" s="1"/>
  <c r="T25" i="45"/>
  <c r="T10" i="45"/>
  <c r="T52" i="40"/>
  <c r="T52" i="49" s="1"/>
  <c r="T4" i="39"/>
  <c r="V109" i="45" s="1"/>
  <c r="X16" i="45"/>
  <c r="T88" i="40"/>
  <c r="T105" i="40"/>
  <c r="T105" i="49" s="1"/>
  <c r="V59" i="45"/>
  <c r="T18" i="45"/>
  <c r="T60" i="40"/>
  <c r="T60" i="49" s="1"/>
  <c r="T64" i="40"/>
  <c r="T64" i="49" s="1"/>
  <c r="T22" i="49" s="1"/>
  <c r="T22" i="45"/>
  <c r="T102" i="40"/>
  <c r="T102" i="49" s="1"/>
  <c r="T94" i="40"/>
  <c r="T94" i="49" s="1"/>
  <c r="T48" i="40"/>
  <c r="T48" i="49" s="1"/>
  <c r="T6" i="45"/>
  <c r="T45" i="40"/>
  <c r="T45" i="49" s="1"/>
  <c r="T3" i="45"/>
  <c r="T87" i="40"/>
  <c r="T87" i="49" s="1"/>
  <c r="T92" i="40"/>
  <c r="T92" i="49" s="1"/>
  <c r="U111" i="45"/>
  <c r="U111" i="40" s="1"/>
  <c r="U111" i="49" s="1"/>
  <c r="U87" i="45"/>
  <c r="T26" i="45"/>
  <c r="T68" i="40"/>
  <c r="T68" i="49" s="1"/>
  <c r="T26" i="49" s="1"/>
  <c r="T69" i="40"/>
  <c r="T69" i="49" s="1"/>
  <c r="T27" i="45"/>
  <c r="T65" i="40"/>
  <c r="T65" i="49" s="1"/>
  <c r="T23" i="49" s="1"/>
  <c r="T23" i="45"/>
  <c r="U121" i="40"/>
  <c r="U17" i="45"/>
  <c r="U65" i="45"/>
  <c r="U45" i="45"/>
  <c r="U64" i="45"/>
  <c r="U52" i="45"/>
  <c r="U63" i="45"/>
  <c r="U51" i="45"/>
  <c r="U70" i="45"/>
  <c r="U62" i="45"/>
  <c r="U50" i="45"/>
  <c r="U69" i="45"/>
  <c r="U48" i="45"/>
  <c r="U67" i="45"/>
  <c r="U68" i="45"/>
  <c r="U56" i="45"/>
  <c r="U49" i="45"/>
  <c r="U60" i="45"/>
  <c r="U61" i="45"/>
  <c r="U46" i="45"/>
  <c r="U47" i="45"/>
  <c r="T50" i="40"/>
  <c r="T50" i="49" s="1"/>
  <c r="T8" i="45"/>
  <c r="T5" i="45"/>
  <c r="T47" i="40"/>
  <c r="T47" i="49" s="1"/>
  <c r="T5" i="49" s="1"/>
  <c r="T46" i="40"/>
  <c r="T46" i="49" s="1"/>
  <c r="T4" i="45"/>
  <c r="X12" i="45"/>
  <c r="X7" i="39"/>
  <c r="Z58" i="45" s="1"/>
  <c r="X7" i="16"/>
  <c r="V74" i="18"/>
  <c r="V75" i="18"/>
  <c r="W74" i="16"/>
  <c r="W75" i="16"/>
  <c r="Y100" i="45"/>
  <c r="Y96" i="45"/>
  <c r="Y12" i="45" s="1"/>
  <c r="W7" i="18"/>
  <c r="Y58" i="45"/>
  <c r="S97" i="44"/>
  <c r="S97" i="32" s="1"/>
  <c r="R113" i="32"/>
  <c r="R122" i="32" s="1"/>
  <c r="R108" i="28"/>
  <c r="R4" i="18"/>
  <c r="T67" i="44"/>
  <c r="T68" i="44"/>
  <c r="T69" i="44"/>
  <c r="T70" i="44"/>
  <c r="T56" i="44"/>
  <c r="T56" i="32" s="1"/>
  <c r="T56" i="48" s="1"/>
  <c r="T60" i="44"/>
  <c r="T47" i="44"/>
  <c r="T65" i="44"/>
  <c r="T46" i="44"/>
  <c r="T50" i="44"/>
  <c r="T62" i="44"/>
  <c r="T45" i="44"/>
  <c r="T49" i="44"/>
  <c r="T64" i="44"/>
  <c r="T51" i="44"/>
  <c r="T61" i="44"/>
  <c r="T48" i="44"/>
  <c r="T52" i="44"/>
  <c r="T63" i="44"/>
  <c r="T103" i="44"/>
  <c r="S6" i="44"/>
  <c r="S90" i="32"/>
  <c r="S62" i="32"/>
  <c r="S62" i="48" s="1"/>
  <c r="S20" i="48" s="1"/>
  <c r="S20" i="44"/>
  <c r="Q53" i="28"/>
  <c r="R95" i="28"/>
  <c r="R60" i="28"/>
  <c r="R49" i="28"/>
  <c r="T87" i="44"/>
  <c r="T98" i="44"/>
  <c r="S45" i="32"/>
  <c r="R6" i="17"/>
  <c r="R67" i="18" s="1"/>
  <c r="S67" i="32"/>
  <c r="S25" i="44"/>
  <c r="Q57" i="28"/>
  <c r="S23" i="44"/>
  <c r="S107" i="32"/>
  <c r="T102" i="44"/>
  <c r="T102" i="32" s="1"/>
  <c r="T102" i="48" s="1"/>
  <c r="Q95" i="28"/>
  <c r="R59" i="32"/>
  <c r="R59" i="48" s="1"/>
  <c r="R17" i="44"/>
  <c r="R48" i="28"/>
  <c r="R101" i="28"/>
  <c r="R53" i="32"/>
  <c r="R53" i="48" s="1"/>
  <c r="R11" i="48" s="1"/>
  <c r="R11" i="44"/>
  <c r="T89" i="44"/>
  <c r="T89" i="32" s="1"/>
  <c r="T89" i="48" s="1"/>
  <c r="T112" i="44"/>
  <c r="T112" i="32" s="1"/>
  <c r="T112" i="48" s="1"/>
  <c r="S59" i="44"/>
  <c r="S55" i="44"/>
  <c r="Q8" i="18"/>
  <c r="S56" i="32"/>
  <c r="S14" i="44"/>
  <c r="S21" i="44"/>
  <c r="S105" i="32"/>
  <c r="S105" i="48" s="1"/>
  <c r="S21" i="48" s="1"/>
  <c r="S99" i="44"/>
  <c r="Q108" i="28"/>
  <c r="S111" i="32"/>
  <c r="S111" i="48" s="1"/>
  <c r="Q66" i="32"/>
  <c r="Q24" i="44"/>
  <c r="T104" i="44"/>
  <c r="T104" i="32" s="1"/>
  <c r="T104" i="48" s="1"/>
  <c r="Q9" i="17"/>
  <c r="R55" i="32"/>
  <c r="R55" i="48" s="1"/>
  <c r="R13" i="44"/>
  <c r="P66" i="28"/>
  <c r="T94" i="44"/>
  <c r="T94" i="32" s="1"/>
  <c r="T107" i="44"/>
  <c r="T107" i="32" s="1"/>
  <c r="T107" i="48" s="1"/>
  <c r="T111" i="44"/>
  <c r="T111" i="32" s="1"/>
  <c r="T111" i="48" s="1"/>
  <c r="Q55" i="28"/>
  <c r="S51" i="32"/>
  <c r="S70" i="32"/>
  <c r="S28" i="44"/>
  <c r="S4" i="44"/>
  <c r="S88" i="32"/>
  <c r="S88" i="48" s="1"/>
  <c r="S4" i="48" s="1"/>
  <c r="Q113" i="32"/>
  <c r="Q122" i="32" s="1"/>
  <c r="P9" i="18"/>
  <c r="R66" i="44"/>
  <c r="T93" i="44"/>
  <c r="T93" i="32" s="1"/>
  <c r="T93" i="48" s="1"/>
  <c r="S9" i="44"/>
  <c r="S93" i="32"/>
  <c r="S22" i="44"/>
  <c r="S106" i="32"/>
  <c r="T91" i="44"/>
  <c r="T91" i="32" s="1"/>
  <c r="T91" i="48" s="1"/>
  <c r="S7" i="44"/>
  <c r="S91" i="32"/>
  <c r="S10" i="44"/>
  <c r="S94" i="32"/>
  <c r="S57" i="44"/>
  <c r="Q6" i="18"/>
  <c r="S53" i="44"/>
  <c r="S19" i="44"/>
  <c r="S103" i="32"/>
  <c r="S103" i="28" s="1"/>
  <c r="R57" i="32"/>
  <c r="R57" i="48" s="1"/>
  <c r="R15" i="44"/>
  <c r="S5" i="44"/>
  <c r="S89" i="32"/>
  <c r="T92" i="44"/>
  <c r="T92" i="32" s="1"/>
  <c r="T92" i="48" s="1"/>
  <c r="T106" i="44"/>
  <c r="T106" i="32" s="1"/>
  <c r="T110" i="44"/>
  <c r="T110" i="32" s="1"/>
  <c r="T110" i="48" s="1"/>
  <c r="S61" i="32"/>
  <c r="S69" i="32"/>
  <c r="S69" i="28" s="1"/>
  <c r="S27" i="44"/>
  <c r="R8" i="17"/>
  <c r="R8" i="31"/>
  <c r="S60" i="32"/>
  <c r="S18" i="44"/>
  <c r="T90" i="44"/>
  <c r="R50" i="28"/>
  <c r="S8" i="44"/>
  <c r="S92" i="32"/>
  <c r="T88" i="44"/>
  <c r="T88" i="32" s="1"/>
  <c r="T88" i="48" s="1"/>
  <c r="T105" i="44"/>
  <c r="T105" i="32" s="1"/>
  <c r="T105" i="48" s="1"/>
  <c r="T109" i="44"/>
  <c r="T109" i="32" s="1"/>
  <c r="T109" i="48" s="1"/>
  <c r="Q59" i="28"/>
  <c r="S68" i="32"/>
  <c r="S26" i="44"/>
  <c r="S3" i="44"/>
  <c r="S87" i="32"/>
  <c r="S46" i="28"/>
  <c r="S96" i="28"/>
  <c r="S96" i="29" s="1"/>
  <c r="S110" i="28"/>
  <c r="S47" i="28"/>
  <c r="S113" i="40"/>
  <c r="S122" i="40" s="1"/>
  <c r="S109" i="28"/>
  <c r="S52" i="28"/>
  <c r="S101" i="28"/>
  <c r="S64" i="28"/>
  <c r="R44" i="40"/>
  <c r="R86" i="40"/>
  <c r="Q14" i="39"/>
  <c r="Q26" i="39" s="1"/>
  <c r="R2" i="39"/>
  <c r="S95" i="28"/>
  <c r="S48" i="28"/>
  <c r="T11" i="17"/>
  <c r="S49" i="28"/>
  <c r="S37" i="11"/>
  <c r="Q3" i="18"/>
  <c r="S37" i="15"/>
  <c r="S37" i="28"/>
  <c r="S37" i="12"/>
  <c r="S37" i="14"/>
  <c r="S65" i="28"/>
  <c r="S4" i="17"/>
  <c r="T37" i="41"/>
  <c r="T37" i="40"/>
  <c r="R44" i="32"/>
  <c r="R86" i="32"/>
  <c r="S98" i="28"/>
  <c r="T11" i="16"/>
  <c r="T79" i="32"/>
  <c r="T79" i="11"/>
  <c r="T79" i="15"/>
  <c r="T79" i="14"/>
  <c r="T79" i="28"/>
  <c r="T79" i="12"/>
  <c r="R3" i="16"/>
  <c r="S71" i="40"/>
  <c r="S80" i="40" s="1"/>
  <c r="S100" i="28"/>
  <c r="S100" i="29" s="1"/>
  <c r="S4" i="16"/>
  <c r="V11" i="31"/>
  <c r="U11" i="18"/>
  <c r="U23" i="31"/>
  <c r="U35" i="31"/>
  <c r="S54" i="28"/>
  <c r="S54" i="29" s="1"/>
  <c r="S112" i="28"/>
  <c r="T121" i="11"/>
  <c r="T121" i="14"/>
  <c r="T121" i="28"/>
  <c r="T121" i="15"/>
  <c r="T121" i="12"/>
  <c r="R3" i="17"/>
  <c r="W2" i="42"/>
  <c r="W2" i="34"/>
  <c r="Q9" i="31"/>
  <c r="Q9" i="16"/>
  <c r="S2" i="32"/>
  <c r="S2" i="40"/>
  <c r="Q14" i="31"/>
  <c r="Q26" i="31" s="1"/>
  <c r="R2" i="31"/>
  <c r="S58" i="28"/>
  <c r="S58" i="29" s="1"/>
  <c r="S102" i="28"/>
  <c r="S50" i="28"/>
  <c r="U8" i="16"/>
  <c r="Y40" i="40"/>
  <c r="S3" i="39"/>
  <c r="U37" i="49" s="1"/>
  <c r="V16" i="39"/>
  <c r="U15" i="39"/>
  <c r="W79" i="49" s="1"/>
  <c r="T9" i="39"/>
  <c r="T22" i="39"/>
  <c r="T34" i="39"/>
  <c r="U10" i="39"/>
  <c r="U8" i="39"/>
  <c r="W55" i="45" s="1"/>
  <c r="U5" i="39"/>
  <c r="T6" i="39"/>
  <c r="U28" i="39"/>
  <c r="T27" i="39"/>
  <c r="V121" i="49" s="1"/>
  <c r="U35" i="39"/>
  <c r="U23" i="39"/>
  <c r="V11" i="39"/>
  <c r="R6" i="31"/>
  <c r="R34" i="31"/>
  <c r="R10" i="17" s="1"/>
  <c r="S10" i="31"/>
  <c r="S10" i="18" s="1"/>
  <c r="R22" i="31"/>
  <c r="R10" i="16" s="1"/>
  <c r="T121" i="32"/>
  <c r="S37" i="36"/>
  <c r="S37" i="32"/>
  <c r="S38" i="32" s="1"/>
  <c r="W2" i="38"/>
  <c r="S44" i="4"/>
  <c r="S86" i="4"/>
  <c r="T2" i="36"/>
  <c r="T2" i="35"/>
  <c r="T2" i="4"/>
  <c r="R14" i="2"/>
  <c r="R26" i="2" s="1"/>
  <c r="S2" i="2"/>
  <c r="T29" i="32"/>
  <c r="U28" i="36"/>
  <c r="T21" i="36"/>
  <c r="T9" i="36"/>
  <c r="S27" i="31"/>
  <c r="T28" i="31"/>
  <c r="T16" i="31"/>
  <c r="S15" i="31"/>
  <c r="S4" i="31"/>
  <c r="T17" i="31"/>
  <c r="T5" i="16" s="1"/>
  <c r="S5" i="31"/>
  <c r="S5" i="18" s="1"/>
  <c r="R9" i="16"/>
  <c r="R3" i="31"/>
  <c r="Q18" i="34"/>
  <c r="Q17" i="34"/>
  <c r="Q16" i="34"/>
  <c r="Q15" i="34"/>
  <c r="Q13" i="34"/>
  <c r="Q12" i="34"/>
  <c r="R11" i="34"/>
  <c r="Q14" i="34"/>
  <c r="Q27" i="34"/>
  <c r="Q26" i="34"/>
  <c r="Q25" i="34"/>
  <c r="Q24" i="34"/>
  <c r="Q23" i="34"/>
  <c r="Q19" i="34"/>
  <c r="R5" i="34"/>
  <c r="Q7" i="34"/>
  <c r="Q6" i="34"/>
  <c r="Z40" i="32"/>
  <c r="X20" i="36"/>
  <c r="Q40" i="4"/>
  <c r="T113" i="4"/>
  <c r="U29" i="4"/>
  <c r="S80" i="4"/>
  <c r="T71" i="4"/>
  <c r="T38" i="4"/>
  <c r="S122" i="4"/>
  <c r="B124" i="10"/>
  <c r="B123" i="10"/>
  <c r="B82" i="10"/>
  <c r="B81" i="10"/>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R15" i="24"/>
  <c r="S15" i="24"/>
  <c r="T15" i="24"/>
  <c r="U15" i="24"/>
  <c r="V15" i="24"/>
  <c r="W15" i="24"/>
  <c r="X15" i="24"/>
  <c r="Y15" i="24"/>
  <c r="Z15" i="24"/>
  <c r="AA15" i="24"/>
  <c r="AB15" i="24"/>
  <c r="AC15" i="24"/>
  <c r="AD15" i="24"/>
  <c r="AE15" i="24"/>
  <c r="AF15" i="24"/>
  <c r="AG15" i="24"/>
  <c r="B79" i="20"/>
  <c r="B121" i="20" s="1"/>
  <c r="Q15" i="24"/>
  <c r="P15" i="24"/>
  <c r="O15" i="24"/>
  <c r="N15" i="24"/>
  <c r="M15" i="24"/>
  <c r="L15" i="24"/>
  <c r="K15" i="24"/>
  <c r="J15" i="24"/>
  <c r="I15" i="24"/>
  <c r="H15" i="24"/>
  <c r="G15" i="24"/>
  <c r="F15" i="24"/>
  <c r="E15" i="24"/>
  <c r="D15" i="24"/>
  <c r="C15" i="24"/>
  <c r="B33"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D31" i="23"/>
  <c r="C31" i="23"/>
  <c r="B25"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D7" i="23"/>
  <c r="C7" i="23"/>
  <c r="B1"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D15" i="23"/>
  <c r="C15" i="23"/>
  <c r="B33" i="22"/>
  <c r="T31" i="22"/>
  <c r="U31" i="22"/>
  <c r="V31" i="22"/>
  <c r="W31" i="22"/>
  <c r="X31" i="22"/>
  <c r="Y31" i="22"/>
  <c r="Z31" i="22"/>
  <c r="AA31" i="22"/>
  <c r="AB31" i="22"/>
  <c r="AC31" i="22"/>
  <c r="AD31" i="22"/>
  <c r="AE31" i="22"/>
  <c r="AF31" i="22"/>
  <c r="AG31" i="22"/>
  <c r="AH31" i="22"/>
  <c r="AI31" i="22"/>
  <c r="B25" i="22"/>
  <c r="T7" i="22"/>
  <c r="U7" i="22"/>
  <c r="V7" i="22"/>
  <c r="W7" i="22"/>
  <c r="X7" i="22"/>
  <c r="Y7" i="22"/>
  <c r="Z7" i="22"/>
  <c r="AA7" i="22"/>
  <c r="AB7" i="22"/>
  <c r="AC7" i="22"/>
  <c r="AD7" i="22"/>
  <c r="AE7" i="22"/>
  <c r="AF7" i="22"/>
  <c r="AG7" i="22"/>
  <c r="AH7" i="22"/>
  <c r="AI7" i="22"/>
  <c r="B1" i="22"/>
  <c r="T15" i="22"/>
  <c r="U15" i="22"/>
  <c r="V15" i="22"/>
  <c r="W15" i="22"/>
  <c r="X15" i="22"/>
  <c r="Y15" i="22"/>
  <c r="Z15" i="22"/>
  <c r="AA15" i="22"/>
  <c r="AB15" i="22"/>
  <c r="AC15" i="22"/>
  <c r="AD15" i="22"/>
  <c r="AE15" i="22"/>
  <c r="AF15" i="22"/>
  <c r="AG15" i="22"/>
  <c r="AH15" i="22"/>
  <c r="AI15" i="22"/>
  <c r="S31" i="22"/>
  <c r="R31" i="22"/>
  <c r="Q31" i="22"/>
  <c r="P31" i="22"/>
  <c r="O31" i="22"/>
  <c r="N31" i="22"/>
  <c r="M31" i="22"/>
  <c r="L31" i="22"/>
  <c r="K31" i="22"/>
  <c r="J31" i="22"/>
  <c r="I31" i="22"/>
  <c r="H31" i="22"/>
  <c r="G31" i="22"/>
  <c r="D31" i="22"/>
  <c r="C31" i="22"/>
  <c r="S7" i="22"/>
  <c r="R7" i="22"/>
  <c r="Q7" i="22"/>
  <c r="P7" i="22"/>
  <c r="O7" i="22"/>
  <c r="N7" i="22"/>
  <c r="M7" i="22"/>
  <c r="L7" i="22"/>
  <c r="K7" i="22"/>
  <c r="J7" i="22"/>
  <c r="I7" i="22"/>
  <c r="H7" i="22"/>
  <c r="G7" i="22"/>
  <c r="D7" i="22"/>
  <c r="C7" i="22"/>
  <c r="S15" i="22"/>
  <c r="R15" i="22"/>
  <c r="Q15" i="22"/>
  <c r="P15" i="22"/>
  <c r="O15" i="22"/>
  <c r="N15" i="22"/>
  <c r="M15" i="22"/>
  <c r="L15" i="22"/>
  <c r="K15" i="22"/>
  <c r="J15" i="22"/>
  <c r="I15" i="22"/>
  <c r="H15" i="22"/>
  <c r="G15" i="22"/>
  <c r="D15" i="22"/>
  <c r="C15" i="22"/>
  <c r="D85" i="21"/>
  <c r="B82" i="21"/>
  <c r="B124" i="21" s="1"/>
  <c r="B81" i="21"/>
  <c r="B123" i="21" s="1"/>
  <c r="B80" i="21"/>
  <c r="B122" i="21" s="1"/>
  <c r="C71" i="21"/>
  <c r="C113" i="21" s="1"/>
  <c r="A71" i="21"/>
  <c r="A113" i="21" s="1"/>
  <c r="D70" i="21"/>
  <c r="D112" i="21" s="1"/>
  <c r="C70" i="21"/>
  <c r="C112" i="21" s="1"/>
  <c r="B70" i="21"/>
  <c r="B112" i="21" s="1"/>
  <c r="A70" i="21"/>
  <c r="A112" i="21" s="1"/>
  <c r="D69" i="21"/>
  <c r="D111" i="21" s="1"/>
  <c r="C69" i="21"/>
  <c r="C111" i="21" s="1"/>
  <c r="B69" i="21"/>
  <c r="B111" i="21" s="1"/>
  <c r="A69" i="21"/>
  <c r="A111" i="21" s="1"/>
  <c r="D68" i="21"/>
  <c r="D110" i="21" s="1"/>
  <c r="C68" i="21"/>
  <c r="C110" i="21" s="1"/>
  <c r="B68" i="21"/>
  <c r="B110" i="21" s="1"/>
  <c r="A68" i="21"/>
  <c r="A110" i="21" s="1"/>
  <c r="D67" i="21"/>
  <c r="D109" i="21" s="1"/>
  <c r="C67" i="21"/>
  <c r="C109" i="21" s="1"/>
  <c r="D66" i="21"/>
  <c r="D108" i="21" s="1"/>
  <c r="C66" i="21"/>
  <c r="C108" i="21" s="1"/>
  <c r="B66" i="21"/>
  <c r="B108" i="21" s="1"/>
  <c r="A66" i="21"/>
  <c r="A108" i="21" s="1"/>
  <c r="D65" i="21"/>
  <c r="D107" i="21" s="1"/>
  <c r="C65" i="21"/>
  <c r="C107" i="21" s="1"/>
  <c r="B65" i="21"/>
  <c r="B107" i="21" s="1"/>
  <c r="A65" i="21"/>
  <c r="A107" i="21" s="1"/>
  <c r="D64" i="21"/>
  <c r="D106" i="21" s="1"/>
  <c r="C64" i="21"/>
  <c r="C106" i="21" s="1"/>
  <c r="B64" i="21"/>
  <c r="B106" i="21" s="1"/>
  <c r="A64" i="21"/>
  <c r="A106" i="21" s="1"/>
  <c r="D63" i="21"/>
  <c r="D105" i="21" s="1"/>
  <c r="C63" i="21"/>
  <c r="C105" i="21" s="1"/>
  <c r="B63" i="21"/>
  <c r="B105" i="21" s="1"/>
  <c r="A63" i="21"/>
  <c r="A105" i="21" s="1"/>
  <c r="D62" i="21"/>
  <c r="D104" i="21" s="1"/>
  <c r="C62" i="21"/>
  <c r="C104" i="21" s="1"/>
  <c r="B62" i="21"/>
  <c r="B104" i="21" s="1"/>
  <c r="A62" i="21"/>
  <c r="A104" i="21" s="1"/>
  <c r="D61" i="21"/>
  <c r="D103" i="21" s="1"/>
  <c r="C61" i="21"/>
  <c r="C103" i="21" s="1"/>
  <c r="B61" i="21"/>
  <c r="B103" i="21" s="1"/>
  <c r="A61" i="21"/>
  <c r="A103" i="21" s="1"/>
  <c r="D60" i="21"/>
  <c r="D102" i="21" s="1"/>
  <c r="C60" i="21"/>
  <c r="C102" i="21" s="1"/>
  <c r="B60" i="21"/>
  <c r="B102" i="21" s="1"/>
  <c r="A60" i="21"/>
  <c r="A102" i="21" s="1"/>
  <c r="D59" i="21"/>
  <c r="D101" i="21" s="1"/>
  <c r="C59" i="21"/>
  <c r="C101" i="21" s="1"/>
  <c r="B59" i="21"/>
  <c r="B101" i="21" s="1"/>
  <c r="A59" i="21"/>
  <c r="A101" i="21" s="1"/>
  <c r="D58" i="21"/>
  <c r="D100" i="21" s="1"/>
  <c r="C58" i="21"/>
  <c r="C100" i="21" s="1"/>
  <c r="B58" i="21"/>
  <c r="B100" i="21" s="1"/>
  <c r="A58" i="21"/>
  <c r="A100" i="21" s="1"/>
  <c r="D57" i="21"/>
  <c r="D99" i="21" s="1"/>
  <c r="C57" i="21"/>
  <c r="C99" i="21" s="1"/>
  <c r="B57" i="21"/>
  <c r="B99" i="21" s="1"/>
  <c r="A57" i="21"/>
  <c r="A99" i="21" s="1"/>
  <c r="D56" i="21"/>
  <c r="D98" i="21" s="1"/>
  <c r="C56" i="21"/>
  <c r="C98" i="21" s="1"/>
  <c r="B56" i="21"/>
  <c r="B98" i="21" s="1"/>
  <c r="A56" i="21"/>
  <c r="A98" i="21" s="1"/>
  <c r="D55" i="21"/>
  <c r="D97" i="21" s="1"/>
  <c r="C55" i="21"/>
  <c r="C97" i="21" s="1"/>
  <c r="B55" i="21"/>
  <c r="B97" i="21" s="1"/>
  <c r="A55" i="21"/>
  <c r="A97" i="21" s="1"/>
  <c r="D54" i="21"/>
  <c r="D96" i="21" s="1"/>
  <c r="C54" i="21"/>
  <c r="C96" i="21" s="1"/>
  <c r="B54" i="21"/>
  <c r="B96" i="21" s="1"/>
  <c r="A54" i="21"/>
  <c r="A96" i="21" s="1"/>
  <c r="D53" i="21"/>
  <c r="D95" i="21" s="1"/>
  <c r="C53" i="21"/>
  <c r="C95" i="21" s="1"/>
  <c r="B53" i="21"/>
  <c r="B95" i="21" s="1"/>
  <c r="A53" i="21"/>
  <c r="A95" i="21" s="1"/>
  <c r="D52" i="21"/>
  <c r="D94" i="21" s="1"/>
  <c r="C52" i="21"/>
  <c r="C94" i="21" s="1"/>
  <c r="B52" i="21"/>
  <c r="B94" i="21" s="1"/>
  <c r="A52" i="21"/>
  <c r="A94" i="21" s="1"/>
  <c r="D51" i="21"/>
  <c r="D93" i="21" s="1"/>
  <c r="C51" i="21"/>
  <c r="C93" i="21" s="1"/>
  <c r="B51" i="21"/>
  <c r="B93" i="21" s="1"/>
  <c r="A51" i="21"/>
  <c r="A93" i="21" s="1"/>
  <c r="D50" i="21"/>
  <c r="D92" i="21" s="1"/>
  <c r="C50" i="21"/>
  <c r="C92" i="21" s="1"/>
  <c r="B50" i="21"/>
  <c r="B92" i="21" s="1"/>
  <c r="A50" i="21"/>
  <c r="A92" i="21" s="1"/>
  <c r="D49" i="21"/>
  <c r="D91" i="21" s="1"/>
  <c r="C49" i="21"/>
  <c r="C91" i="21" s="1"/>
  <c r="B49" i="21"/>
  <c r="B91" i="21" s="1"/>
  <c r="A49" i="21"/>
  <c r="A91" i="21" s="1"/>
  <c r="D48" i="21"/>
  <c r="D90" i="21" s="1"/>
  <c r="C48" i="21"/>
  <c r="C90" i="21" s="1"/>
  <c r="B48" i="21"/>
  <c r="B90" i="21" s="1"/>
  <c r="A48" i="21"/>
  <c r="A90" i="21" s="1"/>
  <c r="D47" i="21"/>
  <c r="D89" i="21" s="1"/>
  <c r="C47" i="21"/>
  <c r="C89" i="21" s="1"/>
  <c r="B47" i="21"/>
  <c r="B89" i="21" s="1"/>
  <c r="A47" i="21"/>
  <c r="A89" i="21" s="1"/>
  <c r="D46" i="21"/>
  <c r="D88" i="21" s="1"/>
  <c r="C46" i="21"/>
  <c r="C88" i="21" s="1"/>
  <c r="B46" i="21"/>
  <c r="B88" i="21" s="1"/>
  <c r="A46" i="21"/>
  <c r="A88" i="21" s="1"/>
  <c r="D45" i="21"/>
  <c r="D87" i="21" s="1"/>
  <c r="C45" i="21"/>
  <c r="C87" i="21" s="1"/>
  <c r="B45" i="21"/>
  <c r="B87" i="21" s="1"/>
  <c r="A45" i="21"/>
  <c r="A87" i="21" s="1"/>
  <c r="D43" i="21"/>
  <c r="B71" i="21"/>
  <c r="B113" i="21" s="1"/>
  <c r="E2" i="21"/>
  <c r="E86" i="21" s="1"/>
  <c r="D85" i="20"/>
  <c r="B82" i="20"/>
  <c r="B124" i="20" s="1"/>
  <c r="B81" i="20"/>
  <c r="B123" i="20" s="1"/>
  <c r="B80" i="20"/>
  <c r="B122" i="20" s="1"/>
  <c r="C71" i="20"/>
  <c r="C113" i="20" s="1"/>
  <c r="B71" i="20"/>
  <c r="B113" i="20" s="1"/>
  <c r="A71" i="20"/>
  <c r="A113" i="20" s="1"/>
  <c r="D70" i="20"/>
  <c r="D112" i="20" s="1"/>
  <c r="C70" i="20"/>
  <c r="C112" i="20" s="1"/>
  <c r="B70" i="20"/>
  <c r="B112" i="20" s="1"/>
  <c r="A70" i="20"/>
  <c r="A112" i="20" s="1"/>
  <c r="D69" i="20"/>
  <c r="D111" i="20" s="1"/>
  <c r="C69" i="20"/>
  <c r="C111" i="20" s="1"/>
  <c r="B69" i="20"/>
  <c r="B111" i="20" s="1"/>
  <c r="A69" i="20"/>
  <c r="A111" i="20" s="1"/>
  <c r="D68" i="20"/>
  <c r="D110" i="20" s="1"/>
  <c r="C68" i="20"/>
  <c r="C110" i="20" s="1"/>
  <c r="B68" i="20"/>
  <c r="B110" i="20" s="1"/>
  <c r="A68" i="20"/>
  <c r="A110" i="20" s="1"/>
  <c r="D67" i="20"/>
  <c r="D109" i="20" s="1"/>
  <c r="C67" i="20"/>
  <c r="C109" i="20" s="1"/>
  <c r="D66" i="20"/>
  <c r="D108" i="20" s="1"/>
  <c r="C66" i="20"/>
  <c r="C108" i="20" s="1"/>
  <c r="B66" i="20"/>
  <c r="B108" i="20" s="1"/>
  <c r="A66" i="20"/>
  <c r="A108" i="20" s="1"/>
  <c r="D65" i="20"/>
  <c r="D107" i="20" s="1"/>
  <c r="C65" i="20"/>
  <c r="C107" i="20" s="1"/>
  <c r="B65" i="20"/>
  <c r="B107" i="20" s="1"/>
  <c r="A65" i="20"/>
  <c r="A107" i="20" s="1"/>
  <c r="D64" i="20"/>
  <c r="D106" i="20" s="1"/>
  <c r="C64" i="20"/>
  <c r="C106" i="20" s="1"/>
  <c r="B64" i="20"/>
  <c r="B106" i="20" s="1"/>
  <c r="A64" i="20"/>
  <c r="A106" i="20" s="1"/>
  <c r="D63" i="20"/>
  <c r="D105" i="20" s="1"/>
  <c r="C63" i="20"/>
  <c r="C105" i="20" s="1"/>
  <c r="B63" i="20"/>
  <c r="B105" i="20" s="1"/>
  <c r="A63" i="20"/>
  <c r="A105" i="20" s="1"/>
  <c r="D62" i="20"/>
  <c r="D104" i="20" s="1"/>
  <c r="C62" i="20"/>
  <c r="C104" i="20" s="1"/>
  <c r="B62" i="20"/>
  <c r="B104" i="20" s="1"/>
  <c r="A62" i="20"/>
  <c r="A104" i="20" s="1"/>
  <c r="D61" i="20"/>
  <c r="D103" i="20" s="1"/>
  <c r="C61" i="20"/>
  <c r="C103" i="20" s="1"/>
  <c r="B61" i="20"/>
  <c r="B103" i="20" s="1"/>
  <c r="A61" i="20"/>
  <c r="A103" i="20" s="1"/>
  <c r="D60" i="20"/>
  <c r="D102" i="20" s="1"/>
  <c r="C60" i="20"/>
  <c r="C102" i="20" s="1"/>
  <c r="B60" i="20"/>
  <c r="B102" i="20" s="1"/>
  <c r="A60" i="20"/>
  <c r="A102" i="20" s="1"/>
  <c r="D59" i="20"/>
  <c r="D101" i="20" s="1"/>
  <c r="C59" i="20"/>
  <c r="C101" i="20" s="1"/>
  <c r="B59" i="20"/>
  <c r="B101" i="20" s="1"/>
  <c r="A59" i="20"/>
  <c r="A101" i="20" s="1"/>
  <c r="D58" i="20"/>
  <c r="D100" i="20" s="1"/>
  <c r="C58" i="20"/>
  <c r="C100" i="20" s="1"/>
  <c r="B58" i="20"/>
  <c r="B100" i="20" s="1"/>
  <c r="A58" i="20"/>
  <c r="A100" i="20" s="1"/>
  <c r="D57" i="20"/>
  <c r="D99" i="20" s="1"/>
  <c r="C57" i="20"/>
  <c r="C99" i="20" s="1"/>
  <c r="B57" i="20"/>
  <c r="B99" i="20" s="1"/>
  <c r="A57" i="20"/>
  <c r="A99" i="20" s="1"/>
  <c r="D56" i="20"/>
  <c r="D98" i="20" s="1"/>
  <c r="C56" i="20"/>
  <c r="C98" i="20" s="1"/>
  <c r="B56" i="20"/>
  <c r="B98" i="20" s="1"/>
  <c r="A56" i="20"/>
  <c r="A98" i="20" s="1"/>
  <c r="D55" i="20"/>
  <c r="D97" i="20" s="1"/>
  <c r="C55" i="20"/>
  <c r="C97" i="20" s="1"/>
  <c r="B55" i="20"/>
  <c r="B97" i="20" s="1"/>
  <c r="A55" i="20"/>
  <c r="A97" i="20" s="1"/>
  <c r="D54" i="20"/>
  <c r="D96" i="20" s="1"/>
  <c r="C54" i="20"/>
  <c r="C96" i="20" s="1"/>
  <c r="B54" i="20"/>
  <c r="B96" i="20" s="1"/>
  <c r="A54" i="20"/>
  <c r="A96" i="20" s="1"/>
  <c r="D53" i="20"/>
  <c r="D95" i="20" s="1"/>
  <c r="C53" i="20"/>
  <c r="C95" i="20" s="1"/>
  <c r="B53" i="20"/>
  <c r="B95" i="20" s="1"/>
  <c r="A53" i="20"/>
  <c r="A95" i="20" s="1"/>
  <c r="D52" i="20"/>
  <c r="D94" i="20" s="1"/>
  <c r="C52" i="20"/>
  <c r="C94" i="20" s="1"/>
  <c r="B52" i="20"/>
  <c r="B94" i="20" s="1"/>
  <c r="A52" i="20"/>
  <c r="A94" i="20" s="1"/>
  <c r="D51" i="20"/>
  <c r="D93" i="20" s="1"/>
  <c r="C51" i="20"/>
  <c r="C93" i="20" s="1"/>
  <c r="B51" i="20"/>
  <c r="B93" i="20" s="1"/>
  <c r="A51" i="20"/>
  <c r="A93" i="20" s="1"/>
  <c r="D50" i="20"/>
  <c r="D92" i="20" s="1"/>
  <c r="C50" i="20"/>
  <c r="C92" i="20" s="1"/>
  <c r="B50" i="20"/>
  <c r="B92" i="20" s="1"/>
  <c r="A50" i="20"/>
  <c r="A92" i="20" s="1"/>
  <c r="D49" i="20"/>
  <c r="D91" i="20" s="1"/>
  <c r="C49" i="20"/>
  <c r="C91" i="20" s="1"/>
  <c r="B49" i="20"/>
  <c r="B91" i="20" s="1"/>
  <c r="A49" i="20"/>
  <c r="A91" i="20" s="1"/>
  <c r="D48" i="20"/>
  <c r="D90" i="20" s="1"/>
  <c r="C48" i="20"/>
  <c r="C90" i="20" s="1"/>
  <c r="B48" i="20"/>
  <c r="B90" i="20" s="1"/>
  <c r="A48" i="20"/>
  <c r="A90" i="20" s="1"/>
  <c r="D47" i="20"/>
  <c r="D89" i="20" s="1"/>
  <c r="C47" i="20"/>
  <c r="C89" i="20" s="1"/>
  <c r="B47" i="20"/>
  <c r="B89" i="20" s="1"/>
  <c r="A47" i="20"/>
  <c r="A89" i="20" s="1"/>
  <c r="D46" i="20"/>
  <c r="D88" i="20" s="1"/>
  <c r="C46" i="20"/>
  <c r="C88" i="20" s="1"/>
  <c r="B46" i="20"/>
  <c r="B88" i="20" s="1"/>
  <c r="A46" i="20"/>
  <c r="A88" i="20" s="1"/>
  <c r="D45" i="20"/>
  <c r="D87" i="20" s="1"/>
  <c r="C45" i="20"/>
  <c r="C87" i="20" s="1"/>
  <c r="B45" i="20"/>
  <c r="B87" i="20" s="1"/>
  <c r="A45" i="20"/>
  <c r="A87" i="20" s="1"/>
  <c r="D43" i="20"/>
  <c r="E2" i="20"/>
  <c r="D85" i="19"/>
  <c r="B82" i="19"/>
  <c r="B124" i="19" s="1"/>
  <c r="A82" i="19"/>
  <c r="A124" i="19" s="1"/>
  <c r="B81" i="19"/>
  <c r="B123" i="19" s="1"/>
  <c r="A81" i="19"/>
  <c r="A123" i="19" s="1"/>
  <c r="B80" i="19"/>
  <c r="B122" i="19" s="1"/>
  <c r="A80" i="19"/>
  <c r="A122" i="19" s="1"/>
  <c r="B79" i="19"/>
  <c r="B121" i="19" s="1"/>
  <c r="A79" i="19"/>
  <c r="A121" i="19" s="1"/>
  <c r="B78" i="19"/>
  <c r="B120" i="19" s="1"/>
  <c r="A78" i="19"/>
  <c r="A120" i="19" s="1"/>
  <c r="B77" i="19"/>
  <c r="B119" i="19" s="1"/>
  <c r="A77" i="19"/>
  <c r="A119" i="19" s="1"/>
  <c r="B76" i="19"/>
  <c r="B118" i="19" s="1"/>
  <c r="A76" i="19"/>
  <c r="A118" i="19" s="1"/>
  <c r="D75" i="19"/>
  <c r="D117" i="19" s="1"/>
  <c r="C75" i="19"/>
  <c r="C117" i="19" s="1"/>
  <c r="B75" i="19"/>
  <c r="B117" i="19" s="1"/>
  <c r="A75" i="19"/>
  <c r="A117" i="19" s="1"/>
  <c r="D74" i="19"/>
  <c r="D116" i="19" s="1"/>
  <c r="C74" i="19"/>
  <c r="C116" i="19" s="1"/>
  <c r="B74" i="19"/>
  <c r="B116" i="19" s="1"/>
  <c r="A74" i="19"/>
  <c r="A116" i="19" s="1"/>
  <c r="D73" i="19"/>
  <c r="D115" i="19" s="1"/>
  <c r="C73" i="19"/>
  <c r="C115" i="19" s="1"/>
  <c r="B73" i="19"/>
  <c r="B115" i="19" s="1"/>
  <c r="A73" i="19"/>
  <c r="A115" i="19" s="1"/>
  <c r="D72" i="19"/>
  <c r="D114" i="19" s="1"/>
  <c r="C72" i="19"/>
  <c r="C114" i="19" s="1"/>
  <c r="B72" i="19"/>
  <c r="B114" i="19" s="1"/>
  <c r="A72" i="19"/>
  <c r="A114" i="19" s="1"/>
  <c r="C71" i="19"/>
  <c r="C113" i="19" s="1"/>
  <c r="B71" i="19"/>
  <c r="B113" i="19" s="1"/>
  <c r="A71" i="19"/>
  <c r="A113" i="19" s="1"/>
  <c r="D70" i="19"/>
  <c r="D112" i="19" s="1"/>
  <c r="C70" i="19"/>
  <c r="C112" i="19" s="1"/>
  <c r="B70" i="19"/>
  <c r="B112" i="19" s="1"/>
  <c r="A70" i="19"/>
  <c r="A112" i="19" s="1"/>
  <c r="D69" i="19"/>
  <c r="D111" i="19" s="1"/>
  <c r="C69" i="19"/>
  <c r="C111" i="19" s="1"/>
  <c r="B69" i="19"/>
  <c r="B111" i="19" s="1"/>
  <c r="A69" i="19"/>
  <c r="A111" i="19" s="1"/>
  <c r="D68" i="19"/>
  <c r="D110" i="19" s="1"/>
  <c r="C68" i="19"/>
  <c r="C110" i="19" s="1"/>
  <c r="B68" i="19"/>
  <c r="B110" i="19" s="1"/>
  <c r="A68" i="19"/>
  <c r="A110" i="19" s="1"/>
  <c r="D67" i="19"/>
  <c r="D109" i="19" s="1"/>
  <c r="C67" i="19"/>
  <c r="C109" i="19" s="1"/>
  <c r="D66" i="19"/>
  <c r="D108" i="19" s="1"/>
  <c r="C66" i="19"/>
  <c r="C108" i="19" s="1"/>
  <c r="B66" i="19"/>
  <c r="B108" i="19" s="1"/>
  <c r="A66" i="19"/>
  <c r="A108" i="19" s="1"/>
  <c r="D65" i="19"/>
  <c r="D107" i="19" s="1"/>
  <c r="C65" i="19"/>
  <c r="C107" i="19" s="1"/>
  <c r="B65" i="19"/>
  <c r="B107" i="19" s="1"/>
  <c r="A65" i="19"/>
  <c r="A107" i="19" s="1"/>
  <c r="D64" i="19"/>
  <c r="D106" i="19" s="1"/>
  <c r="C64" i="19"/>
  <c r="C106" i="19" s="1"/>
  <c r="B64" i="19"/>
  <c r="B106" i="19" s="1"/>
  <c r="A64" i="19"/>
  <c r="A106" i="19" s="1"/>
  <c r="D63" i="19"/>
  <c r="D105" i="19" s="1"/>
  <c r="C63" i="19"/>
  <c r="C105" i="19" s="1"/>
  <c r="B63" i="19"/>
  <c r="B105" i="19" s="1"/>
  <c r="A63" i="19"/>
  <c r="A105" i="19" s="1"/>
  <c r="D62" i="19"/>
  <c r="D104" i="19" s="1"/>
  <c r="C62" i="19"/>
  <c r="C104" i="19" s="1"/>
  <c r="B62" i="19"/>
  <c r="B104" i="19" s="1"/>
  <c r="A62" i="19"/>
  <c r="A104" i="19" s="1"/>
  <c r="D61" i="19"/>
  <c r="D103" i="19" s="1"/>
  <c r="C61" i="19"/>
  <c r="C103" i="19" s="1"/>
  <c r="B61" i="19"/>
  <c r="B103" i="19" s="1"/>
  <c r="A61" i="19"/>
  <c r="A103" i="19" s="1"/>
  <c r="D60" i="19"/>
  <c r="D102" i="19" s="1"/>
  <c r="C60" i="19"/>
  <c r="C102" i="19" s="1"/>
  <c r="B60" i="19"/>
  <c r="B102" i="19" s="1"/>
  <c r="A60" i="19"/>
  <c r="A102" i="19" s="1"/>
  <c r="D59" i="19"/>
  <c r="D101" i="19" s="1"/>
  <c r="C59" i="19"/>
  <c r="C101" i="19" s="1"/>
  <c r="B59" i="19"/>
  <c r="B101" i="19" s="1"/>
  <c r="A59" i="19"/>
  <c r="A101" i="19" s="1"/>
  <c r="D58" i="19"/>
  <c r="D100" i="19" s="1"/>
  <c r="C58" i="19"/>
  <c r="C100" i="19" s="1"/>
  <c r="B58" i="19"/>
  <c r="B100" i="19" s="1"/>
  <c r="A58" i="19"/>
  <c r="A100" i="19" s="1"/>
  <c r="D57" i="19"/>
  <c r="D99" i="19" s="1"/>
  <c r="C57" i="19"/>
  <c r="C99" i="19" s="1"/>
  <c r="B57" i="19"/>
  <c r="B99" i="19" s="1"/>
  <c r="A57" i="19"/>
  <c r="A99" i="19" s="1"/>
  <c r="D56" i="19"/>
  <c r="D98" i="19" s="1"/>
  <c r="C56" i="19"/>
  <c r="C98" i="19" s="1"/>
  <c r="B56" i="19"/>
  <c r="B98" i="19" s="1"/>
  <c r="A56" i="19"/>
  <c r="A98" i="19" s="1"/>
  <c r="D55" i="19"/>
  <c r="D97" i="19" s="1"/>
  <c r="C55" i="19"/>
  <c r="C97" i="19" s="1"/>
  <c r="B55" i="19"/>
  <c r="B97" i="19" s="1"/>
  <c r="A55" i="19"/>
  <c r="A97" i="19" s="1"/>
  <c r="D54" i="19"/>
  <c r="D96" i="19" s="1"/>
  <c r="C54" i="19"/>
  <c r="C96" i="19" s="1"/>
  <c r="B54" i="19"/>
  <c r="B96" i="19" s="1"/>
  <c r="A54" i="19"/>
  <c r="A96" i="19" s="1"/>
  <c r="D53" i="19"/>
  <c r="D95" i="19" s="1"/>
  <c r="C53" i="19"/>
  <c r="C95" i="19" s="1"/>
  <c r="B53" i="19"/>
  <c r="B95" i="19" s="1"/>
  <c r="A53" i="19"/>
  <c r="A95" i="19" s="1"/>
  <c r="D52" i="19"/>
  <c r="D94" i="19" s="1"/>
  <c r="C52" i="19"/>
  <c r="C94" i="19" s="1"/>
  <c r="B52" i="19"/>
  <c r="B94" i="19" s="1"/>
  <c r="A52" i="19"/>
  <c r="A94" i="19" s="1"/>
  <c r="D51" i="19"/>
  <c r="D93" i="19" s="1"/>
  <c r="C51" i="19"/>
  <c r="C93" i="19" s="1"/>
  <c r="B51" i="19"/>
  <c r="B93" i="19" s="1"/>
  <c r="A51" i="19"/>
  <c r="A93" i="19" s="1"/>
  <c r="D50" i="19"/>
  <c r="D92" i="19" s="1"/>
  <c r="C50" i="19"/>
  <c r="C92" i="19" s="1"/>
  <c r="B50" i="19"/>
  <c r="B92" i="19" s="1"/>
  <c r="A50" i="19"/>
  <c r="A92" i="19" s="1"/>
  <c r="D49" i="19"/>
  <c r="D91" i="19" s="1"/>
  <c r="C49" i="19"/>
  <c r="C91" i="19" s="1"/>
  <c r="B49" i="19"/>
  <c r="B91" i="19" s="1"/>
  <c r="A49" i="19"/>
  <c r="A91" i="19" s="1"/>
  <c r="D48" i="19"/>
  <c r="D90" i="19" s="1"/>
  <c r="C48" i="19"/>
  <c r="C90" i="19" s="1"/>
  <c r="B48" i="19"/>
  <c r="B90" i="19" s="1"/>
  <c r="A48" i="19"/>
  <c r="A90" i="19" s="1"/>
  <c r="D47" i="19"/>
  <c r="D89" i="19" s="1"/>
  <c r="C47" i="19"/>
  <c r="C89" i="19" s="1"/>
  <c r="B47" i="19"/>
  <c r="B89" i="19" s="1"/>
  <c r="A47" i="19"/>
  <c r="A89" i="19" s="1"/>
  <c r="D46" i="19"/>
  <c r="D88" i="19" s="1"/>
  <c r="C46" i="19"/>
  <c r="C88" i="19" s="1"/>
  <c r="B46" i="19"/>
  <c r="B88" i="19" s="1"/>
  <c r="A46" i="19"/>
  <c r="A88" i="19" s="1"/>
  <c r="D45" i="19"/>
  <c r="D87" i="19" s="1"/>
  <c r="C45" i="19"/>
  <c r="C87" i="19" s="1"/>
  <c r="B45" i="19"/>
  <c r="B87" i="19" s="1"/>
  <c r="A45" i="19"/>
  <c r="A87" i="19" s="1"/>
  <c r="D43" i="19"/>
  <c r="E2" i="19"/>
  <c r="E86" i="19" s="1"/>
  <c r="E1" i="19"/>
  <c r="E85" i="19" s="1"/>
  <c r="U13" i="49" l="1"/>
  <c r="T86" i="49"/>
  <c r="T44" i="49"/>
  <c r="T86" i="45"/>
  <c r="T44" i="45"/>
  <c r="T86" i="48"/>
  <c r="T44" i="48"/>
  <c r="T86" i="47"/>
  <c r="T44" i="47"/>
  <c r="T86" i="44"/>
  <c r="T44" i="44"/>
  <c r="U2" i="41"/>
  <c r="U2" i="44"/>
  <c r="U2" i="49"/>
  <c r="U2" i="45"/>
  <c r="U2" i="43"/>
  <c r="U2" i="47"/>
  <c r="U2" i="48"/>
  <c r="T44" i="43"/>
  <c r="T86" i="43"/>
  <c r="V87" i="4"/>
  <c r="V45" i="4"/>
  <c r="AL3" i="4"/>
  <c r="AL29" i="4" s="1"/>
  <c r="AL38" i="4" s="1"/>
  <c r="T15" i="49"/>
  <c r="T14" i="49"/>
  <c r="V55" i="49"/>
  <c r="AL55" i="40"/>
  <c r="T6" i="49"/>
  <c r="T7" i="49"/>
  <c r="T27" i="49"/>
  <c r="T88" i="49"/>
  <c r="T4" i="49" s="1"/>
  <c r="U89" i="49"/>
  <c r="R13" i="48"/>
  <c r="X73" i="18"/>
  <c r="U25" i="47"/>
  <c r="U11" i="47"/>
  <c r="U6" i="47"/>
  <c r="V66" i="47"/>
  <c r="AL66" i="4"/>
  <c r="V55" i="47"/>
  <c r="AL55" i="4"/>
  <c r="V108" i="47"/>
  <c r="AL108" i="4"/>
  <c r="U99" i="47"/>
  <c r="U15" i="47" s="1"/>
  <c r="V97" i="47"/>
  <c r="AL97" i="4"/>
  <c r="V28" i="47"/>
  <c r="V105" i="47"/>
  <c r="AL105" i="4"/>
  <c r="V47" i="47"/>
  <c r="AL47" i="4"/>
  <c r="V63" i="47"/>
  <c r="AL63" i="4"/>
  <c r="V51" i="47"/>
  <c r="AL51" i="4"/>
  <c r="V89" i="47"/>
  <c r="AL89" i="4"/>
  <c r="U18" i="47"/>
  <c r="V93" i="47"/>
  <c r="AL93" i="4"/>
  <c r="U20" i="47"/>
  <c r="W112" i="47"/>
  <c r="V58" i="47"/>
  <c r="AL58" i="4"/>
  <c r="V103" i="47"/>
  <c r="AL103" i="4"/>
  <c r="V100" i="47"/>
  <c r="AL100" i="4"/>
  <c r="V61" i="47"/>
  <c r="AL61" i="4"/>
  <c r="W70" i="47"/>
  <c r="U98" i="40"/>
  <c r="U98" i="49" s="1"/>
  <c r="T38" i="40"/>
  <c r="U27" i="47"/>
  <c r="U88" i="40"/>
  <c r="U88" i="49" s="1"/>
  <c r="U59" i="40"/>
  <c r="U59" i="49" s="1"/>
  <c r="U17" i="49" s="1"/>
  <c r="U90" i="40"/>
  <c r="U90" i="49" s="1"/>
  <c r="U17" i="47"/>
  <c r="U16" i="49"/>
  <c r="T12" i="49"/>
  <c r="U26" i="47"/>
  <c r="V4" i="50"/>
  <c r="V21" i="10" s="1"/>
  <c r="V63" i="10" s="1"/>
  <c r="V105" i="10" s="1"/>
  <c r="U3" i="47"/>
  <c r="U7" i="47"/>
  <c r="W9" i="41"/>
  <c r="W9" i="35"/>
  <c r="X28" i="35"/>
  <c r="X28" i="41"/>
  <c r="X70" i="47"/>
  <c r="X112" i="47"/>
  <c r="U29" i="40"/>
  <c r="V95" i="47"/>
  <c r="V53" i="47"/>
  <c r="V101" i="40"/>
  <c r="V59" i="47"/>
  <c r="V20" i="41"/>
  <c r="V20" i="35"/>
  <c r="U64" i="40"/>
  <c r="U64" i="49" s="1"/>
  <c r="T20" i="49"/>
  <c r="U106" i="40"/>
  <c r="U106" i="49" s="1"/>
  <c r="U4" i="47"/>
  <c r="U14" i="47"/>
  <c r="U3" i="50"/>
  <c r="U20" i="10" s="1"/>
  <c r="U62" i="10" s="1"/>
  <c r="U104" i="10" s="1"/>
  <c r="AL3" i="40"/>
  <c r="AL29" i="40" s="1"/>
  <c r="L29" i="36"/>
  <c r="L38" i="36" s="1"/>
  <c r="V100" i="40"/>
  <c r="V58" i="40"/>
  <c r="V109" i="40"/>
  <c r="V22" i="41"/>
  <c r="AL64" i="4"/>
  <c r="AL106" i="4"/>
  <c r="W21" i="41"/>
  <c r="W21" i="35"/>
  <c r="U107" i="40"/>
  <c r="U107" i="49" s="1"/>
  <c r="T18" i="23"/>
  <c r="T18" i="22"/>
  <c r="V10" i="41"/>
  <c r="AL94" i="4"/>
  <c r="AL52" i="4"/>
  <c r="U54" i="40"/>
  <c r="U54" i="49" s="1"/>
  <c r="U96" i="40"/>
  <c r="U96" i="49" s="1"/>
  <c r="V8" i="41"/>
  <c r="AL92" i="4"/>
  <c r="AL50" i="4"/>
  <c r="V99" i="47"/>
  <c r="U12" i="47"/>
  <c r="U23" i="47"/>
  <c r="T8" i="49"/>
  <c r="Q85" i="18"/>
  <c r="S111" i="28"/>
  <c r="R17" i="48"/>
  <c r="S45" i="28"/>
  <c r="T37" i="48"/>
  <c r="T37" i="10"/>
  <c r="S35" i="17"/>
  <c r="S35" i="23" s="1"/>
  <c r="S38" i="17"/>
  <c r="S38" i="23" s="1"/>
  <c r="S36" i="17"/>
  <c r="S36" i="23" s="1"/>
  <c r="S37" i="17"/>
  <c r="S37" i="23" s="1"/>
  <c r="R35" i="16"/>
  <c r="R35" i="22" s="1"/>
  <c r="R45" i="18"/>
  <c r="R38" i="16"/>
  <c r="R38" i="22" s="1"/>
  <c r="R48" i="18"/>
  <c r="U121" i="48"/>
  <c r="U121" i="10"/>
  <c r="S88" i="28"/>
  <c r="R36" i="16"/>
  <c r="R36" i="22" s="1"/>
  <c r="R46" i="18"/>
  <c r="R37" i="16"/>
  <c r="R37" i="22" s="1"/>
  <c r="R47" i="18"/>
  <c r="U79" i="10"/>
  <c r="U79" i="48"/>
  <c r="L29" i="41"/>
  <c r="L38" i="41" s="1"/>
  <c r="L29" i="35"/>
  <c r="L38" i="35" s="1"/>
  <c r="M23" i="41"/>
  <c r="M23" i="35"/>
  <c r="M23" i="36"/>
  <c r="M24" i="41"/>
  <c r="M24" i="35"/>
  <c r="M24" i="36"/>
  <c r="M15" i="41"/>
  <c r="M15" i="35"/>
  <c r="M15" i="36"/>
  <c r="M25" i="41"/>
  <c r="M25" i="35"/>
  <c r="M25" i="36"/>
  <c r="M16" i="41"/>
  <c r="M16" i="35"/>
  <c r="M16" i="36"/>
  <c r="M12" i="41"/>
  <c r="M12" i="35"/>
  <c r="M12" i="36"/>
  <c r="M26" i="41"/>
  <c r="M26" i="35"/>
  <c r="M26" i="36"/>
  <c r="M17" i="41"/>
  <c r="M17" i="35"/>
  <c r="M17" i="36"/>
  <c r="M19" i="41"/>
  <c r="M19" i="35"/>
  <c r="M19" i="36"/>
  <c r="M6" i="41"/>
  <c r="M6" i="35"/>
  <c r="M6" i="36"/>
  <c r="M27" i="41"/>
  <c r="M27" i="35"/>
  <c r="M27" i="36"/>
  <c r="M18" i="41"/>
  <c r="M18" i="35"/>
  <c r="M18" i="36"/>
  <c r="X3" i="34"/>
  <c r="S3" i="41"/>
  <c r="S3" i="35"/>
  <c r="S3" i="36"/>
  <c r="M7" i="41"/>
  <c r="M7" i="35"/>
  <c r="M7" i="36"/>
  <c r="M14" i="41"/>
  <c r="M14" i="35"/>
  <c r="M14" i="36"/>
  <c r="X4" i="34"/>
  <c r="S4" i="41"/>
  <c r="S4" i="35"/>
  <c r="S4" i="36"/>
  <c r="M13" i="41"/>
  <c r="M13" i="35"/>
  <c r="M13" i="36"/>
  <c r="N5" i="41"/>
  <c r="N5" i="35"/>
  <c r="N5" i="36"/>
  <c r="N11" i="41"/>
  <c r="N11" i="35"/>
  <c r="N11" i="36"/>
  <c r="T94" i="48"/>
  <c r="T106" i="48"/>
  <c r="T8" i="47"/>
  <c r="R29" i="47"/>
  <c r="R38" i="47" s="1"/>
  <c r="S22" i="47"/>
  <c r="S10" i="47"/>
  <c r="T106" i="47"/>
  <c r="T64" i="47"/>
  <c r="Y16" i="48"/>
  <c r="Z8" i="38"/>
  <c r="Y22" i="38"/>
  <c r="Y10" i="38"/>
  <c r="Y22" i="8"/>
  <c r="U92" i="47"/>
  <c r="U50" i="47"/>
  <c r="Z8" i="8"/>
  <c r="Y10" i="8"/>
  <c r="S113" i="47"/>
  <c r="S122" i="47" s="1"/>
  <c r="T52" i="47"/>
  <c r="T94" i="47"/>
  <c r="S71" i="47"/>
  <c r="S80" i="47" s="1"/>
  <c r="AD8" i="42"/>
  <c r="AC22" i="42"/>
  <c r="AC10" i="42"/>
  <c r="R15" i="48"/>
  <c r="S68" i="48"/>
  <c r="S26" i="48" s="1"/>
  <c r="S92" i="48"/>
  <c r="S8" i="48" s="1"/>
  <c r="S89" i="48"/>
  <c r="S5" i="48" s="1"/>
  <c r="S91" i="48"/>
  <c r="S7" i="48" s="1"/>
  <c r="S107" i="28"/>
  <c r="S107" i="48"/>
  <c r="S23" i="48" s="1"/>
  <c r="Y12" i="48"/>
  <c r="R26" i="48"/>
  <c r="S51" i="28"/>
  <c r="S51" i="48"/>
  <c r="S89" i="28"/>
  <c r="S69" i="48"/>
  <c r="R113" i="48"/>
  <c r="R122" i="48" s="1"/>
  <c r="R27" i="48"/>
  <c r="R28" i="48"/>
  <c r="S61" i="48"/>
  <c r="Q71" i="32"/>
  <c r="Q80" i="32" s="1"/>
  <c r="Q66" i="48"/>
  <c r="N38" i="48"/>
  <c r="S106" i="28"/>
  <c r="S106" i="48"/>
  <c r="S22" i="48" s="1"/>
  <c r="R18" i="48"/>
  <c r="R6" i="48"/>
  <c r="R23" i="48"/>
  <c r="R10" i="48"/>
  <c r="R3" i="48"/>
  <c r="S103" i="48"/>
  <c r="S56" i="48"/>
  <c r="S14" i="48" s="1"/>
  <c r="S90" i="48"/>
  <c r="S6" i="48" s="1"/>
  <c r="S45" i="48"/>
  <c r="S87" i="48"/>
  <c r="S60" i="28"/>
  <c r="S60" i="48"/>
  <c r="S18" i="48" s="1"/>
  <c r="S93" i="28"/>
  <c r="S93" i="48"/>
  <c r="S67" i="48"/>
  <c r="R14" i="48"/>
  <c r="P24" i="48"/>
  <c r="P29" i="48" s="1"/>
  <c r="P38" i="48" s="1"/>
  <c r="P71" i="48"/>
  <c r="P80" i="48" s="1"/>
  <c r="R7" i="48"/>
  <c r="R5" i="48"/>
  <c r="S94" i="48"/>
  <c r="S10" i="48" s="1"/>
  <c r="S70" i="48"/>
  <c r="S28" i="48" s="1"/>
  <c r="S97" i="48"/>
  <c r="R8" i="48"/>
  <c r="T21" i="49"/>
  <c r="S29" i="49"/>
  <c r="S38" i="49" s="1"/>
  <c r="T18" i="49"/>
  <c r="T3" i="49"/>
  <c r="U22" i="45"/>
  <c r="T10" i="49"/>
  <c r="W79" i="40"/>
  <c r="V104" i="45"/>
  <c r="V104" i="40" s="1"/>
  <c r="V92" i="45"/>
  <c r="V91" i="45"/>
  <c r="V111" i="45"/>
  <c r="V111" i="40" s="1"/>
  <c r="Z54" i="45"/>
  <c r="W59" i="45"/>
  <c r="V93" i="45"/>
  <c r="V93" i="40" s="1"/>
  <c r="V103" i="45"/>
  <c r="V103" i="40" s="1"/>
  <c r="V95" i="45"/>
  <c r="V99" i="45"/>
  <c r="V99" i="40" s="1"/>
  <c r="V53" i="45"/>
  <c r="V57" i="45"/>
  <c r="V110" i="45"/>
  <c r="V110" i="40" s="1"/>
  <c r="V112" i="45"/>
  <c r="V112" i="40" s="1"/>
  <c r="V6" i="16"/>
  <c r="U53" i="40"/>
  <c r="U53" i="49" s="1"/>
  <c r="U11" i="49" s="1"/>
  <c r="U11" i="45"/>
  <c r="V89" i="45"/>
  <c r="V89" i="40" s="1"/>
  <c r="V89" i="49" s="1"/>
  <c r="V87" i="45"/>
  <c r="V88" i="45"/>
  <c r="V88" i="40" s="1"/>
  <c r="V88" i="49" s="1"/>
  <c r="V107" i="45"/>
  <c r="T66" i="40"/>
  <c r="T24" i="45"/>
  <c r="V108" i="45"/>
  <c r="V108" i="40" s="1"/>
  <c r="V66" i="45"/>
  <c r="V94" i="45"/>
  <c r="V94" i="40" s="1"/>
  <c r="U66" i="40"/>
  <c r="U66" i="49" s="1"/>
  <c r="U24" i="49" s="1"/>
  <c r="U24" i="45"/>
  <c r="U57" i="40"/>
  <c r="U57" i="49" s="1"/>
  <c r="U15" i="49" s="1"/>
  <c r="U15" i="45"/>
  <c r="S90" i="28"/>
  <c r="U110" i="44"/>
  <c r="U110" i="32" s="1"/>
  <c r="U110" i="48" s="1"/>
  <c r="S87" i="28"/>
  <c r="S67" i="28"/>
  <c r="Z54" i="44"/>
  <c r="Z54" i="32" s="1"/>
  <c r="Z54" i="48" s="1"/>
  <c r="X75" i="17"/>
  <c r="X74" i="17"/>
  <c r="Z31" i="31"/>
  <c r="Y7" i="17"/>
  <c r="Y12" i="44"/>
  <c r="S91" i="28"/>
  <c r="Z19" i="31"/>
  <c r="Y7" i="31"/>
  <c r="AA58" i="44" s="1"/>
  <c r="Y16" i="44"/>
  <c r="Y18" i="31"/>
  <c r="Z58" i="32"/>
  <c r="Z58" i="48" s="1"/>
  <c r="Z100" i="44"/>
  <c r="Z100" i="32" s="1"/>
  <c r="Z100" i="48" s="1"/>
  <c r="Z96" i="44"/>
  <c r="Z96" i="32" s="1"/>
  <c r="Z96" i="48" s="1"/>
  <c r="S61" i="28"/>
  <c r="U88" i="44"/>
  <c r="U88" i="32" s="1"/>
  <c r="U88" i="48" s="1"/>
  <c r="U87" i="44"/>
  <c r="U87" i="32" s="1"/>
  <c r="U87" i="48" s="1"/>
  <c r="S97" i="28"/>
  <c r="U106" i="44"/>
  <c r="U106" i="32" s="1"/>
  <c r="U105" i="44"/>
  <c r="U105" i="32" s="1"/>
  <c r="U105" i="48" s="1"/>
  <c r="U104" i="44"/>
  <c r="U104" i="32" s="1"/>
  <c r="U89" i="44"/>
  <c r="U89" i="32" s="1"/>
  <c r="U89" i="48" s="1"/>
  <c r="W55" i="40"/>
  <c r="U5" i="45"/>
  <c r="U47" i="40"/>
  <c r="U47" i="49" s="1"/>
  <c r="U48" i="40"/>
  <c r="U48" i="49" s="1"/>
  <c r="U6" i="45"/>
  <c r="U50" i="40"/>
  <c r="U50" i="49" s="1"/>
  <c r="U8" i="49" s="1"/>
  <c r="U8" i="45"/>
  <c r="U4" i="39"/>
  <c r="W109" i="45" s="1"/>
  <c r="U4" i="45"/>
  <c r="U46" i="40"/>
  <c r="U46" i="49" s="1"/>
  <c r="U69" i="40"/>
  <c r="U69" i="49" s="1"/>
  <c r="U27" i="49" s="1"/>
  <c r="U27" i="45"/>
  <c r="U45" i="40"/>
  <c r="U45" i="49" s="1"/>
  <c r="U3" i="45"/>
  <c r="V64" i="45"/>
  <c r="V52" i="45"/>
  <c r="V63" i="45"/>
  <c r="V63" i="40" s="1"/>
  <c r="V51" i="45"/>
  <c r="V70" i="45"/>
  <c r="V62" i="45"/>
  <c r="V50" i="45"/>
  <c r="V69" i="45"/>
  <c r="V61" i="45"/>
  <c r="V49" i="45"/>
  <c r="V67" i="45"/>
  <c r="V56" i="45"/>
  <c r="V60" i="45"/>
  <c r="V68" i="45"/>
  <c r="V46" i="45"/>
  <c r="V45" i="45"/>
  <c r="V48" i="45"/>
  <c r="V65" i="45"/>
  <c r="V47" i="45"/>
  <c r="U19" i="45"/>
  <c r="U61" i="40"/>
  <c r="U61" i="49" s="1"/>
  <c r="U19" i="49" s="1"/>
  <c r="U60" i="40"/>
  <c r="U60" i="49" s="1"/>
  <c r="U18" i="49" s="1"/>
  <c r="U18" i="45"/>
  <c r="U49" i="40"/>
  <c r="U49" i="49" s="1"/>
  <c r="U7" i="49" s="1"/>
  <c r="U7" i="45"/>
  <c r="U28" i="45"/>
  <c r="U70" i="40"/>
  <c r="U70" i="49" s="1"/>
  <c r="U28" i="49" s="1"/>
  <c r="U65" i="40"/>
  <c r="U65" i="49" s="1"/>
  <c r="U23" i="45"/>
  <c r="U62" i="40"/>
  <c r="U62" i="49" s="1"/>
  <c r="U20" i="49" s="1"/>
  <c r="U20" i="45"/>
  <c r="W97" i="45"/>
  <c r="W101" i="45"/>
  <c r="U56" i="40"/>
  <c r="U56" i="49" s="1"/>
  <c r="U14" i="45"/>
  <c r="U9" i="45"/>
  <c r="U51" i="40"/>
  <c r="U51" i="49" s="1"/>
  <c r="U9" i="49" s="1"/>
  <c r="U87" i="40"/>
  <c r="U87" i="49" s="1"/>
  <c r="V98" i="45"/>
  <c r="V105" i="45"/>
  <c r="U68" i="40"/>
  <c r="U68" i="49" s="1"/>
  <c r="U26" i="49" s="1"/>
  <c r="U26" i="45"/>
  <c r="U63" i="40"/>
  <c r="U63" i="49" s="1"/>
  <c r="U21" i="49" s="1"/>
  <c r="U21" i="45"/>
  <c r="V102" i="45"/>
  <c r="V102" i="40" s="1"/>
  <c r="V90" i="45"/>
  <c r="V106" i="45"/>
  <c r="V13" i="45"/>
  <c r="V97" i="40"/>
  <c r="U25" i="45"/>
  <c r="U67" i="40"/>
  <c r="U67" i="49" s="1"/>
  <c r="U25" i="49" s="1"/>
  <c r="U52" i="40"/>
  <c r="U52" i="49" s="1"/>
  <c r="U10" i="49" s="1"/>
  <c r="U10" i="45"/>
  <c r="V59" i="40"/>
  <c r="V17" i="45"/>
  <c r="X74" i="16"/>
  <c r="X75" i="16"/>
  <c r="X7" i="18"/>
  <c r="Z96" i="45"/>
  <c r="Z100" i="45"/>
  <c r="Y7" i="39"/>
  <c r="Y7" i="16"/>
  <c r="Y16" i="45"/>
  <c r="W74" i="18"/>
  <c r="W75" i="18"/>
  <c r="T49" i="32"/>
  <c r="T49" i="28" s="1"/>
  <c r="T7" i="44"/>
  <c r="T59" i="44"/>
  <c r="T59" i="32" s="1"/>
  <c r="T55" i="44"/>
  <c r="R8" i="18"/>
  <c r="S11" i="44"/>
  <c r="S53" i="32"/>
  <c r="S53" i="48" s="1"/>
  <c r="S11" i="48" s="1"/>
  <c r="S92" i="28"/>
  <c r="U94" i="44"/>
  <c r="U94" i="32" s="1"/>
  <c r="U112" i="44"/>
  <c r="R55" i="28"/>
  <c r="S55" i="32"/>
  <c r="S55" i="48" s="1"/>
  <c r="S13" i="44"/>
  <c r="T63" i="32"/>
  <c r="T63" i="48" s="1"/>
  <c r="T21" i="48" s="1"/>
  <c r="T21" i="44"/>
  <c r="T62" i="32"/>
  <c r="T62" i="48" s="1"/>
  <c r="T20" i="44"/>
  <c r="T69" i="32"/>
  <c r="T27" i="44"/>
  <c r="Q9" i="18"/>
  <c r="S66" i="44"/>
  <c r="T70" i="32"/>
  <c r="T28" i="44"/>
  <c r="T57" i="44"/>
  <c r="R6" i="18"/>
  <c r="T53" i="44"/>
  <c r="T53" i="32" s="1"/>
  <c r="S56" i="28"/>
  <c r="U102" i="44"/>
  <c r="U102" i="32" s="1"/>
  <c r="U102" i="48" s="1"/>
  <c r="U93" i="44"/>
  <c r="U93" i="32" s="1"/>
  <c r="U93" i="48" s="1"/>
  <c r="U111" i="44"/>
  <c r="T97" i="44"/>
  <c r="T97" i="32" s="1"/>
  <c r="S57" i="32"/>
  <c r="S57" i="48" s="1"/>
  <c r="S15" i="44"/>
  <c r="S59" i="32"/>
  <c r="S59" i="48" s="1"/>
  <c r="S17" i="48" s="1"/>
  <c r="S17" i="44"/>
  <c r="T52" i="32"/>
  <c r="T10" i="44"/>
  <c r="T50" i="32"/>
  <c r="T8" i="44"/>
  <c r="T68" i="32"/>
  <c r="T68" i="28" s="1"/>
  <c r="T26" i="44"/>
  <c r="R53" i="28"/>
  <c r="T64" i="32"/>
  <c r="T22" i="44"/>
  <c r="R57" i="28"/>
  <c r="T45" i="32"/>
  <c r="T3" i="44"/>
  <c r="S6" i="17"/>
  <c r="S67" i="18" s="1"/>
  <c r="U107" i="44"/>
  <c r="U92" i="44"/>
  <c r="U92" i="32" s="1"/>
  <c r="U92" i="48" s="1"/>
  <c r="T101" i="44"/>
  <c r="S108" i="44"/>
  <c r="T48" i="32"/>
  <c r="T6" i="44"/>
  <c r="T46" i="32"/>
  <c r="T4" i="44"/>
  <c r="T67" i="32"/>
  <c r="T25" i="44"/>
  <c r="R59" i="28"/>
  <c r="T14" i="44"/>
  <c r="T98" i="32"/>
  <c r="T60" i="32"/>
  <c r="T60" i="28" s="1"/>
  <c r="T18" i="44"/>
  <c r="T103" i="32"/>
  <c r="T103" i="48" s="1"/>
  <c r="S4" i="18"/>
  <c r="U60" i="44"/>
  <c r="U61" i="44"/>
  <c r="U61" i="32" s="1"/>
  <c r="U61" i="48" s="1"/>
  <c r="U62" i="44"/>
  <c r="U63" i="44"/>
  <c r="U63" i="32" s="1"/>
  <c r="U63" i="48" s="1"/>
  <c r="U64" i="44"/>
  <c r="U64" i="32" s="1"/>
  <c r="U65" i="44"/>
  <c r="U65" i="32" s="1"/>
  <c r="U65" i="48" s="1"/>
  <c r="U67" i="44"/>
  <c r="U67" i="32" s="1"/>
  <c r="U67" i="48" s="1"/>
  <c r="U68" i="44"/>
  <c r="U69" i="44"/>
  <c r="U69" i="32" s="1"/>
  <c r="U69" i="48" s="1"/>
  <c r="U70" i="44"/>
  <c r="U70" i="32" s="1"/>
  <c r="U70" i="48" s="1"/>
  <c r="U47" i="44"/>
  <c r="U51" i="44"/>
  <c r="U48" i="44"/>
  <c r="U52" i="44"/>
  <c r="U46" i="44"/>
  <c r="U50" i="44"/>
  <c r="U45" i="44"/>
  <c r="U49" i="44"/>
  <c r="U56" i="44"/>
  <c r="U56" i="32" s="1"/>
  <c r="U56" i="48" s="1"/>
  <c r="S70" i="28"/>
  <c r="U103" i="44"/>
  <c r="U91" i="44"/>
  <c r="U91" i="32" s="1"/>
  <c r="U91" i="48" s="1"/>
  <c r="U109" i="44"/>
  <c r="S8" i="17"/>
  <c r="S8" i="31"/>
  <c r="U97" i="44" s="1"/>
  <c r="T99" i="44"/>
  <c r="T99" i="32" s="1"/>
  <c r="T99" i="28" s="1"/>
  <c r="T61" i="32"/>
  <c r="T19" i="44"/>
  <c r="T65" i="32"/>
  <c r="T23" i="44"/>
  <c r="R9" i="17"/>
  <c r="R85" i="18" s="1"/>
  <c r="Q66" i="28"/>
  <c r="T87" i="32"/>
  <c r="S94" i="28"/>
  <c r="S68" i="28"/>
  <c r="U98" i="44"/>
  <c r="U90" i="44"/>
  <c r="U90" i="32" s="1"/>
  <c r="U90" i="48" s="1"/>
  <c r="T90" i="32"/>
  <c r="R66" i="32"/>
  <c r="R24" i="44"/>
  <c r="S99" i="32"/>
  <c r="S99" i="48" s="1"/>
  <c r="T95" i="44"/>
  <c r="T51" i="32"/>
  <c r="T9" i="44"/>
  <c r="T47" i="32"/>
  <c r="T5" i="44"/>
  <c r="T91" i="28"/>
  <c r="T109" i="28"/>
  <c r="T92" i="28"/>
  <c r="T107" i="28"/>
  <c r="T102" i="28"/>
  <c r="T106" i="28"/>
  <c r="T100" i="28"/>
  <c r="T100" i="29" s="1"/>
  <c r="T94" i="28"/>
  <c r="U11" i="16"/>
  <c r="U79" i="32"/>
  <c r="U79" i="15"/>
  <c r="U79" i="12"/>
  <c r="S3" i="16"/>
  <c r="U79" i="11"/>
  <c r="U79" i="14"/>
  <c r="U79" i="28"/>
  <c r="T96" i="28"/>
  <c r="T96" i="29" s="1"/>
  <c r="S2" i="39"/>
  <c r="R14" i="39"/>
  <c r="R26" i="39" s="1"/>
  <c r="T37" i="11"/>
  <c r="T37" i="15"/>
  <c r="T37" i="14"/>
  <c r="T37" i="28"/>
  <c r="T37" i="12"/>
  <c r="R3" i="18"/>
  <c r="T56" i="28"/>
  <c r="W11" i="31"/>
  <c r="V35" i="31"/>
  <c r="V11" i="18"/>
  <c r="V23" i="31"/>
  <c r="T3" i="39"/>
  <c r="V37" i="49" s="1"/>
  <c r="V121" i="40"/>
  <c r="AL121" i="40" s="1"/>
  <c r="T88" i="28"/>
  <c r="V8" i="16"/>
  <c r="X2" i="42"/>
  <c r="X2" i="34"/>
  <c r="T110" i="28"/>
  <c r="T112" i="28"/>
  <c r="T4" i="16"/>
  <c r="T113" i="40"/>
  <c r="T122" i="40" s="1"/>
  <c r="T111" i="28"/>
  <c r="T93" i="28"/>
  <c r="T2" i="32"/>
  <c r="T2" i="40"/>
  <c r="R14" i="31"/>
  <c r="R26" i="31" s="1"/>
  <c r="S2" i="31"/>
  <c r="T89" i="28"/>
  <c r="S86" i="32"/>
  <c r="S44" i="32"/>
  <c r="T4" i="17"/>
  <c r="T58" i="28"/>
  <c r="T58" i="29" s="1"/>
  <c r="U121" i="28"/>
  <c r="U121" i="12"/>
  <c r="S3" i="17"/>
  <c r="U121" i="15"/>
  <c r="U121" i="11"/>
  <c r="U121" i="14"/>
  <c r="U37" i="41"/>
  <c r="U37" i="40"/>
  <c r="U38" i="40" s="1"/>
  <c r="T54" i="28"/>
  <c r="T54" i="29" s="1"/>
  <c r="S86" i="40"/>
  <c r="S44" i="40"/>
  <c r="U11" i="17"/>
  <c r="Z40" i="40"/>
  <c r="U9" i="39"/>
  <c r="V5" i="39"/>
  <c r="V23" i="39"/>
  <c r="W11" i="39"/>
  <c r="V35" i="39"/>
  <c r="V8" i="39"/>
  <c r="X59" i="45" s="1"/>
  <c r="W16" i="39"/>
  <c r="V15" i="39"/>
  <c r="X79" i="49" s="1"/>
  <c r="U34" i="39"/>
  <c r="U22" i="39"/>
  <c r="V10" i="39"/>
  <c r="U6" i="39"/>
  <c r="V28" i="39"/>
  <c r="U27" i="39"/>
  <c r="W121" i="49" s="1"/>
  <c r="S6" i="31"/>
  <c r="U95" i="44" s="1"/>
  <c r="S34" i="31"/>
  <c r="S10" i="17" s="1"/>
  <c r="T10" i="31"/>
  <c r="T10" i="18" s="1"/>
  <c r="S22" i="31"/>
  <c r="S10" i="16" s="1"/>
  <c r="U121" i="32"/>
  <c r="T37" i="36"/>
  <c r="T37" i="32"/>
  <c r="T38" i="32" s="1"/>
  <c r="R9" i="31"/>
  <c r="U2" i="36"/>
  <c r="U2" i="35"/>
  <c r="U2" i="4"/>
  <c r="T2" i="2"/>
  <c r="S14" i="2"/>
  <c r="S26" i="2" s="1"/>
  <c r="X2" i="38"/>
  <c r="T86" i="4"/>
  <c r="T44" i="4"/>
  <c r="U29" i="32"/>
  <c r="U21" i="36"/>
  <c r="V28" i="36"/>
  <c r="U9" i="36"/>
  <c r="T27" i="31"/>
  <c r="U28" i="31"/>
  <c r="T5" i="31"/>
  <c r="T5" i="18" s="1"/>
  <c r="U17" i="31"/>
  <c r="U5" i="16" s="1"/>
  <c r="S9" i="16"/>
  <c r="S3" i="31"/>
  <c r="T15" i="31"/>
  <c r="U16" i="31"/>
  <c r="T4" i="31"/>
  <c r="R18" i="34"/>
  <c r="R17" i="34"/>
  <c r="R16" i="34"/>
  <c r="R15" i="34"/>
  <c r="S11" i="34"/>
  <c r="R12" i="34"/>
  <c r="R13" i="34"/>
  <c r="R14" i="34"/>
  <c r="R27" i="34"/>
  <c r="R26" i="34"/>
  <c r="R25" i="34"/>
  <c r="R24" i="34"/>
  <c r="R23" i="34"/>
  <c r="R19" i="34"/>
  <c r="S5" i="34"/>
  <c r="R7" i="34"/>
  <c r="R6" i="34"/>
  <c r="AA40" i="32"/>
  <c r="Y20" i="36"/>
  <c r="U38" i="4"/>
  <c r="V29" i="4"/>
  <c r="T80" i="4"/>
  <c r="T122" i="4"/>
  <c r="R40" i="4"/>
  <c r="U71" i="4"/>
  <c r="U113" i="4"/>
  <c r="E32" i="19"/>
  <c r="I34" i="19"/>
  <c r="F33" i="19"/>
  <c r="J34" i="19"/>
  <c r="F31" i="19"/>
  <c r="J31" i="19"/>
  <c r="I30" i="19"/>
  <c r="I31" i="19"/>
  <c r="I32" i="19"/>
  <c r="J119" i="19"/>
  <c r="R119" i="19"/>
  <c r="F30" i="19"/>
  <c r="J32" i="19"/>
  <c r="J33" i="19"/>
  <c r="E31" i="19"/>
  <c r="F34" i="19"/>
  <c r="E33" i="19"/>
  <c r="E34" i="19"/>
  <c r="N119" i="19"/>
  <c r="F32" i="19"/>
  <c r="K119" i="19"/>
  <c r="S119" i="19"/>
  <c r="J30" i="19"/>
  <c r="I33" i="19"/>
  <c r="M119" i="19"/>
  <c r="O119" i="19"/>
  <c r="E43" i="19"/>
  <c r="F119" i="19"/>
  <c r="P119" i="19"/>
  <c r="I119" i="19"/>
  <c r="Q119" i="19"/>
  <c r="F77" i="19"/>
  <c r="I77" i="19"/>
  <c r="J77" i="19"/>
  <c r="E119" i="19"/>
  <c r="E30" i="19"/>
  <c r="D39" i="23"/>
  <c r="N39" i="23"/>
  <c r="G39" i="23"/>
  <c r="O39" i="23"/>
  <c r="H39" i="23"/>
  <c r="P39" i="23"/>
  <c r="I39" i="23"/>
  <c r="Q39" i="23"/>
  <c r="K39" i="23"/>
  <c r="L39" i="23"/>
  <c r="J39" i="23"/>
  <c r="C39" i="23"/>
  <c r="M39" i="23"/>
  <c r="R39" i="23"/>
  <c r="C39" i="22"/>
  <c r="M39" i="22"/>
  <c r="D39" i="22"/>
  <c r="K39" i="22"/>
  <c r="I39" i="22"/>
  <c r="L39" i="22"/>
  <c r="Q39" i="22"/>
  <c r="G39" i="22"/>
  <c r="O39" i="22"/>
  <c r="N39" i="22"/>
  <c r="H39" i="22"/>
  <c r="P39" i="22"/>
  <c r="J39" i="22"/>
  <c r="E44" i="21"/>
  <c r="E86" i="20"/>
  <c r="E44" i="20"/>
  <c r="E44" i="19"/>
  <c r="E77" i="19"/>
  <c r="L119" i="19"/>
  <c r="T119" i="19"/>
  <c r="AL118" i="19"/>
  <c r="U86" i="47" l="1"/>
  <c r="U44" i="47"/>
  <c r="U86" i="43"/>
  <c r="U44" i="43"/>
  <c r="U86" i="45"/>
  <c r="U44" i="45"/>
  <c r="U86" i="49"/>
  <c r="U44" i="49"/>
  <c r="U86" i="44"/>
  <c r="U44" i="44"/>
  <c r="V2" i="41"/>
  <c r="V2" i="49"/>
  <c r="V2" i="45"/>
  <c r="V2" i="44"/>
  <c r="V2" i="47"/>
  <c r="V2" i="43"/>
  <c r="V2" i="48"/>
  <c r="U44" i="48"/>
  <c r="U86" i="48"/>
  <c r="U64" i="48"/>
  <c r="U4" i="49"/>
  <c r="W87" i="4"/>
  <c r="W45" i="4"/>
  <c r="U6" i="49"/>
  <c r="T113" i="49"/>
  <c r="T122" i="49" s="1"/>
  <c r="U23" i="49"/>
  <c r="U22" i="49"/>
  <c r="U106" i="48"/>
  <c r="U22" i="48" s="1"/>
  <c r="V13" i="47"/>
  <c r="V97" i="49"/>
  <c r="V13" i="49" s="1"/>
  <c r="AL97" i="40"/>
  <c r="V59" i="49"/>
  <c r="AL59" i="40"/>
  <c r="V99" i="49"/>
  <c r="AL99" i="40"/>
  <c r="V58" i="49"/>
  <c r="AL58" i="40"/>
  <c r="W55" i="49"/>
  <c r="V100" i="49"/>
  <c r="AL100" i="40"/>
  <c r="V108" i="49"/>
  <c r="AL108" i="40"/>
  <c r="V101" i="49"/>
  <c r="AL101" i="40"/>
  <c r="AL89" i="40"/>
  <c r="V110" i="49"/>
  <c r="AL110" i="40"/>
  <c r="V94" i="49"/>
  <c r="AL94" i="40"/>
  <c r="V63" i="49"/>
  <c r="AL63" i="40"/>
  <c r="V104" i="49"/>
  <c r="AL104" i="40"/>
  <c r="U14" i="49"/>
  <c r="V103" i="49"/>
  <c r="AL103" i="40"/>
  <c r="V93" i="49"/>
  <c r="AL93" i="40"/>
  <c r="V112" i="49"/>
  <c r="AL112" i="40"/>
  <c r="V109" i="49"/>
  <c r="AL109" i="40"/>
  <c r="V111" i="49"/>
  <c r="AL111" i="40"/>
  <c r="AL88" i="40"/>
  <c r="V102" i="49"/>
  <c r="AL102" i="40"/>
  <c r="U5" i="49"/>
  <c r="U104" i="48"/>
  <c r="V24" i="47"/>
  <c r="AL53" i="4"/>
  <c r="V16" i="47"/>
  <c r="V9" i="47"/>
  <c r="V19" i="47"/>
  <c r="V57" i="47"/>
  <c r="V15" i="47" s="1"/>
  <c r="AL57" i="4"/>
  <c r="V101" i="47"/>
  <c r="V17" i="47" s="1"/>
  <c r="AL101" i="4"/>
  <c r="W97" i="47"/>
  <c r="AL99" i="4"/>
  <c r="W55" i="47"/>
  <c r="V11" i="47"/>
  <c r="AL95" i="4"/>
  <c r="W66" i="47"/>
  <c r="AL59" i="4"/>
  <c r="W108" i="47"/>
  <c r="V5" i="47"/>
  <c r="V21" i="47"/>
  <c r="W28" i="47"/>
  <c r="W89" i="47"/>
  <c r="V98" i="47"/>
  <c r="AL98" i="4"/>
  <c r="W103" i="47"/>
  <c r="V48" i="47"/>
  <c r="AL48" i="4"/>
  <c r="V96" i="47"/>
  <c r="AL96" i="4"/>
  <c r="V68" i="47"/>
  <c r="AL68" i="4"/>
  <c r="W51" i="47"/>
  <c r="W61" i="47"/>
  <c r="V104" i="47"/>
  <c r="AL104" i="4"/>
  <c r="V90" i="47"/>
  <c r="AL90" i="4"/>
  <c r="V54" i="47"/>
  <c r="AL54" i="4"/>
  <c r="V110" i="47"/>
  <c r="AL110" i="4"/>
  <c r="V91" i="47"/>
  <c r="AL91" i="4"/>
  <c r="W100" i="47"/>
  <c r="W93" i="47"/>
  <c r="V46" i="47"/>
  <c r="AL46" i="4"/>
  <c r="V49" i="47"/>
  <c r="AL49" i="4"/>
  <c r="W58" i="47"/>
  <c r="V56" i="47"/>
  <c r="AL56" i="4"/>
  <c r="V88" i="47"/>
  <c r="AL88" i="4"/>
  <c r="V87" i="47"/>
  <c r="AL87" i="4"/>
  <c r="V102" i="47"/>
  <c r="AL102" i="4"/>
  <c r="V65" i="47"/>
  <c r="AL65" i="4"/>
  <c r="W63" i="47"/>
  <c r="V67" i="47"/>
  <c r="AL67" i="4"/>
  <c r="V45" i="47"/>
  <c r="AL45" i="4"/>
  <c r="V69" i="47"/>
  <c r="AL69" i="4"/>
  <c r="V60" i="47"/>
  <c r="AL60" i="4"/>
  <c r="V107" i="47"/>
  <c r="AL107" i="4"/>
  <c r="W105" i="47"/>
  <c r="V109" i="47"/>
  <c r="AL109" i="4"/>
  <c r="W47" i="47"/>
  <c r="V111" i="47"/>
  <c r="AL111" i="4"/>
  <c r="V62" i="47"/>
  <c r="AL62" i="4"/>
  <c r="W4" i="50"/>
  <c r="W21" i="10" s="1"/>
  <c r="W63" i="10" s="1"/>
  <c r="W105" i="10" s="1"/>
  <c r="W97" i="40"/>
  <c r="V107" i="40"/>
  <c r="V87" i="40"/>
  <c r="V106" i="40"/>
  <c r="V98" i="40"/>
  <c r="V90" i="40"/>
  <c r="V95" i="40"/>
  <c r="X21" i="41"/>
  <c r="X21" i="35"/>
  <c r="X63" i="47"/>
  <c r="X105" i="47"/>
  <c r="V54" i="40"/>
  <c r="V96" i="40"/>
  <c r="W58" i="40"/>
  <c r="W100" i="40"/>
  <c r="W22" i="41"/>
  <c r="X28" i="47"/>
  <c r="W10" i="41"/>
  <c r="U18" i="22"/>
  <c r="U18" i="23"/>
  <c r="W109" i="40"/>
  <c r="W101" i="40"/>
  <c r="V91" i="40"/>
  <c r="M29" i="35"/>
  <c r="M38" i="35" s="1"/>
  <c r="V3" i="50"/>
  <c r="V20" i="10" s="1"/>
  <c r="V62" i="10" s="1"/>
  <c r="V104" i="10" s="1"/>
  <c r="Y28" i="35"/>
  <c r="Y28" i="41"/>
  <c r="Y70" i="47"/>
  <c r="W8" i="41"/>
  <c r="V92" i="40"/>
  <c r="V29" i="40"/>
  <c r="W59" i="40"/>
  <c r="X55" i="47"/>
  <c r="X97" i="47"/>
  <c r="X89" i="47"/>
  <c r="X47" i="47"/>
  <c r="X61" i="47"/>
  <c r="X103" i="47"/>
  <c r="X108" i="47"/>
  <c r="X66" i="47"/>
  <c r="X58" i="47"/>
  <c r="X100" i="47"/>
  <c r="W20" i="41"/>
  <c r="W20" i="35"/>
  <c r="X9" i="41"/>
  <c r="X9" i="35"/>
  <c r="X51" i="47"/>
  <c r="X93" i="47"/>
  <c r="U12" i="49"/>
  <c r="R39" i="22"/>
  <c r="S39" i="23"/>
  <c r="Y73" i="18"/>
  <c r="T37" i="17"/>
  <c r="T37" i="23" s="1"/>
  <c r="T38" i="17"/>
  <c r="T38" i="23" s="1"/>
  <c r="T35" i="17"/>
  <c r="T35" i="23" s="1"/>
  <c r="T36" i="17"/>
  <c r="T36" i="23" s="1"/>
  <c r="V121" i="48"/>
  <c r="V121" i="10"/>
  <c r="V79" i="10"/>
  <c r="V79" i="48"/>
  <c r="S37" i="16"/>
  <c r="S37" i="22" s="1"/>
  <c r="S47" i="18"/>
  <c r="S35" i="16"/>
  <c r="S35" i="22" s="1"/>
  <c r="S45" i="18"/>
  <c r="U37" i="48"/>
  <c r="U37" i="10"/>
  <c r="T51" i="28"/>
  <c r="S38" i="16"/>
  <c r="S38" i="22" s="1"/>
  <c r="S48" i="18"/>
  <c r="S36" i="16"/>
  <c r="S36" i="22" s="1"/>
  <c r="S46" i="18"/>
  <c r="M29" i="41"/>
  <c r="M38" i="41" s="1"/>
  <c r="M29" i="36"/>
  <c r="M38" i="36" s="1"/>
  <c r="N23" i="41"/>
  <c r="N23" i="35"/>
  <c r="N23" i="36"/>
  <c r="O11" i="41"/>
  <c r="O11" i="35"/>
  <c r="O11" i="36"/>
  <c r="Y3" i="34"/>
  <c r="T3" i="41"/>
  <c r="T3" i="35"/>
  <c r="T3" i="36"/>
  <c r="N19" i="41"/>
  <c r="N19" i="35"/>
  <c r="N19" i="36"/>
  <c r="N24" i="41"/>
  <c r="N24" i="35"/>
  <c r="N24" i="36"/>
  <c r="N15" i="41"/>
  <c r="N15" i="35"/>
  <c r="N15" i="36"/>
  <c r="N12" i="41"/>
  <c r="N12" i="35"/>
  <c r="N12" i="36"/>
  <c r="N25" i="41"/>
  <c r="N25" i="35"/>
  <c r="N25" i="36"/>
  <c r="N16" i="41"/>
  <c r="N16" i="35"/>
  <c r="N16" i="36"/>
  <c r="O5" i="41"/>
  <c r="O5" i="35"/>
  <c r="O5" i="36"/>
  <c r="N17" i="41"/>
  <c r="N17" i="35"/>
  <c r="N17" i="36"/>
  <c r="N6" i="41"/>
  <c r="N6" i="35"/>
  <c r="N6" i="36"/>
  <c r="N27" i="41"/>
  <c r="N27" i="35"/>
  <c r="N27" i="36"/>
  <c r="N18" i="41"/>
  <c r="N18" i="35"/>
  <c r="N18" i="36"/>
  <c r="N13" i="41"/>
  <c r="N13" i="35"/>
  <c r="N13" i="36"/>
  <c r="N26" i="41"/>
  <c r="N26" i="35"/>
  <c r="N26" i="36"/>
  <c r="N7" i="41"/>
  <c r="N7" i="35"/>
  <c r="N7" i="36"/>
  <c r="N14" i="41"/>
  <c r="N14" i="35"/>
  <c r="N14" i="36"/>
  <c r="Y4" i="34"/>
  <c r="T4" i="41"/>
  <c r="T4" i="35"/>
  <c r="T4" i="36"/>
  <c r="S29" i="47"/>
  <c r="S38" i="47" s="1"/>
  <c r="T22" i="47"/>
  <c r="T113" i="47"/>
  <c r="T122" i="47" s="1"/>
  <c r="U94" i="48"/>
  <c r="S13" i="48"/>
  <c r="S15" i="48"/>
  <c r="U106" i="47"/>
  <c r="U64" i="47"/>
  <c r="T10" i="47"/>
  <c r="T71" i="47"/>
  <c r="T80" i="47" s="1"/>
  <c r="AA8" i="38"/>
  <c r="Z10" i="38"/>
  <c r="Z22" i="38"/>
  <c r="U94" i="47"/>
  <c r="U52" i="47"/>
  <c r="Z22" i="8"/>
  <c r="V92" i="47"/>
  <c r="V50" i="47"/>
  <c r="AA8" i="8"/>
  <c r="Z10" i="8"/>
  <c r="AE8" i="42"/>
  <c r="AD10" i="42"/>
  <c r="AD22" i="42"/>
  <c r="U8" i="47"/>
  <c r="T53" i="48"/>
  <c r="Z12" i="48"/>
  <c r="S19" i="48"/>
  <c r="Z16" i="48"/>
  <c r="R71" i="32"/>
  <c r="R80" i="32" s="1"/>
  <c r="R66" i="48"/>
  <c r="T90" i="48"/>
  <c r="T69" i="48"/>
  <c r="T47" i="48"/>
  <c r="T60" i="48"/>
  <c r="T67" i="28"/>
  <c r="T67" i="48"/>
  <c r="T25" i="48" s="1"/>
  <c r="T68" i="48"/>
  <c r="T98" i="48"/>
  <c r="T14" i="48" s="1"/>
  <c r="T20" i="48"/>
  <c r="S25" i="48"/>
  <c r="T97" i="48"/>
  <c r="T51" i="48"/>
  <c r="T65" i="28"/>
  <c r="T65" i="48"/>
  <c r="T23" i="48" s="1"/>
  <c r="T46" i="28"/>
  <c r="T46" i="48"/>
  <c r="T64" i="48"/>
  <c r="T50" i="28"/>
  <c r="T50" i="48"/>
  <c r="T70" i="48"/>
  <c r="T28" i="48" s="1"/>
  <c r="S3" i="48"/>
  <c r="T61" i="48"/>
  <c r="U21" i="48"/>
  <c r="T48" i="28"/>
  <c r="T48" i="48"/>
  <c r="T52" i="48"/>
  <c r="T59" i="48"/>
  <c r="S27" i="48"/>
  <c r="S9" i="48"/>
  <c r="T103" i="28"/>
  <c r="T87" i="48"/>
  <c r="T99" i="48"/>
  <c r="T45" i="48"/>
  <c r="Q24" i="48"/>
  <c r="Q29" i="48" s="1"/>
  <c r="Q38" i="48" s="1"/>
  <c r="Q71" i="48"/>
  <c r="Q80" i="48" s="1"/>
  <c r="T49" i="48"/>
  <c r="T71" i="40"/>
  <c r="T80" i="40" s="1"/>
  <c r="T66" i="49"/>
  <c r="W93" i="45"/>
  <c r="W93" i="40" s="1"/>
  <c r="W90" i="45"/>
  <c r="W102" i="45"/>
  <c r="W102" i="40" s="1"/>
  <c r="W91" i="45"/>
  <c r="W91" i="40" s="1"/>
  <c r="U71" i="49"/>
  <c r="U80" i="49" s="1"/>
  <c r="U3" i="49"/>
  <c r="U113" i="49"/>
  <c r="U122" i="49" s="1"/>
  <c r="W107" i="45"/>
  <c r="W107" i="40" s="1"/>
  <c r="T70" i="28"/>
  <c r="T52" i="28"/>
  <c r="T69" i="28"/>
  <c r="W111" i="45"/>
  <c r="W111" i="40" s="1"/>
  <c r="X79" i="40"/>
  <c r="W104" i="45"/>
  <c r="W104" i="40" s="1"/>
  <c r="W106" i="45"/>
  <c r="W106" i="40" s="1"/>
  <c r="Z12" i="45"/>
  <c r="W110" i="45"/>
  <c r="W110" i="40" s="1"/>
  <c r="V24" i="45"/>
  <c r="V66" i="40"/>
  <c r="W6" i="16"/>
  <c r="V57" i="40"/>
  <c r="V15" i="45"/>
  <c r="W95" i="45"/>
  <c r="W95" i="40" s="1"/>
  <c r="W99" i="45"/>
  <c r="W99" i="40" s="1"/>
  <c r="W53" i="45"/>
  <c r="W57" i="45"/>
  <c r="W108" i="45"/>
  <c r="W108" i="40" s="1"/>
  <c r="W66" i="45"/>
  <c r="V11" i="45"/>
  <c r="V53" i="40"/>
  <c r="W17" i="45"/>
  <c r="Z16" i="44"/>
  <c r="T64" i="28"/>
  <c r="T61" i="28"/>
  <c r="Y75" i="17"/>
  <c r="Y74" i="17"/>
  <c r="AA31" i="31"/>
  <c r="Z7" i="17"/>
  <c r="Z12" i="44"/>
  <c r="T47" i="28"/>
  <c r="T59" i="28"/>
  <c r="AA58" i="32"/>
  <c r="AA58" i="48" s="1"/>
  <c r="T97" i="28"/>
  <c r="AA19" i="31"/>
  <c r="Z7" i="31"/>
  <c r="AB54" i="44" s="1"/>
  <c r="U101" i="44"/>
  <c r="U101" i="32" s="1"/>
  <c r="Z18" i="31"/>
  <c r="AA96" i="44"/>
  <c r="AA96" i="32" s="1"/>
  <c r="AA96" i="48" s="1"/>
  <c r="AA100" i="44"/>
  <c r="AA100" i="32" s="1"/>
  <c r="AA100" i="48" s="1"/>
  <c r="AA54" i="44"/>
  <c r="T45" i="28"/>
  <c r="V46" i="40"/>
  <c r="V4" i="45"/>
  <c r="V8" i="45"/>
  <c r="V50" i="40"/>
  <c r="V68" i="40"/>
  <c r="V26" i="45"/>
  <c r="V60" i="40"/>
  <c r="V18" i="45"/>
  <c r="V70" i="40"/>
  <c r="V28" i="45"/>
  <c r="W63" i="45"/>
  <c r="W51" i="45"/>
  <c r="W70" i="45"/>
  <c r="W70" i="40" s="1"/>
  <c r="W62" i="45"/>
  <c r="W62" i="40" s="1"/>
  <c r="W50" i="45"/>
  <c r="W69" i="45"/>
  <c r="W61" i="45"/>
  <c r="W49" i="45"/>
  <c r="W68" i="45"/>
  <c r="W60" i="45"/>
  <c r="W48" i="45"/>
  <c r="W67" i="45"/>
  <c r="W56" i="45"/>
  <c r="W64" i="45"/>
  <c r="W65" i="45"/>
  <c r="W46" i="45"/>
  <c r="W46" i="40" s="1"/>
  <c r="W45" i="45"/>
  <c r="W47" i="45"/>
  <c r="W52" i="45"/>
  <c r="V21" i="45"/>
  <c r="V105" i="40"/>
  <c r="V56" i="40"/>
  <c r="V14" i="45"/>
  <c r="V51" i="40"/>
  <c r="V9" i="45"/>
  <c r="W89" i="45"/>
  <c r="W89" i="40" s="1"/>
  <c r="W92" i="45"/>
  <c r="W92" i="40" s="1"/>
  <c r="V47" i="40"/>
  <c r="V5" i="45"/>
  <c r="V67" i="40"/>
  <c r="V25" i="45"/>
  <c r="V4" i="39"/>
  <c r="X103" i="45" s="1"/>
  <c r="V65" i="40"/>
  <c r="V23" i="45"/>
  <c r="V49" i="40"/>
  <c r="V7" i="45"/>
  <c r="V52" i="40"/>
  <c r="V10" i="45"/>
  <c r="W88" i="45"/>
  <c r="W103" i="45"/>
  <c r="W103" i="40" s="1"/>
  <c r="V62" i="40"/>
  <c r="V20" i="45"/>
  <c r="X97" i="45"/>
  <c r="X97" i="40" s="1"/>
  <c r="X97" i="49" s="1"/>
  <c r="X101" i="45"/>
  <c r="V48" i="40"/>
  <c r="V6" i="45"/>
  <c r="V19" i="45"/>
  <c r="V61" i="40"/>
  <c r="V64" i="40"/>
  <c r="V22" i="45"/>
  <c r="W94" i="45"/>
  <c r="W112" i="45"/>
  <c r="W13" i="45"/>
  <c r="X55" i="45"/>
  <c r="V45" i="40"/>
  <c r="V3" i="45"/>
  <c r="V27" i="45"/>
  <c r="V69" i="40"/>
  <c r="W87" i="45"/>
  <c r="W98" i="45"/>
  <c r="W98" i="40" s="1"/>
  <c r="W105" i="45"/>
  <c r="W105" i="40" s="1"/>
  <c r="Y7" i="18"/>
  <c r="AA96" i="45"/>
  <c r="AA100" i="45"/>
  <c r="AA54" i="45"/>
  <c r="Y75" i="16"/>
  <c r="Y74" i="16"/>
  <c r="AA58" i="45"/>
  <c r="Z7" i="16"/>
  <c r="Z7" i="39"/>
  <c r="AB58" i="45" s="1"/>
  <c r="Z16" i="45"/>
  <c r="X74" i="18"/>
  <c r="X75" i="18"/>
  <c r="T4" i="18"/>
  <c r="V45" i="44"/>
  <c r="V46" i="44"/>
  <c r="V47" i="44"/>
  <c r="V48" i="44"/>
  <c r="V49" i="44"/>
  <c r="V50" i="44"/>
  <c r="V51" i="44"/>
  <c r="V52" i="44"/>
  <c r="V60" i="44"/>
  <c r="V61" i="44"/>
  <c r="V61" i="32" s="1"/>
  <c r="V62" i="44"/>
  <c r="V63" i="44"/>
  <c r="V64" i="44"/>
  <c r="V64" i="32" s="1"/>
  <c r="AL64" i="32" s="1"/>
  <c r="V65" i="44"/>
  <c r="V67" i="44"/>
  <c r="V68" i="44"/>
  <c r="V69" i="44"/>
  <c r="V70" i="44"/>
  <c r="V56" i="44"/>
  <c r="V89" i="44"/>
  <c r="V89" i="32" s="1"/>
  <c r="U97" i="32"/>
  <c r="V106" i="44"/>
  <c r="U23" i="44"/>
  <c r="U107" i="32"/>
  <c r="U107" i="48" s="1"/>
  <c r="T57" i="32"/>
  <c r="T57" i="48" s="1"/>
  <c r="T15" i="44"/>
  <c r="V105" i="44"/>
  <c r="V105" i="32" s="1"/>
  <c r="S66" i="32"/>
  <c r="S24" i="44"/>
  <c r="T6" i="17"/>
  <c r="T67" i="18" s="1"/>
  <c r="T87" i="28"/>
  <c r="S99" i="28"/>
  <c r="T8" i="17"/>
  <c r="T8" i="31"/>
  <c r="V97" i="44" s="1"/>
  <c r="V97" i="32" s="1"/>
  <c r="U49" i="32"/>
  <c r="U49" i="28" s="1"/>
  <c r="U7" i="44"/>
  <c r="U27" i="44"/>
  <c r="U111" i="32"/>
  <c r="V88" i="44"/>
  <c r="V88" i="32" s="1"/>
  <c r="V98" i="44"/>
  <c r="V98" i="32" s="1"/>
  <c r="V104" i="44"/>
  <c r="V104" i="32" s="1"/>
  <c r="V104" i="48" s="1"/>
  <c r="U95" i="32"/>
  <c r="U95" i="28" s="1"/>
  <c r="U22" i="44"/>
  <c r="U51" i="32"/>
  <c r="U9" i="44"/>
  <c r="U14" i="44"/>
  <c r="U98" i="32"/>
  <c r="U98" i="28" s="1"/>
  <c r="U47" i="32"/>
  <c r="U5" i="44"/>
  <c r="U62" i="32"/>
  <c r="U62" i="48" s="1"/>
  <c r="V92" i="44"/>
  <c r="V92" i="32" s="1"/>
  <c r="T53" i="28"/>
  <c r="U25" i="44"/>
  <c r="U109" i="32"/>
  <c r="U45" i="32"/>
  <c r="U3" i="44"/>
  <c r="U60" i="32"/>
  <c r="U18" i="44"/>
  <c r="V93" i="44"/>
  <c r="V93" i="32" s="1"/>
  <c r="V112" i="44"/>
  <c r="V112" i="32" s="1"/>
  <c r="V103" i="44"/>
  <c r="T11" i="44"/>
  <c r="T95" i="32"/>
  <c r="T95" i="48" s="1"/>
  <c r="U48" i="32"/>
  <c r="U6" i="44"/>
  <c r="T55" i="32"/>
  <c r="T55" i="48" s="1"/>
  <c r="T13" i="44"/>
  <c r="U50" i="32"/>
  <c r="U8" i="44"/>
  <c r="U68" i="32"/>
  <c r="U26" i="44"/>
  <c r="U21" i="44"/>
  <c r="V91" i="44"/>
  <c r="V91" i="32" s="1"/>
  <c r="V111" i="44"/>
  <c r="V111" i="32" s="1"/>
  <c r="V102" i="44"/>
  <c r="V102" i="32" s="1"/>
  <c r="S55" i="28"/>
  <c r="U28" i="44"/>
  <c r="U112" i="32"/>
  <c r="S53" i="28"/>
  <c r="T17" i="44"/>
  <c r="T101" i="32"/>
  <c r="T101" i="48" s="1"/>
  <c r="V107" i="44"/>
  <c r="V107" i="32" s="1"/>
  <c r="S57" i="28"/>
  <c r="V94" i="44"/>
  <c r="V94" i="32" s="1"/>
  <c r="U57" i="44"/>
  <c r="U57" i="32" s="1"/>
  <c r="S6" i="18"/>
  <c r="U53" i="44"/>
  <c r="U53" i="32" s="1"/>
  <c r="T98" i="28"/>
  <c r="S9" i="17"/>
  <c r="S85" i="18" s="1"/>
  <c r="R66" i="28"/>
  <c r="U19" i="44"/>
  <c r="U103" i="32"/>
  <c r="U46" i="32"/>
  <c r="U4" i="44"/>
  <c r="S108" i="32"/>
  <c r="S108" i="48" s="1"/>
  <c r="S113" i="48" s="1"/>
  <c r="S122" i="48" s="1"/>
  <c r="S59" i="28"/>
  <c r="V90" i="44"/>
  <c r="V90" i="32" s="1"/>
  <c r="AL90" i="32" s="1"/>
  <c r="V110" i="44"/>
  <c r="V110" i="32" s="1"/>
  <c r="T90" i="28"/>
  <c r="R9" i="18"/>
  <c r="T66" i="44"/>
  <c r="U20" i="44"/>
  <c r="T108" i="44"/>
  <c r="T108" i="32" s="1"/>
  <c r="T108" i="48" s="1"/>
  <c r="U55" i="44"/>
  <c r="U55" i="32" s="1"/>
  <c r="U59" i="44"/>
  <c r="U59" i="32" s="1"/>
  <c r="S8" i="18"/>
  <c r="U52" i="32"/>
  <c r="U10" i="44"/>
  <c r="U99" i="44"/>
  <c r="V87" i="44"/>
  <c r="V109" i="44"/>
  <c r="V109" i="32" s="1"/>
  <c r="U87" i="28"/>
  <c r="U92" i="28"/>
  <c r="U90" i="28"/>
  <c r="U56" i="28"/>
  <c r="U70" i="28"/>
  <c r="U110" i="28"/>
  <c r="T86" i="40"/>
  <c r="T44" i="40"/>
  <c r="U102" i="28"/>
  <c r="V11" i="16"/>
  <c r="U94" i="28"/>
  <c r="S14" i="39"/>
  <c r="S26" i="39" s="1"/>
  <c r="T2" i="39"/>
  <c r="U96" i="28"/>
  <c r="U96" i="29" s="1"/>
  <c r="U71" i="40"/>
  <c r="U80" i="40" s="1"/>
  <c r="W8" i="16"/>
  <c r="T86" i="32"/>
  <c r="T44" i="32"/>
  <c r="U100" i="28"/>
  <c r="U100" i="29" s="1"/>
  <c r="U65" i="28"/>
  <c r="U67" i="28"/>
  <c r="U106" i="28"/>
  <c r="V11" i="17"/>
  <c r="U4" i="16"/>
  <c r="U4" i="17"/>
  <c r="U58" i="28"/>
  <c r="U58" i="29" s="1"/>
  <c r="U88" i="28"/>
  <c r="U64" i="28"/>
  <c r="X11" i="31"/>
  <c r="W23" i="31"/>
  <c r="W35" i="31"/>
  <c r="W11" i="18"/>
  <c r="U61" i="28"/>
  <c r="U93" i="28"/>
  <c r="V79" i="32"/>
  <c r="AL79" i="32" s="1"/>
  <c r="V79" i="12"/>
  <c r="V79" i="28"/>
  <c r="T3" i="16"/>
  <c r="V79" i="11"/>
  <c r="V79" i="15"/>
  <c r="V79" i="14"/>
  <c r="Y2" i="42"/>
  <c r="Y2" i="34"/>
  <c r="S3" i="18"/>
  <c r="U37" i="15"/>
  <c r="U37" i="14"/>
  <c r="U37" i="12"/>
  <c r="U37" i="11"/>
  <c r="U37" i="28"/>
  <c r="V121" i="15"/>
  <c r="V121" i="14"/>
  <c r="T3" i="17"/>
  <c r="V121" i="11"/>
  <c r="V121" i="28"/>
  <c r="V121" i="12"/>
  <c r="U89" i="28"/>
  <c r="U54" i="28"/>
  <c r="U54" i="29" s="1"/>
  <c r="U113" i="40"/>
  <c r="U122" i="40" s="1"/>
  <c r="U91" i="28"/>
  <c r="U3" i="39"/>
  <c r="W37" i="49" s="1"/>
  <c r="W121" i="40"/>
  <c r="U69" i="28"/>
  <c r="U2" i="32"/>
  <c r="U2" i="40"/>
  <c r="T2" i="31"/>
  <c r="S14" i="31"/>
  <c r="S26" i="31" s="1"/>
  <c r="V37" i="41"/>
  <c r="V37" i="40"/>
  <c r="AL37" i="40" s="1"/>
  <c r="AL38" i="40" s="1"/>
  <c r="AA40" i="40"/>
  <c r="W8" i="39"/>
  <c r="V9" i="39"/>
  <c r="V34" i="39"/>
  <c r="V22" i="39"/>
  <c r="W10" i="39"/>
  <c r="X11" i="39"/>
  <c r="W23" i="39"/>
  <c r="W35" i="39"/>
  <c r="W28" i="39"/>
  <c r="V27" i="39"/>
  <c r="X121" i="49" s="1"/>
  <c r="V6" i="39"/>
  <c r="X16" i="39"/>
  <c r="W15" i="39"/>
  <c r="Y79" i="49" s="1"/>
  <c r="W5" i="39"/>
  <c r="S9" i="31"/>
  <c r="U108" i="44" s="1"/>
  <c r="T6" i="31"/>
  <c r="V95" i="44" s="1"/>
  <c r="V95" i="32" s="1"/>
  <c r="T22" i="31"/>
  <c r="T10" i="16" s="1"/>
  <c r="T34" i="31"/>
  <c r="T10" i="17" s="1"/>
  <c r="U10" i="31"/>
  <c r="U10" i="18" s="1"/>
  <c r="V121" i="32"/>
  <c r="AL121" i="32" s="1"/>
  <c r="U37" i="36"/>
  <c r="U37" i="32"/>
  <c r="U38" i="32" s="1"/>
  <c r="Y2" i="38"/>
  <c r="U86" i="4"/>
  <c r="U44" i="4"/>
  <c r="V2" i="35"/>
  <c r="V2" i="36"/>
  <c r="V2" i="4"/>
  <c r="U2" i="2"/>
  <c r="T14" i="2"/>
  <c r="T26" i="2" s="1"/>
  <c r="V29" i="32"/>
  <c r="W28" i="36"/>
  <c r="V9" i="36"/>
  <c r="V21" i="36"/>
  <c r="V28" i="31"/>
  <c r="U27" i="31"/>
  <c r="T9" i="16"/>
  <c r="T3" i="31"/>
  <c r="V16" i="31"/>
  <c r="U15" i="31"/>
  <c r="U4" i="31"/>
  <c r="V17" i="31"/>
  <c r="V5" i="16" s="1"/>
  <c r="U5" i="31"/>
  <c r="U5" i="18" s="1"/>
  <c r="S27" i="34"/>
  <c r="S26" i="34"/>
  <c r="S25" i="34"/>
  <c r="S24" i="34"/>
  <c r="S23" i="34"/>
  <c r="S19" i="34"/>
  <c r="T5" i="34"/>
  <c r="S7" i="34"/>
  <c r="S6" i="34"/>
  <c r="S18" i="34"/>
  <c r="S17" i="34"/>
  <c r="S16" i="34"/>
  <c r="S15" i="34"/>
  <c r="T11" i="34"/>
  <c r="S14" i="34"/>
  <c r="S13" i="34"/>
  <c r="S12" i="34"/>
  <c r="Z20" i="36"/>
  <c r="AB40" i="32"/>
  <c r="S40" i="4"/>
  <c r="V71" i="4"/>
  <c r="V113" i="4"/>
  <c r="U122" i="4"/>
  <c r="W29" i="4"/>
  <c r="U80" i="4"/>
  <c r="V38" i="4"/>
  <c r="I35" i="19"/>
  <c r="J35" i="19"/>
  <c r="F35" i="19"/>
  <c r="E35" i="19"/>
  <c r="V86" i="47" l="1"/>
  <c r="V44" i="47"/>
  <c r="V86" i="44"/>
  <c r="V44" i="44"/>
  <c r="V44" i="45"/>
  <c r="V86" i="45"/>
  <c r="V44" i="49"/>
  <c r="V86" i="49"/>
  <c r="V86" i="43"/>
  <c r="V44" i="43"/>
  <c r="W2" i="41"/>
  <c r="W2" i="49"/>
  <c r="W2" i="45"/>
  <c r="W2" i="43"/>
  <c r="W2" i="47"/>
  <c r="W2" i="48"/>
  <c r="W2" i="44"/>
  <c r="V44" i="48"/>
  <c r="V86" i="48"/>
  <c r="V14" i="47"/>
  <c r="V16" i="49"/>
  <c r="U20" i="48"/>
  <c r="X87" i="4"/>
  <c r="X87" i="47" s="1"/>
  <c r="X45" i="4"/>
  <c r="X45" i="47" s="1"/>
  <c r="V17" i="49"/>
  <c r="V23" i="47"/>
  <c r="T29" i="47"/>
  <c r="T38" i="47" s="1"/>
  <c r="V12" i="47"/>
  <c r="V25" i="47"/>
  <c r="V3" i="47"/>
  <c r="V26" i="47"/>
  <c r="W9" i="47"/>
  <c r="W5" i="47"/>
  <c r="W16" i="47"/>
  <c r="V6" i="47"/>
  <c r="V7" i="47"/>
  <c r="V20" i="47"/>
  <c r="V96" i="49"/>
  <c r="AL96" i="40"/>
  <c r="V53" i="49"/>
  <c r="AL53" i="40"/>
  <c r="W59" i="49"/>
  <c r="V54" i="49"/>
  <c r="AL54" i="40"/>
  <c r="V57" i="49"/>
  <c r="V15" i="49" s="1"/>
  <c r="AL57" i="40"/>
  <c r="W95" i="49"/>
  <c r="W108" i="49"/>
  <c r="V66" i="49"/>
  <c r="V24" i="49" s="1"/>
  <c r="AL66" i="40"/>
  <c r="W101" i="49"/>
  <c r="W100" i="49"/>
  <c r="W58" i="49"/>
  <c r="W97" i="49"/>
  <c r="W13" i="49" s="1"/>
  <c r="W99" i="49"/>
  <c r="V95" i="49"/>
  <c r="AL95" i="40"/>
  <c r="V64" i="49"/>
  <c r="AL64" i="40"/>
  <c r="V62" i="49"/>
  <c r="V20" i="49" s="1"/>
  <c r="AL62" i="40"/>
  <c r="V65" i="49"/>
  <c r="AL65" i="40"/>
  <c r="V50" i="49"/>
  <c r="AL50" i="40"/>
  <c r="W106" i="49"/>
  <c r="W107" i="49"/>
  <c r="V90" i="49"/>
  <c r="AL90" i="40"/>
  <c r="V61" i="49"/>
  <c r="V19" i="49" s="1"/>
  <c r="AL61" i="40"/>
  <c r="W103" i="49"/>
  <c r="V51" i="49"/>
  <c r="V9" i="49" s="1"/>
  <c r="AL51" i="40"/>
  <c r="W46" i="49"/>
  <c r="V98" i="49"/>
  <c r="AL98" i="40"/>
  <c r="V45" i="49"/>
  <c r="AL45" i="40"/>
  <c r="V67" i="49"/>
  <c r="V25" i="49" s="1"/>
  <c r="AL67" i="40"/>
  <c r="V56" i="49"/>
  <c r="AL56" i="40"/>
  <c r="V70" i="49"/>
  <c r="V28" i="49" s="1"/>
  <c r="AL70" i="40"/>
  <c r="V46" i="49"/>
  <c r="V4" i="49" s="1"/>
  <c r="AL46" i="40"/>
  <c r="W111" i="49"/>
  <c r="V92" i="49"/>
  <c r="AL92" i="40"/>
  <c r="V91" i="49"/>
  <c r="AL91" i="40"/>
  <c r="V106" i="49"/>
  <c r="AL106" i="40"/>
  <c r="W105" i="49"/>
  <c r="V48" i="49"/>
  <c r="AL48" i="40"/>
  <c r="V52" i="49"/>
  <c r="V10" i="49" s="1"/>
  <c r="AL52" i="40"/>
  <c r="V105" i="49"/>
  <c r="V21" i="49" s="1"/>
  <c r="AL105" i="40"/>
  <c r="W91" i="49"/>
  <c r="V87" i="49"/>
  <c r="AL87" i="40"/>
  <c r="W98" i="49"/>
  <c r="V47" i="49"/>
  <c r="V5" i="49" s="1"/>
  <c r="AL47" i="40"/>
  <c r="V60" i="49"/>
  <c r="V18" i="49" s="1"/>
  <c r="AL60" i="40"/>
  <c r="W102" i="49"/>
  <c r="V107" i="49"/>
  <c r="AL107" i="40"/>
  <c r="V49" i="49"/>
  <c r="AL49" i="40"/>
  <c r="W92" i="49"/>
  <c r="W104" i="49"/>
  <c r="W62" i="49"/>
  <c r="W110" i="49"/>
  <c r="V69" i="49"/>
  <c r="V27" i="49" s="1"/>
  <c r="AL69" i="40"/>
  <c r="W89" i="49"/>
  <c r="W70" i="49"/>
  <c r="V68" i="49"/>
  <c r="V26" i="49" s="1"/>
  <c r="AL68" i="40"/>
  <c r="W93" i="49"/>
  <c r="W109" i="49"/>
  <c r="V97" i="48"/>
  <c r="AL97" i="32"/>
  <c r="V95" i="48"/>
  <c r="AL95" i="32"/>
  <c r="V94" i="48"/>
  <c r="AL94" i="32"/>
  <c r="V112" i="48"/>
  <c r="AL112" i="32"/>
  <c r="V89" i="48"/>
  <c r="AL89" i="32"/>
  <c r="V110" i="48"/>
  <c r="AL110" i="32"/>
  <c r="V107" i="48"/>
  <c r="AL107" i="32"/>
  <c r="V111" i="48"/>
  <c r="AL111" i="32"/>
  <c r="V61" i="48"/>
  <c r="AL61" i="32"/>
  <c r="V93" i="48"/>
  <c r="AL93" i="32"/>
  <c r="V91" i="48"/>
  <c r="AL91" i="32"/>
  <c r="V102" i="48"/>
  <c r="AL102" i="32"/>
  <c r="V98" i="48"/>
  <c r="AL98" i="32"/>
  <c r="V105" i="48"/>
  <c r="AL105" i="32"/>
  <c r="V109" i="48"/>
  <c r="AL109" i="32"/>
  <c r="V88" i="48"/>
  <c r="AL88" i="32"/>
  <c r="AL104" i="32"/>
  <c r="V92" i="48"/>
  <c r="AL92" i="32"/>
  <c r="W13" i="47"/>
  <c r="W24" i="47"/>
  <c r="W53" i="47"/>
  <c r="W57" i="47"/>
  <c r="W95" i="47"/>
  <c r="W99" i="47"/>
  <c r="W101" i="47"/>
  <c r="W59" i="47"/>
  <c r="V4" i="47"/>
  <c r="X5" i="47"/>
  <c r="W19" i="47"/>
  <c r="W21" i="47"/>
  <c r="V27" i="47"/>
  <c r="V18" i="47"/>
  <c r="Y112" i="47"/>
  <c r="Y28" i="47" s="1"/>
  <c r="W88" i="47"/>
  <c r="W107" i="47"/>
  <c r="W69" i="47"/>
  <c r="W109" i="47"/>
  <c r="W60" i="47"/>
  <c r="W62" i="47"/>
  <c r="W65" i="47"/>
  <c r="W91" i="47"/>
  <c r="W111" i="47"/>
  <c r="W110" i="47"/>
  <c r="W67" i="47"/>
  <c r="AL71" i="4"/>
  <c r="AL80" i="4" s="1"/>
  <c r="W104" i="47"/>
  <c r="W49" i="47"/>
  <c r="W56" i="47"/>
  <c r="W68" i="47"/>
  <c r="W46" i="47"/>
  <c r="W45" i="47"/>
  <c r="W96" i="47"/>
  <c r="W90" i="47"/>
  <c r="W98" i="47"/>
  <c r="AL113" i="4"/>
  <c r="AL122" i="4" s="1"/>
  <c r="W87" i="47"/>
  <c r="W54" i="47"/>
  <c r="W48" i="47"/>
  <c r="W102" i="47"/>
  <c r="V38" i="40"/>
  <c r="W90" i="40"/>
  <c r="X16" i="47"/>
  <c r="W94" i="40"/>
  <c r="W3" i="50"/>
  <c r="W20" i="10" s="1"/>
  <c r="W62" i="10" s="1"/>
  <c r="W104" i="10" s="1"/>
  <c r="X4" i="50"/>
  <c r="X21" i="10" s="1"/>
  <c r="X63" i="10" s="1"/>
  <c r="X105" i="10" s="1"/>
  <c r="X13" i="47"/>
  <c r="X24" i="47"/>
  <c r="Y103" i="47"/>
  <c r="X21" i="47"/>
  <c r="Y21" i="41"/>
  <c r="Y21" i="35"/>
  <c r="Y105" i="47"/>
  <c r="V18" i="23"/>
  <c r="X10" i="41"/>
  <c r="V18" i="22"/>
  <c r="Y100" i="47"/>
  <c r="Y58" i="47"/>
  <c r="X22" i="41"/>
  <c r="X65" i="47"/>
  <c r="X107" i="47"/>
  <c r="Z28" i="35"/>
  <c r="Z28" i="41"/>
  <c r="Z112" i="47"/>
  <c r="Z70" i="47"/>
  <c r="X96" i="47"/>
  <c r="X54" i="47"/>
  <c r="X20" i="41"/>
  <c r="X20" i="35"/>
  <c r="X62" i="47"/>
  <c r="X104" i="47"/>
  <c r="X48" i="47"/>
  <c r="X90" i="47"/>
  <c r="X95" i="47"/>
  <c r="X53" i="47"/>
  <c r="X49" i="47"/>
  <c r="X91" i="47"/>
  <c r="U29" i="49"/>
  <c r="U38" i="49" s="1"/>
  <c r="X69" i="47"/>
  <c r="X111" i="47"/>
  <c r="X109" i="47"/>
  <c r="X67" i="47"/>
  <c r="Y47" i="47"/>
  <c r="Y89" i="47"/>
  <c r="X102" i="47"/>
  <c r="X60" i="47"/>
  <c r="X110" i="47"/>
  <c r="X68" i="47"/>
  <c r="Y55" i="47"/>
  <c r="Y97" i="47"/>
  <c r="Y9" i="41"/>
  <c r="Y9" i="35"/>
  <c r="Y51" i="47"/>
  <c r="Y93" i="47"/>
  <c r="Y66" i="47"/>
  <c r="X98" i="47"/>
  <c r="X56" i="47"/>
  <c r="X9" i="47"/>
  <c r="W29" i="40"/>
  <c r="X99" i="47"/>
  <c r="X57" i="47"/>
  <c r="X8" i="41"/>
  <c r="X59" i="40"/>
  <c r="X59" i="49" s="1"/>
  <c r="X59" i="47"/>
  <c r="X101" i="47"/>
  <c r="X46" i="47"/>
  <c r="X88" i="47"/>
  <c r="W54" i="40"/>
  <c r="W96" i="40"/>
  <c r="X100" i="40"/>
  <c r="X100" i="49" s="1"/>
  <c r="X58" i="40"/>
  <c r="X58" i="49" s="1"/>
  <c r="X19" i="47"/>
  <c r="V57" i="18"/>
  <c r="V58" i="18"/>
  <c r="V56" i="18"/>
  <c r="V59" i="18"/>
  <c r="U107" i="28"/>
  <c r="Z73" i="18"/>
  <c r="T39" i="23"/>
  <c r="S39" i="22"/>
  <c r="T37" i="16"/>
  <c r="T37" i="22" s="1"/>
  <c r="T47" i="18"/>
  <c r="W79" i="48"/>
  <c r="W79" i="10"/>
  <c r="T35" i="16"/>
  <c r="T35" i="22" s="1"/>
  <c r="T45" i="18"/>
  <c r="T38" i="16"/>
  <c r="T38" i="22" s="1"/>
  <c r="T48" i="18"/>
  <c r="T36" i="16"/>
  <c r="T36" i="22" s="1"/>
  <c r="T46" i="18"/>
  <c r="V37" i="48"/>
  <c r="V37" i="10"/>
  <c r="W121" i="48"/>
  <c r="W121" i="10"/>
  <c r="U36" i="17"/>
  <c r="U36" i="23" s="1"/>
  <c r="U37" i="17"/>
  <c r="U37" i="23" s="1"/>
  <c r="U35" i="17"/>
  <c r="U35" i="23" s="1"/>
  <c r="U38" i="17"/>
  <c r="U38" i="23" s="1"/>
  <c r="N29" i="36"/>
  <c r="N38" i="36" s="1"/>
  <c r="N29" i="41"/>
  <c r="N38" i="41" s="1"/>
  <c r="N29" i="35"/>
  <c r="N38" i="35" s="1"/>
  <c r="Z3" i="34"/>
  <c r="U3" i="41"/>
  <c r="U3" i="35"/>
  <c r="U3" i="36"/>
  <c r="O15" i="41"/>
  <c r="O15" i="35"/>
  <c r="O15" i="36"/>
  <c r="O23" i="41"/>
  <c r="O23" i="35"/>
  <c r="O23" i="36"/>
  <c r="O16" i="41"/>
  <c r="O16" i="35"/>
  <c r="O16" i="36"/>
  <c r="O24" i="41"/>
  <c r="O24" i="35"/>
  <c r="O24" i="36"/>
  <c r="O25" i="41"/>
  <c r="O25" i="35"/>
  <c r="O25" i="36"/>
  <c r="O12" i="41"/>
  <c r="O12" i="35"/>
  <c r="O12" i="36"/>
  <c r="O6" i="41"/>
  <c r="O6" i="35"/>
  <c r="O6" i="36"/>
  <c r="O27" i="41"/>
  <c r="O27" i="35"/>
  <c r="O27" i="36"/>
  <c r="O19" i="41"/>
  <c r="O19" i="35"/>
  <c r="O19" i="36"/>
  <c r="O17" i="41"/>
  <c r="O17" i="35"/>
  <c r="O17" i="36"/>
  <c r="O13" i="41"/>
  <c r="O13" i="35"/>
  <c r="O13" i="36"/>
  <c r="O7" i="41"/>
  <c r="O7" i="35"/>
  <c r="O7" i="36"/>
  <c r="Z4" i="34"/>
  <c r="U4" i="41"/>
  <c r="U4" i="35"/>
  <c r="U4" i="36"/>
  <c r="P11" i="41"/>
  <c r="P11" i="35"/>
  <c r="P11" i="36"/>
  <c r="O18" i="41"/>
  <c r="O18" i="35"/>
  <c r="O18" i="36"/>
  <c r="O26" i="41"/>
  <c r="O26" i="35"/>
  <c r="O26" i="36"/>
  <c r="O14" i="41"/>
  <c r="O14" i="35"/>
  <c r="O14" i="36"/>
  <c r="P5" i="41"/>
  <c r="P5" i="35"/>
  <c r="P5" i="36"/>
  <c r="V64" i="48"/>
  <c r="T13" i="48"/>
  <c r="U113" i="47"/>
  <c r="U122" i="47" s="1"/>
  <c r="AF8" i="42"/>
  <c r="AE10" i="42"/>
  <c r="AE22" i="42"/>
  <c r="V94" i="47"/>
  <c r="V52" i="47"/>
  <c r="AA22" i="8"/>
  <c r="W50" i="47"/>
  <c r="W92" i="47"/>
  <c r="AB8" i="8"/>
  <c r="AA10" i="8"/>
  <c r="AB8" i="38"/>
  <c r="AA10" i="38"/>
  <c r="AA22" i="38"/>
  <c r="V8" i="47"/>
  <c r="V106" i="47"/>
  <c r="V64" i="47"/>
  <c r="U22" i="47"/>
  <c r="U10" i="47"/>
  <c r="U71" i="47"/>
  <c r="U80" i="47" s="1"/>
  <c r="U53" i="28"/>
  <c r="U53" i="48"/>
  <c r="T15" i="48"/>
  <c r="U57" i="28"/>
  <c r="U57" i="48"/>
  <c r="X94" i="45"/>
  <c r="X94" i="40" s="1"/>
  <c r="X94" i="49" s="1"/>
  <c r="T5" i="48"/>
  <c r="U55" i="48"/>
  <c r="U112" i="28"/>
  <c r="U112" i="48"/>
  <c r="U28" i="48" s="1"/>
  <c r="U95" i="48"/>
  <c r="AA16" i="48"/>
  <c r="U109" i="28"/>
  <c r="U109" i="48"/>
  <c r="U25" i="48" s="1"/>
  <c r="T19" i="48"/>
  <c r="U23" i="48"/>
  <c r="T26" i="48"/>
  <c r="U47" i="48"/>
  <c r="U5" i="48" s="1"/>
  <c r="T113" i="48"/>
  <c r="T122" i="48" s="1"/>
  <c r="T17" i="48"/>
  <c r="R24" i="48"/>
  <c r="R29" i="48" s="1"/>
  <c r="R38" i="48" s="1"/>
  <c r="R71" i="48"/>
  <c r="R80" i="48" s="1"/>
  <c r="T7" i="48"/>
  <c r="U68" i="28"/>
  <c r="U68" i="48"/>
  <c r="U26" i="48" s="1"/>
  <c r="U48" i="48"/>
  <c r="U6" i="48" s="1"/>
  <c r="U98" i="48"/>
  <c r="U14" i="48" s="1"/>
  <c r="U97" i="48"/>
  <c r="U101" i="48"/>
  <c r="T8" i="48"/>
  <c r="U46" i="48"/>
  <c r="U4" i="48" s="1"/>
  <c r="T11" i="48"/>
  <c r="U60" i="28"/>
  <c r="U60" i="48"/>
  <c r="U18" i="48" s="1"/>
  <c r="U111" i="48"/>
  <c r="U27" i="48" s="1"/>
  <c r="S71" i="32"/>
  <c r="S80" i="32" s="1"/>
  <c r="S66" i="48"/>
  <c r="T10" i="48"/>
  <c r="T9" i="48"/>
  <c r="U49" i="48"/>
  <c r="U7" i="48" s="1"/>
  <c r="T4" i="48"/>
  <c r="U52" i="48"/>
  <c r="U10" i="48" s="1"/>
  <c r="V90" i="48"/>
  <c r="U103" i="48"/>
  <c r="U19" i="48" s="1"/>
  <c r="U50" i="48"/>
  <c r="U8" i="48" s="1"/>
  <c r="T3" i="48"/>
  <c r="T22" i="48"/>
  <c r="T18" i="48"/>
  <c r="T27" i="48"/>
  <c r="U59" i="28"/>
  <c r="U59" i="48"/>
  <c r="U45" i="28"/>
  <c r="U45" i="48"/>
  <c r="U51" i="28"/>
  <c r="U51" i="48"/>
  <c r="T6" i="48"/>
  <c r="X87" i="45"/>
  <c r="X87" i="40" s="1"/>
  <c r="X87" i="49" s="1"/>
  <c r="T24" i="49"/>
  <c r="T29" i="49" s="1"/>
  <c r="T38" i="49" s="1"/>
  <c r="T71" i="49"/>
  <c r="T80" i="49" s="1"/>
  <c r="X110" i="45"/>
  <c r="X92" i="45"/>
  <c r="X92" i="40" s="1"/>
  <c r="X92" i="49" s="1"/>
  <c r="X104" i="45"/>
  <c r="X104" i="40" s="1"/>
  <c r="X104" i="49" s="1"/>
  <c r="X112" i="45"/>
  <c r="X112" i="40" s="1"/>
  <c r="X112" i="49" s="1"/>
  <c r="X109" i="45"/>
  <c r="X102" i="45"/>
  <c r="X102" i="40" s="1"/>
  <c r="X102" i="49" s="1"/>
  <c r="X111" i="45"/>
  <c r="X111" i="40" s="1"/>
  <c r="X111" i="49" s="1"/>
  <c r="W20" i="45"/>
  <c r="X88" i="45"/>
  <c r="X88" i="40" s="1"/>
  <c r="X88" i="49" s="1"/>
  <c r="X105" i="45"/>
  <c r="X105" i="40" s="1"/>
  <c r="X105" i="49" s="1"/>
  <c r="X90" i="45"/>
  <c r="X90" i="40" s="1"/>
  <c r="X90" i="49" s="1"/>
  <c r="X106" i="45"/>
  <c r="X106" i="40" s="1"/>
  <c r="X106" i="49" s="1"/>
  <c r="X91" i="45"/>
  <c r="Y79" i="40"/>
  <c r="X108" i="45"/>
  <c r="X108" i="40" s="1"/>
  <c r="X108" i="49" s="1"/>
  <c r="X66" i="45"/>
  <c r="W15" i="45"/>
  <c r="W57" i="40"/>
  <c r="W66" i="40"/>
  <c r="W24" i="45"/>
  <c r="W53" i="40"/>
  <c r="W11" i="45"/>
  <c r="X95" i="45"/>
  <c r="X95" i="40" s="1"/>
  <c r="X95" i="49" s="1"/>
  <c r="X99" i="45"/>
  <c r="X53" i="45"/>
  <c r="X57" i="45"/>
  <c r="X98" i="45"/>
  <c r="X98" i="40" s="1"/>
  <c r="X98" i="49" s="1"/>
  <c r="X93" i="45"/>
  <c r="X93" i="40" s="1"/>
  <c r="X93" i="49" s="1"/>
  <c r="X107" i="45"/>
  <c r="X107" i="40" s="1"/>
  <c r="X107" i="49" s="1"/>
  <c r="X6" i="16"/>
  <c r="X89" i="45"/>
  <c r="X89" i="40" s="1"/>
  <c r="X89" i="49" s="1"/>
  <c r="Z74" i="17"/>
  <c r="Z75" i="17"/>
  <c r="AB31" i="31"/>
  <c r="AA7" i="17"/>
  <c r="W87" i="44"/>
  <c r="W87" i="32" s="1"/>
  <c r="U47" i="28"/>
  <c r="U46" i="28"/>
  <c r="AB100" i="44"/>
  <c r="AB100" i="32" s="1"/>
  <c r="AB100" i="48" s="1"/>
  <c r="AB96" i="44"/>
  <c r="AB96" i="32" s="1"/>
  <c r="AB96" i="48" s="1"/>
  <c r="U101" i="28"/>
  <c r="AB54" i="32"/>
  <c r="AB54" i="48" s="1"/>
  <c r="AB58" i="44"/>
  <c r="AA54" i="32"/>
  <c r="AA12" i="44"/>
  <c r="AB19" i="31"/>
  <c r="AA7" i="31"/>
  <c r="AA16" i="44"/>
  <c r="AA18" i="31"/>
  <c r="U52" i="28"/>
  <c r="T113" i="32"/>
  <c r="T122" i="32" s="1"/>
  <c r="W102" i="44"/>
  <c r="W102" i="32" s="1"/>
  <c r="U48" i="28"/>
  <c r="W94" i="44"/>
  <c r="W94" i="32" s="1"/>
  <c r="W103" i="44"/>
  <c r="W103" i="32" s="1"/>
  <c r="W90" i="44"/>
  <c r="W90" i="32" s="1"/>
  <c r="W98" i="44"/>
  <c r="W98" i="32" s="1"/>
  <c r="W110" i="44"/>
  <c r="W110" i="32" s="1"/>
  <c r="X121" i="40"/>
  <c r="X103" i="40"/>
  <c r="X103" i="49" s="1"/>
  <c r="W45" i="40"/>
  <c r="W3" i="45"/>
  <c r="W68" i="40"/>
  <c r="W26" i="45"/>
  <c r="W63" i="40"/>
  <c r="W21" i="45"/>
  <c r="W49" i="40"/>
  <c r="W7" i="45"/>
  <c r="Y97" i="45"/>
  <c r="Y97" i="40" s="1"/>
  <c r="Y97" i="49" s="1"/>
  <c r="Y101" i="45"/>
  <c r="Y55" i="45"/>
  <c r="W23" i="45"/>
  <c r="W65" i="40"/>
  <c r="W61" i="40"/>
  <c r="W19" i="45"/>
  <c r="W4" i="39"/>
  <c r="Y110" i="45" s="1"/>
  <c r="W4" i="45"/>
  <c r="W88" i="40"/>
  <c r="Y59" i="45"/>
  <c r="W64" i="40"/>
  <c r="W22" i="45"/>
  <c r="W69" i="40"/>
  <c r="W27" i="45"/>
  <c r="X55" i="40"/>
  <c r="X13" i="45"/>
  <c r="W56" i="40"/>
  <c r="W14" i="45"/>
  <c r="W50" i="40"/>
  <c r="W8" i="45"/>
  <c r="W67" i="40"/>
  <c r="W25" i="45"/>
  <c r="W28" i="45"/>
  <c r="W112" i="40"/>
  <c r="W10" i="45"/>
  <c r="W52" i="40"/>
  <c r="W48" i="40"/>
  <c r="W6" i="45"/>
  <c r="W87" i="40"/>
  <c r="X70" i="45"/>
  <c r="X62" i="45"/>
  <c r="X50" i="45"/>
  <c r="X69" i="45"/>
  <c r="X69" i="40" s="1"/>
  <c r="X69" i="49" s="1"/>
  <c r="X61" i="45"/>
  <c r="X61" i="40" s="1"/>
  <c r="X61" i="49" s="1"/>
  <c r="X49" i="45"/>
  <c r="X68" i="45"/>
  <c r="X60" i="45"/>
  <c r="X48" i="45"/>
  <c r="X67" i="45"/>
  <c r="X47" i="45"/>
  <c r="X56" i="45"/>
  <c r="X64" i="45"/>
  <c r="X51" i="45"/>
  <c r="X52" i="45"/>
  <c r="X65" i="45"/>
  <c r="X46" i="45"/>
  <c r="X45" i="45"/>
  <c r="X63" i="45"/>
  <c r="W47" i="40"/>
  <c r="W5" i="45"/>
  <c r="W18" i="45"/>
  <c r="W60" i="40"/>
  <c r="W51" i="40"/>
  <c r="W9" i="45"/>
  <c r="X17" i="45"/>
  <c r="AA7" i="16"/>
  <c r="AA7" i="39"/>
  <c r="AB96" i="45"/>
  <c r="Z7" i="18"/>
  <c r="AB100" i="45"/>
  <c r="Z75" i="16"/>
  <c r="Z74" i="16"/>
  <c r="AB54" i="45"/>
  <c r="AA12" i="45"/>
  <c r="AA16" i="45"/>
  <c r="Y74" i="18"/>
  <c r="Y75" i="18"/>
  <c r="U13" i="44"/>
  <c r="U97" i="28"/>
  <c r="U108" i="32"/>
  <c r="U108" i="48" s="1"/>
  <c r="V48" i="32"/>
  <c r="AL48" i="32" s="1"/>
  <c r="V6" i="44"/>
  <c r="U50" i="28"/>
  <c r="T108" i="28"/>
  <c r="T95" i="28"/>
  <c r="V99" i="44"/>
  <c r="V99" i="32" s="1"/>
  <c r="V56" i="32"/>
  <c r="AL56" i="32" s="1"/>
  <c r="V14" i="44"/>
  <c r="V62" i="32"/>
  <c r="V20" i="44"/>
  <c r="V47" i="32"/>
  <c r="AL47" i="32" s="1"/>
  <c r="V5" i="44"/>
  <c r="U55" i="28"/>
  <c r="V87" i="32"/>
  <c r="AL87" i="32" s="1"/>
  <c r="U17" i="44"/>
  <c r="W111" i="44"/>
  <c r="W111" i="32" s="1"/>
  <c r="W92" i="44"/>
  <c r="W92" i="32" s="1"/>
  <c r="W89" i="44"/>
  <c r="W89" i="32" s="1"/>
  <c r="V70" i="32"/>
  <c r="AL70" i="32" s="1"/>
  <c r="V28" i="44"/>
  <c r="V46" i="32"/>
  <c r="AL46" i="32" s="1"/>
  <c r="V4" i="44"/>
  <c r="U8" i="17"/>
  <c r="U79" i="18" s="1"/>
  <c r="U8" i="31"/>
  <c r="W101" i="44" s="1"/>
  <c r="W101" i="32" s="1"/>
  <c r="U15" i="44"/>
  <c r="U99" i="32"/>
  <c r="U99" i="48" s="1"/>
  <c r="T101" i="28"/>
  <c r="W93" i="44"/>
  <c r="W93" i="32" s="1"/>
  <c r="W107" i="44"/>
  <c r="W107" i="32" s="1"/>
  <c r="W88" i="44"/>
  <c r="W88" i="32" s="1"/>
  <c r="V19" i="44"/>
  <c r="V103" i="32"/>
  <c r="AL103" i="32" s="1"/>
  <c r="U11" i="44"/>
  <c r="V59" i="44"/>
  <c r="V55" i="44"/>
  <c r="T8" i="18"/>
  <c r="V69" i="32"/>
  <c r="AL69" i="32" s="1"/>
  <c r="V27" i="44"/>
  <c r="V60" i="32"/>
  <c r="AL60" i="32" s="1"/>
  <c r="V18" i="44"/>
  <c r="V45" i="32"/>
  <c r="V3" i="44"/>
  <c r="T57" i="28"/>
  <c r="S108" i="28"/>
  <c r="S113" i="32"/>
  <c r="S122" i="32" s="1"/>
  <c r="W91" i="44"/>
  <c r="W91" i="32" s="1"/>
  <c r="W106" i="44"/>
  <c r="W106" i="32" s="1"/>
  <c r="S66" i="28"/>
  <c r="V68" i="32"/>
  <c r="V26" i="44"/>
  <c r="V52" i="32"/>
  <c r="AL52" i="32" s="1"/>
  <c r="V10" i="44"/>
  <c r="V63" i="32"/>
  <c r="V21" i="44"/>
  <c r="V53" i="44"/>
  <c r="V57" i="44"/>
  <c r="T6" i="18"/>
  <c r="U4" i="18"/>
  <c r="W56" i="44"/>
  <c r="W45" i="44"/>
  <c r="W46" i="44"/>
  <c r="W47" i="44"/>
  <c r="W48" i="44"/>
  <c r="W49" i="44"/>
  <c r="W50" i="44"/>
  <c r="W51" i="44"/>
  <c r="W52" i="44"/>
  <c r="W60" i="44"/>
  <c r="W61" i="44"/>
  <c r="W62" i="44"/>
  <c r="W63" i="44"/>
  <c r="W64" i="44"/>
  <c r="W65" i="44"/>
  <c r="W70" i="44"/>
  <c r="W67" i="44"/>
  <c r="W68" i="44"/>
  <c r="W69" i="44"/>
  <c r="U6" i="17"/>
  <c r="U67" i="18" s="1"/>
  <c r="S9" i="18"/>
  <c r="U66" i="44"/>
  <c r="U111" i="28"/>
  <c r="U103" i="28"/>
  <c r="W109" i="44"/>
  <c r="W109" i="32" s="1"/>
  <c r="W105" i="44"/>
  <c r="W105" i="32" s="1"/>
  <c r="V101" i="44"/>
  <c r="V101" i="32" s="1"/>
  <c r="AL101" i="32" s="1"/>
  <c r="V22" i="44"/>
  <c r="V106" i="32"/>
  <c r="AL106" i="32" s="1"/>
  <c r="V67" i="32"/>
  <c r="AL67" i="32" s="1"/>
  <c r="V25" i="44"/>
  <c r="V51" i="32"/>
  <c r="AL51" i="32" s="1"/>
  <c r="V9" i="44"/>
  <c r="V49" i="32"/>
  <c r="AL49" i="32" s="1"/>
  <c r="V7" i="44"/>
  <c r="T9" i="17"/>
  <c r="T85" i="18" s="1"/>
  <c r="T66" i="32"/>
  <c r="T66" i="48" s="1"/>
  <c r="T24" i="48" s="1"/>
  <c r="T24" i="44"/>
  <c r="W112" i="44"/>
  <c r="W112" i="32" s="1"/>
  <c r="W104" i="44"/>
  <c r="W104" i="32" s="1"/>
  <c r="T55" i="28"/>
  <c r="V65" i="32"/>
  <c r="V23" i="44"/>
  <c r="V50" i="32"/>
  <c r="AL50" i="32" s="1"/>
  <c r="V8" i="44"/>
  <c r="V91" i="28"/>
  <c r="V109" i="28"/>
  <c r="V110" i="28"/>
  <c r="X8" i="16"/>
  <c r="V94" i="28"/>
  <c r="V98" i="28"/>
  <c r="V95" i="28"/>
  <c r="V102" i="28"/>
  <c r="V64" i="28"/>
  <c r="V113" i="40"/>
  <c r="V122" i="40" s="1"/>
  <c r="Z2" i="42"/>
  <c r="Z2" i="34"/>
  <c r="W37" i="41"/>
  <c r="W37" i="40"/>
  <c r="V97" i="28"/>
  <c r="V90" i="28"/>
  <c r="U2" i="39"/>
  <c r="T14" i="39"/>
  <c r="T26" i="39" s="1"/>
  <c r="V2" i="32"/>
  <c r="V2" i="40"/>
  <c r="U2" i="31"/>
  <c r="T14" i="31"/>
  <c r="T26" i="31" s="1"/>
  <c r="W11" i="17"/>
  <c r="U86" i="40"/>
  <c r="U44" i="40"/>
  <c r="W11" i="16"/>
  <c r="V71" i="40"/>
  <c r="V80" i="40" s="1"/>
  <c r="W79" i="32"/>
  <c r="U3" i="16"/>
  <c r="W79" i="14"/>
  <c r="W79" i="28"/>
  <c r="W79" i="15"/>
  <c r="W79" i="11"/>
  <c r="W79" i="12"/>
  <c r="W121" i="14"/>
  <c r="W121" i="28"/>
  <c r="W121" i="12"/>
  <c r="W121" i="11"/>
  <c r="U3" i="17"/>
  <c r="W121" i="15"/>
  <c r="U44" i="32"/>
  <c r="U86" i="32"/>
  <c r="Y11" i="31"/>
  <c r="X23" i="31"/>
  <c r="X35" i="31"/>
  <c r="X11" i="18"/>
  <c r="V54" i="28"/>
  <c r="V54" i="29" s="1"/>
  <c r="V4" i="17"/>
  <c r="V111" i="28"/>
  <c r="V89" i="28"/>
  <c r="V61" i="28"/>
  <c r="V58" i="28"/>
  <c r="V58" i="29" s="1"/>
  <c r="V88" i="28"/>
  <c r="V107" i="28"/>
  <c r="V4" i="16"/>
  <c r="V96" i="28"/>
  <c r="V96" i="29" s="1"/>
  <c r="V92" i="28"/>
  <c r="V100" i="28"/>
  <c r="V100" i="29" s="1"/>
  <c r="V93" i="28"/>
  <c r="V37" i="15"/>
  <c r="T3" i="18"/>
  <c r="V37" i="11"/>
  <c r="V37" i="28"/>
  <c r="V37" i="14"/>
  <c r="V37" i="12"/>
  <c r="V112" i="28"/>
  <c r="AB40" i="40"/>
  <c r="X35" i="39"/>
  <c r="X23" i="39"/>
  <c r="Y11" i="39"/>
  <c r="X8" i="39"/>
  <c r="Z59" i="45" s="1"/>
  <c r="W34" i="39"/>
  <c r="W22" i="39"/>
  <c r="X10" i="39"/>
  <c r="W9" i="39"/>
  <c r="X15" i="39"/>
  <c r="Z79" i="49" s="1"/>
  <c r="Y16" i="39"/>
  <c r="X5" i="39"/>
  <c r="W27" i="39"/>
  <c r="Y121" i="49" s="1"/>
  <c r="W6" i="39"/>
  <c r="X28" i="39"/>
  <c r="V3" i="39"/>
  <c r="X37" i="49" s="1"/>
  <c r="T9" i="31"/>
  <c r="V108" i="44" s="1"/>
  <c r="V108" i="32" s="1"/>
  <c r="U34" i="31"/>
  <c r="U10" i="17" s="1"/>
  <c r="V10" i="31"/>
  <c r="V10" i="18" s="1"/>
  <c r="U22" i="31"/>
  <c r="U10" i="16" s="1"/>
  <c r="W121" i="32"/>
  <c r="U6" i="31"/>
  <c r="V37" i="36"/>
  <c r="V37" i="32"/>
  <c r="W2" i="35"/>
  <c r="W2" i="36"/>
  <c r="W2" i="4"/>
  <c r="U14" i="2"/>
  <c r="U26" i="2" s="1"/>
  <c r="V2" i="2"/>
  <c r="V86" i="4"/>
  <c r="Z2" i="38"/>
  <c r="V44" i="4"/>
  <c r="W9" i="36"/>
  <c r="W21" i="36"/>
  <c r="X28" i="36"/>
  <c r="W29" i="32"/>
  <c r="V27" i="31"/>
  <c r="W28" i="31"/>
  <c r="V5" i="31"/>
  <c r="V5" i="18" s="1"/>
  <c r="W17" i="31"/>
  <c r="W5" i="16" s="1"/>
  <c r="U9" i="16"/>
  <c r="U3" i="31"/>
  <c r="V15" i="31"/>
  <c r="W16" i="31"/>
  <c r="V4" i="31"/>
  <c r="T18" i="34"/>
  <c r="T17" i="34"/>
  <c r="T16" i="34"/>
  <c r="T15" i="34"/>
  <c r="U11" i="34"/>
  <c r="T14" i="34"/>
  <c r="T13" i="34"/>
  <c r="T12" i="34"/>
  <c r="T23" i="34"/>
  <c r="T19" i="34"/>
  <c r="T7" i="34"/>
  <c r="T6" i="34"/>
  <c r="U5" i="34"/>
  <c r="T27" i="34"/>
  <c r="T26" i="34"/>
  <c r="T25" i="34"/>
  <c r="T24" i="34"/>
  <c r="AA20" i="36"/>
  <c r="AC40" i="32"/>
  <c r="V122" i="4"/>
  <c r="V119" i="19"/>
  <c r="X29" i="4"/>
  <c r="W71" i="4"/>
  <c r="T40" i="4"/>
  <c r="W38" i="4"/>
  <c r="U119" i="19"/>
  <c r="V80" i="4"/>
  <c r="W113" i="4"/>
  <c r="D91" i="17"/>
  <c r="G91" i="17"/>
  <c r="H91" i="17"/>
  <c r="I91" i="17"/>
  <c r="J91" i="17"/>
  <c r="K91" i="17"/>
  <c r="L91" i="17"/>
  <c r="M91" i="17"/>
  <c r="N91" i="17"/>
  <c r="O91" i="17"/>
  <c r="P91" i="17"/>
  <c r="Q91" i="17"/>
  <c r="R91" i="17"/>
  <c r="S91" i="17"/>
  <c r="T91" i="17"/>
  <c r="U91" i="17"/>
  <c r="V91" i="17"/>
  <c r="W91" i="17"/>
  <c r="X91" i="17"/>
  <c r="Y91" i="17"/>
  <c r="Z91" i="17"/>
  <c r="AA91" i="17"/>
  <c r="AB91" i="17"/>
  <c r="AC91" i="17"/>
  <c r="AD91" i="17"/>
  <c r="AE91" i="17"/>
  <c r="AF91" i="17"/>
  <c r="AG91" i="17"/>
  <c r="AH91" i="17"/>
  <c r="AI91" i="17"/>
  <c r="C91" i="17"/>
  <c r="D91" i="16"/>
  <c r="G91" i="16"/>
  <c r="H91" i="16"/>
  <c r="I91" i="16"/>
  <c r="J91" i="16"/>
  <c r="K91" i="16"/>
  <c r="L91" i="16"/>
  <c r="M91" i="16"/>
  <c r="N91" i="16"/>
  <c r="O91" i="16"/>
  <c r="P91" i="16"/>
  <c r="Q91" i="16"/>
  <c r="R91" i="16"/>
  <c r="S91" i="16"/>
  <c r="T91" i="16"/>
  <c r="U91" i="16"/>
  <c r="V91" i="16"/>
  <c r="W91" i="16"/>
  <c r="X91" i="16"/>
  <c r="Y91" i="16"/>
  <c r="Z91" i="16"/>
  <c r="AA91" i="16"/>
  <c r="AB91" i="16"/>
  <c r="AC91" i="16"/>
  <c r="AD91" i="16"/>
  <c r="AE91" i="16"/>
  <c r="AF91" i="16"/>
  <c r="AG91" i="16"/>
  <c r="AH91" i="16"/>
  <c r="AI91" i="16"/>
  <c r="C91" i="16"/>
  <c r="D79" i="18"/>
  <c r="G79" i="18"/>
  <c r="H79" i="18"/>
  <c r="I79" i="18"/>
  <c r="J79" i="18"/>
  <c r="K79" i="18"/>
  <c r="L79" i="18"/>
  <c r="M79" i="18"/>
  <c r="N79" i="18"/>
  <c r="O79" i="18"/>
  <c r="P79" i="18"/>
  <c r="Q79" i="18"/>
  <c r="R79" i="18"/>
  <c r="S79" i="18"/>
  <c r="T79" i="18"/>
  <c r="C79" i="18"/>
  <c r="C56" i="18"/>
  <c r="C35" i="18" s="1"/>
  <c r="D56" i="18"/>
  <c r="D35" i="18" s="1"/>
  <c r="G56" i="18"/>
  <c r="G35" i="18" s="1"/>
  <c r="H56" i="18"/>
  <c r="H35" i="18" s="1"/>
  <c r="I56" i="18"/>
  <c r="I35" i="18" s="1"/>
  <c r="J56" i="18"/>
  <c r="J35" i="18" s="1"/>
  <c r="K56" i="18"/>
  <c r="K35" i="18" s="1"/>
  <c r="L56" i="18"/>
  <c r="L35" i="18" s="1"/>
  <c r="M56" i="18"/>
  <c r="M35" i="18" s="1"/>
  <c r="N56" i="18"/>
  <c r="N35" i="18" s="1"/>
  <c r="O56" i="18"/>
  <c r="O35" i="18" s="1"/>
  <c r="P56" i="18"/>
  <c r="P35" i="18" s="1"/>
  <c r="Q56" i="18"/>
  <c r="Q35" i="18" s="1"/>
  <c r="R56" i="18"/>
  <c r="R35" i="18" s="1"/>
  <c r="S56" i="18"/>
  <c r="S35" i="18" s="1"/>
  <c r="T56" i="18"/>
  <c r="U56" i="18"/>
  <c r="C57" i="18"/>
  <c r="C36" i="18" s="1"/>
  <c r="D57" i="18"/>
  <c r="D36" i="18" s="1"/>
  <c r="G57" i="18"/>
  <c r="G36" i="18" s="1"/>
  <c r="H57" i="18"/>
  <c r="H36" i="18" s="1"/>
  <c r="I57" i="18"/>
  <c r="I36" i="18" s="1"/>
  <c r="J57" i="18"/>
  <c r="J36" i="18" s="1"/>
  <c r="K57" i="18"/>
  <c r="K36" i="18" s="1"/>
  <c r="L57" i="18"/>
  <c r="L36" i="18" s="1"/>
  <c r="M57" i="18"/>
  <c r="M36" i="18" s="1"/>
  <c r="N57" i="18"/>
  <c r="N36" i="18" s="1"/>
  <c r="O57" i="18"/>
  <c r="O36" i="18" s="1"/>
  <c r="P57" i="18"/>
  <c r="P36" i="18" s="1"/>
  <c r="Q57" i="18"/>
  <c r="Q36" i="18" s="1"/>
  <c r="R57" i="18"/>
  <c r="R36" i="18" s="1"/>
  <c r="S57" i="18"/>
  <c r="S36" i="18" s="1"/>
  <c r="T57" i="18"/>
  <c r="U57" i="18"/>
  <c r="C58" i="18"/>
  <c r="C37" i="18" s="1"/>
  <c r="D58" i="18"/>
  <c r="D37" i="18" s="1"/>
  <c r="G58" i="18"/>
  <c r="G37" i="18" s="1"/>
  <c r="H58" i="18"/>
  <c r="H37" i="18" s="1"/>
  <c r="I58" i="18"/>
  <c r="I37" i="18" s="1"/>
  <c r="J58" i="18"/>
  <c r="J37" i="18" s="1"/>
  <c r="K58" i="18"/>
  <c r="K37" i="18" s="1"/>
  <c r="L58" i="18"/>
  <c r="L37" i="18" s="1"/>
  <c r="M58" i="18"/>
  <c r="M37" i="18" s="1"/>
  <c r="N58" i="18"/>
  <c r="N37" i="18" s="1"/>
  <c r="O58" i="18"/>
  <c r="O37" i="18" s="1"/>
  <c r="P58" i="18"/>
  <c r="P37" i="18" s="1"/>
  <c r="Q58" i="18"/>
  <c r="Q37" i="18" s="1"/>
  <c r="R58" i="18"/>
  <c r="R37" i="18" s="1"/>
  <c r="S58" i="18"/>
  <c r="S37" i="18" s="1"/>
  <c r="T58" i="18"/>
  <c r="U58" i="18"/>
  <c r="C59" i="18"/>
  <c r="C38" i="18" s="1"/>
  <c r="D59" i="18"/>
  <c r="D38" i="18" s="1"/>
  <c r="G59" i="18"/>
  <c r="G38" i="18" s="1"/>
  <c r="H59" i="18"/>
  <c r="H38" i="18" s="1"/>
  <c r="I59" i="18"/>
  <c r="I38" i="18" s="1"/>
  <c r="J59" i="18"/>
  <c r="J38" i="18" s="1"/>
  <c r="K59" i="18"/>
  <c r="K38" i="18" s="1"/>
  <c r="L59" i="18"/>
  <c r="L38" i="18" s="1"/>
  <c r="M59" i="18"/>
  <c r="M38" i="18" s="1"/>
  <c r="N59" i="18"/>
  <c r="N38" i="18" s="1"/>
  <c r="O59" i="18"/>
  <c r="O38" i="18" s="1"/>
  <c r="P59" i="18"/>
  <c r="P38" i="18" s="1"/>
  <c r="Q59" i="18"/>
  <c r="Q38" i="18" s="1"/>
  <c r="R59" i="18"/>
  <c r="R38" i="18" s="1"/>
  <c r="S59" i="18"/>
  <c r="S38" i="18" s="1"/>
  <c r="T59" i="18"/>
  <c r="U59" i="18"/>
  <c r="L49" i="18"/>
  <c r="C49" i="18"/>
  <c r="G49" i="18"/>
  <c r="O49" i="18"/>
  <c r="P49" i="18"/>
  <c r="I49" i="18"/>
  <c r="Q49" i="18"/>
  <c r="K49" i="18"/>
  <c r="S49" i="18"/>
  <c r="C92" i="18"/>
  <c r="C93" i="18" s="1"/>
  <c r="D92" i="18"/>
  <c r="D93" i="18" s="1"/>
  <c r="G92" i="18"/>
  <c r="G93" i="18" s="1"/>
  <c r="H92" i="18"/>
  <c r="H93" i="18" s="1"/>
  <c r="B83" i="18"/>
  <c r="B77" i="18"/>
  <c r="B95" i="18" s="1"/>
  <c r="B65" i="18"/>
  <c r="B71" i="18" s="1"/>
  <c r="B54" i="18"/>
  <c r="H49" i="18"/>
  <c r="B43" i="18"/>
  <c r="B33" i="18"/>
  <c r="B23" i="18"/>
  <c r="B13" i="18"/>
  <c r="D80" i="17"/>
  <c r="D81" i="17" s="1"/>
  <c r="H80" i="17"/>
  <c r="H81" i="17" s="1"/>
  <c r="C80" i="17"/>
  <c r="C81" i="17" s="1"/>
  <c r="B83" i="17"/>
  <c r="B77" i="17"/>
  <c r="B95" i="17" s="1"/>
  <c r="B65" i="17"/>
  <c r="B71" i="17" s="1"/>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D60" i="17"/>
  <c r="B54" i="17"/>
  <c r="T49" i="17"/>
  <c r="S49" i="17"/>
  <c r="R49" i="17"/>
  <c r="Q49" i="17"/>
  <c r="P49" i="17"/>
  <c r="O49" i="17"/>
  <c r="N49" i="17"/>
  <c r="M49" i="17"/>
  <c r="L49" i="17"/>
  <c r="K49" i="17"/>
  <c r="J49" i="17"/>
  <c r="I49" i="17"/>
  <c r="H49" i="17"/>
  <c r="G49" i="17"/>
  <c r="D49" i="17"/>
  <c r="C49" i="17"/>
  <c r="B43" i="17"/>
  <c r="B33" i="17"/>
  <c r="B23" i="17"/>
  <c r="B13" i="17"/>
  <c r="B83" i="16"/>
  <c r="B77" i="16"/>
  <c r="B95" i="16" s="1"/>
  <c r="B103" i="16" s="1"/>
  <c r="B65" i="16"/>
  <c r="B71" i="16" s="1"/>
  <c r="T60" i="16"/>
  <c r="U60" i="16"/>
  <c r="B54" i="16"/>
  <c r="T49" i="16"/>
  <c r="D37" i="15"/>
  <c r="B37" i="15"/>
  <c r="B79" i="15" s="1"/>
  <c r="B121" i="15" s="1"/>
  <c r="B80" i="15"/>
  <c r="B122" i="15" s="1"/>
  <c r="B81" i="15"/>
  <c r="B123" i="15" s="1"/>
  <c r="B82" i="15"/>
  <c r="B124" i="15" s="1"/>
  <c r="B37" i="14"/>
  <c r="B79" i="14" s="1"/>
  <c r="B121" i="14" s="1"/>
  <c r="B80" i="14"/>
  <c r="B122" i="14" s="1"/>
  <c r="B81" i="14"/>
  <c r="B123" i="14" s="1"/>
  <c r="B82" i="14"/>
  <c r="B124" i="14" s="1"/>
  <c r="B82" i="12"/>
  <c r="B124" i="12" s="1"/>
  <c r="B81" i="12"/>
  <c r="B123" i="12" s="1"/>
  <c r="B80" i="12"/>
  <c r="B122" i="12" s="1"/>
  <c r="D37" i="12"/>
  <c r="A81" i="11"/>
  <c r="A123" i="11" s="1"/>
  <c r="B81" i="11"/>
  <c r="B123" i="11" s="1"/>
  <c r="A82" i="11"/>
  <c r="A124" i="11" s="1"/>
  <c r="B82" i="11"/>
  <c r="B124" i="11" s="1"/>
  <c r="B43" i="16"/>
  <c r="B33" i="16"/>
  <c r="B23" i="16"/>
  <c r="B13" i="16"/>
  <c r="D80" i="16"/>
  <c r="D81" i="16" s="1"/>
  <c r="H80" i="16"/>
  <c r="H81" i="16" s="1"/>
  <c r="C80" i="16"/>
  <c r="C81" i="16" s="1"/>
  <c r="S60" i="16"/>
  <c r="R60" i="16"/>
  <c r="Q60" i="16"/>
  <c r="P60" i="16"/>
  <c r="O60" i="16"/>
  <c r="N60" i="16"/>
  <c r="M60" i="16"/>
  <c r="L60" i="16"/>
  <c r="K60" i="16"/>
  <c r="J60" i="16"/>
  <c r="I60" i="16"/>
  <c r="H60" i="16"/>
  <c r="G60" i="16"/>
  <c r="D60" i="16"/>
  <c r="C60" i="16"/>
  <c r="S49" i="16"/>
  <c r="R49" i="16"/>
  <c r="Q49" i="16"/>
  <c r="P49" i="16"/>
  <c r="O49" i="16"/>
  <c r="N49" i="16"/>
  <c r="M49" i="16"/>
  <c r="L49" i="16"/>
  <c r="K49" i="16"/>
  <c r="J49" i="16"/>
  <c r="I49" i="16"/>
  <c r="H49" i="16"/>
  <c r="D49" i="16"/>
  <c r="C49" i="16"/>
  <c r="D85" i="15"/>
  <c r="C71" i="15"/>
  <c r="C113" i="15" s="1"/>
  <c r="B71" i="15"/>
  <c r="B113" i="15" s="1"/>
  <c r="A71" i="15"/>
  <c r="A113" i="15" s="1"/>
  <c r="D70" i="15"/>
  <c r="D112" i="15" s="1"/>
  <c r="C70" i="15"/>
  <c r="C112" i="15" s="1"/>
  <c r="B70" i="15"/>
  <c r="B112" i="15" s="1"/>
  <c r="A70" i="15"/>
  <c r="A112" i="15" s="1"/>
  <c r="D69" i="15"/>
  <c r="D111" i="15" s="1"/>
  <c r="C69" i="15"/>
  <c r="C111" i="15" s="1"/>
  <c r="B69" i="15"/>
  <c r="B111" i="15" s="1"/>
  <c r="A69" i="15"/>
  <c r="A111" i="15" s="1"/>
  <c r="D68" i="15"/>
  <c r="D110" i="15" s="1"/>
  <c r="C68" i="15"/>
  <c r="C110" i="15" s="1"/>
  <c r="B68" i="15"/>
  <c r="B110" i="15" s="1"/>
  <c r="A68" i="15"/>
  <c r="A110" i="15" s="1"/>
  <c r="D67" i="15"/>
  <c r="D109" i="15" s="1"/>
  <c r="C67" i="15"/>
  <c r="C109" i="15" s="1"/>
  <c r="D66" i="15"/>
  <c r="D108" i="15" s="1"/>
  <c r="C66" i="15"/>
  <c r="C108" i="15" s="1"/>
  <c r="B66" i="15"/>
  <c r="B108" i="15" s="1"/>
  <c r="A66" i="15"/>
  <c r="A108" i="15" s="1"/>
  <c r="D65" i="15"/>
  <c r="D107" i="15" s="1"/>
  <c r="C65" i="15"/>
  <c r="C107" i="15" s="1"/>
  <c r="B65" i="15"/>
  <c r="B107" i="15" s="1"/>
  <c r="A65" i="15"/>
  <c r="A107" i="15" s="1"/>
  <c r="D64" i="15"/>
  <c r="D106" i="15" s="1"/>
  <c r="C64" i="15"/>
  <c r="C106" i="15" s="1"/>
  <c r="B64" i="15"/>
  <c r="B106" i="15" s="1"/>
  <c r="A64" i="15"/>
  <c r="A106" i="15" s="1"/>
  <c r="D63" i="15"/>
  <c r="D105" i="15" s="1"/>
  <c r="C63" i="15"/>
  <c r="C105" i="15" s="1"/>
  <c r="B63" i="15"/>
  <c r="B105" i="15" s="1"/>
  <c r="A63" i="15"/>
  <c r="A105" i="15" s="1"/>
  <c r="D62" i="15"/>
  <c r="D104" i="15" s="1"/>
  <c r="C62" i="15"/>
  <c r="C104" i="15" s="1"/>
  <c r="B62" i="15"/>
  <c r="B104" i="15" s="1"/>
  <c r="A62" i="15"/>
  <c r="A104" i="15" s="1"/>
  <c r="D61" i="15"/>
  <c r="D103" i="15" s="1"/>
  <c r="C61" i="15"/>
  <c r="C103" i="15" s="1"/>
  <c r="B61" i="15"/>
  <c r="B103" i="15" s="1"/>
  <c r="A61" i="15"/>
  <c r="A103" i="15" s="1"/>
  <c r="D60" i="15"/>
  <c r="D102" i="15" s="1"/>
  <c r="C60" i="15"/>
  <c r="C102" i="15" s="1"/>
  <c r="B60" i="15"/>
  <c r="B102" i="15" s="1"/>
  <c r="A60" i="15"/>
  <c r="A102" i="15" s="1"/>
  <c r="D59" i="15"/>
  <c r="D101" i="15" s="1"/>
  <c r="C59" i="15"/>
  <c r="C101" i="15" s="1"/>
  <c r="B59" i="15"/>
  <c r="B101" i="15" s="1"/>
  <c r="A59" i="15"/>
  <c r="A101" i="15" s="1"/>
  <c r="D58" i="15"/>
  <c r="D100" i="15" s="1"/>
  <c r="C58" i="15"/>
  <c r="C100" i="15" s="1"/>
  <c r="B58" i="15"/>
  <c r="B100" i="15" s="1"/>
  <c r="A58" i="15"/>
  <c r="A100" i="15" s="1"/>
  <c r="D57" i="15"/>
  <c r="D99" i="15" s="1"/>
  <c r="C57" i="15"/>
  <c r="C99" i="15" s="1"/>
  <c r="B57" i="15"/>
  <c r="B99" i="15" s="1"/>
  <c r="A57" i="15"/>
  <c r="A99" i="15" s="1"/>
  <c r="D56" i="15"/>
  <c r="D98" i="15" s="1"/>
  <c r="C56" i="15"/>
  <c r="C98" i="15" s="1"/>
  <c r="B56" i="15"/>
  <c r="B98" i="15" s="1"/>
  <c r="A56" i="15"/>
  <c r="A98" i="15" s="1"/>
  <c r="D55" i="15"/>
  <c r="D97" i="15" s="1"/>
  <c r="C55" i="15"/>
  <c r="C97" i="15" s="1"/>
  <c r="B55" i="15"/>
  <c r="B97" i="15" s="1"/>
  <c r="A55" i="15"/>
  <c r="A97" i="15" s="1"/>
  <c r="D54" i="15"/>
  <c r="D96" i="15" s="1"/>
  <c r="C54" i="15"/>
  <c r="C96" i="15" s="1"/>
  <c r="B54" i="15"/>
  <c r="B96" i="15" s="1"/>
  <c r="A54" i="15"/>
  <c r="A96" i="15" s="1"/>
  <c r="D53" i="15"/>
  <c r="D95" i="15" s="1"/>
  <c r="C53" i="15"/>
  <c r="C95" i="15" s="1"/>
  <c r="B53" i="15"/>
  <c r="B95" i="15" s="1"/>
  <c r="A53" i="15"/>
  <c r="A95" i="15" s="1"/>
  <c r="D52" i="15"/>
  <c r="D94" i="15" s="1"/>
  <c r="C52" i="15"/>
  <c r="C94" i="15" s="1"/>
  <c r="B52" i="15"/>
  <c r="B94" i="15" s="1"/>
  <c r="A52" i="15"/>
  <c r="A94" i="15" s="1"/>
  <c r="D51" i="15"/>
  <c r="D93" i="15" s="1"/>
  <c r="C51" i="15"/>
  <c r="C93" i="15" s="1"/>
  <c r="B51" i="15"/>
  <c r="B93" i="15" s="1"/>
  <c r="A51" i="15"/>
  <c r="A93" i="15" s="1"/>
  <c r="D50" i="15"/>
  <c r="D92" i="15" s="1"/>
  <c r="C50" i="15"/>
  <c r="C92" i="15" s="1"/>
  <c r="B50" i="15"/>
  <c r="B92" i="15" s="1"/>
  <c r="A50" i="15"/>
  <c r="A92" i="15" s="1"/>
  <c r="D49" i="15"/>
  <c r="D91" i="15" s="1"/>
  <c r="C49" i="15"/>
  <c r="C91" i="15" s="1"/>
  <c r="B49" i="15"/>
  <c r="B91" i="15" s="1"/>
  <c r="A49" i="15"/>
  <c r="A91" i="15" s="1"/>
  <c r="D48" i="15"/>
  <c r="D90" i="15" s="1"/>
  <c r="C48" i="15"/>
  <c r="C90" i="15" s="1"/>
  <c r="B48" i="15"/>
  <c r="B90" i="15" s="1"/>
  <c r="A48" i="15"/>
  <c r="A90" i="15" s="1"/>
  <c r="D47" i="15"/>
  <c r="D89" i="15" s="1"/>
  <c r="C47" i="15"/>
  <c r="C89" i="15" s="1"/>
  <c r="B47" i="15"/>
  <c r="B89" i="15" s="1"/>
  <c r="A47" i="15"/>
  <c r="A89" i="15" s="1"/>
  <c r="D46" i="15"/>
  <c r="D88" i="15" s="1"/>
  <c r="C46" i="15"/>
  <c r="C88" i="15" s="1"/>
  <c r="B46" i="15"/>
  <c r="B88" i="15" s="1"/>
  <c r="A46" i="15"/>
  <c r="A88" i="15" s="1"/>
  <c r="D45" i="15"/>
  <c r="D87" i="15" s="1"/>
  <c r="C45" i="15"/>
  <c r="C87" i="15" s="1"/>
  <c r="B45" i="15"/>
  <c r="B87" i="15" s="1"/>
  <c r="A45" i="15"/>
  <c r="A87" i="15" s="1"/>
  <c r="D43" i="15"/>
  <c r="E2" i="15"/>
  <c r="D85" i="14"/>
  <c r="C71" i="14"/>
  <c r="C113" i="14" s="1"/>
  <c r="A71" i="14"/>
  <c r="A113" i="14" s="1"/>
  <c r="D70" i="14"/>
  <c r="D112" i="14" s="1"/>
  <c r="C70" i="14"/>
  <c r="C112" i="14" s="1"/>
  <c r="B70" i="14"/>
  <c r="B112" i="14" s="1"/>
  <c r="A70" i="14"/>
  <c r="A112" i="14" s="1"/>
  <c r="D69" i="14"/>
  <c r="D111" i="14" s="1"/>
  <c r="C69" i="14"/>
  <c r="C111" i="14" s="1"/>
  <c r="B69" i="14"/>
  <c r="B111" i="14" s="1"/>
  <c r="A69" i="14"/>
  <c r="A111" i="14" s="1"/>
  <c r="D68" i="14"/>
  <c r="D110" i="14" s="1"/>
  <c r="C68" i="14"/>
  <c r="C110" i="14" s="1"/>
  <c r="B68" i="14"/>
  <c r="B110" i="14" s="1"/>
  <c r="A68" i="14"/>
  <c r="A110" i="14" s="1"/>
  <c r="D67" i="14"/>
  <c r="D109" i="14" s="1"/>
  <c r="C67" i="14"/>
  <c r="C109" i="14" s="1"/>
  <c r="D66" i="14"/>
  <c r="D108" i="14" s="1"/>
  <c r="C66" i="14"/>
  <c r="C108" i="14" s="1"/>
  <c r="B66" i="14"/>
  <c r="B108" i="14" s="1"/>
  <c r="A66" i="14"/>
  <c r="A108" i="14" s="1"/>
  <c r="D65" i="14"/>
  <c r="D107" i="14" s="1"/>
  <c r="C65" i="14"/>
  <c r="C107" i="14" s="1"/>
  <c r="B65" i="14"/>
  <c r="B107" i="14" s="1"/>
  <c r="A65" i="14"/>
  <c r="A107" i="14" s="1"/>
  <c r="D64" i="14"/>
  <c r="D106" i="14" s="1"/>
  <c r="C64" i="14"/>
  <c r="C106" i="14" s="1"/>
  <c r="B64" i="14"/>
  <c r="B106" i="14" s="1"/>
  <c r="A64" i="14"/>
  <c r="A106" i="14" s="1"/>
  <c r="D63" i="14"/>
  <c r="D105" i="14" s="1"/>
  <c r="C63" i="14"/>
  <c r="C105" i="14" s="1"/>
  <c r="B63" i="14"/>
  <c r="B105" i="14" s="1"/>
  <c r="A63" i="14"/>
  <c r="A105" i="14" s="1"/>
  <c r="D62" i="14"/>
  <c r="D104" i="14" s="1"/>
  <c r="C62" i="14"/>
  <c r="C104" i="14" s="1"/>
  <c r="B62" i="14"/>
  <c r="B104" i="14" s="1"/>
  <c r="A62" i="14"/>
  <c r="A104" i="14" s="1"/>
  <c r="D61" i="14"/>
  <c r="D103" i="14" s="1"/>
  <c r="C61" i="14"/>
  <c r="C103" i="14" s="1"/>
  <c r="B61" i="14"/>
  <c r="B103" i="14" s="1"/>
  <c r="A61" i="14"/>
  <c r="A103" i="14" s="1"/>
  <c r="D60" i="14"/>
  <c r="D102" i="14" s="1"/>
  <c r="C60" i="14"/>
  <c r="C102" i="14" s="1"/>
  <c r="B60" i="14"/>
  <c r="B102" i="14" s="1"/>
  <c r="A60" i="14"/>
  <c r="A102" i="14" s="1"/>
  <c r="D59" i="14"/>
  <c r="D101" i="14" s="1"/>
  <c r="C59" i="14"/>
  <c r="C101" i="14" s="1"/>
  <c r="B59" i="14"/>
  <c r="B101" i="14" s="1"/>
  <c r="A59" i="14"/>
  <c r="A101" i="14" s="1"/>
  <c r="D58" i="14"/>
  <c r="D100" i="14" s="1"/>
  <c r="C58" i="14"/>
  <c r="C100" i="14" s="1"/>
  <c r="B58" i="14"/>
  <c r="B100" i="14" s="1"/>
  <c r="A58" i="14"/>
  <c r="A100" i="14" s="1"/>
  <c r="D57" i="14"/>
  <c r="D99" i="14" s="1"/>
  <c r="C57" i="14"/>
  <c r="C99" i="14" s="1"/>
  <c r="B57" i="14"/>
  <c r="B99" i="14" s="1"/>
  <c r="A57" i="14"/>
  <c r="A99" i="14" s="1"/>
  <c r="D56" i="14"/>
  <c r="D98" i="14" s="1"/>
  <c r="C56" i="14"/>
  <c r="C98" i="14" s="1"/>
  <c r="B56" i="14"/>
  <c r="B98" i="14" s="1"/>
  <c r="A56" i="14"/>
  <c r="A98" i="14" s="1"/>
  <c r="D55" i="14"/>
  <c r="D97" i="14" s="1"/>
  <c r="C55" i="14"/>
  <c r="C97" i="14" s="1"/>
  <c r="B55" i="14"/>
  <c r="B97" i="14" s="1"/>
  <c r="A55" i="14"/>
  <c r="A97" i="14" s="1"/>
  <c r="D54" i="14"/>
  <c r="D96" i="14" s="1"/>
  <c r="C54" i="14"/>
  <c r="C96" i="14" s="1"/>
  <c r="B54" i="14"/>
  <c r="B96" i="14" s="1"/>
  <c r="A54" i="14"/>
  <c r="A96" i="14" s="1"/>
  <c r="D53" i="14"/>
  <c r="D95" i="14" s="1"/>
  <c r="C53" i="14"/>
  <c r="C95" i="14" s="1"/>
  <c r="B53" i="14"/>
  <c r="B95" i="14" s="1"/>
  <c r="A53" i="14"/>
  <c r="A95" i="14" s="1"/>
  <c r="D52" i="14"/>
  <c r="D94" i="14" s="1"/>
  <c r="C52" i="14"/>
  <c r="C94" i="14" s="1"/>
  <c r="B52" i="14"/>
  <c r="B94" i="14" s="1"/>
  <c r="A52" i="14"/>
  <c r="A94" i="14" s="1"/>
  <c r="D51" i="14"/>
  <c r="D93" i="14" s="1"/>
  <c r="C51" i="14"/>
  <c r="C93" i="14" s="1"/>
  <c r="B51" i="14"/>
  <c r="B93" i="14" s="1"/>
  <c r="A51" i="14"/>
  <c r="A93" i="14" s="1"/>
  <c r="D50" i="14"/>
  <c r="D92" i="14" s="1"/>
  <c r="C50" i="14"/>
  <c r="C92" i="14" s="1"/>
  <c r="B50" i="14"/>
  <c r="B92" i="14" s="1"/>
  <c r="A50" i="14"/>
  <c r="A92" i="14" s="1"/>
  <c r="D49" i="14"/>
  <c r="D91" i="14" s="1"/>
  <c r="C49" i="14"/>
  <c r="C91" i="14" s="1"/>
  <c r="B49" i="14"/>
  <c r="B91" i="14" s="1"/>
  <c r="A49" i="14"/>
  <c r="A91" i="14" s="1"/>
  <c r="D48" i="14"/>
  <c r="D90" i="14" s="1"/>
  <c r="C48" i="14"/>
  <c r="C90" i="14" s="1"/>
  <c r="B48" i="14"/>
  <c r="B90" i="14" s="1"/>
  <c r="A48" i="14"/>
  <c r="A90" i="14" s="1"/>
  <c r="D47" i="14"/>
  <c r="D89" i="14" s="1"/>
  <c r="C47" i="14"/>
  <c r="C89" i="14" s="1"/>
  <c r="B47" i="14"/>
  <c r="B89" i="14" s="1"/>
  <c r="A47" i="14"/>
  <c r="A89" i="14" s="1"/>
  <c r="D46" i="14"/>
  <c r="D88" i="14" s="1"/>
  <c r="C46" i="14"/>
  <c r="C88" i="14" s="1"/>
  <c r="B46" i="14"/>
  <c r="B88" i="14" s="1"/>
  <c r="A46" i="14"/>
  <c r="A88" i="14" s="1"/>
  <c r="D45" i="14"/>
  <c r="D87" i="14" s="1"/>
  <c r="C45" i="14"/>
  <c r="C87" i="14" s="1"/>
  <c r="B45" i="14"/>
  <c r="B87" i="14" s="1"/>
  <c r="A45" i="14"/>
  <c r="A87" i="14" s="1"/>
  <c r="D43" i="14"/>
  <c r="E2" i="14"/>
  <c r="D85" i="12"/>
  <c r="C71" i="12"/>
  <c r="C113" i="12" s="1"/>
  <c r="B71" i="12"/>
  <c r="B113" i="12" s="1"/>
  <c r="A71" i="12"/>
  <c r="A113" i="12" s="1"/>
  <c r="D70" i="12"/>
  <c r="D112" i="12" s="1"/>
  <c r="C70" i="12"/>
  <c r="C112" i="12" s="1"/>
  <c r="B70" i="12"/>
  <c r="B112" i="12" s="1"/>
  <c r="A70" i="12"/>
  <c r="A112" i="12" s="1"/>
  <c r="D69" i="12"/>
  <c r="D111" i="12" s="1"/>
  <c r="C69" i="12"/>
  <c r="C111" i="12" s="1"/>
  <c r="B69" i="12"/>
  <c r="B111" i="12" s="1"/>
  <c r="A69" i="12"/>
  <c r="A111" i="12" s="1"/>
  <c r="D68" i="12"/>
  <c r="D110" i="12" s="1"/>
  <c r="C68" i="12"/>
  <c r="C110" i="12" s="1"/>
  <c r="B68" i="12"/>
  <c r="B110" i="12" s="1"/>
  <c r="A68" i="12"/>
  <c r="A110" i="12" s="1"/>
  <c r="D67" i="12"/>
  <c r="D109" i="12" s="1"/>
  <c r="C67" i="12"/>
  <c r="C109" i="12" s="1"/>
  <c r="D66" i="12"/>
  <c r="D108" i="12" s="1"/>
  <c r="C66" i="12"/>
  <c r="C108" i="12" s="1"/>
  <c r="B66" i="12"/>
  <c r="B108" i="12" s="1"/>
  <c r="A66" i="12"/>
  <c r="A108" i="12" s="1"/>
  <c r="D65" i="12"/>
  <c r="D107" i="12" s="1"/>
  <c r="C65" i="12"/>
  <c r="C107" i="12" s="1"/>
  <c r="B65" i="12"/>
  <c r="B107" i="12" s="1"/>
  <c r="A65" i="12"/>
  <c r="A107" i="12" s="1"/>
  <c r="D64" i="12"/>
  <c r="D106" i="12" s="1"/>
  <c r="C64" i="12"/>
  <c r="C106" i="12" s="1"/>
  <c r="B64" i="12"/>
  <c r="B106" i="12" s="1"/>
  <c r="A64" i="12"/>
  <c r="A106" i="12" s="1"/>
  <c r="D63" i="12"/>
  <c r="D105" i="12" s="1"/>
  <c r="C63" i="12"/>
  <c r="C105" i="12" s="1"/>
  <c r="B63" i="12"/>
  <c r="B105" i="12" s="1"/>
  <c r="A63" i="12"/>
  <c r="A105" i="12" s="1"/>
  <c r="D62" i="12"/>
  <c r="D104" i="12" s="1"/>
  <c r="C62" i="12"/>
  <c r="C104" i="12" s="1"/>
  <c r="B62" i="12"/>
  <c r="B104" i="12" s="1"/>
  <c r="A62" i="12"/>
  <c r="A104" i="12" s="1"/>
  <c r="D61" i="12"/>
  <c r="D103" i="12" s="1"/>
  <c r="C61" i="12"/>
  <c r="C103" i="12" s="1"/>
  <c r="B61" i="12"/>
  <c r="B103" i="12" s="1"/>
  <c r="A61" i="12"/>
  <c r="A103" i="12" s="1"/>
  <c r="D60" i="12"/>
  <c r="D102" i="12" s="1"/>
  <c r="C60" i="12"/>
  <c r="C102" i="12" s="1"/>
  <c r="B60" i="12"/>
  <c r="B102" i="12" s="1"/>
  <c r="A60" i="12"/>
  <c r="A102" i="12" s="1"/>
  <c r="D59" i="12"/>
  <c r="D101" i="12" s="1"/>
  <c r="C59" i="12"/>
  <c r="C101" i="12" s="1"/>
  <c r="B59" i="12"/>
  <c r="B101" i="12" s="1"/>
  <c r="A59" i="12"/>
  <c r="A101" i="12" s="1"/>
  <c r="D58" i="12"/>
  <c r="D100" i="12" s="1"/>
  <c r="C58" i="12"/>
  <c r="C100" i="12" s="1"/>
  <c r="B58" i="12"/>
  <c r="B100" i="12" s="1"/>
  <c r="A58" i="12"/>
  <c r="A100" i="12" s="1"/>
  <c r="D57" i="12"/>
  <c r="D99" i="12" s="1"/>
  <c r="C57" i="12"/>
  <c r="C99" i="12" s="1"/>
  <c r="B57" i="12"/>
  <c r="B99" i="12" s="1"/>
  <c r="A57" i="12"/>
  <c r="A99" i="12" s="1"/>
  <c r="D56" i="12"/>
  <c r="D98" i="12" s="1"/>
  <c r="C56" i="12"/>
  <c r="C98" i="12" s="1"/>
  <c r="B56" i="12"/>
  <c r="B98" i="12" s="1"/>
  <c r="A56" i="12"/>
  <c r="A98" i="12" s="1"/>
  <c r="D55" i="12"/>
  <c r="D97" i="12" s="1"/>
  <c r="C55" i="12"/>
  <c r="C97" i="12" s="1"/>
  <c r="B55" i="12"/>
  <c r="B97" i="12" s="1"/>
  <c r="A55" i="12"/>
  <c r="A97" i="12" s="1"/>
  <c r="D54" i="12"/>
  <c r="D96" i="12" s="1"/>
  <c r="C54" i="12"/>
  <c r="C96" i="12" s="1"/>
  <c r="B54" i="12"/>
  <c r="B96" i="12" s="1"/>
  <c r="A54" i="12"/>
  <c r="A96" i="12" s="1"/>
  <c r="D53" i="12"/>
  <c r="D95" i="12" s="1"/>
  <c r="C53" i="12"/>
  <c r="C95" i="12" s="1"/>
  <c r="B53" i="12"/>
  <c r="B95" i="12" s="1"/>
  <c r="A53" i="12"/>
  <c r="A95" i="12" s="1"/>
  <c r="D52" i="12"/>
  <c r="D94" i="12" s="1"/>
  <c r="C52" i="12"/>
  <c r="C94" i="12" s="1"/>
  <c r="B52" i="12"/>
  <c r="B94" i="12" s="1"/>
  <c r="A52" i="12"/>
  <c r="A94" i="12" s="1"/>
  <c r="D51" i="12"/>
  <c r="D93" i="12" s="1"/>
  <c r="C51" i="12"/>
  <c r="C93" i="12" s="1"/>
  <c r="B51" i="12"/>
  <c r="B93" i="12" s="1"/>
  <c r="A51" i="12"/>
  <c r="A93" i="12" s="1"/>
  <c r="D50" i="12"/>
  <c r="D92" i="12" s="1"/>
  <c r="C50" i="12"/>
  <c r="C92" i="12" s="1"/>
  <c r="B50" i="12"/>
  <c r="B92" i="12" s="1"/>
  <c r="A50" i="12"/>
  <c r="A92" i="12" s="1"/>
  <c r="D49" i="12"/>
  <c r="D91" i="12" s="1"/>
  <c r="C49" i="12"/>
  <c r="C91" i="12" s="1"/>
  <c r="B49" i="12"/>
  <c r="B91" i="12" s="1"/>
  <c r="A49" i="12"/>
  <c r="A91" i="12" s="1"/>
  <c r="D48" i="12"/>
  <c r="D90" i="12" s="1"/>
  <c r="C48" i="12"/>
  <c r="C90" i="12" s="1"/>
  <c r="B48" i="12"/>
  <c r="B90" i="12" s="1"/>
  <c r="A48" i="12"/>
  <c r="A90" i="12" s="1"/>
  <c r="D47" i="12"/>
  <c r="D89" i="12" s="1"/>
  <c r="C47" i="12"/>
  <c r="C89" i="12" s="1"/>
  <c r="B47" i="12"/>
  <c r="B89" i="12" s="1"/>
  <c r="A47" i="12"/>
  <c r="A89" i="12" s="1"/>
  <c r="D46" i="12"/>
  <c r="D88" i="12" s="1"/>
  <c r="C46" i="12"/>
  <c r="C88" i="12" s="1"/>
  <c r="B46" i="12"/>
  <c r="B88" i="12" s="1"/>
  <c r="A46" i="12"/>
  <c r="A88" i="12" s="1"/>
  <c r="D45" i="12"/>
  <c r="D87" i="12" s="1"/>
  <c r="C45" i="12"/>
  <c r="C87" i="12" s="1"/>
  <c r="B45" i="12"/>
  <c r="B87" i="12" s="1"/>
  <c r="A45" i="12"/>
  <c r="A87" i="12" s="1"/>
  <c r="D43" i="12"/>
  <c r="E2" i="12"/>
  <c r="AN4" i="11"/>
  <c r="AN88" i="11" s="1"/>
  <c r="AP4" i="11"/>
  <c r="AP88" i="11" s="1"/>
  <c r="AN5" i="11"/>
  <c r="AN89" i="11" s="1"/>
  <c r="AP5" i="11"/>
  <c r="AN6" i="11"/>
  <c r="AN48" i="11" s="1"/>
  <c r="AP6" i="11"/>
  <c r="AP90" i="11" s="1"/>
  <c r="AN7" i="11"/>
  <c r="AN91" i="11" s="1"/>
  <c r="AP7" i="11"/>
  <c r="AN8" i="11"/>
  <c r="AP8" i="11"/>
  <c r="AP50" i="11" s="1"/>
  <c r="AN9" i="11"/>
  <c r="AN51" i="11" s="1"/>
  <c r="AP9" i="11"/>
  <c r="AP93" i="11" s="1"/>
  <c r="AN10" i="11"/>
  <c r="AP10" i="11"/>
  <c r="AP94" i="11" s="1"/>
  <c r="AN11" i="11"/>
  <c r="AN95" i="11" s="1"/>
  <c r="AP11" i="11"/>
  <c r="AP53" i="11" s="1"/>
  <c r="AN12" i="11"/>
  <c r="AN54" i="11" s="1"/>
  <c r="AP12" i="11"/>
  <c r="AP96" i="11" s="1"/>
  <c r="AN13" i="11"/>
  <c r="AN97" i="11" s="1"/>
  <c r="AP13" i="11"/>
  <c r="AP97" i="11" s="1"/>
  <c r="AN14" i="11"/>
  <c r="AN98" i="11" s="1"/>
  <c r="AP14" i="11"/>
  <c r="AP98" i="11" s="1"/>
  <c r="AN19" i="11"/>
  <c r="AN61" i="11" s="1"/>
  <c r="AP19" i="11"/>
  <c r="AP103" i="11" s="1"/>
  <c r="AP20" i="11"/>
  <c r="AP104" i="11" s="1"/>
  <c r="AP21" i="11"/>
  <c r="AN22" i="11"/>
  <c r="AN64" i="11" s="1"/>
  <c r="AP22" i="11"/>
  <c r="AP64" i="11" s="1"/>
  <c r="AN23" i="11"/>
  <c r="AN65" i="11" s="1"/>
  <c r="AP23" i="11"/>
  <c r="AN24" i="11"/>
  <c r="AP24" i="11"/>
  <c r="AP66" i="11" s="1"/>
  <c r="AN25" i="11"/>
  <c r="AN109" i="11" s="1"/>
  <c r="AP25" i="11"/>
  <c r="AP109" i="11" s="1"/>
  <c r="AN26" i="11"/>
  <c r="AN110" i="11" s="1"/>
  <c r="AP26" i="11"/>
  <c r="AP110" i="11" s="1"/>
  <c r="AN27" i="11"/>
  <c r="AN111" i="11" s="1"/>
  <c r="AP27" i="11"/>
  <c r="AP69" i="11" s="1"/>
  <c r="AN28" i="11"/>
  <c r="AN70" i="11" s="1"/>
  <c r="AP28" i="11"/>
  <c r="AP3" i="11"/>
  <c r="AP87" i="11" s="1"/>
  <c r="AN3" i="11"/>
  <c r="AN45" i="11" s="1"/>
  <c r="D85" i="11"/>
  <c r="B80" i="11"/>
  <c r="B122" i="11" s="1"/>
  <c r="A80" i="11"/>
  <c r="A122" i="11" s="1"/>
  <c r="B79" i="11"/>
  <c r="B121" i="11" s="1"/>
  <c r="A79" i="11"/>
  <c r="A121" i="11" s="1"/>
  <c r="C71" i="11"/>
  <c r="C113" i="11" s="1"/>
  <c r="B71" i="11"/>
  <c r="B113" i="11" s="1"/>
  <c r="A71" i="11"/>
  <c r="A113" i="11" s="1"/>
  <c r="D70" i="11"/>
  <c r="D112" i="11" s="1"/>
  <c r="C70" i="11"/>
  <c r="C112" i="11" s="1"/>
  <c r="B70" i="11"/>
  <c r="B112" i="11" s="1"/>
  <c r="A70" i="11"/>
  <c r="A112" i="11" s="1"/>
  <c r="D69" i="11"/>
  <c r="D111" i="11" s="1"/>
  <c r="C69" i="11"/>
  <c r="C111" i="11" s="1"/>
  <c r="B69" i="11"/>
  <c r="B111" i="11" s="1"/>
  <c r="A69" i="11"/>
  <c r="A111" i="11" s="1"/>
  <c r="D68" i="11"/>
  <c r="D110" i="11" s="1"/>
  <c r="C68" i="11"/>
  <c r="C110" i="11" s="1"/>
  <c r="B68" i="11"/>
  <c r="B110" i="11" s="1"/>
  <c r="A68" i="11"/>
  <c r="A110" i="11" s="1"/>
  <c r="D67" i="11"/>
  <c r="D109" i="11" s="1"/>
  <c r="C67" i="11"/>
  <c r="C109" i="11" s="1"/>
  <c r="D66" i="11"/>
  <c r="D108" i="11" s="1"/>
  <c r="C66" i="11"/>
  <c r="C108" i="11" s="1"/>
  <c r="B66" i="11"/>
  <c r="B108" i="11" s="1"/>
  <c r="A66" i="11"/>
  <c r="A108" i="11" s="1"/>
  <c r="D65" i="11"/>
  <c r="D107" i="11" s="1"/>
  <c r="C65" i="11"/>
  <c r="C107" i="11" s="1"/>
  <c r="B65" i="11"/>
  <c r="B107" i="11" s="1"/>
  <c r="A65" i="11"/>
  <c r="A107" i="11" s="1"/>
  <c r="D64" i="11"/>
  <c r="D106" i="11" s="1"/>
  <c r="C64" i="11"/>
  <c r="C106" i="11" s="1"/>
  <c r="B64" i="11"/>
  <c r="B106" i="11" s="1"/>
  <c r="A64" i="11"/>
  <c r="A106" i="11" s="1"/>
  <c r="D63" i="11"/>
  <c r="D105" i="11" s="1"/>
  <c r="C63" i="11"/>
  <c r="C105" i="11" s="1"/>
  <c r="B63" i="11"/>
  <c r="B105" i="11" s="1"/>
  <c r="A63" i="11"/>
  <c r="A105" i="11" s="1"/>
  <c r="D62" i="11"/>
  <c r="D104" i="11" s="1"/>
  <c r="C62" i="11"/>
  <c r="C104" i="11" s="1"/>
  <c r="B62" i="11"/>
  <c r="B104" i="11" s="1"/>
  <c r="A62" i="11"/>
  <c r="A104" i="11" s="1"/>
  <c r="D61" i="11"/>
  <c r="D103" i="11" s="1"/>
  <c r="C61" i="11"/>
  <c r="C103" i="11" s="1"/>
  <c r="B61" i="11"/>
  <c r="B103" i="11" s="1"/>
  <c r="A61" i="11"/>
  <c r="A103" i="11" s="1"/>
  <c r="D60" i="11"/>
  <c r="D102" i="11" s="1"/>
  <c r="C60" i="11"/>
  <c r="C102" i="11" s="1"/>
  <c r="B60" i="11"/>
  <c r="B102" i="11" s="1"/>
  <c r="A60" i="11"/>
  <c r="A102" i="11" s="1"/>
  <c r="D59" i="11"/>
  <c r="D101" i="11" s="1"/>
  <c r="C59" i="11"/>
  <c r="C101" i="11" s="1"/>
  <c r="B59" i="11"/>
  <c r="B101" i="11" s="1"/>
  <c r="A59" i="11"/>
  <c r="A101" i="11" s="1"/>
  <c r="D58" i="11"/>
  <c r="D100" i="11" s="1"/>
  <c r="C58" i="11"/>
  <c r="C100" i="11" s="1"/>
  <c r="B58" i="11"/>
  <c r="B100" i="11" s="1"/>
  <c r="A58" i="11"/>
  <c r="A100" i="11" s="1"/>
  <c r="D57" i="11"/>
  <c r="D99" i="11" s="1"/>
  <c r="C57" i="11"/>
  <c r="C99" i="11" s="1"/>
  <c r="B57" i="11"/>
  <c r="B99" i="11" s="1"/>
  <c r="A57" i="11"/>
  <c r="A99" i="11" s="1"/>
  <c r="D56" i="11"/>
  <c r="D98" i="11" s="1"/>
  <c r="C56" i="11"/>
  <c r="C98" i="11" s="1"/>
  <c r="B56" i="11"/>
  <c r="B98" i="11" s="1"/>
  <c r="A56" i="11"/>
  <c r="A98" i="11" s="1"/>
  <c r="D55" i="11"/>
  <c r="D97" i="11" s="1"/>
  <c r="C55" i="11"/>
  <c r="C97" i="11" s="1"/>
  <c r="B55" i="11"/>
  <c r="B97" i="11" s="1"/>
  <c r="A55" i="11"/>
  <c r="A97" i="11" s="1"/>
  <c r="D54" i="11"/>
  <c r="D96" i="11" s="1"/>
  <c r="C54" i="11"/>
  <c r="C96" i="11" s="1"/>
  <c r="B54" i="11"/>
  <c r="B96" i="11" s="1"/>
  <c r="A54" i="11"/>
  <c r="A96" i="11" s="1"/>
  <c r="D53" i="11"/>
  <c r="D95" i="11" s="1"/>
  <c r="C53" i="11"/>
  <c r="C95" i="11" s="1"/>
  <c r="B53" i="11"/>
  <c r="B95" i="11" s="1"/>
  <c r="A53" i="11"/>
  <c r="A95" i="11" s="1"/>
  <c r="D52" i="11"/>
  <c r="D94" i="11" s="1"/>
  <c r="C52" i="11"/>
  <c r="C94" i="11" s="1"/>
  <c r="B52" i="11"/>
  <c r="B94" i="11" s="1"/>
  <c r="A52" i="11"/>
  <c r="A94" i="11" s="1"/>
  <c r="D51" i="11"/>
  <c r="D93" i="11" s="1"/>
  <c r="C51" i="11"/>
  <c r="C93" i="11" s="1"/>
  <c r="B51" i="11"/>
  <c r="B93" i="11" s="1"/>
  <c r="A51" i="11"/>
  <c r="A93" i="11" s="1"/>
  <c r="D50" i="11"/>
  <c r="D92" i="11" s="1"/>
  <c r="C50" i="11"/>
  <c r="C92" i="11" s="1"/>
  <c r="B50" i="11"/>
  <c r="B92" i="11" s="1"/>
  <c r="A50" i="11"/>
  <c r="A92" i="11" s="1"/>
  <c r="D49" i="11"/>
  <c r="D91" i="11" s="1"/>
  <c r="C49" i="11"/>
  <c r="C91" i="11" s="1"/>
  <c r="B49" i="11"/>
  <c r="B91" i="11" s="1"/>
  <c r="A49" i="11"/>
  <c r="A91" i="11" s="1"/>
  <c r="D48" i="11"/>
  <c r="D90" i="11" s="1"/>
  <c r="C48" i="11"/>
  <c r="C90" i="11" s="1"/>
  <c r="B48" i="11"/>
  <c r="B90" i="11" s="1"/>
  <c r="A48" i="11"/>
  <c r="A90" i="11" s="1"/>
  <c r="D47" i="11"/>
  <c r="D89" i="11" s="1"/>
  <c r="C47" i="11"/>
  <c r="C89" i="11" s="1"/>
  <c r="B47" i="11"/>
  <c r="B89" i="11" s="1"/>
  <c r="A47" i="11"/>
  <c r="A89" i="11" s="1"/>
  <c r="D46" i="11"/>
  <c r="D88" i="11" s="1"/>
  <c r="C46" i="11"/>
  <c r="C88" i="11" s="1"/>
  <c r="B46" i="11"/>
  <c r="B88" i="11" s="1"/>
  <c r="A46" i="11"/>
  <c r="A88" i="11" s="1"/>
  <c r="D45" i="11"/>
  <c r="D87" i="11" s="1"/>
  <c r="C45" i="11"/>
  <c r="C87" i="11" s="1"/>
  <c r="B45" i="11"/>
  <c r="B87" i="11" s="1"/>
  <c r="A45" i="11"/>
  <c r="A87" i="11" s="1"/>
  <c r="D43" i="11"/>
  <c r="E2" i="11"/>
  <c r="E86" i="11" s="1"/>
  <c r="E1" i="11"/>
  <c r="AN5" i="10"/>
  <c r="AN47" i="10" s="1"/>
  <c r="AP5" i="10"/>
  <c r="AP89" i="10" s="1"/>
  <c r="AN6" i="10"/>
  <c r="AN90" i="10" s="1"/>
  <c r="V90" i="12" s="1"/>
  <c r="AP6" i="10"/>
  <c r="AP90" i="10" s="1"/>
  <c r="AN7" i="10"/>
  <c r="AN91" i="10" s="1"/>
  <c r="AP7" i="10"/>
  <c r="AP49" i="10" s="1"/>
  <c r="AN8" i="10"/>
  <c r="AN92" i="10" s="1"/>
  <c r="V92" i="12" s="1"/>
  <c r="AP8" i="10"/>
  <c r="AP92" i="10" s="1"/>
  <c r="AN9" i="10"/>
  <c r="AN51" i="10" s="1"/>
  <c r="U51" i="12" s="1"/>
  <c r="AP9" i="10"/>
  <c r="AP93" i="10" s="1"/>
  <c r="V93" i="14" s="1"/>
  <c r="AN10" i="10"/>
  <c r="AN52" i="10" s="1"/>
  <c r="U52" i="12" s="1"/>
  <c r="AP10" i="10"/>
  <c r="AP94" i="10" s="1"/>
  <c r="AN11" i="10"/>
  <c r="AN95" i="10" s="1"/>
  <c r="AP11" i="10"/>
  <c r="AP95" i="10" s="1"/>
  <c r="V95" i="14" s="1"/>
  <c r="AN12" i="10"/>
  <c r="AN54" i="10" s="1"/>
  <c r="V54" i="12" s="1"/>
  <c r="AP12" i="10"/>
  <c r="AP96" i="10" s="1"/>
  <c r="V96" i="14" s="1"/>
  <c r="AN13" i="10"/>
  <c r="AP13" i="10"/>
  <c r="AP97" i="10" s="1"/>
  <c r="U97" i="14" s="1"/>
  <c r="AN14" i="10"/>
  <c r="AN56" i="10" s="1"/>
  <c r="AP14" i="10"/>
  <c r="AP56" i="10" s="1"/>
  <c r="AN19" i="10"/>
  <c r="AN61" i="10" s="1"/>
  <c r="V61" i="12" s="1"/>
  <c r="AP19" i="10"/>
  <c r="AP61" i="10" s="1"/>
  <c r="AP20" i="10"/>
  <c r="AP62" i="10" s="1"/>
  <c r="AP21" i="10"/>
  <c r="AP63" i="10" s="1"/>
  <c r="AN22" i="10"/>
  <c r="AN64" i="10" s="1"/>
  <c r="V64" i="12" s="1"/>
  <c r="AP22" i="10"/>
  <c r="AP106" i="10" s="1"/>
  <c r="AN23" i="10"/>
  <c r="AN107" i="10" s="1"/>
  <c r="V107" i="12" s="1"/>
  <c r="AP23" i="10"/>
  <c r="AP107" i="10" s="1"/>
  <c r="U107" i="14" s="1"/>
  <c r="AN24" i="10"/>
  <c r="AN108" i="10" s="1"/>
  <c r="AP24" i="10"/>
  <c r="AP108" i="10" s="1"/>
  <c r="AN25" i="10"/>
  <c r="AP25" i="10"/>
  <c r="AP109" i="10" s="1"/>
  <c r="V109" i="14" s="1"/>
  <c r="AN26" i="10"/>
  <c r="AN110" i="10" s="1"/>
  <c r="V110" i="12" s="1"/>
  <c r="AP26" i="10"/>
  <c r="AP110" i="10" s="1"/>
  <c r="V110" i="14" s="1"/>
  <c r="AN27" i="10"/>
  <c r="AN69" i="10" s="1"/>
  <c r="AP27" i="10"/>
  <c r="AP111" i="10" s="1"/>
  <c r="V111" i="14" s="1"/>
  <c r="AN28" i="10"/>
  <c r="AN112" i="10" s="1"/>
  <c r="V112" i="12" s="1"/>
  <c r="AP28" i="10"/>
  <c r="AP112" i="10" s="1"/>
  <c r="AP4" i="10"/>
  <c r="AP88" i="10" s="1"/>
  <c r="AN4" i="10"/>
  <c r="AN46" i="10" s="1"/>
  <c r="U46" i="12" s="1"/>
  <c r="AP3" i="10"/>
  <c r="AP45" i="10" s="1"/>
  <c r="U45" i="14" s="1"/>
  <c r="AN3" i="10"/>
  <c r="AN87" i="10" s="1"/>
  <c r="D85" i="10"/>
  <c r="B80" i="10"/>
  <c r="B122" i="10" s="1"/>
  <c r="A80" i="10"/>
  <c r="A122" i="10" s="1"/>
  <c r="B79" i="10"/>
  <c r="B121" i="10" s="1"/>
  <c r="A79" i="10"/>
  <c r="A121" i="10" s="1"/>
  <c r="C71" i="10"/>
  <c r="C113" i="10" s="1"/>
  <c r="B71" i="10"/>
  <c r="B113" i="10" s="1"/>
  <c r="A71" i="10"/>
  <c r="A113" i="10" s="1"/>
  <c r="D70" i="10"/>
  <c r="D112" i="10" s="1"/>
  <c r="C70" i="10"/>
  <c r="C112" i="10" s="1"/>
  <c r="B70" i="10"/>
  <c r="B112" i="10" s="1"/>
  <c r="A70" i="10"/>
  <c r="A112" i="10" s="1"/>
  <c r="D69" i="10"/>
  <c r="D111" i="10" s="1"/>
  <c r="C69" i="10"/>
  <c r="C111" i="10" s="1"/>
  <c r="B69" i="10"/>
  <c r="B111" i="10" s="1"/>
  <c r="A69" i="10"/>
  <c r="A111" i="10" s="1"/>
  <c r="D68" i="10"/>
  <c r="D110" i="10" s="1"/>
  <c r="C68" i="10"/>
  <c r="C110" i="10" s="1"/>
  <c r="B68" i="10"/>
  <c r="B110" i="10" s="1"/>
  <c r="A68" i="10"/>
  <c r="A110" i="10" s="1"/>
  <c r="D67" i="10"/>
  <c r="D109" i="10" s="1"/>
  <c r="C67" i="10"/>
  <c r="C109" i="10" s="1"/>
  <c r="D66" i="10"/>
  <c r="D108" i="10" s="1"/>
  <c r="C66" i="10"/>
  <c r="C108" i="10" s="1"/>
  <c r="B66" i="10"/>
  <c r="B108" i="10" s="1"/>
  <c r="A66" i="10"/>
  <c r="A108" i="10" s="1"/>
  <c r="D65" i="10"/>
  <c r="D107" i="10" s="1"/>
  <c r="C65" i="10"/>
  <c r="C107" i="10" s="1"/>
  <c r="B65" i="10"/>
  <c r="B107" i="10" s="1"/>
  <c r="A65" i="10"/>
  <c r="A107" i="10" s="1"/>
  <c r="D64" i="10"/>
  <c r="D106" i="10" s="1"/>
  <c r="C64" i="10"/>
  <c r="C106" i="10" s="1"/>
  <c r="B64" i="10"/>
  <c r="B106" i="10" s="1"/>
  <c r="A64" i="10"/>
  <c r="A106" i="10" s="1"/>
  <c r="D63" i="10"/>
  <c r="D105" i="10" s="1"/>
  <c r="C63" i="10"/>
  <c r="C105" i="10" s="1"/>
  <c r="B63" i="10"/>
  <c r="B105" i="10" s="1"/>
  <c r="A63" i="10"/>
  <c r="A105" i="10" s="1"/>
  <c r="D62" i="10"/>
  <c r="D104" i="10" s="1"/>
  <c r="C62" i="10"/>
  <c r="C104" i="10" s="1"/>
  <c r="B62" i="10"/>
  <c r="B104" i="10" s="1"/>
  <c r="A62" i="10"/>
  <c r="A104" i="10" s="1"/>
  <c r="D61" i="10"/>
  <c r="D103" i="10" s="1"/>
  <c r="C61" i="10"/>
  <c r="C103" i="10" s="1"/>
  <c r="B61" i="10"/>
  <c r="B103" i="10" s="1"/>
  <c r="A61" i="10"/>
  <c r="A103" i="10" s="1"/>
  <c r="D60" i="10"/>
  <c r="D102" i="10" s="1"/>
  <c r="C60" i="10"/>
  <c r="C102" i="10" s="1"/>
  <c r="B60" i="10"/>
  <c r="B102" i="10" s="1"/>
  <c r="A60" i="10"/>
  <c r="A102" i="10" s="1"/>
  <c r="D59" i="10"/>
  <c r="D101" i="10" s="1"/>
  <c r="C59" i="10"/>
  <c r="C101" i="10" s="1"/>
  <c r="B59" i="10"/>
  <c r="B101" i="10" s="1"/>
  <c r="A59" i="10"/>
  <c r="A101" i="10" s="1"/>
  <c r="D58" i="10"/>
  <c r="D100" i="10" s="1"/>
  <c r="C58" i="10"/>
  <c r="C100" i="10" s="1"/>
  <c r="B58" i="10"/>
  <c r="B100" i="10" s="1"/>
  <c r="A58" i="10"/>
  <c r="A100" i="10" s="1"/>
  <c r="D57" i="10"/>
  <c r="D99" i="10" s="1"/>
  <c r="C57" i="10"/>
  <c r="C99" i="10" s="1"/>
  <c r="B57" i="10"/>
  <c r="B99" i="10" s="1"/>
  <c r="A57" i="10"/>
  <c r="A99" i="10" s="1"/>
  <c r="D56" i="10"/>
  <c r="D98" i="10" s="1"/>
  <c r="C56" i="10"/>
  <c r="C98" i="10" s="1"/>
  <c r="B56" i="10"/>
  <c r="B98" i="10" s="1"/>
  <c r="A56" i="10"/>
  <c r="A98" i="10" s="1"/>
  <c r="D55" i="10"/>
  <c r="D97" i="10" s="1"/>
  <c r="C55" i="10"/>
  <c r="C97" i="10" s="1"/>
  <c r="B55" i="10"/>
  <c r="B97" i="10" s="1"/>
  <c r="A55" i="10"/>
  <c r="A97" i="10" s="1"/>
  <c r="D54" i="10"/>
  <c r="D96" i="10" s="1"/>
  <c r="C54" i="10"/>
  <c r="C96" i="10" s="1"/>
  <c r="B54" i="10"/>
  <c r="B96" i="10" s="1"/>
  <c r="A54" i="10"/>
  <c r="A96" i="10" s="1"/>
  <c r="D53" i="10"/>
  <c r="D95" i="10" s="1"/>
  <c r="C53" i="10"/>
  <c r="C95" i="10" s="1"/>
  <c r="B53" i="10"/>
  <c r="B95" i="10" s="1"/>
  <c r="A53" i="10"/>
  <c r="A95" i="10" s="1"/>
  <c r="D52" i="10"/>
  <c r="D94" i="10" s="1"/>
  <c r="C52" i="10"/>
  <c r="C94" i="10" s="1"/>
  <c r="B52" i="10"/>
  <c r="B94" i="10" s="1"/>
  <c r="A52" i="10"/>
  <c r="A94" i="10" s="1"/>
  <c r="D51" i="10"/>
  <c r="D93" i="10" s="1"/>
  <c r="C51" i="10"/>
  <c r="C93" i="10" s="1"/>
  <c r="B51" i="10"/>
  <c r="B93" i="10" s="1"/>
  <c r="A51" i="10"/>
  <c r="A93" i="10" s="1"/>
  <c r="D50" i="10"/>
  <c r="D92" i="10" s="1"/>
  <c r="C50" i="10"/>
  <c r="C92" i="10" s="1"/>
  <c r="B50" i="10"/>
  <c r="B92" i="10" s="1"/>
  <c r="A50" i="10"/>
  <c r="A92" i="10" s="1"/>
  <c r="D49" i="10"/>
  <c r="D91" i="10" s="1"/>
  <c r="C49" i="10"/>
  <c r="C91" i="10" s="1"/>
  <c r="B49" i="10"/>
  <c r="B91" i="10" s="1"/>
  <c r="A49" i="10"/>
  <c r="A91" i="10" s="1"/>
  <c r="D48" i="10"/>
  <c r="D90" i="10" s="1"/>
  <c r="C48" i="10"/>
  <c r="C90" i="10" s="1"/>
  <c r="B48" i="10"/>
  <c r="B90" i="10" s="1"/>
  <c r="A48" i="10"/>
  <c r="A90" i="10" s="1"/>
  <c r="D47" i="10"/>
  <c r="D89" i="10" s="1"/>
  <c r="C47" i="10"/>
  <c r="C89" i="10" s="1"/>
  <c r="B47" i="10"/>
  <c r="B89" i="10" s="1"/>
  <c r="A47" i="10"/>
  <c r="A89" i="10" s="1"/>
  <c r="D46" i="10"/>
  <c r="D88" i="10" s="1"/>
  <c r="C46" i="10"/>
  <c r="C88" i="10" s="1"/>
  <c r="B46" i="10"/>
  <c r="B88" i="10" s="1"/>
  <c r="A46" i="10"/>
  <c r="A88" i="10" s="1"/>
  <c r="D45" i="10"/>
  <c r="D87" i="10" s="1"/>
  <c r="C45" i="10"/>
  <c r="C87" i="10" s="1"/>
  <c r="B45" i="10"/>
  <c r="B87" i="10" s="1"/>
  <c r="A45" i="10"/>
  <c r="A87" i="10" s="1"/>
  <c r="D43" i="10"/>
  <c r="E29" i="10"/>
  <c r="F29" i="10"/>
  <c r="E2" i="10"/>
  <c r="E1" i="10"/>
  <c r="C4" i="8"/>
  <c r="D4" i="8"/>
  <c r="A5" i="8"/>
  <c r="B5" i="8"/>
  <c r="A6" i="8"/>
  <c r="B6" i="8"/>
  <c r="A7" i="8"/>
  <c r="B7" i="8"/>
  <c r="A8" i="8"/>
  <c r="B8" i="8"/>
  <c r="C8" i="8"/>
  <c r="D8" i="8"/>
  <c r="C9" i="8"/>
  <c r="D9" i="8"/>
  <c r="A10" i="8"/>
  <c r="B10" i="8"/>
  <c r="A11" i="8"/>
  <c r="B11" i="8"/>
  <c r="C11" i="8"/>
  <c r="D11" i="8"/>
  <c r="C12" i="8"/>
  <c r="D12" i="8"/>
  <c r="C13" i="8"/>
  <c r="D13" i="8"/>
  <c r="C14" i="8"/>
  <c r="D14" i="8"/>
  <c r="A15" i="8"/>
  <c r="B15" i="8"/>
  <c r="C15" i="8"/>
  <c r="D15" i="8"/>
  <c r="C16" i="8"/>
  <c r="D16" i="8"/>
  <c r="C17" i="8"/>
  <c r="D17" i="8"/>
  <c r="C18" i="8"/>
  <c r="D18" i="8"/>
  <c r="A19" i="8"/>
  <c r="B19" i="8"/>
  <c r="A20" i="8"/>
  <c r="B20" i="8"/>
  <c r="A21" i="8"/>
  <c r="B21" i="8"/>
  <c r="A22" i="8"/>
  <c r="B22" i="8"/>
  <c r="C22" i="8"/>
  <c r="D22" i="8"/>
  <c r="C23" i="8"/>
  <c r="D23" i="8"/>
  <c r="A24" i="8"/>
  <c r="B24" i="8"/>
  <c r="C24" i="8"/>
  <c r="D24" i="8"/>
  <c r="C25" i="8"/>
  <c r="D25" i="8"/>
  <c r="A26" i="8"/>
  <c r="B26" i="8"/>
  <c r="A27" i="8"/>
  <c r="B27" i="8"/>
  <c r="A28" i="8"/>
  <c r="B28" i="8"/>
  <c r="B3" i="8"/>
  <c r="C3" i="8"/>
  <c r="D3" i="8"/>
  <c r="A3" i="8"/>
  <c r="W86" i="48" l="1"/>
  <c r="W44" i="48"/>
  <c r="W86" i="47"/>
  <c r="W44" i="47"/>
  <c r="W86" i="43"/>
  <c r="W44" i="43"/>
  <c r="W86" i="45"/>
  <c r="W44" i="45"/>
  <c r="W86" i="49"/>
  <c r="W44" i="49"/>
  <c r="X2" i="41"/>
  <c r="X2" i="47"/>
  <c r="X2" i="43"/>
  <c r="X2" i="48"/>
  <c r="X2" i="44"/>
  <c r="X2" i="49"/>
  <c r="X2" i="45"/>
  <c r="W86" i="44"/>
  <c r="W44" i="44"/>
  <c r="W11" i="47"/>
  <c r="W20" i="49"/>
  <c r="Y45" i="4"/>
  <c r="Y87" i="4"/>
  <c r="V11" i="49"/>
  <c r="V12" i="49"/>
  <c r="V70" i="28"/>
  <c r="W15" i="47"/>
  <c r="W17" i="47"/>
  <c r="W27" i="47"/>
  <c r="W18" i="47"/>
  <c r="W25" i="47"/>
  <c r="W23" i="47"/>
  <c r="W16" i="49"/>
  <c r="W17" i="49"/>
  <c r="V6" i="49"/>
  <c r="X55" i="49"/>
  <c r="X13" i="49" s="1"/>
  <c r="W53" i="49"/>
  <c r="W11" i="49" s="1"/>
  <c r="W96" i="49"/>
  <c r="W54" i="49"/>
  <c r="W66" i="49"/>
  <c r="W24" i="49" s="1"/>
  <c r="W57" i="49"/>
  <c r="W15" i="49" s="1"/>
  <c r="V113" i="49"/>
  <c r="V122" i="49" s="1"/>
  <c r="V14" i="49"/>
  <c r="W38" i="40"/>
  <c r="W48" i="49"/>
  <c r="W50" i="49"/>
  <c r="W8" i="49" s="1"/>
  <c r="W64" i="49"/>
  <c r="W22" i="49" s="1"/>
  <c r="W63" i="49"/>
  <c r="W21" i="49" s="1"/>
  <c r="W94" i="49"/>
  <c r="V8" i="49"/>
  <c r="W52" i="49"/>
  <c r="AL113" i="40"/>
  <c r="AL122" i="40" s="1"/>
  <c r="W47" i="49"/>
  <c r="W5" i="49" s="1"/>
  <c r="W56" i="49"/>
  <c r="W14" i="49" s="1"/>
  <c r="W88" i="49"/>
  <c r="W4" i="49" s="1"/>
  <c r="W68" i="49"/>
  <c r="W26" i="49" s="1"/>
  <c r="V23" i="49"/>
  <c r="W112" i="49"/>
  <c r="W28" i="49" s="1"/>
  <c r="W90" i="49"/>
  <c r="W45" i="49"/>
  <c r="AL71" i="40"/>
  <c r="AL80" i="40" s="1"/>
  <c r="W51" i="49"/>
  <c r="W9" i="49" s="1"/>
  <c r="W87" i="49"/>
  <c r="W67" i="49"/>
  <c r="W25" i="49" s="1"/>
  <c r="W69" i="49"/>
  <c r="W27" i="49" s="1"/>
  <c r="W61" i="49"/>
  <c r="W19" i="49" s="1"/>
  <c r="W49" i="49"/>
  <c r="W7" i="49" s="1"/>
  <c r="V71" i="49"/>
  <c r="V80" i="49" s="1"/>
  <c r="V7" i="49"/>
  <c r="V3" i="49"/>
  <c r="V22" i="49"/>
  <c r="W60" i="49"/>
  <c r="W18" i="49" s="1"/>
  <c r="W65" i="49"/>
  <c r="W23" i="49" s="1"/>
  <c r="W101" i="48"/>
  <c r="AA54" i="48"/>
  <c r="AA12" i="48" s="1"/>
  <c r="AL99" i="32"/>
  <c r="V108" i="48"/>
  <c r="AL108" i="32"/>
  <c r="W102" i="48"/>
  <c r="W91" i="48"/>
  <c r="W88" i="48"/>
  <c r="W110" i="48"/>
  <c r="V63" i="48"/>
  <c r="V21" i="48" s="1"/>
  <c r="AL63" i="32"/>
  <c r="W107" i="48"/>
  <c r="W98" i="48"/>
  <c r="V65" i="48"/>
  <c r="V23" i="48" s="1"/>
  <c r="AL65" i="32"/>
  <c r="W105" i="48"/>
  <c r="W93" i="48"/>
  <c r="W90" i="48"/>
  <c r="W87" i="48"/>
  <c r="W109" i="48"/>
  <c r="W103" i="48"/>
  <c r="V38" i="32"/>
  <c r="AL37" i="32"/>
  <c r="AL38" i="32" s="1"/>
  <c r="W104" i="48"/>
  <c r="W89" i="48"/>
  <c r="W112" i="48"/>
  <c r="V68" i="28"/>
  <c r="AL68" i="32"/>
  <c r="V45" i="48"/>
  <c r="AL45" i="32"/>
  <c r="W92" i="48"/>
  <c r="V62" i="48"/>
  <c r="V20" i="48" s="1"/>
  <c r="AL62" i="32"/>
  <c r="T36" i="18"/>
  <c r="W6" i="47"/>
  <c r="W26" i="47"/>
  <c r="Y13" i="47"/>
  <c r="X18" i="47"/>
  <c r="W14" i="47"/>
  <c r="Y108" i="47"/>
  <c r="Y24" i="47" s="1"/>
  <c r="W20" i="47"/>
  <c r="W12" i="47"/>
  <c r="W4" i="47"/>
  <c r="X20" i="47"/>
  <c r="W3" i="47"/>
  <c r="W7" i="47"/>
  <c r="Y63" i="47"/>
  <c r="Y61" i="47"/>
  <c r="Y19" i="47" s="1"/>
  <c r="X110" i="40"/>
  <c r="T95" i="14"/>
  <c r="X109" i="40"/>
  <c r="X23" i="47"/>
  <c r="X4" i="47"/>
  <c r="X27" i="47"/>
  <c r="X91" i="40"/>
  <c r="X14" i="47"/>
  <c r="X6" i="47"/>
  <c r="U107" i="12"/>
  <c r="U107" i="20" s="1"/>
  <c r="X17" i="47"/>
  <c r="X25" i="47"/>
  <c r="I88" i="14"/>
  <c r="J88" i="14"/>
  <c r="K88" i="14"/>
  <c r="F88" i="14"/>
  <c r="L88" i="14"/>
  <c r="E88" i="14"/>
  <c r="G88" i="14"/>
  <c r="G88" i="21" s="1"/>
  <c r="H88" i="14"/>
  <c r="H88" i="21" s="1"/>
  <c r="N88" i="14"/>
  <c r="M88" i="14"/>
  <c r="O88" i="14"/>
  <c r="P88" i="14"/>
  <c r="R88" i="14"/>
  <c r="Q88" i="14"/>
  <c r="T88" i="14"/>
  <c r="S88" i="14"/>
  <c r="U88" i="14"/>
  <c r="V65" i="28"/>
  <c r="I112" i="14"/>
  <c r="J112" i="14"/>
  <c r="K112" i="14"/>
  <c r="F112" i="14"/>
  <c r="E112" i="14"/>
  <c r="L112" i="14"/>
  <c r="H112" i="14"/>
  <c r="H112" i="21" s="1"/>
  <c r="N112" i="14"/>
  <c r="G112" i="14"/>
  <c r="G112" i="21" s="1"/>
  <c r="M112" i="14"/>
  <c r="O112" i="14"/>
  <c r="P112" i="14"/>
  <c r="Q112" i="14"/>
  <c r="R112" i="14"/>
  <c r="S112" i="14"/>
  <c r="T112" i="14"/>
  <c r="E108" i="14"/>
  <c r="L108" i="14"/>
  <c r="K108" i="14"/>
  <c r="I108" i="14"/>
  <c r="G108" i="14"/>
  <c r="G108" i="21" s="1"/>
  <c r="J108" i="14"/>
  <c r="F108" i="14"/>
  <c r="M108" i="14"/>
  <c r="H108" i="14"/>
  <c r="H108" i="21" s="1"/>
  <c r="N108" i="14"/>
  <c r="P108" i="14"/>
  <c r="O108" i="14"/>
  <c r="R108" i="14"/>
  <c r="Q108" i="14"/>
  <c r="G61" i="14"/>
  <c r="G61" i="21" s="1"/>
  <c r="H61" i="14"/>
  <c r="H61" i="21" s="1"/>
  <c r="I61" i="14"/>
  <c r="N61" i="14"/>
  <c r="M61" i="14"/>
  <c r="F61" i="14"/>
  <c r="J61" i="14"/>
  <c r="K61" i="14"/>
  <c r="E61" i="14"/>
  <c r="L61" i="14"/>
  <c r="O61" i="14"/>
  <c r="P61" i="14"/>
  <c r="Q61" i="14"/>
  <c r="R61" i="14"/>
  <c r="S61" i="14"/>
  <c r="U61" i="14"/>
  <c r="T61" i="14"/>
  <c r="I95" i="14"/>
  <c r="E95" i="14"/>
  <c r="F95" i="14"/>
  <c r="J95" i="14"/>
  <c r="G95" i="14"/>
  <c r="G95" i="21" s="1"/>
  <c r="H95" i="14"/>
  <c r="H95" i="21" s="1"/>
  <c r="K95" i="14"/>
  <c r="N95" i="14"/>
  <c r="M95" i="14"/>
  <c r="L95" i="14"/>
  <c r="O95" i="14"/>
  <c r="P95" i="14"/>
  <c r="Q95" i="14"/>
  <c r="S95" i="14"/>
  <c r="R95" i="14"/>
  <c r="L49" i="14"/>
  <c r="H49" i="14"/>
  <c r="H49" i="21" s="1"/>
  <c r="G49" i="14"/>
  <c r="G49" i="21" s="1"/>
  <c r="N49" i="14"/>
  <c r="J49" i="14"/>
  <c r="F49" i="14"/>
  <c r="M49" i="14"/>
  <c r="I49" i="14"/>
  <c r="K49" i="14"/>
  <c r="E49" i="14"/>
  <c r="O49" i="14"/>
  <c r="P49" i="14"/>
  <c r="Q49" i="14"/>
  <c r="S49" i="14"/>
  <c r="R49" i="14"/>
  <c r="T49" i="14"/>
  <c r="Y49" i="47"/>
  <c r="Y91" i="47"/>
  <c r="Y67" i="47"/>
  <c r="Z55" i="47"/>
  <c r="Z97" i="47"/>
  <c r="V112" i="14"/>
  <c r="V61" i="14"/>
  <c r="X101" i="40"/>
  <c r="X29" i="40"/>
  <c r="X7" i="47"/>
  <c r="X12" i="47"/>
  <c r="Y8" i="41"/>
  <c r="AA28" i="35"/>
  <c r="AA28" i="41"/>
  <c r="AA70" i="47"/>
  <c r="AA112" i="47"/>
  <c r="Y4" i="50"/>
  <c r="Y21" i="10" s="1"/>
  <c r="Y63" i="10" s="1"/>
  <c r="Y105" i="10" s="1"/>
  <c r="I112" i="12"/>
  <c r="J112" i="12"/>
  <c r="K112" i="12"/>
  <c r="F112" i="12"/>
  <c r="E112" i="12"/>
  <c r="L112" i="12"/>
  <c r="N112" i="12"/>
  <c r="M112" i="12"/>
  <c r="H112" i="12"/>
  <c r="H112" i="20" s="1"/>
  <c r="G112" i="12"/>
  <c r="G112" i="20" s="1"/>
  <c r="O112" i="12"/>
  <c r="P112" i="12"/>
  <c r="Q112" i="12"/>
  <c r="S112" i="12"/>
  <c r="R112" i="12"/>
  <c r="T112" i="12"/>
  <c r="F61" i="12"/>
  <c r="G61" i="12"/>
  <c r="G61" i="20" s="1"/>
  <c r="K61" i="12"/>
  <c r="H61" i="12"/>
  <c r="H61" i="20" s="1"/>
  <c r="E61" i="12"/>
  <c r="I61" i="12"/>
  <c r="L61" i="12"/>
  <c r="M61" i="12"/>
  <c r="J61" i="12"/>
  <c r="N61" i="12"/>
  <c r="O61" i="12"/>
  <c r="P61" i="12"/>
  <c r="Q61" i="12"/>
  <c r="R61" i="12"/>
  <c r="S61" i="12"/>
  <c r="T61" i="12"/>
  <c r="U61" i="12"/>
  <c r="F91" i="12"/>
  <c r="N91" i="12"/>
  <c r="H91" i="12"/>
  <c r="H91" i="20" s="1"/>
  <c r="K91" i="12"/>
  <c r="M91" i="12"/>
  <c r="J91" i="12"/>
  <c r="E91" i="12"/>
  <c r="G91" i="12"/>
  <c r="G91" i="20" s="1"/>
  <c r="I91" i="12"/>
  <c r="L91" i="12"/>
  <c r="O91" i="12"/>
  <c r="Q91" i="12"/>
  <c r="P91" i="12"/>
  <c r="R91" i="12"/>
  <c r="S91" i="12"/>
  <c r="T91" i="12"/>
  <c r="U91" i="12"/>
  <c r="Z61" i="47"/>
  <c r="Z103" i="47"/>
  <c r="Z100" i="47"/>
  <c r="Z58" i="47"/>
  <c r="Y60" i="47"/>
  <c r="Y102" i="47"/>
  <c r="U49" i="14"/>
  <c r="Y65" i="47"/>
  <c r="Y107" i="47"/>
  <c r="H63" i="14"/>
  <c r="H63" i="21" s="1"/>
  <c r="G63" i="14"/>
  <c r="G63" i="21" s="1"/>
  <c r="Y46" i="47"/>
  <c r="Y88" i="47"/>
  <c r="H62" i="14"/>
  <c r="H62" i="21" s="1"/>
  <c r="G62" i="14"/>
  <c r="G62" i="21" s="1"/>
  <c r="Z47" i="47"/>
  <c r="Z89" i="47"/>
  <c r="X3" i="47"/>
  <c r="I111" i="14"/>
  <c r="H111" i="14"/>
  <c r="H111" i="21" s="1"/>
  <c r="M111" i="14"/>
  <c r="L111" i="14"/>
  <c r="K111" i="14"/>
  <c r="F111" i="14"/>
  <c r="N111" i="14"/>
  <c r="E111" i="14"/>
  <c r="G111" i="14"/>
  <c r="G111" i="21" s="1"/>
  <c r="J111" i="14"/>
  <c r="O111" i="14"/>
  <c r="P111" i="14"/>
  <c r="Q111" i="14"/>
  <c r="R111" i="14"/>
  <c r="T111" i="14"/>
  <c r="S111" i="14"/>
  <c r="M107" i="14"/>
  <c r="H107" i="14"/>
  <c r="H107" i="21" s="1"/>
  <c r="I107" i="14"/>
  <c r="N107" i="14"/>
  <c r="J107" i="14"/>
  <c r="L107" i="14"/>
  <c r="G107" i="14"/>
  <c r="G107" i="21" s="1"/>
  <c r="E107" i="14"/>
  <c r="K107" i="14"/>
  <c r="F107" i="14"/>
  <c r="O107" i="14"/>
  <c r="P107" i="14"/>
  <c r="Q107" i="14"/>
  <c r="R107" i="14"/>
  <c r="S107" i="14"/>
  <c r="T107" i="14"/>
  <c r="E56" i="14"/>
  <c r="H56" i="14"/>
  <c r="H56" i="21" s="1"/>
  <c r="N56" i="14"/>
  <c r="J56" i="14"/>
  <c r="M56" i="14"/>
  <c r="F56" i="14"/>
  <c r="I56" i="14"/>
  <c r="L56" i="14"/>
  <c r="K56" i="14"/>
  <c r="G56" i="14"/>
  <c r="G56" i="21" s="1"/>
  <c r="O56" i="14"/>
  <c r="P56" i="14"/>
  <c r="Q56" i="14"/>
  <c r="R56" i="14"/>
  <c r="S56" i="14"/>
  <c r="T56" i="14"/>
  <c r="U56" i="14"/>
  <c r="I94" i="14"/>
  <c r="J94" i="14"/>
  <c r="K94" i="14"/>
  <c r="E94" i="14"/>
  <c r="F94" i="14"/>
  <c r="L94" i="14"/>
  <c r="H94" i="14"/>
  <c r="H94" i="21" s="1"/>
  <c r="M94" i="14"/>
  <c r="N94" i="14"/>
  <c r="G94" i="14"/>
  <c r="G94" i="21" s="1"/>
  <c r="O94" i="14"/>
  <c r="P94" i="14"/>
  <c r="Q94" i="14"/>
  <c r="R94" i="14"/>
  <c r="S94" i="14"/>
  <c r="T94" i="14"/>
  <c r="U94" i="14"/>
  <c r="N90" i="14"/>
  <c r="L90" i="14"/>
  <c r="G90" i="14"/>
  <c r="G90" i="21" s="1"/>
  <c r="I90" i="14"/>
  <c r="F90" i="14"/>
  <c r="M90" i="14"/>
  <c r="H90" i="14"/>
  <c r="H90" i="21" s="1"/>
  <c r="K90" i="14"/>
  <c r="E90" i="14"/>
  <c r="J90" i="14"/>
  <c r="O90" i="14"/>
  <c r="P90" i="14"/>
  <c r="Q90" i="14"/>
  <c r="R90" i="14"/>
  <c r="S90" i="14"/>
  <c r="U90" i="14"/>
  <c r="T90" i="14"/>
  <c r="Y22" i="41"/>
  <c r="Y53" i="47"/>
  <c r="Y59" i="40"/>
  <c r="Y59" i="49" s="1"/>
  <c r="Y59" i="47"/>
  <c r="Y101" i="47"/>
  <c r="Y98" i="47"/>
  <c r="V91" i="12"/>
  <c r="T108" i="14"/>
  <c r="Y111" i="47"/>
  <c r="Y69" i="47"/>
  <c r="X11" i="47"/>
  <c r="X54" i="40"/>
  <c r="X54" i="49" s="1"/>
  <c r="X96" i="40"/>
  <c r="X96" i="49" s="1"/>
  <c r="Y16" i="47"/>
  <c r="I92" i="14"/>
  <c r="J92" i="14"/>
  <c r="K92" i="14"/>
  <c r="E92" i="14"/>
  <c r="L92" i="14"/>
  <c r="F92" i="14"/>
  <c r="M92" i="14"/>
  <c r="H92" i="14"/>
  <c r="H92" i="21" s="1"/>
  <c r="N92" i="14"/>
  <c r="G92" i="14"/>
  <c r="G92" i="21" s="1"/>
  <c r="P92" i="14"/>
  <c r="O92" i="14"/>
  <c r="Q92" i="14"/>
  <c r="R92" i="14"/>
  <c r="T92" i="14"/>
  <c r="S92" i="14"/>
  <c r="U92" i="14"/>
  <c r="X99" i="40"/>
  <c r="H107" i="12"/>
  <c r="H107" i="20" s="1"/>
  <c r="F107" i="12"/>
  <c r="F107" i="20" s="1"/>
  <c r="I107" i="12"/>
  <c r="E107" i="12"/>
  <c r="K107" i="12"/>
  <c r="N107" i="12"/>
  <c r="N107" i="20" s="1"/>
  <c r="L107" i="12"/>
  <c r="L107" i="20" s="1"/>
  <c r="M107" i="12"/>
  <c r="M107" i="20" s="1"/>
  <c r="J107" i="12"/>
  <c r="J107" i="20" s="1"/>
  <c r="G107" i="12"/>
  <c r="G107" i="20" s="1"/>
  <c r="O107" i="12"/>
  <c r="O107" i="20" s="1"/>
  <c r="P107" i="12"/>
  <c r="P107" i="20" s="1"/>
  <c r="Q107" i="12"/>
  <c r="R107" i="12"/>
  <c r="R107" i="20" s="1"/>
  <c r="T107" i="12"/>
  <c r="T107" i="20" s="1"/>
  <c r="S107" i="12"/>
  <c r="S107" i="20" s="1"/>
  <c r="F56" i="12"/>
  <c r="F56" i="20" s="1"/>
  <c r="L56" i="12"/>
  <c r="L56" i="20" s="1"/>
  <c r="H56" i="12"/>
  <c r="H56" i="20" s="1"/>
  <c r="G56" i="12"/>
  <c r="G56" i="20" s="1"/>
  <c r="J56" i="12"/>
  <c r="M56" i="12"/>
  <c r="M56" i="20" s="1"/>
  <c r="E56" i="12"/>
  <c r="E56" i="20" s="1"/>
  <c r="I56" i="12"/>
  <c r="I56" i="20" s="1"/>
  <c r="N56" i="12"/>
  <c r="N56" i="20" s="1"/>
  <c r="K56" i="12"/>
  <c r="K56" i="20" s="1"/>
  <c r="O56" i="12"/>
  <c r="P56" i="12"/>
  <c r="P56" i="20" s="1"/>
  <c r="Q56" i="12"/>
  <c r="R56" i="12"/>
  <c r="R56" i="20" s="1"/>
  <c r="S56" i="12"/>
  <c r="S56" i="20" s="1"/>
  <c r="T56" i="12"/>
  <c r="T56" i="20" s="1"/>
  <c r="U56" i="12"/>
  <c r="U56" i="20" s="1"/>
  <c r="M90" i="12"/>
  <c r="E90" i="12"/>
  <c r="G90" i="12"/>
  <c r="G90" i="20" s="1"/>
  <c r="F90" i="12"/>
  <c r="N90" i="12"/>
  <c r="K90" i="12"/>
  <c r="H90" i="12"/>
  <c r="H90" i="20" s="1"/>
  <c r="J90" i="12"/>
  <c r="L90" i="12"/>
  <c r="I90" i="12"/>
  <c r="O90" i="12"/>
  <c r="Q90" i="12"/>
  <c r="P90" i="12"/>
  <c r="R90" i="12"/>
  <c r="S90" i="12"/>
  <c r="U90" i="12"/>
  <c r="T90" i="12"/>
  <c r="Y20" i="41"/>
  <c r="Y20" i="35"/>
  <c r="Y62" i="47"/>
  <c r="Z9" i="41"/>
  <c r="Z9" i="35"/>
  <c r="Z93" i="47"/>
  <c r="Z51" i="47"/>
  <c r="Y87" i="47"/>
  <c r="Y45" i="47"/>
  <c r="Z108" i="47"/>
  <c r="V107" i="14"/>
  <c r="V90" i="14"/>
  <c r="U112" i="12"/>
  <c r="U95" i="14"/>
  <c r="X26" i="47"/>
  <c r="I46" i="12"/>
  <c r="J46" i="12"/>
  <c r="G46" i="12"/>
  <c r="G46" i="20" s="1"/>
  <c r="E46" i="12"/>
  <c r="K46" i="12"/>
  <c r="H46" i="12"/>
  <c r="H46" i="20" s="1"/>
  <c r="F46" i="12"/>
  <c r="L46" i="12"/>
  <c r="M46" i="12"/>
  <c r="N46" i="12"/>
  <c r="O46" i="12"/>
  <c r="P46" i="12"/>
  <c r="Q46" i="12"/>
  <c r="S46" i="12"/>
  <c r="R46" i="12"/>
  <c r="T46" i="12"/>
  <c r="Y54" i="47"/>
  <c r="Y96" i="47"/>
  <c r="H69" i="12"/>
  <c r="H69" i="20" s="1"/>
  <c r="E69" i="12"/>
  <c r="K69" i="12"/>
  <c r="J69" i="12"/>
  <c r="F69" i="12"/>
  <c r="N69" i="12"/>
  <c r="L69" i="12"/>
  <c r="G69" i="12"/>
  <c r="G69" i="20" s="1"/>
  <c r="I69" i="12"/>
  <c r="M69" i="12"/>
  <c r="O69" i="12"/>
  <c r="Q69" i="12"/>
  <c r="P69" i="12"/>
  <c r="R69" i="12"/>
  <c r="S69" i="12"/>
  <c r="T69" i="12"/>
  <c r="U69" i="12"/>
  <c r="I52" i="12"/>
  <c r="I52" i="20" s="1"/>
  <c r="J52" i="12"/>
  <c r="J52" i="20" s="1"/>
  <c r="K52" i="12"/>
  <c r="K52" i="20" s="1"/>
  <c r="F52" i="12"/>
  <c r="F52" i="20" s="1"/>
  <c r="E52" i="12"/>
  <c r="H52" i="12"/>
  <c r="H52" i="20" s="1"/>
  <c r="L52" i="12"/>
  <c r="L52" i="20" s="1"/>
  <c r="G52" i="12"/>
  <c r="G52" i="20" s="1"/>
  <c r="M52" i="12"/>
  <c r="O52" i="12"/>
  <c r="O52" i="20" s="1"/>
  <c r="N52" i="12"/>
  <c r="N52" i="20" s="1"/>
  <c r="P52" i="12"/>
  <c r="P52" i="20" s="1"/>
  <c r="Q52" i="12"/>
  <c r="Q52" i="20" s="1"/>
  <c r="R52" i="12"/>
  <c r="R52" i="20" s="1"/>
  <c r="S52" i="12"/>
  <c r="S52" i="20" s="1"/>
  <c r="T52" i="12"/>
  <c r="T52" i="20" s="1"/>
  <c r="I87" i="12"/>
  <c r="J87" i="12"/>
  <c r="K87" i="12"/>
  <c r="F87" i="12"/>
  <c r="L87" i="12"/>
  <c r="H87" i="12"/>
  <c r="H87" i="20" s="1"/>
  <c r="E87" i="12"/>
  <c r="M87" i="12"/>
  <c r="G87" i="12"/>
  <c r="G87" i="20" s="1"/>
  <c r="N87" i="12"/>
  <c r="O87" i="12"/>
  <c r="P87" i="12"/>
  <c r="Q87" i="12"/>
  <c r="R87" i="12"/>
  <c r="S87" i="12"/>
  <c r="U87" i="12"/>
  <c r="T87" i="12"/>
  <c r="E110" i="14"/>
  <c r="L110" i="14"/>
  <c r="N110" i="14"/>
  <c r="J110" i="14"/>
  <c r="G110" i="14"/>
  <c r="G110" i="21" s="1"/>
  <c r="K110" i="14"/>
  <c r="F110" i="14"/>
  <c r="I110" i="14"/>
  <c r="H110" i="14"/>
  <c r="H110" i="21" s="1"/>
  <c r="M110" i="14"/>
  <c r="P110" i="14"/>
  <c r="O110" i="14"/>
  <c r="Q110" i="14"/>
  <c r="R110" i="14"/>
  <c r="S110" i="14"/>
  <c r="T110" i="14"/>
  <c r="U110" i="14"/>
  <c r="I106" i="14"/>
  <c r="J106" i="14"/>
  <c r="K106" i="14"/>
  <c r="L106" i="14"/>
  <c r="F106" i="14"/>
  <c r="E106" i="14"/>
  <c r="M106" i="14"/>
  <c r="G106" i="14"/>
  <c r="G106" i="21" s="1"/>
  <c r="H106" i="14"/>
  <c r="H106" i="21" s="1"/>
  <c r="N106" i="14"/>
  <c r="O106" i="14"/>
  <c r="P106" i="14"/>
  <c r="Q106" i="14"/>
  <c r="R106" i="14"/>
  <c r="S106" i="14"/>
  <c r="T106" i="14"/>
  <c r="U106" i="14"/>
  <c r="N97" i="14"/>
  <c r="L97" i="14"/>
  <c r="I97" i="14"/>
  <c r="J97" i="14"/>
  <c r="E97" i="14"/>
  <c r="K97" i="14"/>
  <c r="H97" i="14"/>
  <c r="H97" i="21" s="1"/>
  <c r="F97" i="14"/>
  <c r="G97" i="14"/>
  <c r="G97" i="21" s="1"/>
  <c r="M97" i="14"/>
  <c r="O97" i="14"/>
  <c r="P97" i="14"/>
  <c r="Q97" i="14"/>
  <c r="R97" i="14"/>
  <c r="S97" i="14"/>
  <c r="T97" i="14"/>
  <c r="I93" i="14"/>
  <c r="J93" i="14"/>
  <c r="K93" i="14"/>
  <c r="E93" i="14"/>
  <c r="G93" i="14"/>
  <c r="G93" i="21" s="1"/>
  <c r="L93" i="14"/>
  <c r="F93" i="14"/>
  <c r="H93" i="14"/>
  <c r="H93" i="21" s="1"/>
  <c r="N93" i="14"/>
  <c r="M93" i="14"/>
  <c r="O93" i="14"/>
  <c r="P93" i="14"/>
  <c r="Q93" i="14"/>
  <c r="R93" i="14"/>
  <c r="T93" i="14"/>
  <c r="S93" i="14"/>
  <c r="U93" i="14"/>
  <c r="I89" i="14"/>
  <c r="J89" i="14"/>
  <c r="K89" i="14"/>
  <c r="F89" i="14"/>
  <c r="L89" i="14"/>
  <c r="H89" i="14"/>
  <c r="H89" i="21" s="1"/>
  <c r="E89" i="14"/>
  <c r="M89" i="14"/>
  <c r="N89" i="14"/>
  <c r="G89" i="14"/>
  <c r="G89" i="21" s="1"/>
  <c r="O89" i="14"/>
  <c r="P89" i="14"/>
  <c r="Q89" i="14"/>
  <c r="R89" i="14"/>
  <c r="T89" i="14"/>
  <c r="S89" i="14"/>
  <c r="U89" i="14"/>
  <c r="Y48" i="47"/>
  <c r="Y90" i="47"/>
  <c r="V89" i="14"/>
  <c r="S108" i="14"/>
  <c r="X16" i="49"/>
  <c r="X15" i="47"/>
  <c r="X3" i="50"/>
  <c r="X20" i="10" s="1"/>
  <c r="X62" i="10" s="1"/>
  <c r="X104" i="10" s="1"/>
  <c r="Y100" i="40"/>
  <c r="Y100" i="49" s="1"/>
  <c r="Y58" i="40"/>
  <c r="Y58" i="49" s="1"/>
  <c r="Y21" i="47"/>
  <c r="U112" i="14"/>
  <c r="F109" i="14"/>
  <c r="O109" i="14"/>
  <c r="J109" i="14"/>
  <c r="L109" i="14"/>
  <c r="M109" i="14"/>
  <c r="G109" i="14"/>
  <c r="G109" i="21" s="1"/>
  <c r="H109" i="14"/>
  <c r="H109" i="21" s="1"/>
  <c r="E109" i="14"/>
  <c r="K109" i="14"/>
  <c r="I109" i="14"/>
  <c r="N109" i="14"/>
  <c r="P109" i="14"/>
  <c r="Q109" i="14"/>
  <c r="R109" i="14"/>
  <c r="S109" i="14"/>
  <c r="T109" i="14"/>
  <c r="Y99" i="47"/>
  <c r="Y57" i="47"/>
  <c r="I92" i="12"/>
  <c r="J92" i="12"/>
  <c r="K92" i="12"/>
  <c r="F92" i="12"/>
  <c r="E92" i="12"/>
  <c r="L92" i="12"/>
  <c r="N92" i="12"/>
  <c r="H92" i="12"/>
  <c r="H92" i="20" s="1"/>
  <c r="G92" i="12"/>
  <c r="G92" i="20" s="1"/>
  <c r="M92" i="12"/>
  <c r="P92" i="12"/>
  <c r="O92" i="12"/>
  <c r="Q92" i="12"/>
  <c r="R92" i="12"/>
  <c r="S92" i="12"/>
  <c r="T92" i="12"/>
  <c r="U92" i="12"/>
  <c r="I45" i="14"/>
  <c r="J45" i="14"/>
  <c r="E45" i="14"/>
  <c r="F45" i="14"/>
  <c r="K45" i="14"/>
  <c r="H45" i="14"/>
  <c r="H45" i="21" s="1"/>
  <c r="G45" i="14"/>
  <c r="G45" i="21" s="1"/>
  <c r="L45" i="14"/>
  <c r="M45" i="14"/>
  <c r="N45" i="14"/>
  <c r="O45" i="14"/>
  <c r="P45" i="14"/>
  <c r="Q45" i="14"/>
  <c r="R45" i="14"/>
  <c r="S45" i="14"/>
  <c r="T45" i="14"/>
  <c r="N110" i="12"/>
  <c r="I110" i="12"/>
  <c r="F110" i="12"/>
  <c r="E110" i="12"/>
  <c r="K110" i="12"/>
  <c r="H110" i="12"/>
  <c r="H110" i="20" s="1"/>
  <c r="M110" i="12"/>
  <c r="J110" i="12"/>
  <c r="G110" i="12"/>
  <c r="G110" i="20" s="1"/>
  <c r="L110" i="12"/>
  <c r="O110" i="12"/>
  <c r="P110" i="12"/>
  <c r="Q110" i="12"/>
  <c r="R110" i="12"/>
  <c r="S110" i="12"/>
  <c r="T110" i="12"/>
  <c r="U110" i="12"/>
  <c r="I64" i="12"/>
  <c r="I64" i="20" s="1"/>
  <c r="J64" i="12"/>
  <c r="J64" i="20" s="1"/>
  <c r="F64" i="12"/>
  <c r="F64" i="20" s="1"/>
  <c r="E64" i="12"/>
  <c r="E64" i="20" s="1"/>
  <c r="K64" i="12"/>
  <c r="K64" i="20" s="1"/>
  <c r="M64" i="12"/>
  <c r="M64" i="20" s="1"/>
  <c r="L64" i="12"/>
  <c r="L64" i="20" s="1"/>
  <c r="N64" i="12"/>
  <c r="N64" i="20" s="1"/>
  <c r="H64" i="12"/>
  <c r="H64" i="20" s="1"/>
  <c r="G64" i="12"/>
  <c r="G64" i="20" s="1"/>
  <c r="P64" i="12"/>
  <c r="P64" i="20" s="1"/>
  <c r="O64" i="12"/>
  <c r="O64" i="20" s="1"/>
  <c r="Q64" i="12"/>
  <c r="Q64" i="20" s="1"/>
  <c r="R64" i="12"/>
  <c r="R64" i="20" s="1"/>
  <c r="S64" i="12"/>
  <c r="S64" i="20" s="1"/>
  <c r="T64" i="12"/>
  <c r="U64" i="12"/>
  <c r="U64" i="20" s="1"/>
  <c r="J51" i="12"/>
  <c r="I51" i="12"/>
  <c r="K51" i="12"/>
  <c r="H51" i="12"/>
  <c r="H51" i="20" s="1"/>
  <c r="F51" i="12"/>
  <c r="E51" i="12"/>
  <c r="G51" i="12"/>
  <c r="G51" i="20" s="1"/>
  <c r="M51" i="12"/>
  <c r="L51" i="12"/>
  <c r="N51" i="12"/>
  <c r="O51" i="12"/>
  <c r="P51" i="12"/>
  <c r="Q51" i="12"/>
  <c r="R51" i="12"/>
  <c r="S51" i="12"/>
  <c r="T51" i="12"/>
  <c r="I47" i="12"/>
  <c r="J47" i="12"/>
  <c r="K47" i="12"/>
  <c r="F47" i="12"/>
  <c r="G47" i="12"/>
  <c r="G47" i="20" s="1"/>
  <c r="M47" i="12"/>
  <c r="E47" i="12"/>
  <c r="L47" i="12"/>
  <c r="H47" i="12"/>
  <c r="H47" i="20" s="1"/>
  <c r="N47" i="12"/>
  <c r="O47" i="12"/>
  <c r="P47" i="12"/>
  <c r="Q47" i="12"/>
  <c r="R47" i="12"/>
  <c r="S47" i="12"/>
  <c r="T47" i="12"/>
  <c r="Z21" i="41"/>
  <c r="Z21" i="35"/>
  <c r="Z105" i="47"/>
  <c r="Z63" i="47"/>
  <c r="Y110" i="47"/>
  <c r="Y68" i="47"/>
  <c r="Y10" i="41"/>
  <c r="W18" i="22"/>
  <c r="W18" i="23"/>
  <c r="V88" i="14"/>
  <c r="V97" i="14"/>
  <c r="V92" i="14"/>
  <c r="V94" i="14"/>
  <c r="U109" i="14"/>
  <c r="V56" i="14"/>
  <c r="U111" i="14"/>
  <c r="U47" i="12"/>
  <c r="Y9" i="47"/>
  <c r="Y5" i="47"/>
  <c r="Z28" i="47"/>
  <c r="T38" i="18"/>
  <c r="V60" i="16"/>
  <c r="U49" i="17"/>
  <c r="U39" i="17" s="1"/>
  <c r="T37" i="18"/>
  <c r="W58" i="18"/>
  <c r="W59" i="18"/>
  <c r="W57" i="18"/>
  <c r="U49" i="16"/>
  <c r="U39" i="16" s="1"/>
  <c r="T49" i="18"/>
  <c r="T35" i="18"/>
  <c r="V54" i="20"/>
  <c r="AA73" i="18"/>
  <c r="U39" i="23"/>
  <c r="X79" i="48"/>
  <c r="X79" i="10"/>
  <c r="U35" i="16"/>
  <c r="U35" i="22" s="1"/>
  <c r="U45" i="18"/>
  <c r="U35" i="18" s="1"/>
  <c r="U38" i="16"/>
  <c r="U38" i="22" s="1"/>
  <c r="U48" i="18"/>
  <c r="U38" i="18" s="1"/>
  <c r="W37" i="48"/>
  <c r="W37" i="10"/>
  <c r="U36" i="16"/>
  <c r="U36" i="22" s="1"/>
  <c r="U46" i="18"/>
  <c r="U36" i="18" s="1"/>
  <c r="T39" i="22"/>
  <c r="V64" i="20"/>
  <c r="V36" i="17"/>
  <c r="V36" i="23" s="1"/>
  <c r="V37" i="17"/>
  <c r="V37" i="23" s="1"/>
  <c r="V38" i="17"/>
  <c r="V38" i="23" s="1"/>
  <c r="X121" i="48"/>
  <c r="X121" i="10"/>
  <c r="U37" i="16"/>
  <c r="U37" i="22" s="1"/>
  <c r="U47" i="18"/>
  <c r="U37" i="18" s="1"/>
  <c r="O29" i="36"/>
  <c r="O38" i="36" s="1"/>
  <c r="O29" i="35"/>
  <c r="O38" i="35" s="1"/>
  <c r="O29" i="41"/>
  <c r="O38" i="41" s="1"/>
  <c r="Q5" i="41"/>
  <c r="Q5" i="35"/>
  <c r="Q5" i="36"/>
  <c r="Q11" i="41"/>
  <c r="Q11" i="35"/>
  <c r="Q11" i="36"/>
  <c r="P6" i="41"/>
  <c r="P6" i="35"/>
  <c r="P6" i="36"/>
  <c r="P15" i="41"/>
  <c r="P15" i="35"/>
  <c r="P15" i="36"/>
  <c r="P14" i="41"/>
  <c r="P14" i="35"/>
  <c r="P14" i="36"/>
  <c r="P7" i="41"/>
  <c r="P7" i="35"/>
  <c r="P7" i="36"/>
  <c r="P16" i="41"/>
  <c r="P16" i="35"/>
  <c r="P16" i="36"/>
  <c r="P27" i="41"/>
  <c r="P27" i="35"/>
  <c r="P27" i="36"/>
  <c r="P19" i="41"/>
  <c r="P19" i="35"/>
  <c r="P19" i="36"/>
  <c r="P17" i="41"/>
  <c r="P17" i="35"/>
  <c r="P17" i="36"/>
  <c r="P24" i="41"/>
  <c r="P24" i="35"/>
  <c r="P24" i="36"/>
  <c r="P23" i="41"/>
  <c r="P23" i="35"/>
  <c r="P23" i="36"/>
  <c r="P18" i="41"/>
  <c r="P18" i="35"/>
  <c r="P18" i="36"/>
  <c r="P25" i="41"/>
  <c r="P25" i="35"/>
  <c r="P25" i="36"/>
  <c r="P12" i="41"/>
  <c r="P12" i="35"/>
  <c r="P12" i="36"/>
  <c r="AA4" i="34"/>
  <c r="V4" i="41"/>
  <c r="V4" i="35"/>
  <c r="V4" i="36"/>
  <c r="P26" i="41"/>
  <c r="P26" i="35"/>
  <c r="P26" i="36"/>
  <c r="P13" i="41"/>
  <c r="P13" i="35"/>
  <c r="P13" i="36"/>
  <c r="AA3" i="34"/>
  <c r="V3" i="41"/>
  <c r="V3" i="35"/>
  <c r="V3" i="36"/>
  <c r="W94" i="48"/>
  <c r="W106" i="48"/>
  <c r="U29" i="47"/>
  <c r="U38" i="47" s="1"/>
  <c r="V22" i="47"/>
  <c r="U15" i="48"/>
  <c r="W8" i="47"/>
  <c r="W106" i="47"/>
  <c r="W64" i="47"/>
  <c r="V71" i="47"/>
  <c r="V80" i="47" s="1"/>
  <c r="V10" i="47"/>
  <c r="V113" i="47"/>
  <c r="V122" i="47" s="1"/>
  <c r="AC8" i="38"/>
  <c r="AB10" i="38"/>
  <c r="AB22" i="38"/>
  <c r="W94" i="47"/>
  <c r="W52" i="47"/>
  <c r="AB22" i="8"/>
  <c r="X50" i="47"/>
  <c r="AC8" i="8"/>
  <c r="AB10" i="8"/>
  <c r="X92" i="47"/>
  <c r="AG8" i="42"/>
  <c r="AF10" i="42"/>
  <c r="AF22" i="42"/>
  <c r="V56" i="28"/>
  <c r="V107" i="20"/>
  <c r="U52" i="20"/>
  <c r="T29" i="48"/>
  <c r="T38" i="48" s="1"/>
  <c r="V51" i="48"/>
  <c r="V9" i="48" s="1"/>
  <c r="V46" i="48"/>
  <c r="V4" i="48" s="1"/>
  <c r="T71" i="48"/>
  <c r="T80" i="48" s="1"/>
  <c r="V50" i="28"/>
  <c r="V50" i="48"/>
  <c r="V8" i="48" s="1"/>
  <c r="V52" i="28"/>
  <c r="V52" i="48"/>
  <c r="V10" i="48" s="1"/>
  <c r="U9" i="48"/>
  <c r="U13" i="48"/>
  <c r="V69" i="48"/>
  <c r="V27" i="48" s="1"/>
  <c r="V67" i="48"/>
  <c r="V25" i="48" s="1"/>
  <c r="V70" i="48"/>
  <c r="V28" i="48" s="1"/>
  <c r="S24" i="48"/>
  <c r="S29" i="48" s="1"/>
  <c r="S38" i="48" s="1"/>
  <c r="S71" i="48"/>
  <c r="S80" i="48" s="1"/>
  <c r="V47" i="12"/>
  <c r="V47" i="48"/>
  <c r="V5" i="48" s="1"/>
  <c r="V106" i="48"/>
  <c r="V22" i="48" s="1"/>
  <c r="V68" i="48"/>
  <c r="V26" i="48" s="1"/>
  <c r="V56" i="12"/>
  <c r="V56" i="20" s="1"/>
  <c r="V56" i="48"/>
  <c r="V14" i="48" s="1"/>
  <c r="U3" i="48"/>
  <c r="V51" i="12"/>
  <c r="V103" i="48"/>
  <c r="V19" i="48" s="1"/>
  <c r="V99" i="48"/>
  <c r="AB12" i="44"/>
  <c r="V101" i="48"/>
  <c r="V60" i="28"/>
  <c r="V60" i="48"/>
  <c r="V18" i="48" s="1"/>
  <c r="W111" i="28"/>
  <c r="W111" i="48"/>
  <c r="V48" i="48"/>
  <c r="V6" i="48" s="1"/>
  <c r="AB12" i="48"/>
  <c r="U11" i="48"/>
  <c r="U113" i="48"/>
  <c r="U122" i="48" s="1"/>
  <c r="V87" i="48"/>
  <c r="V49" i="48"/>
  <c r="V7" i="48" s="1"/>
  <c r="U17" i="48"/>
  <c r="X19" i="49"/>
  <c r="X27" i="49"/>
  <c r="V52" i="12"/>
  <c r="V52" i="20" s="1"/>
  <c r="Z79" i="40"/>
  <c r="Y109" i="45"/>
  <c r="Y109" i="40" s="1"/>
  <c r="Y109" i="49" s="1"/>
  <c r="Y92" i="45"/>
  <c r="Y92" i="40" s="1"/>
  <c r="Y92" i="49" s="1"/>
  <c r="Y108" i="45"/>
  <c r="Y108" i="40" s="1"/>
  <c r="Y108" i="49" s="1"/>
  <c r="Y66" i="45"/>
  <c r="Y87" i="45"/>
  <c r="Y87" i="40" s="1"/>
  <c r="Y87" i="49" s="1"/>
  <c r="X57" i="40"/>
  <c r="X57" i="49" s="1"/>
  <c r="X15" i="45"/>
  <c r="Z55" i="45"/>
  <c r="Z55" i="40" s="1"/>
  <c r="Z55" i="49" s="1"/>
  <c r="X53" i="40"/>
  <c r="X53" i="49" s="1"/>
  <c r="X11" i="49" s="1"/>
  <c r="X11" i="45"/>
  <c r="Y99" i="45"/>
  <c r="Y99" i="40" s="1"/>
  <c r="Y99" i="49" s="1"/>
  <c r="Y95" i="45"/>
  <c r="Y57" i="45"/>
  <c r="Y53" i="45"/>
  <c r="Y106" i="45"/>
  <c r="Y106" i="40" s="1"/>
  <c r="Y106" i="49" s="1"/>
  <c r="Y6" i="16"/>
  <c r="X66" i="40"/>
  <c r="X66" i="49" s="1"/>
  <c r="X24" i="49" s="1"/>
  <c r="X24" i="45"/>
  <c r="AB16" i="45"/>
  <c r="X89" i="44"/>
  <c r="X89" i="32" s="1"/>
  <c r="X89" i="48" s="1"/>
  <c r="V47" i="28"/>
  <c r="V87" i="28"/>
  <c r="V87" i="12"/>
  <c r="V51" i="28"/>
  <c r="AA74" i="17"/>
  <c r="AA75" i="17"/>
  <c r="AB7" i="17"/>
  <c r="AC31" i="31"/>
  <c r="V49" i="14"/>
  <c r="V69" i="28"/>
  <c r="V69" i="12"/>
  <c r="V48" i="28"/>
  <c r="V106" i="14"/>
  <c r="V49" i="28"/>
  <c r="AB58" i="32"/>
  <c r="AB58" i="48" s="1"/>
  <c r="AB16" i="48" s="1"/>
  <c r="AB16" i="44"/>
  <c r="AC100" i="44"/>
  <c r="AC100" i="32" s="1"/>
  <c r="AC100" i="48" s="1"/>
  <c r="AC96" i="44"/>
  <c r="AC96" i="32" s="1"/>
  <c r="AC96" i="48" s="1"/>
  <c r="AC19" i="31"/>
  <c r="AB7" i="31"/>
  <c r="AC54" i="44"/>
  <c r="AC58" i="44"/>
  <c r="AB18" i="31"/>
  <c r="V103" i="28"/>
  <c r="V46" i="28"/>
  <c r="V108" i="12"/>
  <c r="V108" i="20" s="1"/>
  <c r="V108" i="14"/>
  <c r="V67" i="28"/>
  <c r="X107" i="44"/>
  <c r="X107" i="32" s="1"/>
  <c r="X107" i="48" s="1"/>
  <c r="X109" i="44"/>
  <c r="X109" i="32" s="1"/>
  <c r="X109" i="48" s="1"/>
  <c r="Y110" i="40"/>
  <c r="Y110" i="49" s="1"/>
  <c r="Z101" i="45"/>
  <c r="Z97" i="45"/>
  <c r="Z97" i="40" s="1"/>
  <c r="Z97" i="49" s="1"/>
  <c r="X63" i="40"/>
  <c r="X63" i="49" s="1"/>
  <c r="X21" i="49" s="1"/>
  <c r="X21" i="45"/>
  <c r="X47" i="40"/>
  <c r="X47" i="49" s="1"/>
  <c r="X5" i="49" s="1"/>
  <c r="X5" i="45"/>
  <c r="X50" i="40"/>
  <c r="X50" i="49" s="1"/>
  <c r="X8" i="49" s="1"/>
  <c r="X8" i="45"/>
  <c r="Y17" i="45"/>
  <c r="Y102" i="45"/>
  <c r="X27" i="45"/>
  <c r="Y69" i="45"/>
  <c r="Y61" i="45"/>
  <c r="Y49" i="45"/>
  <c r="Y68" i="45"/>
  <c r="Y68" i="40" s="1"/>
  <c r="Y68" i="49" s="1"/>
  <c r="Y60" i="45"/>
  <c r="Y60" i="40" s="1"/>
  <c r="Y60" i="49" s="1"/>
  <c r="Y48" i="45"/>
  <c r="Y67" i="45"/>
  <c r="Y56" i="45"/>
  <c r="Y46" i="45"/>
  <c r="Y64" i="45"/>
  <c r="Y51" i="45"/>
  <c r="Y63" i="45"/>
  <c r="Y62" i="45"/>
  <c r="Y70" i="45"/>
  <c r="Y65" i="45"/>
  <c r="Y45" i="45"/>
  <c r="Y52" i="45"/>
  <c r="Y52" i="40" s="1"/>
  <c r="Y52" i="49" s="1"/>
  <c r="Y47" i="45"/>
  <c r="Y50" i="45"/>
  <c r="X45" i="40"/>
  <c r="X45" i="49" s="1"/>
  <c r="X67" i="40"/>
  <c r="X67" i="49" s="1"/>
  <c r="X25" i="45"/>
  <c r="X62" i="40"/>
  <c r="X20" i="45"/>
  <c r="Y89" i="45"/>
  <c r="Y89" i="40" s="1"/>
  <c r="Y89" i="49" s="1"/>
  <c r="Y103" i="45"/>
  <c r="Y103" i="40" s="1"/>
  <c r="Y103" i="49" s="1"/>
  <c r="X19" i="45"/>
  <c r="X46" i="40"/>
  <c r="X4" i="45"/>
  <c r="X48" i="40"/>
  <c r="X48" i="49" s="1"/>
  <c r="X6" i="49" s="1"/>
  <c r="X6" i="45"/>
  <c r="X70" i="40"/>
  <c r="X28" i="45"/>
  <c r="Y94" i="45"/>
  <c r="Y111" i="45"/>
  <c r="X3" i="45"/>
  <c r="X22" i="45"/>
  <c r="X64" i="40"/>
  <c r="X64" i="49" s="1"/>
  <c r="X22" i="49" s="1"/>
  <c r="X65" i="40"/>
  <c r="X65" i="49" s="1"/>
  <c r="X23" i="49" s="1"/>
  <c r="X23" i="45"/>
  <c r="X60" i="40"/>
  <c r="X60" i="49" s="1"/>
  <c r="X18" i="49" s="1"/>
  <c r="X18" i="45"/>
  <c r="Y90" i="45"/>
  <c r="Y104" i="45"/>
  <c r="Y104" i="40" s="1"/>
  <c r="Y104" i="49" s="1"/>
  <c r="X10" i="45"/>
  <c r="X52" i="40"/>
  <c r="X52" i="49" s="1"/>
  <c r="X10" i="49" s="1"/>
  <c r="X68" i="40"/>
  <c r="X68" i="49" s="1"/>
  <c r="X26" i="45"/>
  <c r="Y88" i="45"/>
  <c r="Y91" i="45"/>
  <c r="Y91" i="40" s="1"/>
  <c r="Y91" i="49" s="1"/>
  <c r="Y112" i="45"/>
  <c r="Y112" i="40" s="1"/>
  <c r="Y112" i="49" s="1"/>
  <c r="X14" i="45"/>
  <c r="X56" i="40"/>
  <c r="X56" i="49" s="1"/>
  <c r="X14" i="49" s="1"/>
  <c r="Y107" i="45"/>
  <c r="Y107" i="40" s="1"/>
  <c r="Y107" i="49" s="1"/>
  <c r="X9" i="45"/>
  <c r="X51" i="40"/>
  <c r="X51" i="49" s="1"/>
  <c r="X9" i="49" s="1"/>
  <c r="X49" i="40"/>
  <c r="X49" i="49" s="1"/>
  <c r="X7" i="45"/>
  <c r="Y98" i="45"/>
  <c r="Y98" i="40" s="1"/>
  <c r="Y98" i="49" s="1"/>
  <c r="Y93" i="45"/>
  <c r="Y93" i="40" s="1"/>
  <c r="Y93" i="49" s="1"/>
  <c r="Y105" i="45"/>
  <c r="Y105" i="40" s="1"/>
  <c r="Y105" i="49" s="1"/>
  <c r="Y13" i="45"/>
  <c r="Y55" i="40"/>
  <c r="Y55" i="49" s="1"/>
  <c r="Y13" i="49" s="1"/>
  <c r="AB12" i="45"/>
  <c r="AC96" i="45"/>
  <c r="AC100" i="45"/>
  <c r="AA7" i="18"/>
  <c r="AC58" i="45"/>
  <c r="AA75" i="16"/>
  <c r="AA74" i="16"/>
  <c r="AB7" i="16"/>
  <c r="AB7" i="39"/>
  <c r="AD58" i="45" s="1"/>
  <c r="Z75" i="18"/>
  <c r="Z74" i="18"/>
  <c r="AC54" i="45"/>
  <c r="V101" i="28"/>
  <c r="W97" i="44"/>
  <c r="W97" i="32" s="1"/>
  <c r="V113" i="32"/>
  <c r="V122" i="32" s="1"/>
  <c r="V6" i="17"/>
  <c r="V67" i="18" s="1"/>
  <c r="W53" i="44"/>
  <c r="W57" i="44"/>
  <c r="U6" i="18"/>
  <c r="V45" i="14"/>
  <c r="W69" i="32"/>
  <c r="W27" i="44"/>
  <c r="W61" i="32"/>
  <c r="W19" i="44"/>
  <c r="W46" i="32"/>
  <c r="W46" i="12" s="1"/>
  <c r="W4" i="44"/>
  <c r="V55" i="32"/>
  <c r="V13" i="44"/>
  <c r="X91" i="44"/>
  <c r="X91" i="32" s="1"/>
  <c r="X91" i="48" s="1"/>
  <c r="X111" i="44"/>
  <c r="X111" i="32" s="1"/>
  <c r="X111" i="48" s="1"/>
  <c r="X87" i="44"/>
  <c r="V108" i="28"/>
  <c r="W68" i="32"/>
  <c r="W26" i="44"/>
  <c r="W60" i="32"/>
  <c r="W18" i="44"/>
  <c r="W45" i="32"/>
  <c r="W3" i="44"/>
  <c r="V59" i="32"/>
  <c r="V17" i="44"/>
  <c r="V8" i="17"/>
  <c r="V79" i="18" s="1"/>
  <c r="V8" i="31"/>
  <c r="X90" i="44"/>
  <c r="X90" i="32" s="1"/>
  <c r="X90" i="48" s="1"/>
  <c r="X110" i="44"/>
  <c r="X110" i="32" s="1"/>
  <c r="X110" i="48" s="1"/>
  <c r="X98" i="44"/>
  <c r="X98" i="32" s="1"/>
  <c r="X98" i="48" s="1"/>
  <c r="T66" i="28"/>
  <c r="U9" i="17"/>
  <c r="U85" i="18" s="1"/>
  <c r="W52" i="32"/>
  <c r="W10" i="44"/>
  <c r="U66" i="32"/>
  <c r="U66" i="48" s="1"/>
  <c r="U24" i="48" s="1"/>
  <c r="U24" i="44"/>
  <c r="W70" i="32"/>
  <c r="W28" i="44"/>
  <c r="W51" i="32"/>
  <c r="W9" i="44"/>
  <c r="X106" i="44"/>
  <c r="X104" i="44"/>
  <c r="U108" i="14"/>
  <c r="U108" i="28"/>
  <c r="V45" i="28"/>
  <c r="V99" i="28"/>
  <c r="W65" i="32"/>
  <c r="W23" i="44"/>
  <c r="W50" i="32"/>
  <c r="W8" i="44"/>
  <c r="U113" i="32"/>
  <c r="U122" i="32" s="1"/>
  <c r="U99" i="28"/>
  <c r="X94" i="44"/>
  <c r="X94" i="32" s="1"/>
  <c r="X103" i="44"/>
  <c r="X103" i="32" s="1"/>
  <c r="X103" i="48" s="1"/>
  <c r="W64" i="32"/>
  <c r="W64" i="12" s="1"/>
  <c r="W22" i="44"/>
  <c r="W49" i="32"/>
  <c r="W7" i="44"/>
  <c r="W55" i="44"/>
  <c r="W59" i="44"/>
  <c r="U8" i="18"/>
  <c r="X92" i="44"/>
  <c r="X92" i="32" s="1"/>
  <c r="X92" i="48" s="1"/>
  <c r="X102" i="44"/>
  <c r="X102" i="32" s="1"/>
  <c r="X102" i="48" s="1"/>
  <c r="W67" i="32"/>
  <c r="W25" i="44"/>
  <c r="T9" i="18"/>
  <c r="V66" i="44"/>
  <c r="V106" i="28"/>
  <c r="W95" i="44"/>
  <c r="W95" i="32" s="1"/>
  <c r="W63" i="32"/>
  <c r="W21" i="44"/>
  <c r="W48" i="32"/>
  <c r="W48" i="28" s="1"/>
  <c r="W6" i="44"/>
  <c r="V15" i="44"/>
  <c r="V57" i="32"/>
  <c r="X105" i="44"/>
  <c r="X105" i="32" s="1"/>
  <c r="X105" i="48" s="1"/>
  <c r="W56" i="32"/>
  <c r="W14" i="44"/>
  <c r="V4" i="18"/>
  <c r="X56" i="44"/>
  <c r="X45" i="44"/>
  <c r="X46" i="44"/>
  <c r="X47" i="44"/>
  <c r="X48" i="44"/>
  <c r="X49" i="44"/>
  <c r="X50" i="44"/>
  <c r="X51" i="44"/>
  <c r="X52" i="44"/>
  <c r="X60" i="44"/>
  <c r="X61" i="44"/>
  <c r="X62" i="44"/>
  <c r="X62" i="32" s="1"/>
  <c r="X62" i="48" s="1"/>
  <c r="X63" i="44"/>
  <c r="X64" i="44"/>
  <c r="X64" i="32" s="1"/>
  <c r="X64" i="48" s="1"/>
  <c r="X65" i="44"/>
  <c r="X70" i="44"/>
  <c r="X67" i="44"/>
  <c r="X69" i="44"/>
  <c r="X68" i="44"/>
  <c r="V46" i="12"/>
  <c r="W99" i="44"/>
  <c r="W99" i="32" s="1"/>
  <c r="W62" i="32"/>
  <c r="W20" i="44"/>
  <c r="W47" i="32"/>
  <c r="W5" i="44"/>
  <c r="V53" i="32"/>
  <c r="V11" i="44"/>
  <c r="X93" i="44"/>
  <c r="X93" i="32" s="1"/>
  <c r="X93" i="48" s="1"/>
  <c r="X112" i="44"/>
  <c r="X112" i="32" s="1"/>
  <c r="X112" i="48" s="1"/>
  <c r="X88" i="44"/>
  <c r="X88" i="32" s="1"/>
  <c r="X88" i="48" s="1"/>
  <c r="T71" i="32"/>
  <c r="T80" i="32" s="1"/>
  <c r="H108" i="12"/>
  <c r="H108" i="20" s="1"/>
  <c r="I108" i="12"/>
  <c r="I108" i="20" s="1"/>
  <c r="F108" i="12"/>
  <c r="F108" i="20" s="1"/>
  <c r="E108" i="12"/>
  <c r="E108" i="20" s="1"/>
  <c r="G108" i="12"/>
  <c r="G108" i="20" s="1"/>
  <c r="J108" i="12"/>
  <c r="J108" i="20" s="1"/>
  <c r="K108" i="12"/>
  <c r="K108" i="20" s="1"/>
  <c r="L108" i="12"/>
  <c r="L108" i="20" s="1"/>
  <c r="M108" i="12"/>
  <c r="M108" i="20" s="1"/>
  <c r="N108" i="12"/>
  <c r="N108" i="20" s="1"/>
  <c r="O108" i="12"/>
  <c r="O108" i="20" s="1"/>
  <c r="P108" i="12"/>
  <c r="P108" i="20" s="1"/>
  <c r="Q108" i="12"/>
  <c r="Q108" i="20" s="1"/>
  <c r="R108" i="12"/>
  <c r="R108" i="20" s="1"/>
  <c r="S108" i="12"/>
  <c r="S108" i="20" s="1"/>
  <c r="T108" i="12"/>
  <c r="T108" i="20" s="1"/>
  <c r="U108" i="12"/>
  <c r="U108" i="20" s="1"/>
  <c r="G96" i="14"/>
  <c r="G96" i="21" s="1"/>
  <c r="F96" i="14"/>
  <c r="I96" i="14"/>
  <c r="E96" i="14"/>
  <c r="H96" i="14"/>
  <c r="H96" i="21" s="1"/>
  <c r="J96" i="14"/>
  <c r="K96" i="14"/>
  <c r="M96" i="14"/>
  <c r="L96" i="14"/>
  <c r="N96" i="14"/>
  <c r="O96" i="14"/>
  <c r="P96" i="14"/>
  <c r="Q96" i="14"/>
  <c r="R96" i="14"/>
  <c r="S96" i="14"/>
  <c r="T96" i="14"/>
  <c r="U96" i="14"/>
  <c r="G54" i="12"/>
  <c r="G54" i="20" s="1"/>
  <c r="I54" i="12"/>
  <c r="I54" i="20" s="1"/>
  <c r="F54" i="12"/>
  <c r="F54" i="20" s="1"/>
  <c r="E54" i="12"/>
  <c r="E54" i="20" s="1"/>
  <c r="H54" i="12"/>
  <c r="H54" i="20" s="1"/>
  <c r="J54" i="12"/>
  <c r="J54" i="20" s="1"/>
  <c r="K54" i="12"/>
  <c r="K54" i="20" s="1"/>
  <c r="L54" i="12"/>
  <c r="L54" i="20" s="1"/>
  <c r="M54" i="12"/>
  <c r="M54" i="20" s="1"/>
  <c r="N54" i="12"/>
  <c r="N54" i="20" s="1"/>
  <c r="O54" i="12"/>
  <c r="O54" i="20" s="1"/>
  <c r="P54" i="12"/>
  <c r="P54" i="20" s="1"/>
  <c r="Q54" i="12"/>
  <c r="Q54" i="20" s="1"/>
  <c r="R54" i="12"/>
  <c r="R54" i="20" s="1"/>
  <c r="S54" i="12"/>
  <c r="S54" i="20" s="1"/>
  <c r="T54" i="12"/>
  <c r="T54" i="20" s="1"/>
  <c r="U54" i="12"/>
  <c r="U54" i="20" s="1"/>
  <c r="F95" i="12"/>
  <c r="F95" i="20" s="1"/>
  <c r="G95" i="12"/>
  <c r="G95" i="20" s="1"/>
  <c r="E95" i="12"/>
  <c r="E95" i="20" s="1"/>
  <c r="H95" i="12"/>
  <c r="H95" i="20" s="1"/>
  <c r="I95" i="12"/>
  <c r="I95" i="20" s="1"/>
  <c r="J95" i="12"/>
  <c r="J95" i="20" s="1"/>
  <c r="K95" i="12"/>
  <c r="K95" i="20" s="1"/>
  <c r="L95" i="12"/>
  <c r="L95" i="20" s="1"/>
  <c r="M95" i="12"/>
  <c r="M95" i="20" s="1"/>
  <c r="N95" i="12"/>
  <c r="N95" i="20" s="1"/>
  <c r="O95" i="12"/>
  <c r="O95" i="20" s="1"/>
  <c r="P95" i="12"/>
  <c r="P95" i="20" s="1"/>
  <c r="Q95" i="12"/>
  <c r="Q95" i="20" s="1"/>
  <c r="R95" i="12"/>
  <c r="R95" i="20" s="1"/>
  <c r="S95" i="12"/>
  <c r="S95" i="20" s="1"/>
  <c r="T95" i="12"/>
  <c r="T95" i="20" s="1"/>
  <c r="U95" i="12"/>
  <c r="U95" i="20" s="1"/>
  <c r="V95" i="12"/>
  <c r="V95" i="20" s="1"/>
  <c r="W90" i="14"/>
  <c r="W109" i="28"/>
  <c r="W87" i="12"/>
  <c r="W111" i="14"/>
  <c r="W88" i="14"/>
  <c r="W91" i="28"/>
  <c r="W110" i="14"/>
  <c r="W106" i="28"/>
  <c r="W87" i="28"/>
  <c r="W106" i="14"/>
  <c r="Y8" i="16"/>
  <c r="W88" i="28"/>
  <c r="W94" i="14"/>
  <c r="W89" i="14"/>
  <c r="W89" i="28"/>
  <c r="W4" i="17"/>
  <c r="AA2" i="42"/>
  <c r="AA2" i="34"/>
  <c r="W113" i="40"/>
  <c r="W122" i="40" s="1"/>
  <c r="W54" i="28"/>
  <c r="W54" i="29" s="1"/>
  <c r="W100" i="28"/>
  <c r="W100" i="29" s="1"/>
  <c r="W92" i="28"/>
  <c r="W112" i="28"/>
  <c r="W112" i="14"/>
  <c r="W112" i="12"/>
  <c r="W4" i="16"/>
  <c r="W109" i="14"/>
  <c r="X79" i="32"/>
  <c r="V3" i="16"/>
  <c r="X79" i="11"/>
  <c r="X79" i="15"/>
  <c r="X79" i="14"/>
  <c r="X79" i="28"/>
  <c r="X79" i="12"/>
  <c r="W58" i="28"/>
  <c r="W58" i="29" s="1"/>
  <c r="X11" i="17"/>
  <c r="W92" i="12"/>
  <c r="W98" i="28"/>
  <c r="W107" i="28"/>
  <c r="W107" i="14"/>
  <c r="W107" i="12"/>
  <c r="X37" i="40"/>
  <c r="X38" i="40" s="1"/>
  <c r="X37" i="41"/>
  <c r="W103" i="28"/>
  <c r="W37" i="28"/>
  <c r="W37" i="11"/>
  <c r="W37" i="14"/>
  <c r="U3" i="18"/>
  <c r="W37" i="15"/>
  <c r="W37" i="12"/>
  <c r="X121" i="11"/>
  <c r="X121" i="14"/>
  <c r="X121" i="28"/>
  <c r="X121" i="15"/>
  <c r="X121" i="12"/>
  <c r="V3" i="17"/>
  <c r="W3" i="39"/>
  <c r="Y37" i="49" s="1"/>
  <c r="Y121" i="40"/>
  <c r="W71" i="40"/>
  <c r="W80" i="40" s="1"/>
  <c r="W93" i="14"/>
  <c r="W93" i="28"/>
  <c r="X11" i="16"/>
  <c r="W92" i="14"/>
  <c r="W96" i="28"/>
  <c r="W96" i="29" s="1"/>
  <c r="W96" i="14"/>
  <c r="Z11" i="31"/>
  <c r="Y11" i="18"/>
  <c r="Y35" i="31"/>
  <c r="Y23" i="31"/>
  <c r="W102" i="28"/>
  <c r="W90" i="12"/>
  <c r="W110" i="12"/>
  <c r="W2" i="32"/>
  <c r="W2" i="40"/>
  <c r="U14" i="31"/>
  <c r="U26" i="31" s="1"/>
  <c r="V2" i="31"/>
  <c r="W94" i="28"/>
  <c r="W101" i="28"/>
  <c r="W90" i="28"/>
  <c r="W54" i="12"/>
  <c r="W91" i="12"/>
  <c r="W110" i="28"/>
  <c r="V86" i="40"/>
  <c r="V44" i="40"/>
  <c r="V2" i="39"/>
  <c r="U14" i="39"/>
  <c r="U26" i="39" s="1"/>
  <c r="V86" i="32"/>
  <c r="V44" i="32"/>
  <c r="AC40" i="40"/>
  <c r="Y15" i="39"/>
  <c r="AA79" i="49" s="1"/>
  <c r="Z16" i="39"/>
  <c r="X34" i="39"/>
  <c r="X22" i="39"/>
  <c r="Y10" i="39"/>
  <c r="X6" i="39"/>
  <c r="X27" i="39"/>
  <c r="Z121" i="49" s="1"/>
  <c r="Y28" i="39"/>
  <c r="X4" i="39"/>
  <c r="X9" i="39"/>
  <c r="Y8" i="39"/>
  <c r="AA59" i="45" s="1"/>
  <c r="Y35" i="39"/>
  <c r="Y23" i="39"/>
  <c r="Z11" i="39"/>
  <c r="Y5" i="39"/>
  <c r="V6" i="31"/>
  <c r="X95" i="44" s="1"/>
  <c r="X95" i="32" s="1"/>
  <c r="X95" i="48" s="1"/>
  <c r="U9" i="31"/>
  <c r="W108" i="44" s="1"/>
  <c r="W108" i="32" s="1"/>
  <c r="V34" i="31"/>
  <c r="V10" i="17" s="1"/>
  <c r="W10" i="31"/>
  <c r="W10" i="18" s="1"/>
  <c r="V22" i="31"/>
  <c r="V10" i="16" s="1"/>
  <c r="W37" i="32"/>
  <c r="W37" i="36"/>
  <c r="X121" i="32"/>
  <c r="AA2" i="38"/>
  <c r="W86" i="4"/>
  <c r="W44" i="4"/>
  <c r="X2" i="36"/>
  <c r="X2" i="35"/>
  <c r="X2" i="4"/>
  <c r="V14" i="2"/>
  <c r="V26" i="2" s="1"/>
  <c r="W2" i="2"/>
  <c r="Y28" i="36"/>
  <c r="X9" i="36"/>
  <c r="X29" i="32"/>
  <c r="X21" i="36"/>
  <c r="AP95" i="11"/>
  <c r="AP61" i="11"/>
  <c r="AP108" i="11"/>
  <c r="AN112" i="11"/>
  <c r="AP52" i="11"/>
  <c r="AP48" i="10"/>
  <c r="AP69" i="10"/>
  <c r="V69" i="14" s="1"/>
  <c r="AN67" i="11"/>
  <c r="AN46" i="11"/>
  <c r="AN96" i="11"/>
  <c r="X28" i="31"/>
  <c r="W27" i="31"/>
  <c r="X16" i="31"/>
  <c r="W15" i="31"/>
  <c r="W4" i="31"/>
  <c r="V3" i="31"/>
  <c r="W5" i="31"/>
  <c r="W5" i="18" s="1"/>
  <c r="X17" i="31"/>
  <c r="X5" i="16" s="1"/>
  <c r="U23" i="34"/>
  <c r="U19" i="34"/>
  <c r="U7" i="34"/>
  <c r="U6" i="34"/>
  <c r="V5" i="34"/>
  <c r="U27" i="34"/>
  <c r="U26" i="34"/>
  <c r="U25" i="34"/>
  <c r="U24" i="34"/>
  <c r="U18" i="34"/>
  <c r="U17" i="34"/>
  <c r="U16" i="34"/>
  <c r="U15" i="34"/>
  <c r="V11" i="34"/>
  <c r="U14" i="34"/>
  <c r="U13" i="34"/>
  <c r="U12" i="34"/>
  <c r="AD40" i="32"/>
  <c r="AB20" i="36"/>
  <c r="X113" i="4"/>
  <c r="X38" i="4"/>
  <c r="W122" i="4"/>
  <c r="U40" i="4"/>
  <c r="W80" i="4"/>
  <c r="X71" i="4"/>
  <c r="Y29" i="4"/>
  <c r="C86" i="17"/>
  <c r="C87" i="17"/>
  <c r="H86" i="17"/>
  <c r="H87" i="17"/>
  <c r="D86" i="17"/>
  <c r="D87" i="17"/>
  <c r="C69" i="17"/>
  <c r="C68" i="17"/>
  <c r="D68" i="17"/>
  <c r="D69" i="17"/>
  <c r="H68" i="17"/>
  <c r="C86" i="16"/>
  <c r="C87" i="16"/>
  <c r="H86" i="16"/>
  <c r="H87" i="16"/>
  <c r="D86" i="16"/>
  <c r="D87" i="16"/>
  <c r="H68" i="16"/>
  <c r="D68" i="16"/>
  <c r="D69" i="16"/>
  <c r="C68" i="16"/>
  <c r="C69" i="16"/>
  <c r="R39" i="17"/>
  <c r="R52" i="17" s="1"/>
  <c r="J39" i="17"/>
  <c r="J52" i="17" s="1"/>
  <c r="P39" i="17"/>
  <c r="AN88" i="10"/>
  <c r="AP55" i="10"/>
  <c r="AN89" i="10"/>
  <c r="AN47" i="11"/>
  <c r="AN68" i="11"/>
  <c r="AP50" i="10"/>
  <c r="V50" i="14" s="1"/>
  <c r="AN68" i="10"/>
  <c r="V68" i="12" s="1"/>
  <c r="AN53" i="11"/>
  <c r="AN103" i="11"/>
  <c r="C50" i="17"/>
  <c r="AP67" i="11"/>
  <c r="AN87" i="11"/>
  <c r="AP92" i="11"/>
  <c r="AP46" i="11"/>
  <c r="AP66" i="10"/>
  <c r="T66" i="14" s="1"/>
  <c r="AP53" i="10"/>
  <c r="AN45" i="10"/>
  <c r="V45" i="12" s="1"/>
  <c r="AN56" i="11"/>
  <c r="AN69" i="11"/>
  <c r="AN107" i="11"/>
  <c r="AN48" i="10"/>
  <c r="V48" i="12" s="1"/>
  <c r="AN90" i="11"/>
  <c r="AP64" i="10"/>
  <c r="AN94" i="10"/>
  <c r="M39" i="17"/>
  <c r="L39" i="17"/>
  <c r="N39" i="17"/>
  <c r="H39" i="17"/>
  <c r="G39" i="17"/>
  <c r="D39" i="17"/>
  <c r="AP54" i="10"/>
  <c r="AP67" i="10"/>
  <c r="V67" i="14" s="1"/>
  <c r="AN49" i="10"/>
  <c r="AP68" i="11"/>
  <c r="AP51" i="11"/>
  <c r="AN106" i="11"/>
  <c r="AN66" i="10"/>
  <c r="AN103" i="10"/>
  <c r="V103" i="12" s="1"/>
  <c r="AP87" i="10"/>
  <c r="V87" i="14" s="1"/>
  <c r="AP105" i="10"/>
  <c r="AN55" i="11"/>
  <c r="AN53" i="10"/>
  <c r="AP55" i="11"/>
  <c r="AN70" i="10"/>
  <c r="V70" i="12" s="1"/>
  <c r="AP68" i="10"/>
  <c r="V68" i="14" s="1"/>
  <c r="AP65" i="10"/>
  <c r="V65" i="14" s="1"/>
  <c r="AP111" i="11"/>
  <c r="AN98" i="10"/>
  <c r="W98" i="12" s="1"/>
  <c r="W98" i="20" s="1"/>
  <c r="AP70" i="10"/>
  <c r="AN49" i="11"/>
  <c r="AN50" i="10"/>
  <c r="AP65" i="11"/>
  <c r="AP107" i="11"/>
  <c r="AP52" i="10"/>
  <c r="V52" i="14" s="1"/>
  <c r="AP104" i="10"/>
  <c r="AN55" i="10"/>
  <c r="AN97" i="10"/>
  <c r="AN94" i="11"/>
  <c r="AN52" i="11"/>
  <c r="AN106" i="10"/>
  <c r="W106" i="12" s="1"/>
  <c r="AN109" i="10"/>
  <c r="W109" i="12" s="1"/>
  <c r="AN67" i="10"/>
  <c r="V67" i="12" s="1"/>
  <c r="V67" i="20" s="1"/>
  <c r="AP46" i="10"/>
  <c r="V46" i="14" s="1"/>
  <c r="AP47" i="11"/>
  <c r="AP89" i="11"/>
  <c r="AP70" i="11"/>
  <c r="AP112" i="11"/>
  <c r="AP63" i="11"/>
  <c r="AP105" i="11"/>
  <c r="AN50" i="11"/>
  <c r="AN92" i="11"/>
  <c r="AP91" i="11"/>
  <c r="AP49" i="11"/>
  <c r="AP98" i="10"/>
  <c r="W98" i="14" s="1"/>
  <c r="AN93" i="10"/>
  <c r="AN108" i="11"/>
  <c r="AN66" i="11"/>
  <c r="O39" i="17"/>
  <c r="G60" i="18"/>
  <c r="G39" i="18" s="1"/>
  <c r="G52" i="18" s="1"/>
  <c r="G39" i="16"/>
  <c r="O39" i="16"/>
  <c r="S39" i="17"/>
  <c r="H50" i="17"/>
  <c r="D62" i="17"/>
  <c r="H61" i="17"/>
  <c r="R60" i="18"/>
  <c r="T39" i="17"/>
  <c r="K39" i="17"/>
  <c r="C39" i="17"/>
  <c r="E121" i="21" s="1"/>
  <c r="C61" i="17"/>
  <c r="C39" i="16"/>
  <c r="M39" i="16"/>
  <c r="J60" i="18"/>
  <c r="Q60" i="18"/>
  <c r="I60" i="18"/>
  <c r="P60" i="18"/>
  <c r="H60" i="18"/>
  <c r="O60" i="18"/>
  <c r="O39" i="18" s="1"/>
  <c r="V60" i="18"/>
  <c r="N60" i="18"/>
  <c r="D60" i="18"/>
  <c r="I39" i="16"/>
  <c r="Q39" i="16"/>
  <c r="D51" i="17"/>
  <c r="B71" i="14"/>
  <c r="B113" i="14" s="1"/>
  <c r="U60" i="18"/>
  <c r="M60" i="18"/>
  <c r="C60" i="18"/>
  <c r="C39" i="18" s="1"/>
  <c r="T60" i="18"/>
  <c r="L60" i="18"/>
  <c r="S60" i="18"/>
  <c r="S39" i="18" s="1"/>
  <c r="K60" i="18"/>
  <c r="K39" i="18" s="1"/>
  <c r="N49" i="18"/>
  <c r="D49" i="18"/>
  <c r="M49" i="18"/>
  <c r="R49" i="18"/>
  <c r="J49" i="18"/>
  <c r="I39" i="17"/>
  <c r="Q39" i="17"/>
  <c r="C62" i="17"/>
  <c r="C51" i="17"/>
  <c r="H62" i="17"/>
  <c r="D61" i="17"/>
  <c r="H51" i="17"/>
  <c r="D50" i="17"/>
  <c r="K39" i="16"/>
  <c r="S39" i="16"/>
  <c r="H39" i="16"/>
  <c r="P39" i="16"/>
  <c r="L39" i="16"/>
  <c r="D39" i="16"/>
  <c r="N39" i="16"/>
  <c r="T39" i="16"/>
  <c r="R39" i="16"/>
  <c r="J39" i="16"/>
  <c r="C50" i="16"/>
  <c r="H61" i="16"/>
  <c r="C61" i="16"/>
  <c r="D61" i="16"/>
  <c r="H50" i="16"/>
  <c r="H51" i="16"/>
  <c r="C62" i="16"/>
  <c r="D62" i="16"/>
  <c r="H62" i="16"/>
  <c r="C51" i="16"/>
  <c r="E44" i="15"/>
  <c r="E86" i="15"/>
  <c r="E44" i="14"/>
  <c r="E86" i="14"/>
  <c r="E86" i="12"/>
  <c r="E44" i="12"/>
  <c r="AP62" i="11"/>
  <c r="AP54" i="11"/>
  <c r="AP48" i="11"/>
  <c r="AP56" i="11"/>
  <c r="AN93" i="11"/>
  <c r="AP106" i="11"/>
  <c r="AP45" i="11"/>
  <c r="E85" i="11"/>
  <c r="E43" i="11"/>
  <c r="E44" i="11"/>
  <c r="AN111" i="10"/>
  <c r="AP51" i="10"/>
  <c r="AN96" i="10"/>
  <c r="W96" i="12" s="1"/>
  <c r="W96" i="20" s="1"/>
  <c r="AP91" i="10"/>
  <c r="W91" i="14" s="1"/>
  <c r="AP103" i="10"/>
  <c r="AP47" i="10"/>
  <c r="V47" i="14" s="1"/>
  <c r="AN65" i="10"/>
  <c r="E85" i="10"/>
  <c r="E43" i="10"/>
  <c r="E86" i="10"/>
  <c r="E44" i="10"/>
  <c r="V3" i="48" l="1"/>
  <c r="Y2" i="41"/>
  <c r="Y2" i="47"/>
  <c r="Y2" i="48"/>
  <c r="Y2" i="44"/>
  <c r="Y2" i="49"/>
  <c r="Y2" i="45"/>
  <c r="Y2" i="43"/>
  <c r="X86" i="49"/>
  <c r="X44" i="49"/>
  <c r="X44" i="44"/>
  <c r="X86" i="44"/>
  <c r="X86" i="48"/>
  <c r="X44" i="48"/>
  <c r="X86" i="43"/>
  <c r="X44" i="43"/>
  <c r="X86" i="47"/>
  <c r="X44" i="47"/>
  <c r="X86" i="45"/>
  <c r="X44" i="45"/>
  <c r="W3" i="49"/>
  <c r="Z87" i="4"/>
  <c r="Z87" i="47" s="1"/>
  <c r="Z45" i="4"/>
  <c r="W113" i="49"/>
  <c r="W122" i="49" s="1"/>
  <c r="Y26" i="49"/>
  <c r="X99" i="49"/>
  <c r="X15" i="49" s="1"/>
  <c r="X101" i="49"/>
  <c r="X17" i="49" s="1"/>
  <c r="V29" i="49"/>
  <c r="V38" i="49" s="1"/>
  <c r="W10" i="49"/>
  <c r="W12" i="49"/>
  <c r="W71" i="49"/>
  <c r="W80" i="49" s="1"/>
  <c r="X91" i="49"/>
  <c r="X7" i="49" s="1"/>
  <c r="X46" i="49"/>
  <c r="X4" i="49" s="1"/>
  <c r="X109" i="49"/>
  <c r="X25" i="49" s="1"/>
  <c r="W6" i="49"/>
  <c r="X70" i="49"/>
  <c r="X28" i="49" s="1"/>
  <c r="X62" i="49"/>
  <c r="X20" i="49" s="1"/>
  <c r="X110" i="49"/>
  <c r="X26" i="49" s="1"/>
  <c r="AL113" i="32"/>
  <c r="AL122" i="32" s="1"/>
  <c r="V55" i="48"/>
  <c r="V13" i="48" s="1"/>
  <c r="AL55" i="32"/>
  <c r="V57" i="48"/>
  <c r="V15" i="48" s="1"/>
  <c r="AL57" i="32"/>
  <c r="V53" i="48"/>
  <c r="V11" i="48" s="1"/>
  <c r="AL53" i="32"/>
  <c r="V59" i="48"/>
  <c r="V17" i="48" s="1"/>
  <c r="AL59" i="32"/>
  <c r="T39" i="18"/>
  <c r="T63" i="18" s="1"/>
  <c r="W68" i="28"/>
  <c r="W50" i="28"/>
  <c r="W52" i="28"/>
  <c r="W47" i="48"/>
  <c r="W5" i="48" s="1"/>
  <c r="W64" i="14"/>
  <c r="W51" i="48"/>
  <c r="W9" i="48" s="1"/>
  <c r="W63" i="48"/>
  <c r="W21" i="48" s="1"/>
  <c r="W69" i="48"/>
  <c r="W27" i="48" s="1"/>
  <c r="W62" i="48"/>
  <c r="W20" i="48" s="1"/>
  <c r="W38" i="32"/>
  <c r="W60" i="48"/>
  <c r="W18" i="48" s="1"/>
  <c r="Y95" i="47"/>
  <c r="Y11" i="47" s="1"/>
  <c r="Z13" i="47"/>
  <c r="Z66" i="47"/>
  <c r="Y56" i="47"/>
  <c r="Y14" i="47" s="1"/>
  <c r="Y27" i="47"/>
  <c r="Z16" i="47"/>
  <c r="Y23" i="47"/>
  <c r="AA28" i="47"/>
  <c r="Y104" i="47"/>
  <c r="Y20" i="47" s="1"/>
  <c r="Y109" i="47"/>
  <c r="Y25" i="47" s="1"/>
  <c r="Y7" i="47"/>
  <c r="Z9" i="47"/>
  <c r="Y88" i="40"/>
  <c r="W87" i="14"/>
  <c r="W49" i="12"/>
  <c r="W69" i="28"/>
  <c r="Y4" i="47"/>
  <c r="Z19" i="47"/>
  <c r="W49" i="28"/>
  <c r="W103" i="12"/>
  <c r="Y101" i="40"/>
  <c r="Y101" i="49" s="1"/>
  <c r="Y17" i="49" s="1"/>
  <c r="Z4" i="50"/>
  <c r="Z21" i="10" s="1"/>
  <c r="Z63" i="10" s="1"/>
  <c r="Z105" i="10" s="1"/>
  <c r="Y16" i="49"/>
  <c r="Y3" i="50"/>
  <c r="Y20" i="10" s="1"/>
  <c r="Y62" i="10" s="1"/>
  <c r="Y104" i="10" s="1"/>
  <c r="Y111" i="40"/>
  <c r="Z5" i="47"/>
  <c r="W113" i="47"/>
  <c r="W122" i="47" s="1"/>
  <c r="Z21" i="47"/>
  <c r="Y15" i="47"/>
  <c r="Z58" i="40"/>
  <c r="Z58" i="49" s="1"/>
  <c r="Z100" i="40"/>
  <c r="Z100" i="49" s="1"/>
  <c r="J51" i="14"/>
  <c r="I51" i="14"/>
  <c r="F51" i="14"/>
  <c r="H51" i="14"/>
  <c r="H51" i="21" s="1"/>
  <c r="E51" i="14"/>
  <c r="K51" i="14"/>
  <c r="G51" i="14"/>
  <c r="G51" i="21" s="1"/>
  <c r="G9" i="21" s="1"/>
  <c r="L51" i="14"/>
  <c r="M51" i="14"/>
  <c r="N51" i="14"/>
  <c r="O51" i="14"/>
  <c r="P51" i="14"/>
  <c r="Q51" i="14"/>
  <c r="R51" i="14"/>
  <c r="S51" i="14"/>
  <c r="T51" i="14"/>
  <c r="U51" i="14"/>
  <c r="I93" i="12"/>
  <c r="J93" i="12"/>
  <c r="K93" i="12"/>
  <c r="F93" i="12"/>
  <c r="H93" i="12"/>
  <c r="G93" i="12"/>
  <c r="G93" i="20" s="1"/>
  <c r="E93" i="12"/>
  <c r="L93" i="12"/>
  <c r="M93" i="12"/>
  <c r="N93" i="12"/>
  <c r="O93" i="12"/>
  <c r="P93" i="12"/>
  <c r="Q93" i="12"/>
  <c r="R93" i="12"/>
  <c r="T93" i="12"/>
  <c r="S93" i="12"/>
  <c r="U93" i="12"/>
  <c r="V93" i="12"/>
  <c r="I50" i="12"/>
  <c r="J50" i="12"/>
  <c r="E50" i="12"/>
  <c r="F50" i="12"/>
  <c r="K50" i="12"/>
  <c r="H50" i="12"/>
  <c r="H50" i="20" s="1"/>
  <c r="M50" i="12"/>
  <c r="G50" i="12"/>
  <c r="G50" i="20" s="1"/>
  <c r="L50" i="12"/>
  <c r="N50" i="12"/>
  <c r="O50" i="12"/>
  <c r="P50" i="12"/>
  <c r="Q50" i="12"/>
  <c r="S50" i="12"/>
  <c r="R50" i="12"/>
  <c r="T50" i="12"/>
  <c r="U50" i="12"/>
  <c r="I89" i="12"/>
  <c r="J89" i="12"/>
  <c r="L89" i="12"/>
  <c r="K89" i="12"/>
  <c r="H89" i="12"/>
  <c r="H89" i="20" s="1"/>
  <c r="F89" i="12"/>
  <c r="E89" i="12"/>
  <c r="G89" i="12"/>
  <c r="G89" i="20" s="1"/>
  <c r="M89" i="12"/>
  <c r="N89" i="12"/>
  <c r="P89" i="12"/>
  <c r="O89" i="12"/>
  <c r="Q89" i="12"/>
  <c r="R89" i="12"/>
  <c r="S89" i="12"/>
  <c r="T89" i="12"/>
  <c r="U89" i="12"/>
  <c r="V89" i="12"/>
  <c r="Z45" i="47"/>
  <c r="AA103" i="47"/>
  <c r="AA61" i="47"/>
  <c r="Z91" i="47"/>
  <c r="Z49" i="47"/>
  <c r="H48" i="14"/>
  <c r="H48" i="21" s="1"/>
  <c r="N48" i="14"/>
  <c r="E48" i="14"/>
  <c r="M48" i="14"/>
  <c r="J48" i="14"/>
  <c r="K48" i="14"/>
  <c r="G48" i="14"/>
  <c r="G48" i="21" s="1"/>
  <c r="I48" i="14"/>
  <c r="F48" i="14"/>
  <c r="O48" i="14"/>
  <c r="L48" i="14"/>
  <c r="P48" i="14"/>
  <c r="Q48" i="14"/>
  <c r="R48" i="14"/>
  <c r="S48" i="14"/>
  <c r="T48" i="14"/>
  <c r="U48" i="14"/>
  <c r="W93" i="12"/>
  <c r="W48" i="14"/>
  <c r="W65" i="12"/>
  <c r="W65" i="20" s="1"/>
  <c r="Y6" i="47"/>
  <c r="Y29" i="40"/>
  <c r="X12" i="49"/>
  <c r="Z8" i="41"/>
  <c r="I111" i="12"/>
  <c r="N111" i="12"/>
  <c r="J111" i="12"/>
  <c r="K111" i="12"/>
  <c r="H111" i="12"/>
  <c r="H111" i="20" s="1"/>
  <c r="L111" i="12"/>
  <c r="F111" i="12"/>
  <c r="E111" i="12"/>
  <c r="G111" i="12"/>
  <c r="G111" i="20" s="1"/>
  <c r="M111" i="12"/>
  <c r="P111" i="12"/>
  <c r="O111" i="12"/>
  <c r="R111" i="12"/>
  <c r="Q111" i="12"/>
  <c r="T111" i="12"/>
  <c r="S111" i="12"/>
  <c r="V111" i="12"/>
  <c r="U111" i="12"/>
  <c r="Y90" i="40"/>
  <c r="I106" i="12"/>
  <c r="J106" i="12"/>
  <c r="K106" i="12"/>
  <c r="F106" i="12"/>
  <c r="L106" i="12"/>
  <c r="E106" i="12"/>
  <c r="M106" i="12"/>
  <c r="G106" i="12"/>
  <c r="G106" i="20" s="1"/>
  <c r="H106" i="12"/>
  <c r="H106" i="20" s="1"/>
  <c r="H22" i="20" s="1"/>
  <c r="N106" i="12"/>
  <c r="O106" i="12"/>
  <c r="Q106" i="12"/>
  <c r="P106" i="12"/>
  <c r="R106" i="12"/>
  <c r="S106" i="12"/>
  <c r="T106" i="12"/>
  <c r="U106" i="12"/>
  <c r="Z98" i="47"/>
  <c r="Z56" i="47"/>
  <c r="Z110" i="47"/>
  <c r="Q56" i="20"/>
  <c r="Z96" i="47"/>
  <c r="Z54" i="47"/>
  <c r="I70" i="14"/>
  <c r="J70" i="14"/>
  <c r="K70" i="14"/>
  <c r="E70" i="14"/>
  <c r="F70" i="14"/>
  <c r="L70" i="14"/>
  <c r="M70" i="14"/>
  <c r="H70" i="14"/>
  <c r="H70" i="21" s="1"/>
  <c r="G70" i="14"/>
  <c r="G70" i="21" s="1"/>
  <c r="N70" i="14"/>
  <c r="O70" i="14"/>
  <c r="P70" i="14"/>
  <c r="Q70" i="14"/>
  <c r="R70" i="14"/>
  <c r="S70" i="14"/>
  <c r="U70" i="14"/>
  <c r="T70" i="14"/>
  <c r="AB28" i="35"/>
  <c r="AB28" i="41"/>
  <c r="AB112" i="47"/>
  <c r="AB70" i="47"/>
  <c r="Z46" i="47"/>
  <c r="G65" i="12"/>
  <c r="H65" i="12"/>
  <c r="H65" i="20" s="1"/>
  <c r="N65" i="12"/>
  <c r="F65" i="12"/>
  <c r="E65" i="12"/>
  <c r="J65" i="12"/>
  <c r="I65" i="12"/>
  <c r="L65" i="12"/>
  <c r="K65" i="12"/>
  <c r="M65" i="12"/>
  <c r="O65" i="12"/>
  <c r="Q65" i="12"/>
  <c r="P65" i="12"/>
  <c r="R65" i="12"/>
  <c r="S65" i="12"/>
  <c r="U65" i="12"/>
  <c r="T65" i="12"/>
  <c r="I55" i="12"/>
  <c r="G55" i="12"/>
  <c r="G55" i="20" s="1"/>
  <c r="F55" i="12"/>
  <c r="H55" i="12"/>
  <c r="H55" i="20" s="1"/>
  <c r="E55" i="12"/>
  <c r="M55" i="12"/>
  <c r="K55" i="12"/>
  <c r="L55" i="12"/>
  <c r="J55" i="12"/>
  <c r="N55" i="12"/>
  <c r="O55" i="12"/>
  <c r="P55" i="12"/>
  <c r="Q55" i="12"/>
  <c r="R55" i="12"/>
  <c r="S55" i="12"/>
  <c r="T55" i="12"/>
  <c r="U55" i="12"/>
  <c r="N98" i="12"/>
  <c r="G98" i="12"/>
  <c r="G98" i="20" s="1"/>
  <c r="L98" i="12"/>
  <c r="F98" i="12"/>
  <c r="H98" i="12"/>
  <c r="H98" i="20" s="1"/>
  <c r="M98" i="12"/>
  <c r="E98" i="12"/>
  <c r="K98" i="12"/>
  <c r="J98" i="12"/>
  <c r="I98" i="12"/>
  <c r="P98" i="12"/>
  <c r="O98" i="12"/>
  <c r="Q98" i="12"/>
  <c r="R98" i="12"/>
  <c r="S98" i="12"/>
  <c r="T98" i="12"/>
  <c r="U98" i="12"/>
  <c r="V98" i="12"/>
  <c r="G105" i="14"/>
  <c r="G105" i="21" s="1"/>
  <c r="H105" i="14"/>
  <c r="H105" i="21" s="1"/>
  <c r="H67" i="14"/>
  <c r="H67" i="21" s="1"/>
  <c r="K67" i="14"/>
  <c r="F67" i="14"/>
  <c r="I67" i="14"/>
  <c r="M67" i="14"/>
  <c r="E67" i="14"/>
  <c r="L67" i="14"/>
  <c r="G67" i="14"/>
  <c r="G67" i="21" s="1"/>
  <c r="N67" i="14"/>
  <c r="J67" i="14"/>
  <c r="O67" i="14"/>
  <c r="P67" i="14"/>
  <c r="Q67" i="14"/>
  <c r="R67" i="14"/>
  <c r="S67" i="14"/>
  <c r="T67" i="14"/>
  <c r="U67" i="14"/>
  <c r="I94" i="12"/>
  <c r="J94" i="12"/>
  <c r="K94" i="12"/>
  <c r="L94" i="12"/>
  <c r="E94" i="12"/>
  <c r="F94" i="12"/>
  <c r="H94" i="12"/>
  <c r="H94" i="20" s="1"/>
  <c r="M94" i="12"/>
  <c r="N94" i="12"/>
  <c r="G94" i="12"/>
  <c r="G94" i="20" s="1"/>
  <c r="O94" i="12"/>
  <c r="P94" i="12"/>
  <c r="Q94" i="12"/>
  <c r="R94" i="12"/>
  <c r="S94" i="12"/>
  <c r="T94" i="12"/>
  <c r="U94" i="12"/>
  <c r="V94" i="12"/>
  <c r="F53" i="14"/>
  <c r="E53" i="14"/>
  <c r="I53" i="14"/>
  <c r="G53" i="14"/>
  <c r="G53" i="21" s="1"/>
  <c r="G11" i="21" s="1"/>
  <c r="J53" i="14"/>
  <c r="H53" i="14"/>
  <c r="K53" i="14"/>
  <c r="L53" i="14"/>
  <c r="M53" i="14"/>
  <c r="N53" i="14"/>
  <c r="O53" i="14"/>
  <c r="P53" i="14"/>
  <c r="Q53" i="14"/>
  <c r="R53" i="14"/>
  <c r="S53" i="14"/>
  <c r="T53" i="14"/>
  <c r="U53" i="14"/>
  <c r="Z95" i="47"/>
  <c r="Z53" i="47"/>
  <c r="AA9" i="41"/>
  <c r="AA9" i="35"/>
  <c r="AA93" i="47"/>
  <c r="AA51" i="47"/>
  <c r="V106" i="12"/>
  <c r="V50" i="12"/>
  <c r="O56" i="20"/>
  <c r="Q107" i="20"/>
  <c r="V65" i="12"/>
  <c r="V65" i="20" s="1"/>
  <c r="Y12" i="47"/>
  <c r="Z24" i="47"/>
  <c r="Z111" i="47"/>
  <c r="Z69" i="47"/>
  <c r="Y18" i="47"/>
  <c r="AA97" i="47"/>
  <c r="AA55" i="47"/>
  <c r="J98" i="14"/>
  <c r="M98" i="14"/>
  <c r="E98" i="14"/>
  <c r="F98" i="14"/>
  <c r="N98" i="14"/>
  <c r="H98" i="14"/>
  <c r="H98" i="21" s="1"/>
  <c r="G98" i="14"/>
  <c r="G98" i="21" s="1"/>
  <c r="I98" i="14"/>
  <c r="L98" i="14"/>
  <c r="K98" i="14"/>
  <c r="P98" i="14"/>
  <c r="O98" i="14"/>
  <c r="R98" i="14"/>
  <c r="Q98" i="14"/>
  <c r="S98" i="14"/>
  <c r="T98" i="14"/>
  <c r="U98" i="14"/>
  <c r="V98" i="14"/>
  <c r="M49" i="12"/>
  <c r="L49" i="12"/>
  <c r="J49" i="12"/>
  <c r="G49" i="12"/>
  <c r="G49" i="20" s="1"/>
  <c r="F49" i="12"/>
  <c r="H49" i="12"/>
  <c r="H49" i="20" s="1"/>
  <c r="K49" i="12"/>
  <c r="E49" i="12"/>
  <c r="I49" i="12"/>
  <c r="N49" i="12"/>
  <c r="O49" i="12"/>
  <c r="P49" i="12"/>
  <c r="Q49" i="12"/>
  <c r="R49" i="12"/>
  <c r="S49" i="12"/>
  <c r="T49" i="12"/>
  <c r="U49" i="12"/>
  <c r="I88" i="12"/>
  <c r="J88" i="12"/>
  <c r="K88" i="12"/>
  <c r="L88" i="12"/>
  <c r="E88" i="12"/>
  <c r="F88" i="12"/>
  <c r="H88" i="12"/>
  <c r="H88" i="20" s="1"/>
  <c r="N88" i="12"/>
  <c r="G88" i="12"/>
  <c r="G88" i="20" s="1"/>
  <c r="M88" i="12"/>
  <c r="P88" i="12"/>
  <c r="O88" i="12"/>
  <c r="R88" i="12"/>
  <c r="Q88" i="12"/>
  <c r="T88" i="12"/>
  <c r="S88" i="12"/>
  <c r="U88" i="12"/>
  <c r="V88" i="12"/>
  <c r="Z59" i="40"/>
  <c r="Z59" i="49" s="1"/>
  <c r="Z101" i="47"/>
  <c r="W94" i="12"/>
  <c r="W94" i="20" s="1"/>
  <c r="W89" i="12"/>
  <c r="W88" i="12"/>
  <c r="V49" i="12"/>
  <c r="V48" i="14"/>
  <c r="V51" i="14"/>
  <c r="J56" i="20"/>
  <c r="K107" i="20"/>
  <c r="T64" i="20"/>
  <c r="Y54" i="40"/>
  <c r="Y54" i="49" s="1"/>
  <c r="Y96" i="40"/>
  <c r="Y96" i="49" s="1"/>
  <c r="J70" i="12"/>
  <c r="I70" i="12"/>
  <c r="K70" i="12"/>
  <c r="E70" i="12"/>
  <c r="F70" i="12"/>
  <c r="H70" i="12"/>
  <c r="H70" i="20" s="1"/>
  <c r="H28" i="20" s="1"/>
  <c r="G70" i="12"/>
  <c r="G70" i="20" s="1"/>
  <c r="M70" i="12"/>
  <c r="L70" i="12"/>
  <c r="N70" i="12"/>
  <c r="O70" i="12"/>
  <c r="P70" i="12"/>
  <c r="Q70" i="12"/>
  <c r="R70" i="12"/>
  <c r="S70" i="12"/>
  <c r="T70" i="12"/>
  <c r="U70" i="12"/>
  <c r="Z99" i="47"/>
  <c r="Z57" i="47"/>
  <c r="Z102" i="47"/>
  <c r="Z60" i="47"/>
  <c r="N97" i="12"/>
  <c r="L97" i="12"/>
  <c r="K97" i="12"/>
  <c r="F97" i="12"/>
  <c r="I97" i="12"/>
  <c r="H97" i="12"/>
  <c r="H97" i="20" s="1"/>
  <c r="J97" i="12"/>
  <c r="M97" i="12"/>
  <c r="E97" i="12"/>
  <c r="G97" i="12"/>
  <c r="G97" i="20" s="1"/>
  <c r="P97" i="12"/>
  <c r="O97" i="12"/>
  <c r="Q97" i="12"/>
  <c r="R97" i="12"/>
  <c r="S97" i="12"/>
  <c r="T97" i="12"/>
  <c r="V97" i="12"/>
  <c r="U97" i="12"/>
  <c r="I46" i="14"/>
  <c r="J46" i="14"/>
  <c r="K46" i="14"/>
  <c r="E46" i="14"/>
  <c r="G46" i="14"/>
  <c r="G46" i="21" s="1"/>
  <c r="H46" i="14"/>
  <c r="H46" i="21" s="1"/>
  <c r="F46" i="14"/>
  <c r="M46" i="14"/>
  <c r="L46" i="14"/>
  <c r="N46" i="14"/>
  <c r="O46" i="14"/>
  <c r="P46" i="14"/>
  <c r="Q46" i="14"/>
  <c r="S46" i="14"/>
  <c r="R46" i="14"/>
  <c r="T46" i="14"/>
  <c r="U46" i="14"/>
  <c r="G104" i="14"/>
  <c r="G104" i="21" s="1"/>
  <c r="H104" i="14"/>
  <c r="H104" i="21" s="1"/>
  <c r="I87" i="14"/>
  <c r="J87" i="14"/>
  <c r="K87" i="14"/>
  <c r="E87" i="14"/>
  <c r="L87" i="14"/>
  <c r="H87" i="14"/>
  <c r="H87" i="21" s="1"/>
  <c r="F87" i="14"/>
  <c r="G87" i="14"/>
  <c r="G87" i="21" s="1"/>
  <c r="M87" i="14"/>
  <c r="N87" i="14"/>
  <c r="O87" i="14"/>
  <c r="P87" i="14"/>
  <c r="Q87" i="14"/>
  <c r="R87" i="14"/>
  <c r="S87" i="14"/>
  <c r="T87" i="14"/>
  <c r="U87" i="14"/>
  <c r="J66" i="14"/>
  <c r="I66" i="14"/>
  <c r="E66" i="14"/>
  <c r="L66" i="14"/>
  <c r="H66" i="14"/>
  <c r="G66" i="14"/>
  <c r="G66" i="21" s="1"/>
  <c r="G24" i="21" s="1"/>
  <c r="K66" i="14"/>
  <c r="F66" i="14"/>
  <c r="M66" i="14"/>
  <c r="N66" i="14"/>
  <c r="O66" i="14"/>
  <c r="P66" i="14"/>
  <c r="Q66" i="14"/>
  <c r="R66" i="14"/>
  <c r="S66" i="14"/>
  <c r="AA21" i="41"/>
  <c r="AA21" i="35"/>
  <c r="AA105" i="47"/>
  <c r="AA63" i="47"/>
  <c r="H103" i="14"/>
  <c r="H103" i="21" s="1"/>
  <c r="H19" i="21" s="1"/>
  <c r="J103" i="14"/>
  <c r="M103" i="14"/>
  <c r="F103" i="14"/>
  <c r="E103" i="14"/>
  <c r="K103" i="14"/>
  <c r="G103" i="14"/>
  <c r="L103" i="14"/>
  <c r="I103" i="14"/>
  <c r="N103" i="14"/>
  <c r="O103" i="14"/>
  <c r="P103" i="14"/>
  <c r="R103" i="14"/>
  <c r="Q103" i="14"/>
  <c r="S103" i="14"/>
  <c r="T103" i="14"/>
  <c r="U103" i="14"/>
  <c r="I50" i="14"/>
  <c r="K50" i="14"/>
  <c r="J50" i="14"/>
  <c r="E50" i="14"/>
  <c r="F50" i="14"/>
  <c r="L50" i="14"/>
  <c r="G50" i="14"/>
  <c r="G50" i="21" s="1"/>
  <c r="H50" i="14"/>
  <c r="H50" i="21" s="1"/>
  <c r="M50" i="14"/>
  <c r="N50" i="14"/>
  <c r="O50" i="14"/>
  <c r="P50" i="14"/>
  <c r="Q50" i="14"/>
  <c r="R50" i="14"/>
  <c r="S50" i="14"/>
  <c r="T50" i="14"/>
  <c r="U50" i="14"/>
  <c r="AA108" i="47"/>
  <c r="AA66" i="47"/>
  <c r="W50" i="14"/>
  <c r="W103" i="14"/>
  <c r="W67" i="14"/>
  <c r="V70" i="14"/>
  <c r="V103" i="14"/>
  <c r="Y17" i="47"/>
  <c r="Z65" i="47"/>
  <c r="Z107" i="47"/>
  <c r="J69" i="14"/>
  <c r="K69" i="14"/>
  <c r="M69" i="14"/>
  <c r="G69" i="14"/>
  <c r="G69" i="21" s="1"/>
  <c r="N69" i="14"/>
  <c r="L69" i="14"/>
  <c r="F69" i="14"/>
  <c r="H69" i="14"/>
  <c r="H69" i="21" s="1"/>
  <c r="H27" i="21" s="1"/>
  <c r="I69" i="14"/>
  <c r="E69" i="14"/>
  <c r="O69" i="14"/>
  <c r="P69" i="14"/>
  <c r="Q69" i="14"/>
  <c r="R69" i="14"/>
  <c r="S69" i="14"/>
  <c r="U69" i="14"/>
  <c r="T69" i="14"/>
  <c r="G55" i="14"/>
  <c r="G55" i="21" s="1"/>
  <c r="L55" i="14"/>
  <c r="E55" i="14"/>
  <c r="M55" i="14"/>
  <c r="H55" i="14"/>
  <c r="H55" i="21" s="1"/>
  <c r="J55" i="14"/>
  <c r="N55" i="14"/>
  <c r="I55" i="14"/>
  <c r="K55" i="14"/>
  <c r="F55" i="14"/>
  <c r="O55" i="14"/>
  <c r="P55" i="14"/>
  <c r="Q55" i="14"/>
  <c r="R55" i="14"/>
  <c r="S55" i="14"/>
  <c r="U55" i="14"/>
  <c r="T55" i="14"/>
  <c r="I45" i="12"/>
  <c r="J45" i="12"/>
  <c r="E45" i="12"/>
  <c r="F45" i="12"/>
  <c r="K45" i="12"/>
  <c r="G45" i="12"/>
  <c r="G45" i="20" s="1"/>
  <c r="H45" i="12"/>
  <c r="H45" i="20" s="1"/>
  <c r="M45" i="12"/>
  <c r="L45" i="12"/>
  <c r="N45" i="12"/>
  <c r="O45" i="12"/>
  <c r="P45" i="12"/>
  <c r="Q45" i="12"/>
  <c r="R45" i="12"/>
  <c r="S45" i="12"/>
  <c r="T45" i="12"/>
  <c r="U45" i="12"/>
  <c r="AA89" i="47"/>
  <c r="AA47" i="47"/>
  <c r="I47" i="14"/>
  <c r="J47" i="14"/>
  <c r="K47" i="14"/>
  <c r="F47" i="14"/>
  <c r="E47" i="14"/>
  <c r="G47" i="14"/>
  <c r="G47" i="21" s="1"/>
  <c r="H47" i="14"/>
  <c r="H47" i="21" s="1"/>
  <c r="L47" i="14"/>
  <c r="M47" i="14"/>
  <c r="N47" i="14"/>
  <c r="O47" i="14"/>
  <c r="P47" i="14"/>
  <c r="Q47" i="14"/>
  <c r="S47" i="14"/>
  <c r="R47" i="14"/>
  <c r="T47" i="14"/>
  <c r="U47" i="14"/>
  <c r="I64" i="14"/>
  <c r="K64" i="14"/>
  <c r="J64" i="14"/>
  <c r="E64" i="14"/>
  <c r="F64" i="14"/>
  <c r="N64" i="14"/>
  <c r="L64" i="14"/>
  <c r="M64" i="14"/>
  <c r="G64" i="14"/>
  <c r="G64" i="21" s="1"/>
  <c r="H64" i="14"/>
  <c r="H64" i="21" s="1"/>
  <c r="P64" i="14"/>
  <c r="O64" i="14"/>
  <c r="Q64" i="14"/>
  <c r="S64" i="14"/>
  <c r="R64" i="14"/>
  <c r="U64" i="14"/>
  <c r="T64" i="14"/>
  <c r="V64" i="14"/>
  <c r="K68" i="12"/>
  <c r="M68" i="12"/>
  <c r="E68" i="12"/>
  <c r="H68" i="12"/>
  <c r="H68" i="20" s="1"/>
  <c r="G68" i="12"/>
  <c r="N68" i="12"/>
  <c r="L68" i="12"/>
  <c r="F68" i="12"/>
  <c r="J68" i="12"/>
  <c r="I68" i="12"/>
  <c r="O68" i="12"/>
  <c r="P68" i="12"/>
  <c r="Q68" i="12"/>
  <c r="R68" i="12"/>
  <c r="S68" i="12"/>
  <c r="T68" i="12"/>
  <c r="U68" i="12"/>
  <c r="AA58" i="47"/>
  <c r="AA100" i="47"/>
  <c r="Z22" i="41"/>
  <c r="M67" i="12"/>
  <c r="I67" i="12"/>
  <c r="K67" i="12"/>
  <c r="F67" i="12"/>
  <c r="E67" i="12"/>
  <c r="L67" i="12"/>
  <c r="N67" i="12"/>
  <c r="G67" i="12"/>
  <c r="G67" i="20" s="1"/>
  <c r="J67" i="12"/>
  <c r="H67" i="12"/>
  <c r="H67" i="20" s="1"/>
  <c r="O67" i="12"/>
  <c r="P67" i="12"/>
  <c r="Q67" i="12"/>
  <c r="R67" i="12"/>
  <c r="S67" i="12"/>
  <c r="U67" i="12"/>
  <c r="T67" i="12"/>
  <c r="I52" i="14"/>
  <c r="J52" i="14"/>
  <c r="E52" i="14"/>
  <c r="F52" i="14"/>
  <c r="K52" i="14"/>
  <c r="M52" i="14"/>
  <c r="H52" i="14"/>
  <c r="G52" i="14"/>
  <c r="G52" i="21" s="1"/>
  <c r="G10" i="21" s="1"/>
  <c r="L52" i="14"/>
  <c r="N52" i="14"/>
  <c r="O52" i="14"/>
  <c r="P52" i="14"/>
  <c r="R52" i="14"/>
  <c r="Q52" i="14"/>
  <c r="S52" i="14"/>
  <c r="T52" i="14"/>
  <c r="U52" i="14"/>
  <c r="G65" i="14"/>
  <c r="G65" i="21" s="1"/>
  <c r="I65" i="14"/>
  <c r="K65" i="14"/>
  <c r="N65" i="14"/>
  <c r="M65" i="14"/>
  <c r="E65" i="14"/>
  <c r="L65" i="14"/>
  <c r="H65" i="14"/>
  <c r="H65" i="21" s="1"/>
  <c r="F65" i="14"/>
  <c r="J65" i="14"/>
  <c r="O65" i="14"/>
  <c r="P65" i="14"/>
  <c r="Q65" i="14"/>
  <c r="S65" i="14"/>
  <c r="R65" i="14"/>
  <c r="T65" i="14"/>
  <c r="U65" i="14"/>
  <c r="H103" i="12"/>
  <c r="H103" i="20" s="1"/>
  <c r="H19" i="20" s="1"/>
  <c r="L103" i="12"/>
  <c r="K103" i="12"/>
  <c r="G103" i="12"/>
  <c r="G103" i="20" s="1"/>
  <c r="E103" i="12"/>
  <c r="N103" i="12"/>
  <c r="I103" i="12"/>
  <c r="F103" i="12"/>
  <c r="J103" i="12"/>
  <c r="M103" i="12"/>
  <c r="O103" i="12"/>
  <c r="P103" i="12"/>
  <c r="Q103" i="12"/>
  <c r="R103" i="12"/>
  <c r="S103" i="12"/>
  <c r="T103" i="12"/>
  <c r="U103" i="12"/>
  <c r="N91" i="14"/>
  <c r="L91" i="14"/>
  <c r="F91" i="14"/>
  <c r="G91" i="14"/>
  <c r="G91" i="21" s="1"/>
  <c r="E91" i="14"/>
  <c r="H91" i="14"/>
  <c r="H91" i="21" s="1"/>
  <c r="M91" i="14"/>
  <c r="J91" i="14"/>
  <c r="K91" i="14"/>
  <c r="I91" i="14"/>
  <c r="O91" i="14"/>
  <c r="Q91" i="14"/>
  <c r="P91" i="14"/>
  <c r="R91" i="14"/>
  <c r="S91" i="14"/>
  <c r="T91" i="14"/>
  <c r="U91" i="14"/>
  <c r="V91" i="14"/>
  <c r="O109" i="12"/>
  <c r="N109" i="12"/>
  <c r="G109" i="12"/>
  <c r="G109" i="20" s="1"/>
  <c r="K109" i="12"/>
  <c r="J109" i="12"/>
  <c r="H109" i="12"/>
  <c r="H109" i="20" s="1"/>
  <c r="M109" i="12"/>
  <c r="E109" i="12"/>
  <c r="L109" i="12"/>
  <c r="I109" i="12"/>
  <c r="F109" i="12"/>
  <c r="P109" i="12"/>
  <c r="R109" i="12"/>
  <c r="Q109" i="12"/>
  <c r="S109" i="12"/>
  <c r="T109" i="12"/>
  <c r="U109" i="12"/>
  <c r="V109" i="12"/>
  <c r="H68" i="14"/>
  <c r="H68" i="21" s="1"/>
  <c r="F68" i="14"/>
  <c r="K68" i="14"/>
  <c r="E68" i="14"/>
  <c r="I68" i="14"/>
  <c r="N68" i="14"/>
  <c r="L68" i="14"/>
  <c r="M68" i="14"/>
  <c r="G68" i="14"/>
  <c r="G68" i="21" s="1"/>
  <c r="J68" i="14"/>
  <c r="O68" i="14"/>
  <c r="P68" i="14"/>
  <c r="Q68" i="14"/>
  <c r="R68" i="14"/>
  <c r="S68" i="14"/>
  <c r="T68" i="14"/>
  <c r="U68" i="14"/>
  <c r="G48" i="12"/>
  <c r="G48" i="20" s="1"/>
  <c r="I48" i="12"/>
  <c r="J48" i="12"/>
  <c r="K48" i="12"/>
  <c r="E48" i="12"/>
  <c r="M48" i="12"/>
  <c r="N48" i="12"/>
  <c r="H48" i="12"/>
  <c r="H48" i="20" s="1"/>
  <c r="F48" i="12"/>
  <c r="L48" i="12"/>
  <c r="O48" i="12"/>
  <c r="P48" i="12"/>
  <c r="Q48" i="12"/>
  <c r="R48" i="12"/>
  <c r="S48" i="12"/>
  <c r="T48" i="12"/>
  <c r="U48" i="12"/>
  <c r="X18" i="23"/>
  <c r="X18" i="22"/>
  <c r="Z10" i="41"/>
  <c r="Z109" i="47"/>
  <c r="Z3" i="50"/>
  <c r="Z20" i="10" s="1"/>
  <c r="Z62" i="10" s="1"/>
  <c r="Z104" i="10" s="1"/>
  <c r="Z20" i="41"/>
  <c r="Z20" i="35"/>
  <c r="Z62" i="47"/>
  <c r="Z104" i="47"/>
  <c r="W111" i="12"/>
  <c r="Y95" i="40"/>
  <c r="M52" i="20"/>
  <c r="I107" i="20"/>
  <c r="Y26" i="47"/>
  <c r="Y3" i="47"/>
  <c r="W107" i="20"/>
  <c r="W109" i="20"/>
  <c r="W54" i="20"/>
  <c r="W64" i="20"/>
  <c r="X58" i="18"/>
  <c r="X59" i="18"/>
  <c r="X57" i="18"/>
  <c r="W56" i="18"/>
  <c r="W60" i="18" s="1"/>
  <c r="W60" i="16"/>
  <c r="U49" i="18"/>
  <c r="U39" i="18" s="1"/>
  <c r="W69" i="12"/>
  <c r="W69" i="14"/>
  <c r="W60" i="28"/>
  <c r="AB73" i="18"/>
  <c r="W65" i="28"/>
  <c r="U39" i="22"/>
  <c r="Y79" i="10"/>
  <c r="Y79" i="48"/>
  <c r="V36" i="16"/>
  <c r="V36" i="22" s="1"/>
  <c r="V46" i="18"/>
  <c r="V36" i="18" s="1"/>
  <c r="V35" i="17"/>
  <c r="V35" i="23" s="1"/>
  <c r="V49" i="17"/>
  <c r="V39" i="17" s="1"/>
  <c r="X121" i="21" s="1"/>
  <c r="V37" i="16"/>
  <c r="V37" i="22" s="1"/>
  <c r="V47" i="18"/>
  <c r="V37" i="18" s="1"/>
  <c r="Y121" i="48"/>
  <c r="Y121" i="10"/>
  <c r="V35" i="16"/>
  <c r="V35" i="22" s="1"/>
  <c r="V45" i="18"/>
  <c r="V49" i="16"/>
  <c r="V39" i="16" s="1"/>
  <c r="X79" i="20" s="1"/>
  <c r="V38" i="16"/>
  <c r="V38" i="22" s="1"/>
  <c r="V48" i="18"/>
  <c r="V38" i="18" s="1"/>
  <c r="X37" i="48"/>
  <c r="X37" i="10"/>
  <c r="W38" i="17"/>
  <c r="W38" i="23" s="1"/>
  <c r="W36" i="17"/>
  <c r="W36" i="23" s="1"/>
  <c r="W37" i="17"/>
  <c r="W37" i="23" s="1"/>
  <c r="P29" i="36"/>
  <c r="P38" i="36" s="1"/>
  <c r="P29" i="35"/>
  <c r="P38" i="35" s="1"/>
  <c r="P29" i="41"/>
  <c r="P38" i="41" s="1"/>
  <c r="Q17" i="41"/>
  <c r="Q17" i="35"/>
  <c r="Q17" i="36"/>
  <c r="Q7" i="41"/>
  <c r="Q7" i="35"/>
  <c r="Q7" i="36"/>
  <c r="AB4" i="34"/>
  <c r="W4" i="41"/>
  <c r="W4" i="35"/>
  <c r="W4" i="36"/>
  <c r="Q18" i="41"/>
  <c r="Q18" i="35"/>
  <c r="Q18" i="36"/>
  <c r="Q19" i="41"/>
  <c r="Q19" i="35"/>
  <c r="Q19" i="36"/>
  <c r="Q12" i="41"/>
  <c r="Q12" i="35"/>
  <c r="Q12" i="36"/>
  <c r="Q24" i="41"/>
  <c r="Q24" i="35"/>
  <c r="Q24" i="36"/>
  <c r="Q23" i="41"/>
  <c r="Q23" i="35"/>
  <c r="Q23" i="36"/>
  <c r="Q13" i="41"/>
  <c r="Q13" i="35"/>
  <c r="Q13" i="36"/>
  <c r="Q25" i="41"/>
  <c r="Q25" i="35"/>
  <c r="Q25" i="36"/>
  <c r="Q14" i="41"/>
  <c r="Q14" i="35"/>
  <c r="Q14" i="36"/>
  <c r="Q26" i="41"/>
  <c r="Q26" i="35"/>
  <c r="Q26" i="36"/>
  <c r="R11" i="41"/>
  <c r="R11" i="35"/>
  <c r="R11" i="36"/>
  <c r="Q27" i="41"/>
  <c r="Q27" i="35"/>
  <c r="Q27" i="36"/>
  <c r="Q15" i="41"/>
  <c r="Q15" i="35"/>
  <c r="Q15" i="36"/>
  <c r="R5" i="41"/>
  <c r="R5" i="35"/>
  <c r="R5" i="36"/>
  <c r="AB3" i="34"/>
  <c r="W3" i="41"/>
  <c r="W3" i="35"/>
  <c r="W3" i="36"/>
  <c r="Q16" i="41"/>
  <c r="Q16" i="35"/>
  <c r="Q16" i="36"/>
  <c r="Q6" i="41"/>
  <c r="Q6" i="35"/>
  <c r="Q6" i="36"/>
  <c r="W22" i="47"/>
  <c r="X94" i="48"/>
  <c r="X8" i="47"/>
  <c r="V29" i="47"/>
  <c r="V38" i="47" s="1"/>
  <c r="X106" i="47"/>
  <c r="X64" i="47"/>
  <c r="AC22" i="8"/>
  <c r="Y92" i="47"/>
  <c r="AC10" i="8"/>
  <c r="Y50" i="47"/>
  <c r="AD8" i="8"/>
  <c r="W10" i="47"/>
  <c r="W71" i="47"/>
  <c r="W80" i="47" s="1"/>
  <c r="AH8" i="42"/>
  <c r="AG10" i="42"/>
  <c r="AG22" i="42"/>
  <c r="AD8" i="38"/>
  <c r="AC10" i="38"/>
  <c r="AC22" i="38"/>
  <c r="X52" i="47"/>
  <c r="X94" i="47"/>
  <c r="X113" i="47" s="1"/>
  <c r="X122" i="47" s="1"/>
  <c r="W67" i="12"/>
  <c r="W67" i="20" s="1"/>
  <c r="W108" i="12"/>
  <c r="W108" i="20" s="1"/>
  <c r="W108" i="48"/>
  <c r="W52" i="14"/>
  <c r="W52" i="48"/>
  <c r="W10" i="48" s="1"/>
  <c r="W68" i="12"/>
  <c r="W68" i="48"/>
  <c r="W26" i="48" s="1"/>
  <c r="W47" i="28"/>
  <c r="W51" i="12"/>
  <c r="W48" i="12"/>
  <c r="W48" i="48"/>
  <c r="W6" i="48" s="1"/>
  <c r="W49" i="14"/>
  <c r="W49" i="48"/>
  <c r="W7" i="48" s="1"/>
  <c r="W70" i="28"/>
  <c r="W70" i="48"/>
  <c r="W28" i="48" s="1"/>
  <c r="W46" i="28"/>
  <c r="W46" i="48"/>
  <c r="W4" i="48" s="1"/>
  <c r="W97" i="48"/>
  <c r="W47" i="12"/>
  <c r="W51" i="28"/>
  <c r="W99" i="28"/>
  <c r="W99" i="48"/>
  <c r="W67" i="48"/>
  <c r="W25" i="48" s="1"/>
  <c r="U71" i="48"/>
  <c r="U80" i="48" s="1"/>
  <c r="W47" i="14"/>
  <c r="W51" i="14"/>
  <c r="W64" i="48"/>
  <c r="W50" i="48"/>
  <c r="W45" i="28"/>
  <c r="W45" i="48"/>
  <c r="W3" i="48" s="1"/>
  <c r="W61" i="14"/>
  <c r="W61" i="48"/>
  <c r="W19" i="48" s="1"/>
  <c r="U29" i="48"/>
  <c r="U38" i="48" s="1"/>
  <c r="W56" i="14"/>
  <c r="W56" i="48"/>
  <c r="W14" i="48" s="1"/>
  <c r="W95" i="14"/>
  <c r="W95" i="48"/>
  <c r="W52" i="12"/>
  <c r="W52" i="20" s="1"/>
  <c r="W65" i="48"/>
  <c r="W23" i="48" s="1"/>
  <c r="V113" i="48"/>
  <c r="V122" i="48" s="1"/>
  <c r="Z13" i="49"/>
  <c r="X3" i="49"/>
  <c r="AA79" i="40"/>
  <c r="AA55" i="45"/>
  <c r="AA55" i="40" s="1"/>
  <c r="AA55" i="49" s="1"/>
  <c r="Z108" i="45"/>
  <c r="Z108" i="40" s="1"/>
  <c r="Z108" i="49" s="1"/>
  <c r="Z66" i="45"/>
  <c r="Z99" i="45"/>
  <c r="Z95" i="45"/>
  <c r="Z95" i="40" s="1"/>
  <c r="Z95" i="49" s="1"/>
  <c r="Z57" i="45"/>
  <c r="Z53" i="45"/>
  <c r="Y53" i="40"/>
  <c r="Y53" i="49" s="1"/>
  <c r="Y11" i="45"/>
  <c r="Y57" i="40"/>
  <c r="Y57" i="49" s="1"/>
  <c r="Y15" i="49" s="1"/>
  <c r="Y15" i="45"/>
  <c r="Y66" i="40"/>
  <c r="Y66" i="49" s="1"/>
  <c r="Y24" i="49" s="1"/>
  <c r="Y24" i="45"/>
  <c r="Z6" i="16"/>
  <c r="AD31" i="31"/>
  <c r="AC7" i="17"/>
  <c r="AB74" i="17"/>
  <c r="AB75" i="17"/>
  <c r="W56" i="28"/>
  <c r="W97" i="28"/>
  <c r="W50" i="12"/>
  <c r="W46" i="14"/>
  <c r="W56" i="12"/>
  <c r="W56" i="20" s="1"/>
  <c r="W97" i="14"/>
  <c r="W97" i="12"/>
  <c r="W97" i="20" s="1"/>
  <c r="W65" i="14"/>
  <c r="W95" i="12"/>
  <c r="W95" i="20" s="1"/>
  <c r="AD19" i="31"/>
  <c r="AC7" i="31"/>
  <c r="AE58" i="44" s="1"/>
  <c r="AD96" i="44"/>
  <c r="AD96" i="32" s="1"/>
  <c r="AD96" i="48" s="1"/>
  <c r="AD100" i="44"/>
  <c r="AD100" i="32" s="1"/>
  <c r="AD100" i="48" s="1"/>
  <c r="AD54" i="44"/>
  <c r="AD58" i="44"/>
  <c r="AC18" i="31"/>
  <c r="AC58" i="32"/>
  <c r="AC58" i="48" s="1"/>
  <c r="AC16" i="48" s="1"/>
  <c r="AC16" i="44"/>
  <c r="AC54" i="32"/>
  <c r="AC54" i="48" s="1"/>
  <c r="AC12" i="48" s="1"/>
  <c r="AC12" i="44"/>
  <c r="W64" i="28"/>
  <c r="W68" i="14"/>
  <c r="W67" i="28"/>
  <c r="Z68" i="45"/>
  <c r="Z60" i="45"/>
  <c r="Z48" i="45"/>
  <c r="Z67" i="45"/>
  <c r="Z47" i="45"/>
  <c r="Z56" i="45"/>
  <c r="Z65" i="45"/>
  <c r="Z45" i="45"/>
  <c r="Z51" i="45"/>
  <c r="Z51" i="40" s="1"/>
  <c r="Z51" i="49" s="1"/>
  <c r="Z62" i="45"/>
  <c r="Z70" i="45"/>
  <c r="Z49" i="45"/>
  <c r="Z52" i="45"/>
  <c r="Z46" i="45"/>
  <c r="Z50" i="45"/>
  <c r="Z63" i="45"/>
  <c r="Z69" i="45"/>
  <c r="Z64" i="45"/>
  <c r="Z61" i="45"/>
  <c r="Z107" i="45"/>
  <c r="Z107" i="40" s="1"/>
  <c r="Z107" i="49" s="1"/>
  <c r="Z91" i="45"/>
  <c r="Z91" i="40" s="1"/>
  <c r="Z91" i="49" s="1"/>
  <c r="Z112" i="45"/>
  <c r="Z112" i="40" s="1"/>
  <c r="Z112" i="49" s="1"/>
  <c r="Y65" i="40"/>
  <c r="Y65" i="49" s="1"/>
  <c r="Y23" i="49" s="1"/>
  <c r="Y23" i="45"/>
  <c r="Y67" i="40"/>
  <c r="Y67" i="49" s="1"/>
  <c r="Y25" i="49" s="1"/>
  <c r="Y25" i="45"/>
  <c r="Y18" i="45"/>
  <c r="Y102" i="40"/>
  <c r="Y4" i="39"/>
  <c r="AA98" i="45" s="1"/>
  <c r="Z87" i="45"/>
  <c r="Z93" i="45"/>
  <c r="Z105" i="45"/>
  <c r="Z105" i="40" s="1"/>
  <c r="Z105" i="49" s="1"/>
  <c r="Y10" i="45"/>
  <c r="Y94" i="40"/>
  <c r="Y70" i="40"/>
  <c r="Y70" i="49" s="1"/>
  <c r="Y28" i="49" s="1"/>
  <c r="Y28" i="45"/>
  <c r="Y48" i="40"/>
  <c r="Y48" i="49" s="1"/>
  <c r="Y6" i="45"/>
  <c r="Z88" i="45"/>
  <c r="Z109" i="45"/>
  <c r="Z17" i="45"/>
  <c r="Z98" i="45"/>
  <c r="Z102" i="45"/>
  <c r="Y63" i="40"/>
  <c r="Y63" i="49" s="1"/>
  <c r="Y21" i="49" s="1"/>
  <c r="Y21" i="45"/>
  <c r="Z13" i="45"/>
  <c r="Z106" i="45"/>
  <c r="Z110" i="45"/>
  <c r="Y50" i="40"/>
  <c r="Y50" i="49" s="1"/>
  <c r="Y8" i="49" s="1"/>
  <c r="Y8" i="45"/>
  <c r="Y51" i="40"/>
  <c r="Y51" i="49" s="1"/>
  <c r="Y9" i="49" s="1"/>
  <c r="Y9" i="45"/>
  <c r="Y49" i="40"/>
  <c r="Y49" i="49" s="1"/>
  <c r="Y7" i="49" s="1"/>
  <c r="Y7" i="45"/>
  <c r="AA101" i="45"/>
  <c r="AA97" i="45"/>
  <c r="AA97" i="40" s="1"/>
  <c r="AA97" i="49" s="1"/>
  <c r="Z89" i="45"/>
  <c r="Z89" i="40" s="1"/>
  <c r="Z89" i="49" s="1"/>
  <c r="Z103" i="45"/>
  <c r="Z103" i="40" s="1"/>
  <c r="Z103" i="49" s="1"/>
  <c r="Y5" i="45"/>
  <c r="Y47" i="40"/>
  <c r="Y47" i="49" s="1"/>
  <c r="Y5" i="49" s="1"/>
  <c r="Y64" i="40"/>
  <c r="Y64" i="49" s="1"/>
  <c r="Y22" i="49" s="1"/>
  <c r="Y22" i="45"/>
  <c r="Y61" i="40"/>
  <c r="Y19" i="45"/>
  <c r="Z94" i="45"/>
  <c r="Z111" i="45"/>
  <c r="Y46" i="40"/>
  <c r="Y46" i="49" s="1"/>
  <c r="Y4" i="45"/>
  <c r="Y69" i="40"/>
  <c r="Y27" i="45"/>
  <c r="Y26" i="45"/>
  <c r="Y62" i="40"/>
  <c r="Y62" i="49" s="1"/>
  <c r="Y20" i="49" s="1"/>
  <c r="Y20" i="45"/>
  <c r="Z92" i="45"/>
  <c r="Z90" i="45"/>
  <c r="Z104" i="45"/>
  <c r="Z104" i="40" s="1"/>
  <c r="Z104" i="49" s="1"/>
  <c r="Y45" i="40"/>
  <c r="Y45" i="49" s="1"/>
  <c r="Y3" i="45"/>
  <c r="Y56" i="40"/>
  <c r="Y56" i="49" s="1"/>
  <c r="Y14" i="49" s="1"/>
  <c r="Y14" i="45"/>
  <c r="AB7" i="18"/>
  <c r="AD100" i="45"/>
  <c r="AD96" i="45"/>
  <c r="AA74" i="18"/>
  <c r="AA75" i="18"/>
  <c r="AC7" i="39"/>
  <c r="AE54" i="45" s="1"/>
  <c r="AC7" i="16"/>
  <c r="AD54" i="45"/>
  <c r="AC12" i="45"/>
  <c r="AB74" i="16"/>
  <c r="AB75" i="16"/>
  <c r="AC16" i="45"/>
  <c r="W4" i="18"/>
  <c r="Y67" i="44"/>
  <c r="Y68" i="44"/>
  <c r="Y69" i="44"/>
  <c r="Y70" i="44"/>
  <c r="Y56" i="44"/>
  <c r="Y45" i="44"/>
  <c r="Y46" i="44"/>
  <c r="Y47" i="44"/>
  <c r="Y48" i="44"/>
  <c r="Y49" i="44"/>
  <c r="Y50" i="44"/>
  <c r="Y51" i="44"/>
  <c r="Y52" i="44"/>
  <c r="Y60" i="44"/>
  <c r="Y61" i="44"/>
  <c r="Y62" i="44"/>
  <c r="Y63" i="44"/>
  <c r="Y64" i="44"/>
  <c r="Y65" i="44"/>
  <c r="Y91" i="44"/>
  <c r="Y91" i="32" s="1"/>
  <c r="Y91" i="48" s="1"/>
  <c r="Y89" i="44"/>
  <c r="Y89" i="32" s="1"/>
  <c r="Y89" i="48" s="1"/>
  <c r="Y98" i="44"/>
  <c r="Y98" i="32" s="1"/>
  <c r="Y98" i="48" s="1"/>
  <c r="X47" i="32"/>
  <c r="X5" i="44"/>
  <c r="W6" i="17"/>
  <c r="W67" i="18" s="1"/>
  <c r="U9" i="18"/>
  <c r="W66" i="44"/>
  <c r="W45" i="12"/>
  <c r="Y109" i="44"/>
  <c r="Y109" i="32" s="1"/>
  <c r="Y109" i="48" s="1"/>
  <c r="Y111" i="44"/>
  <c r="Y111" i="32" s="1"/>
  <c r="Y111" i="48" s="1"/>
  <c r="X68" i="32"/>
  <c r="X68" i="14" s="1"/>
  <c r="X26" i="44"/>
  <c r="X61" i="32"/>
  <c r="X19" i="44"/>
  <c r="X46" i="32"/>
  <c r="X4" i="44"/>
  <c r="X55" i="44"/>
  <c r="X59" i="44"/>
  <c r="V8" i="18"/>
  <c r="W57" i="32"/>
  <c r="W15" i="44"/>
  <c r="X45" i="32"/>
  <c r="X45" i="48" s="1"/>
  <c r="X3" i="44"/>
  <c r="W53" i="32"/>
  <c r="W11" i="44"/>
  <c r="V9" i="17"/>
  <c r="Y87" i="44"/>
  <c r="Y106" i="44"/>
  <c r="Y106" i="32" s="1"/>
  <c r="X67" i="32"/>
  <c r="X25" i="44"/>
  <c r="X52" i="32"/>
  <c r="X52" i="28" s="1"/>
  <c r="X10" i="44"/>
  <c r="X56" i="32"/>
  <c r="X56" i="12" s="1"/>
  <c r="X14" i="44"/>
  <c r="V66" i="32"/>
  <c r="AL66" i="32" s="1"/>
  <c r="V24" i="44"/>
  <c r="X101" i="44"/>
  <c r="X101" i="32" s="1"/>
  <c r="X60" i="32"/>
  <c r="X18" i="44"/>
  <c r="W45" i="14"/>
  <c r="W70" i="12"/>
  <c r="W95" i="28"/>
  <c r="Y112" i="44"/>
  <c r="Y112" i="32" s="1"/>
  <c r="Y112" i="48" s="1"/>
  <c r="Y105" i="44"/>
  <c r="Y105" i="32" s="1"/>
  <c r="Y105" i="48" s="1"/>
  <c r="X70" i="32"/>
  <c r="X70" i="48" s="1"/>
  <c r="X28" i="48" s="1"/>
  <c r="X28" i="44"/>
  <c r="X51" i="32"/>
  <c r="X51" i="28" s="1"/>
  <c r="X9" i="44"/>
  <c r="W59" i="32"/>
  <c r="W17" i="44"/>
  <c r="X20" i="44"/>
  <c r="X104" i="32"/>
  <c r="X97" i="44"/>
  <c r="X97" i="32" s="1"/>
  <c r="X97" i="48" s="1"/>
  <c r="X57" i="44"/>
  <c r="V6" i="18"/>
  <c r="X53" i="44"/>
  <c r="Y107" i="44"/>
  <c r="Y107" i="32" s="1"/>
  <c r="Y107" i="48" s="1"/>
  <c r="W61" i="12"/>
  <c r="W108" i="14"/>
  <c r="Y94" i="44"/>
  <c r="Y94" i="32" s="1"/>
  <c r="Y104" i="44"/>
  <c r="Y104" i="32" s="1"/>
  <c r="Y104" i="48" s="1"/>
  <c r="X65" i="32"/>
  <c r="X23" i="44"/>
  <c r="X50" i="32"/>
  <c r="X8" i="44"/>
  <c r="W55" i="32"/>
  <c r="W13" i="44"/>
  <c r="X22" i="44"/>
  <c r="X106" i="32"/>
  <c r="U66" i="28"/>
  <c r="U66" i="14"/>
  <c r="U71" i="32"/>
  <c r="U80" i="32" s="1"/>
  <c r="W8" i="17"/>
  <c r="W79" i="18" s="1"/>
  <c r="W8" i="31"/>
  <c r="Y101" i="44" s="1"/>
  <c r="Y101" i="32" s="1"/>
  <c r="Y101" i="48" s="1"/>
  <c r="X99" i="44"/>
  <c r="X99" i="32" s="1"/>
  <c r="X69" i="32"/>
  <c r="X69" i="28" s="1"/>
  <c r="X27" i="44"/>
  <c r="X87" i="32"/>
  <c r="W113" i="32"/>
  <c r="W122" i="32" s="1"/>
  <c r="W61" i="28"/>
  <c r="W70" i="14"/>
  <c r="W108" i="28"/>
  <c r="V53" i="14"/>
  <c r="V53" i="28"/>
  <c r="Y88" i="44"/>
  <c r="Y88" i="32" s="1"/>
  <c r="Y92" i="44"/>
  <c r="Y92" i="32" s="1"/>
  <c r="Y92" i="48" s="1"/>
  <c r="Y103" i="44"/>
  <c r="Y103" i="32" s="1"/>
  <c r="X49" i="32"/>
  <c r="X7" i="44"/>
  <c r="V55" i="12"/>
  <c r="V55" i="28"/>
  <c r="V55" i="14"/>
  <c r="Y90" i="44"/>
  <c r="Y90" i="32" s="1"/>
  <c r="Y90" i="48" s="1"/>
  <c r="V57" i="28"/>
  <c r="Y93" i="44"/>
  <c r="Y93" i="32" s="1"/>
  <c r="Y93" i="48" s="1"/>
  <c r="Y110" i="44"/>
  <c r="Y110" i="32" s="1"/>
  <c r="Y110" i="48" s="1"/>
  <c r="Y102" i="44"/>
  <c r="Y102" i="32" s="1"/>
  <c r="Y102" i="48" s="1"/>
  <c r="X63" i="32"/>
  <c r="X63" i="48" s="1"/>
  <c r="X21" i="48" s="1"/>
  <c r="X21" i="44"/>
  <c r="X48" i="32"/>
  <c r="X6" i="44"/>
  <c r="V59" i="28"/>
  <c r="I66" i="12"/>
  <c r="I66" i="20" s="1"/>
  <c r="F66" i="12"/>
  <c r="F66" i="20" s="1"/>
  <c r="H66" i="12"/>
  <c r="H66" i="20" s="1"/>
  <c r="G66" i="12"/>
  <c r="G66" i="20" s="1"/>
  <c r="E66" i="12"/>
  <c r="E66" i="20" s="1"/>
  <c r="J66" i="12"/>
  <c r="J66" i="20" s="1"/>
  <c r="K66" i="12"/>
  <c r="K66" i="20" s="1"/>
  <c r="M66" i="12"/>
  <c r="M66" i="20" s="1"/>
  <c r="L66" i="12"/>
  <c r="L66" i="20" s="1"/>
  <c r="N66" i="12"/>
  <c r="N66" i="20" s="1"/>
  <c r="O66" i="12"/>
  <c r="O66" i="20" s="1"/>
  <c r="P66" i="12"/>
  <c r="P66" i="20" s="1"/>
  <c r="Q66" i="12"/>
  <c r="Q66" i="20" s="1"/>
  <c r="R66" i="12"/>
  <c r="R66" i="20" s="1"/>
  <c r="S66" i="12"/>
  <c r="S66" i="20" s="1"/>
  <c r="T66" i="12"/>
  <c r="T66" i="20" s="1"/>
  <c r="U66" i="12"/>
  <c r="U66" i="20" s="1"/>
  <c r="F54" i="14"/>
  <c r="G54" i="14"/>
  <c r="G54" i="21" s="1"/>
  <c r="H54" i="14"/>
  <c r="H54" i="21" s="1"/>
  <c r="E54" i="14"/>
  <c r="I54" i="14"/>
  <c r="J54" i="14"/>
  <c r="K54" i="14"/>
  <c r="M54" i="14"/>
  <c r="L54" i="14"/>
  <c r="N54" i="14"/>
  <c r="O54" i="14"/>
  <c r="P54" i="14"/>
  <c r="Q54" i="14"/>
  <c r="R54" i="14"/>
  <c r="S54" i="14"/>
  <c r="T54" i="14"/>
  <c r="U54" i="14"/>
  <c r="V54" i="14"/>
  <c r="W54" i="14"/>
  <c r="E96" i="12"/>
  <c r="E96" i="20" s="1"/>
  <c r="F96" i="12"/>
  <c r="F96" i="20" s="1"/>
  <c r="H96" i="12"/>
  <c r="H96" i="20" s="1"/>
  <c r="I96" i="12"/>
  <c r="I96" i="20" s="1"/>
  <c r="G96" i="12"/>
  <c r="G96" i="20" s="1"/>
  <c r="J96" i="12"/>
  <c r="J96" i="20" s="1"/>
  <c r="K96" i="12"/>
  <c r="K96" i="20" s="1"/>
  <c r="M96" i="12"/>
  <c r="M96" i="20" s="1"/>
  <c r="L96" i="12"/>
  <c r="L96" i="20" s="1"/>
  <c r="N96" i="12"/>
  <c r="N96" i="20" s="1"/>
  <c r="O96" i="12"/>
  <c r="O96" i="20" s="1"/>
  <c r="P96" i="12"/>
  <c r="P96" i="20" s="1"/>
  <c r="Q96" i="12"/>
  <c r="Q96" i="20" s="1"/>
  <c r="R96" i="12"/>
  <c r="R96" i="20" s="1"/>
  <c r="S96" i="12"/>
  <c r="S96" i="20" s="1"/>
  <c r="T96" i="12"/>
  <c r="T96" i="20" s="1"/>
  <c r="U96" i="12"/>
  <c r="U96" i="20" s="1"/>
  <c r="V96" i="12"/>
  <c r="V96" i="20" s="1"/>
  <c r="I53" i="12"/>
  <c r="I53" i="20" s="1"/>
  <c r="E53" i="12"/>
  <c r="E53" i="20" s="1"/>
  <c r="G53" i="12"/>
  <c r="G53" i="20" s="1"/>
  <c r="H53" i="12"/>
  <c r="H53" i="20" s="1"/>
  <c r="F53" i="12"/>
  <c r="F53" i="20" s="1"/>
  <c r="J53" i="12"/>
  <c r="J53" i="20" s="1"/>
  <c r="K53" i="12"/>
  <c r="K53" i="20" s="1"/>
  <c r="L53" i="12"/>
  <c r="L53" i="20" s="1"/>
  <c r="M53" i="12"/>
  <c r="M53" i="20" s="1"/>
  <c r="N53" i="12"/>
  <c r="N53" i="20" s="1"/>
  <c r="O53" i="12"/>
  <c r="O53" i="20" s="1"/>
  <c r="P53" i="12"/>
  <c r="P53" i="20" s="1"/>
  <c r="Q53" i="12"/>
  <c r="Q53" i="20" s="1"/>
  <c r="R53" i="12"/>
  <c r="R53" i="20" s="1"/>
  <c r="S53" i="12"/>
  <c r="S53" i="20" s="1"/>
  <c r="T53" i="12"/>
  <c r="T53" i="20" s="1"/>
  <c r="U53" i="12"/>
  <c r="U53" i="20" s="1"/>
  <c r="V53" i="12"/>
  <c r="V53" i="20" s="1"/>
  <c r="X64" i="14"/>
  <c r="X110" i="14"/>
  <c r="X109" i="14"/>
  <c r="X110" i="28"/>
  <c r="Z8" i="16"/>
  <c r="X98" i="28"/>
  <c r="X109" i="28"/>
  <c r="X98" i="14"/>
  <c r="X58" i="28"/>
  <c r="X58" i="29" s="1"/>
  <c r="X98" i="12"/>
  <c r="X110" i="12"/>
  <c r="X64" i="28"/>
  <c r="X91" i="12"/>
  <c r="X102" i="28"/>
  <c r="X90" i="14"/>
  <c r="X95" i="14"/>
  <c r="X91" i="28"/>
  <c r="X88" i="12"/>
  <c r="X92" i="28"/>
  <c r="X90" i="12"/>
  <c r="X88" i="28"/>
  <c r="X4" i="17"/>
  <c r="X91" i="14"/>
  <c r="X112" i="28"/>
  <c r="X112" i="14"/>
  <c r="X112" i="12"/>
  <c r="X92" i="12"/>
  <c r="X89" i="14"/>
  <c r="X89" i="28"/>
  <c r="X89" i="12"/>
  <c r="X88" i="14"/>
  <c r="Y11" i="16"/>
  <c r="X3" i="39"/>
  <c r="Z37" i="49" s="1"/>
  <c r="Z121" i="40"/>
  <c r="Y79" i="32"/>
  <c r="Y79" i="28"/>
  <c r="Y79" i="12"/>
  <c r="W3" i="16"/>
  <c r="Y79" i="11"/>
  <c r="Y79" i="15"/>
  <c r="Y79" i="14"/>
  <c r="AA11" i="31"/>
  <c r="Z11" i="18"/>
  <c r="Z23" i="31"/>
  <c r="Z35" i="31"/>
  <c r="X54" i="12"/>
  <c r="X54" i="28"/>
  <c r="X54" i="29" s="1"/>
  <c r="X54" i="14"/>
  <c r="X113" i="40"/>
  <c r="X122" i="40" s="1"/>
  <c r="X100" i="28"/>
  <c r="X100" i="29" s="1"/>
  <c r="X92" i="14"/>
  <c r="X111" i="28"/>
  <c r="X111" i="14"/>
  <c r="X111" i="12"/>
  <c r="X4" i="16"/>
  <c r="V14" i="39"/>
  <c r="V26" i="39" s="1"/>
  <c r="W2" i="39"/>
  <c r="X93" i="14"/>
  <c r="X93" i="28"/>
  <c r="X93" i="12"/>
  <c r="X94" i="12"/>
  <c r="W3" i="17"/>
  <c r="Y121" i="15"/>
  <c r="Y121" i="14"/>
  <c r="Y121" i="28"/>
  <c r="Y121" i="12"/>
  <c r="Y121" i="11"/>
  <c r="X94" i="28"/>
  <c r="X107" i="12"/>
  <c r="X107" i="28"/>
  <c r="X107" i="14"/>
  <c r="X95" i="12"/>
  <c r="W44" i="40"/>
  <c r="W86" i="40"/>
  <c r="Y11" i="17"/>
  <c r="X90" i="28"/>
  <c r="X2" i="32"/>
  <c r="X2" i="40"/>
  <c r="V14" i="31"/>
  <c r="V26" i="31" s="1"/>
  <c r="W2" i="31"/>
  <c r="X109" i="12"/>
  <c r="X64" i="12"/>
  <c r="X94" i="14"/>
  <c r="X96" i="14"/>
  <c r="X96" i="12"/>
  <c r="X96" i="28"/>
  <c r="X96" i="29" s="1"/>
  <c r="X95" i="28"/>
  <c r="X37" i="12"/>
  <c r="X37" i="15"/>
  <c r="V3" i="18"/>
  <c r="X37" i="14"/>
  <c r="X37" i="11"/>
  <c r="X37" i="28"/>
  <c r="X103" i="14"/>
  <c r="X103" i="28"/>
  <c r="X103" i="12"/>
  <c r="V9" i="31"/>
  <c r="V9" i="16"/>
  <c r="W86" i="32"/>
  <c r="W44" i="32"/>
  <c r="AB2" i="42"/>
  <c r="AB2" i="34"/>
  <c r="X71" i="40"/>
  <c r="X80" i="40" s="1"/>
  <c r="Y37" i="40"/>
  <c r="Y37" i="41"/>
  <c r="AD40" i="40"/>
  <c r="Y34" i="39"/>
  <c r="Y22" i="39"/>
  <c r="Z10" i="39"/>
  <c r="Z5" i="39"/>
  <c r="Z35" i="39"/>
  <c r="Z23" i="39"/>
  <c r="AA11" i="39"/>
  <c r="Y27" i="39"/>
  <c r="AA121" i="49" s="1"/>
  <c r="Z28" i="39"/>
  <c r="Z15" i="39"/>
  <c r="AB79" i="49" s="1"/>
  <c r="AA16" i="39"/>
  <c r="Y6" i="39"/>
  <c r="Z8" i="39"/>
  <c r="AB59" i="45" s="1"/>
  <c r="Y9" i="39"/>
  <c r="L121" i="20"/>
  <c r="X10" i="31"/>
  <c r="X10" i="18" s="1"/>
  <c r="W34" i="31"/>
  <c r="W10" i="17" s="1"/>
  <c r="W22" i="31"/>
  <c r="W10" i="16" s="1"/>
  <c r="X37" i="32"/>
  <c r="X38" i="32" s="1"/>
  <c r="X37" i="36"/>
  <c r="Y121" i="32"/>
  <c r="W6" i="31"/>
  <c r="AB2" i="38"/>
  <c r="X86" i="4"/>
  <c r="X44" i="4"/>
  <c r="Y2" i="36"/>
  <c r="Y2" i="35"/>
  <c r="Y2" i="4"/>
  <c r="W14" i="2"/>
  <c r="W26" i="2" s="1"/>
  <c r="X2" i="2"/>
  <c r="Y21" i="36"/>
  <c r="Y9" i="36"/>
  <c r="Y29" i="32"/>
  <c r="Z28" i="36"/>
  <c r="H4" i="12"/>
  <c r="Y28" i="31"/>
  <c r="X27" i="31"/>
  <c r="W3" i="31"/>
  <c r="Y16" i="31"/>
  <c r="X15" i="31"/>
  <c r="X4" i="31"/>
  <c r="Y17" i="31"/>
  <c r="Y5" i="16" s="1"/>
  <c r="X5" i="31"/>
  <c r="X5" i="18" s="1"/>
  <c r="W5" i="34"/>
  <c r="V7" i="34"/>
  <c r="V6" i="34"/>
  <c r="V27" i="34"/>
  <c r="V23" i="34"/>
  <c r="V26" i="34"/>
  <c r="V25" i="34"/>
  <c r="V19" i="34"/>
  <c r="V24" i="34"/>
  <c r="W11" i="34"/>
  <c r="V14" i="34"/>
  <c r="V13" i="34"/>
  <c r="V12" i="34"/>
  <c r="V16" i="34"/>
  <c r="V15" i="34"/>
  <c r="V17" i="34"/>
  <c r="V18" i="34"/>
  <c r="AE40" i="32"/>
  <c r="AC20" i="36"/>
  <c r="Y113" i="4"/>
  <c r="X80" i="4"/>
  <c r="Y38" i="4"/>
  <c r="V40" i="4"/>
  <c r="W119" i="19"/>
  <c r="Z29" i="4"/>
  <c r="Y71" i="4"/>
  <c r="X122" i="4"/>
  <c r="X119" i="19"/>
  <c r="T121" i="20"/>
  <c r="R63" i="17"/>
  <c r="T121" i="19"/>
  <c r="T121" i="21"/>
  <c r="T121" i="29"/>
  <c r="U121" i="20"/>
  <c r="P121" i="29"/>
  <c r="K63" i="17"/>
  <c r="N121" i="29"/>
  <c r="T63" i="17"/>
  <c r="R121" i="29"/>
  <c r="W121" i="29"/>
  <c r="O121" i="29"/>
  <c r="G52" i="17"/>
  <c r="J121" i="21"/>
  <c r="L121" i="29"/>
  <c r="L79" i="29"/>
  <c r="R79" i="29"/>
  <c r="Q79" i="19"/>
  <c r="M63" i="16"/>
  <c r="I79" i="21"/>
  <c r="N79" i="29"/>
  <c r="U79" i="29"/>
  <c r="V79" i="29"/>
  <c r="M79" i="29"/>
  <c r="W79" i="29"/>
  <c r="S79" i="29"/>
  <c r="K79" i="29"/>
  <c r="P79" i="29"/>
  <c r="F79" i="29"/>
  <c r="L121" i="19"/>
  <c r="L121" i="21"/>
  <c r="J63" i="17"/>
  <c r="L63" i="17"/>
  <c r="L52" i="17"/>
  <c r="N121" i="19"/>
  <c r="N121" i="21"/>
  <c r="R121" i="19"/>
  <c r="P63" i="17"/>
  <c r="I121" i="21"/>
  <c r="I121" i="20"/>
  <c r="M52" i="17"/>
  <c r="I121" i="19"/>
  <c r="O121" i="20"/>
  <c r="G63" i="17"/>
  <c r="I79" i="19"/>
  <c r="G52" i="16"/>
  <c r="G63" i="16"/>
  <c r="H13" i="29"/>
  <c r="H63" i="17"/>
  <c r="R121" i="21"/>
  <c r="R121" i="20"/>
  <c r="M63" i="17"/>
  <c r="P52" i="17"/>
  <c r="O121" i="19"/>
  <c r="O121" i="21"/>
  <c r="J121" i="29"/>
  <c r="W121" i="20"/>
  <c r="H52" i="17"/>
  <c r="J121" i="20"/>
  <c r="Q52" i="17"/>
  <c r="S121" i="29"/>
  <c r="U52" i="17"/>
  <c r="C63" i="17"/>
  <c r="E121" i="29"/>
  <c r="N121" i="20"/>
  <c r="U63" i="17"/>
  <c r="M121" i="29"/>
  <c r="U121" i="21"/>
  <c r="U121" i="29"/>
  <c r="Q121" i="21"/>
  <c r="Q121" i="29"/>
  <c r="T52" i="17"/>
  <c r="V121" i="29"/>
  <c r="H17" i="29"/>
  <c r="I63" i="17"/>
  <c r="K121" i="29"/>
  <c r="W121" i="19"/>
  <c r="F121" i="29"/>
  <c r="J121" i="19"/>
  <c r="W121" i="21"/>
  <c r="I121" i="29"/>
  <c r="I52" i="16"/>
  <c r="R52" i="16"/>
  <c r="T79" i="29"/>
  <c r="I79" i="29"/>
  <c r="O52" i="16"/>
  <c r="Q79" i="29"/>
  <c r="I79" i="20"/>
  <c r="J79" i="29"/>
  <c r="O79" i="19"/>
  <c r="O79" i="29"/>
  <c r="E79" i="21"/>
  <c r="E79" i="29"/>
  <c r="O52" i="17"/>
  <c r="N52" i="17"/>
  <c r="P121" i="20"/>
  <c r="O63" i="17"/>
  <c r="Q121" i="20"/>
  <c r="P121" i="21"/>
  <c r="P121" i="19"/>
  <c r="N63" i="17"/>
  <c r="Q121" i="19"/>
  <c r="F121" i="19"/>
  <c r="F121" i="21"/>
  <c r="D52" i="17"/>
  <c r="F121" i="20"/>
  <c r="D63" i="17"/>
  <c r="M52" i="16"/>
  <c r="J39" i="18"/>
  <c r="O79" i="21"/>
  <c r="O79" i="20"/>
  <c r="H39" i="18"/>
  <c r="C52" i="17"/>
  <c r="V121" i="19"/>
  <c r="V121" i="20"/>
  <c r="K52" i="17"/>
  <c r="M121" i="21"/>
  <c r="I63" i="16"/>
  <c r="E79" i="19"/>
  <c r="C52" i="16"/>
  <c r="N39" i="18"/>
  <c r="S52" i="17"/>
  <c r="S63" i="17"/>
  <c r="U121" i="19"/>
  <c r="Q39" i="18"/>
  <c r="M121" i="19"/>
  <c r="M121" i="20"/>
  <c r="V121" i="21"/>
  <c r="Q52" i="16"/>
  <c r="Q63" i="16"/>
  <c r="Q79" i="21"/>
  <c r="O63" i="16"/>
  <c r="Q79" i="20"/>
  <c r="E79" i="20"/>
  <c r="R39" i="18"/>
  <c r="I39" i="18"/>
  <c r="P39" i="18"/>
  <c r="D39" i="18"/>
  <c r="L39" i="18"/>
  <c r="Q63" i="17"/>
  <c r="S121" i="19"/>
  <c r="S121" i="20"/>
  <c r="S121" i="21"/>
  <c r="K121" i="19"/>
  <c r="K121" i="20"/>
  <c r="K121" i="21"/>
  <c r="E121" i="20"/>
  <c r="E121" i="19"/>
  <c r="H52" i="16"/>
  <c r="H63" i="16"/>
  <c r="G63" i="18"/>
  <c r="W79" i="20"/>
  <c r="W79" i="21"/>
  <c r="W79" i="19"/>
  <c r="P52" i="16"/>
  <c r="R79" i="20"/>
  <c r="R79" i="21"/>
  <c r="R79" i="19"/>
  <c r="U79" i="21"/>
  <c r="U79" i="20"/>
  <c r="U79" i="19"/>
  <c r="M39" i="18"/>
  <c r="L79" i="21"/>
  <c r="L79" i="20"/>
  <c r="L79" i="19"/>
  <c r="M79" i="21"/>
  <c r="M79" i="20"/>
  <c r="M79" i="19"/>
  <c r="U63" i="16"/>
  <c r="T79" i="21"/>
  <c r="T79" i="20"/>
  <c r="T79" i="19"/>
  <c r="N79" i="21"/>
  <c r="N79" i="20"/>
  <c r="N79" i="19"/>
  <c r="J79" i="20"/>
  <c r="J79" i="21"/>
  <c r="J79" i="19"/>
  <c r="U52" i="16"/>
  <c r="T52" i="16"/>
  <c r="V79" i="21"/>
  <c r="V79" i="20"/>
  <c r="V79" i="19"/>
  <c r="N63" i="16"/>
  <c r="P79" i="20"/>
  <c r="P79" i="21"/>
  <c r="P79" i="19"/>
  <c r="S79" i="20"/>
  <c r="S79" i="21"/>
  <c r="S79" i="19"/>
  <c r="K52" i="16"/>
  <c r="F79" i="20"/>
  <c r="F79" i="21"/>
  <c r="F79" i="19"/>
  <c r="K79" i="20"/>
  <c r="K79" i="21"/>
  <c r="K79" i="19"/>
  <c r="K63" i="18"/>
  <c r="S52" i="18"/>
  <c r="S63" i="18"/>
  <c r="O52" i="18"/>
  <c r="O63" i="18"/>
  <c r="K52" i="18"/>
  <c r="C52" i="18"/>
  <c r="C63" i="18"/>
  <c r="I52" i="17"/>
  <c r="P63" i="16"/>
  <c r="T63" i="16"/>
  <c r="J52" i="16"/>
  <c r="C63" i="16"/>
  <c r="D52" i="16"/>
  <c r="N52" i="16"/>
  <c r="S63" i="16"/>
  <c r="S52" i="16"/>
  <c r="L63" i="16"/>
  <c r="R63" i="16"/>
  <c r="K63" i="16"/>
  <c r="D63" i="16"/>
  <c r="J63" i="16"/>
  <c r="L52" i="16"/>
  <c r="I29" i="10"/>
  <c r="Y98" i="14" l="1"/>
  <c r="Y86" i="43"/>
  <c r="Y44" i="43"/>
  <c r="Y44" i="45"/>
  <c r="Y86" i="45"/>
  <c r="Y86" i="49"/>
  <c r="Y44" i="49"/>
  <c r="Y86" i="44"/>
  <c r="Y44" i="44"/>
  <c r="Y86" i="48"/>
  <c r="Y44" i="48"/>
  <c r="Y44" i="47"/>
  <c r="Y86" i="47"/>
  <c r="Z2" i="41"/>
  <c r="Z2" i="47"/>
  <c r="Z2" i="48"/>
  <c r="Z2" i="44"/>
  <c r="Z2" i="49"/>
  <c r="Z2" i="45"/>
  <c r="Z2" i="43"/>
  <c r="Y94" i="48"/>
  <c r="AA19" i="47"/>
  <c r="G27" i="12"/>
  <c r="G28" i="12"/>
  <c r="X71" i="49"/>
  <c r="X80" i="49" s="1"/>
  <c r="W29" i="49"/>
  <c r="W38" i="49" s="1"/>
  <c r="AA87" i="4"/>
  <c r="AA45" i="4"/>
  <c r="T52" i="18"/>
  <c r="G7" i="12"/>
  <c r="X113" i="49"/>
  <c r="X122" i="49" s="1"/>
  <c r="Y95" i="49"/>
  <c r="Y11" i="49" s="1"/>
  <c r="G10" i="14"/>
  <c r="Y102" i="49"/>
  <c r="Y18" i="49" s="1"/>
  <c r="Y111" i="49"/>
  <c r="Y94" i="49"/>
  <c r="Y10" i="49" s="1"/>
  <c r="Y88" i="49"/>
  <c r="Y4" i="49" s="1"/>
  <c r="Y61" i="49"/>
  <c r="Y19" i="49" s="1"/>
  <c r="Y90" i="49"/>
  <c r="Y6" i="49" s="1"/>
  <c r="Y69" i="49"/>
  <c r="AL71" i="32"/>
  <c r="AL80" i="32" s="1"/>
  <c r="W55" i="48"/>
  <c r="W13" i="48" s="1"/>
  <c r="W57" i="48"/>
  <c r="W15" i="48" s="1"/>
  <c r="W59" i="48"/>
  <c r="W17" i="48" s="1"/>
  <c r="Y103" i="48"/>
  <c r="Y88" i="48"/>
  <c r="X104" i="48"/>
  <c r="X20" i="48" s="1"/>
  <c r="V39" i="23"/>
  <c r="G9" i="12"/>
  <c r="W29" i="47"/>
  <c r="W38" i="47" s="1"/>
  <c r="G4" i="12"/>
  <c r="Z59" i="47"/>
  <c r="Z17" i="47" s="1"/>
  <c r="G19" i="12"/>
  <c r="AA5" i="47"/>
  <c r="G3" i="12"/>
  <c r="G13" i="12"/>
  <c r="Z67" i="47"/>
  <c r="Z23" i="47"/>
  <c r="Z88" i="47"/>
  <c r="Z4" i="47" s="1"/>
  <c r="H28" i="12"/>
  <c r="Z48" i="47"/>
  <c r="Z90" i="47"/>
  <c r="G23" i="12"/>
  <c r="G65" i="20"/>
  <c r="Z20" i="47"/>
  <c r="G26" i="12"/>
  <c r="G68" i="20"/>
  <c r="H93" i="20"/>
  <c r="H9" i="20" s="1"/>
  <c r="G14" i="12"/>
  <c r="Z18" i="47"/>
  <c r="Z68" i="47"/>
  <c r="Z26" i="47" s="1"/>
  <c r="H19" i="14"/>
  <c r="H10" i="14"/>
  <c r="H52" i="21"/>
  <c r="H10" i="21" s="1"/>
  <c r="H66" i="21"/>
  <c r="H24" i="21" s="1"/>
  <c r="G24" i="14"/>
  <c r="G103" i="21"/>
  <c r="G19" i="21" s="1"/>
  <c r="H53" i="21"/>
  <c r="H11" i="21" s="1"/>
  <c r="G19" i="14"/>
  <c r="H24" i="14"/>
  <c r="Z99" i="40"/>
  <c r="Z98" i="40"/>
  <c r="AA21" i="47"/>
  <c r="Z94" i="40"/>
  <c r="Z94" i="49" s="1"/>
  <c r="Z106" i="40"/>
  <c r="Z88" i="40"/>
  <c r="Z88" i="49" s="1"/>
  <c r="AA24" i="47"/>
  <c r="AA13" i="47"/>
  <c r="AA9" i="47"/>
  <c r="Z3" i="47"/>
  <c r="G27" i="21"/>
  <c r="Z92" i="40"/>
  <c r="Y12" i="49"/>
  <c r="Z27" i="47"/>
  <c r="Z110" i="40"/>
  <c r="AB89" i="47"/>
  <c r="AB47" i="47"/>
  <c r="K109" i="20"/>
  <c r="S97" i="20"/>
  <c r="J97" i="20"/>
  <c r="V94" i="20"/>
  <c r="J94" i="20"/>
  <c r="S98" i="20"/>
  <c r="E98" i="20"/>
  <c r="T55" i="20"/>
  <c r="L55" i="20"/>
  <c r="T65" i="20"/>
  <c r="K65" i="20"/>
  <c r="AA95" i="47"/>
  <c r="AA53" i="47"/>
  <c r="AB100" i="47"/>
  <c r="AB58" i="47"/>
  <c r="AC28" i="35"/>
  <c r="AC28" i="41"/>
  <c r="AC112" i="47"/>
  <c r="AC70" i="47"/>
  <c r="F109" i="20"/>
  <c r="T67" i="20"/>
  <c r="J67" i="20"/>
  <c r="M67" i="20"/>
  <c r="AA4" i="50"/>
  <c r="AA21" i="10" s="1"/>
  <c r="AA63" i="10" s="1"/>
  <c r="AA105" i="10" s="1"/>
  <c r="R97" i="20"/>
  <c r="Z15" i="47"/>
  <c r="U94" i="20"/>
  <c r="N94" i="20"/>
  <c r="I94" i="20"/>
  <c r="R98" i="20"/>
  <c r="M98" i="20"/>
  <c r="S55" i="20"/>
  <c r="K55" i="20"/>
  <c r="U65" i="20"/>
  <c r="L65" i="20"/>
  <c r="P109" i="20"/>
  <c r="AA20" i="41"/>
  <c r="AA20" i="35"/>
  <c r="AA104" i="47"/>
  <c r="AA62" i="47"/>
  <c r="Z90" i="40"/>
  <c r="Z90" i="49" s="1"/>
  <c r="M94" i="20"/>
  <c r="S65" i="20"/>
  <c r="Z111" i="40"/>
  <c r="Z111" i="49" s="1"/>
  <c r="Z102" i="40"/>
  <c r="Z102" i="49" s="1"/>
  <c r="X29" i="49"/>
  <c r="X38" i="49" s="1"/>
  <c r="U109" i="20"/>
  <c r="L109" i="20"/>
  <c r="O109" i="20"/>
  <c r="S67" i="20"/>
  <c r="N67" i="20"/>
  <c r="AA107" i="47"/>
  <c r="AA65" i="47"/>
  <c r="O97" i="20"/>
  <c r="F97" i="20"/>
  <c r="S94" i="20"/>
  <c r="O98" i="20"/>
  <c r="F98" i="20"/>
  <c r="Q55" i="20"/>
  <c r="E55" i="20"/>
  <c r="R65" i="20"/>
  <c r="J65" i="20"/>
  <c r="Z16" i="49"/>
  <c r="AA99" i="47"/>
  <c r="AA57" i="47"/>
  <c r="I109" i="20"/>
  <c r="R55" i="20"/>
  <c r="AA98" i="40"/>
  <c r="AA98" i="49" s="1"/>
  <c r="AA56" i="47"/>
  <c r="AA98" i="47"/>
  <c r="AA68" i="47"/>
  <c r="AA49" i="47"/>
  <c r="AA91" i="47"/>
  <c r="AA88" i="47"/>
  <c r="H6" i="20"/>
  <c r="AB55" i="47"/>
  <c r="AB97" i="47"/>
  <c r="G25" i="12"/>
  <c r="Z67" i="40"/>
  <c r="Z67" i="49" s="1"/>
  <c r="T109" i="20"/>
  <c r="E109" i="20"/>
  <c r="R67" i="20"/>
  <c r="L67" i="20"/>
  <c r="P97" i="20"/>
  <c r="K97" i="20"/>
  <c r="Z11" i="47"/>
  <c r="R94" i="20"/>
  <c r="F94" i="20"/>
  <c r="P98" i="20"/>
  <c r="L98" i="20"/>
  <c r="P55" i="20"/>
  <c r="P65" i="20"/>
  <c r="AB28" i="47"/>
  <c r="AA54" i="47"/>
  <c r="AA96" i="47"/>
  <c r="Z14" i="47"/>
  <c r="N109" i="20"/>
  <c r="I97" i="20"/>
  <c r="T94" i="20"/>
  <c r="Q98" i="20"/>
  <c r="AA102" i="47"/>
  <c r="AA60" i="47"/>
  <c r="Z101" i="40"/>
  <c r="Z101" i="49" s="1"/>
  <c r="Z17" i="49" s="1"/>
  <c r="S109" i="20"/>
  <c r="M109" i="20"/>
  <c r="Q67" i="20"/>
  <c r="E67" i="20"/>
  <c r="U97" i="20"/>
  <c r="L97" i="20"/>
  <c r="AA111" i="47"/>
  <c r="Q94" i="20"/>
  <c r="V98" i="20"/>
  <c r="I98" i="20"/>
  <c r="O55" i="20"/>
  <c r="F55" i="20"/>
  <c r="Q65" i="20"/>
  <c r="F65" i="20"/>
  <c r="Z12" i="47"/>
  <c r="Z7" i="47"/>
  <c r="Z29" i="40"/>
  <c r="AA100" i="40"/>
  <c r="AA100" i="49" s="1"/>
  <c r="AA58" i="40"/>
  <c r="AA58" i="49" s="1"/>
  <c r="AB21" i="41"/>
  <c r="AB21" i="35"/>
  <c r="AB63" i="47"/>
  <c r="I65" i="20"/>
  <c r="AB61" i="47"/>
  <c r="AB103" i="47"/>
  <c r="AA8" i="41"/>
  <c r="G6" i="12"/>
  <c r="Y18" i="23"/>
  <c r="AA10" i="41"/>
  <c r="Y18" i="22"/>
  <c r="AA109" i="47"/>
  <c r="AA67" i="47"/>
  <c r="AA48" i="47"/>
  <c r="AA90" i="47"/>
  <c r="AA59" i="40"/>
  <c r="AA59" i="49" s="1"/>
  <c r="AA59" i="47"/>
  <c r="Y38" i="40"/>
  <c r="Q109" i="20"/>
  <c r="P67" i="20"/>
  <c r="F67" i="20"/>
  <c r="V97" i="20"/>
  <c r="E97" i="20"/>
  <c r="N97" i="20"/>
  <c r="P94" i="20"/>
  <c r="L94" i="20"/>
  <c r="U98" i="20"/>
  <c r="J98" i="20"/>
  <c r="N98" i="20"/>
  <c r="N55" i="20"/>
  <c r="O65" i="20"/>
  <c r="N65" i="20"/>
  <c r="AB9" i="41"/>
  <c r="AB9" i="35"/>
  <c r="AB93" i="47"/>
  <c r="AB51" i="47"/>
  <c r="AA22" i="41"/>
  <c r="I67" i="20"/>
  <c r="V109" i="20"/>
  <c r="U67" i="20"/>
  <c r="H3" i="20"/>
  <c r="Q97" i="20"/>
  <c r="M55" i="20"/>
  <c r="AB108" i="47"/>
  <c r="AB66" i="47"/>
  <c r="G22" i="12"/>
  <c r="AA45" i="47"/>
  <c r="AA87" i="47"/>
  <c r="H11" i="14"/>
  <c r="G5" i="12"/>
  <c r="Z25" i="47"/>
  <c r="R109" i="20"/>
  <c r="J109" i="20"/>
  <c r="O67" i="20"/>
  <c r="K67" i="20"/>
  <c r="AA16" i="47"/>
  <c r="T97" i="20"/>
  <c r="M97" i="20"/>
  <c r="O94" i="20"/>
  <c r="K94" i="20"/>
  <c r="T98" i="20"/>
  <c r="K98" i="20"/>
  <c r="U55" i="20"/>
  <c r="J55" i="20"/>
  <c r="I55" i="20"/>
  <c r="M65" i="20"/>
  <c r="H23" i="20"/>
  <c r="Z54" i="40"/>
  <c r="Z54" i="49" s="1"/>
  <c r="Z96" i="40"/>
  <c r="Z96" i="49" s="1"/>
  <c r="X94" i="20"/>
  <c r="V63" i="16"/>
  <c r="X79" i="19"/>
  <c r="X79" i="21"/>
  <c r="X37" i="21" s="1"/>
  <c r="X79" i="29"/>
  <c r="V52" i="16"/>
  <c r="X64" i="20"/>
  <c r="X56" i="20"/>
  <c r="X54" i="20"/>
  <c r="AC73" i="18"/>
  <c r="Z91" i="44"/>
  <c r="Z91" i="32" s="1"/>
  <c r="Z91" i="48" s="1"/>
  <c r="Y58" i="18"/>
  <c r="Y59" i="18"/>
  <c r="Y57" i="18"/>
  <c r="X56" i="18"/>
  <c r="X60" i="18" s="1"/>
  <c r="X60" i="16"/>
  <c r="X70" i="28"/>
  <c r="X52" i="14"/>
  <c r="X70" i="12"/>
  <c r="X70" i="14"/>
  <c r="X97" i="28"/>
  <c r="X97" i="12"/>
  <c r="X97" i="20" s="1"/>
  <c r="X97" i="14"/>
  <c r="V85" i="18"/>
  <c r="X109" i="20"/>
  <c r="V63" i="17"/>
  <c r="X121" i="29"/>
  <c r="X95" i="20"/>
  <c r="X56" i="14"/>
  <c r="V39" i="22"/>
  <c r="V52" i="17"/>
  <c r="X96" i="20"/>
  <c r="X121" i="20"/>
  <c r="X37" i="20" s="1"/>
  <c r="X98" i="20"/>
  <c r="X121" i="19"/>
  <c r="X107" i="20"/>
  <c r="W36" i="16"/>
  <c r="W36" i="22" s="1"/>
  <c r="W46" i="18"/>
  <c r="W36" i="18" s="1"/>
  <c r="V49" i="18"/>
  <c r="V39" i="18" s="1"/>
  <c r="V63" i="18" s="1"/>
  <c r="V35" i="18"/>
  <c r="W37" i="16"/>
  <c r="W37" i="22" s="1"/>
  <c r="W47" i="18"/>
  <c r="W37" i="18" s="1"/>
  <c r="Z79" i="10"/>
  <c r="Z79" i="48"/>
  <c r="X45" i="28"/>
  <c r="W35" i="17"/>
  <c r="W35" i="23" s="1"/>
  <c r="W49" i="17"/>
  <c r="W35" i="16"/>
  <c r="W35" i="22" s="1"/>
  <c r="W45" i="18"/>
  <c r="W49" i="16"/>
  <c r="W38" i="16"/>
  <c r="W38" i="22" s="1"/>
  <c r="W48" i="18"/>
  <c r="W38" i="18" s="1"/>
  <c r="Y37" i="48"/>
  <c r="Y37" i="10"/>
  <c r="Z121" i="48"/>
  <c r="Z121" i="10"/>
  <c r="X37" i="17"/>
  <c r="X37" i="23" s="1"/>
  <c r="X38" i="17"/>
  <c r="X38" i="23" s="1"/>
  <c r="X36" i="17"/>
  <c r="X36" i="23" s="1"/>
  <c r="Q29" i="36"/>
  <c r="Q38" i="36" s="1"/>
  <c r="Q29" i="41"/>
  <c r="Q38" i="41" s="1"/>
  <c r="Q29" i="35"/>
  <c r="Q38" i="35" s="1"/>
  <c r="R13" i="41"/>
  <c r="R13" i="35"/>
  <c r="R13" i="36"/>
  <c r="R27" i="41"/>
  <c r="R27" i="35"/>
  <c r="R27" i="36"/>
  <c r="AC4" i="34"/>
  <c r="X4" i="41"/>
  <c r="X4" i="35"/>
  <c r="X4" i="36"/>
  <c r="R14" i="41"/>
  <c r="R14" i="35"/>
  <c r="R14" i="36"/>
  <c r="R6" i="41"/>
  <c r="R6" i="35"/>
  <c r="R6" i="36"/>
  <c r="R23" i="41"/>
  <c r="R23" i="35"/>
  <c r="R23" i="36"/>
  <c r="S11" i="41"/>
  <c r="S11" i="35"/>
  <c r="S11" i="36"/>
  <c r="R7" i="41"/>
  <c r="R7" i="35"/>
  <c r="R7" i="36"/>
  <c r="R16" i="41"/>
  <c r="R16" i="35"/>
  <c r="R16" i="36"/>
  <c r="R12" i="41"/>
  <c r="R12" i="35"/>
  <c r="R12" i="36"/>
  <c r="R18" i="41"/>
  <c r="R18" i="35"/>
  <c r="R18" i="36"/>
  <c r="R24" i="41"/>
  <c r="R24" i="35"/>
  <c r="R24" i="36"/>
  <c r="S5" i="41"/>
  <c r="S5" i="35"/>
  <c r="S5" i="36"/>
  <c r="AC3" i="34"/>
  <c r="X3" i="41"/>
  <c r="X3" i="35"/>
  <c r="X3" i="36"/>
  <c r="R17" i="41"/>
  <c r="R17" i="35"/>
  <c r="R17" i="36"/>
  <c r="R19" i="41"/>
  <c r="R19" i="35"/>
  <c r="R19" i="36"/>
  <c r="R15" i="41"/>
  <c r="R15" i="35"/>
  <c r="R15" i="36"/>
  <c r="R25" i="41"/>
  <c r="R25" i="35"/>
  <c r="R25" i="36"/>
  <c r="R26" i="41"/>
  <c r="R26" i="35"/>
  <c r="R26" i="36"/>
  <c r="X22" i="47"/>
  <c r="Y8" i="47"/>
  <c r="AD22" i="8"/>
  <c r="AE8" i="8"/>
  <c r="AD10" i="8"/>
  <c r="Z50" i="47"/>
  <c r="Z92" i="47"/>
  <c r="AE8" i="38"/>
  <c r="AD22" i="38"/>
  <c r="AD10" i="38"/>
  <c r="Y52" i="47"/>
  <c r="Y94" i="47"/>
  <c r="Y106" i="47"/>
  <c r="Y64" i="47"/>
  <c r="AI8" i="42"/>
  <c r="AH22" i="42"/>
  <c r="AH10" i="42"/>
  <c r="Y106" i="48"/>
  <c r="X10" i="47"/>
  <c r="X71" i="47"/>
  <c r="X80" i="47" s="1"/>
  <c r="W53" i="12"/>
  <c r="W53" i="20" s="1"/>
  <c r="W53" i="48"/>
  <c r="W11" i="48" s="1"/>
  <c r="X47" i="12"/>
  <c r="X47" i="48"/>
  <c r="X5" i="48" s="1"/>
  <c r="W8" i="48"/>
  <c r="X48" i="48"/>
  <c r="X6" i="48" s="1"/>
  <c r="X87" i="14"/>
  <c r="X87" i="48"/>
  <c r="X3" i="48" s="1"/>
  <c r="X65" i="48"/>
  <c r="X23" i="48" s="1"/>
  <c r="X51" i="48"/>
  <c r="X9" i="48" s="1"/>
  <c r="X56" i="28"/>
  <c r="X56" i="48"/>
  <c r="X14" i="48" s="1"/>
  <c r="X69" i="48"/>
  <c r="X27" i="48" s="1"/>
  <c r="X52" i="12"/>
  <c r="X52" i="20" s="1"/>
  <c r="X52" i="48"/>
  <c r="X10" i="48" s="1"/>
  <c r="X46" i="12"/>
  <c r="X46" i="48"/>
  <c r="X4" i="48" s="1"/>
  <c r="W113" i="48"/>
  <c r="W122" i="48" s="1"/>
  <c r="W22" i="48"/>
  <c r="X99" i="28"/>
  <c r="X99" i="48"/>
  <c r="X60" i="48"/>
  <c r="X18" i="48" s="1"/>
  <c r="X101" i="48"/>
  <c r="X67" i="48"/>
  <c r="X25" i="48" s="1"/>
  <c r="X61" i="14"/>
  <c r="X61" i="48"/>
  <c r="X19" i="48" s="1"/>
  <c r="X106" i="12"/>
  <c r="X106" i="48"/>
  <c r="X22" i="48" s="1"/>
  <c r="X49" i="48"/>
  <c r="X7" i="48" s="1"/>
  <c r="X50" i="28"/>
  <c r="X50" i="48"/>
  <c r="X8" i="48" s="1"/>
  <c r="V71" i="32"/>
  <c r="V80" i="32" s="1"/>
  <c r="V66" i="48"/>
  <c r="X68" i="12"/>
  <c r="X68" i="48"/>
  <c r="X26" i="48" s="1"/>
  <c r="AA87" i="45"/>
  <c r="AA13" i="49"/>
  <c r="AA102" i="45"/>
  <c r="AA102" i="40" s="1"/>
  <c r="AA102" i="49" s="1"/>
  <c r="Y3" i="49"/>
  <c r="AA93" i="45"/>
  <c r="AA93" i="40" s="1"/>
  <c r="AA93" i="49" s="1"/>
  <c r="AB79" i="40"/>
  <c r="Z57" i="40"/>
  <c r="Z57" i="49" s="1"/>
  <c r="Z15" i="45"/>
  <c r="AA6" i="16"/>
  <c r="AA108" i="45"/>
  <c r="AA108" i="40" s="1"/>
  <c r="AA108" i="49" s="1"/>
  <c r="AA66" i="45"/>
  <c r="Z66" i="40"/>
  <c r="Z66" i="49" s="1"/>
  <c r="Z24" i="49" s="1"/>
  <c r="Z24" i="45"/>
  <c r="AA99" i="45"/>
  <c r="AA99" i="40" s="1"/>
  <c r="AA99" i="49" s="1"/>
  <c r="AA95" i="45"/>
  <c r="AA95" i="40" s="1"/>
  <c r="AA95" i="49" s="1"/>
  <c r="AA57" i="45"/>
  <c r="AA53" i="45"/>
  <c r="AD16" i="45"/>
  <c r="Z11" i="45"/>
  <c r="Z53" i="40"/>
  <c r="Z53" i="49" s="1"/>
  <c r="Z11" i="49" s="1"/>
  <c r="X67" i="28"/>
  <c r="AE54" i="44"/>
  <c r="AE54" i="32" s="1"/>
  <c r="AE54" i="48" s="1"/>
  <c r="X61" i="28"/>
  <c r="X50" i="12"/>
  <c r="AC74" i="17"/>
  <c r="AC75" i="17"/>
  <c r="AD7" i="17"/>
  <c r="AE31" i="31"/>
  <c r="X48" i="14"/>
  <c r="X69" i="12"/>
  <c r="X69" i="14"/>
  <c r="X48" i="28"/>
  <c r="X48" i="12"/>
  <c r="X47" i="14"/>
  <c r="X87" i="28"/>
  <c r="X87" i="12"/>
  <c r="AE58" i="32"/>
  <c r="AE58" i="48" s="1"/>
  <c r="AD58" i="32"/>
  <c r="AD58" i="48" s="1"/>
  <c r="AD16" i="48" s="1"/>
  <c r="AD16" i="44"/>
  <c r="AD54" i="32"/>
  <c r="AD54" i="48" s="1"/>
  <c r="AD12" i="48" s="1"/>
  <c r="AD12" i="44"/>
  <c r="AD18" i="31"/>
  <c r="AE96" i="44"/>
  <c r="AE96" i="32" s="1"/>
  <c r="AE96" i="48" s="1"/>
  <c r="AE100" i="44"/>
  <c r="AE100" i="32" s="1"/>
  <c r="AE100" i="48" s="1"/>
  <c r="X101" i="28"/>
  <c r="AE19" i="31"/>
  <c r="AD7" i="31"/>
  <c r="AF54" i="44" s="1"/>
  <c r="X51" i="12"/>
  <c r="X61" i="12"/>
  <c r="X67" i="14"/>
  <c r="X50" i="14"/>
  <c r="X68" i="28"/>
  <c r="X51" i="14"/>
  <c r="X67" i="12"/>
  <c r="X67" i="20" s="1"/>
  <c r="V66" i="12"/>
  <c r="V66" i="20" s="1"/>
  <c r="X65" i="12"/>
  <c r="X65" i="20" s="1"/>
  <c r="X65" i="28"/>
  <c r="X65" i="14"/>
  <c r="X49" i="28"/>
  <c r="Z89" i="44"/>
  <c r="Z89" i="32" s="1"/>
  <c r="Z89" i="48" s="1"/>
  <c r="X49" i="12"/>
  <c r="X49" i="14"/>
  <c r="X60" i="28"/>
  <c r="H12" i="12"/>
  <c r="G12" i="12"/>
  <c r="AB101" i="45"/>
  <c r="AB17" i="45" s="1"/>
  <c r="AB97" i="45"/>
  <c r="AA67" i="45"/>
  <c r="AA47" i="45"/>
  <c r="AA56" i="45"/>
  <c r="AA46" i="45"/>
  <c r="AA65" i="45"/>
  <c r="AA64" i="45"/>
  <c r="AA52" i="45"/>
  <c r="AA62" i="45"/>
  <c r="AA70" i="45"/>
  <c r="AA49" i="45"/>
  <c r="AA60" i="45"/>
  <c r="AA45" i="45"/>
  <c r="AA61" i="45"/>
  <c r="AA68" i="45"/>
  <c r="AA63" i="45"/>
  <c r="AA50" i="45"/>
  <c r="AA51" i="45"/>
  <c r="AA69" i="45"/>
  <c r="AA48" i="45"/>
  <c r="Z52" i="40"/>
  <c r="Z10" i="45"/>
  <c r="Z47" i="40"/>
  <c r="Z47" i="49" s="1"/>
  <c r="Z5" i="49" s="1"/>
  <c r="Z5" i="45"/>
  <c r="Z25" i="45"/>
  <c r="Z109" i="40"/>
  <c r="AA105" i="45"/>
  <c r="AA105" i="40" s="1"/>
  <c r="AA105" i="49" s="1"/>
  <c r="AA109" i="45"/>
  <c r="AA109" i="40" s="1"/>
  <c r="AA109" i="49" s="1"/>
  <c r="Z49" i="40"/>
  <c r="Z49" i="49" s="1"/>
  <c r="Z7" i="49" s="1"/>
  <c r="Z7" i="45"/>
  <c r="Z9" i="45"/>
  <c r="Z93" i="40"/>
  <c r="Z61" i="40"/>
  <c r="Z61" i="49" s="1"/>
  <c r="Z19" i="49" s="1"/>
  <c r="Z19" i="45"/>
  <c r="Z70" i="40"/>
  <c r="Z70" i="49" s="1"/>
  <c r="Z28" i="49" s="1"/>
  <c r="Z28" i="45"/>
  <c r="Z48" i="40"/>
  <c r="Z48" i="49" s="1"/>
  <c r="Z6" i="49" s="1"/>
  <c r="Z6" i="45"/>
  <c r="AB55" i="45"/>
  <c r="Z87" i="40"/>
  <c r="AA88" i="45"/>
  <c r="AA88" i="40" s="1"/>
  <c r="AA88" i="49" s="1"/>
  <c r="AA110" i="45"/>
  <c r="Z64" i="40"/>
  <c r="Z64" i="49" s="1"/>
  <c r="Z22" i="45"/>
  <c r="Z20" i="45"/>
  <c r="Z62" i="40"/>
  <c r="Z62" i="49" s="1"/>
  <c r="Z20" i="49" s="1"/>
  <c r="Z60" i="40"/>
  <c r="Z18" i="45"/>
  <c r="AA106" i="45"/>
  <c r="AA106" i="40" s="1"/>
  <c r="AA106" i="49" s="1"/>
  <c r="AA103" i="45"/>
  <c r="AA103" i="40" s="1"/>
  <c r="AA103" i="49" s="1"/>
  <c r="Z69" i="40"/>
  <c r="Z69" i="49" s="1"/>
  <c r="Z27" i="49" s="1"/>
  <c r="Z27" i="45"/>
  <c r="Z68" i="40"/>
  <c r="Z26" i="45"/>
  <c r="AA107" i="45"/>
  <c r="AA107" i="40" s="1"/>
  <c r="AA107" i="49" s="1"/>
  <c r="AA89" i="45"/>
  <c r="AA89" i="40" s="1"/>
  <c r="AA89" i="49" s="1"/>
  <c r="AA111" i="45"/>
  <c r="AA111" i="40" s="1"/>
  <c r="AA111" i="49" s="1"/>
  <c r="Z63" i="40"/>
  <c r="Z63" i="49" s="1"/>
  <c r="Z21" i="49" s="1"/>
  <c r="Z21" i="45"/>
  <c r="Z45" i="40"/>
  <c r="Z45" i="49" s="1"/>
  <c r="Z3" i="45"/>
  <c r="AA17" i="45"/>
  <c r="AA92" i="45"/>
  <c r="AA92" i="40" s="1"/>
  <c r="AA92" i="49" s="1"/>
  <c r="AA94" i="45"/>
  <c r="AA104" i="45"/>
  <c r="AA104" i="40" s="1"/>
  <c r="AA104" i="49" s="1"/>
  <c r="Z8" i="45"/>
  <c r="Z50" i="40"/>
  <c r="Z50" i="49" s="1"/>
  <c r="Z23" i="45"/>
  <c r="Z65" i="40"/>
  <c r="Z65" i="49" s="1"/>
  <c r="Z23" i="49" s="1"/>
  <c r="AA13" i="45"/>
  <c r="AA91" i="45"/>
  <c r="AA91" i="40" s="1"/>
  <c r="AA91" i="49" s="1"/>
  <c r="AA90" i="45"/>
  <c r="AA112" i="45"/>
  <c r="AA112" i="40" s="1"/>
  <c r="AA112" i="49" s="1"/>
  <c r="Z4" i="45"/>
  <c r="Z46" i="40"/>
  <c r="Z46" i="49" s="1"/>
  <c r="Z56" i="40"/>
  <c r="Z56" i="49" s="1"/>
  <c r="Z14" i="45"/>
  <c r="AB74" i="18"/>
  <c r="AB75" i="18"/>
  <c r="AE100" i="45"/>
  <c r="AC7" i="18"/>
  <c r="AE96" i="45"/>
  <c r="AC75" i="16"/>
  <c r="AC74" i="16"/>
  <c r="AD12" i="45"/>
  <c r="AD7" i="39"/>
  <c r="AF58" i="45" s="1"/>
  <c r="AD7" i="16"/>
  <c r="AE58" i="45"/>
  <c r="Y46" i="32"/>
  <c r="Y46" i="12" s="1"/>
  <c r="Y4" i="44"/>
  <c r="X4" i="18"/>
  <c r="Z67" i="44"/>
  <c r="Z68" i="44"/>
  <c r="Z69" i="44"/>
  <c r="Z70" i="44"/>
  <c r="Z56" i="44"/>
  <c r="Z45" i="44"/>
  <c r="Z46" i="44"/>
  <c r="Z47" i="44"/>
  <c r="Z48" i="44"/>
  <c r="Z49" i="44"/>
  <c r="Z50" i="44"/>
  <c r="Z51" i="44"/>
  <c r="Z52" i="44"/>
  <c r="Z60" i="44"/>
  <c r="Z61" i="44"/>
  <c r="Z62" i="44"/>
  <c r="Z63" i="44"/>
  <c r="Z64" i="44"/>
  <c r="Z65" i="44"/>
  <c r="X106" i="28"/>
  <c r="Z107" i="44"/>
  <c r="Z107" i="32" s="1"/>
  <c r="Z107" i="48" s="1"/>
  <c r="Z88" i="44"/>
  <c r="Z88" i="32" s="1"/>
  <c r="Z88" i="48" s="1"/>
  <c r="V66" i="28"/>
  <c r="V66" i="14"/>
  <c r="Y87" i="32"/>
  <c r="Y87" i="48" s="1"/>
  <c r="Y60" i="32"/>
  <c r="Y60" i="48" s="1"/>
  <c r="Y18" i="48" s="1"/>
  <c r="Y18" i="44"/>
  <c r="Y45" i="32"/>
  <c r="Y45" i="14" s="1"/>
  <c r="Y3" i="44"/>
  <c r="W6" i="18"/>
  <c r="Y53" i="44"/>
  <c r="Y57" i="44"/>
  <c r="Y61" i="32"/>
  <c r="Y61" i="48" s="1"/>
  <c r="Y19" i="44"/>
  <c r="W9" i="17"/>
  <c r="V9" i="18"/>
  <c r="X66" i="44"/>
  <c r="Z106" i="44"/>
  <c r="Z106" i="32" s="1"/>
  <c r="Z87" i="44"/>
  <c r="Y97" i="44"/>
  <c r="Y97" i="32" s="1"/>
  <c r="X108" i="44"/>
  <c r="W57" i="28"/>
  <c r="Y52" i="32"/>
  <c r="Y10" i="44"/>
  <c r="Y56" i="32"/>
  <c r="Y14" i="44"/>
  <c r="X6" i="17"/>
  <c r="X67" i="18" s="1"/>
  <c r="X46" i="28"/>
  <c r="X46" i="14"/>
  <c r="Z105" i="44"/>
  <c r="Z105" i="32" s="1"/>
  <c r="Z105" i="48" s="1"/>
  <c r="Z112" i="44"/>
  <c r="Z112" i="32" s="1"/>
  <c r="Z112" i="48" s="1"/>
  <c r="W55" i="28"/>
  <c r="W55" i="14"/>
  <c r="W55" i="12"/>
  <c r="Y51" i="32"/>
  <c r="Y9" i="44"/>
  <c r="Y70" i="32"/>
  <c r="Y28" i="44"/>
  <c r="X57" i="32"/>
  <c r="X57" i="48" s="1"/>
  <c r="X15" i="44"/>
  <c r="X45" i="12"/>
  <c r="V55" i="20"/>
  <c r="Z94" i="44"/>
  <c r="Z94" i="32" s="1"/>
  <c r="Z104" i="44"/>
  <c r="Z104" i="32" s="1"/>
  <c r="Z104" i="48" s="1"/>
  <c r="Z111" i="44"/>
  <c r="Z111" i="32" s="1"/>
  <c r="X8" i="17"/>
  <c r="X79" i="18" s="1"/>
  <c r="X8" i="31"/>
  <c r="Z101" i="44" s="1"/>
  <c r="Z101" i="32" s="1"/>
  <c r="Z101" i="48" s="1"/>
  <c r="Y65" i="32"/>
  <c r="Y65" i="48" s="1"/>
  <c r="Y23" i="48" s="1"/>
  <c r="Y23" i="44"/>
  <c r="Y50" i="32"/>
  <c r="Y8" i="44"/>
  <c r="Y69" i="32"/>
  <c r="Y27" i="44"/>
  <c r="X45" i="14"/>
  <c r="X106" i="14"/>
  <c r="Z92" i="44"/>
  <c r="Z92" i="32" s="1"/>
  <c r="Z92" i="48" s="1"/>
  <c r="Z103" i="44"/>
  <c r="Z103" i="32" s="1"/>
  <c r="Z103" i="48" s="1"/>
  <c r="Z110" i="44"/>
  <c r="Z110" i="32" s="1"/>
  <c r="Z110" i="48" s="1"/>
  <c r="W59" i="28"/>
  <c r="W53" i="28"/>
  <c r="W53" i="14"/>
  <c r="X59" i="32"/>
  <c r="X59" i="48" s="1"/>
  <c r="X17" i="44"/>
  <c r="Y95" i="44"/>
  <c r="Y95" i="32" s="1"/>
  <c r="Y64" i="32"/>
  <c r="Y22" i="44"/>
  <c r="Y49" i="32"/>
  <c r="Y49" i="12" s="1"/>
  <c r="Y7" i="44"/>
  <c r="Y68" i="32"/>
  <c r="Y26" i="44"/>
  <c r="Y59" i="44"/>
  <c r="Y55" i="44"/>
  <c r="W8" i="18"/>
  <c r="X47" i="28"/>
  <c r="Z98" i="44"/>
  <c r="Z98" i="32" s="1"/>
  <c r="Z98" i="48" s="1"/>
  <c r="Z102" i="44"/>
  <c r="Z102" i="32" s="1"/>
  <c r="Z102" i="48" s="1"/>
  <c r="Z109" i="44"/>
  <c r="Z109" i="32" s="1"/>
  <c r="Z109" i="48" s="1"/>
  <c r="X53" i="32"/>
  <c r="X53" i="48" s="1"/>
  <c r="X11" i="48" s="1"/>
  <c r="X11" i="44"/>
  <c r="X55" i="32"/>
  <c r="X55" i="48" s="1"/>
  <c r="X13" i="48" s="1"/>
  <c r="X13" i="44"/>
  <c r="Y99" i="44"/>
  <c r="Y99" i="32" s="1"/>
  <c r="Y63" i="32"/>
  <c r="Y63" i="48" s="1"/>
  <c r="Y21" i="48" s="1"/>
  <c r="Y21" i="44"/>
  <c r="Y48" i="32"/>
  <c r="Y6" i="44"/>
  <c r="Y67" i="32"/>
  <c r="Y25" i="44"/>
  <c r="W66" i="32"/>
  <c r="W24" i="44"/>
  <c r="Z93" i="44"/>
  <c r="Z93" i="32" s="1"/>
  <c r="Z93" i="48" s="1"/>
  <c r="Z90" i="44"/>
  <c r="Z90" i="32" s="1"/>
  <c r="Z90" i="48" s="1"/>
  <c r="Y20" i="44"/>
  <c r="Y62" i="32"/>
  <c r="Y5" i="44"/>
  <c r="Y47" i="32"/>
  <c r="T37" i="20"/>
  <c r="L37" i="20"/>
  <c r="T37" i="19"/>
  <c r="H11" i="29"/>
  <c r="N37" i="21"/>
  <c r="H12" i="20"/>
  <c r="Y89" i="12"/>
  <c r="Y91" i="12"/>
  <c r="Y88" i="12"/>
  <c r="Y98" i="28"/>
  <c r="Y109" i="12"/>
  <c r="Y90" i="14"/>
  <c r="Y89" i="28"/>
  <c r="H15" i="29"/>
  <c r="Y92" i="28"/>
  <c r="Y90" i="12"/>
  <c r="Y98" i="12"/>
  <c r="Y110" i="28"/>
  <c r="Y91" i="14"/>
  <c r="Y92" i="12"/>
  <c r="Y92" i="14"/>
  <c r="Y110" i="14"/>
  <c r="Y90" i="28"/>
  <c r="Y110" i="12"/>
  <c r="Y94" i="12"/>
  <c r="Z11" i="17"/>
  <c r="Y94" i="28"/>
  <c r="Y113" i="40"/>
  <c r="Y122" i="40" s="1"/>
  <c r="Y89" i="14"/>
  <c r="AC2" i="42"/>
  <c r="AC2" i="34"/>
  <c r="Y103" i="14"/>
  <c r="Y103" i="28"/>
  <c r="Y103" i="12"/>
  <c r="W14" i="39"/>
  <c r="W26" i="39" s="1"/>
  <c r="X2" i="39"/>
  <c r="AA8" i="16"/>
  <c r="Y88" i="28"/>
  <c r="Y109" i="28"/>
  <c r="Y106" i="28"/>
  <c r="Y94" i="14"/>
  <c r="Y58" i="28"/>
  <c r="Y58" i="29" s="1"/>
  <c r="Y2" i="32"/>
  <c r="Y2" i="40"/>
  <c r="W14" i="31"/>
  <c r="W26" i="31" s="1"/>
  <c r="X2" i="31"/>
  <c r="Y109" i="14"/>
  <c r="Y106" i="12"/>
  <c r="AB11" i="31"/>
  <c r="AA35" i="31"/>
  <c r="AA23" i="31"/>
  <c r="AA11" i="18"/>
  <c r="Y111" i="14"/>
  <c r="Y111" i="28"/>
  <c r="Y111" i="12"/>
  <c r="Z121" i="11"/>
  <c r="Z121" i="15"/>
  <c r="Z121" i="12"/>
  <c r="X3" i="17"/>
  <c r="Z121" i="14"/>
  <c r="Z121" i="28"/>
  <c r="Z79" i="32"/>
  <c r="Z79" i="14"/>
  <c r="Z79" i="12"/>
  <c r="X3" i="16"/>
  <c r="Z79" i="11"/>
  <c r="Z79" i="15"/>
  <c r="Z79" i="28"/>
  <c r="Y4" i="17"/>
  <c r="Y88" i="14"/>
  <c r="Y107" i="14"/>
  <c r="Y107" i="28"/>
  <c r="Y107" i="12"/>
  <c r="Y106" i="14"/>
  <c r="Z37" i="41"/>
  <c r="Z37" i="40"/>
  <c r="Y100" i="28"/>
  <c r="Y100" i="29" s="1"/>
  <c r="Y93" i="14"/>
  <c r="Y93" i="28"/>
  <c r="Y93" i="12"/>
  <c r="Y112" i="28"/>
  <c r="Y112" i="14"/>
  <c r="Y112" i="12"/>
  <c r="Y4" i="16"/>
  <c r="X86" i="40"/>
  <c r="X44" i="40"/>
  <c r="Y101" i="28"/>
  <c r="Z11" i="16"/>
  <c r="Y3" i="39"/>
  <c r="AA37" i="49" s="1"/>
  <c r="AA121" i="40"/>
  <c r="Y71" i="40"/>
  <c r="Y80" i="40" s="1"/>
  <c r="X86" i="32"/>
  <c r="X44" i="32"/>
  <c r="Y102" i="28"/>
  <c r="Y54" i="14"/>
  <c r="Y54" i="28"/>
  <c r="Y54" i="29" s="1"/>
  <c r="Y54" i="12"/>
  <c r="Y91" i="28"/>
  <c r="W9" i="31"/>
  <c r="Y108" i="44" s="1"/>
  <c r="Y108" i="32" s="1"/>
  <c r="W9" i="16"/>
  <c r="Y37" i="28"/>
  <c r="W3" i="18"/>
  <c r="Y37" i="15"/>
  <c r="Y37" i="11"/>
  <c r="Y37" i="14"/>
  <c r="Y37" i="12"/>
  <c r="Y96" i="14"/>
  <c r="Y96" i="28"/>
  <c r="Y96" i="29" s="1"/>
  <c r="Y96" i="12"/>
  <c r="AE40" i="40"/>
  <c r="AA15" i="39"/>
  <c r="AC79" i="49" s="1"/>
  <c r="AB16" i="39"/>
  <c r="Z27" i="39"/>
  <c r="AB121" i="49" s="1"/>
  <c r="Z6" i="39"/>
  <c r="AA28" i="39"/>
  <c r="AA8" i="39"/>
  <c r="AC55" i="45" s="1"/>
  <c r="AA5" i="39"/>
  <c r="Z34" i="39"/>
  <c r="Z22" i="39"/>
  <c r="AA10" i="39"/>
  <c r="AA35" i="39"/>
  <c r="AA23" i="39"/>
  <c r="AB11" i="39"/>
  <c r="Z4" i="39"/>
  <c r="AB112" i="45" s="1"/>
  <c r="AB112" i="40" s="1"/>
  <c r="AB112" i="49" s="1"/>
  <c r="U37" i="29"/>
  <c r="R37" i="29"/>
  <c r="W37" i="29"/>
  <c r="T37" i="21"/>
  <c r="T37" i="29"/>
  <c r="J37" i="21"/>
  <c r="O37" i="29"/>
  <c r="L37" i="21"/>
  <c r="K37" i="29"/>
  <c r="P37" i="29"/>
  <c r="I37" i="21"/>
  <c r="Y10" i="31"/>
  <c r="Y10" i="18" s="1"/>
  <c r="X34" i="31"/>
  <c r="X10" i="17" s="1"/>
  <c r="X22" i="31"/>
  <c r="X10" i="16" s="1"/>
  <c r="Y37" i="32"/>
  <c r="Y38" i="32" s="1"/>
  <c r="Y37" i="36"/>
  <c r="X6" i="31"/>
  <c r="Z99" i="44" s="1"/>
  <c r="Z99" i="32" s="1"/>
  <c r="Z99" i="48" s="1"/>
  <c r="Z121" i="32"/>
  <c r="H25" i="12"/>
  <c r="H4" i="20"/>
  <c r="Z2" i="36"/>
  <c r="Z2" i="35"/>
  <c r="Z2" i="4"/>
  <c r="Y2" i="2"/>
  <c r="X14" i="2"/>
  <c r="X26" i="2" s="1"/>
  <c r="AC2" i="38"/>
  <c r="Y86" i="4"/>
  <c r="Y44" i="4"/>
  <c r="Z21" i="36"/>
  <c r="Z29" i="32"/>
  <c r="Z9" i="36"/>
  <c r="AA28" i="36"/>
  <c r="G11" i="14"/>
  <c r="H3" i="12"/>
  <c r="G22" i="14"/>
  <c r="H19" i="12"/>
  <c r="G9" i="14"/>
  <c r="H22" i="12"/>
  <c r="G10" i="12"/>
  <c r="H22" i="21"/>
  <c r="H8" i="21"/>
  <c r="G8" i="21"/>
  <c r="G22" i="21"/>
  <c r="H8" i="14"/>
  <c r="H22" i="14"/>
  <c r="Z28" i="31"/>
  <c r="Y27" i="31"/>
  <c r="X9" i="16"/>
  <c r="X3" i="31"/>
  <c r="Z16" i="31"/>
  <c r="Y15" i="31"/>
  <c r="Y4" i="31"/>
  <c r="Z17" i="31"/>
  <c r="Z5" i="16" s="1"/>
  <c r="Y5" i="31"/>
  <c r="Y5" i="18" s="1"/>
  <c r="W14" i="34"/>
  <c r="W13" i="34"/>
  <c r="W12" i="34"/>
  <c r="X11" i="34"/>
  <c r="W15" i="34"/>
  <c r="W18" i="34"/>
  <c r="W16" i="34"/>
  <c r="W17" i="34"/>
  <c r="X5" i="34"/>
  <c r="W7" i="34"/>
  <c r="W6" i="34"/>
  <c r="W27" i="34"/>
  <c r="W26" i="34"/>
  <c r="W25" i="34"/>
  <c r="W24" i="34"/>
  <c r="W19" i="34"/>
  <c r="W23" i="34"/>
  <c r="AF40" i="32"/>
  <c r="AD20" i="36"/>
  <c r="H20" i="14"/>
  <c r="H20" i="21"/>
  <c r="H5" i="14"/>
  <c r="H5" i="21"/>
  <c r="W40" i="4"/>
  <c r="G8" i="14"/>
  <c r="H10" i="12"/>
  <c r="H21" i="14"/>
  <c r="H21" i="21"/>
  <c r="H23" i="12"/>
  <c r="G20" i="14"/>
  <c r="G20" i="21"/>
  <c r="G23" i="14"/>
  <c r="G23" i="21"/>
  <c r="H14" i="14"/>
  <c r="H14" i="21"/>
  <c r="Z38" i="4"/>
  <c r="G5" i="14"/>
  <c r="G5" i="21"/>
  <c r="H7" i="14"/>
  <c r="H7" i="21"/>
  <c r="H6" i="12"/>
  <c r="G21" i="14"/>
  <c r="G21" i="21"/>
  <c r="H26" i="12"/>
  <c r="G13" i="14"/>
  <c r="G13" i="21"/>
  <c r="G6" i="14"/>
  <c r="G6" i="21"/>
  <c r="G14" i="14"/>
  <c r="G14" i="21"/>
  <c r="G26" i="14"/>
  <c r="G26" i="21"/>
  <c r="AA29" i="4"/>
  <c r="G7" i="14"/>
  <c r="G7" i="21"/>
  <c r="G25" i="14"/>
  <c r="G25" i="21"/>
  <c r="H13" i="14"/>
  <c r="H13" i="21"/>
  <c r="H6" i="14"/>
  <c r="H26" i="14"/>
  <c r="H26" i="21"/>
  <c r="G28" i="14"/>
  <c r="G28" i="21"/>
  <c r="H5" i="12"/>
  <c r="H25" i="14"/>
  <c r="H7" i="12"/>
  <c r="H9" i="14"/>
  <c r="H27" i="12"/>
  <c r="Z71" i="4"/>
  <c r="H12" i="14"/>
  <c r="H28" i="14"/>
  <c r="H13" i="12"/>
  <c r="Y122" i="4"/>
  <c r="Y119" i="19"/>
  <c r="Z113" i="4"/>
  <c r="G12" i="14"/>
  <c r="G12" i="21"/>
  <c r="G4" i="14"/>
  <c r="G4" i="21"/>
  <c r="H9" i="12"/>
  <c r="H27" i="14"/>
  <c r="H3" i="14"/>
  <c r="G27" i="14"/>
  <c r="G8" i="12"/>
  <c r="Y80" i="4"/>
  <c r="H4" i="14"/>
  <c r="G3" i="14"/>
  <c r="H23" i="14"/>
  <c r="H14" i="12"/>
  <c r="H8" i="12"/>
  <c r="L37" i="19"/>
  <c r="N37" i="29"/>
  <c r="U37" i="20"/>
  <c r="L37" i="29"/>
  <c r="S37" i="29"/>
  <c r="V37" i="29"/>
  <c r="F37" i="29"/>
  <c r="P63" i="18"/>
  <c r="I52" i="18"/>
  <c r="J52" i="18"/>
  <c r="Q37" i="19"/>
  <c r="L63" i="18"/>
  <c r="M37" i="29"/>
  <c r="D63" i="18"/>
  <c r="H113" i="29"/>
  <c r="H122" i="29" s="1"/>
  <c r="F27" i="17" s="1"/>
  <c r="H24" i="29"/>
  <c r="H71" i="29"/>
  <c r="H80" i="29" s="1"/>
  <c r="F27" i="16" s="1"/>
  <c r="J63" i="18"/>
  <c r="J37" i="19"/>
  <c r="R37" i="19"/>
  <c r="I37" i="19"/>
  <c r="W37" i="20"/>
  <c r="O37" i="21"/>
  <c r="Q37" i="21"/>
  <c r="N37" i="19"/>
  <c r="W37" i="19"/>
  <c r="O37" i="20"/>
  <c r="O37" i="19"/>
  <c r="I37" i="20"/>
  <c r="R37" i="21"/>
  <c r="H37" i="19"/>
  <c r="I37" i="29"/>
  <c r="P37" i="20"/>
  <c r="U37" i="21"/>
  <c r="R37" i="20"/>
  <c r="J37" i="29"/>
  <c r="H37" i="21"/>
  <c r="E37" i="21"/>
  <c r="G24" i="12"/>
  <c r="H24" i="12"/>
  <c r="H24" i="20"/>
  <c r="G11" i="12"/>
  <c r="H11" i="12"/>
  <c r="N37" i="20"/>
  <c r="P37" i="21"/>
  <c r="W37" i="21"/>
  <c r="J37" i="20"/>
  <c r="G37" i="19"/>
  <c r="Q37" i="29"/>
  <c r="G37" i="21"/>
  <c r="D52" i="18"/>
  <c r="E37" i="29"/>
  <c r="Q37" i="20"/>
  <c r="F37" i="20"/>
  <c r="E37" i="19"/>
  <c r="F37" i="19"/>
  <c r="M37" i="21"/>
  <c r="V37" i="20"/>
  <c r="P37" i="19"/>
  <c r="F37" i="21"/>
  <c r="V37" i="19"/>
  <c r="H52" i="18"/>
  <c r="H63" i="18"/>
  <c r="U37" i="19"/>
  <c r="M37" i="19"/>
  <c r="Q52" i="18"/>
  <c r="N63" i="18"/>
  <c r="N52" i="18"/>
  <c r="K37" i="19"/>
  <c r="M37" i="20"/>
  <c r="V37" i="21"/>
  <c r="E37" i="20"/>
  <c r="Q63" i="18"/>
  <c r="P52" i="18"/>
  <c r="M63" i="18"/>
  <c r="M52" i="18"/>
  <c r="K37" i="21"/>
  <c r="S37" i="20"/>
  <c r="R63" i="18"/>
  <c r="R52" i="18"/>
  <c r="I63" i="18"/>
  <c r="S37" i="19"/>
  <c r="S37" i="21"/>
  <c r="L52" i="18"/>
  <c r="K37" i="20"/>
  <c r="U52" i="18"/>
  <c r="U63" i="18"/>
  <c r="J29" i="10"/>
  <c r="Z44" i="48" l="1"/>
  <c r="Z86" i="48"/>
  <c r="AA2" i="41"/>
  <c r="AA2" i="48"/>
  <c r="AA2" i="44"/>
  <c r="AA2" i="49"/>
  <c r="AA2" i="45"/>
  <c r="AA2" i="43"/>
  <c r="AA2" i="47"/>
  <c r="Z44" i="47"/>
  <c r="Z86" i="47"/>
  <c r="Z86" i="44"/>
  <c r="Z44" i="44"/>
  <c r="Z86" i="43"/>
  <c r="Z44" i="43"/>
  <c r="Z86" i="45"/>
  <c r="Z44" i="45"/>
  <c r="Z44" i="49"/>
  <c r="Z86" i="49"/>
  <c r="Z94" i="48"/>
  <c r="Y19" i="48"/>
  <c r="AB87" i="4"/>
  <c r="AB87" i="47" s="1"/>
  <c r="AB45" i="4"/>
  <c r="AA87" i="40"/>
  <c r="AA87" i="49" s="1"/>
  <c r="Z6" i="47"/>
  <c r="Y71" i="49"/>
  <c r="Y80" i="49" s="1"/>
  <c r="Z99" i="49"/>
  <c r="Z15" i="49" s="1"/>
  <c r="Z109" i="49"/>
  <c r="Z25" i="49" s="1"/>
  <c r="Z98" i="49"/>
  <c r="Z14" i="49" s="1"/>
  <c r="Z87" i="49"/>
  <c r="Z3" i="49" s="1"/>
  <c r="Z93" i="49"/>
  <c r="Z9" i="49" s="1"/>
  <c r="Z60" i="49"/>
  <c r="Z18" i="49" s="1"/>
  <c r="Z110" i="49"/>
  <c r="Z68" i="49"/>
  <c r="Z52" i="49"/>
  <c r="Z10" i="49" s="1"/>
  <c r="Z106" i="49"/>
  <c r="Z22" i="49" s="1"/>
  <c r="Y113" i="49"/>
  <c r="Y122" i="49" s="1"/>
  <c r="Z92" i="49"/>
  <c r="Z8" i="49" s="1"/>
  <c r="Y27" i="49"/>
  <c r="Y29" i="49" s="1"/>
  <c r="Y38" i="49" s="1"/>
  <c r="W66" i="48"/>
  <c r="W24" i="48" s="1"/>
  <c r="W29" i="48" s="1"/>
  <c r="W38" i="48" s="1"/>
  <c r="Y62" i="48"/>
  <c r="Y20" i="48" s="1"/>
  <c r="W39" i="23"/>
  <c r="AA101" i="47"/>
  <c r="AA17" i="47" s="1"/>
  <c r="Y54" i="20"/>
  <c r="AA69" i="47"/>
  <c r="AA27" i="47" s="1"/>
  <c r="AA110" i="47"/>
  <c r="AA26" i="47" s="1"/>
  <c r="AB105" i="47"/>
  <c r="AB21" i="47" s="1"/>
  <c r="X37" i="19"/>
  <c r="AA46" i="47"/>
  <c r="AA4" i="47" s="1"/>
  <c r="AB9" i="47"/>
  <c r="AB16" i="47"/>
  <c r="AA90" i="40"/>
  <c r="AA90" i="49" s="1"/>
  <c r="AA94" i="40"/>
  <c r="AA94" i="49" s="1"/>
  <c r="AB97" i="40"/>
  <c r="AA25" i="47"/>
  <c r="AA16" i="49"/>
  <c r="AB5" i="47"/>
  <c r="AA3" i="47"/>
  <c r="Z38" i="40"/>
  <c r="Z4" i="49"/>
  <c r="Z12" i="49"/>
  <c r="AB24" i="47"/>
  <c r="AA20" i="47"/>
  <c r="AA18" i="47"/>
  <c r="AC28" i="47"/>
  <c r="X29" i="47"/>
  <c r="X38" i="47" s="1"/>
  <c r="AA3" i="50"/>
  <c r="AA20" i="10" s="1"/>
  <c r="AA62" i="10" s="1"/>
  <c r="AA104" i="10" s="1"/>
  <c r="AB99" i="47"/>
  <c r="AB57" i="47"/>
  <c r="AC103" i="47"/>
  <c r="AC89" i="47"/>
  <c r="AC47" i="47"/>
  <c r="Z18" i="23"/>
  <c r="Z18" i="22"/>
  <c r="AB10" i="41"/>
  <c r="AC9" i="41"/>
  <c r="AC9" i="35"/>
  <c r="AC51" i="47"/>
  <c r="AC93" i="47"/>
  <c r="AC100" i="47"/>
  <c r="AC58" i="47"/>
  <c r="AB46" i="47"/>
  <c r="AC21" i="41"/>
  <c r="AC21" i="35"/>
  <c r="AC105" i="47"/>
  <c r="AC63" i="47"/>
  <c r="AB110" i="47"/>
  <c r="AB68" i="47"/>
  <c r="AB20" i="41"/>
  <c r="AB20" i="35"/>
  <c r="AB104" i="47"/>
  <c r="AB8" i="41"/>
  <c r="AB59" i="40"/>
  <c r="AB59" i="49" s="1"/>
  <c r="AB101" i="47"/>
  <c r="AB59" i="47"/>
  <c r="AB111" i="47"/>
  <c r="AB69" i="47"/>
  <c r="AB96" i="47"/>
  <c r="AB54" i="47"/>
  <c r="AA23" i="47"/>
  <c r="AB49" i="47"/>
  <c r="AB91" i="47"/>
  <c r="AA29" i="40"/>
  <c r="AA12" i="47"/>
  <c r="AA6" i="47"/>
  <c r="AA96" i="40"/>
  <c r="AA96" i="49" s="1"/>
  <c r="AA54" i="40"/>
  <c r="AA54" i="49" s="1"/>
  <c r="AA14" i="47"/>
  <c r="AA15" i="47"/>
  <c r="AD28" i="35"/>
  <c r="AD28" i="41"/>
  <c r="AD112" i="47"/>
  <c r="AD70" i="47"/>
  <c r="AB102" i="47"/>
  <c r="AB60" i="47"/>
  <c r="AA101" i="40"/>
  <c r="AA101" i="49" s="1"/>
  <c r="AA17" i="49" s="1"/>
  <c r="AB19" i="47"/>
  <c r="AB4" i="50"/>
  <c r="AB21" i="10" s="1"/>
  <c r="AB63" i="10" s="1"/>
  <c r="AB105" i="10" s="1"/>
  <c r="AA7" i="47"/>
  <c r="AC55" i="47"/>
  <c r="AC97" i="47"/>
  <c r="AC108" i="47"/>
  <c r="AB48" i="47"/>
  <c r="AB90" i="47"/>
  <c r="AB13" i="47"/>
  <c r="AB58" i="40"/>
  <c r="AB58" i="49" s="1"/>
  <c r="AB100" i="40"/>
  <c r="AB100" i="49" s="1"/>
  <c r="H25" i="20"/>
  <c r="AB22" i="41"/>
  <c r="AB95" i="47"/>
  <c r="AB53" i="47"/>
  <c r="AB98" i="47"/>
  <c r="AB67" i="47"/>
  <c r="AA110" i="40"/>
  <c r="AA110" i="49" s="1"/>
  <c r="AB107" i="47"/>
  <c r="AA11" i="47"/>
  <c r="X37" i="29"/>
  <c r="Y98" i="20"/>
  <c r="Y109" i="20"/>
  <c r="Z59" i="18"/>
  <c r="Z57" i="18"/>
  <c r="Z58" i="18"/>
  <c r="Y56" i="18"/>
  <c r="Y60" i="18" s="1"/>
  <c r="Y60" i="16"/>
  <c r="Y96" i="20"/>
  <c r="Y94" i="20"/>
  <c r="AD73" i="18"/>
  <c r="W39" i="22"/>
  <c r="W85" i="18"/>
  <c r="Y45" i="12"/>
  <c r="Y46" i="14"/>
  <c r="V52" i="18"/>
  <c r="Y107" i="20"/>
  <c r="W39" i="17"/>
  <c r="W52" i="17" s="1"/>
  <c r="AA121" i="48"/>
  <c r="AA121" i="10"/>
  <c r="Y36" i="17"/>
  <c r="Y36" i="23" s="1"/>
  <c r="Y37" i="17"/>
  <c r="Y37" i="23" s="1"/>
  <c r="Y38" i="17"/>
  <c r="Y38" i="23" s="1"/>
  <c r="Y65" i="28"/>
  <c r="X35" i="17"/>
  <c r="X35" i="23" s="1"/>
  <c r="X49" i="17"/>
  <c r="Y65" i="14"/>
  <c r="X38" i="16"/>
  <c r="X38" i="22" s="1"/>
  <c r="X48" i="18"/>
  <c r="X38" i="18" s="1"/>
  <c r="AA79" i="48"/>
  <c r="AA79" i="10"/>
  <c r="Y60" i="28"/>
  <c r="AF58" i="44"/>
  <c r="AF58" i="32" s="1"/>
  <c r="AF58" i="48" s="1"/>
  <c r="X36" i="16"/>
  <c r="X36" i="22" s="1"/>
  <c r="X46" i="18"/>
  <c r="X36" i="18" s="1"/>
  <c r="Y65" i="12"/>
  <c r="Y65" i="20" s="1"/>
  <c r="W39" i="16"/>
  <c r="W52" i="16" s="1"/>
  <c r="X37" i="16"/>
  <c r="X37" i="22" s="1"/>
  <c r="X47" i="18"/>
  <c r="X37" i="18" s="1"/>
  <c r="Z37" i="48"/>
  <c r="Z37" i="10"/>
  <c r="W49" i="18"/>
  <c r="W35" i="18"/>
  <c r="X35" i="16"/>
  <c r="X35" i="22" s="1"/>
  <c r="X45" i="18"/>
  <c r="X49" i="16"/>
  <c r="R29" i="41"/>
  <c r="R38" i="41" s="1"/>
  <c r="R29" i="35"/>
  <c r="R38" i="35" s="1"/>
  <c r="R29" i="36"/>
  <c r="R38" i="36" s="1"/>
  <c r="S24" i="41"/>
  <c r="S24" i="35"/>
  <c r="S24" i="36"/>
  <c r="S18" i="41"/>
  <c r="S18" i="35"/>
  <c r="S18" i="36"/>
  <c r="S26" i="41"/>
  <c r="S26" i="35"/>
  <c r="S26" i="36"/>
  <c r="S15" i="41"/>
  <c r="S15" i="35"/>
  <c r="S15" i="36"/>
  <c r="AD4" i="34"/>
  <c r="Y4" i="41"/>
  <c r="Y4" i="35"/>
  <c r="Y4" i="36"/>
  <c r="S27" i="41"/>
  <c r="S27" i="35"/>
  <c r="S27" i="36"/>
  <c r="T11" i="41"/>
  <c r="T11" i="35"/>
  <c r="T11" i="36"/>
  <c r="S6" i="41"/>
  <c r="S6" i="35"/>
  <c r="S6" i="36"/>
  <c r="S12" i="41"/>
  <c r="S12" i="35"/>
  <c r="S12" i="36"/>
  <c r="S25" i="41"/>
  <c r="S25" i="35"/>
  <c r="S25" i="36"/>
  <c r="S7" i="41"/>
  <c r="S7" i="35"/>
  <c r="S7" i="36"/>
  <c r="S13" i="41"/>
  <c r="S13" i="35"/>
  <c r="S13" i="36"/>
  <c r="S23" i="41"/>
  <c r="S23" i="35"/>
  <c r="S23" i="36"/>
  <c r="T5" i="41"/>
  <c r="T5" i="35"/>
  <c r="T5" i="36"/>
  <c r="S14" i="41"/>
  <c r="S14" i="35"/>
  <c r="S14" i="36"/>
  <c r="S19" i="41"/>
  <c r="S19" i="35"/>
  <c r="S19" i="36"/>
  <c r="S17" i="41"/>
  <c r="S17" i="35"/>
  <c r="S17" i="36"/>
  <c r="AD3" i="34"/>
  <c r="Y3" i="41"/>
  <c r="Y3" i="35"/>
  <c r="Y3" i="36"/>
  <c r="S16" i="41"/>
  <c r="S16" i="35"/>
  <c r="S16" i="36"/>
  <c r="X17" i="48"/>
  <c r="AJ8" i="42"/>
  <c r="AI22" i="42"/>
  <c r="AI10" i="42"/>
  <c r="AF8" i="38"/>
  <c r="AE22" i="38"/>
  <c r="AE10" i="38"/>
  <c r="Y22" i="47"/>
  <c r="Z8" i="47"/>
  <c r="Z52" i="47"/>
  <c r="Z94" i="47"/>
  <c r="Y113" i="47"/>
  <c r="Y122" i="47" s="1"/>
  <c r="AE22" i="8"/>
  <c r="AF8" i="8"/>
  <c r="AE10" i="8"/>
  <c r="AA92" i="47"/>
  <c r="AA50" i="47"/>
  <c r="Y10" i="47"/>
  <c r="Z106" i="47"/>
  <c r="Z64" i="47"/>
  <c r="Y71" i="47"/>
  <c r="Y80" i="47" s="1"/>
  <c r="X15" i="48"/>
  <c r="AE12" i="48"/>
  <c r="Y61" i="12"/>
  <c r="Y61" i="28"/>
  <c r="Y61" i="14"/>
  <c r="Y108" i="12"/>
  <c r="Y108" i="20" s="1"/>
  <c r="Y108" i="48"/>
  <c r="Y70" i="48"/>
  <c r="Y28" i="48" s="1"/>
  <c r="Y46" i="48"/>
  <c r="Y4" i="48" s="1"/>
  <c r="Y48" i="48"/>
  <c r="Y6" i="48" s="1"/>
  <c r="Y68" i="28"/>
  <c r="Y68" i="48"/>
  <c r="Y26" i="48" s="1"/>
  <c r="Y50" i="28"/>
  <c r="Y50" i="48"/>
  <c r="Y8" i="48" s="1"/>
  <c r="Y45" i="28"/>
  <c r="Y45" i="48"/>
  <c r="Y51" i="14"/>
  <c r="Y51" i="48"/>
  <c r="Y9" i="48" s="1"/>
  <c r="Y49" i="28"/>
  <c r="Y49" i="48"/>
  <c r="Y7" i="48" s="1"/>
  <c r="Y97" i="12"/>
  <c r="Y97" i="20" s="1"/>
  <c r="Y97" i="48"/>
  <c r="Y99" i="28"/>
  <c r="Y99" i="48"/>
  <c r="Y64" i="48"/>
  <c r="Y22" i="48" s="1"/>
  <c r="Y56" i="28"/>
  <c r="Y56" i="48"/>
  <c r="Y14" i="48" s="1"/>
  <c r="Z106" i="28"/>
  <c r="Z106" i="48"/>
  <c r="V24" i="48"/>
  <c r="V29" i="48" s="1"/>
  <c r="V38" i="48" s="1"/>
  <c r="V71" i="48"/>
  <c r="V80" i="48" s="1"/>
  <c r="Y47" i="14"/>
  <c r="Y47" i="48"/>
  <c r="Y5" i="48" s="1"/>
  <c r="Y95" i="14"/>
  <c r="Y95" i="48"/>
  <c r="Z111" i="14"/>
  <c r="Z111" i="48"/>
  <c r="Y67" i="14"/>
  <c r="Y67" i="48"/>
  <c r="Y25" i="48" s="1"/>
  <c r="Y69" i="48"/>
  <c r="Y27" i="48" s="1"/>
  <c r="Y52" i="14"/>
  <c r="Y52" i="48"/>
  <c r="Y10" i="48" s="1"/>
  <c r="AE16" i="48"/>
  <c r="Y67" i="28"/>
  <c r="Y64" i="12"/>
  <c r="Y64" i="20" s="1"/>
  <c r="AC79" i="40"/>
  <c r="AB103" i="45"/>
  <c r="AB103" i="40" s="1"/>
  <c r="AB103" i="49" s="1"/>
  <c r="AA66" i="40"/>
  <c r="AA24" i="45"/>
  <c r="AB111" i="45"/>
  <c r="AA15" i="45"/>
  <c r="AA57" i="40"/>
  <c r="AA57" i="49" s="1"/>
  <c r="AA15" i="49" s="1"/>
  <c r="AA53" i="40"/>
  <c r="AA53" i="49" s="1"/>
  <c r="AA11" i="49" s="1"/>
  <c r="AA11" i="45"/>
  <c r="AB92" i="45"/>
  <c r="AB91" i="45"/>
  <c r="AB91" i="40" s="1"/>
  <c r="AB91" i="49" s="1"/>
  <c r="AB93" i="45"/>
  <c r="AB93" i="40" s="1"/>
  <c r="AB93" i="49" s="1"/>
  <c r="AB106" i="45"/>
  <c r="AB6" i="16"/>
  <c r="AB99" i="45"/>
  <c r="AB99" i="40" s="1"/>
  <c r="AB99" i="49" s="1"/>
  <c r="AB95" i="45"/>
  <c r="AB95" i="40" s="1"/>
  <c r="AB95" i="49" s="1"/>
  <c r="AB57" i="45"/>
  <c r="AB53" i="45"/>
  <c r="AB89" i="45"/>
  <c r="AB89" i="40" s="1"/>
  <c r="AB89" i="49" s="1"/>
  <c r="AA112" i="44"/>
  <c r="AA112" i="32" s="1"/>
  <c r="AA112" i="48" s="1"/>
  <c r="Y51" i="12"/>
  <c r="Y51" i="28"/>
  <c r="Y64" i="14"/>
  <c r="Y56" i="12"/>
  <c r="Y56" i="20" s="1"/>
  <c r="AF31" i="31"/>
  <c r="AE7" i="17"/>
  <c r="AD74" i="17"/>
  <c r="AD75" i="17"/>
  <c r="Y52" i="12"/>
  <c r="Y52" i="20" s="1"/>
  <c r="Y68" i="12"/>
  <c r="Y70" i="28"/>
  <c r="Y70" i="14"/>
  <c r="Y70" i="12"/>
  <c r="Y46" i="28"/>
  <c r="Y52" i="28"/>
  <c r="Y50" i="14"/>
  <c r="Y50" i="12"/>
  <c r="AE18" i="31"/>
  <c r="AF54" i="32"/>
  <c r="AF54" i="48" s="1"/>
  <c r="AE12" i="44"/>
  <c r="AE16" i="44"/>
  <c r="AF19" i="31"/>
  <c r="AE7" i="31"/>
  <c r="AG54" i="44" s="1"/>
  <c r="AF96" i="44"/>
  <c r="AF96" i="32" s="1"/>
  <c r="AF96" i="48" s="1"/>
  <c r="AF100" i="44"/>
  <c r="AF100" i="32" s="1"/>
  <c r="AF100" i="48" s="1"/>
  <c r="Y49" i="14"/>
  <c r="Y48" i="14"/>
  <c r="Y56" i="14"/>
  <c r="Y67" i="12"/>
  <c r="Y67" i="20" s="1"/>
  <c r="Y48" i="12"/>
  <c r="Y48" i="28"/>
  <c r="Z95" i="44"/>
  <c r="Z95" i="32" s="1"/>
  <c r="Z95" i="28" s="1"/>
  <c r="Y64" i="28"/>
  <c r="AA103" i="44"/>
  <c r="AA103" i="32" s="1"/>
  <c r="AA103" i="48" s="1"/>
  <c r="Y95" i="12"/>
  <c r="Y95" i="20" s="1"/>
  <c r="AA98" i="44"/>
  <c r="AA98" i="32" s="1"/>
  <c r="AA98" i="48" s="1"/>
  <c r="Y47" i="12"/>
  <c r="Y47" i="28"/>
  <c r="AC55" i="40"/>
  <c r="AC55" i="49" s="1"/>
  <c r="AA64" i="40"/>
  <c r="AA22" i="45"/>
  <c r="AA3" i="45"/>
  <c r="AA45" i="40"/>
  <c r="AA45" i="49" s="1"/>
  <c r="AB56" i="45"/>
  <c r="AB46" i="45"/>
  <c r="AB65" i="45"/>
  <c r="AB45" i="45"/>
  <c r="AB64" i="45"/>
  <c r="AB52" i="45"/>
  <c r="AB63" i="45"/>
  <c r="AB51" i="45"/>
  <c r="AB70" i="45"/>
  <c r="AB49" i="45"/>
  <c r="AB60" i="45"/>
  <c r="AB69" i="45"/>
  <c r="AB68" i="45"/>
  <c r="AB50" i="45"/>
  <c r="AB47" i="45"/>
  <c r="AB61" i="45"/>
  <c r="AB48" i="45"/>
  <c r="AB67" i="45"/>
  <c r="AB62" i="45"/>
  <c r="AB105" i="45"/>
  <c r="AB105" i="40" s="1"/>
  <c r="AB105" i="49" s="1"/>
  <c r="AB107" i="45"/>
  <c r="AA48" i="40"/>
  <c r="AA48" i="49" s="1"/>
  <c r="AA6" i="45"/>
  <c r="AA60" i="40"/>
  <c r="AA60" i="49" s="1"/>
  <c r="AA18" i="49" s="1"/>
  <c r="AA18" i="45"/>
  <c r="AA56" i="40"/>
  <c r="AA56" i="49" s="1"/>
  <c r="AA14" i="49" s="1"/>
  <c r="AA14" i="45"/>
  <c r="AA46" i="40"/>
  <c r="AA46" i="49" s="1"/>
  <c r="AA4" i="49" s="1"/>
  <c r="AA4" i="45"/>
  <c r="AB104" i="45"/>
  <c r="AB104" i="40" s="1"/>
  <c r="AB104" i="49" s="1"/>
  <c r="AB94" i="45"/>
  <c r="AB55" i="40"/>
  <c r="AB13" i="45"/>
  <c r="AA27" i="45"/>
  <c r="AA69" i="40"/>
  <c r="AA69" i="49" s="1"/>
  <c r="AA27" i="49" s="1"/>
  <c r="AA49" i="40"/>
  <c r="AA49" i="49" s="1"/>
  <c r="AA7" i="49" s="1"/>
  <c r="AA7" i="45"/>
  <c r="AA47" i="40"/>
  <c r="AA47" i="49" s="1"/>
  <c r="AA5" i="49" s="1"/>
  <c r="AA5" i="45"/>
  <c r="AA65" i="40"/>
  <c r="AA65" i="49" s="1"/>
  <c r="AA23" i="49" s="1"/>
  <c r="AA23" i="45"/>
  <c r="AC101" i="45"/>
  <c r="AC97" i="45"/>
  <c r="AC97" i="40" s="1"/>
  <c r="AC97" i="49" s="1"/>
  <c r="AB87" i="45"/>
  <c r="AB109" i="45"/>
  <c r="AB109" i="40" s="1"/>
  <c r="AB109" i="49" s="1"/>
  <c r="AA51" i="40"/>
  <c r="AA9" i="45"/>
  <c r="AA70" i="40"/>
  <c r="AA70" i="49" s="1"/>
  <c r="AA28" i="49" s="1"/>
  <c r="AA28" i="45"/>
  <c r="AA67" i="40"/>
  <c r="AA67" i="49" s="1"/>
  <c r="AA25" i="49" s="1"/>
  <c r="AA25" i="45"/>
  <c r="AA68" i="40"/>
  <c r="AA68" i="49" s="1"/>
  <c r="AA26" i="45"/>
  <c r="AA19" i="45"/>
  <c r="AA61" i="40"/>
  <c r="AA61" i="49" s="1"/>
  <c r="AA19" i="49" s="1"/>
  <c r="AA4" i="39"/>
  <c r="AC110" i="45" s="1"/>
  <c r="AB98" i="45"/>
  <c r="AB102" i="45"/>
  <c r="AB102" i="40" s="1"/>
  <c r="AA50" i="40"/>
  <c r="AA50" i="49" s="1"/>
  <c r="AA8" i="49" s="1"/>
  <c r="AA8" i="45"/>
  <c r="AA62" i="40"/>
  <c r="AA62" i="49" s="1"/>
  <c r="AA20" i="49" s="1"/>
  <c r="AA20" i="45"/>
  <c r="AC59" i="45"/>
  <c r="AB90" i="45"/>
  <c r="AB88" i="45"/>
  <c r="AB110" i="45"/>
  <c r="AA63" i="40"/>
  <c r="AA63" i="49" s="1"/>
  <c r="AA21" i="49" s="1"/>
  <c r="AA21" i="45"/>
  <c r="AA52" i="40"/>
  <c r="AA52" i="49" s="1"/>
  <c r="AA10" i="45"/>
  <c r="AE7" i="39"/>
  <c r="AG54" i="45" s="1"/>
  <c r="AE7" i="16"/>
  <c r="AD74" i="16"/>
  <c r="AD75" i="16"/>
  <c r="AF100" i="45"/>
  <c r="AF96" i="45"/>
  <c r="AD7" i="18"/>
  <c r="AE12" i="45"/>
  <c r="AE16" i="45"/>
  <c r="AC75" i="18"/>
  <c r="AC74" i="18"/>
  <c r="AF54" i="45"/>
  <c r="Y113" i="32"/>
  <c r="Y122" i="32" s="1"/>
  <c r="Y97" i="14"/>
  <c r="Y97" i="28"/>
  <c r="X108" i="32"/>
  <c r="Y53" i="32"/>
  <c r="Y53" i="48" s="1"/>
  <c r="Y11" i="44"/>
  <c r="Z69" i="32"/>
  <c r="Z69" i="48" s="1"/>
  <c r="Z27" i="44"/>
  <c r="Y95" i="28"/>
  <c r="Y8" i="17"/>
  <c r="Y79" i="18" s="1"/>
  <c r="Y8" i="31"/>
  <c r="AA97" i="44" s="1"/>
  <c r="AA97" i="32" s="1"/>
  <c r="AA97" i="48" s="1"/>
  <c r="AA89" i="44"/>
  <c r="Z64" i="32"/>
  <c r="Z64" i="14" s="1"/>
  <c r="Z22" i="44"/>
  <c r="Z49" i="32"/>
  <c r="Z7" i="44"/>
  <c r="Z68" i="32"/>
  <c r="Z26" i="44"/>
  <c r="Z65" i="32"/>
  <c r="Z65" i="28" s="1"/>
  <c r="Z23" i="44"/>
  <c r="Y4" i="18"/>
  <c r="AA67" i="44"/>
  <c r="AA68" i="44"/>
  <c r="AA69" i="44"/>
  <c r="AA70" i="44"/>
  <c r="AA56" i="44"/>
  <c r="AA45" i="44"/>
  <c r="AA46" i="44"/>
  <c r="AA46" i="32" s="1"/>
  <c r="AA46" i="48" s="1"/>
  <c r="AA47" i="44"/>
  <c r="AA47" i="32" s="1"/>
  <c r="AA47" i="48" s="1"/>
  <c r="AA48" i="44"/>
  <c r="AA48" i="32" s="1"/>
  <c r="AA48" i="48" s="1"/>
  <c r="AA49" i="44"/>
  <c r="AA49" i="32" s="1"/>
  <c r="AA49" i="48" s="1"/>
  <c r="AA50" i="44"/>
  <c r="AA50" i="32" s="1"/>
  <c r="AA50" i="48" s="1"/>
  <c r="AA51" i="44"/>
  <c r="AA51" i="32" s="1"/>
  <c r="AA51" i="48" s="1"/>
  <c r="AA52" i="44"/>
  <c r="AA52" i="32" s="1"/>
  <c r="AA63" i="44"/>
  <c r="AA63" i="32" s="1"/>
  <c r="AA63" i="48" s="1"/>
  <c r="AA60" i="44"/>
  <c r="AA65" i="44"/>
  <c r="AA65" i="32" s="1"/>
  <c r="AA65" i="48" s="1"/>
  <c r="AA62" i="44"/>
  <c r="AA61" i="44"/>
  <c r="AA61" i="32" s="1"/>
  <c r="AA61" i="48" s="1"/>
  <c r="AA64" i="44"/>
  <c r="AA64" i="32" s="1"/>
  <c r="X9" i="17"/>
  <c r="X85" i="18" s="1"/>
  <c r="Y87" i="12"/>
  <c r="Y87" i="28"/>
  <c r="Y87" i="14"/>
  <c r="X57" i="28"/>
  <c r="Z87" i="32"/>
  <c r="AA90" i="44"/>
  <c r="AA105" i="44"/>
  <c r="AA111" i="44"/>
  <c r="AA111" i="32" s="1"/>
  <c r="AA111" i="48" s="1"/>
  <c r="Z63" i="32"/>
  <c r="Z63" i="48" s="1"/>
  <c r="Z21" i="48" s="1"/>
  <c r="Z21" i="44"/>
  <c r="Z48" i="32"/>
  <c r="Z6" i="44"/>
  <c r="Z67" i="32"/>
  <c r="Z25" i="44"/>
  <c r="Z50" i="32"/>
  <c r="Z50" i="28" s="1"/>
  <c r="Z8" i="44"/>
  <c r="Z57" i="44"/>
  <c r="X6" i="18"/>
  <c r="Z53" i="44"/>
  <c r="Y108" i="28"/>
  <c r="Y69" i="12"/>
  <c r="W66" i="28"/>
  <c r="W66" i="14"/>
  <c r="W66" i="12"/>
  <c r="W66" i="20" s="1"/>
  <c r="AA102" i="44"/>
  <c r="AA102" i="32" s="1"/>
  <c r="AA102" i="48" s="1"/>
  <c r="AA104" i="44"/>
  <c r="AA104" i="32" s="1"/>
  <c r="AA104" i="48" s="1"/>
  <c r="AA110" i="44"/>
  <c r="AA110" i="32" s="1"/>
  <c r="AA110" i="48" s="1"/>
  <c r="W71" i="32"/>
  <c r="W80" i="32" s="1"/>
  <c r="Z62" i="32"/>
  <c r="Z62" i="48" s="1"/>
  <c r="Z20" i="48" s="1"/>
  <c r="Z20" i="44"/>
  <c r="Z47" i="32"/>
  <c r="Z5" i="44"/>
  <c r="Y6" i="17"/>
  <c r="Y67" i="18" s="1"/>
  <c r="Y108" i="14"/>
  <c r="Y69" i="28"/>
  <c r="Y68" i="14"/>
  <c r="X55" i="12"/>
  <c r="X55" i="28"/>
  <c r="X55" i="14"/>
  <c r="AA94" i="44"/>
  <c r="AA93" i="44"/>
  <c r="AA109" i="44"/>
  <c r="AA109" i="32" s="1"/>
  <c r="Z61" i="32"/>
  <c r="Z19" i="44"/>
  <c r="Z46" i="32"/>
  <c r="Z4" i="44"/>
  <c r="Y69" i="14"/>
  <c r="Y55" i="32"/>
  <c r="Y55" i="48" s="1"/>
  <c r="Y13" i="44"/>
  <c r="Z59" i="44"/>
  <c r="Z55" i="44"/>
  <c r="X8" i="18"/>
  <c r="AA92" i="44"/>
  <c r="AA91" i="44"/>
  <c r="Z60" i="32"/>
  <c r="Z18" i="44"/>
  <c r="Z3" i="44"/>
  <c r="Z45" i="32"/>
  <c r="W9" i="18"/>
  <c r="Y66" i="44"/>
  <c r="Y59" i="32"/>
  <c r="Y59" i="48" s="1"/>
  <c r="Y17" i="48" s="1"/>
  <c r="Y17" i="44"/>
  <c r="X66" i="32"/>
  <c r="X24" i="44"/>
  <c r="AA107" i="44"/>
  <c r="AA88" i="44"/>
  <c r="Z52" i="32"/>
  <c r="Z10" i="44"/>
  <c r="Z56" i="32"/>
  <c r="Z56" i="14" s="1"/>
  <c r="Z14" i="44"/>
  <c r="X53" i="12"/>
  <c r="X53" i="20" s="1"/>
  <c r="X53" i="28"/>
  <c r="X53" i="14"/>
  <c r="X59" i="28"/>
  <c r="Z97" i="44"/>
  <c r="Z97" i="32" s="1"/>
  <c r="W55" i="20"/>
  <c r="AA106" i="44"/>
  <c r="AA87" i="44"/>
  <c r="Y57" i="32"/>
  <c r="Y57" i="48" s="1"/>
  <c r="Y15" i="44"/>
  <c r="Z51" i="32"/>
  <c r="Z51" i="12" s="1"/>
  <c r="Z9" i="44"/>
  <c r="Z70" i="32"/>
  <c r="Z28" i="44"/>
  <c r="AB8" i="16"/>
  <c r="Z98" i="12"/>
  <c r="H29" i="29"/>
  <c r="H38" i="29" s="1"/>
  <c r="F27" i="18" s="1"/>
  <c r="Z94" i="12"/>
  <c r="Z94" i="14"/>
  <c r="Z110" i="14"/>
  <c r="Z92" i="14"/>
  <c r="Z94" i="28"/>
  <c r="Z111" i="12"/>
  <c r="Z111" i="28"/>
  <c r="Z110" i="28"/>
  <c r="Z92" i="12"/>
  <c r="Z92" i="28"/>
  <c r="Z101" i="28"/>
  <c r="Z109" i="12"/>
  <c r="Z110" i="12"/>
  <c r="Z102" i="28"/>
  <c r="Z88" i="28"/>
  <c r="Z106" i="14"/>
  <c r="Z91" i="14"/>
  <c r="AD2" i="42"/>
  <c r="AD2" i="34"/>
  <c r="Z96" i="14"/>
  <c r="Z96" i="28"/>
  <c r="Z96" i="29" s="1"/>
  <c r="Z96" i="12"/>
  <c r="Z54" i="14"/>
  <c r="Z54" i="28"/>
  <c r="Z54" i="29" s="1"/>
  <c r="Z54" i="12"/>
  <c r="Z58" i="28"/>
  <c r="Z58" i="29" s="1"/>
  <c r="Z89" i="28"/>
  <c r="Z89" i="14"/>
  <c r="Z89" i="12"/>
  <c r="AA11" i="16"/>
  <c r="Z109" i="28"/>
  <c r="Z98" i="28"/>
  <c r="Z88" i="12"/>
  <c r="Z107" i="14"/>
  <c r="Z107" i="28"/>
  <c r="Z107" i="12"/>
  <c r="AA11" i="17"/>
  <c r="Z109" i="14"/>
  <c r="Z98" i="14"/>
  <c r="Z88" i="14"/>
  <c r="AA121" i="11"/>
  <c r="AA121" i="14"/>
  <c r="Y3" i="17"/>
  <c r="AA121" i="15"/>
  <c r="AA121" i="28"/>
  <c r="AA121" i="12"/>
  <c r="Z112" i="12"/>
  <c r="Z112" i="14"/>
  <c r="Z112" i="28"/>
  <c r="AA79" i="32"/>
  <c r="AA79" i="14"/>
  <c r="AA79" i="28"/>
  <c r="AA79" i="12"/>
  <c r="Y3" i="16"/>
  <c r="AA79" i="11"/>
  <c r="AA79" i="15"/>
  <c r="Z4" i="17"/>
  <c r="AC11" i="31"/>
  <c r="AB35" i="31"/>
  <c r="AB11" i="18"/>
  <c r="AB23" i="31"/>
  <c r="Z2" i="32"/>
  <c r="Z2" i="40"/>
  <c r="Y2" i="31"/>
  <c r="X14" i="31"/>
  <c r="X26" i="31" s="1"/>
  <c r="Z113" i="40"/>
  <c r="Z122" i="40" s="1"/>
  <c r="Z90" i="28"/>
  <c r="Z91" i="12"/>
  <c r="X14" i="39"/>
  <c r="X26" i="39" s="1"/>
  <c r="Y2" i="39"/>
  <c r="Z4" i="16"/>
  <c r="Z3" i="39"/>
  <c r="AB37" i="49" s="1"/>
  <c r="AB121" i="40"/>
  <c r="Z103" i="12"/>
  <c r="Z106" i="12"/>
  <c r="Z100" i="28"/>
  <c r="Z100" i="29" s="1"/>
  <c r="Y44" i="40"/>
  <c r="Y86" i="40"/>
  <c r="Z93" i="14"/>
  <c r="Z93" i="28"/>
  <c r="Z93" i="12"/>
  <c r="Z90" i="12"/>
  <c r="Z91" i="28"/>
  <c r="Z37" i="11"/>
  <c r="X3" i="18"/>
  <c r="Z37" i="15"/>
  <c r="Z37" i="14"/>
  <c r="Z37" i="28"/>
  <c r="Z37" i="12"/>
  <c r="Z103" i="28"/>
  <c r="AA37" i="41"/>
  <c r="AA37" i="40"/>
  <c r="AA38" i="40" s="1"/>
  <c r="Y86" i="32"/>
  <c r="Y44" i="32"/>
  <c r="Z90" i="14"/>
  <c r="Z99" i="28"/>
  <c r="Z71" i="40"/>
  <c r="Z80" i="40" s="1"/>
  <c r="Z103" i="14"/>
  <c r="AF40" i="40"/>
  <c r="AB5" i="39"/>
  <c r="AB35" i="39"/>
  <c r="AB23" i="39"/>
  <c r="AC11" i="39"/>
  <c r="AB8" i="39"/>
  <c r="AD59" i="45" s="1"/>
  <c r="AB15" i="39"/>
  <c r="AD79" i="49" s="1"/>
  <c r="AC16" i="39"/>
  <c r="AA6" i="39"/>
  <c r="AA27" i="39"/>
  <c r="AC121" i="49" s="1"/>
  <c r="AB28" i="39"/>
  <c r="AA22" i="39"/>
  <c r="AB10" i="39"/>
  <c r="AA34" i="39"/>
  <c r="Z9" i="39"/>
  <c r="X9" i="31"/>
  <c r="Z108" i="44" s="1"/>
  <c r="Z108" i="32" s="1"/>
  <c r="Z108" i="48" s="1"/>
  <c r="Z10" i="31"/>
  <c r="Z10" i="18" s="1"/>
  <c r="Y22" i="31"/>
  <c r="Y10" i="16" s="1"/>
  <c r="Y34" i="31"/>
  <c r="Y10" i="17" s="1"/>
  <c r="AA121" i="32"/>
  <c r="Y6" i="31"/>
  <c r="AA95" i="44" s="1"/>
  <c r="AA95" i="32" s="1"/>
  <c r="AA95" i="48" s="1"/>
  <c r="Z37" i="32"/>
  <c r="Z38" i="32" s="1"/>
  <c r="Z37" i="36"/>
  <c r="AA2" i="36"/>
  <c r="AA2" i="35"/>
  <c r="AA2" i="4"/>
  <c r="Z2" i="2"/>
  <c r="Y14" i="2"/>
  <c r="Y26" i="2" s="1"/>
  <c r="AD2" i="38"/>
  <c r="Z86" i="4"/>
  <c r="Z44" i="4"/>
  <c r="AA29" i="32"/>
  <c r="AA21" i="36"/>
  <c r="AA9" i="36"/>
  <c r="AB28" i="36"/>
  <c r="Z27" i="31"/>
  <c r="AA28" i="31"/>
  <c r="AA17" i="31"/>
  <c r="AA5" i="16" s="1"/>
  <c r="Z5" i="31"/>
  <c r="Z5" i="18" s="1"/>
  <c r="Y9" i="16"/>
  <c r="Y3" i="31"/>
  <c r="AA16" i="31"/>
  <c r="Z15" i="31"/>
  <c r="Z4" i="31"/>
  <c r="X15" i="34"/>
  <c r="X16" i="34"/>
  <c r="X12" i="34"/>
  <c r="X18" i="34"/>
  <c r="Y11" i="34"/>
  <c r="X17" i="34"/>
  <c r="X13" i="34"/>
  <c r="X14" i="34"/>
  <c r="X7" i="34"/>
  <c r="X6" i="34"/>
  <c r="X27" i="34"/>
  <c r="X26" i="34"/>
  <c r="X25" i="34"/>
  <c r="X24" i="34"/>
  <c r="X19" i="34"/>
  <c r="X23" i="34"/>
  <c r="Y5" i="34"/>
  <c r="AE20" i="36"/>
  <c r="AG40" i="32"/>
  <c r="H14" i="20"/>
  <c r="H28" i="21"/>
  <c r="Z80" i="4"/>
  <c r="H4" i="21"/>
  <c r="H9" i="21"/>
  <c r="AA71" i="4"/>
  <c r="H27" i="20"/>
  <c r="AA113" i="4"/>
  <c r="H23" i="21"/>
  <c r="G3" i="21"/>
  <c r="Z122" i="4"/>
  <c r="H25" i="21"/>
  <c r="H26" i="20"/>
  <c r="H10" i="20"/>
  <c r="H8" i="20"/>
  <c r="H13" i="20"/>
  <c r="H6" i="21"/>
  <c r="H3" i="21"/>
  <c r="H12" i="21"/>
  <c r="H5" i="20"/>
  <c r="AA38" i="4"/>
  <c r="H7" i="20"/>
  <c r="AB29" i="4"/>
  <c r="X40" i="4"/>
  <c r="H11" i="20"/>
  <c r="K29" i="10"/>
  <c r="AA3" i="49" l="1"/>
  <c r="AA86" i="43"/>
  <c r="AA44" i="43"/>
  <c r="AB2" i="41"/>
  <c r="AB2" i="48"/>
  <c r="AB2" i="49"/>
  <c r="AB2" i="45"/>
  <c r="AB2" i="43"/>
  <c r="AB2" i="44"/>
  <c r="AB2" i="47"/>
  <c r="AA86" i="45"/>
  <c r="AA44" i="45"/>
  <c r="AA86" i="49"/>
  <c r="AA44" i="49"/>
  <c r="AA86" i="44"/>
  <c r="AA44" i="44"/>
  <c r="AA44" i="48"/>
  <c r="AA86" i="48"/>
  <c r="AA44" i="47"/>
  <c r="AA86" i="47"/>
  <c r="AA10" i="49"/>
  <c r="AC87" i="4"/>
  <c r="AC87" i="47" s="1"/>
  <c r="AC45" i="4"/>
  <c r="AC45" i="47" s="1"/>
  <c r="W71" i="48"/>
  <c r="W80" i="48" s="1"/>
  <c r="Z71" i="49"/>
  <c r="Z80" i="49" s="1"/>
  <c r="AA26" i="49"/>
  <c r="AA66" i="49"/>
  <c r="AA24" i="49" s="1"/>
  <c r="AB97" i="49"/>
  <c r="AB55" i="49"/>
  <c r="Z113" i="49"/>
  <c r="Z122" i="49" s="1"/>
  <c r="AA6" i="49"/>
  <c r="AB102" i="49"/>
  <c r="Z26" i="49"/>
  <c r="Z29" i="49" s="1"/>
  <c r="Z38" i="49" s="1"/>
  <c r="AA51" i="49"/>
  <c r="AA9" i="49" s="1"/>
  <c r="AA64" i="49"/>
  <c r="AA22" i="49" s="1"/>
  <c r="AA113" i="49"/>
  <c r="AA122" i="49" s="1"/>
  <c r="X108" i="48"/>
  <c r="X113" i="48" s="1"/>
  <c r="X122" i="48" s="1"/>
  <c r="X39" i="23"/>
  <c r="AC66" i="47"/>
  <c r="AC24" i="47" s="1"/>
  <c r="AB17" i="47"/>
  <c r="AB109" i="47"/>
  <c r="AB25" i="47" s="1"/>
  <c r="AB45" i="47"/>
  <c r="AB3" i="47" s="1"/>
  <c r="AC61" i="47"/>
  <c r="AC19" i="47" s="1"/>
  <c r="AB65" i="47"/>
  <c r="AB23" i="47" s="1"/>
  <c r="AB56" i="47"/>
  <c r="AB14" i="47" s="1"/>
  <c r="AB62" i="47"/>
  <c r="AB20" i="47" s="1"/>
  <c r="AB88" i="47"/>
  <c r="AB4" i="47" s="1"/>
  <c r="AD28" i="47"/>
  <c r="AB15" i="47"/>
  <c r="AB90" i="40"/>
  <c r="AB90" i="49" s="1"/>
  <c r="AB94" i="40"/>
  <c r="AB94" i="49" s="1"/>
  <c r="AC16" i="47"/>
  <c r="AC21" i="47"/>
  <c r="AB11" i="47"/>
  <c r="AB18" i="47"/>
  <c r="AB12" i="47"/>
  <c r="AB101" i="40"/>
  <c r="AB101" i="49" s="1"/>
  <c r="AB17" i="49" s="1"/>
  <c r="AB3" i="50"/>
  <c r="AB20" i="10" s="1"/>
  <c r="AB62" i="10" s="1"/>
  <c r="AB104" i="10" s="1"/>
  <c r="AC4" i="50"/>
  <c r="AC21" i="10" s="1"/>
  <c r="AC63" i="10" s="1"/>
  <c r="AC105" i="10" s="1"/>
  <c r="AC9" i="47"/>
  <c r="AB26" i="47"/>
  <c r="AC5" i="47"/>
  <c r="AB106" i="40"/>
  <c r="AC96" i="47"/>
  <c r="AC54" i="47"/>
  <c r="AA18" i="23"/>
  <c r="AA18" i="22"/>
  <c r="AC10" i="41"/>
  <c r="AC49" i="47"/>
  <c r="AC91" i="47"/>
  <c r="AC101" i="47"/>
  <c r="AD103" i="47"/>
  <c r="AD61" i="47"/>
  <c r="AC109" i="47"/>
  <c r="AC67" i="47"/>
  <c r="AB107" i="40"/>
  <c r="AB16" i="49"/>
  <c r="AC58" i="40"/>
  <c r="AC58" i="49" s="1"/>
  <c r="AC100" i="40"/>
  <c r="AC100" i="49" s="1"/>
  <c r="AC99" i="47"/>
  <c r="AC57" i="47"/>
  <c r="AC110" i="40"/>
  <c r="AC110" i="49" s="1"/>
  <c r="AC110" i="47"/>
  <c r="AC68" i="47"/>
  <c r="AD55" i="47"/>
  <c r="AD97" i="47"/>
  <c r="AD108" i="47"/>
  <c r="AD66" i="47"/>
  <c r="AE28" i="35"/>
  <c r="AE28" i="41"/>
  <c r="AE112" i="47"/>
  <c r="AE70" i="47"/>
  <c r="AC8" i="41"/>
  <c r="AD89" i="47"/>
  <c r="AD47" i="47"/>
  <c r="AB111" i="40"/>
  <c r="AC13" i="47"/>
  <c r="AD58" i="47"/>
  <c r="AD100" i="47"/>
  <c r="AB96" i="40"/>
  <c r="AB54" i="40"/>
  <c r="AB54" i="49" s="1"/>
  <c r="AC88" i="47"/>
  <c r="AC46" i="47"/>
  <c r="AD21" i="41"/>
  <c r="AD21" i="35"/>
  <c r="AD63" i="47"/>
  <c r="AD105" i="47"/>
  <c r="AC22" i="41"/>
  <c r="AB110" i="40"/>
  <c r="AB110" i="49" s="1"/>
  <c r="AC101" i="40"/>
  <c r="AC101" i="49" s="1"/>
  <c r="AC65" i="47"/>
  <c r="AC107" i="47"/>
  <c r="AB6" i="47"/>
  <c r="AB7" i="47"/>
  <c r="AC111" i="47"/>
  <c r="AC69" i="47"/>
  <c r="AC20" i="41"/>
  <c r="AC20" i="35"/>
  <c r="AC62" i="47"/>
  <c r="AC104" i="47"/>
  <c r="AC48" i="47"/>
  <c r="AC98" i="47"/>
  <c r="AC56" i="47"/>
  <c r="AD9" i="41"/>
  <c r="AD9" i="35"/>
  <c r="AD51" i="47"/>
  <c r="AD93" i="47"/>
  <c r="AC95" i="47"/>
  <c r="AC53" i="47"/>
  <c r="AC102" i="47"/>
  <c r="AC60" i="47"/>
  <c r="AB88" i="40"/>
  <c r="AB98" i="40"/>
  <c r="AB92" i="40"/>
  <c r="AB29" i="40"/>
  <c r="AA12" i="49"/>
  <c r="AB27" i="47"/>
  <c r="Z107" i="20"/>
  <c r="Z98" i="20"/>
  <c r="Z94" i="20"/>
  <c r="Z109" i="20"/>
  <c r="Z54" i="20"/>
  <c r="Z96" i="20"/>
  <c r="AB104" i="44"/>
  <c r="AB104" i="32" s="1"/>
  <c r="AB104" i="48" s="1"/>
  <c r="Z60" i="16"/>
  <c r="Z56" i="18"/>
  <c r="Z60" i="18" s="1"/>
  <c r="Z56" i="28"/>
  <c r="AA59" i="18"/>
  <c r="AA57" i="18"/>
  <c r="AA58" i="18"/>
  <c r="Z69" i="12"/>
  <c r="Z69" i="28"/>
  <c r="Z69" i="14"/>
  <c r="X39" i="22"/>
  <c r="AA37" i="48"/>
  <c r="AA37" i="10"/>
  <c r="Z36" i="17"/>
  <c r="Z36" i="23" s="1"/>
  <c r="Z37" i="17"/>
  <c r="Z37" i="23" s="1"/>
  <c r="Z38" i="17"/>
  <c r="Z38" i="23" s="1"/>
  <c r="W39" i="18"/>
  <c r="W63" i="18" s="1"/>
  <c r="X39" i="17"/>
  <c r="X52" i="17" s="1"/>
  <c r="Y35" i="16"/>
  <c r="Y35" i="22" s="1"/>
  <c r="Y45" i="18"/>
  <c r="Y49" i="16"/>
  <c r="AB121" i="48"/>
  <c r="AB121" i="10"/>
  <c r="Y38" i="16"/>
  <c r="Y38" i="22" s="1"/>
  <c r="Y48" i="18"/>
  <c r="Y38" i="18" s="1"/>
  <c r="Y79" i="20"/>
  <c r="Y79" i="21"/>
  <c r="Y79" i="19"/>
  <c r="W63" i="16"/>
  <c r="Y79" i="29"/>
  <c r="AB79" i="48"/>
  <c r="AB79" i="10"/>
  <c r="Y36" i="16"/>
  <c r="Y36" i="22" s="1"/>
  <c r="Y46" i="18"/>
  <c r="Y36" i="18" s="1"/>
  <c r="AE73" i="18"/>
  <c r="X39" i="16"/>
  <c r="X52" i="16" s="1"/>
  <c r="Y37" i="16"/>
  <c r="Y37" i="22" s="1"/>
  <c r="Y47" i="18"/>
  <c r="Y37" i="18" s="1"/>
  <c r="X49" i="18"/>
  <c r="X35" i="18"/>
  <c r="Y35" i="17"/>
  <c r="Y35" i="23" s="1"/>
  <c r="Y49" i="17"/>
  <c r="Y121" i="21"/>
  <c r="Y121" i="20"/>
  <c r="Y121" i="19"/>
  <c r="Y121" i="29"/>
  <c r="W63" i="17"/>
  <c r="S29" i="36"/>
  <c r="S38" i="36" s="1"/>
  <c r="S29" i="35"/>
  <c r="S38" i="35" s="1"/>
  <c r="S29" i="41"/>
  <c r="S38" i="41" s="1"/>
  <c r="U11" i="41"/>
  <c r="U11" i="35"/>
  <c r="U11" i="36"/>
  <c r="T26" i="41"/>
  <c r="T26" i="35"/>
  <c r="T26" i="36"/>
  <c r="T27" i="41"/>
  <c r="T27" i="35"/>
  <c r="T27" i="36"/>
  <c r="AE3" i="34"/>
  <c r="Z3" i="41"/>
  <c r="Z3" i="35"/>
  <c r="Z3" i="36"/>
  <c r="T18" i="41"/>
  <c r="T18" i="35"/>
  <c r="T18" i="36"/>
  <c r="T12" i="41"/>
  <c r="T12" i="35"/>
  <c r="T12" i="36"/>
  <c r="T6" i="41"/>
  <c r="T6" i="35"/>
  <c r="T6" i="36"/>
  <c r="T16" i="41"/>
  <c r="T16" i="35"/>
  <c r="T16" i="36"/>
  <c r="T25" i="41"/>
  <c r="T25" i="35"/>
  <c r="T25" i="36"/>
  <c r="U5" i="41"/>
  <c r="U5" i="35"/>
  <c r="U5" i="36"/>
  <c r="T7" i="41"/>
  <c r="T7" i="35"/>
  <c r="T7" i="36"/>
  <c r="T15" i="41"/>
  <c r="T15" i="35"/>
  <c r="T15" i="36"/>
  <c r="AE4" i="34"/>
  <c r="Z4" i="41"/>
  <c r="Z4" i="35"/>
  <c r="Z4" i="36"/>
  <c r="T19" i="41"/>
  <c r="T19" i="35"/>
  <c r="T19" i="36"/>
  <c r="T23" i="41"/>
  <c r="T23" i="35"/>
  <c r="T23" i="36"/>
  <c r="T14" i="41"/>
  <c r="T14" i="35"/>
  <c r="T14" i="36"/>
  <c r="T13" i="41"/>
  <c r="T13" i="35"/>
  <c r="T13" i="36"/>
  <c r="T24" i="41"/>
  <c r="T24" i="35"/>
  <c r="T24" i="36"/>
  <c r="T17" i="41"/>
  <c r="T17" i="35"/>
  <c r="T17" i="36"/>
  <c r="AA52" i="48"/>
  <c r="Z113" i="47"/>
  <c r="Z122" i="47" s="1"/>
  <c r="AA64" i="48"/>
  <c r="Z22" i="47"/>
  <c r="AA52" i="47"/>
  <c r="AA94" i="47"/>
  <c r="AF22" i="8"/>
  <c r="AB92" i="47"/>
  <c r="AB50" i="47"/>
  <c r="AG8" i="8"/>
  <c r="AF10" i="8"/>
  <c r="AA106" i="47"/>
  <c r="AA64" i="47"/>
  <c r="AG8" i="38"/>
  <c r="AF22" i="38"/>
  <c r="AF10" i="38"/>
  <c r="Y29" i="47"/>
  <c r="Y38" i="47" s="1"/>
  <c r="Z71" i="47"/>
  <c r="Z80" i="47" s="1"/>
  <c r="Z10" i="47"/>
  <c r="AA8" i="47"/>
  <c r="AK8" i="42"/>
  <c r="AJ22" i="42"/>
  <c r="AJ10" i="42"/>
  <c r="Z51" i="28"/>
  <c r="Y113" i="48"/>
  <c r="Y122" i="48" s="1"/>
  <c r="Y11" i="48"/>
  <c r="Z27" i="48"/>
  <c r="AA19" i="48"/>
  <c r="Y15" i="48"/>
  <c r="Z97" i="28"/>
  <c r="Z97" i="48"/>
  <c r="Z51" i="48"/>
  <c r="Z9" i="48" s="1"/>
  <c r="Z56" i="12"/>
  <c r="Z56" i="20" s="1"/>
  <c r="Z56" i="48"/>
  <c r="Z14" i="48" s="1"/>
  <c r="Z65" i="14"/>
  <c r="Z65" i="48"/>
  <c r="Z23" i="48" s="1"/>
  <c r="AF12" i="48"/>
  <c r="AF16" i="48"/>
  <c r="Z52" i="28"/>
  <c r="Z52" i="48"/>
  <c r="Z10" i="48" s="1"/>
  <c r="Z46" i="48"/>
  <c r="Z4" i="48" s="1"/>
  <c r="Z47" i="12"/>
  <c r="Z47" i="48"/>
  <c r="Z5" i="48" s="1"/>
  <c r="Z50" i="14"/>
  <c r="Z50" i="48"/>
  <c r="Z8" i="48" s="1"/>
  <c r="Z68" i="48"/>
  <c r="Z26" i="48" s="1"/>
  <c r="Z95" i="14"/>
  <c r="Z95" i="48"/>
  <c r="Z45" i="14"/>
  <c r="Z45" i="48"/>
  <c r="Y3" i="48"/>
  <c r="Z61" i="28"/>
  <c r="Z61" i="48"/>
  <c r="Z19" i="48" s="1"/>
  <c r="Z67" i="12"/>
  <c r="Z67" i="20" s="1"/>
  <c r="Z67" i="48"/>
  <c r="Z25" i="48" s="1"/>
  <c r="Z87" i="48"/>
  <c r="Z49" i="28"/>
  <c r="Z49" i="48"/>
  <c r="Z7" i="48" s="1"/>
  <c r="AA109" i="48"/>
  <c r="Y13" i="48"/>
  <c r="Z70" i="48"/>
  <c r="Z28" i="48" s="1"/>
  <c r="X71" i="32"/>
  <c r="X80" i="32" s="1"/>
  <c r="X66" i="48"/>
  <c r="Z60" i="48"/>
  <c r="Z18" i="48" s="1"/>
  <c r="Z48" i="48"/>
  <c r="Z6" i="48" s="1"/>
  <c r="Z64" i="48"/>
  <c r="Z22" i="48" s="1"/>
  <c r="AC90" i="45"/>
  <c r="AC111" i="45"/>
  <c r="AC111" i="40" s="1"/>
  <c r="AC111" i="49" s="1"/>
  <c r="AC88" i="45"/>
  <c r="AC88" i="40" s="1"/>
  <c r="AC88" i="49" s="1"/>
  <c r="AC89" i="45"/>
  <c r="AC89" i="40" s="1"/>
  <c r="AC89" i="49" s="1"/>
  <c r="AC13" i="49"/>
  <c r="AC87" i="45"/>
  <c r="AC87" i="40" s="1"/>
  <c r="AC87" i="49" s="1"/>
  <c r="AC94" i="45"/>
  <c r="AC94" i="40" s="1"/>
  <c r="AC94" i="49" s="1"/>
  <c r="AC102" i="45"/>
  <c r="AC102" i="40" s="1"/>
  <c r="AC102" i="49" s="1"/>
  <c r="AC103" i="45"/>
  <c r="AC103" i="40" s="1"/>
  <c r="AC103" i="49" s="1"/>
  <c r="AC109" i="45"/>
  <c r="AC109" i="40" s="1"/>
  <c r="AC109" i="49" s="1"/>
  <c r="AC92" i="45"/>
  <c r="AC92" i="40" s="1"/>
  <c r="AC92" i="49" s="1"/>
  <c r="Z51" i="14"/>
  <c r="Z60" i="28"/>
  <c r="Z64" i="28"/>
  <c r="Z48" i="28"/>
  <c r="Z48" i="12"/>
  <c r="Z64" i="12"/>
  <c r="Z64" i="20" s="1"/>
  <c r="Z48" i="14"/>
  <c r="AD79" i="40"/>
  <c r="AC6" i="16"/>
  <c r="AB53" i="40"/>
  <c r="AB53" i="49" s="1"/>
  <c r="AB11" i="49" s="1"/>
  <c r="AB11" i="45"/>
  <c r="AB108" i="45"/>
  <c r="AB108" i="40" s="1"/>
  <c r="AB108" i="49" s="1"/>
  <c r="AB66" i="45"/>
  <c r="AB57" i="40"/>
  <c r="AB57" i="49" s="1"/>
  <c r="AB15" i="49" s="1"/>
  <c r="AB15" i="45"/>
  <c r="AC99" i="45"/>
  <c r="AC95" i="45"/>
  <c r="AC53" i="45"/>
  <c r="AC57" i="45"/>
  <c r="Z68" i="12"/>
  <c r="Z68" i="14"/>
  <c r="Z46" i="12"/>
  <c r="Z52" i="12"/>
  <c r="Z52" i="20" s="1"/>
  <c r="AF7" i="17"/>
  <c r="AG31" i="31"/>
  <c r="Z46" i="28"/>
  <c r="Z50" i="12"/>
  <c r="AE74" i="17"/>
  <c r="AE75" i="17"/>
  <c r="Z47" i="28"/>
  <c r="Z47" i="14"/>
  <c r="Z87" i="28"/>
  <c r="Z97" i="14"/>
  <c r="Z97" i="12"/>
  <c r="Z97" i="20" s="1"/>
  <c r="Z70" i="14"/>
  <c r="Z95" i="12"/>
  <c r="Z95" i="20" s="1"/>
  <c r="AF12" i="44"/>
  <c r="AG54" i="32"/>
  <c r="AG54" i="48" s="1"/>
  <c r="AF16" i="44"/>
  <c r="AG96" i="44"/>
  <c r="AG96" i="32" s="1"/>
  <c r="AG96" i="48" s="1"/>
  <c r="AG100" i="44"/>
  <c r="AG100" i="32" s="1"/>
  <c r="AG100" i="48" s="1"/>
  <c r="AG19" i="31"/>
  <c r="AF7" i="31"/>
  <c r="AH58" i="44" s="1"/>
  <c r="AG58" i="44"/>
  <c r="AF18" i="31"/>
  <c r="Z49" i="14"/>
  <c r="Z49" i="12"/>
  <c r="Z87" i="14"/>
  <c r="Z61" i="14"/>
  <c r="Z87" i="12"/>
  <c r="Z70" i="28"/>
  <c r="Z61" i="12"/>
  <c r="Z70" i="12"/>
  <c r="Z113" i="32"/>
  <c r="Z122" i="32" s="1"/>
  <c r="Z108" i="14"/>
  <c r="AB88" i="44"/>
  <c r="AB88" i="32" s="1"/>
  <c r="AB88" i="48" s="1"/>
  <c r="Z65" i="12"/>
  <c r="Z65" i="20" s="1"/>
  <c r="Z52" i="14"/>
  <c r="AB98" i="44"/>
  <c r="AC65" i="45"/>
  <c r="AC45" i="45"/>
  <c r="AC64" i="45"/>
  <c r="AC64" i="40" s="1"/>
  <c r="AC64" i="49" s="1"/>
  <c r="AC52" i="45"/>
  <c r="AC63" i="45"/>
  <c r="AC51" i="45"/>
  <c r="AC70" i="45"/>
  <c r="AC62" i="45"/>
  <c r="AC50" i="45"/>
  <c r="AC60" i="45"/>
  <c r="AC68" i="45"/>
  <c r="AC47" i="45"/>
  <c r="AC46" i="45"/>
  <c r="AC61" i="45"/>
  <c r="AC69" i="45"/>
  <c r="AC48" i="45"/>
  <c r="AC56" i="45"/>
  <c r="AC49" i="45"/>
  <c r="AC67" i="45"/>
  <c r="AB50" i="40"/>
  <c r="AB50" i="49" s="1"/>
  <c r="AB8" i="45"/>
  <c r="AB10" i="45"/>
  <c r="AB52" i="40"/>
  <c r="AB52" i="49" s="1"/>
  <c r="AB48" i="40"/>
  <c r="AB48" i="49" s="1"/>
  <c r="AB6" i="45"/>
  <c r="AC121" i="40"/>
  <c r="AC112" i="45"/>
  <c r="AC112" i="40" s="1"/>
  <c r="AC106" i="45"/>
  <c r="AB26" i="45"/>
  <c r="AB68" i="40"/>
  <c r="AB68" i="49" s="1"/>
  <c r="AB64" i="40"/>
  <c r="AB64" i="49" s="1"/>
  <c r="AB22" i="45"/>
  <c r="AD101" i="45"/>
  <c r="AD97" i="45"/>
  <c r="AB28" i="45"/>
  <c r="AB70" i="40"/>
  <c r="AB70" i="49" s="1"/>
  <c r="AB28" i="49" s="1"/>
  <c r="AD55" i="45"/>
  <c r="AD55" i="40" s="1"/>
  <c r="AD55" i="49" s="1"/>
  <c r="AB47" i="40"/>
  <c r="AB47" i="49" s="1"/>
  <c r="AB5" i="49" s="1"/>
  <c r="AB5" i="45"/>
  <c r="AC91" i="45"/>
  <c r="AC93" i="45"/>
  <c r="AC93" i="40" s="1"/>
  <c r="AC93" i="49" s="1"/>
  <c r="AB69" i="40"/>
  <c r="AB69" i="49" s="1"/>
  <c r="AB27" i="45"/>
  <c r="AB45" i="40"/>
  <c r="AB45" i="49" s="1"/>
  <c r="AB3" i="45"/>
  <c r="AB51" i="40"/>
  <c r="AB51" i="49" s="1"/>
  <c r="AB9" i="49" s="1"/>
  <c r="AB9" i="45"/>
  <c r="AB63" i="40"/>
  <c r="AB63" i="49" s="1"/>
  <c r="AB21" i="49" s="1"/>
  <c r="AB21" i="45"/>
  <c r="AC105" i="45"/>
  <c r="AC105" i="40" s="1"/>
  <c r="AC105" i="49" s="1"/>
  <c r="AC107" i="45"/>
  <c r="AC107" i="40" s="1"/>
  <c r="AC107" i="49" s="1"/>
  <c r="AB62" i="40"/>
  <c r="AB62" i="49" s="1"/>
  <c r="AB20" i="49" s="1"/>
  <c r="AB20" i="45"/>
  <c r="AB18" i="45"/>
  <c r="AB60" i="40"/>
  <c r="AB60" i="49" s="1"/>
  <c r="AB65" i="40"/>
  <c r="AB65" i="49" s="1"/>
  <c r="AB23" i="45"/>
  <c r="AC13" i="45"/>
  <c r="AB56" i="40"/>
  <c r="AB56" i="49" s="1"/>
  <c r="AB14" i="45"/>
  <c r="AC17" i="45"/>
  <c r="AC59" i="40"/>
  <c r="AC59" i="49" s="1"/>
  <c r="AB61" i="40"/>
  <c r="AB61" i="49" s="1"/>
  <c r="AB19" i="49" s="1"/>
  <c r="AB19" i="45"/>
  <c r="AC104" i="45"/>
  <c r="AC98" i="45"/>
  <c r="AC98" i="40" s="1"/>
  <c r="AC98" i="49" s="1"/>
  <c r="AB87" i="40"/>
  <c r="AB67" i="40"/>
  <c r="AB67" i="49" s="1"/>
  <c r="AB25" i="49" s="1"/>
  <c r="AB25" i="45"/>
  <c r="AB49" i="40"/>
  <c r="AB49" i="49" s="1"/>
  <c r="AB7" i="49" s="1"/>
  <c r="AB7" i="45"/>
  <c r="AB46" i="40"/>
  <c r="AB46" i="49" s="1"/>
  <c r="AB4" i="45"/>
  <c r="AF12" i="45"/>
  <c r="AD75" i="18"/>
  <c r="AD74" i="18"/>
  <c r="AF7" i="39"/>
  <c r="AH58" i="45" s="1"/>
  <c r="AF7" i="16"/>
  <c r="AE74" i="16"/>
  <c r="AE75" i="16"/>
  <c r="AG100" i="45"/>
  <c r="AG96" i="45"/>
  <c r="AE7" i="18"/>
  <c r="AF16" i="45"/>
  <c r="AG58" i="45"/>
  <c r="AA101" i="44"/>
  <c r="AA101" i="32" s="1"/>
  <c r="AA6" i="44"/>
  <c r="AA90" i="32"/>
  <c r="AA22" i="44"/>
  <c r="AA106" i="32"/>
  <c r="AA23" i="44"/>
  <c r="AA107" i="32"/>
  <c r="Z59" i="32"/>
  <c r="Z59" i="48" s="1"/>
  <c r="Z17" i="48" s="1"/>
  <c r="Z17" i="44"/>
  <c r="X55" i="20"/>
  <c r="Z57" i="32"/>
  <c r="Z57" i="48" s="1"/>
  <c r="Z15" i="48" s="1"/>
  <c r="Z15" i="44"/>
  <c r="AB90" i="44"/>
  <c r="AB90" i="32" s="1"/>
  <c r="AB112" i="44"/>
  <c r="AB112" i="32" s="1"/>
  <c r="AB112" i="48" s="1"/>
  <c r="AA70" i="32"/>
  <c r="AA70" i="14" s="1"/>
  <c r="AA28" i="44"/>
  <c r="Z6" i="17"/>
  <c r="Z67" i="18" s="1"/>
  <c r="AA57" i="44"/>
  <c r="Y6" i="18"/>
  <c r="AA53" i="44"/>
  <c r="Z108" i="28"/>
  <c r="Z68" i="28"/>
  <c r="AB87" i="44"/>
  <c r="AB107" i="44"/>
  <c r="AB107" i="32" s="1"/>
  <c r="AB107" i="48" s="1"/>
  <c r="AB111" i="44"/>
  <c r="AB111" i="32" s="1"/>
  <c r="AB111" i="48" s="1"/>
  <c r="AA69" i="32"/>
  <c r="AA69" i="12" s="1"/>
  <c r="AA27" i="44"/>
  <c r="AA4" i="44"/>
  <c r="AA88" i="32"/>
  <c r="X9" i="18"/>
  <c r="Z66" i="44"/>
  <c r="Z45" i="12"/>
  <c r="Z67" i="28"/>
  <c r="X66" i="12"/>
  <c r="X66" i="20" s="1"/>
  <c r="X66" i="14"/>
  <c r="X66" i="28"/>
  <c r="AB94" i="44"/>
  <c r="AB94" i="32" s="1"/>
  <c r="AB106" i="44"/>
  <c r="AB106" i="32" s="1"/>
  <c r="AB106" i="48" s="1"/>
  <c r="AB110" i="44"/>
  <c r="AB110" i="32" s="1"/>
  <c r="AB110" i="48" s="1"/>
  <c r="AA26" i="44"/>
  <c r="AA68" i="32"/>
  <c r="Z8" i="17"/>
  <c r="Z79" i="18" s="1"/>
  <c r="Z8" i="31"/>
  <c r="Y53" i="12"/>
  <c r="Y53" i="20" s="1"/>
  <c r="Y53" i="28"/>
  <c r="Y53" i="14"/>
  <c r="AA3" i="44"/>
  <c r="AA87" i="32"/>
  <c r="Z108" i="12"/>
  <c r="Z108" i="20" s="1"/>
  <c r="Y9" i="17"/>
  <c r="Y85" i="18" s="1"/>
  <c r="Z46" i="14"/>
  <c r="Z45" i="28"/>
  <c r="AA9" i="44"/>
  <c r="AA93" i="32"/>
  <c r="AB92" i="44"/>
  <c r="AB92" i="32" s="1"/>
  <c r="AB92" i="48" s="1"/>
  <c r="AB105" i="44"/>
  <c r="AB105" i="32" s="1"/>
  <c r="AB105" i="48" s="1"/>
  <c r="AB109" i="44"/>
  <c r="AB109" i="32" s="1"/>
  <c r="AB109" i="48" s="1"/>
  <c r="AA62" i="32"/>
  <c r="AA62" i="48" s="1"/>
  <c r="AA20" i="48" s="1"/>
  <c r="AA20" i="44"/>
  <c r="AA67" i="32"/>
  <c r="AA67" i="14" s="1"/>
  <c r="AA25" i="44"/>
  <c r="Z55" i="32"/>
  <c r="Z55" i="48" s="1"/>
  <c r="Z13" i="44"/>
  <c r="AA56" i="32"/>
  <c r="AA14" i="44"/>
  <c r="Z67" i="14"/>
  <c r="Y59" i="28"/>
  <c r="AA7" i="44"/>
  <c r="AA91" i="32"/>
  <c r="Y55" i="12"/>
  <c r="Y55" i="28"/>
  <c r="Y55" i="14"/>
  <c r="AA10" i="44"/>
  <c r="AA94" i="32"/>
  <c r="AA94" i="14" s="1"/>
  <c r="AB89" i="44"/>
  <c r="AB89" i="32" s="1"/>
  <c r="AB89" i="48" s="1"/>
  <c r="AA19" i="44"/>
  <c r="Z4" i="18"/>
  <c r="AB67" i="44"/>
  <c r="AB68" i="44"/>
  <c r="AB69" i="44"/>
  <c r="AB70" i="44"/>
  <c r="AB56" i="44"/>
  <c r="AB56" i="32" s="1"/>
  <c r="AB56" i="48" s="1"/>
  <c r="AB52" i="44"/>
  <c r="AB63" i="44"/>
  <c r="AB47" i="44"/>
  <c r="AB51" i="44"/>
  <c r="AB48" i="44"/>
  <c r="AB60" i="44"/>
  <c r="AB61" i="44"/>
  <c r="AB65" i="44"/>
  <c r="AB46" i="44"/>
  <c r="AB50" i="44"/>
  <c r="AB62" i="44"/>
  <c r="AB45" i="44"/>
  <c r="AB49" i="44"/>
  <c r="AB64" i="44"/>
  <c r="Y66" i="32"/>
  <c r="Y66" i="48" s="1"/>
  <c r="Y24" i="48" s="1"/>
  <c r="Y24" i="44"/>
  <c r="AA8" i="44"/>
  <c r="AA92" i="32"/>
  <c r="AB93" i="44"/>
  <c r="AB93" i="32" s="1"/>
  <c r="AB93" i="48" s="1"/>
  <c r="AB103" i="44"/>
  <c r="AB103" i="32" s="1"/>
  <c r="AB103" i="48" s="1"/>
  <c r="AA60" i="32"/>
  <c r="AA18" i="44"/>
  <c r="AA5" i="44"/>
  <c r="AA89" i="32"/>
  <c r="Y57" i="28"/>
  <c r="AA99" i="44"/>
  <c r="AA99" i="32" s="1"/>
  <c r="Z53" i="32"/>
  <c r="Z53" i="48" s="1"/>
  <c r="Z11" i="44"/>
  <c r="AB91" i="44"/>
  <c r="AB91" i="32" s="1"/>
  <c r="AB91" i="48" s="1"/>
  <c r="AB102" i="44"/>
  <c r="AB102" i="32" s="1"/>
  <c r="AB102" i="48" s="1"/>
  <c r="AA21" i="44"/>
  <c r="AA105" i="32"/>
  <c r="AA45" i="32"/>
  <c r="AA45" i="48" s="1"/>
  <c r="AA59" i="44"/>
  <c r="AA55" i="44"/>
  <c r="Y8" i="18"/>
  <c r="X108" i="28"/>
  <c r="X108" i="12"/>
  <c r="X108" i="20" s="1"/>
  <c r="X108" i="14"/>
  <c r="X113" i="32"/>
  <c r="X122" i="32" s="1"/>
  <c r="AA46" i="14"/>
  <c r="AA64" i="12"/>
  <c r="AA52" i="28"/>
  <c r="AA110" i="28"/>
  <c r="AA48" i="12"/>
  <c r="AA109" i="14"/>
  <c r="AA95" i="12"/>
  <c r="AA102" i="28"/>
  <c r="AA109" i="12"/>
  <c r="AA109" i="28"/>
  <c r="AA49" i="14"/>
  <c r="AA46" i="28"/>
  <c r="AB11" i="17"/>
  <c r="AA46" i="12"/>
  <c r="AA3" i="39"/>
  <c r="AC37" i="49" s="1"/>
  <c r="AA50" i="14"/>
  <c r="AA48" i="28"/>
  <c r="AA95" i="14"/>
  <c r="AA48" i="14"/>
  <c r="AA52" i="12"/>
  <c r="AA64" i="28"/>
  <c r="Z6" i="31"/>
  <c r="AA112" i="12"/>
  <c r="AA112" i="14"/>
  <c r="AA112" i="28"/>
  <c r="AA64" i="14"/>
  <c r="AD11" i="31"/>
  <c r="AC35" i="31"/>
  <c r="AC11" i="18"/>
  <c r="AC23" i="31"/>
  <c r="AA49" i="12"/>
  <c r="AA37" i="14"/>
  <c r="AA37" i="28"/>
  <c r="AA37" i="12"/>
  <c r="AA37" i="11"/>
  <c r="Y3" i="18"/>
  <c r="AA37" i="15"/>
  <c r="AB121" i="14"/>
  <c r="AB121" i="28"/>
  <c r="Z3" i="17"/>
  <c r="AB121" i="15"/>
  <c r="AB121" i="11"/>
  <c r="AB121" i="12"/>
  <c r="AA52" i="14"/>
  <c r="AA49" i="28"/>
  <c r="AA4" i="16"/>
  <c r="AE2" i="42"/>
  <c r="AE2" i="34"/>
  <c r="Y14" i="39"/>
  <c r="Y26" i="39" s="1"/>
  <c r="Z2" i="39"/>
  <c r="AA47" i="28"/>
  <c r="AA47" i="14"/>
  <c r="AA47" i="12"/>
  <c r="AA97" i="28"/>
  <c r="AA97" i="14"/>
  <c r="AA97" i="12"/>
  <c r="AA95" i="28"/>
  <c r="AA110" i="12"/>
  <c r="AA2" i="32"/>
  <c r="AA2" i="40"/>
  <c r="Y14" i="31"/>
  <c r="Y26" i="31" s="1"/>
  <c r="Z2" i="31"/>
  <c r="AA103" i="14"/>
  <c r="AA103" i="12"/>
  <c r="AA103" i="28"/>
  <c r="AA98" i="12"/>
  <c r="AA54" i="28"/>
  <c r="AA54" i="29" s="1"/>
  <c r="AA54" i="14"/>
  <c r="AA54" i="12"/>
  <c r="AA96" i="14"/>
  <c r="AA96" i="28"/>
  <c r="AA96" i="29" s="1"/>
  <c r="AA96" i="12"/>
  <c r="Z86" i="40"/>
  <c r="Z44" i="40"/>
  <c r="AA98" i="28"/>
  <c r="AA113" i="40"/>
  <c r="AA122" i="40" s="1"/>
  <c r="AA110" i="14"/>
  <c r="AA71" i="40"/>
  <c r="AA80" i="40" s="1"/>
  <c r="Z86" i="32"/>
  <c r="Z44" i="32"/>
  <c r="AA50" i="28"/>
  <c r="AC8" i="16"/>
  <c r="AA65" i="14"/>
  <c r="AA65" i="12"/>
  <c r="AA65" i="28"/>
  <c r="AA98" i="14"/>
  <c r="AB37" i="41"/>
  <c r="AB37" i="40"/>
  <c r="AA51" i="14"/>
  <c r="AA51" i="12"/>
  <c r="AA51" i="28"/>
  <c r="AB11" i="16"/>
  <c r="AA50" i="12"/>
  <c r="AA4" i="17"/>
  <c r="AB79" i="32"/>
  <c r="AB79" i="12"/>
  <c r="AB79" i="28"/>
  <c r="Z3" i="16"/>
  <c r="AB79" i="11"/>
  <c r="AB79" i="14"/>
  <c r="AB79" i="15"/>
  <c r="AA111" i="12"/>
  <c r="AA111" i="14"/>
  <c r="AA111" i="28"/>
  <c r="AA100" i="28"/>
  <c r="AA100" i="29" s="1"/>
  <c r="AA58" i="28"/>
  <c r="AA58" i="29" s="1"/>
  <c r="AA61" i="14"/>
  <c r="AA61" i="28"/>
  <c r="AA61" i="12"/>
  <c r="AG40" i="40"/>
  <c r="AC28" i="39"/>
  <c r="AB27" i="39"/>
  <c r="AD121" i="49" s="1"/>
  <c r="AC8" i="39"/>
  <c r="AE55" i="45" s="1"/>
  <c r="AC35" i="39"/>
  <c r="AC23" i="39"/>
  <c r="AD11" i="39"/>
  <c r="AB22" i="39"/>
  <c r="AB34" i="39"/>
  <c r="AC10" i="39"/>
  <c r="AB4" i="39"/>
  <c r="AD106" i="45" s="1"/>
  <c r="AD16" i="39"/>
  <c r="AC15" i="39"/>
  <c r="AE79" i="49" s="1"/>
  <c r="AA9" i="39"/>
  <c r="AB6" i="39"/>
  <c r="AC5" i="39"/>
  <c r="Y9" i="31"/>
  <c r="Z22" i="31"/>
  <c r="Z10" i="16" s="1"/>
  <c r="AA10" i="31"/>
  <c r="AA10" i="18" s="1"/>
  <c r="Z34" i="31"/>
  <c r="Z10" i="17" s="1"/>
  <c r="AA37" i="36"/>
  <c r="AA37" i="32"/>
  <c r="AA38" i="32" s="1"/>
  <c r="AB121" i="32"/>
  <c r="AB2" i="36"/>
  <c r="AB2" i="35"/>
  <c r="AB2" i="4"/>
  <c r="Z14" i="2"/>
  <c r="Z26" i="2" s="1"/>
  <c r="AA2" i="2"/>
  <c r="AE2" i="38"/>
  <c r="AA86" i="4"/>
  <c r="AA44" i="4"/>
  <c r="AB29" i="32"/>
  <c r="AB9" i="36"/>
  <c r="AC28" i="36"/>
  <c r="AB21" i="36"/>
  <c r="AA27" i="31"/>
  <c r="AB28" i="31"/>
  <c r="AB16" i="31"/>
  <c r="AA15" i="31"/>
  <c r="AA4" i="31"/>
  <c r="Z9" i="16"/>
  <c r="Z3" i="31"/>
  <c r="AA5" i="31"/>
  <c r="AA5" i="18" s="1"/>
  <c r="AB17" i="31"/>
  <c r="AB5" i="16" s="1"/>
  <c r="Y18" i="34"/>
  <c r="Y17" i="34"/>
  <c r="Y16" i="34"/>
  <c r="Y15" i="34"/>
  <c r="Y12" i="34"/>
  <c r="Y14" i="34"/>
  <c r="Z11" i="34"/>
  <c r="Y13" i="34"/>
  <c r="Y27" i="34"/>
  <c r="Y26" i="34"/>
  <c r="Y25" i="34"/>
  <c r="Y24" i="34"/>
  <c r="Y23" i="34"/>
  <c r="Y19" i="34"/>
  <c r="Z5" i="34"/>
  <c r="Y7" i="34"/>
  <c r="Y6" i="34"/>
  <c r="AF20" i="36"/>
  <c r="AH40" i="32"/>
  <c r="Y40" i="4"/>
  <c r="AB71" i="4"/>
  <c r="AB113" i="4"/>
  <c r="AB38" i="4"/>
  <c r="Z119" i="19"/>
  <c r="AA122" i="4"/>
  <c r="AA119" i="19"/>
  <c r="AC29" i="4"/>
  <c r="AA80" i="4"/>
  <c r="L29" i="10"/>
  <c r="AB86" i="44" l="1"/>
  <c r="AB44" i="44"/>
  <c r="AB44" i="43"/>
  <c r="AB86" i="43"/>
  <c r="AB44" i="45"/>
  <c r="AB86" i="45"/>
  <c r="AB86" i="49"/>
  <c r="AB44" i="49"/>
  <c r="AB86" i="48"/>
  <c r="AB44" i="48"/>
  <c r="AC2" i="41"/>
  <c r="AC2" i="44"/>
  <c r="AC2" i="49"/>
  <c r="AC2" i="45"/>
  <c r="AC2" i="43"/>
  <c r="AC2" i="47"/>
  <c r="AC2" i="48"/>
  <c r="AB86" i="47"/>
  <c r="AB44" i="47"/>
  <c r="AA97" i="20"/>
  <c r="AD87" i="4"/>
  <c r="AD87" i="47" s="1"/>
  <c r="AD45" i="4"/>
  <c r="AD45" i="47" s="1"/>
  <c r="AB6" i="49"/>
  <c r="AB26" i="49"/>
  <c r="AA71" i="49"/>
  <c r="AA80" i="49" s="1"/>
  <c r="AA29" i="49"/>
  <c r="AA38" i="49" s="1"/>
  <c r="AB10" i="49"/>
  <c r="AB13" i="49"/>
  <c r="AB18" i="49"/>
  <c r="AB96" i="49"/>
  <c r="AB12" i="49" s="1"/>
  <c r="AB111" i="49"/>
  <c r="AB27" i="49" s="1"/>
  <c r="AB87" i="49"/>
  <c r="AB3" i="49" s="1"/>
  <c r="AC112" i="49"/>
  <c r="AB92" i="49"/>
  <c r="AB8" i="49" s="1"/>
  <c r="AB98" i="49"/>
  <c r="AB14" i="49" s="1"/>
  <c r="AB106" i="49"/>
  <c r="AB22" i="49" s="1"/>
  <c r="AB88" i="49"/>
  <c r="AB4" i="49" s="1"/>
  <c r="AB107" i="49"/>
  <c r="AB23" i="49" s="1"/>
  <c r="AA107" i="48"/>
  <c r="AA23" i="48" s="1"/>
  <c r="AA93" i="14"/>
  <c r="AA88" i="28"/>
  <c r="AA105" i="48"/>
  <c r="AA21" i="48" s="1"/>
  <c r="Y39" i="23"/>
  <c r="AC15" i="47"/>
  <c r="AC59" i="47"/>
  <c r="AC17" i="47" s="1"/>
  <c r="AC90" i="47"/>
  <c r="AC6" i="47" s="1"/>
  <c r="AD9" i="47"/>
  <c r="AE28" i="47"/>
  <c r="Z29" i="47"/>
  <c r="Z38" i="47" s="1"/>
  <c r="AC11" i="47"/>
  <c r="AD19" i="47"/>
  <c r="AB38" i="40"/>
  <c r="AC23" i="47"/>
  <c r="AC12" i="47"/>
  <c r="AC104" i="40"/>
  <c r="AC104" i="49" s="1"/>
  <c r="AC18" i="47"/>
  <c r="AD99" i="47"/>
  <c r="AD57" i="47"/>
  <c r="AD69" i="47"/>
  <c r="AD111" i="47"/>
  <c r="AD22" i="41"/>
  <c r="AE61" i="47"/>
  <c r="AE103" i="47"/>
  <c r="AD48" i="47"/>
  <c r="AD90" i="47"/>
  <c r="AD46" i="47"/>
  <c r="AD88" i="47"/>
  <c r="AD95" i="47"/>
  <c r="AD53" i="47"/>
  <c r="AC17" i="49"/>
  <c r="AC27" i="47"/>
  <c r="AD21" i="47"/>
  <c r="AD5" i="47"/>
  <c r="AC7" i="47"/>
  <c r="AB18" i="23"/>
  <c r="AB18" i="22"/>
  <c r="AD10" i="41"/>
  <c r="AD102" i="47"/>
  <c r="AD60" i="47"/>
  <c r="AC90" i="40"/>
  <c r="AC90" i="49" s="1"/>
  <c r="AD16" i="47"/>
  <c r="AD13" i="47"/>
  <c r="AD20" i="41"/>
  <c r="AD20" i="35"/>
  <c r="AD62" i="47"/>
  <c r="AD104" i="47"/>
  <c r="AD96" i="47"/>
  <c r="AD54" i="47"/>
  <c r="AD67" i="47"/>
  <c r="AD109" i="47"/>
  <c r="AD98" i="47"/>
  <c r="AD56" i="47"/>
  <c r="AE100" i="47"/>
  <c r="AE58" i="47"/>
  <c r="AC20" i="47"/>
  <c r="AD4" i="50"/>
  <c r="AD21" i="10" s="1"/>
  <c r="AD63" i="10" s="1"/>
  <c r="AD105" i="10" s="1"/>
  <c r="AD58" i="40"/>
  <c r="AD58" i="49" s="1"/>
  <c r="AD100" i="40"/>
  <c r="AD100" i="49" s="1"/>
  <c r="AC3" i="47"/>
  <c r="AC16" i="49"/>
  <c r="AD110" i="47"/>
  <c r="AD68" i="47"/>
  <c r="AC95" i="40"/>
  <c r="AC95" i="49" s="1"/>
  <c r="AC14" i="47"/>
  <c r="AC4" i="47"/>
  <c r="AC26" i="47"/>
  <c r="AC54" i="40"/>
  <c r="AC54" i="49" s="1"/>
  <c r="AC96" i="40"/>
  <c r="AC96" i="49" s="1"/>
  <c r="AD49" i="47"/>
  <c r="AD91" i="47"/>
  <c r="AE4" i="50"/>
  <c r="AE21" i="10" s="1"/>
  <c r="AE63" i="10" s="1"/>
  <c r="AE105" i="10" s="1"/>
  <c r="AE21" i="41"/>
  <c r="AE21" i="35"/>
  <c r="AE63" i="47"/>
  <c r="AE105" i="47"/>
  <c r="AE9" i="41"/>
  <c r="AE9" i="35"/>
  <c r="AE93" i="47"/>
  <c r="AE51" i="47"/>
  <c r="AD8" i="41"/>
  <c r="AF28" i="35"/>
  <c r="AF28" i="41"/>
  <c r="AF70" i="47"/>
  <c r="AF112" i="47"/>
  <c r="AE66" i="47"/>
  <c r="AE108" i="47"/>
  <c r="AC99" i="40"/>
  <c r="AD107" i="47"/>
  <c r="AD65" i="47"/>
  <c r="AC29" i="40"/>
  <c r="AE89" i="47"/>
  <c r="AE47" i="47"/>
  <c r="AD59" i="40"/>
  <c r="AD59" i="49" s="1"/>
  <c r="AD101" i="47"/>
  <c r="AD59" i="47"/>
  <c r="AE55" i="40"/>
  <c r="AE55" i="49" s="1"/>
  <c r="AE55" i="47"/>
  <c r="AE97" i="47"/>
  <c r="AC91" i="40"/>
  <c r="AC91" i="49" s="1"/>
  <c r="AC3" i="50"/>
  <c r="AC20" i="10" s="1"/>
  <c r="AC62" i="10" s="1"/>
  <c r="AC104" i="10" s="1"/>
  <c r="AD24" i="47"/>
  <c r="AC25" i="47"/>
  <c r="AA98" i="20"/>
  <c r="AA109" i="20"/>
  <c r="AA96" i="20"/>
  <c r="AA95" i="20"/>
  <c r="AB59" i="18"/>
  <c r="AB57" i="18"/>
  <c r="AB58" i="18"/>
  <c r="AA60" i="16"/>
  <c r="AA56" i="18"/>
  <c r="AA60" i="18" s="1"/>
  <c r="AF73" i="18"/>
  <c r="AA54" i="20"/>
  <c r="AA52" i="20"/>
  <c r="AA64" i="20"/>
  <c r="AA93" i="12"/>
  <c r="AA65" i="20"/>
  <c r="Y37" i="29"/>
  <c r="AC79" i="10"/>
  <c r="AC79" i="48"/>
  <c r="AA38" i="17"/>
  <c r="AA38" i="23" s="1"/>
  <c r="AA37" i="17"/>
  <c r="AA37" i="23" s="1"/>
  <c r="AA36" i="17"/>
  <c r="AA36" i="23" s="1"/>
  <c r="X39" i="18"/>
  <c r="X63" i="18" s="1"/>
  <c r="Z79" i="21"/>
  <c r="X63" i="16"/>
  <c r="Z79" i="29"/>
  <c r="Z79" i="20"/>
  <c r="Z79" i="19"/>
  <c r="Y39" i="16"/>
  <c r="Y52" i="16" s="1"/>
  <c r="Z35" i="16"/>
  <c r="Z35" i="22" s="1"/>
  <c r="Z45" i="18"/>
  <c r="Z49" i="16"/>
  <c r="Y37" i="19"/>
  <c r="Y49" i="18"/>
  <c r="Y35" i="18"/>
  <c r="AC121" i="48"/>
  <c r="AC121" i="10"/>
  <c r="AA45" i="28"/>
  <c r="Z38" i="16"/>
  <c r="Z38" i="22" s="1"/>
  <c r="Z48" i="18"/>
  <c r="Z38" i="18" s="1"/>
  <c r="Y37" i="21"/>
  <c r="Y39" i="22"/>
  <c r="Z35" i="17"/>
  <c r="Z35" i="23" s="1"/>
  <c r="Z49" i="17"/>
  <c r="Z39" i="17" s="1"/>
  <c r="Z36" i="16"/>
  <c r="Z36" i="22" s="1"/>
  <c r="Z46" i="18"/>
  <c r="Z36" i="18" s="1"/>
  <c r="Y37" i="20"/>
  <c r="AB37" i="48"/>
  <c r="AB37" i="10"/>
  <c r="Z37" i="16"/>
  <c r="Z37" i="22" s="1"/>
  <c r="Z47" i="18"/>
  <c r="Z37" i="18" s="1"/>
  <c r="X63" i="17"/>
  <c r="Z121" i="20"/>
  <c r="Z121" i="21"/>
  <c r="Z121" i="29"/>
  <c r="Z121" i="19"/>
  <c r="Y39" i="17"/>
  <c r="Y52" i="17" s="1"/>
  <c r="W52" i="18"/>
  <c r="T29" i="41"/>
  <c r="T38" i="41" s="1"/>
  <c r="T29" i="35"/>
  <c r="T38" i="35" s="1"/>
  <c r="T29" i="36"/>
  <c r="T38" i="36" s="1"/>
  <c r="U13" i="41"/>
  <c r="U13" i="35"/>
  <c r="U13" i="36"/>
  <c r="V5" i="41"/>
  <c r="V5" i="35"/>
  <c r="V5" i="36"/>
  <c r="V11" i="41"/>
  <c r="V11" i="35"/>
  <c r="V11" i="36"/>
  <c r="U26" i="41"/>
  <c r="U26" i="35"/>
  <c r="U26" i="36"/>
  <c r="U19" i="41"/>
  <c r="U19" i="35"/>
  <c r="U19" i="36"/>
  <c r="U14" i="41"/>
  <c r="U14" i="35"/>
  <c r="U14" i="36"/>
  <c r="U25" i="41"/>
  <c r="U25" i="35"/>
  <c r="U25" i="36"/>
  <c r="AF4" i="34"/>
  <c r="AA4" i="41"/>
  <c r="AA4" i="35"/>
  <c r="AA4" i="36"/>
  <c r="U17" i="41"/>
  <c r="U17" i="35"/>
  <c r="U17" i="36"/>
  <c r="U23" i="41"/>
  <c r="U23" i="35"/>
  <c r="U23" i="36"/>
  <c r="U12" i="41"/>
  <c r="U12" i="35"/>
  <c r="U12" i="36"/>
  <c r="U24" i="41"/>
  <c r="U24" i="35"/>
  <c r="U24" i="36"/>
  <c r="U15" i="41"/>
  <c r="U15" i="35"/>
  <c r="U15" i="36"/>
  <c r="U16" i="41"/>
  <c r="U16" i="35"/>
  <c r="U16" i="36"/>
  <c r="U6" i="41"/>
  <c r="U6" i="35"/>
  <c r="U6" i="36"/>
  <c r="U27" i="41"/>
  <c r="U27" i="35"/>
  <c r="U27" i="36"/>
  <c r="U18" i="41"/>
  <c r="U18" i="35"/>
  <c r="U18" i="36"/>
  <c r="AF3" i="34"/>
  <c r="AA3" i="41"/>
  <c r="AA3" i="35"/>
  <c r="AA3" i="36"/>
  <c r="U7" i="41"/>
  <c r="U7" i="35"/>
  <c r="U7" i="36"/>
  <c r="AB94" i="48"/>
  <c r="AB94" i="47"/>
  <c r="AB52" i="47"/>
  <c r="AG22" i="8"/>
  <c r="AH8" i="8"/>
  <c r="AG10" i="8"/>
  <c r="AC92" i="47"/>
  <c r="AC50" i="47"/>
  <c r="AB8" i="47"/>
  <c r="Z13" i="48"/>
  <c r="AB106" i="47"/>
  <c r="AB64" i="47"/>
  <c r="AH8" i="38"/>
  <c r="AG22" i="38"/>
  <c r="AG10" i="38"/>
  <c r="AA113" i="47"/>
  <c r="AA122" i="47" s="1"/>
  <c r="AL8" i="42"/>
  <c r="AK22" i="42"/>
  <c r="AK10" i="42"/>
  <c r="AA22" i="47"/>
  <c r="AA10" i="47"/>
  <c r="AA71" i="47"/>
  <c r="AA80" i="47" s="1"/>
  <c r="AB94" i="12"/>
  <c r="AA107" i="12"/>
  <c r="AA107" i="20" s="1"/>
  <c r="AA107" i="28"/>
  <c r="AA107" i="14"/>
  <c r="Z11" i="48"/>
  <c r="AA89" i="28"/>
  <c r="AA89" i="48"/>
  <c r="AA5" i="48" s="1"/>
  <c r="AA68" i="12"/>
  <c r="AA68" i="48"/>
  <c r="AA26" i="48" s="1"/>
  <c r="AA69" i="48"/>
  <c r="AA27" i="48" s="1"/>
  <c r="AA90" i="28"/>
  <c r="AA90" i="48"/>
  <c r="AA6" i="48" s="1"/>
  <c r="Z113" i="48"/>
  <c r="Z122" i="48" s="1"/>
  <c r="AA91" i="48"/>
  <c r="AA7" i="48" s="1"/>
  <c r="AA56" i="28"/>
  <c r="AA56" i="48"/>
  <c r="AA14" i="48" s="1"/>
  <c r="AA87" i="12"/>
  <c r="AA87" i="48"/>
  <c r="AG12" i="48"/>
  <c r="AA101" i="48"/>
  <c r="Z3" i="48"/>
  <c r="AA60" i="48"/>
  <c r="AA18" i="48" s="1"/>
  <c r="AA94" i="28"/>
  <c r="AA94" i="48"/>
  <c r="AA10" i="48" s="1"/>
  <c r="AA93" i="28"/>
  <c r="AA93" i="48"/>
  <c r="AA9" i="48" s="1"/>
  <c r="AA70" i="12"/>
  <c r="AA70" i="48"/>
  <c r="AA28" i="48" s="1"/>
  <c r="AA45" i="14"/>
  <c r="AA45" i="12"/>
  <c r="AA99" i="28"/>
  <c r="AA99" i="48"/>
  <c r="AA67" i="48"/>
  <c r="AA25" i="48" s="1"/>
  <c r="AA88" i="48"/>
  <c r="AA4" i="48" s="1"/>
  <c r="AB90" i="48"/>
  <c r="X24" i="48"/>
  <c r="X29" i="48" s="1"/>
  <c r="X38" i="48" s="1"/>
  <c r="X71" i="48"/>
  <c r="X80" i="48" s="1"/>
  <c r="AA92" i="14"/>
  <c r="AA92" i="48"/>
  <c r="AA8" i="48" s="1"/>
  <c r="AA106" i="14"/>
  <c r="AA106" i="48"/>
  <c r="AA22" i="48" s="1"/>
  <c r="Y71" i="48"/>
  <c r="Y80" i="48" s="1"/>
  <c r="Y29" i="48"/>
  <c r="Y38" i="48" s="1"/>
  <c r="AA91" i="12"/>
  <c r="AA87" i="28"/>
  <c r="AA91" i="28"/>
  <c r="AA90" i="12"/>
  <c r="AE79" i="40"/>
  <c r="AD92" i="45"/>
  <c r="AD92" i="40" s="1"/>
  <c r="AD92" i="49" s="1"/>
  <c r="AC53" i="40"/>
  <c r="AC53" i="49" s="1"/>
  <c r="AC11" i="45"/>
  <c r="AD104" i="45"/>
  <c r="AD104" i="40" s="1"/>
  <c r="AD104" i="49" s="1"/>
  <c r="AD87" i="45"/>
  <c r="AD87" i="40" s="1"/>
  <c r="AD87" i="49" s="1"/>
  <c r="AD107" i="45"/>
  <c r="AD107" i="40" s="1"/>
  <c r="AD107" i="49" s="1"/>
  <c r="AD6" i="16"/>
  <c r="AC108" i="45"/>
  <c r="AC108" i="40" s="1"/>
  <c r="AC108" i="49" s="1"/>
  <c r="AC66" i="45"/>
  <c r="AH54" i="45"/>
  <c r="AD94" i="45"/>
  <c r="AD94" i="40" s="1"/>
  <c r="AB66" i="40"/>
  <c r="AB24" i="45"/>
  <c r="AD90" i="45"/>
  <c r="AD90" i="40" s="1"/>
  <c r="AD90" i="49" s="1"/>
  <c r="AD95" i="45"/>
  <c r="AD95" i="40" s="1"/>
  <c r="AD95" i="49" s="1"/>
  <c r="AD99" i="45"/>
  <c r="AD99" i="40" s="1"/>
  <c r="AD99" i="49" s="1"/>
  <c r="AD53" i="45"/>
  <c r="AD57" i="45"/>
  <c r="AD89" i="45"/>
  <c r="AD89" i="40" s="1"/>
  <c r="AD89" i="49" s="1"/>
  <c r="AC57" i="40"/>
  <c r="AC57" i="49" s="1"/>
  <c r="AC15" i="45"/>
  <c r="AF75" i="17"/>
  <c r="AF74" i="17"/>
  <c r="AA69" i="28"/>
  <c r="AA69" i="14"/>
  <c r="AC111" i="44"/>
  <c r="AC111" i="32" s="1"/>
  <c r="AC111" i="48" s="1"/>
  <c r="AA68" i="28"/>
  <c r="AA68" i="14"/>
  <c r="AA94" i="12"/>
  <c r="AA94" i="20" s="1"/>
  <c r="AH31" i="31"/>
  <c r="AG7" i="17"/>
  <c r="AA67" i="12"/>
  <c r="AA67" i="20" s="1"/>
  <c r="AA60" i="28"/>
  <c r="AB14" i="44"/>
  <c r="AH96" i="44"/>
  <c r="AH96" i="32" s="1"/>
  <c r="AH96" i="48" s="1"/>
  <c r="AH100" i="44"/>
  <c r="AH100" i="32" s="1"/>
  <c r="AH100" i="48" s="1"/>
  <c r="AH58" i="32"/>
  <c r="AH58" i="48" s="1"/>
  <c r="AH19" i="31"/>
  <c r="AG7" i="31"/>
  <c r="AA101" i="28"/>
  <c r="AG18" i="31"/>
  <c r="AG16" i="44"/>
  <c r="AG58" i="32"/>
  <c r="AG58" i="48" s="1"/>
  <c r="AG16" i="48" s="1"/>
  <c r="AG12" i="44"/>
  <c r="AH54" i="44"/>
  <c r="AA67" i="28"/>
  <c r="AA90" i="14"/>
  <c r="AA106" i="28"/>
  <c r="AA106" i="12"/>
  <c r="AA89" i="12"/>
  <c r="AB98" i="32"/>
  <c r="AB98" i="48" s="1"/>
  <c r="AB14" i="48" s="1"/>
  <c r="AA89" i="14"/>
  <c r="AC90" i="44"/>
  <c r="AC90" i="32" s="1"/>
  <c r="AC90" i="48" s="1"/>
  <c r="AA91" i="14"/>
  <c r="AA92" i="12"/>
  <c r="AA88" i="14"/>
  <c r="AA92" i="28"/>
  <c r="AA88" i="12"/>
  <c r="AA70" i="28"/>
  <c r="AA87" i="14"/>
  <c r="AC106" i="44"/>
  <c r="AC106" i="32" s="1"/>
  <c r="AD13" i="45"/>
  <c r="AD97" i="40"/>
  <c r="AD97" i="49" s="1"/>
  <c r="AD13" i="49" s="1"/>
  <c r="AD93" i="45"/>
  <c r="AD93" i="40" s="1"/>
  <c r="AD93" i="49" s="1"/>
  <c r="AD111" i="45"/>
  <c r="AD111" i="40" s="1"/>
  <c r="AD111" i="49" s="1"/>
  <c r="AC49" i="40"/>
  <c r="AC49" i="49" s="1"/>
  <c r="AC7" i="45"/>
  <c r="AC18" i="45"/>
  <c r="AC60" i="40"/>
  <c r="AC60" i="49" s="1"/>
  <c r="AC18" i="49" s="1"/>
  <c r="AC45" i="40"/>
  <c r="AC45" i="49" s="1"/>
  <c r="AC3" i="45"/>
  <c r="AC25" i="45"/>
  <c r="AC67" i="40"/>
  <c r="AC67" i="49" s="1"/>
  <c r="AC25" i="49" s="1"/>
  <c r="AC26" i="45"/>
  <c r="AC68" i="40"/>
  <c r="AC68" i="49" s="1"/>
  <c r="AC26" i="49" s="1"/>
  <c r="AD88" i="45"/>
  <c r="AD112" i="45"/>
  <c r="AD112" i="40" s="1"/>
  <c r="AD112" i="49" s="1"/>
  <c r="AC56" i="40"/>
  <c r="AC56" i="49" s="1"/>
  <c r="AC14" i="49" s="1"/>
  <c r="AC14" i="45"/>
  <c r="AC50" i="40"/>
  <c r="AC50" i="49" s="1"/>
  <c r="AC8" i="49" s="1"/>
  <c r="AC8" i="45"/>
  <c r="AC65" i="40"/>
  <c r="AC65" i="49" s="1"/>
  <c r="AC23" i="49" s="1"/>
  <c r="AC23" i="45"/>
  <c r="AC48" i="40"/>
  <c r="AC48" i="49" s="1"/>
  <c r="AC6" i="45"/>
  <c r="AC62" i="40"/>
  <c r="AC62" i="49" s="1"/>
  <c r="AC20" i="45"/>
  <c r="AE59" i="45"/>
  <c r="AD64" i="45"/>
  <c r="AD52" i="45"/>
  <c r="AD63" i="45"/>
  <c r="AD63" i="40" s="1"/>
  <c r="AD63" i="49" s="1"/>
  <c r="AD51" i="45"/>
  <c r="AD70" i="45"/>
  <c r="AD62" i="45"/>
  <c r="AD50" i="45"/>
  <c r="AD69" i="45"/>
  <c r="AD61" i="45"/>
  <c r="AD49" i="45"/>
  <c r="AD68" i="45"/>
  <c r="AD47" i="45"/>
  <c r="AD47" i="40" s="1"/>
  <c r="AD47" i="49" s="1"/>
  <c r="AD46" i="45"/>
  <c r="AD45" i="45"/>
  <c r="AD67" i="45"/>
  <c r="AD65" i="45"/>
  <c r="AD48" i="45"/>
  <c r="AD60" i="45"/>
  <c r="AD56" i="45"/>
  <c r="AD91" i="45"/>
  <c r="AD102" i="45"/>
  <c r="AD102" i="40" s="1"/>
  <c r="AD102" i="49" s="1"/>
  <c r="AD109" i="45"/>
  <c r="AD109" i="40" s="1"/>
  <c r="AD109" i="49" s="1"/>
  <c r="AC69" i="40"/>
  <c r="AC69" i="49" s="1"/>
  <c r="AC27" i="49" s="1"/>
  <c r="AC27" i="45"/>
  <c r="AC70" i="40"/>
  <c r="AC70" i="49" s="1"/>
  <c r="AC28" i="49" s="1"/>
  <c r="AC28" i="45"/>
  <c r="AC47" i="40"/>
  <c r="AC47" i="49" s="1"/>
  <c r="AC5" i="49" s="1"/>
  <c r="AC5" i="45"/>
  <c r="AC37" i="41"/>
  <c r="AD121" i="40"/>
  <c r="AD105" i="45"/>
  <c r="AD110" i="45"/>
  <c r="AC22" i="45"/>
  <c r="AC106" i="40"/>
  <c r="AC106" i="49" s="1"/>
  <c r="AC22" i="49" s="1"/>
  <c r="AC61" i="40"/>
  <c r="AC61" i="49" s="1"/>
  <c r="AC19" i="49" s="1"/>
  <c r="AC19" i="45"/>
  <c r="AC9" i="45"/>
  <c r="AC51" i="40"/>
  <c r="AC51" i="49" s="1"/>
  <c r="AC9" i="49" s="1"/>
  <c r="AD17" i="45"/>
  <c r="AC52" i="40"/>
  <c r="AC52" i="49" s="1"/>
  <c r="AC10" i="49" s="1"/>
  <c r="AC10" i="45"/>
  <c r="AE97" i="45"/>
  <c r="AE97" i="40" s="1"/>
  <c r="AE97" i="49" s="1"/>
  <c r="AE101" i="45"/>
  <c r="AC4" i="39"/>
  <c r="AE107" i="45" s="1"/>
  <c r="AD103" i="45"/>
  <c r="AD103" i="40" s="1"/>
  <c r="AD103" i="49" s="1"/>
  <c r="AD98" i="45"/>
  <c r="AC46" i="40"/>
  <c r="AC46" i="49" s="1"/>
  <c r="AC4" i="49" s="1"/>
  <c r="AC4" i="45"/>
  <c r="AC63" i="40"/>
  <c r="AC63" i="49" s="1"/>
  <c r="AC21" i="49" s="1"/>
  <c r="AC21" i="45"/>
  <c r="AG16" i="45"/>
  <c r="AE75" i="18"/>
  <c r="AE74" i="18"/>
  <c r="AF75" i="16"/>
  <c r="AF74" i="16"/>
  <c r="AG7" i="39"/>
  <c r="AI58" i="45" s="1"/>
  <c r="AG7" i="16"/>
  <c r="AF7" i="18"/>
  <c r="AH100" i="45"/>
  <c r="AH96" i="45"/>
  <c r="AG12" i="45"/>
  <c r="AB47" i="32"/>
  <c r="AB47" i="48" s="1"/>
  <c r="AB5" i="48" s="1"/>
  <c r="AB5" i="44"/>
  <c r="AB50" i="32"/>
  <c r="AB8" i="44"/>
  <c r="AB63" i="32"/>
  <c r="AB21" i="44"/>
  <c r="AB55" i="44"/>
  <c r="AB59" i="44"/>
  <c r="Z8" i="18"/>
  <c r="Z66" i="32"/>
  <c r="Z66" i="48" s="1"/>
  <c r="Z24" i="48" s="1"/>
  <c r="Z24" i="44"/>
  <c r="AC103" i="44"/>
  <c r="AC89" i="44"/>
  <c r="AC89" i="32" s="1"/>
  <c r="AC89" i="48" s="1"/>
  <c r="AB46" i="32"/>
  <c r="AB4" i="44"/>
  <c r="AB52" i="32"/>
  <c r="AB52" i="28" s="1"/>
  <c r="AB10" i="44"/>
  <c r="AC105" i="44"/>
  <c r="AC88" i="44"/>
  <c r="AC88" i="32" s="1"/>
  <c r="AC88" i="48" s="1"/>
  <c r="AA57" i="32"/>
  <c r="AA57" i="48" s="1"/>
  <c r="AA15" i="44"/>
  <c r="Z53" i="28"/>
  <c r="Z53" i="14"/>
  <c r="Z53" i="12"/>
  <c r="Z53" i="20" s="1"/>
  <c r="AB62" i="32"/>
  <c r="AB20" i="44"/>
  <c r="Y55" i="20"/>
  <c r="AA6" i="17"/>
  <c r="AA67" i="18" s="1"/>
  <c r="AB57" i="44"/>
  <c r="Z6" i="18"/>
  <c r="AB53" i="44"/>
  <c r="AB53" i="32" s="1"/>
  <c r="AB53" i="12" s="1"/>
  <c r="AB65" i="32"/>
  <c r="AB65" i="14" s="1"/>
  <c r="AB23" i="44"/>
  <c r="Z55" i="28"/>
  <c r="Z55" i="14"/>
  <c r="Z55" i="12"/>
  <c r="AB97" i="44"/>
  <c r="AB97" i="32" s="1"/>
  <c r="AC104" i="44"/>
  <c r="AC87" i="44"/>
  <c r="AA56" i="12"/>
  <c r="AA56" i="20" s="1"/>
  <c r="AB61" i="32"/>
  <c r="AB19" i="44"/>
  <c r="AB70" i="32"/>
  <c r="AB28" i="44"/>
  <c r="AB101" i="44"/>
  <c r="AB101" i="32" s="1"/>
  <c r="AC94" i="44"/>
  <c r="AC94" i="32" s="1"/>
  <c r="AC112" i="44"/>
  <c r="AB87" i="32"/>
  <c r="AB87" i="14" s="1"/>
  <c r="AB99" i="44"/>
  <c r="AB99" i="32" s="1"/>
  <c r="Z57" i="28"/>
  <c r="Z59" i="28"/>
  <c r="AB64" i="32"/>
  <c r="AB22" i="44"/>
  <c r="AB60" i="32"/>
  <c r="AB18" i="44"/>
  <c r="AB69" i="32"/>
  <c r="AB27" i="44"/>
  <c r="AA8" i="17"/>
  <c r="AA79" i="18" s="1"/>
  <c r="AA8" i="31"/>
  <c r="AC101" i="44" s="1"/>
  <c r="AC101" i="32" s="1"/>
  <c r="AC101" i="48" s="1"/>
  <c r="AC102" i="44"/>
  <c r="AC102" i="32" s="1"/>
  <c r="AC102" i="48" s="1"/>
  <c r="AC93" i="44"/>
  <c r="AC93" i="32" s="1"/>
  <c r="AB95" i="44"/>
  <c r="Y9" i="18"/>
  <c r="AA66" i="44"/>
  <c r="AA59" i="32"/>
  <c r="AA59" i="48" s="1"/>
  <c r="AA17" i="44"/>
  <c r="Z9" i="17"/>
  <c r="Z85" i="18" s="1"/>
  <c r="AA4" i="18"/>
  <c r="AC60" i="44"/>
  <c r="AC61" i="44"/>
  <c r="AC61" i="32" s="1"/>
  <c r="AC61" i="48" s="1"/>
  <c r="AC62" i="44"/>
  <c r="AC62" i="32" s="1"/>
  <c r="AC62" i="48" s="1"/>
  <c r="AC63" i="44"/>
  <c r="AC63" i="32" s="1"/>
  <c r="AC63" i="48" s="1"/>
  <c r="AC64" i="44"/>
  <c r="AC64" i="32" s="1"/>
  <c r="AC65" i="44"/>
  <c r="AC65" i="32" s="1"/>
  <c r="AC65" i="48" s="1"/>
  <c r="AC67" i="44"/>
  <c r="AC67" i="32" s="1"/>
  <c r="AC67" i="48" s="1"/>
  <c r="AC68" i="44"/>
  <c r="AC69" i="44"/>
  <c r="AC69" i="32" s="1"/>
  <c r="AC69" i="48" s="1"/>
  <c r="AC70" i="44"/>
  <c r="AC70" i="32" s="1"/>
  <c r="AC70" i="48" s="1"/>
  <c r="AC48" i="44"/>
  <c r="AC52" i="44"/>
  <c r="AC56" i="44"/>
  <c r="AC56" i="32" s="1"/>
  <c r="AC56" i="48" s="1"/>
  <c r="AC47" i="44"/>
  <c r="AC51" i="44"/>
  <c r="AC46" i="44"/>
  <c r="AC50" i="44"/>
  <c r="AC45" i="44"/>
  <c r="AC49" i="44"/>
  <c r="AA56" i="14"/>
  <c r="AB49" i="32"/>
  <c r="AB7" i="44"/>
  <c r="AB48" i="32"/>
  <c r="AB48" i="14" s="1"/>
  <c r="AB6" i="44"/>
  <c r="AB68" i="32"/>
  <c r="AB26" i="44"/>
  <c r="AC107" i="44"/>
  <c r="AC92" i="44"/>
  <c r="AC92" i="32" s="1"/>
  <c r="AC92" i="48" s="1"/>
  <c r="AC110" i="44"/>
  <c r="AC110" i="32" s="1"/>
  <c r="AC110" i="48" s="1"/>
  <c r="AA53" i="32"/>
  <c r="AA53" i="48" s="1"/>
  <c r="AA11" i="48" s="1"/>
  <c r="AA11" i="44"/>
  <c r="AA55" i="32"/>
  <c r="AA55" i="48" s="1"/>
  <c r="AA13" i="48" s="1"/>
  <c r="AA13" i="44"/>
  <c r="Y66" i="28"/>
  <c r="Y66" i="12"/>
  <c r="Y66" i="20" s="1"/>
  <c r="Y66" i="14"/>
  <c r="AB45" i="32"/>
  <c r="AB3" i="44"/>
  <c r="AB51" i="32"/>
  <c r="AB51" i="48" s="1"/>
  <c r="AB9" i="48" s="1"/>
  <c r="AB9" i="44"/>
  <c r="AB25" i="44"/>
  <c r="AB67" i="32"/>
  <c r="AA108" i="44"/>
  <c r="AA108" i="32" s="1"/>
  <c r="Y71" i="32"/>
  <c r="Y80" i="32" s="1"/>
  <c r="AC98" i="44"/>
  <c r="AC91" i="44"/>
  <c r="AC91" i="32" s="1"/>
  <c r="AC91" i="48" s="1"/>
  <c r="AC109" i="44"/>
  <c r="AB94" i="28"/>
  <c r="AB88" i="14"/>
  <c r="AB106" i="12"/>
  <c r="AB56" i="12"/>
  <c r="AB109" i="14"/>
  <c r="AB94" i="14"/>
  <c r="AB106" i="14"/>
  <c r="AB106" i="28"/>
  <c r="AB91" i="28"/>
  <c r="AB110" i="12"/>
  <c r="AB91" i="14"/>
  <c r="AB102" i="28"/>
  <c r="AB110" i="28"/>
  <c r="AB110" i="14"/>
  <c r="AB109" i="28"/>
  <c r="AC37" i="40"/>
  <c r="AB88" i="12"/>
  <c r="AC79" i="32"/>
  <c r="AA3" i="16"/>
  <c r="AC79" i="11"/>
  <c r="AC79" i="15"/>
  <c r="AC79" i="14"/>
  <c r="AC79" i="12"/>
  <c r="AC79" i="28"/>
  <c r="AB100" i="28"/>
  <c r="AB100" i="29" s="1"/>
  <c r="AB56" i="14"/>
  <c r="AB2" i="32"/>
  <c r="AB2" i="40"/>
  <c r="AA2" i="31"/>
  <c r="Z14" i="31"/>
  <c r="Z26" i="31" s="1"/>
  <c r="AB90" i="12"/>
  <c r="AB92" i="12"/>
  <c r="AC11" i="16"/>
  <c r="AB4" i="16"/>
  <c r="AB107" i="28"/>
  <c r="AB107" i="14"/>
  <c r="AB107" i="12"/>
  <c r="AB90" i="14"/>
  <c r="Z14" i="39"/>
  <c r="Z26" i="39" s="1"/>
  <c r="AA2" i="39"/>
  <c r="AB92" i="28"/>
  <c r="AB37" i="15"/>
  <c r="AB37" i="14"/>
  <c r="AB37" i="12"/>
  <c r="AB37" i="28"/>
  <c r="Z3" i="18"/>
  <c r="AB37" i="11"/>
  <c r="AB4" i="17"/>
  <c r="AF2" i="42"/>
  <c r="AF2" i="34"/>
  <c r="AB54" i="14"/>
  <c r="AB54" i="28"/>
  <c r="AB54" i="29" s="1"/>
  <c r="AB54" i="12"/>
  <c r="AB113" i="40"/>
  <c r="AB122" i="40" s="1"/>
  <c r="AA44" i="40"/>
  <c r="AA86" i="40"/>
  <c r="AB90" i="28"/>
  <c r="AB92" i="14"/>
  <c r="AC11" i="17"/>
  <c r="AB3" i="39"/>
  <c r="AD37" i="49" s="1"/>
  <c r="AB58" i="28"/>
  <c r="AB58" i="29" s="1"/>
  <c r="AA86" i="32"/>
  <c r="AA44" i="32"/>
  <c r="AE11" i="31"/>
  <c r="AD35" i="31"/>
  <c r="AD11" i="18"/>
  <c r="AD23" i="31"/>
  <c r="AB112" i="28"/>
  <c r="AB112" i="14"/>
  <c r="AB112" i="12"/>
  <c r="AD8" i="16"/>
  <c r="AC121" i="12"/>
  <c r="AC121" i="28"/>
  <c r="AC121" i="14"/>
  <c r="AA3" i="17"/>
  <c r="AC121" i="11"/>
  <c r="AC121" i="15"/>
  <c r="AB91" i="12"/>
  <c r="AB109" i="12"/>
  <c r="AB88" i="28"/>
  <c r="AB103" i="14"/>
  <c r="AB103" i="28"/>
  <c r="AB103" i="12"/>
  <c r="AB96" i="14"/>
  <c r="AB96" i="28"/>
  <c r="AB96" i="29" s="1"/>
  <c r="AB96" i="12"/>
  <c r="AB56" i="28"/>
  <c r="AB93" i="14"/>
  <c r="AB93" i="28"/>
  <c r="AB93" i="12"/>
  <c r="AB111" i="14"/>
  <c r="AB111" i="12"/>
  <c r="AB111" i="28"/>
  <c r="AB89" i="14"/>
  <c r="AB89" i="28"/>
  <c r="AB89" i="12"/>
  <c r="AH40" i="40"/>
  <c r="AD8" i="39"/>
  <c r="AF59" i="45" s="1"/>
  <c r="AD5" i="39"/>
  <c r="AC34" i="39"/>
  <c r="AD10" i="39"/>
  <c r="AC22" i="39"/>
  <c r="AD23" i="39"/>
  <c r="AE11" i="39"/>
  <c r="AD35" i="39"/>
  <c r="AD28" i="39"/>
  <c r="AC27" i="39"/>
  <c r="AE121" i="49" s="1"/>
  <c r="AC9" i="39"/>
  <c r="AE16" i="39"/>
  <c r="AD15" i="39"/>
  <c r="AF79" i="49" s="1"/>
  <c r="AC6" i="39"/>
  <c r="AB9" i="39"/>
  <c r="Z9" i="31"/>
  <c r="AA22" i="31"/>
  <c r="AA10" i="16" s="1"/>
  <c r="AB10" i="31"/>
  <c r="AB10" i="18" s="1"/>
  <c r="AA34" i="31"/>
  <c r="AA10" i="17" s="1"/>
  <c r="AB37" i="36"/>
  <c r="AB37" i="32"/>
  <c r="AB38" i="32" s="1"/>
  <c r="AA6" i="31"/>
  <c r="AC95" i="44" s="1"/>
  <c r="AC121" i="32"/>
  <c r="AC2" i="36"/>
  <c r="AC2" i="35"/>
  <c r="AC2" i="4"/>
  <c r="AB2" i="2"/>
  <c r="AA14" i="2"/>
  <c r="AA26" i="2" s="1"/>
  <c r="AF2" i="38"/>
  <c r="AB86" i="4"/>
  <c r="AB44" i="4"/>
  <c r="AC21" i="36"/>
  <c r="AD28" i="36"/>
  <c r="AC9" i="36"/>
  <c r="AC29" i="32"/>
  <c r="AB27" i="31"/>
  <c r="AC28" i="31"/>
  <c r="AC17" i="31"/>
  <c r="AC5" i="16" s="1"/>
  <c r="AB5" i="31"/>
  <c r="AB5" i="18" s="1"/>
  <c r="AA3" i="31"/>
  <c r="AC16" i="31"/>
  <c r="AB15" i="31"/>
  <c r="AB4" i="31"/>
  <c r="Z27" i="34"/>
  <c r="Z26" i="34"/>
  <c r="Z25" i="34"/>
  <c r="Z24" i="34"/>
  <c r="Z23" i="34"/>
  <c r="Z19" i="34"/>
  <c r="Z7" i="34"/>
  <c r="Z6" i="34"/>
  <c r="AA5" i="34"/>
  <c r="Z18" i="34"/>
  <c r="Z17" i="34"/>
  <c r="Z16" i="34"/>
  <c r="Z15" i="34"/>
  <c r="AA11" i="34"/>
  <c r="Z14" i="34"/>
  <c r="Z13" i="34"/>
  <c r="Z12" i="34"/>
  <c r="AG20" i="36"/>
  <c r="AI40" i="32"/>
  <c r="Z40" i="4"/>
  <c r="AC38" i="4"/>
  <c r="AD29" i="4"/>
  <c r="AC71" i="4"/>
  <c r="AC113" i="4"/>
  <c r="AB80" i="4"/>
  <c r="AB122" i="4"/>
  <c r="AB119" i="19"/>
  <c r="M29" i="10"/>
  <c r="AC44" i="47" l="1"/>
  <c r="AC86" i="47"/>
  <c r="AC44" i="43"/>
  <c r="AC86" i="43"/>
  <c r="AC86" i="45"/>
  <c r="AC44" i="45"/>
  <c r="AC86" i="49"/>
  <c r="AC44" i="49"/>
  <c r="AC86" i="44"/>
  <c r="AC44" i="44"/>
  <c r="AD2" i="41"/>
  <c r="AD2" i="49"/>
  <c r="AD2" i="45"/>
  <c r="AD2" i="43"/>
  <c r="AD2" i="47"/>
  <c r="AD2" i="44"/>
  <c r="AD2" i="48"/>
  <c r="AC86" i="48"/>
  <c r="AC44" i="48"/>
  <c r="AE45" i="4"/>
  <c r="AE45" i="47" s="1"/>
  <c r="AE87" i="4"/>
  <c r="AB53" i="20"/>
  <c r="AC99" i="49"/>
  <c r="AC113" i="49" s="1"/>
  <c r="AC122" i="49" s="1"/>
  <c r="AB113" i="49"/>
  <c r="AB122" i="49" s="1"/>
  <c r="AD107" i="44"/>
  <c r="AD107" i="32" s="1"/>
  <c r="AD107" i="48" s="1"/>
  <c r="AA108" i="48"/>
  <c r="AB62" i="48"/>
  <c r="AB20" i="48" s="1"/>
  <c r="AB63" i="48"/>
  <c r="AB21" i="48" s="1"/>
  <c r="Z39" i="23"/>
  <c r="AD18" i="47"/>
  <c r="AD4" i="47"/>
  <c r="AE13" i="47"/>
  <c r="AE21" i="47"/>
  <c r="AC12" i="49"/>
  <c r="AD3" i="50"/>
  <c r="AD20" i="10" s="1"/>
  <c r="AD62" i="10" s="1"/>
  <c r="AD104" i="10" s="1"/>
  <c r="AD98" i="40"/>
  <c r="AD98" i="49" s="1"/>
  <c r="AD7" i="47"/>
  <c r="AC20" i="49"/>
  <c r="AC11" i="49"/>
  <c r="AE9" i="47"/>
  <c r="AC7" i="49"/>
  <c r="AD110" i="40"/>
  <c r="AD6" i="47"/>
  <c r="AD16" i="49"/>
  <c r="AD20" i="47"/>
  <c r="AD88" i="40"/>
  <c r="AD101" i="40"/>
  <c r="AD101" i="49" s="1"/>
  <c r="AD17" i="49" s="1"/>
  <c r="AD15" i="47"/>
  <c r="AE20" i="41"/>
  <c r="AE20" i="35"/>
  <c r="AE104" i="47"/>
  <c r="AE62" i="47"/>
  <c r="AD96" i="40"/>
  <c r="AD96" i="49" s="1"/>
  <c r="AD54" i="40"/>
  <c r="AD54" i="49" s="1"/>
  <c r="AE56" i="47"/>
  <c r="AE98" i="47"/>
  <c r="AF108" i="47"/>
  <c r="AF66" i="47"/>
  <c r="AG28" i="35"/>
  <c r="AG28" i="41"/>
  <c r="AG70" i="47"/>
  <c r="AG112" i="47"/>
  <c r="AE22" i="41"/>
  <c r="AC92" i="12"/>
  <c r="AD3" i="47"/>
  <c r="AD26" i="47"/>
  <c r="AD11" i="47"/>
  <c r="AE69" i="47"/>
  <c r="AE111" i="47"/>
  <c r="AF100" i="47"/>
  <c r="AF58" i="47"/>
  <c r="AE10" i="41"/>
  <c r="AC18" i="23"/>
  <c r="AC18" i="22"/>
  <c r="AE8" i="41"/>
  <c r="AE88" i="47"/>
  <c r="AE46" i="47"/>
  <c r="AD29" i="40"/>
  <c r="AE107" i="40"/>
  <c r="AE107" i="49" s="1"/>
  <c r="AE65" i="47"/>
  <c r="AE107" i="47"/>
  <c r="AE24" i="47"/>
  <c r="AD25" i="47"/>
  <c r="AE19" i="47"/>
  <c r="AD27" i="47"/>
  <c r="AF9" i="41"/>
  <c r="AF9" i="35"/>
  <c r="AF93" i="47"/>
  <c r="AF51" i="47"/>
  <c r="AE90" i="47"/>
  <c r="AE48" i="47"/>
  <c r="AE57" i="47"/>
  <c r="AE99" i="47"/>
  <c r="AE87" i="47"/>
  <c r="AF103" i="47"/>
  <c r="AF61" i="47"/>
  <c r="AB47" i="12"/>
  <c r="AC38" i="40"/>
  <c r="AD17" i="47"/>
  <c r="AD23" i="47"/>
  <c r="AD106" i="40"/>
  <c r="AD106" i="49" s="1"/>
  <c r="AE16" i="47"/>
  <c r="AF47" i="47"/>
  <c r="AF89" i="47"/>
  <c r="AF21" i="41"/>
  <c r="AF21" i="35"/>
  <c r="AF105" i="47"/>
  <c r="AF63" i="47"/>
  <c r="AB47" i="28"/>
  <c r="AE96" i="47"/>
  <c r="AE54" i="47"/>
  <c r="AE109" i="47"/>
  <c r="AE67" i="47"/>
  <c r="AF97" i="47"/>
  <c r="AF55" i="47"/>
  <c r="AE91" i="47"/>
  <c r="AE49" i="47"/>
  <c r="AE102" i="47"/>
  <c r="AE60" i="47"/>
  <c r="AE95" i="47"/>
  <c r="AE53" i="47"/>
  <c r="AB47" i="14"/>
  <c r="AD91" i="40"/>
  <c r="AD91" i="49" s="1"/>
  <c r="AC6" i="49"/>
  <c r="AF28" i="47"/>
  <c r="AE58" i="40"/>
  <c r="AE58" i="49" s="1"/>
  <c r="AE100" i="40"/>
  <c r="AE100" i="49" s="1"/>
  <c r="AD12" i="47"/>
  <c r="AE110" i="47"/>
  <c r="AE68" i="47"/>
  <c r="AE101" i="40"/>
  <c r="AE101" i="49" s="1"/>
  <c r="AE101" i="47"/>
  <c r="AE59" i="47"/>
  <c r="AE5" i="47"/>
  <c r="AD14" i="47"/>
  <c r="AB54" i="20"/>
  <c r="AB56" i="20"/>
  <c r="AC57" i="18"/>
  <c r="AC58" i="18"/>
  <c r="AC59" i="18"/>
  <c r="AB109" i="20"/>
  <c r="AB56" i="18"/>
  <c r="AB60" i="18" s="1"/>
  <c r="AB60" i="16"/>
  <c r="AB107" i="20"/>
  <c r="AB96" i="20"/>
  <c r="AG73" i="18"/>
  <c r="AB98" i="14"/>
  <c r="AB98" i="28"/>
  <c r="AB94" i="20"/>
  <c r="AB98" i="12"/>
  <c r="AB98" i="20" s="1"/>
  <c r="AD79" i="10"/>
  <c r="AD79" i="48"/>
  <c r="Z39" i="22"/>
  <c r="Z37" i="21"/>
  <c r="AD121" i="48"/>
  <c r="AD121" i="10"/>
  <c r="X52" i="18"/>
  <c r="Y39" i="18"/>
  <c r="Y63" i="18" s="1"/>
  <c r="AA79" i="20"/>
  <c r="AA79" i="21"/>
  <c r="AA79" i="19"/>
  <c r="AA79" i="29"/>
  <c r="Y63" i="16"/>
  <c r="AA37" i="16"/>
  <c r="AA37" i="22" s="1"/>
  <c r="AA47" i="18"/>
  <c r="AA37" i="18" s="1"/>
  <c r="Z37" i="19"/>
  <c r="AA35" i="16"/>
  <c r="AA35" i="22" s="1"/>
  <c r="AA45" i="18"/>
  <c r="AA49" i="16"/>
  <c r="AC37" i="48"/>
  <c r="AC37" i="10"/>
  <c r="AB37" i="17"/>
  <c r="AB37" i="23" s="1"/>
  <c r="AB38" i="17"/>
  <c r="AB38" i="23" s="1"/>
  <c r="AB36" i="17"/>
  <c r="AB36" i="23" s="1"/>
  <c r="AA121" i="19"/>
  <c r="AA121" i="20"/>
  <c r="AA121" i="21"/>
  <c r="Y63" i="17"/>
  <c r="AA121" i="29"/>
  <c r="Z37" i="20"/>
  <c r="AA38" i="16"/>
  <c r="AA38" i="22" s="1"/>
  <c r="AA48" i="18"/>
  <c r="AA38" i="18" s="1"/>
  <c r="Z52" i="17"/>
  <c r="Z63" i="17"/>
  <c r="AB121" i="21"/>
  <c r="AB121" i="20"/>
  <c r="AB121" i="19"/>
  <c r="AB121" i="29"/>
  <c r="Z39" i="16"/>
  <c r="Z52" i="16" s="1"/>
  <c r="Z37" i="29"/>
  <c r="AA35" i="17"/>
  <c r="AA35" i="23" s="1"/>
  <c r="AA49" i="17"/>
  <c r="AA36" i="16"/>
  <c r="AA36" i="22" s="1"/>
  <c r="AA46" i="18"/>
  <c r="AA36" i="18" s="1"/>
  <c r="Z49" i="18"/>
  <c r="Z35" i="18"/>
  <c r="U29" i="36"/>
  <c r="U38" i="36" s="1"/>
  <c r="U29" i="35"/>
  <c r="U38" i="35" s="1"/>
  <c r="U29" i="41"/>
  <c r="U38" i="41" s="1"/>
  <c r="V23" i="41"/>
  <c r="V23" i="35"/>
  <c r="V23" i="36"/>
  <c r="V15" i="41"/>
  <c r="V15" i="35"/>
  <c r="V15" i="36"/>
  <c r="V16" i="41"/>
  <c r="V16" i="35"/>
  <c r="V16" i="36"/>
  <c r="V24" i="41"/>
  <c r="V24" i="35"/>
  <c r="V24" i="36"/>
  <c r="AG3" i="34"/>
  <c r="AB3" i="41"/>
  <c r="AB3" i="35"/>
  <c r="AB3" i="36"/>
  <c r="AG4" i="34"/>
  <c r="AB4" i="41"/>
  <c r="AB4" i="35"/>
  <c r="AB4" i="36"/>
  <c r="V25" i="41"/>
  <c r="V25" i="35"/>
  <c r="V25" i="36"/>
  <c r="V18" i="41"/>
  <c r="V18" i="35"/>
  <c r="V18" i="36"/>
  <c r="V7" i="41"/>
  <c r="V7" i="35"/>
  <c r="V7" i="36"/>
  <c r="V17" i="41"/>
  <c r="V17" i="35"/>
  <c r="V17" i="36"/>
  <c r="W5" i="41"/>
  <c r="W5" i="35"/>
  <c r="W5" i="36"/>
  <c r="V27" i="41"/>
  <c r="V27" i="35"/>
  <c r="V27" i="36"/>
  <c r="V26" i="41"/>
  <c r="V26" i="35"/>
  <c r="V26" i="36"/>
  <c r="V12" i="41"/>
  <c r="V12" i="35"/>
  <c r="V12" i="36"/>
  <c r="V13" i="41"/>
  <c r="V13" i="35"/>
  <c r="V13" i="36"/>
  <c r="V6" i="41"/>
  <c r="V6" i="35"/>
  <c r="V6" i="36"/>
  <c r="V14" i="41"/>
  <c r="V14" i="35"/>
  <c r="V14" i="36"/>
  <c r="W11" i="41"/>
  <c r="W11" i="35"/>
  <c r="W11" i="36"/>
  <c r="V19" i="41"/>
  <c r="V19" i="35"/>
  <c r="V19" i="36"/>
  <c r="AA17" i="48"/>
  <c r="AC64" i="48"/>
  <c r="AC106" i="48"/>
  <c r="AB22" i="47"/>
  <c r="AC94" i="48"/>
  <c r="AB113" i="47"/>
  <c r="AB122" i="47" s="1"/>
  <c r="AC8" i="47"/>
  <c r="AM8" i="42"/>
  <c r="AL10" i="42"/>
  <c r="AL22" i="42"/>
  <c r="AC94" i="47"/>
  <c r="AC52" i="47"/>
  <c r="AA29" i="47"/>
  <c r="AA38" i="47" s="1"/>
  <c r="AI8" i="38"/>
  <c r="AH10" i="38"/>
  <c r="AH22" i="38"/>
  <c r="AH22" i="8"/>
  <c r="AD92" i="47"/>
  <c r="AD50" i="47"/>
  <c r="AI8" i="8"/>
  <c r="AH10" i="8"/>
  <c r="AC106" i="47"/>
  <c r="AC64" i="47"/>
  <c r="AB10" i="47"/>
  <c r="AB71" i="47"/>
  <c r="AB80" i="47" s="1"/>
  <c r="AC27" i="48"/>
  <c r="AB52" i="12"/>
  <c r="AB52" i="20" s="1"/>
  <c r="AB52" i="14"/>
  <c r="AH16" i="48"/>
  <c r="AB53" i="14"/>
  <c r="AB53" i="28"/>
  <c r="AB53" i="48"/>
  <c r="AA15" i="48"/>
  <c r="AD94" i="49"/>
  <c r="AB68" i="14"/>
  <c r="AB68" i="48"/>
  <c r="AB26" i="48" s="1"/>
  <c r="AC93" i="48"/>
  <c r="AB99" i="28"/>
  <c r="AB99" i="48"/>
  <c r="AB61" i="28"/>
  <c r="AB61" i="48"/>
  <c r="AB19" i="48" s="1"/>
  <c r="AB46" i="48"/>
  <c r="AB4" i="48" s="1"/>
  <c r="AB51" i="14"/>
  <c r="AB48" i="28"/>
  <c r="AB64" i="28"/>
  <c r="AB64" i="48"/>
  <c r="AB22" i="48" s="1"/>
  <c r="AB87" i="12"/>
  <c r="AB87" i="48"/>
  <c r="Z71" i="48"/>
  <c r="Z80" i="48" s="1"/>
  <c r="Z29" i="48"/>
  <c r="Z38" i="48" s="1"/>
  <c r="AB50" i="14"/>
  <c r="AB50" i="48"/>
  <c r="AB8" i="48" s="1"/>
  <c r="AB45" i="14"/>
  <c r="AB45" i="48"/>
  <c r="AB49" i="14"/>
  <c r="AB49" i="48"/>
  <c r="AB7" i="48" s="1"/>
  <c r="AB101" i="48"/>
  <c r="AB69" i="28"/>
  <c r="AB69" i="48"/>
  <c r="AB27" i="48" s="1"/>
  <c r="AB97" i="12"/>
  <c r="AB97" i="20" s="1"/>
  <c r="AB97" i="48"/>
  <c r="AB65" i="48"/>
  <c r="AB23" i="48" s="1"/>
  <c r="AB51" i="28"/>
  <c r="AB70" i="48"/>
  <c r="AB28" i="48" s="1"/>
  <c r="AB52" i="48"/>
  <c r="AB10" i="48" s="1"/>
  <c r="AB48" i="48"/>
  <c r="AB6" i="48" s="1"/>
  <c r="AB51" i="12"/>
  <c r="AB67" i="48"/>
  <c r="AB25" i="48" s="1"/>
  <c r="AB60" i="28"/>
  <c r="AB60" i="48"/>
  <c r="AB18" i="48" s="1"/>
  <c r="AA3" i="48"/>
  <c r="AA113" i="48"/>
  <c r="AA122" i="48" s="1"/>
  <c r="AB71" i="40"/>
  <c r="AB80" i="40" s="1"/>
  <c r="AB66" i="49"/>
  <c r="AD5" i="49"/>
  <c r="AE13" i="49"/>
  <c r="AC3" i="49"/>
  <c r="AB87" i="28"/>
  <c r="AB68" i="12"/>
  <c r="AB61" i="14"/>
  <c r="AF79" i="40"/>
  <c r="AD108" i="45"/>
  <c r="AD108" i="40" s="1"/>
  <c r="AD108" i="49" s="1"/>
  <c r="AD66" i="45"/>
  <c r="AE6" i="16"/>
  <c r="AE95" i="45"/>
  <c r="AE99" i="45"/>
  <c r="AE99" i="40" s="1"/>
  <c r="AE99" i="49" s="1"/>
  <c r="AE53" i="45"/>
  <c r="AE57" i="45"/>
  <c r="AD57" i="40"/>
  <c r="AD57" i="49" s="1"/>
  <c r="AD15" i="49" s="1"/>
  <c r="AD15" i="45"/>
  <c r="AE108" i="45"/>
  <c r="AE108" i="40" s="1"/>
  <c r="AE108" i="49" s="1"/>
  <c r="AE66" i="45"/>
  <c r="AE103" i="45"/>
  <c r="AE103" i="40" s="1"/>
  <c r="AE103" i="49" s="1"/>
  <c r="AF55" i="45"/>
  <c r="AF55" i="40" s="1"/>
  <c r="AF55" i="49" s="1"/>
  <c r="AD11" i="45"/>
  <c r="AD53" i="40"/>
  <c r="AD53" i="49" s="1"/>
  <c r="AD11" i="49" s="1"/>
  <c r="AC66" i="40"/>
  <c r="AC24" i="45"/>
  <c r="AE89" i="45"/>
  <c r="AE89" i="40" s="1"/>
  <c r="AE89" i="49" s="1"/>
  <c r="AH16" i="45"/>
  <c r="AE102" i="45"/>
  <c r="AE102" i="40" s="1"/>
  <c r="AE102" i="49" s="1"/>
  <c r="AE112" i="45"/>
  <c r="AG75" i="17"/>
  <c r="AG74" i="17"/>
  <c r="AB68" i="28"/>
  <c r="AB48" i="12"/>
  <c r="AI31" i="31"/>
  <c r="AI7" i="17" s="1"/>
  <c r="AH7" i="17"/>
  <c r="AB64" i="14"/>
  <c r="AB64" i="12"/>
  <c r="AB64" i="20" s="1"/>
  <c r="AB46" i="12"/>
  <c r="AB46" i="28"/>
  <c r="AB61" i="12"/>
  <c r="AI96" i="44"/>
  <c r="AI96" i="32" s="1"/>
  <c r="AI96" i="48" s="1"/>
  <c r="AI100" i="44"/>
  <c r="AI100" i="32" s="1"/>
  <c r="AI100" i="48" s="1"/>
  <c r="AI58" i="44"/>
  <c r="AH7" i="31"/>
  <c r="AI19" i="31"/>
  <c r="AH54" i="32"/>
  <c r="AH54" i="48" s="1"/>
  <c r="AH12" i="48" s="1"/>
  <c r="AH12" i="44"/>
  <c r="AI54" i="44"/>
  <c r="AH18" i="31"/>
  <c r="AH16" i="44"/>
  <c r="AB65" i="28"/>
  <c r="AB97" i="14"/>
  <c r="AB65" i="12"/>
  <c r="AB65" i="20" s="1"/>
  <c r="AB50" i="12"/>
  <c r="AB50" i="28"/>
  <c r="AB97" i="28"/>
  <c r="AD89" i="44"/>
  <c r="AD89" i="32" s="1"/>
  <c r="AD89" i="48" s="1"/>
  <c r="AC27" i="44"/>
  <c r="AB67" i="14"/>
  <c r="AD110" i="44"/>
  <c r="AD110" i="32" s="1"/>
  <c r="AD110" i="48" s="1"/>
  <c r="AB70" i="14"/>
  <c r="AB67" i="28"/>
  <c r="AD70" i="40"/>
  <c r="AD70" i="49" s="1"/>
  <c r="AD28" i="49" s="1"/>
  <c r="AD28" i="45"/>
  <c r="AE93" i="45"/>
  <c r="AE93" i="40" s="1"/>
  <c r="AE93" i="49" s="1"/>
  <c r="AE105" i="45"/>
  <c r="AE105" i="40" s="1"/>
  <c r="AE105" i="49" s="1"/>
  <c r="AD51" i="40"/>
  <c r="AD51" i="49" s="1"/>
  <c r="AD9" i="49" s="1"/>
  <c r="AD9" i="45"/>
  <c r="AE94" i="45"/>
  <c r="AE109" i="45"/>
  <c r="AE109" i="40" s="1"/>
  <c r="AE109" i="49" s="1"/>
  <c r="AE106" i="45"/>
  <c r="AE106" i="40" s="1"/>
  <c r="AE106" i="49" s="1"/>
  <c r="AD56" i="40"/>
  <c r="AD56" i="49" s="1"/>
  <c r="AD14" i="45"/>
  <c r="AD26" i="45"/>
  <c r="AD68" i="40"/>
  <c r="AD68" i="49" s="1"/>
  <c r="AD46" i="40"/>
  <c r="AD46" i="49" s="1"/>
  <c r="AD4" i="45"/>
  <c r="AE91" i="45"/>
  <c r="AE91" i="40" s="1"/>
  <c r="AE91" i="49" s="1"/>
  <c r="AD21" i="45"/>
  <c r="AD105" i="40"/>
  <c r="AD105" i="49" s="1"/>
  <c r="AD21" i="49" s="1"/>
  <c r="AE121" i="40"/>
  <c r="AE111" i="45"/>
  <c r="AE111" i="40" s="1"/>
  <c r="AE111" i="49" s="1"/>
  <c r="AE92" i="45"/>
  <c r="AD60" i="40"/>
  <c r="AD60" i="49" s="1"/>
  <c r="AD18" i="49" s="1"/>
  <c r="AD18" i="45"/>
  <c r="AD49" i="40"/>
  <c r="AD49" i="49" s="1"/>
  <c r="AD7" i="45"/>
  <c r="AD52" i="40"/>
  <c r="AD52" i="49" s="1"/>
  <c r="AD10" i="45"/>
  <c r="AD5" i="45"/>
  <c r="AE63" i="45"/>
  <c r="AE51" i="45"/>
  <c r="AE70" i="45"/>
  <c r="AE70" i="40" s="1"/>
  <c r="AE70" i="49" s="1"/>
  <c r="AE62" i="45"/>
  <c r="AE62" i="40" s="1"/>
  <c r="AE62" i="49" s="1"/>
  <c r="AE50" i="45"/>
  <c r="AE69" i="45"/>
  <c r="AE61" i="45"/>
  <c r="AE49" i="45"/>
  <c r="AE68" i="45"/>
  <c r="AE60" i="45"/>
  <c r="AE48" i="45"/>
  <c r="AE47" i="45"/>
  <c r="AE46" i="45"/>
  <c r="AE46" i="40" s="1"/>
  <c r="AE46" i="49" s="1"/>
  <c r="AE45" i="45"/>
  <c r="AE65" i="45"/>
  <c r="AE52" i="45"/>
  <c r="AE56" i="45"/>
  <c r="AE67" i="45"/>
  <c r="AE64" i="45"/>
  <c r="AD48" i="40"/>
  <c r="AD48" i="49" s="1"/>
  <c r="AD6" i="49" s="1"/>
  <c r="AD6" i="45"/>
  <c r="AD61" i="40"/>
  <c r="AD61" i="49" s="1"/>
  <c r="AD19" i="49" s="1"/>
  <c r="AD19" i="45"/>
  <c r="AD64" i="40"/>
  <c r="AD64" i="49" s="1"/>
  <c r="AD22" i="45"/>
  <c r="AF97" i="45"/>
  <c r="AF97" i="40" s="1"/>
  <c r="AF97" i="49" s="1"/>
  <c r="AF101" i="45"/>
  <c r="AE90" i="45"/>
  <c r="AE90" i="40" s="1"/>
  <c r="AE90" i="49" s="1"/>
  <c r="AE110" i="45"/>
  <c r="AD65" i="40"/>
  <c r="AD65" i="49" s="1"/>
  <c r="AD23" i="49" s="1"/>
  <c r="AD23" i="45"/>
  <c r="AD69" i="40"/>
  <c r="AD69" i="49" s="1"/>
  <c r="AD27" i="49" s="1"/>
  <c r="AD27" i="45"/>
  <c r="AE59" i="40"/>
  <c r="AE59" i="49" s="1"/>
  <c r="AE17" i="45"/>
  <c r="AE88" i="45"/>
  <c r="AE98" i="45"/>
  <c r="AD67" i="40"/>
  <c r="AD67" i="49" s="1"/>
  <c r="AD25" i="49" s="1"/>
  <c r="AD25" i="45"/>
  <c r="AD8" i="45"/>
  <c r="AD50" i="40"/>
  <c r="AD50" i="49" s="1"/>
  <c r="AD8" i="49" s="1"/>
  <c r="AE13" i="45"/>
  <c r="AE87" i="45"/>
  <c r="AE104" i="45"/>
  <c r="AD45" i="40"/>
  <c r="AD45" i="49" s="1"/>
  <c r="AD3" i="45"/>
  <c r="AD62" i="40"/>
  <c r="AD62" i="49" s="1"/>
  <c r="AD20" i="49" s="1"/>
  <c r="AD20" i="45"/>
  <c r="AI96" i="45"/>
  <c r="AG7" i="18"/>
  <c r="AI100" i="45"/>
  <c r="AI54" i="45"/>
  <c r="AH7" i="16"/>
  <c r="AH7" i="39"/>
  <c r="AJ58" i="45" s="1"/>
  <c r="AF75" i="18"/>
  <c r="AF74" i="18"/>
  <c r="AG75" i="16"/>
  <c r="AG74" i="16"/>
  <c r="AH12" i="45"/>
  <c r="AC95" i="32"/>
  <c r="AA9" i="17"/>
  <c r="AC21" i="44"/>
  <c r="AC105" i="32"/>
  <c r="AC105" i="48" s="1"/>
  <c r="AC21" i="48" s="1"/>
  <c r="AB70" i="28"/>
  <c r="AB69" i="12"/>
  <c r="AB101" i="28"/>
  <c r="AA108" i="12"/>
  <c r="AA108" i="20" s="1"/>
  <c r="AA113" i="32"/>
  <c r="AA122" i="32" s="1"/>
  <c r="AA108" i="14"/>
  <c r="AA108" i="28"/>
  <c r="AC52" i="32"/>
  <c r="AC10" i="44"/>
  <c r="AA59" i="28"/>
  <c r="AC97" i="44"/>
  <c r="AD93" i="44"/>
  <c r="AD93" i="32" s="1"/>
  <c r="AD93" i="48" s="1"/>
  <c r="AD109" i="44"/>
  <c r="AD109" i="32" s="1"/>
  <c r="AD109" i="48" s="1"/>
  <c r="AC99" i="44"/>
  <c r="AB6" i="17"/>
  <c r="AB67" i="18" s="1"/>
  <c r="AC23" i="44"/>
  <c r="AC107" i="32"/>
  <c r="AC49" i="32"/>
  <c r="AC49" i="12" s="1"/>
  <c r="AC7" i="44"/>
  <c r="AC48" i="32"/>
  <c r="AC6" i="44"/>
  <c r="AA66" i="32"/>
  <c r="AA24" i="44"/>
  <c r="AD91" i="44"/>
  <c r="AD91" i="32" s="1"/>
  <c r="AC87" i="32"/>
  <c r="Z66" i="12"/>
  <c r="Z66" i="20" s="1"/>
  <c r="Z66" i="14"/>
  <c r="Z66" i="28"/>
  <c r="AB4" i="18"/>
  <c r="AD45" i="44"/>
  <c r="AD46" i="44"/>
  <c r="AD47" i="44"/>
  <c r="AD48" i="44"/>
  <c r="AD49" i="44"/>
  <c r="AD50" i="44"/>
  <c r="AD51" i="44"/>
  <c r="AD52" i="44"/>
  <c r="AD60" i="44"/>
  <c r="AD61" i="44"/>
  <c r="AD61" i="32" s="1"/>
  <c r="AD61" i="48" s="1"/>
  <c r="AD62" i="44"/>
  <c r="AD63" i="44"/>
  <c r="AD64" i="44"/>
  <c r="AD64" i="32" s="1"/>
  <c r="AD65" i="44"/>
  <c r="AD67" i="44"/>
  <c r="AD68" i="44"/>
  <c r="AD69" i="44"/>
  <c r="AD70" i="44"/>
  <c r="AD56" i="44"/>
  <c r="AB69" i="14"/>
  <c r="AB45" i="28"/>
  <c r="AB67" i="12"/>
  <c r="AB67" i="20" s="1"/>
  <c r="AB49" i="12"/>
  <c r="AC45" i="32"/>
  <c r="AC3" i="44"/>
  <c r="AB8" i="17"/>
  <c r="AB79" i="18" s="1"/>
  <c r="AB8" i="31"/>
  <c r="AD101" i="44" s="1"/>
  <c r="AD101" i="32" s="1"/>
  <c r="AD101" i="48" s="1"/>
  <c r="AC28" i="44"/>
  <c r="AC112" i="32"/>
  <c r="AC112" i="48" s="1"/>
  <c r="AC28" i="48" s="1"/>
  <c r="AD88" i="44"/>
  <c r="AD88" i="32" s="1"/>
  <c r="AD88" i="48" s="1"/>
  <c r="AD106" i="44"/>
  <c r="AC20" i="44"/>
  <c r="AC104" i="32"/>
  <c r="AC104" i="48" s="1"/>
  <c r="AC20" i="48" s="1"/>
  <c r="Z71" i="32"/>
  <c r="Z80" i="32" s="1"/>
  <c r="Z9" i="18"/>
  <c r="AB66" i="44"/>
  <c r="AB70" i="12"/>
  <c r="AB46" i="14"/>
  <c r="AB49" i="28"/>
  <c r="AC50" i="32"/>
  <c r="AC8" i="44"/>
  <c r="AC60" i="32"/>
  <c r="AC18" i="44"/>
  <c r="AB11" i="44"/>
  <c r="AB95" i="32"/>
  <c r="AB95" i="48" s="1"/>
  <c r="AD90" i="44"/>
  <c r="AD90" i="32" s="1"/>
  <c r="AD90" i="48" s="1"/>
  <c r="AD105" i="44"/>
  <c r="AD105" i="32" s="1"/>
  <c r="AD105" i="48" s="1"/>
  <c r="AC22" i="44"/>
  <c r="AB59" i="32"/>
  <c r="AB59" i="48" s="1"/>
  <c r="AB17" i="44"/>
  <c r="AC25" i="44"/>
  <c r="AC109" i="32"/>
  <c r="AA55" i="28"/>
  <c r="AA55" i="12"/>
  <c r="AA55" i="14"/>
  <c r="AC46" i="32"/>
  <c r="AC46" i="28" s="1"/>
  <c r="AC4" i="44"/>
  <c r="AC68" i="32"/>
  <c r="AC68" i="48" s="1"/>
  <c r="AC26" i="48" s="1"/>
  <c r="AC26" i="44"/>
  <c r="AD87" i="44"/>
  <c r="AD98" i="44"/>
  <c r="AD98" i="32" s="1"/>
  <c r="AD98" i="48" s="1"/>
  <c r="AD104" i="44"/>
  <c r="AD104" i="32" s="1"/>
  <c r="AD104" i="48" s="1"/>
  <c r="Z55" i="20"/>
  <c r="AB55" i="32"/>
  <c r="AB55" i="48" s="1"/>
  <c r="AB13" i="44"/>
  <c r="AB45" i="12"/>
  <c r="AC51" i="32"/>
  <c r="AC9" i="44"/>
  <c r="AB108" i="44"/>
  <c r="AB108" i="32" s="1"/>
  <c r="AB108" i="48" s="1"/>
  <c r="AD94" i="44"/>
  <c r="AD94" i="32" s="1"/>
  <c r="AD112" i="44"/>
  <c r="AD112" i="32" s="1"/>
  <c r="AD112" i="48" s="1"/>
  <c r="AD103" i="44"/>
  <c r="AA57" i="28"/>
  <c r="AC53" i="44"/>
  <c r="AC53" i="32" s="1"/>
  <c r="AC57" i="44"/>
  <c r="AC57" i="32" s="1"/>
  <c r="AA6" i="18"/>
  <c r="AC14" i="44"/>
  <c r="AC98" i="32"/>
  <c r="AA53" i="12"/>
  <c r="AA53" i="20" s="1"/>
  <c r="AA53" i="14"/>
  <c r="AA53" i="28"/>
  <c r="AC47" i="32"/>
  <c r="AC5" i="44"/>
  <c r="AC55" i="44"/>
  <c r="AC55" i="32" s="1"/>
  <c r="AC59" i="44"/>
  <c r="AA8" i="18"/>
  <c r="AD92" i="44"/>
  <c r="AD92" i="32" s="1"/>
  <c r="AD92" i="48" s="1"/>
  <c r="AD111" i="44"/>
  <c r="AD111" i="32" s="1"/>
  <c r="AD111" i="48" s="1"/>
  <c r="AD102" i="44"/>
  <c r="AD102" i="32" s="1"/>
  <c r="AD102" i="48" s="1"/>
  <c r="AB57" i="32"/>
  <c r="AB57" i="48" s="1"/>
  <c r="AB15" i="44"/>
  <c r="AC19" i="44"/>
  <c r="AC103" i="32"/>
  <c r="AC106" i="12"/>
  <c r="AC90" i="28"/>
  <c r="AC101" i="28"/>
  <c r="AC90" i="14"/>
  <c r="AC94" i="12"/>
  <c r="AC100" i="28"/>
  <c r="AC100" i="29" s="1"/>
  <c r="AC92" i="28"/>
  <c r="AC92" i="14"/>
  <c r="AC67" i="14"/>
  <c r="AC58" i="28"/>
  <c r="AC58" i="29" s="1"/>
  <c r="AC64" i="14"/>
  <c r="AC56" i="14"/>
  <c r="AC67" i="12"/>
  <c r="AC67" i="28"/>
  <c r="AC88" i="12"/>
  <c r="AC113" i="40"/>
  <c r="AC122" i="40" s="1"/>
  <c r="AC91" i="12"/>
  <c r="AC88" i="28"/>
  <c r="AC94" i="28"/>
  <c r="AC91" i="14"/>
  <c r="AC88" i="14"/>
  <c r="AC94" i="14"/>
  <c r="AC90" i="12"/>
  <c r="AC64" i="28"/>
  <c r="AC91" i="28"/>
  <c r="AC54" i="28"/>
  <c r="AC54" i="29" s="1"/>
  <c r="AC110" i="28"/>
  <c r="AE8" i="16"/>
  <c r="AD11" i="16"/>
  <c r="AB2" i="39"/>
  <c r="AA14" i="39"/>
  <c r="AA26" i="39" s="1"/>
  <c r="AD79" i="32"/>
  <c r="AB3" i="16"/>
  <c r="AD79" i="15"/>
  <c r="AD79" i="11"/>
  <c r="AD79" i="14"/>
  <c r="AD79" i="12"/>
  <c r="AD79" i="28"/>
  <c r="AC4" i="17"/>
  <c r="AC106" i="14"/>
  <c r="AC2" i="32"/>
  <c r="AC2" i="40"/>
  <c r="AA14" i="31"/>
  <c r="AA26" i="31" s="1"/>
  <c r="AB2" i="31"/>
  <c r="AC93" i="28"/>
  <c r="AC65" i="28"/>
  <c r="AC65" i="12"/>
  <c r="AC65" i="14"/>
  <c r="AC4" i="16"/>
  <c r="AG2" i="42"/>
  <c r="AG2" i="34"/>
  <c r="AC70" i="12"/>
  <c r="AC70" i="28"/>
  <c r="AC70" i="14"/>
  <c r="AC111" i="14"/>
  <c r="AC111" i="28"/>
  <c r="AC111" i="12"/>
  <c r="AD11" i="17"/>
  <c r="AC96" i="14"/>
  <c r="AC96" i="12"/>
  <c r="AC96" i="28"/>
  <c r="AC96" i="29" s="1"/>
  <c r="AC89" i="14"/>
  <c r="AC89" i="28"/>
  <c r="AC89" i="12"/>
  <c r="AC106" i="28"/>
  <c r="AB86" i="40"/>
  <c r="AB44" i="40"/>
  <c r="AD37" i="41"/>
  <c r="AD37" i="40"/>
  <c r="AD38" i="40" s="1"/>
  <c r="AA3" i="18"/>
  <c r="AC37" i="11"/>
  <c r="AC37" i="15"/>
  <c r="AC37" i="14"/>
  <c r="AC37" i="12"/>
  <c r="AC37" i="28"/>
  <c r="AD121" i="12"/>
  <c r="AD121" i="11"/>
  <c r="AD121" i="15"/>
  <c r="AD121" i="28"/>
  <c r="AB3" i="17"/>
  <c r="AD121" i="14"/>
  <c r="AF11" i="31"/>
  <c r="AE11" i="18"/>
  <c r="AE35" i="31"/>
  <c r="AE23" i="31"/>
  <c r="AB44" i="32"/>
  <c r="AB86" i="32"/>
  <c r="AC54" i="12"/>
  <c r="AC110" i="14"/>
  <c r="AC56" i="28"/>
  <c r="AC102" i="28"/>
  <c r="AA9" i="31"/>
  <c r="AA9" i="16"/>
  <c r="AC54" i="14"/>
  <c r="AC56" i="12"/>
  <c r="AC110" i="12"/>
  <c r="AC64" i="12"/>
  <c r="AC93" i="14"/>
  <c r="AC61" i="28"/>
  <c r="AC61" i="14"/>
  <c r="AC61" i="12"/>
  <c r="AC93" i="12"/>
  <c r="AC69" i="14"/>
  <c r="AC69" i="28"/>
  <c r="AC69" i="12"/>
  <c r="AI40" i="40"/>
  <c r="AE28" i="39"/>
  <c r="AD27" i="39"/>
  <c r="AF121" i="49" s="1"/>
  <c r="AD34" i="39"/>
  <c r="AE10" i="39"/>
  <c r="AD22" i="39"/>
  <c r="AD4" i="39"/>
  <c r="AF104" i="45" s="1"/>
  <c r="AD9" i="39"/>
  <c r="AF16" i="39"/>
  <c r="AE15" i="39"/>
  <c r="AG79" i="49" s="1"/>
  <c r="AF11" i="39"/>
  <c r="AE35" i="39"/>
  <c r="AE23" i="39"/>
  <c r="AE5" i="39"/>
  <c r="AD6" i="39"/>
  <c r="AC3" i="39"/>
  <c r="AE37" i="49" s="1"/>
  <c r="AE8" i="39"/>
  <c r="AG55" i="45" s="1"/>
  <c r="AB6" i="31"/>
  <c r="AC10" i="31"/>
  <c r="AC10" i="18" s="1"/>
  <c r="AB22" i="31"/>
  <c r="AB10" i="16" s="1"/>
  <c r="AB34" i="31"/>
  <c r="AB10" i="17" s="1"/>
  <c r="AD121" i="32"/>
  <c r="AC37" i="36"/>
  <c r="AC37" i="32"/>
  <c r="AC38" i="32" s="1"/>
  <c r="AD2" i="35"/>
  <c r="AD2" i="36"/>
  <c r="AD2" i="4"/>
  <c r="AB14" i="2"/>
  <c r="AB26" i="2" s="1"/>
  <c r="AC2" i="2"/>
  <c r="AG2" i="38"/>
  <c r="AC86" i="4"/>
  <c r="AC44" i="4"/>
  <c r="AD9" i="36"/>
  <c r="AE28" i="36"/>
  <c r="AD29" i="32"/>
  <c r="AD21" i="36"/>
  <c r="AC27" i="31"/>
  <c r="AD28" i="31"/>
  <c r="AB9" i="16"/>
  <c r="AB3" i="31"/>
  <c r="AD16" i="31"/>
  <c r="AC15" i="31"/>
  <c r="AC4" i="31"/>
  <c r="AD17" i="31"/>
  <c r="AD5" i="16" s="1"/>
  <c r="AC5" i="31"/>
  <c r="AC5" i="18" s="1"/>
  <c r="AA18" i="34"/>
  <c r="AA17" i="34"/>
  <c r="AA16" i="34"/>
  <c r="AA15" i="34"/>
  <c r="AB11" i="34"/>
  <c r="AA14" i="34"/>
  <c r="AA13" i="34"/>
  <c r="AA12" i="34"/>
  <c r="AA27" i="34"/>
  <c r="AA26" i="34"/>
  <c r="AA25" i="34"/>
  <c r="AA24" i="34"/>
  <c r="AA23" i="34"/>
  <c r="AA19" i="34"/>
  <c r="AB5" i="34"/>
  <c r="AA7" i="34"/>
  <c r="AA6" i="34"/>
  <c r="AH20" i="36"/>
  <c r="AJ40" i="32"/>
  <c r="AA40" i="4"/>
  <c r="AC122" i="4"/>
  <c r="AD113" i="4"/>
  <c r="AE29" i="4"/>
  <c r="AD38" i="4"/>
  <c r="AD71" i="4"/>
  <c r="AC80" i="4"/>
  <c r="N29" i="10"/>
  <c r="AD44" i="44" l="1"/>
  <c r="AD86" i="44"/>
  <c r="AE2" i="41"/>
  <c r="AE2" i="49"/>
  <c r="AE2" i="45"/>
  <c r="AE2" i="43"/>
  <c r="AE2" i="47"/>
  <c r="AE2" i="48"/>
  <c r="AE2" i="44"/>
  <c r="AD86" i="47"/>
  <c r="AD44" i="47"/>
  <c r="AD86" i="43"/>
  <c r="AD44" i="43"/>
  <c r="AD86" i="45"/>
  <c r="AD44" i="45"/>
  <c r="AD44" i="49"/>
  <c r="AD86" i="49"/>
  <c r="AD44" i="48"/>
  <c r="AD86" i="48"/>
  <c r="AD22" i="49"/>
  <c r="AF45" i="4"/>
  <c r="AF45" i="47" s="1"/>
  <c r="AF87" i="4"/>
  <c r="AD7" i="49"/>
  <c r="AC15" i="49"/>
  <c r="AE16" i="49"/>
  <c r="AD14" i="49"/>
  <c r="AD88" i="49"/>
  <c r="AD4" i="49" s="1"/>
  <c r="AD110" i="49"/>
  <c r="AD26" i="49" s="1"/>
  <c r="AA39" i="23"/>
  <c r="AC67" i="20"/>
  <c r="AF16" i="47"/>
  <c r="AE20" i="47"/>
  <c r="AE94" i="40"/>
  <c r="AE94" i="49" s="1"/>
  <c r="AF4" i="50"/>
  <c r="AF21" i="10" s="1"/>
  <c r="AF63" i="10" s="1"/>
  <c r="AF105" i="10" s="1"/>
  <c r="AE23" i="47"/>
  <c r="AG28" i="47"/>
  <c r="AE25" i="47"/>
  <c r="AE15" i="47"/>
  <c r="AE6" i="47"/>
  <c r="AE4" i="47"/>
  <c r="AF24" i="47"/>
  <c r="AF21" i="47"/>
  <c r="AE7" i="47"/>
  <c r="AF9" i="47"/>
  <c r="AE110" i="40"/>
  <c r="AE110" i="49" s="1"/>
  <c r="AE14" i="47"/>
  <c r="AE3" i="50"/>
  <c r="AE20" i="10" s="1"/>
  <c r="AE62" i="10" s="1"/>
  <c r="AE104" i="10" s="1"/>
  <c r="AG21" i="41"/>
  <c r="AG21" i="35"/>
  <c r="AG63" i="47"/>
  <c r="AG105" i="47"/>
  <c r="AE54" i="40"/>
  <c r="AE54" i="49" s="1"/>
  <c r="AE96" i="40"/>
  <c r="AE96" i="49" s="1"/>
  <c r="AF88" i="47"/>
  <c r="AF46" i="47"/>
  <c r="AF91" i="47"/>
  <c r="AF49" i="47"/>
  <c r="AF8" i="41"/>
  <c r="AE95" i="40"/>
  <c r="AE95" i="49" s="1"/>
  <c r="AB29" i="47"/>
  <c r="AB38" i="47" s="1"/>
  <c r="AE26" i="47"/>
  <c r="AE18" i="47"/>
  <c r="AF5" i="47"/>
  <c r="AF19" i="47"/>
  <c r="AD12" i="49"/>
  <c r="AF22" i="41"/>
  <c r="AE17" i="49"/>
  <c r="AG55" i="47"/>
  <c r="AG97" i="47"/>
  <c r="AF68" i="47"/>
  <c r="AF110" i="47"/>
  <c r="AE92" i="40"/>
  <c r="AE92" i="49" s="1"/>
  <c r="AF69" i="47"/>
  <c r="AF111" i="47"/>
  <c r="AG9" i="41"/>
  <c r="AG9" i="35"/>
  <c r="AG51" i="47"/>
  <c r="AG93" i="47"/>
  <c r="AF95" i="47"/>
  <c r="AF53" i="47"/>
  <c r="AF98" i="47"/>
  <c r="AF56" i="47"/>
  <c r="AD18" i="23"/>
  <c r="AD18" i="22"/>
  <c r="AF10" i="41"/>
  <c r="AG108" i="47"/>
  <c r="AG66" i="47"/>
  <c r="AF99" i="47"/>
  <c r="AF57" i="47"/>
  <c r="AF48" i="47"/>
  <c r="AF90" i="47"/>
  <c r="AF96" i="47"/>
  <c r="AF54" i="47"/>
  <c r="AE3" i="47"/>
  <c r="AF65" i="47"/>
  <c r="AF107" i="47"/>
  <c r="AE27" i="47"/>
  <c r="AG58" i="47"/>
  <c r="AG100" i="47"/>
  <c r="AE17" i="47"/>
  <c r="AE11" i="47"/>
  <c r="AE12" i="47"/>
  <c r="AE29" i="40"/>
  <c r="AF67" i="47"/>
  <c r="AF109" i="47"/>
  <c r="AF58" i="40"/>
  <c r="AF58" i="49" s="1"/>
  <c r="AF100" i="40"/>
  <c r="AF100" i="49" s="1"/>
  <c r="AH28" i="35"/>
  <c r="AH28" i="41"/>
  <c r="AH112" i="47"/>
  <c r="AH70" i="47"/>
  <c r="AG89" i="47"/>
  <c r="AG47" i="47"/>
  <c r="AG61" i="47"/>
  <c r="AG103" i="47"/>
  <c r="AF60" i="47"/>
  <c r="AF102" i="47"/>
  <c r="AF20" i="41"/>
  <c r="AF20" i="35"/>
  <c r="AF104" i="47"/>
  <c r="AF62" i="47"/>
  <c r="AF59" i="40"/>
  <c r="AF59" i="49" s="1"/>
  <c r="AF59" i="47"/>
  <c r="AF101" i="47"/>
  <c r="AF87" i="47"/>
  <c r="AE98" i="40"/>
  <c r="AE98" i="49" s="1"/>
  <c r="AF13" i="47"/>
  <c r="AC64" i="20"/>
  <c r="AC96" i="20"/>
  <c r="AC65" i="20"/>
  <c r="AC56" i="20"/>
  <c r="AC54" i="20"/>
  <c r="AC94" i="20"/>
  <c r="AE88" i="44"/>
  <c r="AE88" i="32" s="1"/>
  <c r="AE88" i="48" s="1"/>
  <c r="AC56" i="18"/>
  <c r="AC60" i="18" s="1"/>
  <c r="AC60" i="16"/>
  <c r="AD57" i="18"/>
  <c r="AD58" i="18"/>
  <c r="AD59" i="18"/>
  <c r="AA85" i="18"/>
  <c r="AC112" i="12"/>
  <c r="AC68" i="28"/>
  <c r="AC112" i="28"/>
  <c r="AH73" i="18"/>
  <c r="AC49" i="14"/>
  <c r="AC22" i="48"/>
  <c r="AA39" i="17"/>
  <c r="AA52" i="17" s="1"/>
  <c r="AB38" i="16"/>
  <c r="AB38" i="22" s="1"/>
  <c r="AB48" i="18"/>
  <c r="AB38" i="18" s="1"/>
  <c r="AA37" i="20"/>
  <c r="AC68" i="14"/>
  <c r="AB36" i="16"/>
  <c r="AB36" i="22" s="1"/>
  <c r="AB46" i="18"/>
  <c r="AB36" i="18" s="1"/>
  <c r="Y52" i="18"/>
  <c r="AE121" i="48"/>
  <c r="AE121" i="10"/>
  <c r="AC68" i="12"/>
  <c r="AA39" i="16"/>
  <c r="AA52" i="16" s="1"/>
  <c r="AC112" i="14"/>
  <c r="AC36" i="17"/>
  <c r="AC36" i="23" s="1"/>
  <c r="AC37" i="17"/>
  <c r="AC37" i="23" s="1"/>
  <c r="AC38" i="17"/>
  <c r="AC38" i="23" s="1"/>
  <c r="AA49" i="18"/>
  <c r="AA35" i="18"/>
  <c r="AB79" i="29"/>
  <c r="AB37" i="29" s="1"/>
  <c r="Z63" i="16"/>
  <c r="AB79" i="21"/>
  <c r="AB37" i="21" s="1"/>
  <c r="AB79" i="19"/>
  <c r="AB37" i="19" s="1"/>
  <c r="AB79" i="20"/>
  <c r="AB37" i="20" s="1"/>
  <c r="AA39" i="22"/>
  <c r="AD37" i="48"/>
  <c r="AD37" i="10"/>
  <c r="Z39" i="18"/>
  <c r="Z63" i="18" s="1"/>
  <c r="AB35" i="17"/>
  <c r="AB35" i="23" s="1"/>
  <c r="AB49" i="17"/>
  <c r="AA37" i="29"/>
  <c r="AE79" i="48"/>
  <c r="AE79" i="10"/>
  <c r="AB37" i="16"/>
  <c r="AB37" i="22" s="1"/>
  <c r="AB47" i="18"/>
  <c r="AB37" i="18" s="1"/>
  <c r="AA37" i="19"/>
  <c r="AB35" i="16"/>
  <c r="AB35" i="22" s="1"/>
  <c r="AB45" i="18"/>
  <c r="AB49" i="16"/>
  <c r="AA37" i="21"/>
  <c r="V29" i="36"/>
  <c r="V38" i="36" s="1"/>
  <c r="V29" i="35"/>
  <c r="V38" i="35" s="1"/>
  <c r="V29" i="41"/>
  <c r="V38" i="41" s="1"/>
  <c r="W16" i="41"/>
  <c r="W16" i="35"/>
  <c r="W16" i="36"/>
  <c r="W25" i="41"/>
  <c r="W25" i="35"/>
  <c r="W25" i="36"/>
  <c r="W26" i="41"/>
  <c r="W26" i="35"/>
  <c r="W26" i="36"/>
  <c r="W17" i="41"/>
  <c r="W17" i="35"/>
  <c r="W17" i="36"/>
  <c r="W15" i="41"/>
  <c r="W15" i="35"/>
  <c r="W15" i="36"/>
  <c r="W27" i="41"/>
  <c r="W27" i="35"/>
  <c r="W27" i="36"/>
  <c r="AH3" i="34"/>
  <c r="AC3" i="41"/>
  <c r="AC3" i="35"/>
  <c r="AC3" i="36"/>
  <c r="W24" i="41"/>
  <c r="W24" i="35"/>
  <c r="W24" i="36"/>
  <c r="W12" i="41"/>
  <c r="W12" i="35"/>
  <c r="W12" i="36"/>
  <c r="W6" i="41"/>
  <c r="W6" i="35"/>
  <c r="W6" i="36"/>
  <c r="W7" i="41"/>
  <c r="W7" i="35"/>
  <c r="W7" i="36"/>
  <c r="X5" i="41"/>
  <c r="X5" i="35"/>
  <c r="X5" i="36"/>
  <c r="W19" i="41"/>
  <c r="W19" i="35"/>
  <c r="W19" i="36"/>
  <c r="W14" i="41"/>
  <c r="W14" i="35"/>
  <c r="W14" i="36"/>
  <c r="W18" i="41"/>
  <c r="W18" i="35"/>
  <c r="W18" i="36"/>
  <c r="W13" i="41"/>
  <c r="W13" i="35"/>
  <c r="W13" i="36"/>
  <c r="W23" i="41"/>
  <c r="W23" i="35"/>
  <c r="W23" i="36"/>
  <c r="X11" i="41"/>
  <c r="X11" i="35"/>
  <c r="X11" i="36"/>
  <c r="AH4" i="34"/>
  <c r="AC4" i="41"/>
  <c r="AC4" i="35"/>
  <c r="AC4" i="36"/>
  <c r="AB11" i="48"/>
  <c r="AD64" i="48"/>
  <c r="AC22" i="47"/>
  <c r="AD10" i="49"/>
  <c r="AJ8" i="38"/>
  <c r="AI10" i="38"/>
  <c r="AI22" i="38"/>
  <c r="AB17" i="48"/>
  <c r="AD94" i="47"/>
  <c r="AD52" i="47"/>
  <c r="AD94" i="48"/>
  <c r="AI22" i="8"/>
  <c r="AE50" i="47"/>
  <c r="AE92" i="47"/>
  <c r="AJ8" i="8"/>
  <c r="AI10" i="8"/>
  <c r="AC71" i="47"/>
  <c r="AC80" i="47" s="1"/>
  <c r="AC10" i="47"/>
  <c r="AD8" i="47"/>
  <c r="AC113" i="47"/>
  <c r="AC122" i="47" s="1"/>
  <c r="AD106" i="47"/>
  <c r="AD64" i="47"/>
  <c r="AN8" i="42"/>
  <c r="AM10" i="42"/>
  <c r="AM22" i="42"/>
  <c r="AC57" i="48"/>
  <c r="AC53" i="14"/>
  <c r="AC53" i="48"/>
  <c r="AB15" i="48"/>
  <c r="AB13" i="48"/>
  <c r="AC50" i="12"/>
  <c r="AC50" i="48"/>
  <c r="AC8" i="48" s="1"/>
  <c r="AC45" i="48"/>
  <c r="AA71" i="32"/>
  <c r="AA80" i="32" s="1"/>
  <c r="AA66" i="48"/>
  <c r="AC47" i="14"/>
  <c r="AC47" i="48"/>
  <c r="AC5" i="48" s="1"/>
  <c r="AC51" i="14"/>
  <c r="AC51" i="48"/>
  <c r="AC9" i="48" s="1"/>
  <c r="AC52" i="12"/>
  <c r="AC52" i="20" s="1"/>
  <c r="AC52" i="48"/>
  <c r="AC10" i="48" s="1"/>
  <c r="AC48" i="48"/>
  <c r="AC6" i="48" s="1"/>
  <c r="AC49" i="28"/>
  <c r="AC49" i="48"/>
  <c r="AC7" i="48" s="1"/>
  <c r="AC48" i="28"/>
  <c r="AC98" i="28"/>
  <c r="AC98" i="48"/>
  <c r="AC14" i="48" s="1"/>
  <c r="AC46" i="12"/>
  <c r="AC46" i="48"/>
  <c r="AC4" i="48" s="1"/>
  <c r="AC87" i="48"/>
  <c r="AC107" i="12"/>
  <c r="AC107" i="20" s="1"/>
  <c r="AC107" i="48"/>
  <c r="AC23" i="48" s="1"/>
  <c r="AC103" i="12"/>
  <c r="AC103" i="48"/>
  <c r="AC19" i="48" s="1"/>
  <c r="AC60" i="48"/>
  <c r="AC18" i="48" s="1"/>
  <c r="AD91" i="28"/>
  <c r="AD91" i="48"/>
  <c r="AC109" i="14"/>
  <c r="AC109" i="48"/>
  <c r="AC25" i="48" s="1"/>
  <c r="AC55" i="28"/>
  <c r="AC55" i="48"/>
  <c r="AC95" i="28"/>
  <c r="AC95" i="48"/>
  <c r="AB3" i="48"/>
  <c r="AB113" i="48"/>
  <c r="AB122" i="48" s="1"/>
  <c r="AC71" i="40"/>
  <c r="AC80" i="40" s="1"/>
  <c r="AC66" i="49"/>
  <c r="AF13" i="49"/>
  <c r="AB24" i="49"/>
  <c r="AB29" i="49" s="1"/>
  <c r="AB38" i="49" s="1"/>
  <c r="AB71" i="49"/>
  <c r="AB80" i="49" s="1"/>
  <c r="AD3" i="49"/>
  <c r="AC109" i="12"/>
  <c r="AC109" i="20" s="1"/>
  <c r="AC52" i="14"/>
  <c r="AC50" i="14"/>
  <c r="AC52" i="28"/>
  <c r="AJ54" i="45"/>
  <c r="AG79" i="40"/>
  <c r="AE28" i="45"/>
  <c r="AE112" i="40"/>
  <c r="AE112" i="49" s="1"/>
  <c r="AE28" i="49" s="1"/>
  <c r="AE66" i="40"/>
  <c r="AE66" i="49" s="1"/>
  <c r="AE24" i="49" s="1"/>
  <c r="AE24" i="45"/>
  <c r="AF95" i="45"/>
  <c r="AF95" i="40" s="1"/>
  <c r="AF95" i="49" s="1"/>
  <c r="AF99" i="45"/>
  <c r="AF53" i="45"/>
  <c r="AF57" i="45"/>
  <c r="AF108" i="45"/>
  <c r="AF108" i="40" s="1"/>
  <c r="AF108" i="49" s="1"/>
  <c r="AF66" i="45"/>
  <c r="AF6" i="16"/>
  <c r="AE15" i="45"/>
  <c r="AE57" i="40"/>
  <c r="AE57" i="49" s="1"/>
  <c r="AE15" i="49" s="1"/>
  <c r="AD24" i="45"/>
  <c r="AD66" i="40"/>
  <c r="AE53" i="40"/>
  <c r="AE53" i="49" s="1"/>
  <c r="AE11" i="45"/>
  <c r="AF17" i="45"/>
  <c r="AC98" i="12"/>
  <c r="AC98" i="20" s="1"/>
  <c r="AC87" i="14"/>
  <c r="AC98" i="14"/>
  <c r="AC107" i="28"/>
  <c r="AH74" i="17"/>
  <c r="AH75" i="17"/>
  <c r="AC107" i="14"/>
  <c r="AC87" i="12"/>
  <c r="AC87" i="28"/>
  <c r="AI74" i="17"/>
  <c r="AI75" i="17"/>
  <c r="AC46" i="14"/>
  <c r="AC109" i="28"/>
  <c r="AC57" i="28"/>
  <c r="AC95" i="14"/>
  <c r="AC51" i="28"/>
  <c r="AC50" i="28"/>
  <c r="AC47" i="28"/>
  <c r="AC95" i="12"/>
  <c r="AC95" i="20" s="1"/>
  <c r="AC45" i="14"/>
  <c r="AC47" i="12"/>
  <c r="AC45" i="28"/>
  <c r="AI7" i="31"/>
  <c r="AJ100" i="44"/>
  <c r="AJ100" i="32" s="1"/>
  <c r="AJ100" i="48" s="1"/>
  <c r="AJ96" i="44"/>
  <c r="AJ96" i="32" s="1"/>
  <c r="AJ96" i="48" s="1"/>
  <c r="AJ54" i="44"/>
  <c r="AJ58" i="44"/>
  <c r="AI18" i="31"/>
  <c r="AI58" i="32"/>
  <c r="AI58" i="48" s="1"/>
  <c r="AI16" i="48" s="1"/>
  <c r="AI16" i="44"/>
  <c r="AI54" i="32"/>
  <c r="AI54" i="48" s="1"/>
  <c r="AI12" i="48" s="1"/>
  <c r="AI12" i="44"/>
  <c r="AC55" i="12"/>
  <c r="AC55" i="20" s="1"/>
  <c r="AC55" i="14"/>
  <c r="AC103" i="14"/>
  <c r="AC103" i="28"/>
  <c r="AC48" i="14"/>
  <c r="AC45" i="12"/>
  <c r="AG55" i="40"/>
  <c r="AG55" i="49" s="1"/>
  <c r="AF94" i="45"/>
  <c r="AF94" i="40" s="1"/>
  <c r="AF102" i="45"/>
  <c r="AE45" i="40"/>
  <c r="AE45" i="49" s="1"/>
  <c r="AE3" i="45"/>
  <c r="AE69" i="40"/>
  <c r="AE69" i="49" s="1"/>
  <c r="AE27" i="49" s="1"/>
  <c r="AE27" i="45"/>
  <c r="AE20" i="45"/>
  <c r="AE104" i="40"/>
  <c r="AE104" i="49" s="1"/>
  <c r="AE20" i="49" s="1"/>
  <c r="AF103" i="45"/>
  <c r="AF110" i="45"/>
  <c r="AE50" i="40"/>
  <c r="AE50" i="49" s="1"/>
  <c r="AE8" i="45"/>
  <c r="AE87" i="40"/>
  <c r="AE87" i="49" s="1"/>
  <c r="AF87" i="45"/>
  <c r="AF111" i="45"/>
  <c r="AE47" i="40"/>
  <c r="AE47" i="49" s="1"/>
  <c r="AE5" i="49" s="1"/>
  <c r="AE5" i="45"/>
  <c r="AF90" i="45"/>
  <c r="AF90" i="40" s="1"/>
  <c r="AF90" i="49" s="1"/>
  <c r="AE64" i="40"/>
  <c r="AE64" i="49" s="1"/>
  <c r="AE22" i="49" s="1"/>
  <c r="AE22" i="45"/>
  <c r="AE48" i="40"/>
  <c r="AE48" i="49" s="1"/>
  <c r="AE6" i="49" s="1"/>
  <c r="AE6" i="45"/>
  <c r="AF70" i="45"/>
  <c r="AF62" i="45"/>
  <c r="AF50" i="45"/>
  <c r="AF69" i="45"/>
  <c r="AF69" i="40" s="1"/>
  <c r="AF69" i="49" s="1"/>
  <c r="AF61" i="45"/>
  <c r="AF61" i="40" s="1"/>
  <c r="AF61" i="49" s="1"/>
  <c r="AF49" i="45"/>
  <c r="AF68" i="45"/>
  <c r="AF60" i="45"/>
  <c r="AF48" i="45"/>
  <c r="AF67" i="45"/>
  <c r="AF47" i="45"/>
  <c r="AF65" i="45"/>
  <c r="AF52" i="45"/>
  <c r="AF63" i="45"/>
  <c r="AF56" i="45"/>
  <c r="AF64" i="45"/>
  <c r="AF46" i="45"/>
  <c r="AF45" i="45"/>
  <c r="AF51" i="45"/>
  <c r="AG97" i="45"/>
  <c r="AG101" i="45"/>
  <c r="AE67" i="40"/>
  <c r="AE67" i="49" s="1"/>
  <c r="AE25" i="49" s="1"/>
  <c r="AE25" i="45"/>
  <c r="AF89" i="45"/>
  <c r="AF89" i="40" s="1"/>
  <c r="AF89" i="49" s="1"/>
  <c r="AF91" i="45"/>
  <c r="AF91" i="40" s="1"/>
  <c r="AF91" i="49" s="1"/>
  <c r="AF105" i="45"/>
  <c r="AF105" i="40" s="1"/>
  <c r="AF105" i="49" s="1"/>
  <c r="AE14" i="45"/>
  <c r="AE56" i="40"/>
  <c r="AE56" i="49" s="1"/>
  <c r="AE68" i="40"/>
  <c r="AE68" i="49" s="1"/>
  <c r="AE26" i="45"/>
  <c r="AE63" i="40"/>
  <c r="AE63" i="49" s="1"/>
  <c r="AE21" i="49" s="1"/>
  <c r="AE21" i="45"/>
  <c r="AF121" i="40"/>
  <c r="AG59" i="45"/>
  <c r="AF93" i="45"/>
  <c r="AF93" i="40" s="1"/>
  <c r="AF93" i="49" s="1"/>
  <c r="AF112" i="45"/>
  <c r="AF112" i="40" s="1"/>
  <c r="AF112" i="49" s="1"/>
  <c r="AE60" i="40"/>
  <c r="AE60" i="49" s="1"/>
  <c r="AE18" i="49" s="1"/>
  <c r="AE18" i="45"/>
  <c r="AE51" i="40"/>
  <c r="AE51" i="49" s="1"/>
  <c r="AE9" i="49" s="1"/>
  <c r="AE9" i="45"/>
  <c r="AE4" i="39"/>
  <c r="AG110" i="45" s="1"/>
  <c r="AF98" i="45"/>
  <c r="AF98" i="40" s="1"/>
  <c r="AF98" i="49" s="1"/>
  <c r="AF109" i="45"/>
  <c r="AF109" i="40" s="1"/>
  <c r="AF109" i="49" s="1"/>
  <c r="AF106" i="45"/>
  <c r="AE52" i="40"/>
  <c r="AE52" i="49" s="1"/>
  <c r="AE10" i="45"/>
  <c r="AE7" i="45"/>
  <c r="AE49" i="40"/>
  <c r="AE49" i="49" s="1"/>
  <c r="AE7" i="49" s="1"/>
  <c r="AF13" i="45"/>
  <c r="AF88" i="45"/>
  <c r="AF88" i="40" s="1"/>
  <c r="AF88" i="49" s="1"/>
  <c r="AF92" i="45"/>
  <c r="AF107" i="45"/>
  <c r="AF107" i="40" s="1"/>
  <c r="AF107" i="49" s="1"/>
  <c r="AE4" i="45"/>
  <c r="AE88" i="40"/>
  <c r="AE88" i="49" s="1"/>
  <c r="AE4" i="49" s="1"/>
  <c r="AE23" i="45"/>
  <c r="AE65" i="40"/>
  <c r="AE65" i="49" s="1"/>
  <c r="AE23" i="49" s="1"/>
  <c r="AE61" i="40"/>
  <c r="AE61" i="49" s="1"/>
  <c r="AE19" i="49" s="1"/>
  <c r="AE19" i="45"/>
  <c r="AH75" i="16"/>
  <c r="AH74" i="16"/>
  <c r="AI7" i="16"/>
  <c r="AI73" i="18" s="1"/>
  <c r="AI7" i="39"/>
  <c r="AK54" i="45" s="1"/>
  <c r="AI12" i="45"/>
  <c r="AI16" i="45"/>
  <c r="AG75" i="18"/>
  <c r="AG74" i="18"/>
  <c r="AJ96" i="45"/>
  <c r="AH7" i="18"/>
  <c r="AJ100" i="45"/>
  <c r="AD22" i="44"/>
  <c r="AD106" i="32"/>
  <c r="AC8" i="17"/>
  <c r="AC79" i="18" s="1"/>
  <c r="AC8" i="31"/>
  <c r="AE94" i="44"/>
  <c r="AE94" i="32" s="1"/>
  <c r="AA9" i="18"/>
  <c r="AC66" i="44"/>
  <c r="AC53" i="12"/>
  <c r="AC53" i="20" s="1"/>
  <c r="AD49" i="32"/>
  <c r="AD7" i="44"/>
  <c r="AC15" i="44"/>
  <c r="AC99" i="32"/>
  <c r="AC99" i="48" s="1"/>
  <c r="AE112" i="44"/>
  <c r="AE112" i="32" s="1"/>
  <c r="AE112" i="48" s="1"/>
  <c r="AE92" i="44"/>
  <c r="AE92" i="32" s="1"/>
  <c r="AE92" i="48" s="1"/>
  <c r="AE89" i="44"/>
  <c r="AE89" i="32" s="1"/>
  <c r="AE89" i="48" s="1"/>
  <c r="AD65" i="32"/>
  <c r="AD23" i="44"/>
  <c r="AE90" i="44"/>
  <c r="AE90" i="32" s="1"/>
  <c r="AE90" i="48" s="1"/>
  <c r="AD53" i="44"/>
  <c r="AD57" i="44"/>
  <c r="AB6" i="18"/>
  <c r="AC48" i="12"/>
  <c r="AC51" i="12"/>
  <c r="AC53" i="28"/>
  <c r="AC60" i="28"/>
  <c r="AB95" i="14"/>
  <c r="AB95" i="12"/>
  <c r="AB95" i="20" s="1"/>
  <c r="AB113" i="32"/>
  <c r="AB122" i="32" s="1"/>
  <c r="AB95" i="28"/>
  <c r="AD63" i="32"/>
  <c r="AD63" i="48" s="1"/>
  <c r="AD21" i="48" s="1"/>
  <c r="AD21" i="44"/>
  <c r="AD48" i="32"/>
  <c r="AD48" i="48" s="1"/>
  <c r="AD6" i="48" s="1"/>
  <c r="AD6" i="44"/>
  <c r="AE109" i="44"/>
  <c r="AE109" i="32" s="1"/>
  <c r="AE109" i="48" s="1"/>
  <c r="AE107" i="44"/>
  <c r="AE107" i="32" s="1"/>
  <c r="AE107" i="48" s="1"/>
  <c r="AC4" i="18"/>
  <c r="AE56" i="44"/>
  <c r="AE45" i="44"/>
  <c r="AE46" i="44"/>
  <c r="AE47" i="44"/>
  <c r="AE48" i="44"/>
  <c r="AE49" i="44"/>
  <c r="AE50" i="44"/>
  <c r="AE51" i="44"/>
  <c r="AE52" i="44"/>
  <c r="AE60" i="44"/>
  <c r="AE61" i="44"/>
  <c r="AE62" i="44"/>
  <c r="AE63" i="44"/>
  <c r="AE64" i="44"/>
  <c r="AE65" i="44"/>
  <c r="AE68" i="44"/>
  <c r="AE70" i="44"/>
  <c r="AE67" i="44"/>
  <c r="AE69" i="44"/>
  <c r="AC17" i="44"/>
  <c r="AC59" i="32"/>
  <c r="AC59" i="48" s="1"/>
  <c r="AC17" i="48" s="1"/>
  <c r="AD19" i="44"/>
  <c r="AD103" i="32"/>
  <c r="AB55" i="28"/>
  <c r="AB55" i="12"/>
  <c r="AB55" i="14"/>
  <c r="AB66" i="32"/>
  <c r="AB24" i="44"/>
  <c r="AD56" i="32"/>
  <c r="AD14" i="44"/>
  <c r="AD62" i="32"/>
  <c r="AD20" i="44"/>
  <c r="AD47" i="32"/>
  <c r="AD5" i="44"/>
  <c r="AE98" i="44"/>
  <c r="AE98" i="32" s="1"/>
  <c r="AE98" i="48" s="1"/>
  <c r="AE106" i="44"/>
  <c r="AE106" i="32" s="1"/>
  <c r="AE87" i="44"/>
  <c r="AD87" i="32"/>
  <c r="AD50" i="32"/>
  <c r="AD8" i="44"/>
  <c r="AC6" i="17"/>
  <c r="AC67" i="18" s="1"/>
  <c r="AB59" i="28"/>
  <c r="AD55" i="44"/>
  <c r="AD59" i="44"/>
  <c r="AB8" i="18"/>
  <c r="AD70" i="32"/>
  <c r="AD28" i="44"/>
  <c r="AD46" i="32"/>
  <c r="AD46" i="12" s="1"/>
  <c r="AD4" i="44"/>
  <c r="AC13" i="44"/>
  <c r="AC97" i="32"/>
  <c r="AC97" i="48" s="1"/>
  <c r="AE93" i="44"/>
  <c r="AE93" i="32" s="1"/>
  <c r="AE93" i="48" s="1"/>
  <c r="AE105" i="44"/>
  <c r="AE105" i="32" s="1"/>
  <c r="AE105" i="48" s="1"/>
  <c r="AD69" i="32"/>
  <c r="AD69" i="28" s="1"/>
  <c r="AD27" i="44"/>
  <c r="AD60" i="32"/>
  <c r="AD18" i="44"/>
  <c r="AD45" i="32"/>
  <c r="AD45" i="28" s="1"/>
  <c r="AD3" i="44"/>
  <c r="AD99" i="44"/>
  <c r="AD99" i="32" s="1"/>
  <c r="AE91" i="44"/>
  <c r="AE91" i="32" s="1"/>
  <c r="AE91" i="48" s="1"/>
  <c r="AE104" i="44"/>
  <c r="AE104" i="32" s="1"/>
  <c r="AE104" i="48" s="1"/>
  <c r="AB57" i="28"/>
  <c r="AB108" i="12"/>
  <c r="AB108" i="20" s="1"/>
  <c r="AB108" i="28"/>
  <c r="AB108" i="14"/>
  <c r="AD68" i="32"/>
  <c r="AD26" i="44"/>
  <c r="AD52" i="32"/>
  <c r="AD52" i="12" s="1"/>
  <c r="AD10" i="44"/>
  <c r="AA66" i="12"/>
  <c r="AA66" i="20" s="1"/>
  <c r="AA66" i="14"/>
  <c r="AA66" i="28"/>
  <c r="AE110" i="44"/>
  <c r="AE110" i="32" s="1"/>
  <c r="AE110" i="48" s="1"/>
  <c r="AE103" i="44"/>
  <c r="AE103" i="32" s="1"/>
  <c r="AE103" i="48" s="1"/>
  <c r="AC11" i="44"/>
  <c r="AB9" i="17"/>
  <c r="AB85" i="18" s="1"/>
  <c r="AA55" i="20"/>
  <c r="AD97" i="44"/>
  <c r="AD97" i="32" s="1"/>
  <c r="AD67" i="32"/>
  <c r="AD25" i="44"/>
  <c r="AD51" i="32"/>
  <c r="AD9" i="44"/>
  <c r="AD95" i="44"/>
  <c r="AD95" i="32" s="1"/>
  <c r="AD95" i="12" s="1"/>
  <c r="AC108" i="44"/>
  <c r="AE111" i="44"/>
  <c r="AE111" i="32" s="1"/>
  <c r="AE111" i="48" s="1"/>
  <c r="AE102" i="44"/>
  <c r="AE102" i="32" s="1"/>
  <c r="AE102" i="48" s="1"/>
  <c r="AD109" i="12"/>
  <c r="AD109" i="14"/>
  <c r="AD90" i="12"/>
  <c r="AD98" i="14"/>
  <c r="AD91" i="14"/>
  <c r="AD90" i="28"/>
  <c r="AD98" i="28"/>
  <c r="AD92" i="14"/>
  <c r="AD109" i="28"/>
  <c r="AD101" i="28"/>
  <c r="AD92" i="28"/>
  <c r="AD92" i="12"/>
  <c r="AD94" i="14"/>
  <c r="AD110" i="12"/>
  <c r="AD98" i="12"/>
  <c r="AE11" i="17"/>
  <c r="AE79" i="32"/>
  <c r="AC3" i="16"/>
  <c r="AE79" i="11"/>
  <c r="AE79" i="15"/>
  <c r="AE79" i="14"/>
  <c r="AE79" i="28"/>
  <c r="AE79" i="12"/>
  <c r="AD37" i="11"/>
  <c r="AD37" i="15"/>
  <c r="AD37" i="12"/>
  <c r="AD37" i="14"/>
  <c r="AD37" i="28"/>
  <c r="AB3" i="18"/>
  <c r="AE37" i="41"/>
  <c r="AE37" i="40"/>
  <c r="AD112" i="12"/>
  <c r="AD112" i="28"/>
  <c r="AD112" i="14"/>
  <c r="AG11" i="31"/>
  <c r="AF11" i="18"/>
  <c r="AF23" i="31"/>
  <c r="AF35" i="31"/>
  <c r="AD90" i="14"/>
  <c r="AD110" i="28"/>
  <c r="AD54" i="14"/>
  <c r="AD54" i="28"/>
  <c r="AD54" i="29" s="1"/>
  <c r="AD54" i="12"/>
  <c r="AC86" i="40"/>
  <c r="AC44" i="40"/>
  <c r="AD110" i="14"/>
  <c r="AE121" i="15"/>
  <c r="AE121" i="14"/>
  <c r="AE121" i="28"/>
  <c r="AE121" i="12"/>
  <c r="AE121" i="11"/>
  <c r="AC3" i="17"/>
  <c r="AD4" i="16"/>
  <c r="AC44" i="32"/>
  <c r="AC86" i="32"/>
  <c r="AF8" i="16"/>
  <c r="AD96" i="28"/>
  <c r="AD96" i="29" s="1"/>
  <c r="AD96" i="12"/>
  <c r="AD96" i="14"/>
  <c r="AD91" i="12"/>
  <c r="AD113" i="40"/>
  <c r="AD122" i="40" s="1"/>
  <c r="AD88" i="12"/>
  <c r="AD64" i="12"/>
  <c r="AB14" i="39"/>
  <c r="AB26" i="39" s="1"/>
  <c r="AC2" i="39"/>
  <c r="AD102" i="28"/>
  <c r="AD58" i="28"/>
  <c r="AD58" i="29" s="1"/>
  <c r="AD88" i="28"/>
  <c r="AD64" i="28"/>
  <c r="AD61" i="14"/>
  <c r="AD61" i="28"/>
  <c r="AD61" i="12"/>
  <c r="AD94" i="12"/>
  <c r="AD107" i="12"/>
  <c r="AD107" i="28"/>
  <c r="AD107" i="14"/>
  <c r="AD111" i="28"/>
  <c r="AD111" i="12"/>
  <c r="AD111" i="14"/>
  <c r="AD88" i="14"/>
  <c r="AD64" i="14"/>
  <c r="AD2" i="32"/>
  <c r="AD2" i="40"/>
  <c r="AC2" i="31"/>
  <c r="AB14" i="31"/>
  <c r="AB26" i="31" s="1"/>
  <c r="AD94" i="28"/>
  <c r="AD4" i="17"/>
  <c r="AH2" i="42"/>
  <c r="AH2" i="34"/>
  <c r="AD89" i="28"/>
  <c r="AD89" i="12"/>
  <c r="AD89" i="14"/>
  <c r="AE11" i="16"/>
  <c r="AD100" i="28"/>
  <c r="AD100" i="29" s="1"/>
  <c r="AD93" i="28"/>
  <c r="AD93" i="14"/>
  <c r="AD93" i="12"/>
  <c r="AJ40" i="40"/>
  <c r="AF8" i="39"/>
  <c r="AH55" i="45" s="1"/>
  <c r="AF35" i="39"/>
  <c r="AG11" i="39"/>
  <c r="AF23" i="39"/>
  <c r="AE34" i="39"/>
  <c r="AE22" i="39"/>
  <c r="AF10" i="39"/>
  <c r="AE9" i="39"/>
  <c r="AF15" i="39"/>
  <c r="AH79" i="49" s="1"/>
  <c r="AG16" i="39"/>
  <c r="AF5" i="39"/>
  <c r="AD3" i="39"/>
  <c r="AF37" i="49" s="1"/>
  <c r="AE27" i="39"/>
  <c r="AG121" i="49" s="1"/>
  <c r="AE6" i="39"/>
  <c r="AF28" i="39"/>
  <c r="AB9" i="31"/>
  <c r="AC22" i="31"/>
  <c r="AC10" i="16" s="1"/>
  <c r="AD10" i="31"/>
  <c r="AD10" i="18" s="1"/>
  <c r="AC34" i="31"/>
  <c r="AC10" i="17" s="1"/>
  <c r="AE121" i="32"/>
  <c r="AD37" i="32"/>
  <c r="AD38" i="32" s="1"/>
  <c r="AD37" i="36"/>
  <c r="AE2" i="35"/>
  <c r="AE2" i="36"/>
  <c r="AE2" i="4"/>
  <c r="AC14" i="2"/>
  <c r="AC26" i="2" s="1"/>
  <c r="AD2" i="2"/>
  <c r="AH2" i="38"/>
  <c r="AD86" i="4"/>
  <c r="AD44" i="4"/>
  <c r="AF28" i="36"/>
  <c r="AE9" i="36"/>
  <c r="AE29" i="32"/>
  <c r="AE21" i="36"/>
  <c r="AC6" i="31"/>
  <c r="AE99" i="44" s="1"/>
  <c r="AE99" i="32" s="1"/>
  <c r="AE99" i="48" s="1"/>
  <c r="AE28" i="31"/>
  <c r="AD27" i="31"/>
  <c r="AD5" i="31"/>
  <c r="AD5" i="18" s="1"/>
  <c r="AE17" i="31"/>
  <c r="AE5" i="16" s="1"/>
  <c r="AC3" i="31"/>
  <c r="AD15" i="31"/>
  <c r="AE16" i="31"/>
  <c r="AD4" i="31"/>
  <c r="AB18" i="34"/>
  <c r="AB17" i="34"/>
  <c r="AB16" i="34"/>
  <c r="AB15" i="34"/>
  <c r="AC11" i="34"/>
  <c r="AB14" i="34"/>
  <c r="AB13" i="34"/>
  <c r="AB12" i="34"/>
  <c r="AB23" i="34"/>
  <c r="AB19" i="34"/>
  <c r="AB7" i="34"/>
  <c r="AB6" i="34"/>
  <c r="AB26" i="34"/>
  <c r="AB25" i="34"/>
  <c r="AB27" i="34"/>
  <c r="AB24" i="34"/>
  <c r="AC5" i="34"/>
  <c r="AI20" i="36"/>
  <c r="AK40" i="32"/>
  <c r="AF29" i="4"/>
  <c r="AE38" i="4"/>
  <c r="AB40" i="4"/>
  <c r="AE113" i="4"/>
  <c r="AC119" i="19"/>
  <c r="AD122" i="4"/>
  <c r="AD119" i="19"/>
  <c r="AD80" i="4"/>
  <c r="AE71" i="4"/>
  <c r="O29" i="10"/>
  <c r="AE86" i="48" l="1"/>
  <c r="AE44" i="48"/>
  <c r="AE44" i="47"/>
  <c r="AE86" i="47"/>
  <c r="AE86" i="43"/>
  <c r="AE44" i="43"/>
  <c r="AE86" i="45"/>
  <c r="AE44" i="45"/>
  <c r="AF2" i="41"/>
  <c r="AF2" i="47"/>
  <c r="AF2" i="43"/>
  <c r="AF2" i="48"/>
  <c r="AF2" i="44"/>
  <c r="AF2" i="49"/>
  <c r="AF2" i="45"/>
  <c r="AE86" i="49"/>
  <c r="AE44" i="49"/>
  <c r="AE86" i="44"/>
  <c r="AE44" i="44"/>
  <c r="AE14" i="49"/>
  <c r="AG45" i="4"/>
  <c r="AG87" i="4"/>
  <c r="AD113" i="49"/>
  <c r="AD122" i="49" s="1"/>
  <c r="AD54" i="20"/>
  <c r="AD62" i="48"/>
  <c r="AD20" i="48" s="1"/>
  <c r="AB39" i="23"/>
  <c r="AD94" i="20"/>
  <c r="AF15" i="47"/>
  <c r="AF25" i="47"/>
  <c r="AF12" i="47"/>
  <c r="AG5" i="47"/>
  <c r="AF14" i="47"/>
  <c r="AF106" i="40"/>
  <c r="AF106" i="49" s="1"/>
  <c r="AF110" i="40"/>
  <c r="AF110" i="49" s="1"/>
  <c r="AF102" i="40"/>
  <c r="AF102" i="49" s="1"/>
  <c r="AG19" i="47"/>
  <c r="AF23" i="47"/>
  <c r="AF6" i="47"/>
  <c r="AF16" i="49"/>
  <c r="AF27" i="47"/>
  <c r="AE11" i="49"/>
  <c r="AE38" i="40"/>
  <c r="AH28" i="47"/>
  <c r="AG24" i="47"/>
  <c r="AF7" i="47"/>
  <c r="AF104" i="40"/>
  <c r="AF104" i="49" s="1"/>
  <c r="AF99" i="40"/>
  <c r="AF99" i="49" s="1"/>
  <c r="AE26" i="49"/>
  <c r="AG97" i="40"/>
  <c r="AG97" i="49" s="1"/>
  <c r="AG13" i="49" s="1"/>
  <c r="AF92" i="40"/>
  <c r="AF92" i="49" s="1"/>
  <c r="AE12" i="49"/>
  <c r="AG110" i="40"/>
  <c r="AG110" i="49" s="1"/>
  <c r="AG110" i="47"/>
  <c r="AG68" i="47"/>
  <c r="AH58" i="47"/>
  <c r="AH100" i="47"/>
  <c r="AG109" i="47"/>
  <c r="AG67" i="47"/>
  <c r="AH97" i="47"/>
  <c r="AH55" i="47"/>
  <c r="AG99" i="47"/>
  <c r="AG57" i="47"/>
  <c r="AG56" i="47"/>
  <c r="AG98" i="47"/>
  <c r="AF29" i="40"/>
  <c r="AF3" i="50"/>
  <c r="AF20" i="10" s="1"/>
  <c r="AF62" i="10" s="1"/>
  <c r="AF104" i="10" s="1"/>
  <c r="AG16" i="47"/>
  <c r="AG96" i="47"/>
  <c r="AG54" i="47"/>
  <c r="AH108" i="47"/>
  <c r="AH66" i="47"/>
  <c r="AE18" i="23"/>
  <c r="AG10" i="41"/>
  <c r="AE18" i="22"/>
  <c r="AH61" i="47"/>
  <c r="AH103" i="47"/>
  <c r="AG91" i="47"/>
  <c r="AG49" i="47"/>
  <c r="AI28" i="35"/>
  <c r="AI28" i="41"/>
  <c r="AI112" i="47"/>
  <c r="AI70" i="47"/>
  <c r="AG102" i="47"/>
  <c r="AG60" i="47"/>
  <c r="AG107" i="47"/>
  <c r="AG65" i="47"/>
  <c r="AF96" i="40"/>
  <c r="AF96" i="49" s="1"/>
  <c r="AF54" i="40"/>
  <c r="AF54" i="49" s="1"/>
  <c r="AF26" i="47"/>
  <c r="AG21" i="47"/>
  <c r="AG58" i="40"/>
  <c r="AG58" i="49" s="1"/>
  <c r="AG100" i="40"/>
  <c r="AG100" i="49" s="1"/>
  <c r="AH21" i="41"/>
  <c r="AH21" i="35"/>
  <c r="AH63" i="47"/>
  <c r="AH105" i="47"/>
  <c r="AG9" i="47"/>
  <c r="AG90" i="47"/>
  <c r="AG48" i="47"/>
  <c r="AG95" i="47"/>
  <c r="AG53" i="47"/>
  <c r="AF20" i="47"/>
  <c r="AF101" i="40"/>
  <c r="AF101" i="49" s="1"/>
  <c r="AF17" i="49" s="1"/>
  <c r="AF4" i="47"/>
  <c r="AG8" i="41"/>
  <c r="AF17" i="47"/>
  <c r="AG101" i="40"/>
  <c r="AG101" i="49" s="1"/>
  <c r="AG101" i="47"/>
  <c r="AG59" i="47"/>
  <c r="AG46" i="47"/>
  <c r="AG88" i="47"/>
  <c r="AG87" i="47"/>
  <c r="AG45" i="47"/>
  <c r="AG69" i="47"/>
  <c r="AG111" i="47"/>
  <c r="AH89" i="47"/>
  <c r="AH47" i="47"/>
  <c r="AG20" i="41"/>
  <c r="AG20" i="35"/>
  <c r="AG104" i="47"/>
  <c r="AG62" i="47"/>
  <c r="AF18" i="47"/>
  <c r="AG22" i="41"/>
  <c r="AH9" i="41"/>
  <c r="AH9" i="35"/>
  <c r="AH93" i="47"/>
  <c r="AH51" i="47"/>
  <c r="AE8" i="49"/>
  <c r="AF3" i="47"/>
  <c r="AF11" i="47"/>
  <c r="AG13" i="47"/>
  <c r="AG4" i="50"/>
  <c r="AG21" i="10" s="1"/>
  <c r="AG63" i="10" s="1"/>
  <c r="AG105" i="10" s="1"/>
  <c r="AD98" i="20"/>
  <c r="AD107" i="20"/>
  <c r="AD109" i="20"/>
  <c r="AD95" i="20"/>
  <c r="AD96" i="20"/>
  <c r="AD64" i="20"/>
  <c r="AD52" i="20"/>
  <c r="AE10" i="49"/>
  <c r="AF98" i="44"/>
  <c r="AF98" i="32" s="1"/>
  <c r="AF98" i="48" s="1"/>
  <c r="AD56" i="18"/>
  <c r="AD60" i="18" s="1"/>
  <c r="AD60" i="16"/>
  <c r="AE58" i="18"/>
  <c r="AE59" i="18"/>
  <c r="AE57" i="18"/>
  <c r="AD69" i="12"/>
  <c r="AC35" i="17"/>
  <c r="AC35" i="23" s="1"/>
  <c r="AC49" i="17"/>
  <c r="AF79" i="48"/>
  <c r="AF79" i="10"/>
  <c r="AD36" i="17"/>
  <c r="AD36" i="23" s="1"/>
  <c r="AD38" i="17"/>
  <c r="AD38" i="23" s="1"/>
  <c r="AD37" i="17"/>
  <c r="AD37" i="23" s="1"/>
  <c r="AB39" i="17"/>
  <c r="AB52" i="17" s="1"/>
  <c r="AC37" i="16"/>
  <c r="AC37" i="22" s="1"/>
  <c r="AC47" i="18"/>
  <c r="AC37" i="18" s="1"/>
  <c r="AE37" i="48"/>
  <c r="AE37" i="10"/>
  <c r="Z52" i="18"/>
  <c r="AC35" i="16"/>
  <c r="AC35" i="22" s="1"/>
  <c r="AC45" i="18"/>
  <c r="AC49" i="16"/>
  <c r="AC38" i="16"/>
  <c r="AC38" i="22" s="1"/>
  <c r="AC48" i="18"/>
  <c r="AC38" i="18" s="1"/>
  <c r="AA63" i="17"/>
  <c r="AC121" i="29"/>
  <c r="AC121" i="20"/>
  <c r="AC121" i="19"/>
  <c r="AC121" i="21"/>
  <c r="AF121" i="48"/>
  <c r="AF121" i="10"/>
  <c r="AB39" i="16"/>
  <c r="AB52" i="16" s="1"/>
  <c r="AC36" i="16"/>
  <c r="AC36" i="22" s="1"/>
  <c r="AC46" i="18"/>
  <c r="AC36" i="18" s="1"/>
  <c r="AB49" i="18"/>
  <c r="AB35" i="18"/>
  <c r="AA39" i="18"/>
  <c r="AA63" i="18" s="1"/>
  <c r="AB39" i="22"/>
  <c r="AC79" i="20"/>
  <c r="AC79" i="19"/>
  <c r="AA63" i="16"/>
  <c r="AC79" i="29"/>
  <c r="AC79" i="21"/>
  <c r="W29" i="41"/>
  <c r="W38" i="41" s="1"/>
  <c r="W29" i="36"/>
  <c r="W38" i="36" s="1"/>
  <c r="W29" i="35"/>
  <c r="W38" i="35" s="1"/>
  <c r="X24" i="41"/>
  <c r="X24" i="35"/>
  <c r="X24" i="36"/>
  <c r="X25" i="41"/>
  <c r="X25" i="35"/>
  <c r="X25" i="36"/>
  <c r="X19" i="41"/>
  <c r="X19" i="35"/>
  <c r="X19" i="36"/>
  <c r="X17" i="41"/>
  <c r="X17" i="35"/>
  <c r="X17" i="36"/>
  <c r="Y5" i="41"/>
  <c r="Y5" i="35"/>
  <c r="Y5" i="36"/>
  <c r="X23" i="41"/>
  <c r="X23" i="35"/>
  <c r="X23" i="36"/>
  <c r="X18" i="41"/>
  <c r="X18" i="35"/>
  <c r="X18" i="36"/>
  <c r="AI3" i="34"/>
  <c r="AD3" i="41"/>
  <c r="AD3" i="35"/>
  <c r="AD3" i="36"/>
  <c r="X27" i="41"/>
  <c r="X27" i="35"/>
  <c r="X27" i="36"/>
  <c r="X14" i="41"/>
  <c r="X14" i="35"/>
  <c r="X14" i="36"/>
  <c r="X13" i="41"/>
  <c r="X13" i="35"/>
  <c r="X13" i="36"/>
  <c r="X26" i="41"/>
  <c r="X26" i="35"/>
  <c r="X26" i="36"/>
  <c r="X6" i="41"/>
  <c r="X6" i="35"/>
  <c r="X6" i="36"/>
  <c r="X15" i="41"/>
  <c r="X15" i="35"/>
  <c r="X15" i="36"/>
  <c r="AI4" i="34"/>
  <c r="AD4" i="41"/>
  <c r="AD4" i="35"/>
  <c r="AD4" i="36"/>
  <c r="X12" i="41"/>
  <c r="X12" i="35"/>
  <c r="X12" i="36"/>
  <c r="Y11" i="41"/>
  <c r="Y11" i="35"/>
  <c r="Y11" i="36"/>
  <c r="X7" i="41"/>
  <c r="X7" i="35"/>
  <c r="X7" i="36"/>
  <c r="X16" i="41"/>
  <c r="X16" i="35"/>
  <c r="X16" i="36"/>
  <c r="AC29" i="47"/>
  <c r="AC38" i="47" s="1"/>
  <c r="AE106" i="48"/>
  <c r="AD113" i="47"/>
  <c r="AD122" i="47" s="1"/>
  <c r="AC11" i="48"/>
  <c r="AD22" i="47"/>
  <c r="AE8" i="47"/>
  <c r="AE106" i="47"/>
  <c r="AE64" i="47"/>
  <c r="AD71" i="47"/>
  <c r="AD80" i="47" s="1"/>
  <c r="AD10" i="47"/>
  <c r="AO8" i="42"/>
  <c r="AN10" i="42"/>
  <c r="AN22" i="42"/>
  <c r="AE94" i="47"/>
  <c r="AE52" i="47"/>
  <c r="AE94" i="48"/>
  <c r="AJ22" i="8"/>
  <c r="AF50" i="47"/>
  <c r="AF92" i="47"/>
  <c r="AK8" i="8"/>
  <c r="AJ10" i="8"/>
  <c r="AK8" i="38"/>
  <c r="AJ10" i="38"/>
  <c r="AJ22" i="38"/>
  <c r="AC15" i="48"/>
  <c r="AF94" i="49"/>
  <c r="AC13" i="48"/>
  <c r="AB71" i="32"/>
  <c r="AB80" i="32" s="1"/>
  <c r="AB66" i="48"/>
  <c r="AD48" i="12"/>
  <c r="AD48" i="14"/>
  <c r="AD51" i="14"/>
  <c r="AD51" i="48"/>
  <c r="AD65" i="28"/>
  <c r="AD65" i="48"/>
  <c r="AD23" i="48" s="1"/>
  <c r="AD46" i="48"/>
  <c r="AD4" i="48" s="1"/>
  <c r="AD49" i="48"/>
  <c r="AD7" i="48" s="1"/>
  <c r="AD52" i="48"/>
  <c r="AD10" i="48" s="1"/>
  <c r="AD69" i="48"/>
  <c r="AD27" i="48" s="1"/>
  <c r="AD70" i="28"/>
  <c r="AD70" i="48"/>
  <c r="AD28" i="48" s="1"/>
  <c r="AD47" i="48"/>
  <c r="AD5" i="48" s="1"/>
  <c r="AA24" i="48"/>
  <c r="AA29" i="48" s="1"/>
  <c r="AA38" i="48" s="1"/>
  <c r="AA71" i="48"/>
  <c r="AA80" i="48" s="1"/>
  <c r="AD60" i="48"/>
  <c r="AD18" i="48" s="1"/>
  <c r="AD106" i="48"/>
  <c r="AD22" i="48" s="1"/>
  <c r="AD48" i="28"/>
  <c r="AD97" i="48"/>
  <c r="AD68" i="28"/>
  <c r="AD68" i="48"/>
  <c r="AD26" i="48" s="1"/>
  <c r="AD99" i="28"/>
  <c r="AD99" i="48"/>
  <c r="AD50" i="48"/>
  <c r="AD8" i="48" s="1"/>
  <c r="AC3" i="48"/>
  <c r="AD49" i="12"/>
  <c r="AD87" i="28"/>
  <c r="AD87" i="48"/>
  <c r="AD103" i="48"/>
  <c r="AD19" i="48" s="1"/>
  <c r="AD45" i="48"/>
  <c r="AD56" i="28"/>
  <c r="AD56" i="48"/>
  <c r="AD14" i="48" s="1"/>
  <c r="AD67" i="28"/>
  <c r="AD67" i="48"/>
  <c r="AD25" i="48" s="1"/>
  <c r="AD49" i="14"/>
  <c r="AD95" i="28"/>
  <c r="AD95" i="48"/>
  <c r="AD71" i="40"/>
  <c r="AD80" i="40" s="1"/>
  <c r="AD66" i="49"/>
  <c r="AC24" i="49"/>
  <c r="AC29" i="49" s="1"/>
  <c r="AC38" i="49" s="1"/>
  <c r="AC71" i="49"/>
  <c r="AC80" i="49" s="1"/>
  <c r="AE3" i="49"/>
  <c r="AE71" i="49"/>
  <c r="AE80" i="49" s="1"/>
  <c r="AE113" i="49"/>
  <c r="AE122" i="49" s="1"/>
  <c r="AD45" i="12"/>
  <c r="AD103" i="12"/>
  <c r="AH79" i="40"/>
  <c r="AK58" i="45"/>
  <c r="AG94" i="45"/>
  <c r="AG92" i="45"/>
  <c r="AG92" i="40" s="1"/>
  <c r="AG92" i="49" s="1"/>
  <c r="AG111" i="45"/>
  <c r="AG111" i="40" s="1"/>
  <c r="AG111" i="49" s="1"/>
  <c r="AG108" i="45"/>
  <c r="AG108" i="40" s="1"/>
  <c r="AG108" i="49" s="1"/>
  <c r="AG66" i="45"/>
  <c r="AG102" i="45"/>
  <c r="AF53" i="40"/>
  <c r="AF53" i="49" s="1"/>
  <c r="AF11" i="49" s="1"/>
  <c r="AF11" i="45"/>
  <c r="AG106" i="45"/>
  <c r="AF57" i="40"/>
  <c r="AF57" i="49" s="1"/>
  <c r="AF15" i="45"/>
  <c r="AG99" i="45"/>
  <c r="AG95" i="45"/>
  <c r="AG95" i="40" s="1"/>
  <c r="AG95" i="49" s="1"/>
  <c r="AG57" i="45"/>
  <c r="AG53" i="45"/>
  <c r="AG88" i="45"/>
  <c r="AG88" i="40" s="1"/>
  <c r="AG88" i="49" s="1"/>
  <c r="AG6" i="16"/>
  <c r="AF66" i="40"/>
  <c r="AF66" i="49" s="1"/>
  <c r="AF24" i="49" s="1"/>
  <c r="AF24" i="45"/>
  <c r="AG90" i="45"/>
  <c r="AG90" i="40" s="1"/>
  <c r="AG90" i="49" s="1"/>
  <c r="AG13" i="45"/>
  <c r="AD56" i="12"/>
  <c r="AD56" i="20" s="1"/>
  <c r="AD87" i="12"/>
  <c r="AD103" i="28"/>
  <c r="AD70" i="12"/>
  <c r="AD45" i="14"/>
  <c r="AD68" i="14"/>
  <c r="AD103" i="14"/>
  <c r="AD70" i="14"/>
  <c r="AD87" i="14"/>
  <c r="AD68" i="12"/>
  <c r="AD56" i="14"/>
  <c r="AD65" i="14"/>
  <c r="AD50" i="14"/>
  <c r="AD106" i="12"/>
  <c r="AD106" i="14"/>
  <c r="AD67" i="14"/>
  <c r="AD106" i="28"/>
  <c r="AJ58" i="32"/>
  <c r="AJ58" i="48" s="1"/>
  <c r="AJ16" i="48" s="1"/>
  <c r="AJ16" i="44"/>
  <c r="AJ12" i="44"/>
  <c r="AJ54" i="32"/>
  <c r="AJ54" i="48" s="1"/>
  <c r="AJ12" i="48" s="1"/>
  <c r="AK100" i="44"/>
  <c r="AK96" i="44"/>
  <c r="AK54" i="44"/>
  <c r="AK58" i="44"/>
  <c r="AD97" i="12"/>
  <c r="AD97" i="20" s="1"/>
  <c r="AD95" i="14"/>
  <c r="AD46" i="14"/>
  <c r="AD65" i="12"/>
  <c r="AD65" i="20" s="1"/>
  <c r="AD46" i="28"/>
  <c r="AF107" i="44"/>
  <c r="AF107" i="32" s="1"/>
  <c r="AF107" i="48" s="1"/>
  <c r="AD47" i="12"/>
  <c r="AD47" i="28"/>
  <c r="AD60" i="28"/>
  <c r="AF104" i="44"/>
  <c r="AF104" i="32" s="1"/>
  <c r="AF104" i="48" s="1"/>
  <c r="AD47" i="14"/>
  <c r="AF92" i="44"/>
  <c r="AF92" i="32" s="1"/>
  <c r="AF92" i="48" s="1"/>
  <c r="AF103" i="44"/>
  <c r="AF103" i="32" s="1"/>
  <c r="AF103" i="48" s="1"/>
  <c r="AD50" i="28"/>
  <c r="AF88" i="44"/>
  <c r="AF88" i="32" s="1"/>
  <c r="AH55" i="40"/>
  <c r="AH55" i="49" s="1"/>
  <c r="AF63" i="40"/>
  <c r="AF63" i="49" s="1"/>
  <c r="AF21" i="49" s="1"/>
  <c r="AF21" i="45"/>
  <c r="AF49" i="40"/>
  <c r="AF49" i="49" s="1"/>
  <c r="AF7" i="49" s="1"/>
  <c r="AF7" i="45"/>
  <c r="AF52" i="40"/>
  <c r="AF52" i="49" s="1"/>
  <c r="AF10" i="45"/>
  <c r="AG87" i="45"/>
  <c r="AG17" i="45"/>
  <c r="AF23" i="45"/>
  <c r="AF65" i="40"/>
  <c r="AF65" i="49" s="1"/>
  <c r="AF23" i="49" s="1"/>
  <c r="AG69" i="45"/>
  <c r="AG61" i="45"/>
  <c r="AG49" i="45"/>
  <c r="AG68" i="45"/>
  <c r="AG60" i="45"/>
  <c r="AG48" i="45"/>
  <c r="AG67" i="45"/>
  <c r="AG56" i="45"/>
  <c r="AG46" i="45"/>
  <c r="AG52" i="45"/>
  <c r="AG52" i="40" s="1"/>
  <c r="AG52" i="49" s="1"/>
  <c r="AG63" i="45"/>
  <c r="AG50" i="45"/>
  <c r="AG64" i="45"/>
  <c r="AG51" i="45"/>
  <c r="AG65" i="45"/>
  <c r="AG47" i="45"/>
  <c r="AG62" i="45"/>
  <c r="AG45" i="45"/>
  <c r="AG70" i="45"/>
  <c r="AH97" i="45"/>
  <c r="AH97" i="40" s="1"/>
  <c r="AH97" i="49" s="1"/>
  <c r="AH101" i="45"/>
  <c r="AG89" i="45"/>
  <c r="AG89" i="40" s="1"/>
  <c r="AG89" i="49" s="1"/>
  <c r="AG103" i="45"/>
  <c r="AG103" i="40" s="1"/>
  <c r="AG103" i="49" s="1"/>
  <c r="AH59" i="45"/>
  <c r="AF51" i="40"/>
  <c r="AF51" i="49" s="1"/>
  <c r="AF9" i="49" s="1"/>
  <c r="AF9" i="45"/>
  <c r="AF47" i="40"/>
  <c r="AF47" i="49" s="1"/>
  <c r="AF5" i="49" s="1"/>
  <c r="AF5" i="45"/>
  <c r="AF50" i="40"/>
  <c r="AF50" i="49" s="1"/>
  <c r="AF8" i="45"/>
  <c r="AF45" i="40"/>
  <c r="AF45" i="49" s="1"/>
  <c r="AF25" i="45"/>
  <c r="AF67" i="40"/>
  <c r="AF67" i="49" s="1"/>
  <c r="AF25" i="49" s="1"/>
  <c r="AF62" i="40"/>
  <c r="AF62" i="49" s="1"/>
  <c r="AF20" i="49" s="1"/>
  <c r="AF20" i="45"/>
  <c r="AF19" i="45"/>
  <c r="AF103" i="40"/>
  <c r="AF103" i="49" s="1"/>
  <c r="AF19" i="49" s="1"/>
  <c r="AG93" i="45"/>
  <c r="AG93" i="40" s="1"/>
  <c r="AG93" i="49" s="1"/>
  <c r="AG104" i="45"/>
  <c r="AG104" i="40" s="1"/>
  <c r="AG104" i="49" s="1"/>
  <c r="AF46" i="40"/>
  <c r="AF46" i="49" s="1"/>
  <c r="AF4" i="49" s="1"/>
  <c r="AF4" i="45"/>
  <c r="AF48" i="40"/>
  <c r="AF48" i="49" s="1"/>
  <c r="AF6" i="49" s="1"/>
  <c r="AF6" i="45"/>
  <c r="AF70" i="40"/>
  <c r="AF70" i="49" s="1"/>
  <c r="AF28" i="49" s="1"/>
  <c r="AF28" i="45"/>
  <c r="AF27" i="45"/>
  <c r="AF111" i="40"/>
  <c r="AF111" i="49" s="1"/>
  <c r="AF27" i="49" s="1"/>
  <c r="AG121" i="40"/>
  <c r="AG98" i="45"/>
  <c r="AG98" i="40" s="1"/>
  <c r="AG98" i="49" s="1"/>
  <c r="AG91" i="45"/>
  <c r="AG112" i="45"/>
  <c r="AG112" i="40" s="1"/>
  <c r="AG112" i="49" s="1"/>
  <c r="AF22" i="45"/>
  <c r="AF64" i="40"/>
  <c r="AF64" i="49" s="1"/>
  <c r="AF22" i="49" s="1"/>
  <c r="AF60" i="40"/>
  <c r="AF60" i="49" s="1"/>
  <c r="AF18" i="45"/>
  <c r="AF3" i="45"/>
  <c r="AF87" i="40"/>
  <c r="AF87" i="49" s="1"/>
  <c r="AG107" i="45"/>
  <c r="AG109" i="45"/>
  <c r="AG109" i="40" s="1"/>
  <c r="AG109" i="49" s="1"/>
  <c r="AG105" i="45"/>
  <c r="AG105" i="40" s="1"/>
  <c r="AG105" i="49" s="1"/>
  <c r="AF14" i="45"/>
  <c r="AF56" i="40"/>
  <c r="AF56" i="49" s="1"/>
  <c r="AF14" i="49" s="1"/>
  <c r="AF68" i="40"/>
  <c r="AF68" i="49" s="1"/>
  <c r="AF26" i="45"/>
  <c r="AH75" i="18"/>
  <c r="AH74" i="18"/>
  <c r="AI75" i="16"/>
  <c r="AI74" i="16"/>
  <c r="AJ16" i="45"/>
  <c r="AJ12" i="45"/>
  <c r="AK100" i="45"/>
  <c r="AK96" i="45"/>
  <c r="AI7" i="18"/>
  <c r="AE60" i="32"/>
  <c r="AE18" i="44"/>
  <c r="AE55" i="44"/>
  <c r="AE59" i="44"/>
  <c r="AC8" i="18"/>
  <c r="AC9" i="17"/>
  <c r="AD97" i="28"/>
  <c r="AD69" i="14"/>
  <c r="AD67" i="12"/>
  <c r="AD67" i="20" s="1"/>
  <c r="AD49" i="28"/>
  <c r="AD50" i="12"/>
  <c r="AF106" i="44"/>
  <c r="AF112" i="44"/>
  <c r="AF112" i="32" s="1"/>
  <c r="AF112" i="48" s="1"/>
  <c r="AF87" i="44"/>
  <c r="AE70" i="32"/>
  <c r="AE70" i="12" s="1"/>
  <c r="AE28" i="44"/>
  <c r="AE52" i="32"/>
  <c r="AE52" i="12" s="1"/>
  <c r="AE10" i="44"/>
  <c r="AE56" i="32"/>
  <c r="AE56" i="28" s="1"/>
  <c r="AE14" i="44"/>
  <c r="AB9" i="18"/>
  <c r="AD66" i="44"/>
  <c r="AD51" i="28"/>
  <c r="AE67" i="32"/>
  <c r="AE25" i="44"/>
  <c r="AE45" i="32"/>
  <c r="AE3" i="44"/>
  <c r="AD97" i="14"/>
  <c r="AD52" i="28"/>
  <c r="AD51" i="12"/>
  <c r="AD52" i="14"/>
  <c r="AC108" i="32"/>
  <c r="AD59" i="32"/>
  <c r="AD59" i="48" s="1"/>
  <c r="AD17" i="48" s="1"/>
  <c r="AD17" i="44"/>
  <c r="AF93" i="44"/>
  <c r="AF93" i="32" s="1"/>
  <c r="AF93" i="48" s="1"/>
  <c r="AF111" i="44"/>
  <c r="AF111" i="32" s="1"/>
  <c r="AF111" i="48" s="1"/>
  <c r="AE87" i="32"/>
  <c r="AE87" i="14" s="1"/>
  <c r="AE68" i="32"/>
  <c r="AE68" i="48" s="1"/>
  <c r="AE26" i="48" s="1"/>
  <c r="AE26" i="44"/>
  <c r="AE51" i="32"/>
  <c r="AE51" i="48" s="1"/>
  <c r="AE9" i="48" s="1"/>
  <c r="AE9" i="44"/>
  <c r="AE97" i="44"/>
  <c r="AE97" i="32" s="1"/>
  <c r="AD6" i="17"/>
  <c r="AD67" i="18" s="1"/>
  <c r="AE53" i="44"/>
  <c r="AE57" i="44"/>
  <c r="AC6" i="18"/>
  <c r="AD4" i="18"/>
  <c r="AF56" i="44"/>
  <c r="AF45" i="44"/>
  <c r="AF46" i="44"/>
  <c r="AF47" i="44"/>
  <c r="AF48" i="44"/>
  <c r="AF49" i="44"/>
  <c r="AF50" i="44"/>
  <c r="AF51" i="44"/>
  <c r="AF52" i="44"/>
  <c r="AF60" i="44"/>
  <c r="AF61" i="44"/>
  <c r="AF62" i="44"/>
  <c r="AF62" i="32" s="1"/>
  <c r="AF62" i="48" s="1"/>
  <c r="AF63" i="44"/>
  <c r="AF64" i="44"/>
  <c r="AF64" i="32" s="1"/>
  <c r="AF65" i="44"/>
  <c r="AF68" i="44"/>
  <c r="AF69" i="44"/>
  <c r="AF70" i="44"/>
  <c r="AF67" i="44"/>
  <c r="AC97" i="12"/>
  <c r="AC97" i="14"/>
  <c r="AC97" i="28"/>
  <c r="AD55" i="32"/>
  <c r="AD55" i="48" s="1"/>
  <c r="AD13" i="44"/>
  <c r="AF91" i="44"/>
  <c r="AF91" i="32" s="1"/>
  <c r="AF110" i="44"/>
  <c r="AF110" i="32" s="1"/>
  <c r="AE65" i="32"/>
  <c r="AE65" i="48" s="1"/>
  <c r="AE23" i="48" s="1"/>
  <c r="AE23" i="44"/>
  <c r="AE50" i="32"/>
  <c r="AE50" i="28" s="1"/>
  <c r="AE8" i="44"/>
  <c r="AC66" i="32"/>
  <c r="AC24" i="44"/>
  <c r="AE101" i="44"/>
  <c r="AE101" i="32" s="1"/>
  <c r="AD108" i="44"/>
  <c r="AD108" i="32" s="1"/>
  <c r="AD108" i="48" s="1"/>
  <c r="AF105" i="44"/>
  <c r="AF105" i="32" s="1"/>
  <c r="AF105" i="48" s="1"/>
  <c r="AF109" i="44"/>
  <c r="AF109" i="32" s="1"/>
  <c r="AF109" i="48" s="1"/>
  <c r="AE95" i="44"/>
  <c r="AE95" i="32" s="1"/>
  <c r="AE64" i="32"/>
  <c r="AE64" i="48" s="1"/>
  <c r="AE22" i="44"/>
  <c r="AE49" i="32"/>
  <c r="AE7" i="44"/>
  <c r="AD57" i="32"/>
  <c r="AD57" i="48" s="1"/>
  <c r="AD15" i="44"/>
  <c r="AC99" i="28"/>
  <c r="AD8" i="17"/>
  <c r="AD79" i="18" s="1"/>
  <c r="AD8" i="31"/>
  <c r="AB66" i="14"/>
  <c r="AB66" i="28"/>
  <c r="AB66" i="12"/>
  <c r="AB66" i="20" s="1"/>
  <c r="AC59" i="28"/>
  <c r="AE63" i="32"/>
  <c r="AE63" i="48" s="1"/>
  <c r="AE21" i="48" s="1"/>
  <c r="AE21" i="44"/>
  <c r="AE48" i="32"/>
  <c r="AE6" i="44"/>
  <c r="AD53" i="32"/>
  <c r="AD53" i="48" s="1"/>
  <c r="AD11" i="44"/>
  <c r="AF90" i="44"/>
  <c r="AF90" i="32" s="1"/>
  <c r="AF90" i="48" s="1"/>
  <c r="AF102" i="44"/>
  <c r="AF102" i="32" s="1"/>
  <c r="AF102" i="48" s="1"/>
  <c r="AE62" i="32"/>
  <c r="AE62" i="48" s="1"/>
  <c r="AE20" i="48" s="1"/>
  <c r="AE20" i="44"/>
  <c r="AE47" i="32"/>
  <c r="AE5" i="44"/>
  <c r="AF94" i="44"/>
  <c r="AF94" i="32" s="1"/>
  <c r="AF89" i="44"/>
  <c r="AF89" i="32" s="1"/>
  <c r="AF89" i="48" s="1"/>
  <c r="AB55" i="20"/>
  <c r="AE69" i="32"/>
  <c r="AE27" i="44"/>
  <c r="AE61" i="32"/>
  <c r="AE19" i="44"/>
  <c r="AE46" i="32"/>
  <c r="AE4" i="44"/>
  <c r="AE90" i="12"/>
  <c r="AE100" i="28"/>
  <c r="AE100" i="29" s="1"/>
  <c r="AE102" i="28"/>
  <c r="AE98" i="12"/>
  <c r="AE91" i="14"/>
  <c r="AE99" i="28"/>
  <c r="AE110" i="28"/>
  <c r="AE98" i="28"/>
  <c r="AE93" i="14"/>
  <c r="AE93" i="28"/>
  <c r="AE93" i="12"/>
  <c r="AE88" i="28"/>
  <c r="AE110" i="12"/>
  <c r="AF11" i="17"/>
  <c r="AF11" i="16"/>
  <c r="AE98" i="14"/>
  <c r="AE89" i="12"/>
  <c r="AE89" i="14"/>
  <c r="AE89" i="28"/>
  <c r="AE92" i="12"/>
  <c r="AF37" i="40"/>
  <c r="AF38" i="40" s="1"/>
  <c r="AF37" i="41"/>
  <c r="AE110" i="14"/>
  <c r="AE111" i="14"/>
  <c r="AE111" i="28"/>
  <c r="AE111" i="12"/>
  <c r="AE92" i="28"/>
  <c r="AE90" i="28"/>
  <c r="AE54" i="14"/>
  <c r="AE54" i="12"/>
  <c r="AE54" i="28"/>
  <c r="AE54" i="29" s="1"/>
  <c r="AH11" i="31"/>
  <c r="AG11" i="18"/>
  <c r="AG35" i="31"/>
  <c r="AG23" i="31"/>
  <c r="AE92" i="14"/>
  <c r="AE90" i="14"/>
  <c r="AE71" i="40"/>
  <c r="AE80" i="40" s="1"/>
  <c r="AE37" i="14"/>
  <c r="AE37" i="12"/>
  <c r="AE37" i="28"/>
  <c r="AE37" i="11"/>
  <c r="AC3" i="18"/>
  <c r="AE37" i="15"/>
  <c r="AE96" i="14"/>
  <c r="AE96" i="28"/>
  <c r="AE96" i="29" s="1"/>
  <c r="AE96" i="12"/>
  <c r="AE109" i="12"/>
  <c r="AD2" i="39"/>
  <c r="AC14" i="39"/>
  <c r="AC26" i="39" s="1"/>
  <c r="AE107" i="28"/>
  <c r="AE107" i="12"/>
  <c r="AE107" i="14"/>
  <c r="AE106" i="12"/>
  <c r="AE94" i="12"/>
  <c r="AE94" i="20" s="1"/>
  <c r="AE88" i="12"/>
  <c r="AE103" i="14"/>
  <c r="AE103" i="12"/>
  <c r="AE103" i="28"/>
  <c r="AE2" i="32"/>
  <c r="AE2" i="40"/>
  <c r="AC14" i="31"/>
  <c r="AC26" i="31" s="1"/>
  <c r="AD2" i="31"/>
  <c r="AE58" i="28"/>
  <c r="AE58" i="29" s="1"/>
  <c r="AE109" i="28"/>
  <c r="AE106" i="28"/>
  <c r="AE94" i="28"/>
  <c r="AE91" i="28"/>
  <c r="AE113" i="40"/>
  <c r="AE122" i="40" s="1"/>
  <c r="AC9" i="31"/>
  <c r="AC9" i="16"/>
  <c r="AD86" i="40"/>
  <c r="AD44" i="40"/>
  <c r="AE109" i="14"/>
  <c r="AE106" i="14"/>
  <c r="AE94" i="14"/>
  <c r="AE91" i="12"/>
  <c r="AE88" i="14"/>
  <c r="AE112" i="28"/>
  <c r="AE112" i="14"/>
  <c r="AE112" i="12"/>
  <c r="AG8" i="16"/>
  <c r="AE4" i="16"/>
  <c r="AD3" i="17"/>
  <c r="AF121" i="15"/>
  <c r="AF121" i="12"/>
  <c r="AF121" i="11"/>
  <c r="AF121" i="14"/>
  <c r="AF121" i="28"/>
  <c r="AF79" i="32"/>
  <c r="AF79" i="12"/>
  <c r="AD3" i="16"/>
  <c r="AF79" i="11"/>
  <c r="AF79" i="15"/>
  <c r="AF79" i="14"/>
  <c r="AF79" i="28"/>
  <c r="AE4" i="17"/>
  <c r="AI2" i="42"/>
  <c r="AI2" i="34"/>
  <c r="AD44" i="32"/>
  <c r="AD86" i="32"/>
  <c r="AK40" i="40"/>
  <c r="AF27" i="39"/>
  <c r="AH121" i="49" s="1"/>
  <c r="AG28" i="39"/>
  <c r="AF4" i="39"/>
  <c r="AH103" i="45" s="1"/>
  <c r="AH103" i="40" s="1"/>
  <c r="AH103" i="49" s="1"/>
  <c r="AF9" i="39"/>
  <c r="AE3" i="39"/>
  <c r="AG37" i="49" s="1"/>
  <c r="AF6" i="39"/>
  <c r="AG35" i="39"/>
  <c r="AH11" i="39"/>
  <c r="AG23" i="39"/>
  <c r="AG5" i="39"/>
  <c r="AG15" i="39"/>
  <c r="AI79" i="49" s="1"/>
  <c r="AH16" i="39"/>
  <c r="AF34" i="39"/>
  <c r="AF22" i="39"/>
  <c r="AG10" i="39"/>
  <c r="AG8" i="39"/>
  <c r="AI59" i="45" s="1"/>
  <c r="AD34" i="31"/>
  <c r="AD10" i="17" s="1"/>
  <c r="AE10" i="31"/>
  <c r="AE10" i="18" s="1"/>
  <c r="AD22" i="31"/>
  <c r="AD10" i="16" s="1"/>
  <c r="AD6" i="31"/>
  <c r="AF99" i="44" s="1"/>
  <c r="AF99" i="32" s="1"/>
  <c r="AF99" i="48" s="1"/>
  <c r="AE37" i="32"/>
  <c r="AE38" i="32" s="1"/>
  <c r="AE37" i="36"/>
  <c r="AF121" i="32"/>
  <c r="AF2" i="36"/>
  <c r="AF2" i="35"/>
  <c r="AF2" i="4"/>
  <c r="AD14" i="2"/>
  <c r="AD26" i="2" s="1"/>
  <c r="AE2" i="2"/>
  <c r="AI2" i="38"/>
  <c r="AE86" i="4"/>
  <c r="AE44" i="4"/>
  <c r="AF21" i="36"/>
  <c r="AF9" i="36"/>
  <c r="AF29" i="32"/>
  <c r="AG28" i="36"/>
  <c r="AF28" i="31"/>
  <c r="AE27" i="31"/>
  <c r="AF16" i="31"/>
  <c r="AE15" i="31"/>
  <c r="AE4" i="31"/>
  <c r="AD3" i="31"/>
  <c r="AF17" i="31"/>
  <c r="AF5" i="16" s="1"/>
  <c r="AE5" i="31"/>
  <c r="AE5" i="18" s="1"/>
  <c r="AC18" i="34"/>
  <c r="AC17" i="34"/>
  <c r="AC16" i="34"/>
  <c r="AC15" i="34"/>
  <c r="AD11" i="34"/>
  <c r="AC14" i="34"/>
  <c r="AC13" i="34"/>
  <c r="AC12" i="34"/>
  <c r="AC23" i="34"/>
  <c r="AC19" i="34"/>
  <c r="AC7" i="34"/>
  <c r="AC6" i="34"/>
  <c r="AC25" i="34"/>
  <c r="AC24" i="34"/>
  <c r="AD5" i="34"/>
  <c r="AC26" i="34"/>
  <c r="AC27" i="34"/>
  <c r="AJ20" i="36"/>
  <c r="AE80" i="4"/>
  <c r="AE122" i="4"/>
  <c r="AE119" i="19"/>
  <c r="AG29" i="4"/>
  <c r="AC40" i="4"/>
  <c r="AF71" i="4"/>
  <c r="AF113" i="4"/>
  <c r="AF38" i="4"/>
  <c r="P29" i="10"/>
  <c r="AF86" i="45" l="1"/>
  <c r="AF44" i="45"/>
  <c r="AF86" i="49"/>
  <c r="AF44" i="49"/>
  <c r="AF44" i="44"/>
  <c r="AF86" i="44"/>
  <c r="AG2" i="41"/>
  <c r="AG2" i="47"/>
  <c r="AG2" i="48"/>
  <c r="AG2" i="44"/>
  <c r="AG2" i="49"/>
  <c r="AG2" i="45"/>
  <c r="AG2" i="43"/>
  <c r="AF86" i="48"/>
  <c r="AF44" i="48"/>
  <c r="AF44" i="43"/>
  <c r="AF86" i="43"/>
  <c r="AF86" i="47"/>
  <c r="AF44" i="47"/>
  <c r="AF64" i="48"/>
  <c r="AF26" i="49"/>
  <c r="AH45" i="4"/>
  <c r="AH87" i="4"/>
  <c r="AH87" i="47" s="1"/>
  <c r="AE107" i="20"/>
  <c r="AE98" i="20"/>
  <c r="AE52" i="28"/>
  <c r="AF18" i="49"/>
  <c r="AC39" i="23"/>
  <c r="AG26" i="47"/>
  <c r="AG14" i="47"/>
  <c r="AG60" i="40"/>
  <c r="AG60" i="49" s="1"/>
  <c r="AG59" i="40"/>
  <c r="AG59" i="49" s="1"/>
  <c r="AG17" i="49" s="1"/>
  <c r="AG102" i="40"/>
  <c r="AG102" i="49" s="1"/>
  <c r="AE52" i="14"/>
  <c r="AG99" i="40"/>
  <c r="AG99" i="49" s="1"/>
  <c r="AE68" i="12"/>
  <c r="AF15" i="49"/>
  <c r="AG16" i="49"/>
  <c r="AG7" i="47"/>
  <c r="AG12" i="47"/>
  <c r="AG3" i="50"/>
  <c r="AG20" i="10" s="1"/>
  <c r="AG62" i="10" s="1"/>
  <c r="AG104" i="10" s="1"/>
  <c r="AG68" i="40"/>
  <c r="AG68" i="49" s="1"/>
  <c r="AG26" i="49" s="1"/>
  <c r="AI28" i="47"/>
  <c r="AH19" i="47"/>
  <c r="AH24" i="47"/>
  <c r="AI9" i="41"/>
  <c r="AI9" i="35"/>
  <c r="AI51" i="47"/>
  <c r="AI93" i="47"/>
  <c r="AH8" i="41"/>
  <c r="AI100" i="47"/>
  <c r="AI58" i="47"/>
  <c r="AH45" i="47"/>
  <c r="AG107" i="40"/>
  <c r="AG107" i="49" s="1"/>
  <c r="AG91" i="40"/>
  <c r="AG91" i="49" s="1"/>
  <c r="AG94" i="40"/>
  <c r="AG94" i="49" s="1"/>
  <c r="AG10" i="49" s="1"/>
  <c r="AH9" i="47"/>
  <c r="AH5" i="47"/>
  <c r="AG3" i="47"/>
  <c r="AG18" i="47"/>
  <c r="AG15" i="47"/>
  <c r="AH20" i="41"/>
  <c r="AH20" i="35"/>
  <c r="AH104" i="47"/>
  <c r="AH62" i="47"/>
  <c r="AG54" i="40"/>
  <c r="AG54" i="49" s="1"/>
  <c r="AG96" i="40"/>
  <c r="AG96" i="49" s="1"/>
  <c r="AI55" i="47"/>
  <c r="AI97" i="47"/>
  <c r="AH49" i="47"/>
  <c r="AH91" i="47"/>
  <c r="AG20" i="47"/>
  <c r="AG29" i="40"/>
  <c r="AG11" i="47"/>
  <c r="AH21" i="47"/>
  <c r="AF12" i="49"/>
  <c r="AH16" i="47"/>
  <c r="AJ28" i="35"/>
  <c r="AJ28" i="41"/>
  <c r="AJ112" i="47"/>
  <c r="AJ70" i="47"/>
  <c r="AH95" i="47"/>
  <c r="AH53" i="47"/>
  <c r="AH69" i="47"/>
  <c r="AH111" i="47"/>
  <c r="AH13" i="47"/>
  <c r="AH58" i="40"/>
  <c r="AH58" i="49" s="1"/>
  <c r="AH100" i="40"/>
  <c r="AH100" i="49" s="1"/>
  <c r="AH98" i="47"/>
  <c r="AH56" i="47"/>
  <c r="AH110" i="47"/>
  <c r="AH68" i="47"/>
  <c r="AG106" i="40"/>
  <c r="AG106" i="49" s="1"/>
  <c r="AG4" i="47"/>
  <c r="AH65" i="47"/>
  <c r="AH107" i="47"/>
  <c r="AH99" i="47"/>
  <c r="AH57" i="47"/>
  <c r="AI47" i="47"/>
  <c r="AI89" i="47"/>
  <c r="AH60" i="47"/>
  <c r="AH102" i="47"/>
  <c r="AH59" i="40"/>
  <c r="AH59" i="49" s="1"/>
  <c r="AH101" i="47"/>
  <c r="AH59" i="47"/>
  <c r="AI21" i="41"/>
  <c r="AI21" i="35"/>
  <c r="AI63" i="47"/>
  <c r="AI105" i="47"/>
  <c r="AH22" i="41"/>
  <c r="AI108" i="47"/>
  <c r="AI66" i="47"/>
  <c r="AH67" i="47"/>
  <c r="AH109" i="47"/>
  <c r="AI103" i="47"/>
  <c r="AI61" i="47"/>
  <c r="AG27" i="47"/>
  <c r="AG6" i="47"/>
  <c r="AH4" i="50"/>
  <c r="AH21" i="10" s="1"/>
  <c r="AH63" i="10" s="1"/>
  <c r="AH105" i="10" s="1"/>
  <c r="AG23" i="47"/>
  <c r="AH46" i="47"/>
  <c r="AH88" i="47"/>
  <c r="AF18" i="23"/>
  <c r="AF18" i="22"/>
  <c r="AH10" i="41"/>
  <c r="AH48" i="47"/>
  <c r="AH90" i="47"/>
  <c r="AG17" i="47"/>
  <c r="AH54" i="47"/>
  <c r="AH96" i="47"/>
  <c r="AG25" i="47"/>
  <c r="AE96" i="20"/>
  <c r="AE109" i="20"/>
  <c r="AE54" i="20"/>
  <c r="AE29" i="49"/>
  <c r="AE38" i="49" s="1"/>
  <c r="AE52" i="20"/>
  <c r="AE70" i="28"/>
  <c r="AF58" i="18"/>
  <c r="AF59" i="18"/>
  <c r="AF57" i="18"/>
  <c r="AE56" i="18"/>
  <c r="AE60" i="18" s="1"/>
  <c r="AE60" i="16"/>
  <c r="AE51" i="12"/>
  <c r="AE65" i="12"/>
  <c r="AE65" i="20" s="1"/>
  <c r="AE61" i="14"/>
  <c r="AE68" i="28"/>
  <c r="AE65" i="14"/>
  <c r="AE65" i="28"/>
  <c r="AC37" i="21"/>
  <c r="AC85" i="18"/>
  <c r="AC37" i="19"/>
  <c r="AC39" i="16"/>
  <c r="AC52" i="16" s="1"/>
  <c r="AD35" i="17"/>
  <c r="AD35" i="23" s="1"/>
  <c r="AD49" i="17"/>
  <c r="AG79" i="10"/>
  <c r="AG79" i="48"/>
  <c r="AC37" i="20"/>
  <c r="AC35" i="18"/>
  <c r="AC49" i="18"/>
  <c r="AD79" i="20"/>
  <c r="AD79" i="29"/>
  <c r="AD79" i="21"/>
  <c r="AD79" i="19"/>
  <c r="AB63" i="16"/>
  <c r="AC39" i="22"/>
  <c r="AE68" i="14"/>
  <c r="AE22" i="48"/>
  <c r="AA52" i="18"/>
  <c r="AD36" i="16"/>
  <c r="AD36" i="22" s="1"/>
  <c r="AD46" i="18"/>
  <c r="AD36" i="18" s="1"/>
  <c r="AD121" i="20"/>
  <c r="AD121" i="29"/>
  <c r="AB63" i="17"/>
  <c r="AD121" i="19"/>
  <c r="AD121" i="21"/>
  <c r="AE38" i="17"/>
  <c r="AE38" i="23" s="1"/>
  <c r="AE36" i="17"/>
  <c r="AE36" i="23" s="1"/>
  <c r="AE37" i="17"/>
  <c r="AE37" i="23" s="1"/>
  <c r="AG121" i="48"/>
  <c r="AG121" i="10"/>
  <c r="AD37" i="16"/>
  <c r="AD37" i="22" s="1"/>
  <c r="AD47" i="18"/>
  <c r="AD37" i="18" s="1"/>
  <c r="AC39" i="17"/>
  <c r="AC52" i="17" s="1"/>
  <c r="AD35" i="16"/>
  <c r="AD35" i="22" s="1"/>
  <c r="AD45" i="18"/>
  <c r="AD49" i="16"/>
  <c r="AC37" i="29"/>
  <c r="AB39" i="18"/>
  <c r="AB63" i="18" s="1"/>
  <c r="AD38" i="16"/>
  <c r="AD38" i="22" s="1"/>
  <c r="AD48" i="18"/>
  <c r="AD38" i="18" s="1"/>
  <c r="AF37" i="48"/>
  <c r="AF37" i="10"/>
  <c r="X29" i="41"/>
  <c r="X38" i="41" s="1"/>
  <c r="X29" i="36"/>
  <c r="X38" i="36" s="1"/>
  <c r="X29" i="35"/>
  <c r="X38" i="35" s="1"/>
  <c r="Y25" i="41"/>
  <c r="Y25" i="35"/>
  <c r="Y25" i="36"/>
  <c r="Y26" i="41"/>
  <c r="Y26" i="35"/>
  <c r="Y26" i="36"/>
  <c r="AJ3" i="34"/>
  <c r="AE3" i="41"/>
  <c r="AE3" i="35"/>
  <c r="AE3" i="36"/>
  <c r="Z11" i="41"/>
  <c r="Z11" i="35"/>
  <c r="Z11" i="36"/>
  <c r="Y6" i="41"/>
  <c r="Y6" i="35"/>
  <c r="Y6" i="36"/>
  <c r="Y7" i="41"/>
  <c r="Y7" i="35"/>
  <c r="Y7" i="36"/>
  <c r="Y16" i="41"/>
  <c r="Y16" i="35"/>
  <c r="Y16" i="36"/>
  <c r="Y15" i="41"/>
  <c r="Y15" i="35"/>
  <c r="Y15" i="36"/>
  <c r="Y19" i="41"/>
  <c r="Y19" i="35"/>
  <c r="Y19" i="36"/>
  <c r="Y17" i="41"/>
  <c r="Y17" i="35"/>
  <c r="Y17" i="36"/>
  <c r="AJ4" i="34"/>
  <c r="AE4" i="41"/>
  <c r="AE4" i="35"/>
  <c r="AE4" i="36"/>
  <c r="Y27" i="41"/>
  <c r="Y27" i="35"/>
  <c r="Y27" i="36"/>
  <c r="Y23" i="41"/>
  <c r="Y23" i="35"/>
  <c r="Y23" i="36"/>
  <c r="Y18" i="41"/>
  <c r="Y18" i="35"/>
  <c r="Y18" i="36"/>
  <c r="Z5" i="41"/>
  <c r="Z5" i="35"/>
  <c r="Z5" i="36"/>
  <c r="Y13" i="41"/>
  <c r="Y13" i="35"/>
  <c r="Y13" i="36"/>
  <c r="Y12" i="41"/>
  <c r="Y12" i="35"/>
  <c r="Y12" i="36"/>
  <c r="Y24" i="41"/>
  <c r="Y24" i="35"/>
  <c r="Y24" i="36"/>
  <c r="Y14" i="41"/>
  <c r="Y14" i="35"/>
  <c r="Y14" i="36"/>
  <c r="AF94" i="48"/>
  <c r="AD29" i="47"/>
  <c r="AD38" i="47" s="1"/>
  <c r="AE22" i="47"/>
  <c r="AF20" i="48"/>
  <c r="AE113" i="47"/>
  <c r="AE122" i="47" s="1"/>
  <c r="AD13" i="48"/>
  <c r="AF52" i="47"/>
  <c r="AF94" i="47"/>
  <c r="AL8" i="38"/>
  <c r="AK10" i="38"/>
  <c r="AK22" i="38"/>
  <c r="AK22" i="8"/>
  <c r="AG50" i="47"/>
  <c r="AL8" i="8"/>
  <c r="AK10" i="8"/>
  <c r="AG92" i="47"/>
  <c r="AO10" i="42"/>
  <c r="AO22" i="42"/>
  <c r="AF8" i="47"/>
  <c r="AF106" i="47"/>
  <c r="AF64" i="47"/>
  <c r="AE71" i="47"/>
  <c r="AE80" i="47" s="1"/>
  <c r="AE10" i="47"/>
  <c r="AE51" i="14"/>
  <c r="AE64" i="28"/>
  <c r="AE64" i="12"/>
  <c r="AE64" i="20" s="1"/>
  <c r="AD15" i="48"/>
  <c r="AE51" i="28"/>
  <c r="AE64" i="14"/>
  <c r="AD11" i="48"/>
  <c r="AF10" i="49"/>
  <c r="AC113" i="32"/>
  <c r="AC122" i="32" s="1"/>
  <c r="AC108" i="48"/>
  <c r="AC113" i="48" s="1"/>
  <c r="AC122" i="48" s="1"/>
  <c r="AD9" i="48"/>
  <c r="AE61" i="12"/>
  <c r="AE61" i="48"/>
  <c r="AE19" i="48" s="1"/>
  <c r="AE47" i="14"/>
  <c r="AE47" i="48"/>
  <c r="AE5" i="48" s="1"/>
  <c r="AE48" i="48"/>
  <c r="AE6" i="48" s="1"/>
  <c r="AE56" i="48"/>
  <c r="AE14" i="48" s="1"/>
  <c r="AE60" i="48"/>
  <c r="AE18" i="48" s="1"/>
  <c r="AE49" i="48"/>
  <c r="AE7" i="48" s="1"/>
  <c r="AF110" i="12"/>
  <c r="AF110" i="48"/>
  <c r="AE97" i="14"/>
  <c r="AE97" i="48"/>
  <c r="AE45" i="12"/>
  <c r="AE45" i="48"/>
  <c r="AF88" i="14"/>
  <c r="AF88" i="48"/>
  <c r="AD113" i="48"/>
  <c r="AD122" i="48" s="1"/>
  <c r="AE50" i="48"/>
  <c r="AE87" i="48"/>
  <c r="AE69" i="28"/>
  <c r="AE69" i="48"/>
  <c r="AE27" i="48" s="1"/>
  <c r="AE101" i="48"/>
  <c r="AF91" i="48"/>
  <c r="AE52" i="48"/>
  <c r="AE10" i="48" s="1"/>
  <c r="AE46" i="12"/>
  <c r="AE46" i="48"/>
  <c r="AE4" i="48" s="1"/>
  <c r="AE46" i="14"/>
  <c r="AE67" i="14"/>
  <c r="AE67" i="48"/>
  <c r="AE25" i="48" s="1"/>
  <c r="AB24" i="48"/>
  <c r="AB29" i="48" s="1"/>
  <c r="AB38" i="48" s="1"/>
  <c r="AB71" i="48"/>
  <c r="AB80" i="48" s="1"/>
  <c r="AE95" i="12"/>
  <c r="AE95" i="20" s="1"/>
  <c r="AE95" i="48"/>
  <c r="AC71" i="32"/>
  <c r="AC80" i="32" s="1"/>
  <c r="AC66" i="48"/>
  <c r="AE70" i="14"/>
  <c r="AE70" i="48"/>
  <c r="AE28" i="48" s="1"/>
  <c r="AD3" i="48"/>
  <c r="AE60" i="28"/>
  <c r="AE50" i="12"/>
  <c r="AF113" i="49"/>
  <c r="AF122" i="49" s="1"/>
  <c r="AH13" i="49"/>
  <c r="AD24" i="49"/>
  <c r="AD29" i="49" s="1"/>
  <c r="AD38" i="49" s="1"/>
  <c r="AD71" i="49"/>
  <c r="AD80" i="49" s="1"/>
  <c r="AF3" i="49"/>
  <c r="AF71" i="49"/>
  <c r="AF80" i="49" s="1"/>
  <c r="AF8" i="49"/>
  <c r="AE97" i="28"/>
  <c r="AE67" i="28"/>
  <c r="AE67" i="12"/>
  <c r="AE67" i="20" s="1"/>
  <c r="AI79" i="40"/>
  <c r="AG53" i="40"/>
  <c r="AG53" i="49" s="1"/>
  <c r="AG11" i="49" s="1"/>
  <c r="AG11" i="45"/>
  <c r="AH108" i="45"/>
  <c r="AH108" i="40" s="1"/>
  <c r="AH108" i="49" s="1"/>
  <c r="AH66" i="45"/>
  <c r="AG15" i="45"/>
  <c r="AG57" i="40"/>
  <c r="AG57" i="49" s="1"/>
  <c r="AI55" i="45"/>
  <c r="AH94" i="45"/>
  <c r="AG24" i="45"/>
  <c r="AG66" i="40"/>
  <c r="AG66" i="49" s="1"/>
  <c r="AG24" i="49" s="1"/>
  <c r="AH99" i="45"/>
  <c r="AH95" i="45"/>
  <c r="AH95" i="40" s="1"/>
  <c r="AH95" i="49" s="1"/>
  <c r="AH57" i="45"/>
  <c r="AH53" i="45"/>
  <c r="AH6" i="16"/>
  <c r="AE45" i="28"/>
  <c r="AE45" i="14"/>
  <c r="AG98" i="44"/>
  <c r="AG98" i="32" s="1"/>
  <c r="AG98" i="48" s="1"/>
  <c r="AE56" i="14"/>
  <c r="AE56" i="12"/>
  <c r="AE56" i="20" s="1"/>
  <c r="AE97" i="12"/>
  <c r="AE97" i="20" s="1"/>
  <c r="AE61" i="28"/>
  <c r="AE48" i="28"/>
  <c r="AE47" i="28"/>
  <c r="AE87" i="28"/>
  <c r="AE87" i="12"/>
  <c r="AE48" i="14"/>
  <c r="AE48" i="12"/>
  <c r="AE50" i="14"/>
  <c r="AK54" i="32"/>
  <c r="AK12" i="44"/>
  <c r="AK96" i="32"/>
  <c r="AK58" i="32"/>
  <c r="AK16" i="44"/>
  <c r="AE101" i="28"/>
  <c r="AK100" i="32"/>
  <c r="AE95" i="28"/>
  <c r="AE95" i="14"/>
  <c r="AE49" i="12"/>
  <c r="AE47" i="12"/>
  <c r="AE49" i="14"/>
  <c r="AE69" i="12"/>
  <c r="AE49" i="28"/>
  <c r="AE46" i="28"/>
  <c r="AE69" i="14"/>
  <c r="AH68" i="45"/>
  <c r="AH60" i="45"/>
  <c r="AH48" i="45"/>
  <c r="AH67" i="45"/>
  <c r="AH47" i="45"/>
  <c r="AH56" i="45"/>
  <c r="AH65" i="45"/>
  <c r="AH45" i="45"/>
  <c r="AH63" i="45"/>
  <c r="AH50" i="45"/>
  <c r="AH61" i="45"/>
  <c r="AH62" i="45"/>
  <c r="AH69" i="45"/>
  <c r="AH64" i="45"/>
  <c r="AH51" i="45"/>
  <c r="AH70" i="45"/>
  <c r="AH49" i="45"/>
  <c r="AH52" i="45"/>
  <c r="AH46" i="45"/>
  <c r="AH87" i="45"/>
  <c r="AH90" i="45"/>
  <c r="AH90" i="40" s="1"/>
  <c r="AH90" i="49" s="1"/>
  <c r="AH104" i="45"/>
  <c r="AG45" i="40"/>
  <c r="AG45" i="49" s="1"/>
  <c r="AG3" i="45"/>
  <c r="AG61" i="40"/>
  <c r="AG61" i="49" s="1"/>
  <c r="AG19" i="49" s="1"/>
  <c r="AG19" i="45"/>
  <c r="AH89" i="45"/>
  <c r="AH89" i="40" s="1"/>
  <c r="AH89" i="49" s="1"/>
  <c r="AH111" i="45"/>
  <c r="AH111" i="40" s="1"/>
  <c r="AH111" i="49" s="1"/>
  <c r="AG70" i="40"/>
  <c r="AG70" i="49" s="1"/>
  <c r="AG28" i="49" s="1"/>
  <c r="AG28" i="45"/>
  <c r="AG63" i="40"/>
  <c r="AG63" i="49" s="1"/>
  <c r="AG21" i="49" s="1"/>
  <c r="AG21" i="45"/>
  <c r="AG49" i="40"/>
  <c r="AG49" i="49" s="1"/>
  <c r="AG7" i="45"/>
  <c r="AI101" i="45"/>
  <c r="AI97" i="45"/>
  <c r="AH121" i="40"/>
  <c r="AH98" i="45"/>
  <c r="AH98" i="40" s="1"/>
  <c r="AH98" i="49" s="1"/>
  <c r="AH93" i="45"/>
  <c r="AH93" i="40" s="1"/>
  <c r="AH93" i="49" s="1"/>
  <c r="AH112" i="45"/>
  <c r="AH112" i="40" s="1"/>
  <c r="AH112" i="49" s="1"/>
  <c r="AG62" i="40"/>
  <c r="AG62" i="49" s="1"/>
  <c r="AG20" i="49" s="1"/>
  <c r="AG20" i="45"/>
  <c r="AG46" i="40"/>
  <c r="AG46" i="49" s="1"/>
  <c r="AG4" i="49" s="1"/>
  <c r="AG4" i="45"/>
  <c r="AG69" i="40"/>
  <c r="AG69" i="49" s="1"/>
  <c r="AG27" i="49" s="1"/>
  <c r="AG27" i="45"/>
  <c r="AG87" i="40"/>
  <c r="AG87" i="49" s="1"/>
  <c r="AH107" i="45"/>
  <c r="AH107" i="40" s="1"/>
  <c r="AH107" i="49" s="1"/>
  <c r="AH91" i="45"/>
  <c r="AH105" i="45"/>
  <c r="AH105" i="40" s="1"/>
  <c r="AH105" i="49" s="1"/>
  <c r="AG47" i="40"/>
  <c r="AG47" i="49" s="1"/>
  <c r="AG5" i="49" s="1"/>
  <c r="AG5" i="45"/>
  <c r="AG56" i="40"/>
  <c r="AG56" i="49" s="1"/>
  <c r="AG14" i="49" s="1"/>
  <c r="AG14" i="45"/>
  <c r="AH92" i="45"/>
  <c r="AH92" i="40" s="1"/>
  <c r="AH92" i="49" s="1"/>
  <c r="AH109" i="45"/>
  <c r="AG65" i="40"/>
  <c r="AG65" i="49" s="1"/>
  <c r="AG23" i="49" s="1"/>
  <c r="AG23" i="45"/>
  <c r="AG67" i="40"/>
  <c r="AG67" i="49" s="1"/>
  <c r="AG25" i="49" s="1"/>
  <c r="AG25" i="45"/>
  <c r="AG10" i="45"/>
  <c r="AG26" i="45"/>
  <c r="AG50" i="40"/>
  <c r="AG50" i="49" s="1"/>
  <c r="AG8" i="49" s="1"/>
  <c r="AG8" i="45"/>
  <c r="AH106" i="45"/>
  <c r="AH106" i="40" s="1"/>
  <c r="AH106" i="49" s="1"/>
  <c r="AH102" i="45"/>
  <c r="AH17" i="45"/>
  <c r="AH101" i="40"/>
  <c r="AH101" i="49" s="1"/>
  <c r="AG51" i="40"/>
  <c r="AG51" i="49" s="1"/>
  <c r="AG9" i="49" s="1"/>
  <c r="AG9" i="45"/>
  <c r="AG48" i="40"/>
  <c r="AG48" i="49" s="1"/>
  <c r="AG6" i="49" s="1"/>
  <c r="AG6" i="45"/>
  <c r="AH13" i="45"/>
  <c r="AH88" i="45"/>
  <c r="AH88" i="40" s="1"/>
  <c r="AH88" i="49" s="1"/>
  <c r="AH110" i="45"/>
  <c r="AH110" i="40" s="1"/>
  <c r="AH110" i="49" s="1"/>
  <c r="AG64" i="40"/>
  <c r="AG64" i="49" s="1"/>
  <c r="AG22" i="45"/>
  <c r="AG18" i="45"/>
  <c r="AI74" i="18"/>
  <c r="AI75" i="18"/>
  <c r="AK12" i="45"/>
  <c r="AK16" i="45"/>
  <c r="AC9" i="18"/>
  <c r="AE66" i="44"/>
  <c r="AG93" i="44"/>
  <c r="AG93" i="32" s="1"/>
  <c r="AG93" i="48" s="1"/>
  <c r="AG92" i="44"/>
  <c r="AG92" i="32" s="1"/>
  <c r="AG92" i="48" s="1"/>
  <c r="AG103" i="44"/>
  <c r="AG103" i="32" s="1"/>
  <c r="AG103" i="48" s="1"/>
  <c r="AF70" i="32"/>
  <c r="AF70" i="28" s="1"/>
  <c r="AF28" i="44"/>
  <c r="AF60" i="32"/>
  <c r="AF60" i="28" s="1"/>
  <c r="AF18" i="44"/>
  <c r="AF45" i="32"/>
  <c r="AF45" i="48" s="1"/>
  <c r="AF3" i="44"/>
  <c r="AE59" i="32"/>
  <c r="AE59" i="48" s="1"/>
  <c r="AE17" i="44"/>
  <c r="AD9" i="17"/>
  <c r="AG91" i="44"/>
  <c r="AG91" i="32" s="1"/>
  <c r="AG91" i="48" s="1"/>
  <c r="AG111" i="44"/>
  <c r="AG111" i="32" s="1"/>
  <c r="AG111" i="48" s="1"/>
  <c r="AG102" i="44"/>
  <c r="AG102" i="32" s="1"/>
  <c r="AG102" i="48" s="1"/>
  <c r="AF59" i="44"/>
  <c r="AF55" i="44"/>
  <c r="AD8" i="18"/>
  <c r="AD57" i="28"/>
  <c r="AF69" i="32"/>
  <c r="AF69" i="12" s="1"/>
  <c r="AF27" i="44"/>
  <c r="AF52" i="32"/>
  <c r="AF52" i="28" s="1"/>
  <c r="AF10" i="44"/>
  <c r="AF56" i="32"/>
  <c r="AF14" i="44"/>
  <c r="AD66" i="32"/>
  <c r="AD24" i="44"/>
  <c r="AF87" i="32"/>
  <c r="AE55" i="32"/>
  <c r="AE55" i="48" s="1"/>
  <c r="AE13" i="44"/>
  <c r="AE6" i="17"/>
  <c r="AE67" i="18" s="1"/>
  <c r="AG112" i="44"/>
  <c r="AG112" i="32" s="1"/>
  <c r="AG112" i="48" s="1"/>
  <c r="AG87" i="44"/>
  <c r="AF68" i="32"/>
  <c r="AF26" i="44"/>
  <c r="AF51" i="32"/>
  <c r="AF9" i="44"/>
  <c r="AE4" i="18"/>
  <c r="AG67" i="44"/>
  <c r="AG68" i="44"/>
  <c r="AG69" i="44"/>
  <c r="AG70" i="44"/>
  <c r="AG56" i="44"/>
  <c r="AG45" i="44"/>
  <c r="AG46" i="44"/>
  <c r="AG47" i="44"/>
  <c r="AG48" i="44"/>
  <c r="AG49" i="44"/>
  <c r="AG50" i="44"/>
  <c r="AG51" i="44"/>
  <c r="AG52" i="44"/>
  <c r="AG60" i="44"/>
  <c r="AG61" i="44"/>
  <c r="AG62" i="44"/>
  <c r="AG63" i="44"/>
  <c r="AG64" i="44"/>
  <c r="AG65" i="44"/>
  <c r="AF53" i="44"/>
  <c r="AD6" i="18"/>
  <c r="AF57" i="44"/>
  <c r="AG89" i="44"/>
  <c r="AG89" i="32" s="1"/>
  <c r="AG89" i="48" s="1"/>
  <c r="AG109" i="44"/>
  <c r="AG109" i="32" s="1"/>
  <c r="AG109" i="48" s="1"/>
  <c r="AF101" i="44"/>
  <c r="AF101" i="32" s="1"/>
  <c r="AD108" i="14"/>
  <c r="AD113" i="32"/>
  <c r="AD122" i="32" s="1"/>
  <c r="AD108" i="12"/>
  <c r="AD108" i="20" s="1"/>
  <c r="AD108" i="28"/>
  <c r="AC97" i="20"/>
  <c r="AF65" i="32"/>
  <c r="AF65" i="14" s="1"/>
  <c r="AF23" i="44"/>
  <c r="AF50" i="32"/>
  <c r="AF50" i="12" s="1"/>
  <c r="AF8" i="44"/>
  <c r="AD59" i="28"/>
  <c r="AF22" i="44"/>
  <c r="AF106" i="32"/>
  <c r="AF106" i="48" s="1"/>
  <c r="AF22" i="48" s="1"/>
  <c r="AG110" i="44"/>
  <c r="AG110" i="32" s="1"/>
  <c r="AG110" i="48" s="1"/>
  <c r="AG107" i="44"/>
  <c r="AG107" i="32" s="1"/>
  <c r="AG107" i="48" s="1"/>
  <c r="AD53" i="14"/>
  <c r="AD53" i="28"/>
  <c r="AD53" i="12"/>
  <c r="AD53" i="20" s="1"/>
  <c r="AF97" i="44"/>
  <c r="AF97" i="32" s="1"/>
  <c r="AF49" i="32"/>
  <c r="AF7" i="44"/>
  <c r="AE57" i="32"/>
  <c r="AE57" i="48" s="1"/>
  <c r="AE15" i="48" s="1"/>
  <c r="AE15" i="44"/>
  <c r="AG90" i="44"/>
  <c r="AG90" i="32" s="1"/>
  <c r="AG90" i="48" s="1"/>
  <c r="AG106" i="44"/>
  <c r="AG106" i="32" s="1"/>
  <c r="AE8" i="17"/>
  <c r="AE79" i="18" s="1"/>
  <c r="AE8" i="31"/>
  <c r="AG97" i="44" s="1"/>
  <c r="AG97" i="32" s="1"/>
  <c r="AG97" i="48" s="1"/>
  <c r="AF21" i="44"/>
  <c r="AF63" i="32"/>
  <c r="AF63" i="48" s="1"/>
  <c r="AF21" i="48" s="1"/>
  <c r="AF48" i="32"/>
  <c r="AF6" i="44"/>
  <c r="AE53" i="32"/>
  <c r="AE53" i="48" s="1"/>
  <c r="AE11" i="44"/>
  <c r="AC108" i="14"/>
  <c r="AC108" i="12"/>
  <c r="AC108" i="20" s="1"/>
  <c r="AC108" i="28"/>
  <c r="AE108" i="44"/>
  <c r="AE108" i="32" s="1"/>
  <c r="AE108" i="48" s="1"/>
  <c r="AF20" i="44"/>
  <c r="AG88" i="44"/>
  <c r="AG88" i="32" s="1"/>
  <c r="AG88" i="48" s="1"/>
  <c r="AG105" i="44"/>
  <c r="AG105" i="32" s="1"/>
  <c r="AG105" i="48" s="1"/>
  <c r="AC66" i="14"/>
  <c r="AC66" i="12"/>
  <c r="AC66" i="20" s="1"/>
  <c r="AC66" i="28"/>
  <c r="AD55" i="28"/>
  <c r="AD55" i="12"/>
  <c r="AD55" i="14"/>
  <c r="AF47" i="32"/>
  <c r="AF5" i="44"/>
  <c r="AG94" i="44"/>
  <c r="AG94" i="32" s="1"/>
  <c r="AG104" i="44"/>
  <c r="AG104" i="32" s="1"/>
  <c r="AG104" i="48" s="1"/>
  <c r="AF67" i="32"/>
  <c r="AF25" i="44"/>
  <c r="AF61" i="32"/>
  <c r="AF61" i="28" s="1"/>
  <c r="AF19" i="44"/>
  <c r="AF46" i="32"/>
  <c r="AF4" i="44"/>
  <c r="AF95" i="44"/>
  <c r="AF95" i="32" s="1"/>
  <c r="AF95" i="12" s="1"/>
  <c r="AF91" i="28"/>
  <c r="AF91" i="14"/>
  <c r="AF64" i="28"/>
  <c r="AF91" i="12"/>
  <c r="AF92" i="12"/>
  <c r="AF93" i="14"/>
  <c r="AF107" i="12"/>
  <c r="AF98" i="12"/>
  <c r="AF94" i="12"/>
  <c r="AF64" i="14"/>
  <c r="AF94" i="28"/>
  <c r="AF93" i="12"/>
  <c r="AH8" i="16"/>
  <c r="AF94" i="14"/>
  <c r="AF107" i="14"/>
  <c r="AF71" i="40"/>
  <c r="AF80" i="40" s="1"/>
  <c r="AF110" i="28"/>
  <c r="AF110" i="14"/>
  <c r="AF90" i="14"/>
  <c r="AF98" i="28"/>
  <c r="AF107" i="28"/>
  <c r="AF2" i="32"/>
  <c r="AF2" i="40"/>
  <c r="AE2" i="31"/>
  <c r="AD14" i="31"/>
  <c r="AD26" i="31" s="1"/>
  <c r="AG11" i="17"/>
  <c r="AF99" i="28"/>
  <c r="AF37" i="28"/>
  <c r="AF37" i="12"/>
  <c r="AF37" i="14"/>
  <c r="AD3" i="18"/>
  <c r="AF37" i="11"/>
  <c r="AF37" i="15"/>
  <c r="AE86" i="40"/>
  <c r="AE44" i="40"/>
  <c r="AF109" i="12"/>
  <c r="AI11" i="31"/>
  <c r="AH11" i="18"/>
  <c r="AH35" i="31"/>
  <c r="AH23" i="31"/>
  <c r="AF92" i="28"/>
  <c r="AF100" i="28"/>
  <c r="AF100" i="29" s="1"/>
  <c r="AF111" i="12"/>
  <c r="AF111" i="14"/>
  <c r="AF111" i="28"/>
  <c r="AG121" i="12"/>
  <c r="AE3" i="17"/>
  <c r="AG121" i="15"/>
  <c r="AG121" i="28"/>
  <c r="AG121" i="11"/>
  <c r="AG121" i="14"/>
  <c r="AD9" i="31"/>
  <c r="AD9" i="16"/>
  <c r="AF4" i="17"/>
  <c r="AJ2" i="42"/>
  <c r="AJ2" i="34"/>
  <c r="AG37" i="40"/>
  <c r="AG38" i="40" s="1"/>
  <c r="AG37" i="41"/>
  <c r="AF113" i="40"/>
  <c r="AF122" i="40" s="1"/>
  <c r="AE86" i="32"/>
  <c r="AE44" i="32"/>
  <c r="AF89" i="14"/>
  <c r="AF89" i="28"/>
  <c r="AF89" i="12"/>
  <c r="AF109" i="28"/>
  <c r="AF112" i="14"/>
  <c r="AF112" i="12"/>
  <c r="AF112" i="28"/>
  <c r="AF92" i="14"/>
  <c r="AF103" i="28"/>
  <c r="AF103" i="14"/>
  <c r="AF103" i="12"/>
  <c r="AF3" i="39"/>
  <c r="AH37" i="49" s="1"/>
  <c r="AF98" i="14"/>
  <c r="AF109" i="14"/>
  <c r="AF64" i="12"/>
  <c r="AF88" i="12"/>
  <c r="AF90" i="12"/>
  <c r="AG79" i="32"/>
  <c r="AG79" i="11"/>
  <c r="AE3" i="16"/>
  <c r="AG79" i="15"/>
  <c r="AG79" i="14"/>
  <c r="AG79" i="28"/>
  <c r="AG79" i="12"/>
  <c r="AF54" i="14"/>
  <c r="AF54" i="12"/>
  <c r="AF54" i="28"/>
  <c r="AF54" i="29" s="1"/>
  <c r="AF88" i="28"/>
  <c r="AF58" i="28"/>
  <c r="AF58" i="29" s="1"/>
  <c r="AF90" i="28"/>
  <c r="AF102" i="28"/>
  <c r="AF93" i="28"/>
  <c r="AF4" i="16"/>
  <c r="AF96" i="14"/>
  <c r="AF96" i="28"/>
  <c r="AF96" i="29" s="1"/>
  <c r="AF96" i="12"/>
  <c r="AE2" i="39"/>
  <c r="AD14" i="39"/>
  <c r="AD26" i="39" s="1"/>
  <c r="AG11" i="16"/>
  <c r="AH8" i="39"/>
  <c r="AJ59" i="45" s="1"/>
  <c r="AG34" i="39"/>
  <c r="AG22" i="39"/>
  <c r="AH10" i="39"/>
  <c r="AI5" i="39"/>
  <c r="AH5" i="39"/>
  <c r="AH15" i="39"/>
  <c r="AJ79" i="49" s="1"/>
  <c r="AI16" i="39"/>
  <c r="AG27" i="39"/>
  <c r="AI121" i="49" s="1"/>
  <c r="AH28" i="39"/>
  <c r="AG6" i="39"/>
  <c r="AH35" i="39"/>
  <c r="AH23" i="39"/>
  <c r="AI11" i="39"/>
  <c r="AG4" i="39"/>
  <c r="AI109" i="45" s="1"/>
  <c r="AE6" i="31"/>
  <c r="AG95" i="44" s="1"/>
  <c r="AG95" i="32" s="1"/>
  <c r="AG95" i="48" s="1"/>
  <c r="AE34" i="31"/>
  <c r="AE10" i="17" s="1"/>
  <c r="AF10" i="31"/>
  <c r="AF10" i="18" s="1"/>
  <c r="AE22" i="31"/>
  <c r="AE10" i="16" s="1"/>
  <c r="AF37" i="32"/>
  <c r="AF38" i="32" s="1"/>
  <c r="AF37" i="36"/>
  <c r="AG121" i="32"/>
  <c r="AG2" i="36"/>
  <c r="AG2" i="35"/>
  <c r="AG2" i="4"/>
  <c r="AF2" i="2"/>
  <c r="AE14" i="2"/>
  <c r="AE26" i="2" s="1"/>
  <c r="AJ2" i="38"/>
  <c r="AF86" i="4"/>
  <c r="AF44" i="4"/>
  <c r="AG29" i="32"/>
  <c r="AH28" i="36"/>
  <c r="AG21" i="36"/>
  <c r="AG9" i="36"/>
  <c r="AF27" i="31"/>
  <c r="AG28" i="31"/>
  <c r="AE9" i="16"/>
  <c r="AE3" i="31"/>
  <c r="AG17" i="31"/>
  <c r="AG5" i="16" s="1"/>
  <c r="AF5" i="31"/>
  <c r="AF5" i="18" s="1"/>
  <c r="AG16" i="31"/>
  <c r="AF15" i="31"/>
  <c r="AF4" i="31"/>
  <c r="AE11" i="34"/>
  <c r="AD14" i="34"/>
  <c r="AD13" i="34"/>
  <c r="AD12" i="34"/>
  <c r="AD18" i="34"/>
  <c r="AD15" i="34"/>
  <c r="AD17" i="34"/>
  <c r="AD16" i="34"/>
  <c r="AE5" i="34"/>
  <c r="AD7" i="34"/>
  <c r="AD6" i="34"/>
  <c r="AD24" i="34"/>
  <c r="AD25" i="34"/>
  <c r="AD26" i="34"/>
  <c r="AD19" i="34"/>
  <c r="AD27" i="34"/>
  <c r="AD23" i="34"/>
  <c r="AK20" i="36"/>
  <c r="AG113" i="4"/>
  <c r="AF80" i="4"/>
  <c r="AG71" i="4"/>
  <c r="AD40" i="4"/>
  <c r="AH29" i="4"/>
  <c r="AF122" i="4"/>
  <c r="AG38" i="4"/>
  <c r="Q29" i="10"/>
  <c r="AG86" i="47" l="1"/>
  <c r="AG44" i="47"/>
  <c r="AG86" i="43"/>
  <c r="AG44" i="43"/>
  <c r="AH2" i="41"/>
  <c r="AH2" i="47"/>
  <c r="AH2" i="48"/>
  <c r="AH2" i="44"/>
  <c r="AH2" i="49"/>
  <c r="AH2" i="45"/>
  <c r="AH2" i="43"/>
  <c r="AG44" i="45"/>
  <c r="AG86" i="45"/>
  <c r="AG86" i="49"/>
  <c r="AG44" i="49"/>
  <c r="AG86" i="44"/>
  <c r="AG44" i="44"/>
  <c r="AG86" i="48"/>
  <c r="AG44" i="48"/>
  <c r="AG106" i="48"/>
  <c r="AG94" i="48"/>
  <c r="AI87" i="4"/>
  <c r="AI87" i="47" s="1"/>
  <c r="AI45" i="4"/>
  <c r="AG22" i="49"/>
  <c r="AG18" i="49"/>
  <c r="AF106" i="14"/>
  <c r="AG15" i="49"/>
  <c r="AF98" i="20"/>
  <c r="AF109" i="20"/>
  <c r="AK96" i="48"/>
  <c r="AL96" i="48" s="1"/>
  <c r="AM96" i="32"/>
  <c r="AK54" i="48"/>
  <c r="AL54" i="48" s="1"/>
  <c r="AM54" i="32"/>
  <c r="AK100" i="48"/>
  <c r="AL100" i="48" s="1"/>
  <c r="AM100" i="32"/>
  <c r="AK58" i="48"/>
  <c r="AL58" i="48" s="1"/>
  <c r="AM58" i="32"/>
  <c r="AD39" i="23"/>
  <c r="AH17" i="47"/>
  <c r="AH14" i="47"/>
  <c r="AH27" i="47"/>
  <c r="AI16" i="47"/>
  <c r="AH91" i="40"/>
  <c r="AH91" i="49" s="1"/>
  <c r="AE13" i="48"/>
  <c r="AG7" i="49"/>
  <c r="AI13" i="47"/>
  <c r="AH3" i="50"/>
  <c r="AH20" i="10" s="1"/>
  <c r="AH62" i="10" s="1"/>
  <c r="AH104" i="10" s="1"/>
  <c r="AG113" i="49"/>
  <c r="AG122" i="49" s="1"/>
  <c r="AH25" i="47"/>
  <c r="AF52" i="12"/>
  <c r="AF52" i="20" s="1"/>
  <c r="AH104" i="40"/>
  <c r="AH104" i="49" s="1"/>
  <c r="AH20" i="47"/>
  <c r="AI19" i="47"/>
  <c r="AI69" i="47"/>
  <c r="AI111" i="47"/>
  <c r="AI59" i="40"/>
  <c r="AI59" i="49" s="1"/>
  <c r="AI101" i="47"/>
  <c r="AI59" i="47"/>
  <c r="AJ58" i="47"/>
  <c r="AJ100" i="47"/>
  <c r="AJ21" i="41"/>
  <c r="AJ21" i="35"/>
  <c r="AJ105" i="47"/>
  <c r="AJ63" i="47"/>
  <c r="AI95" i="47"/>
  <c r="AI53" i="47"/>
  <c r="AH99" i="40"/>
  <c r="AH99" i="49" s="1"/>
  <c r="AI24" i="47"/>
  <c r="AI21" i="47"/>
  <c r="AH18" i="47"/>
  <c r="AI107" i="47"/>
  <c r="AI65" i="47"/>
  <c r="AG12" i="49"/>
  <c r="AH3" i="47"/>
  <c r="AI60" i="47"/>
  <c r="AI102" i="47"/>
  <c r="AJ55" i="47"/>
  <c r="AJ97" i="47"/>
  <c r="AI46" i="47"/>
  <c r="AI88" i="47"/>
  <c r="AI98" i="47"/>
  <c r="AI56" i="47"/>
  <c r="AJ103" i="47"/>
  <c r="AJ61" i="47"/>
  <c r="AH17" i="49"/>
  <c r="AI97" i="40"/>
  <c r="AI97" i="49" s="1"/>
  <c r="AI54" i="47"/>
  <c r="AI96" i="47"/>
  <c r="AH6" i="47"/>
  <c r="AH23" i="47"/>
  <c r="AH29" i="40"/>
  <c r="AJ47" i="47"/>
  <c r="AJ89" i="47"/>
  <c r="AI109" i="40"/>
  <c r="AI109" i="49" s="1"/>
  <c r="AI109" i="47"/>
  <c r="AI67" i="47"/>
  <c r="AH67" i="40"/>
  <c r="AH67" i="49" s="1"/>
  <c r="AI4" i="50"/>
  <c r="AI21" i="10" s="1"/>
  <c r="AI63" i="10" s="1"/>
  <c r="AI105" i="10" s="1"/>
  <c r="AI5" i="47"/>
  <c r="AH11" i="47"/>
  <c r="AH7" i="47"/>
  <c r="AI9" i="47"/>
  <c r="AJ9" i="41"/>
  <c r="AJ9" i="35"/>
  <c r="AJ93" i="47"/>
  <c r="AJ51" i="47"/>
  <c r="AI99" i="47"/>
  <c r="AI57" i="47"/>
  <c r="AI22" i="41"/>
  <c r="AI45" i="47"/>
  <c r="AK28" i="35"/>
  <c r="AH102" i="40"/>
  <c r="AH102" i="49" s="1"/>
  <c r="AH12" i="47"/>
  <c r="AH4" i="47"/>
  <c r="AI48" i="47"/>
  <c r="AI90" i="47"/>
  <c r="AI49" i="47"/>
  <c r="AI91" i="47"/>
  <c r="AI20" i="41"/>
  <c r="AI20" i="35"/>
  <c r="AI62" i="47"/>
  <c r="AI104" i="47"/>
  <c r="AH94" i="40"/>
  <c r="AH94" i="49" s="1"/>
  <c r="AH96" i="40"/>
  <c r="AH96" i="49" s="1"/>
  <c r="AH54" i="40"/>
  <c r="AH54" i="49" s="1"/>
  <c r="AH15" i="47"/>
  <c r="AH16" i="49"/>
  <c r="AI58" i="40"/>
  <c r="AI58" i="49" s="1"/>
  <c r="AI100" i="40"/>
  <c r="AI100" i="49" s="1"/>
  <c r="AJ108" i="47"/>
  <c r="AJ66" i="47"/>
  <c r="AI68" i="47"/>
  <c r="AI110" i="47"/>
  <c r="AG18" i="23"/>
  <c r="AI10" i="41"/>
  <c r="AG18" i="22"/>
  <c r="AI8" i="41"/>
  <c r="AI55" i="40"/>
  <c r="AI55" i="49" s="1"/>
  <c r="AH26" i="47"/>
  <c r="AJ28" i="47"/>
  <c r="AF64" i="20"/>
  <c r="AF96" i="20"/>
  <c r="AF94" i="20"/>
  <c r="AF107" i="20"/>
  <c r="AF95" i="20"/>
  <c r="AF106" i="28"/>
  <c r="AF56" i="18"/>
  <c r="AF60" i="18" s="1"/>
  <c r="AF60" i="16"/>
  <c r="AG58" i="18"/>
  <c r="AG59" i="18"/>
  <c r="AG57" i="18"/>
  <c r="AF45" i="12"/>
  <c r="AF45" i="14"/>
  <c r="AF45" i="28"/>
  <c r="AF54" i="20"/>
  <c r="AB52" i="18"/>
  <c r="AD85" i="18"/>
  <c r="AD37" i="29"/>
  <c r="AD39" i="22"/>
  <c r="AE37" i="16"/>
  <c r="AE37" i="22" s="1"/>
  <c r="AE47" i="18"/>
  <c r="AE37" i="18" s="1"/>
  <c r="AH121" i="48"/>
  <c r="AH121" i="10"/>
  <c r="AE35" i="16"/>
  <c r="AE35" i="22" s="1"/>
  <c r="AE45" i="18"/>
  <c r="AE49" i="16"/>
  <c r="AD37" i="21"/>
  <c r="AF50" i="28"/>
  <c r="AF50" i="14"/>
  <c r="AE121" i="21"/>
  <c r="AE121" i="19"/>
  <c r="AE121" i="20"/>
  <c r="AE121" i="29"/>
  <c r="AC63" i="17"/>
  <c r="AE38" i="16"/>
  <c r="AE38" i="22" s="1"/>
  <c r="AE48" i="18"/>
  <c r="AE38" i="18" s="1"/>
  <c r="AD37" i="19"/>
  <c r="AD37" i="20"/>
  <c r="AD39" i="17"/>
  <c r="AH79" i="10"/>
  <c r="AH79" i="48"/>
  <c r="AC39" i="18"/>
  <c r="AC63" i="18" s="1"/>
  <c r="AF37" i="17"/>
  <c r="AF37" i="23" s="1"/>
  <c r="AF38" i="17"/>
  <c r="AF38" i="23" s="1"/>
  <c r="AF36" i="17"/>
  <c r="AF36" i="23" s="1"/>
  <c r="AD39" i="16"/>
  <c r="AD52" i="16" s="1"/>
  <c r="AC63" i="16"/>
  <c r="AE79" i="19"/>
  <c r="AE79" i="20"/>
  <c r="AE79" i="21"/>
  <c r="AE79" i="29"/>
  <c r="AG37" i="48"/>
  <c r="AG37" i="10"/>
  <c r="AD49" i="18"/>
  <c r="AD35" i="18"/>
  <c r="AE36" i="16"/>
  <c r="AE36" i="22" s="1"/>
  <c r="AE46" i="18"/>
  <c r="AE36" i="18" s="1"/>
  <c r="AE35" i="17"/>
  <c r="AE35" i="23" s="1"/>
  <c r="AE49" i="17"/>
  <c r="Y29" i="41"/>
  <c r="Y38" i="41" s="1"/>
  <c r="Y29" i="36"/>
  <c r="Y38" i="36" s="1"/>
  <c r="Y29" i="35"/>
  <c r="Y38" i="35" s="1"/>
  <c r="AK4" i="34"/>
  <c r="AF4" i="41"/>
  <c r="AF4" i="35"/>
  <c r="AF4" i="36"/>
  <c r="AA11" i="41"/>
  <c r="AA11" i="35"/>
  <c r="AA11" i="36"/>
  <c r="AK3" i="34"/>
  <c r="AF3" i="41"/>
  <c r="AF3" i="35"/>
  <c r="AF3" i="36"/>
  <c r="AA5" i="41"/>
  <c r="AA5" i="35"/>
  <c r="AA5" i="36"/>
  <c r="Z27" i="41"/>
  <c r="Z27" i="35"/>
  <c r="Z27" i="36"/>
  <c r="Z16" i="41"/>
  <c r="Z16" i="35"/>
  <c r="Z16" i="36"/>
  <c r="Z23" i="41"/>
  <c r="Z23" i="35"/>
  <c r="Z23" i="36"/>
  <c r="Z19" i="41"/>
  <c r="Z19" i="35"/>
  <c r="Z19" i="36"/>
  <c r="Z17" i="41"/>
  <c r="Z17" i="35"/>
  <c r="Z17" i="36"/>
  <c r="Z26" i="41"/>
  <c r="Z26" i="35"/>
  <c r="Z26" i="36"/>
  <c r="Z15" i="41"/>
  <c r="Z15" i="35"/>
  <c r="Z15" i="36"/>
  <c r="Z7" i="41"/>
  <c r="Z7" i="35"/>
  <c r="Z7" i="36"/>
  <c r="Z18" i="41"/>
  <c r="Z18" i="35"/>
  <c r="Z18" i="36"/>
  <c r="Z24" i="41"/>
  <c r="Z24" i="35"/>
  <c r="Z24" i="36"/>
  <c r="Z12" i="41"/>
  <c r="Z12" i="35"/>
  <c r="Z12" i="36"/>
  <c r="Z14" i="41"/>
  <c r="Z14" i="35"/>
  <c r="Z14" i="36"/>
  <c r="Z25" i="41"/>
  <c r="Z25" i="35"/>
  <c r="Z25" i="36"/>
  <c r="Z6" i="41"/>
  <c r="Z6" i="35"/>
  <c r="Z6" i="36"/>
  <c r="Z13" i="41"/>
  <c r="Z13" i="35"/>
  <c r="Z13" i="36"/>
  <c r="AE29" i="47"/>
  <c r="AE38" i="47" s="1"/>
  <c r="AF10" i="47"/>
  <c r="AF22" i="47"/>
  <c r="AG8" i="47"/>
  <c r="AF71" i="47"/>
  <c r="AF80" i="47" s="1"/>
  <c r="AG106" i="47"/>
  <c r="AG64" i="47"/>
  <c r="AL22" i="8"/>
  <c r="AM8" i="8"/>
  <c r="AL10" i="8"/>
  <c r="AH50" i="47"/>
  <c r="AH92" i="47"/>
  <c r="AM8" i="38"/>
  <c r="AL22" i="38"/>
  <c r="AL10" i="38"/>
  <c r="AF113" i="47"/>
  <c r="AF122" i="47" s="1"/>
  <c r="AG52" i="47"/>
  <c r="AG94" i="47"/>
  <c r="AE11" i="48"/>
  <c r="AE3" i="48"/>
  <c r="AE17" i="48"/>
  <c r="AF60" i="48"/>
  <c r="AF18" i="48" s="1"/>
  <c r="AC24" i="48"/>
  <c r="AC29" i="48" s="1"/>
  <c r="AC38" i="48" s="1"/>
  <c r="AC71" i="48"/>
  <c r="AC80" i="48" s="1"/>
  <c r="AF46" i="14"/>
  <c r="AF46" i="48"/>
  <c r="AF4" i="48" s="1"/>
  <c r="AF47" i="48"/>
  <c r="AF5" i="48" s="1"/>
  <c r="AF68" i="28"/>
  <c r="AF68" i="48"/>
  <c r="AF26" i="48" s="1"/>
  <c r="AD71" i="32"/>
  <c r="AD80" i="32" s="1"/>
  <c r="AD66" i="48"/>
  <c r="AF47" i="28"/>
  <c r="AF70" i="12"/>
  <c r="AF70" i="48"/>
  <c r="AF28" i="48" s="1"/>
  <c r="AF47" i="14"/>
  <c r="AF61" i="48"/>
  <c r="AF19" i="48" s="1"/>
  <c r="AF48" i="48"/>
  <c r="AF6" i="48" s="1"/>
  <c r="AF50" i="48"/>
  <c r="AF8" i="48" s="1"/>
  <c r="AF56" i="48"/>
  <c r="AF14" i="48" s="1"/>
  <c r="AF101" i="48"/>
  <c r="AF106" i="12"/>
  <c r="AF67" i="28"/>
  <c r="AF67" i="48"/>
  <c r="AF25" i="48" s="1"/>
  <c r="AF49" i="28"/>
  <c r="AF49" i="48"/>
  <c r="AF65" i="28"/>
  <c r="AF65" i="48"/>
  <c r="AF23" i="48" s="1"/>
  <c r="AF52" i="14"/>
  <c r="AF52" i="48"/>
  <c r="AF10" i="48" s="1"/>
  <c r="AE113" i="48"/>
  <c r="AE122" i="48" s="1"/>
  <c r="AF97" i="14"/>
  <c r="AF97" i="48"/>
  <c r="AF95" i="14"/>
  <c r="AF95" i="48"/>
  <c r="AF51" i="48"/>
  <c r="AF9" i="48" s="1"/>
  <c r="AF87" i="12"/>
  <c r="AF87" i="48"/>
  <c r="AF3" i="48" s="1"/>
  <c r="AF69" i="28"/>
  <c r="AF69" i="48"/>
  <c r="AF27" i="48" s="1"/>
  <c r="AE8" i="48"/>
  <c r="AF29" i="49"/>
  <c r="AF38" i="49" s="1"/>
  <c r="AG3" i="49"/>
  <c r="AG71" i="49"/>
  <c r="AG80" i="49" s="1"/>
  <c r="AF87" i="28"/>
  <c r="AF67" i="12"/>
  <c r="AF67" i="20" s="1"/>
  <c r="AF87" i="14"/>
  <c r="AF51" i="14"/>
  <c r="AF68" i="14"/>
  <c r="AF69" i="14"/>
  <c r="AF46" i="12"/>
  <c r="AF49" i="14"/>
  <c r="AJ79" i="40"/>
  <c r="AI112" i="45"/>
  <c r="AI112" i="40" s="1"/>
  <c r="AI112" i="49" s="1"/>
  <c r="AI6" i="16"/>
  <c r="AI99" i="45"/>
  <c r="AI95" i="45"/>
  <c r="AI95" i="40" s="1"/>
  <c r="AI95" i="49" s="1"/>
  <c r="AI57" i="45"/>
  <c r="AI53" i="45"/>
  <c r="AH66" i="40"/>
  <c r="AH66" i="49" s="1"/>
  <c r="AH24" i="49" s="1"/>
  <c r="AH24" i="45"/>
  <c r="AI106" i="45"/>
  <c r="AI106" i="40" s="1"/>
  <c r="AI106" i="49" s="1"/>
  <c r="AH53" i="40"/>
  <c r="AH53" i="49" s="1"/>
  <c r="AH11" i="49" s="1"/>
  <c r="AH11" i="45"/>
  <c r="AI93" i="45"/>
  <c r="AI93" i="40" s="1"/>
  <c r="AI93" i="49" s="1"/>
  <c r="AH57" i="40"/>
  <c r="AH57" i="49" s="1"/>
  <c r="AH15" i="45"/>
  <c r="AF61" i="12"/>
  <c r="AF61" i="14"/>
  <c r="AF95" i="28"/>
  <c r="AF70" i="14"/>
  <c r="AH88" i="44"/>
  <c r="AH88" i="32" s="1"/>
  <c r="AH88" i="48" s="1"/>
  <c r="AF48" i="12"/>
  <c r="AF101" i="28"/>
  <c r="AF51" i="28"/>
  <c r="AG101" i="44"/>
  <c r="AG101" i="32" s="1"/>
  <c r="AG101" i="48" s="1"/>
  <c r="AF97" i="12"/>
  <c r="AF97" i="20" s="1"/>
  <c r="AF97" i="28"/>
  <c r="AF48" i="28"/>
  <c r="AF48" i="14"/>
  <c r="AF49" i="12"/>
  <c r="AF65" i="12"/>
  <c r="AF65" i="20" s="1"/>
  <c r="AI87" i="45"/>
  <c r="AH51" i="40"/>
  <c r="AH51" i="49" s="1"/>
  <c r="AH9" i="49" s="1"/>
  <c r="AH9" i="45"/>
  <c r="AH25" i="45"/>
  <c r="AH109" i="40"/>
  <c r="AH109" i="49" s="1"/>
  <c r="AI105" i="45"/>
  <c r="AI105" i="40" s="1"/>
  <c r="AI105" i="49" s="1"/>
  <c r="AH64" i="40"/>
  <c r="AH64" i="49" s="1"/>
  <c r="AH22" i="49" s="1"/>
  <c r="AH22" i="45"/>
  <c r="AH56" i="40"/>
  <c r="AH56" i="49" s="1"/>
  <c r="AH14" i="49" s="1"/>
  <c r="AH14" i="45"/>
  <c r="AI67" i="45"/>
  <c r="AI47" i="45"/>
  <c r="AI56" i="45"/>
  <c r="AI46" i="45"/>
  <c r="AI65" i="45"/>
  <c r="AI64" i="45"/>
  <c r="AI52" i="45"/>
  <c r="AI50" i="45"/>
  <c r="AI61" i="45"/>
  <c r="AI70" i="45"/>
  <c r="AI49" i="45"/>
  <c r="AI69" i="45"/>
  <c r="AI48" i="45"/>
  <c r="AI51" i="45"/>
  <c r="AI62" i="45"/>
  <c r="AI45" i="45"/>
  <c r="AI63" i="45"/>
  <c r="AI60" i="45"/>
  <c r="AI68" i="45"/>
  <c r="AI98" i="45"/>
  <c r="AH65" i="40"/>
  <c r="AH65" i="49" s="1"/>
  <c r="AH23" i="49" s="1"/>
  <c r="AH23" i="45"/>
  <c r="AI107" i="45"/>
  <c r="AI102" i="45"/>
  <c r="AI17" i="45"/>
  <c r="AH69" i="40"/>
  <c r="AH69" i="49" s="1"/>
  <c r="AH27" i="49" s="1"/>
  <c r="AH27" i="45"/>
  <c r="AH47" i="40"/>
  <c r="AH47" i="49" s="1"/>
  <c r="AH5" i="49" s="1"/>
  <c r="AH5" i="45"/>
  <c r="AI13" i="45"/>
  <c r="AI88" i="45"/>
  <c r="AI88" i="40" s="1"/>
  <c r="AI88" i="49" s="1"/>
  <c r="AI110" i="45"/>
  <c r="AI110" i="40" s="1"/>
  <c r="AI110" i="49" s="1"/>
  <c r="AH87" i="40"/>
  <c r="AH87" i="49" s="1"/>
  <c r="AH20" i="45"/>
  <c r="AH62" i="40"/>
  <c r="AH62" i="49" s="1"/>
  <c r="AJ101" i="45"/>
  <c r="AJ97" i="45"/>
  <c r="AH45" i="40"/>
  <c r="AH45" i="49" s="1"/>
  <c r="AH3" i="45"/>
  <c r="AJ55" i="45"/>
  <c r="AI94" i="45"/>
  <c r="AI94" i="40" s="1"/>
  <c r="AI94" i="49" s="1"/>
  <c r="AI103" i="45"/>
  <c r="AI103" i="40" s="1"/>
  <c r="AI103" i="49" s="1"/>
  <c r="AH4" i="45"/>
  <c r="AH46" i="40"/>
  <c r="AH46" i="49" s="1"/>
  <c r="AH4" i="49" s="1"/>
  <c r="AH61" i="40"/>
  <c r="AH61" i="49" s="1"/>
  <c r="AH19" i="49" s="1"/>
  <c r="AH19" i="45"/>
  <c r="AH48" i="40"/>
  <c r="AH48" i="49" s="1"/>
  <c r="AH6" i="49" s="1"/>
  <c r="AH6" i="45"/>
  <c r="AH70" i="40"/>
  <c r="AH70" i="49" s="1"/>
  <c r="AH28" i="49" s="1"/>
  <c r="AH28" i="45"/>
  <c r="AH4" i="39"/>
  <c r="AJ111" i="45" s="1"/>
  <c r="AI91" i="45"/>
  <c r="AI91" i="40" s="1"/>
  <c r="AI91" i="49" s="1"/>
  <c r="AI89" i="45"/>
  <c r="AI89" i="40" s="1"/>
  <c r="AI89" i="49" s="1"/>
  <c r="AI111" i="45"/>
  <c r="AI111" i="40" s="1"/>
  <c r="AI111" i="49" s="1"/>
  <c r="AH52" i="40"/>
  <c r="AH52" i="49" s="1"/>
  <c r="AH10" i="45"/>
  <c r="AH8" i="45"/>
  <c r="AH50" i="40"/>
  <c r="AH50" i="49" s="1"/>
  <c r="AH8" i="49" s="1"/>
  <c r="AH60" i="40"/>
  <c r="AH60" i="49" s="1"/>
  <c r="AH18" i="45"/>
  <c r="AI121" i="40"/>
  <c r="AI8" i="39"/>
  <c r="AK55" i="45" s="1"/>
  <c r="AI92" i="45"/>
  <c r="AI90" i="45"/>
  <c r="AI104" i="45"/>
  <c r="AH49" i="40"/>
  <c r="AH49" i="49" s="1"/>
  <c r="AH7" i="45"/>
  <c r="AH63" i="40"/>
  <c r="AH63" i="49" s="1"/>
  <c r="AH21" i="49" s="1"/>
  <c r="AH21" i="45"/>
  <c r="AH68" i="40"/>
  <c r="AH68" i="49" s="1"/>
  <c r="AH26" i="49" s="1"/>
  <c r="AH26" i="45"/>
  <c r="AG65" i="32"/>
  <c r="AG65" i="48" s="1"/>
  <c r="AG23" i="48" s="1"/>
  <c r="AG23" i="44"/>
  <c r="AG50" i="32"/>
  <c r="AG8" i="44"/>
  <c r="AG69" i="32"/>
  <c r="AG69" i="12" s="1"/>
  <c r="AG27" i="44"/>
  <c r="AH98" i="44"/>
  <c r="AH98" i="32" s="1"/>
  <c r="AH98" i="48" s="1"/>
  <c r="AH102" i="44"/>
  <c r="AH102" i="32" s="1"/>
  <c r="AH102" i="48" s="1"/>
  <c r="AH109" i="44"/>
  <c r="AH109" i="32" s="1"/>
  <c r="AH109" i="48" s="1"/>
  <c r="AF55" i="32"/>
  <c r="AF55" i="48" s="1"/>
  <c r="AF13" i="44"/>
  <c r="AF47" i="12"/>
  <c r="AF46" i="28"/>
  <c r="AF56" i="28"/>
  <c r="AF67" i="14"/>
  <c r="AG64" i="32"/>
  <c r="AG64" i="48" s="1"/>
  <c r="AG22" i="48" s="1"/>
  <c r="AG22" i="44"/>
  <c r="AG49" i="32"/>
  <c r="AG7" i="44"/>
  <c r="AG68" i="32"/>
  <c r="AG26" i="44"/>
  <c r="AG87" i="32"/>
  <c r="AH94" i="44"/>
  <c r="AH94" i="32" s="1"/>
  <c r="AH90" i="44"/>
  <c r="AH90" i="32" s="1"/>
  <c r="AH90" i="48" s="1"/>
  <c r="AF59" i="32"/>
  <c r="AF59" i="48" s="1"/>
  <c r="AF17" i="44"/>
  <c r="AE53" i="14"/>
  <c r="AE53" i="12"/>
  <c r="AE53" i="20" s="1"/>
  <c r="AE53" i="28"/>
  <c r="AG63" i="32"/>
  <c r="AG63" i="48" s="1"/>
  <c r="AG21" i="48" s="1"/>
  <c r="AG21" i="44"/>
  <c r="AG48" i="32"/>
  <c r="AG48" i="28" s="1"/>
  <c r="AG6" i="44"/>
  <c r="AG67" i="32"/>
  <c r="AG67" i="14" s="1"/>
  <c r="AG25" i="44"/>
  <c r="AH92" i="44"/>
  <c r="AH92" i="32" s="1"/>
  <c r="AH92" i="48" s="1"/>
  <c r="AH89" i="44"/>
  <c r="AH89" i="32" s="1"/>
  <c r="AH89" i="48" s="1"/>
  <c r="AE55" i="28"/>
  <c r="AE55" i="12"/>
  <c r="AE55" i="14"/>
  <c r="AE59" i="28"/>
  <c r="AF56" i="12"/>
  <c r="AF56" i="20" s="1"/>
  <c r="AF8" i="17"/>
  <c r="AF79" i="18" s="1"/>
  <c r="AF8" i="31"/>
  <c r="AH101" i="44" s="1"/>
  <c r="AH101" i="32" s="1"/>
  <c r="AH101" i="48" s="1"/>
  <c r="AG20" i="44"/>
  <c r="AG62" i="32"/>
  <c r="AG62" i="48" s="1"/>
  <c r="AG20" i="48" s="1"/>
  <c r="AG47" i="32"/>
  <c r="AG5" i="44"/>
  <c r="AH107" i="44"/>
  <c r="AH107" i="32" s="1"/>
  <c r="AH107" i="48" s="1"/>
  <c r="AF4" i="18"/>
  <c r="AH67" i="44"/>
  <c r="AH68" i="44"/>
  <c r="AH69" i="44"/>
  <c r="AH70" i="44"/>
  <c r="AH56" i="44"/>
  <c r="AH45" i="44"/>
  <c r="AH46" i="44"/>
  <c r="AH47" i="44"/>
  <c r="AH48" i="44"/>
  <c r="AH49" i="44"/>
  <c r="AH50" i="44"/>
  <c r="AH51" i="44"/>
  <c r="AH52" i="44"/>
  <c r="AH60" i="44"/>
  <c r="AH61" i="44"/>
  <c r="AH62" i="44"/>
  <c r="AH63" i="44"/>
  <c r="AH64" i="44"/>
  <c r="AH65" i="44"/>
  <c r="AE9" i="17"/>
  <c r="AE85" i="18" s="1"/>
  <c r="AF68" i="12"/>
  <c r="AF51" i="12"/>
  <c r="AD55" i="20"/>
  <c r="AG61" i="32"/>
  <c r="AG61" i="48" s="1"/>
  <c r="AG19" i="48" s="1"/>
  <c r="AG19" i="44"/>
  <c r="AG46" i="32"/>
  <c r="AG46" i="12" s="1"/>
  <c r="AG4" i="44"/>
  <c r="AH106" i="44"/>
  <c r="AH106" i="32" s="1"/>
  <c r="AH87" i="44"/>
  <c r="AF6" i="17"/>
  <c r="AF67" i="18" s="1"/>
  <c r="AG57" i="44"/>
  <c r="AG53" i="44"/>
  <c r="AE6" i="18"/>
  <c r="AD9" i="18"/>
  <c r="AF66" i="44"/>
  <c r="AF56" i="14"/>
  <c r="AE108" i="14"/>
  <c r="AE108" i="12"/>
  <c r="AE108" i="20" s="1"/>
  <c r="AE113" i="32"/>
  <c r="AE122" i="32" s="1"/>
  <c r="AE108" i="28"/>
  <c r="AF57" i="32"/>
  <c r="AF57" i="48" s="1"/>
  <c r="AF15" i="48" s="1"/>
  <c r="AF15" i="44"/>
  <c r="AG60" i="32"/>
  <c r="AG18" i="44"/>
  <c r="AG45" i="32"/>
  <c r="AG3" i="44"/>
  <c r="AG99" i="44"/>
  <c r="AG99" i="32" s="1"/>
  <c r="AH105" i="44"/>
  <c r="AH105" i="32" s="1"/>
  <c r="AH105" i="48" s="1"/>
  <c r="AH112" i="44"/>
  <c r="AH112" i="32" s="1"/>
  <c r="AH112" i="48" s="1"/>
  <c r="AE66" i="32"/>
  <c r="AE24" i="44"/>
  <c r="AG52" i="32"/>
  <c r="AG10" i="44"/>
  <c r="AG56" i="32"/>
  <c r="AG56" i="12" s="1"/>
  <c r="AG14" i="44"/>
  <c r="AH93" i="44"/>
  <c r="AH93" i="32" s="1"/>
  <c r="AH93" i="48" s="1"/>
  <c r="AH104" i="44"/>
  <c r="AH104" i="32" s="1"/>
  <c r="AH104" i="48" s="1"/>
  <c r="AH111" i="44"/>
  <c r="AH111" i="32" s="1"/>
  <c r="AH111" i="48" s="1"/>
  <c r="AD66" i="14"/>
  <c r="AD66" i="28"/>
  <c r="AD66" i="12"/>
  <c r="AD66" i="20" s="1"/>
  <c r="AG59" i="44"/>
  <c r="AG59" i="32" s="1"/>
  <c r="AG55" i="44"/>
  <c r="AE8" i="18"/>
  <c r="AE57" i="28"/>
  <c r="AF53" i="32"/>
  <c r="AF53" i="48" s="1"/>
  <c r="AF11" i="44"/>
  <c r="AG51" i="32"/>
  <c r="AG51" i="48" s="1"/>
  <c r="AG9" i="48" s="1"/>
  <c r="AG9" i="44"/>
  <c r="AG70" i="32"/>
  <c r="AG28" i="44"/>
  <c r="AH91" i="44"/>
  <c r="AH91" i="32" s="1"/>
  <c r="AH91" i="48" s="1"/>
  <c r="AH103" i="44"/>
  <c r="AH103" i="32" s="1"/>
  <c r="AH103" i="48" s="1"/>
  <c r="AH110" i="44"/>
  <c r="AH110" i="32" s="1"/>
  <c r="AH110" i="48" s="1"/>
  <c r="AF108" i="44"/>
  <c r="AF108" i="32" s="1"/>
  <c r="AF108" i="48" s="1"/>
  <c r="AG92" i="12"/>
  <c r="AG91" i="12"/>
  <c r="AG106" i="28"/>
  <c r="AG88" i="28"/>
  <c r="AG90" i="12"/>
  <c r="AG88" i="14"/>
  <c r="AG88" i="12"/>
  <c r="AG109" i="28"/>
  <c r="AG94" i="14"/>
  <c r="AG95" i="14"/>
  <c r="AG106" i="12"/>
  <c r="AG110" i="12"/>
  <c r="AG90" i="14"/>
  <c r="AG109" i="12"/>
  <c r="AG91" i="28"/>
  <c r="AG106" i="14"/>
  <c r="AG94" i="12"/>
  <c r="AG98" i="12"/>
  <c r="AG95" i="12"/>
  <c r="AG92" i="28"/>
  <c r="AG95" i="28"/>
  <c r="AG98" i="28"/>
  <c r="AG92" i="14"/>
  <c r="AG94" i="28"/>
  <c r="AG110" i="14"/>
  <c r="AG71" i="40"/>
  <c r="AG80" i="40" s="1"/>
  <c r="AG97" i="14"/>
  <c r="AG97" i="28"/>
  <c r="AG97" i="12"/>
  <c r="AG91" i="14"/>
  <c r="AF86" i="40"/>
  <c r="AF44" i="40"/>
  <c r="AG4" i="16"/>
  <c r="AG4" i="17"/>
  <c r="AK2" i="42"/>
  <c r="AK2" i="34"/>
  <c r="AE14" i="39"/>
  <c r="AE26" i="39" s="1"/>
  <c r="AF2" i="39"/>
  <c r="AG109" i="14"/>
  <c r="AG98" i="14"/>
  <c r="AH11" i="16"/>
  <c r="AF44" i="32"/>
  <c r="AF86" i="32"/>
  <c r="AH79" i="32"/>
  <c r="AH79" i="28"/>
  <c r="AH79" i="12"/>
  <c r="AH79" i="11"/>
  <c r="AF3" i="16"/>
  <c r="AH79" i="15"/>
  <c r="AH79" i="14"/>
  <c r="AF6" i="31"/>
  <c r="AH99" i="44" s="1"/>
  <c r="AH99" i="32" s="1"/>
  <c r="AH99" i="48" s="1"/>
  <c r="AH121" i="15"/>
  <c r="AH121" i="11"/>
  <c r="AH121" i="14"/>
  <c r="AH121" i="28"/>
  <c r="AH121" i="12"/>
  <c r="AF3" i="17"/>
  <c r="AG100" i="28"/>
  <c r="AG100" i="29" s="1"/>
  <c r="AG96" i="12"/>
  <c r="AG96" i="14"/>
  <c r="AG96" i="28"/>
  <c r="AG96" i="29" s="1"/>
  <c r="AH11" i="17"/>
  <c r="AG113" i="40"/>
  <c r="AG122" i="40" s="1"/>
  <c r="AG54" i="14"/>
  <c r="AG54" i="12"/>
  <c r="AG54" i="20" s="1"/>
  <c r="AG54" i="28"/>
  <c r="AG54" i="29" s="1"/>
  <c r="AH37" i="41"/>
  <c r="AH37" i="40"/>
  <c r="AG111" i="12"/>
  <c r="AG111" i="14"/>
  <c r="AG111" i="28"/>
  <c r="AG102" i="28"/>
  <c r="AG107" i="12"/>
  <c r="AG107" i="14"/>
  <c r="AG107" i="28"/>
  <c r="AG112" i="28"/>
  <c r="AG112" i="14"/>
  <c r="AG112" i="12"/>
  <c r="AI35" i="31"/>
  <c r="AI11" i="18"/>
  <c r="AI23" i="31"/>
  <c r="AG2" i="32"/>
  <c r="AG2" i="40"/>
  <c r="AF2" i="31"/>
  <c r="AE14" i="31"/>
  <c r="AE26" i="31" s="1"/>
  <c r="AI8" i="16"/>
  <c r="AG37" i="14"/>
  <c r="AG37" i="28"/>
  <c r="AG37" i="12"/>
  <c r="AG37" i="11"/>
  <c r="AG37" i="15"/>
  <c r="AE3" i="18"/>
  <c r="AG110" i="28"/>
  <c r="AG58" i="28"/>
  <c r="AG58" i="29" s="1"/>
  <c r="AG90" i="28"/>
  <c r="AG93" i="14"/>
  <c r="AG93" i="28"/>
  <c r="AG93" i="12"/>
  <c r="AG103" i="14"/>
  <c r="AG103" i="28"/>
  <c r="AG103" i="12"/>
  <c r="AG89" i="14"/>
  <c r="AG89" i="12"/>
  <c r="AG89" i="28"/>
  <c r="AL28" i="35"/>
  <c r="AM28" i="35"/>
  <c r="AI15" i="39"/>
  <c r="AK79" i="49" s="1"/>
  <c r="AI35" i="39"/>
  <c r="AI23" i="39"/>
  <c r="AH34" i="39"/>
  <c r="AH22" i="39"/>
  <c r="AI10" i="39"/>
  <c r="AG3" i="39"/>
  <c r="AI37" i="49" s="1"/>
  <c r="AH27" i="39"/>
  <c r="AJ121" i="49" s="1"/>
  <c r="AH6" i="39"/>
  <c r="AI28" i="39"/>
  <c r="AJ28" i="39" s="1"/>
  <c r="AJ4" i="39" s="1"/>
  <c r="AG9" i="39"/>
  <c r="AF34" i="31"/>
  <c r="AF10" i="17" s="1"/>
  <c r="AG10" i="31"/>
  <c r="AG10" i="18" s="1"/>
  <c r="AF22" i="31"/>
  <c r="AF10" i="16" s="1"/>
  <c r="AG37" i="32"/>
  <c r="AG38" i="32" s="1"/>
  <c r="AG37" i="36"/>
  <c r="AE9" i="31"/>
  <c r="AH121" i="32"/>
  <c r="AH2" i="36"/>
  <c r="AH2" i="35"/>
  <c r="AH2" i="4"/>
  <c r="AG2" i="2"/>
  <c r="AF14" i="2"/>
  <c r="AF26" i="2" s="1"/>
  <c r="AK2" i="38"/>
  <c r="AG86" i="4"/>
  <c r="AG44" i="4"/>
  <c r="AI28" i="36"/>
  <c r="AH9" i="36"/>
  <c r="AL20" i="36"/>
  <c r="AH21" i="36"/>
  <c r="AH29" i="32"/>
  <c r="AG27" i="31"/>
  <c r="AH28" i="31"/>
  <c r="AG15" i="31"/>
  <c r="AH16" i="31"/>
  <c r="AG4" i="31"/>
  <c r="AF9" i="16"/>
  <c r="AF3" i="31"/>
  <c r="AH17" i="31"/>
  <c r="AH5" i="16" s="1"/>
  <c r="AG5" i="31"/>
  <c r="AG5" i="18" s="1"/>
  <c r="AF5" i="34"/>
  <c r="AE7" i="34"/>
  <c r="AE6" i="34"/>
  <c r="AE27" i="34"/>
  <c r="AE26" i="34"/>
  <c r="AE25" i="34"/>
  <c r="AE24" i="34"/>
  <c r="AE19" i="34"/>
  <c r="AE23" i="34"/>
  <c r="AE14" i="34"/>
  <c r="AE13" i="34"/>
  <c r="AE12" i="34"/>
  <c r="AE18" i="34"/>
  <c r="AE17" i="34"/>
  <c r="AE15" i="34"/>
  <c r="AE16" i="34"/>
  <c r="AF11" i="34"/>
  <c r="AN11" i="32"/>
  <c r="AN12" i="32"/>
  <c r="AN20" i="32"/>
  <c r="AG80" i="4"/>
  <c r="AO28" i="4"/>
  <c r="AN28" i="4"/>
  <c r="AG122" i="4"/>
  <c r="AG119" i="19"/>
  <c r="AI29" i="4"/>
  <c r="AF119" i="19"/>
  <c r="AH71" i="4"/>
  <c r="AE40" i="4"/>
  <c r="AH38" i="4"/>
  <c r="AH113" i="4"/>
  <c r="R29" i="10"/>
  <c r="AG56" i="20" l="1"/>
  <c r="AH86" i="48"/>
  <c r="AH44" i="48"/>
  <c r="AH44" i="47"/>
  <c r="AH86" i="47"/>
  <c r="AI2" i="41"/>
  <c r="AI2" i="48"/>
  <c r="AI2" i="44"/>
  <c r="AI2" i="49"/>
  <c r="AI2" i="45"/>
  <c r="AI2" i="43"/>
  <c r="AI2" i="47"/>
  <c r="AH86" i="43"/>
  <c r="AH44" i="43"/>
  <c r="AH86" i="44"/>
  <c r="AH44" i="44"/>
  <c r="AH86" i="45"/>
  <c r="AH44" i="45"/>
  <c r="AH86" i="49"/>
  <c r="AH44" i="49"/>
  <c r="AH94" i="48"/>
  <c r="AK12" i="48"/>
  <c r="AL12" i="48" s="1"/>
  <c r="AH7" i="49"/>
  <c r="AJ87" i="4"/>
  <c r="AJ45" i="4"/>
  <c r="AJ45" i="47" s="1"/>
  <c r="AH10" i="49"/>
  <c r="AH15" i="49"/>
  <c r="AK16" i="48"/>
  <c r="AL16" i="48" s="1"/>
  <c r="AH12" i="49"/>
  <c r="AG29" i="49"/>
  <c r="AG38" i="49" s="1"/>
  <c r="AI107" i="44"/>
  <c r="AI107" i="32" s="1"/>
  <c r="AI107" i="48" s="1"/>
  <c r="AE39" i="23"/>
  <c r="AI25" i="47"/>
  <c r="AI11" i="47"/>
  <c r="AI12" i="47"/>
  <c r="AK70" i="47"/>
  <c r="AM70" i="47" s="1"/>
  <c r="AM70" i="4"/>
  <c r="AI7" i="47"/>
  <c r="AK112" i="47"/>
  <c r="AM112" i="47" s="1"/>
  <c r="AM112" i="4"/>
  <c r="AI98" i="40"/>
  <c r="AI98" i="49" s="1"/>
  <c r="AI3" i="50"/>
  <c r="AI20" i="10" s="1"/>
  <c r="AI62" i="10" s="1"/>
  <c r="AI104" i="10" s="1"/>
  <c r="AI101" i="40"/>
  <c r="AI101" i="49" s="1"/>
  <c r="AI17" i="49" s="1"/>
  <c r="AI102" i="40"/>
  <c r="AI102" i="49" s="1"/>
  <c r="AI23" i="47"/>
  <c r="AI104" i="40"/>
  <c r="AI104" i="49" s="1"/>
  <c r="AG69" i="14"/>
  <c r="AJ5" i="47"/>
  <c r="AH20" i="49"/>
  <c r="AI27" i="47"/>
  <c r="AI90" i="40"/>
  <c r="AI90" i="49" s="1"/>
  <c r="AI13" i="49"/>
  <c r="AG69" i="28"/>
  <c r="AI92" i="40"/>
  <c r="AI92" i="49" s="1"/>
  <c r="AI107" i="40"/>
  <c r="AI107" i="49" s="1"/>
  <c r="AI16" i="49"/>
  <c r="AJ87" i="47"/>
  <c r="AJ24" i="47"/>
  <c r="AI54" i="40"/>
  <c r="AI54" i="49" s="1"/>
  <c r="AI96" i="40"/>
  <c r="AI96" i="49" s="1"/>
  <c r="AJ69" i="47"/>
  <c r="AJ111" i="47"/>
  <c r="AN19" i="40"/>
  <c r="AJ91" i="47"/>
  <c r="AJ49" i="47"/>
  <c r="AI29" i="40"/>
  <c r="AJ9" i="47"/>
  <c r="AI14" i="47"/>
  <c r="AJ13" i="47"/>
  <c r="AJ4" i="50"/>
  <c r="AJ21" i="10" s="1"/>
  <c r="AJ63" i="10" s="1"/>
  <c r="AJ105" i="10" s="1"/>
  <c r="AJ98" i="47"/>
  <c r="AJ56" i="47"/>
  <c r="AJ107" i="47"/>
  <c r="AJ65" i="47"/>
  <c r="AJ8" i="41"/>
  <c r="AI20" i="47"/>
  <c r="AI6" i="47"/>
  <c r="AJ16" i="47"/>
  <c r="AJ46" i="47"/>
  <c r="AJ88" i="47"/>
  <c r="AK21" i="35"/>
  <c r="AN5" i="40"/>
  <c r="AH18" i="23"/>
  <c r="AH18" i="22"/>
  <c r="AJ10" i="41"/>
  <c r="AN13" i="40"/>
  <c r="AG51" i="12"/>
  <c r="AH38" i="40"/>
  <c r="AJ97" i="40"/>
  <c r="AJ97" i="49" s="1"/>
  <c r="AI18" i="47"/>
  <c r="AJ58" i="40"/>
  <c r="AJ58" i="49" s="1"/>
  <c r="AJ100" i="40"/>
  <c r="AJ100" i="49" s="1"/>
  <c r="AJ90" i="47"/>
  <c r="AJ48" i="47"/>
  <c r="Z29" i="41"/>
  <c r="Z38" i="41" s="1"/>
  <c r="AK28" i="41"/>
  <c r="AL28" i="41" s="1"/>
  <c r="AN28" i="40"/>
  <c r="AJ96" i="47"/>
  <c r="AJ54" i="47"/>
  <c r="AI4" i="47"/>
  <c r="AJ21" i="47"/>
  <c r="AI17" i="47"/>
  <c r="AJ67" i="47"/>
  <c r="AJ109" i="47"/>
  <c r="AJ59" i="40"/>
  <c r="AJ59" i="49" s="1"/>
  <c r="AJ101" i="47"/>
  <c r="AJ59" i="47"/>
  <c r="AJ22" i="41"/>
  <c r="AJ20" i="41"/>
  <c r="AJ20" i="35"/>
  <c r="AJ104" i="47"/>
  <c r="AJ62" i="47"/>
  <c r="AN24" i="40"/>
  <c r="AJ68" i="47"/>
  <c r="AJ110" i="47"/>
  <c r="AH18" i="49"/>
  <c r="AJ111" i="40"/>
  <c r="AJ111" i="49" s="1"/>
  <c r="AH25" i="49"/>
  <c r="AI26" i="47"/>
  <c r="AI15" i="47"/>
  <c r="AJ19" i="47"/>
  <c r="AJ60" i="47"/>
  <c r="AJ102" i="47"/>
  <c r="AK9" i="35"/>
  <c r="AJ95" i="47"/>
  <c r="AJ53" i="47"/>
  <c r="AJ99" i="47"/>
  <c r="AJ57" i="47"/>
  <c r="AI99" i="40"/>
  <c r="AI99" i="49" s="1"/>
  <c r="AI3" i="47"/>
  <c r="AE37" i="29"/>
  <c r="AG64" i="14"/>
  <c r="AG65" i="12"/>
  <c r="AG65" i="20" s="1"/>
  <c r="AG56" i="18"/>
  <c r="AG60" i="18" s="1"/>
  <c r="AG60" i="16"/>
  <c r="AG67" i="12"/>
  <c r="AG67" i="20" s="1"/>
  <c r="AH59" i="18"/>
  <c r="AH57" i="18"/>
  <c r="AH58" i="18"/>
  <c r="AG94" i="20"/>
  <c r="AG70" i="14"/>
  <c r="AE37" i="19"/>
  <c r="AG51" i="28"/>
  <c r="AG51" i="14"/>
  <c r="AG61" i="12"/>
  <c r="AG107" i="20"/>
  <c r="AG65" i="28"/>
  <c r="AF35" i="17"/>
  <c r="AF35" i="23" s="1"/>
  <c r="AF49" i="17"/>
  <c r="AF38" i="16"/>
  <c r="AF38" i="22" s="1"/>
  <c r="AF48" i="18"/>
  <c r="AF38" i="18" s="1"/>
  <c r="AE39" i="22"/>
  <c r="AG65" i="14"/>
  <c r="AG97" i="20"/>
  <c r="AG95" i="20"/>
  <c r="AG64" i="28"/>
  <c r="AE37" i="21"/>
  <c r="AF36" i="16"/>
  <c r="AF36" i="22" s="1"/>
  <c r="AF46" i="18"/>
  <c r="AF36" i="18" s="1"/>
  <c r="AE37" i="20"/>
  <c r="AF37" i="16"/>
  <c r="AF37" i="22" s="1"/>
  <c r="AF47" i="18"/>
  <c r="AF37" i="18" s="1"/>
  <c r="AE39" i="17"/>
  <c r="AI79" i="48"/>
  <c r="AI79" i="10"/>
  <c r="AG96" i="20"/>
  <c r="AG36" i="17"/>
  <c r="AG36" i="23" s="1"/>
  <c r="AG37" i="17"/>
  <c r="AG37" i="23" s="1"/>
  <c r="AG38" i="17"/>
  <c r="AG38" i="23" s="1"/>
  <c r="AG98" i="20"/>
  <c r="AG109" i="20"/>
  <c r="AF35" i="16"/>
  <c r="AF35" i="22" s="1"/>
  <c r="AF45" i="18"/>
  <c r="AF49" i="16"/>
  <c r="AE49" i="18"/>
  <c r="AE35" i="18"/>
  <c r="AD39" i="18"/>
  <c r="AD63" i="18" s="1"/>
  <c r="AC52" i="18"/>
  <c r="AF121" i="21"/>
  <c r="AF121" i="29"/>
  <c r="AF121" i="20"/>
  <c r="AF121" i="19"/>
  <c r="AD63" i="17"/>
  <c r="AI121" i="48"/>
  <c r="AI121" i="10"/>
  <c r="AH37" i="48"/>
  <c r="AH37" i="10"/>
  <c r="AF79" i="21"/>
  <c r="AF79" i="29"/>
  <c r="AD63" i="16"/>
  <c r="AF79" i="20"/>
  <c r="AF79" i="19"/>
  <c r="AD52" i="17"/>
  <c r="AE39" i="16"/>
  <c r="AE52" i="16" s="1"/>
  <c r="Z29" i="35"/>
  <c r="Z38" i="35" s="1"/>
  <c r="Z29" i="36"/>
  <c r="Z38" i="36" s="1"/>
  <c r="AA7" i="41"/>
  <c r="AA7" i="35"/>
  <c r="AA7" i="36"/>
  <c r="AL3" i="34"/>
  <c r="AG3" i="41"/>
  <c r="AG3" i="35"/>
  <c r="AG3" i="36"/>
  <c r="AB5" i="41"/>
  <c r="AB5" i="35"/>
  <c r="AB5" i="36"/>
  <c r="AA14" i="41"/>
  <c r="AA14" i="35"/>
  <c r="AA14" i="36"/>
  <c r="AA24" i="41"/>
  <c r="AA24" i="35"/>
  <c r="AA24" i="36"/>
  <c r="AA23" i="41"/>
  <c r="AA23" i="35"/>
  <c r="AA23" i="36"/>
  <c r="AA16" i="41"/>
  <c r="AA16" i="35"/>
  <c r="AA16" i="36"/>
  <c r="AA25" i="41"/>
  <c r="AA25" i="35"/>
  <c r="AA25" i="36"/>
  <c r="AB11" i="41"/>
  <c r="AB11" i="35"/>
  <c r="AB11" i="36"/>
  <c r="AA15" i="41"/>
  <c r="AA15" i="35"/>
  <c r="AA15" i="36"/>
  <c r="AA19" i="41"/>
  <c r="AA19" i="35"/>
  <c r="AA19" i="36"/>
  <c r="AA17" i="41"/>
  <c r="AA17" i="35"/>
  <c r="AA17" i="36"/>
  <c r="AA18" i="41"/>
  <c r="AA18" i="35"/>
  <c r="AA18" i="36"/>
  <c r="AA26" i="41"/>
  <c r="AA26" i="35"/>
  <c r="AA26" i="36"/>
  <c r="AA12" i="41"/>
  <c r="AA12" i="35"/>
  <c r="AA12" i="36"/>
  <c r="AA27" i="41"/>
  <c r="AA27" i="35"/>
  <c r="AA27" i="36"/>
  <c r="AA13" i="41"/>
  <c r="AA13" i="35"/>
  <c r="AA13" i="36"/>
  <c r="AA6" i="41"/>
  <c r="AA6" i="35"/>
  <c r="AA6" i="36"/>
  <c r="AL4" i="34"/>
  <c r="AG4" i="41"/>
  <c r="AG4" i="35"/>
  <c r="AG4" i="36"/>
  <c r="AH8" i="47"/>
  <c r="AF29" i="47"/>
  <c r="AF38" i="47" s="1"/>
  <c r="AG22" i="47"/>
  <c r="AG113" i="47"/>
  <c r="AG122" i="47" s="1"/>
  <c r="AN8" i="38"/>
  <c r="AM22" i="38"/>
  <c r="AM10" i="38"/>
  <c r="AF17" i="48"/>
  <c r="AG10" i="47"/>
  <c r="AG71" i="47"/>
  <c r="AG80" i="47" s="1"/>
  <c r="AH52" i="47"/>
  <c r="AH94" i="47"/>
  <c r="AM22" i="8"/>
  <c r="AI92" i="47"/>
  <c r="AN8" i="8"/>
  <c r="AM10" i="8"/>
  <c r="AI50" i="47"/>
  <c r="AH106" i="48"/>
  <c r="AH106" i="47"/>
  <c r="AH64" i="47"/>
  <c r="AG64" i="12"/>
  <c r="AG61" i="28"/>
  <c r="AG61" i="14"/>
  <c r="AF11" i="48"/>
  <c r="AF13" i="48"/>
  <c r="AG87" i="12"/>
  <c r="AG87" i="48"/>
  <c r="AG45" i="14"/>
  <c r="AG45" i="48"/>
  <c r="AG52" i="12"/>
  <c r="AG52" i="20" s="1"/>
  <c r="AG52" i="48"/>
  <c r="AG10" i="48" s="1"/>
  <c r="AG47" i="48"/>
  <c r="AG5" i="48" s="1"/>
  <c r="AG68" i="28"/>
  <c r="AG68" i="48"/>
  <c r="AG26" i="48" s="1"/>
  <c r="AG69" i="48"/>
  <c r="AG27" i="48" s="1"/>
  <c r="AG60" i="48"/>
  <c r="AG18" i="48" s="1"/>
  <c r="AG67" i="48"/>
  <c r="AG25" i="48" s="1"/>
  <c r="AG59" i="48"/>
  <c r="AG17" i="48" s="1"/>
  <c r="AE71" i="32"/>
  <c r="AE80" i="32" s="1"/>
  <c r="AE66" i="48"/>
  <c r="AG46" i="48"/>
  <c r="AG4" i="48" s="1"/>
  <c r="AG49" i="12"/>
  <c r="AG49" i="48"/>
  <c r="AG7" i="48" s="1"/>
  <c r="AG50" i="12"/>
  <c r="AG50" i="48"/>
  <c r="AG8" i="48" s="1"/>
  <c r="AG70" i="12"/>
  <c r="AG70" i="48"/>
  <c r="AG28" i="48" s="1"/>
  <c r="AG48" i="12"/>
  <c r="AG48" i="48"/>
  <c r="AG6" i="48" s="1"/>
  <c r="AF113" i="48"/>
  <c r="AF122" i="48" s="1"/>
  <c r="AD24" i="48"/>
  <c r="AD29" i="48" s="1"/>
  <c r="AD38" i="48" s="1"/>
  <c r="AD71" i="48"/>
  <c r="AD80" i="48" s="1"/>
  <c r="AG56" i="14"/>
  <c r="AG56" i="48"/>
  <c r="AG14" i="48" s="1"/>
  <c r="AG99" i="28"/>
  <c r="AG99" i="48"/>
  <c r="AF7" i="48"/>
  <c r="AH113" i="49"/>
  <c r="AH122" i="49" s="1"/>
  <c r="AL79" i="49"/>
  <c r="AH3" i="49"/>
  <c r="AH71" i="49"/>
  <c r="AH80" i="49" s="1"/>
  <c r="AG60" i="28"/>
  <c r="AG50" i="14"/>
  <c r="AG67" i="28"/>
  <c r="AG49" i="14"/>
  <c r="AJ87" i="45"/>
  <c r="AJ87" i="40" s="1"/>
  <c r="AJ87" i="49" s="1"/>
  <c r="AK79" i="40"/>
  <c r="AJ88" i="45"/>
  <c r="AJ88" i="40" s="1"/>
  <c r="AJ88" i="49" s="1"/>
  <c r="AJ104" i="45"/>
  <c r="AJ89" i="45"/>
  <c r="AJ89" i="40" s="1"/>
  <c r="AJ89" i="49" s="1"/>
  <c r="AJ112" i="45"/>
  <c r="AJ112" i="40" s="1"/>
  <c r="AJ112" i="49" s="1"/>
  <c r="AJ107" i="45"/>
  <c r="AJ107" i="40" s="1"/>
  <c r="AJ107" i="49" s="1"/>
  <c r="AJ91" i="45"/>
  <c r="AJ109" i="45"/>
  <c r="AJ109" i="40" s="1"/>
  <c r="AJ109" i="49" s="1"/>
  <c r="AJ90" i="45"/>
  <c r="AJ90" i="40" s="1"/>
  <c r="AJ90" i="49" s="1"/>
  <c r="AJ102" i="45"/>
  <c r="AJ102" i="40" s="1"/>
  <c r="AJ102" i="49" s="1"/>
  <c r="AJ92" i="45"/>
  <c r="AJ110" i="45"/>
  <c r="AJ110" i="40" s="1"/>
  <c r="AJ110" i="49" s="1"/>
  <c r="AJ106" i="45"/>
  <c r="AJ103" i="45"/>
  <c r="AJ103" i="40" s="1"/>
  <c r="AJ103" i="49" s="1"/>
  <c r="AI57" i="40"/>
  <c r="AI57" i="49" s="1"/>
  <c r="AI15" i="45"/>
  <c r="AI108" i="45"/>
  <c r="AI108" i="40" s="1"/>
  <c r="AI108" i="49" s="1"/>
  <c r="AI66" i="45"/>
  <c r="AJ99" i="45"/>
  <c r="AJ99" i="40" s="1"/>
  <c r="AJ99" i="49" s="1"/>
  <c r="AJ95" i="45"/>
  <c r="AJ57" i="45"/>
  <c r="AJ53" i="45"/>
  <c r="AJ93" i="45"/>
  <c r="AJ93" i="40" s="1"/>
  <c r="AJ93" i="49" s="1"/>
  <c r="AJ105" i="45"/>
  <c r="AJ105" i="40" s="1"/>
  <c r="AJ105" i="49" s="1"/>
  <c r="AI53" i="40"/>
  <c r="AI53" i="49" s="1"/>
  <c r="AI11" i="49" s="1"/>
  <c r="AI11" i="45"/>
  <c r="AG70" i="28"/>
  <c r="AG68" i="14"/>
  <c r="AG45" i="12"/>
  <c r="AG45" i="28"/>
  <c r="AG56" i="28"/>
  <c r="AG68" i="12"/>
  <c r="AG101" i="28"/>
  <c r="AG52" i="14"/>
  <c r="AG87" i="14"/>
  <c r="AG52" i="28"/>
  <c r="AG87" i="28"/>
  <c r="AG50" i="28"/>
  <c r="AG49" i="28"/>
  <c r="AK55" i="40"/>
  <c r="AI60" i="40"/>
  <c r="AI60" i="49" s="1"/>
  <c r="AI18" i="45"/>
  <c r="AI70" i="40"/>
  <c r="AI70" i="49" s="1"/>
  <c r="AI28" i="49" s="1"/>
  <c r="AI28" i="45"/>
  <c r="AI47" i="40"/>
  <c r="AI47" i="49" s="1"/>
  <c r="AI5" i="49" s="1"/>
  <c r="AI5" i="45"/>
  <c r="AI21" i="45"/>
  <c r="AI63" i="40"/>
  <c r="AI63" i="49" s="1"/>
  <c r="AI21" i="49" s="1"/>
  <c r="AI19" i="45"/>
  <c r="AI61" i="40"/>
  <c r="AI61" i="49" s="1"/>
  <c r="AI19" i="49" s="1"/>
  <c r="AI67" i="40"/>
  <c r="AI67" i="49" s="1"/>
  <c r="AI25" i="49" s="1"/>
  <c r="AI25" i="45"/>
  <c r="AI45" i="40"/>
  <c r="AI45" i="49" s="1"/>
  <c r="AI3" i="45"/>
  <c r="AI50" i="40"/>
  <c r="AI50" i="49" s="1"/>
  <c r="AI8" i="45"/>
  <c r="AI68" i="40"/>
  <c r="AI68" i="49" s="1"/>
  <c r="AI26" i="49" s="1"/>
  <c r="AI26" i="45"/>
  <c r="AK59" i="45"/>
  <c r="AI62" i="40"/>
  <c r="AI62" i="49" s="1"/>
  <c r="AI20" i="45"/>
  <c r="AI52" i="40"/>
  <c r="AI52" i="49" s="1"/>
  <c r="AI10" i="49" s="1"/>
  <c r="AI10" i="45"/>
  <c r="AI87" i="40"/>
  <c r="AI87" i="49" s="1"/>
  <c r="AI49" i="40"/>
  <c r="AI49" i="49" s="1"/>
  <c r="AI7" i="49" s="1"/>
  <c r="AI7" i="45"/>
  <c r="AJ56" i="45"/>
  <c r="AJ46" i="45"/>
  <c r="AJ65" i="45"/>
  <c r="AJ45" i="45"/>
  <c r="AJ64" i="45"/>
  <c r="AJ52" i="45"/>
  <c r="AJ63" i="45"/>
  <c r="AJ51" i="45"/>
  <c r="AJ61" i="45"/>
  <c r="AJ69" i="45"/>
  <c r="AJ48" i="45"/>
  <c r="AJ67" i="45"/>
  <c r="AJ62" i="45"/>
  <c r="AJ60" i="45"/>
  <c r="AJ70" i="45"/>
  <c r="AJ49" i="45"/>
  <c r="AJ50" i="45"/>
  <c r="AJ68" i="45"/>
  <c r="AJ47" i="45"/>
  <c r="AI51" i="40"/>
  <c r="AI51" i="49" s="1"/>
  <c r="AI9" i="49" s="1"/>
  <c r="AI9" i="45"/>
  <c r="AI22" i="45"/>
  <c r="AI64" i="40"/>
  <c r="AI64" i="49" s="1"/>
  <c r="AI22" i="49" s="1"/>
  <c r="AJ55" i="40"/>
  <c r="AJ55" i="49" s="1"/>
  <c r="AJ13" i="45"/>
  <c r="AK101" i="45"/>
  <c r="AK97" i="45"/>
  <c r="AI6" i="45"/>
  <c r="AI48" i="40"/>
  <c r="AI48" i="49" s="1"/>
  <c r="AI65" i="40"/>
  <c r="AI65" i="49" s="1"/>
  <c r="AI23" i="49" s="1"/>
  <c r="AI23" i="45"/>
  <c r="AJ17" i="45"/>
  <c r="AI56" i="40"/>
  <c r="AI56" i="49" s="1"/>
  <c r="AI14" i="45"/>
  <c r="AJ121" i="40"/>
  <c r="AJ98" i="45"/>
  <c r="AJ98" i="40" s="1"/>
  <c r="AJ98" i="49" s="1"/>
  <c r="AJ94" i="45"/>
  <c r="AJ94" i="40" s="1"/>
  <c r="AI27" i="45"/>
  <c r="AI69" i="40"/>
  <c r="AI69" i="49" s="1"/>
  <c r="AI27" i="49" s="1"/>
  <c r="AI46" i="40"/>
  <c r="AI46" i="49" s="1"/>
  <c r="AI4" i="49" s="1"/>
  <c r="AI4" i="45"/>
  <c r="AH97" i="44"/>
  <c r="AH97" i="32" s="1"/>
  <c r="AH97" i="12" s="1"/>
  <c r="AH57" i="44"/>
  <c r="AF6" i="18"/>
  <c r="AH53" i="44"/>
  <c r="AG59" i="28"/>
  <c r="AE66" i="14"/>
  <c r="AE66" i="28"/>
  <c r="AE66" i="12"/>
  <c r="AE66" i="20" s="1"/>
  <c r="AF66" i="32"/>
  <c r="AF24" i="44"/>
  <c r="AI89" i="44"/>
  <c r="AI91" i="44"/>
  <c r="AH65" i="32"/>
  <c r="AH23" i="44"/>
  <c r="AH50" i="32"/>
  <c r="AH8" i="44"/>
  <c r="AH27" i="44"/>
  <c r="AH69" i="32"/>
  <c r="AE55" i="20"/>
  <c r="AI106" i="44"/>
  <c r="AH70" i="32"/>
  <c r="AH70" i="14" s="1"/>
  <c r="AH28" i="44"/>
  <c r="AG48" i="14"/>
  <c r="AG47" i="12"/>
  <c r="AH87" i="32"/>
  <c r="AI104" i="44"/>
  <c r="AI104" i="32" s="1"/>
  <c r="AI104" i="48" s="1"/>
  <c r="AH64" i="32"/>
  <c r="AH22" i="44"/>
  <c r="AH49" i="32"/>
  <c r="AH7" i="44"/>
  <c r="AH68" i="32"/>
  <c r="AH68" i="14" s="1"/>
  <c r="AH26" i="44"/>
  <c r="AG4" i="18"/>
  <c r="AI67" i="44"/>
  <c r="AI68" i="44"/>
  <c r="AI69" i="44"/>
  <c r="AI70" i="44"/>
  <c r="AI56" i="44"/>
  <c r="AI45" i="44"/>
  <c r="AI46" i="44"/>
  <c r="AI46" i="32" s="1"/>
  <c r="AI46" i="48" s="1"/>
  <c r="AI47" i="44"/>
  <c r="AI47" i="32" s="1"/>
  <c r="AI47" i="48" s="1"/>
  <c r="AI48" i="44"/>
  <c r="AI48" i="32" s="1"/>
  <c r="AI48" i="48" s="1"/>
  <c r="AI49" i="44"/>
  <c r="AI49" i="32" s="1"/>
  <c r="AI49" i="48" s="1"/>
  <c r="AI50" i="44"/>
  <c r="AI50" i="32" s="1"/>
  <c r="AI50" i="48" s="1"/>
  <c r="AI51" i="44"/>
  <c r="AI51" i="32" s="1"/>
  <c r="AI51" i="48" s="1"/>
  <c r="AI52" i="44"/>
  <c r="AI52" i="32" s="1"/>
  <c r="AI61" i="44"/>
  <c r="AI61" i="32" s="1"/>
  <c r="AI61" i="48" s="1"/>
  <c r="AI64" i="44"/>
  <c r="AI64" i="32" s="1"/>
  <c r="AI64" i="48" s="1"/>
  <c r="AI63" i="44"/>
  <c r="AI63" i="32" s="1"/>
  <c r="AI63" i="48" s="1"/>
  <c r="AI60" i="44"/>
  <c r="AI65" i="44"/>
  <c r="AI65" i="32" s="1"/>
  <c r="AI65" i="48" s="1"/>
  <c r="AI62" i="44"/>
  <c r="AI93" i="44"/>
  <c r="AH51" i="32"/>
  <c r="AH51" i="12" s="1"/>
  <c r="AH9" i="44"/>
  <c r="AE9" i="18"/>
  <c r="AG66" i="44"/>
  <c r="AG47" i="28"/>
  <c r="AG46" i="14"/>
  <c r="AG46" i="28"/>
  <c r="AF57" i="28"/>
  <c r="AI94" i="44"/>
  <c r="AI102" i="44"/>
  <c r="AI102" i="32" s="1"/>
  <c r="AI102" i="48" s="1"/>
  <c r="AH63" i="32"/>
  <c r="AH63" i="48" s="1"/>
  <c r="AH21" i="48" s="1"/>
  <c r="AH21" i="44"/>
  <c r="AH48" i="32"/>
  <c r="AH6" i="44"/>
  <c r="AH67" i="32"/>
  <c r="AH67" i="12" s="1"/>
  <c r="AH25" i="44"/>
  <c r="AH59" i="44"/>
  <c r="AH55" i="44"/>
  <c r="AF8" i="18"/>
  <c r="AF59" i="28"/>
  <c r="AI109" i="44"/>
  <c r="AI109" i="32" s="1"/>
  <c r="AI109" i="48" s="1"/>
  <c r="AG47" i="14"/>
  <c r="AG55" i="32"/>
  <c r="AG55" i="48" s="1"/>
  <c r="AG13" i="48" s="1"/>
  <c r="AG13" i="44"/>
  <c r="AG53" i="32"/>
  <c r="AG53" i="48" s="1"/>
  <c r="AG11" i="48" s="1"/>
  <c r="AG11" i="44"/>
  <c r="AG108" i="44"/>
  <c r="AG108" i="32" s="1"/>
  <c r="AG108" i="48" s="1"/>
  <c r="AI92" i="44"/>
  <c r="AI98" i="44"/>
  <c r="AI98" i="32" s="1"/>
  <c r="AI98" i="48" s="1"/>
  <c r="AH62" i="32"/>
  <c r="AH62" i="48" s="1"/>
  <c r="AH20" i="48" s="1"/>
  <c r="AH20" i="44"/>
  <c r="AH47" i="32"/>
  <c r="AH47" i="12" s="1"/>
  <c r="AH5" i="44"/>
  <c r="AG17" i="44"/>
  <c r="AF55" i="12"/>
  <c r="AF55" i="14"/>
  <c r="AF55" i="28"/>
  <c r="AF9" i="17"/>
  <c r="AF85" i="18" s="1"/>
  <c r="AF108" i="12"/>
  <c r="AF108" i="20" s="1"/>
  <c r="AF108" i="28"/>
  <c r="AF108" i="14"/>
  <c r="AF113" i="32"/>
  <c r="AF122" i="32" s="1"/>
  <c r="AG57" i="32"/>
  <c r="AG57" i="48" s="1"/>
  <c r="AG15" i="44"/>
  <c r="AI90" i="44"/>
  <c r="AI112" i="44"/>
  <c r="AI112" i="32" s="1"/>
  <c r="AI112" i="48" s="1"/>
  <c r="AH61" i="32"/>
  <c r="AH61" i="12" s="1"/>
  <c r="AH19" i="44"/>
  <c r="AH46" i="32"/>
  <c r="AH4" i="44"/>
  <c r="AG6" i="17"/>
  <c r="AG67" i="18" s="1"/>
  <c r="AF53" i="28"/>
  <c r="AF53" i="14"/>
  <c r="AF53" i="12"/>
  <c r="AF53" i="20" s="1"/>
  <c r="AI103" i="44"/>
  <c r="AI88" i="44"/>
  <c r="AI111" i="44"/>
  <c r="AI111" i="32" s="1"/>
  <c r="AI111" i="48" s="1"/>
  <c r="AH60" i="32"/>
  <c r="AH60" i="28" s="1"/>
  <c r="AH18" i="44"/>
  <c r="AH45" i="32"/>
  <c r="AH3" i="44"/>
  <c r="AH95" i="44"/>
  <c r="AH95" i="32" s="1"/>
  <c r="AI105" i="44"/>
  <c r="AI87" i="44"/>
  <c r="AI110" i="44"/>
  <c r="AI110" i="32" s="1"/>
  <c r="AH52" i="32"/>
  <c r="AH10" i="44"/>
  <c r="AH56" i="32"/>
  <c r="AH56" i="12" s="1"/>
  <c r="AH14" i="44"/>
  <c r="AG8" i="17"/>
  <c r="AG79" i="18" s="1"/>
  <c r="AG8" i="31"/>
  <c r="AI97" i="44" s="1"/>
  <c r="AI97" i="32" s="1"/>
  <c r="AI97" i="48" s="1"/>
  <c r="AH90" i="14"/>
  <c r="AH94" i="14"/>
  <c r="AH88" i="14"/>
  <c r="AH109" i="14"/>
  <c r="AH110" i="28"/>
  <c r="AH92" i="14"/>
  <c r="AH94" i="12"/>
  <c r="AH91" i="28"/>
  <c r="AH91" i="14"/>
  <c r="AH91" i="12"/>
  <c r="AH92" i="12"/>
  <c r="AH110" i="12"/>
  <c r="AH92" i="28"/>
  <c r="AH106" i="14"/>
  <c r="AH98" i="14"/>
  <c r="AH71" i="40"/>
  <c r="AH80" i="40" s="1"/>
  <c r="AH102" i="28"/>
  <c r="AH106" i="12"/>
  <c r="AH110" i="14"/>
  <c r="AH58" i="28"/>
  <c r="AH58" i="29" s="1"/>
  <c r="AH99" i="28"/>
  <c r="AH37" i="11"/>
  <c r="AH37" i="15"/>
  <c r="AH37" i="28"/>
  <c r="AH37" i="12"/>
  <c r="AF3" i="18"/>
  <c r="AH37" i="14"/>
  <c r="AI37" i="41"/>
  <c r="AI37" i="40"/>
  <c r="AH113" i="40"/>
  <c r="AH122" i="40" s="1"/>
  <c r="AH106" i="28"/>
  <c r="AH107" i="14"/>
  <c r="AH107" i="12"/>
  <c r="AH107" i="28"/>
  <c r="AH89" i="14"/>
  <c r="AH89" i="28"/>
  <c r="AH89" i="12"/>
  <c r="AI121" i="12"/>
  <c r="AG3" i="17"/>
  <c r="AI121" i="15"/>
  <c r="AI121" i="11"/>
  <c r="AI121" i="14"/>
  <c r="AI121" i="28"/>
  <c r="AH100" i="28"/>
  <c r="AH100" i="29" s="1"/>
  <c r="AH88" i="12"/>
  <c r="AH109" i="12"/>
  <c r="AH88" i="28"/>
  <c r="AI11" i="16"/>
  <c r="AH103" i="28"/>
  <c r="AH103" i="14"/>
  <c r="AH103" i="12"/>
  <c r="AF14" i="39"/>
  <c r="AF26" i="39" s="1"/>
  <c r="AG2" i="39"/>
  <c r="AH93" i="14"/>
  <c r="AH93" i="28"/>
  <c r="AH93" i="12"/>
  <c r="AH4" i="16"/>
  <c r="AH54" i="14"/>
  <c r="AH54" i="12"/>
  <c r="AH54" i="28"/>
  <c r="AH54" i="29" s="1"/>
  <c r="AH94" i="28"/>
  <c r="AH101" i="28"/>
  <c r="AH2" i="32"/>
  <c r="AH2" i="40"/>
  <c r="AF14" i="31"/>
  <c r="AF26" i="31" s="1"/>
  <c r="AG2" i="31"/>
  <c r="AH111" i="14"/>
  <c r="AH111" i="28"/>
  <c r="AH111" i="12"/>
  <c r="AH90" i="12"/>
  <c r="AH98" i="12"/>
  <c r="AH109" i="28"/>
  <c r="AH112" i="12"/>
  <c r="AH112" i="28"/>
  <c r="AH112" i="14"/>
  <c r="AL2" i="42"/>
  <c r="AL2" i="34"/>
  <c r="AG86" i="40"/>
  <c r="AG44" i="40"/>
  <c r="AI11" i="17"/>
  <c r="AH96" i="14"/>
  <c r="AH96" i="12"/>
  <c r="AH96" i="28"/>
  <c r="AH96" i="29" s="1"/>
  <c r="AH90" i="28"/>
  <c r="AH98" i="28"/>
  <c r="AH4" i="17"/>
  <c r="AI79" i="32"/>
  <c r="AI79" i="15"/>
  <c r="AI79" i="14"/>
  <c r="AI79" i="11"/>
  <c r="AG3" i="16"/>
  <c r="AI79" i="28"/>
  <c r="AI79" i="12"/>
  <c r="AG86" i="32"/>
  <c r="AG44" i="32"/>
  <c r="AI27" i="39"/>
  <c r="AH3" i="39"/>
  <c r="AJ37" i="49" s="1"/>
  <c r="AI4" i="39"/>
  <c r="AK107" i="45" s="1"/>
  <c r="AH9" i="39"/>
  <c r="AI6" i="39"/>
  <c r="AI22" i="39"/>
  <c r="AI34" i="39"/>
  <c r="AI9" i="39"/>
  <c r="AF9" i="31"/>
  <c r="AH108" i="44" s="1"/>
  <c r="AH108" i="32" s="1"/>
  <c r="AH108" i="48" s="1"/>
  <c r="AG6" i="31"/>
  <c r="AI95" i="44" s="1"/>
  <c r="AI95" i="32" s="1"/>
  <c r="AI95" i="48" s="1"/>
  <c r="AG34" i="31"/>
  <c r="AG10" i="17" s="1"/>
  <c r="AH10" i="31"/>
  <c r="AH10" i="18" s="1"/>
  <c r="AG22" i="31"/>
  <c r="AG10" i="16" s="1"/>
  <c r="AH37" i="32"/>
  <c r="AH38" i="32" s="1"/>
  <c r="AH37" i="36"/>
  <c r="AI121" i="32"/>
  <c r="AI2" i="36"/>
  <c r="AI2" i="35"/>
  <c r="AI2" i="4"/>
  <c r="AG14" i="2"/>
  <c r="AG26" i="2" s="1"/>
  <c r="AH2" i="2"/>
  <c r="AL2" i="38"/>
  <c r="AH86" i="4"/>
  <c r="AH44" i="4"/>
  <c r="AN4" i="32"/>
  <c r="AI29" i="32"/>
  <c r="AJ28" i="36"/>
  <c r="AL8" i="36"/>
  <c r="AI21" i="36"/>
  <c r="AN16" i="32"/>
  <c r="AI9" i="36"/>
  <c r="AH27" i="31"/>
  <c r="AI28" i="31"/>
  <c r="AJ28" i="31" s="1"/>
  <c r="AJ4" i="31" s="1"/>
  <c r="AH5" i="31"/>
  <c r="AH5" i="18" s="1"/>
  <c r="AI17" i="31"/>
  <c r="AH15" i="31"/>
  <c r="AI16" i="31"/>
  <c r="AH4" i="31"/>
  <c r="AG3" i="31"/>
  <c r="AF17" i="34"/>
  <c r="AF18" i="34"/>
  <c r="AF14" i="34"/>
  <c r="AF16" i="34"/>
  <c r="AF13" i="34"/>
  <c r="AF12" i="34"/>
  <c r="AG11" i="34"/>
  <c r="AF15" i="34"/>
  <c r="AF7" i="34"/>
  <c r="AF6" i="34"/>
  <c r="AF27" i="34"/>
  <c r="AF26" i="34"/>
  <c r="AF25" i="34"/>
  <c r="AF24" i="34"/>
  <c r="AG5" i="34"/>
  <c r="AF23" i="34"/>
  <c r="AF19" i="34"/>
  <c r="AN8" i="32"/>
  <c r="AO19" i="4"/>
  <c r="AN19" i="4"/>
  <c r="AN70" i="4"/>
  <c r="AO70" i="4"/>
  <c r="AO5" i="4"/>
  <c r="AN5" i="4"/>
  <c r="AH122" i="4"/>
  <c r="AH119" i="19"/>
  <c r="AF40" i="4"/>
  <c r="AO9" i="4"/>
  <c r="AN9" i="4"/>
  <c r="AI38" i="4"/>
  <c r="AO112" i="4"/>
  <c r="AN112" i="4"/>
  <c r="AN13" i="4"/>
  <c r="AO13" i="4"/>
  <c r="AJ29" i="4"/>
  <c r="AO24" i="4"/>
  <c r="AN24" i="4"/>
  <c r="AL117" i="19"/>
  <c r="AI71" i="4"/>
  <c r="AO21" i="4"/>
  <c r="AN21" i="4"/>
  <c r="AH80" i="4"/>
  <c r="AI113" i="4"/>
  <c r="AN16" i="4"/>
  <c r="AO16" i="4"/>
  <c r="S29" i="10"/>
  <c r="AI15" i="49" l="1"/>
  <c r="AK121" i="49"/>
  <c r="AL121" i="49" s="1"/>
  <c r="AJ27" i="39"/>
  <c r="AJ3" i="39" s="1"/>
  <c r="AI86" i="49"/>
  <c r="AI44" i="49"/>
  <c r="AI86" i="44"/>
  <c r="AI44" i="44"/>
  <c r="AI86" i="48"/>
  <c r="AI44" i="48"/>
  <c r="AI44" i="47"/>
  <c r="AI86" i="47"/>
  <c r="AI86" i="43"/>
  <c r="AI44" i="43"/>
  <c r="AJ2" i="41"/>
  <c r="AJ2" i="48"/>
  <c r="AJ2" i="44"/>
  <c r="AJ2" i="49"/>
  <c r="AJ2" i="45"/>
  <c r="AJ2" i="43"/>
  <c r="AJ2" i="47"/>
  <c r="AI86" i="45"/>
  <c r="AI44" i="45"/>
  <c r="AI20" i="49"/>
  <c r="AI38" i="40"/>
  <c r="AK87" i="4"/>
  <c r="AK45" i="4"/>
  <c r="AM3" i="4"/>
  <c r="AM29" i="4" s="1"/>
  <c r="AM38" i="4" s="1"/>
  <c r="AI14" i="49"/>
  <c r="AI6" i="49"/>
  <c r="AI18" i="49"/>
  <c r="AI52" i="48"/>
  <c r="AK55" i="49"/>
  <c r="AL55" i="49" s="1"/>
  <c r="AM55" i="40"/>
  <c r="AJ13" i="49"/>
  <c r="AN79" i="40"/>
  <c r="AR79" i="40" s="1"/>
  <c r="AM79" i="40"/>
  <c r="AF39" i="23"/>
  <c r="AK28" i="47"/>
  <c r="AL28" i="47" s="1"/>
  <c r="AK97" i="47"/>
  <c r="AM97" i="4"/>
  <c r="AK66" i="47"/>
  <c r="AM66" i="47" s="1"/>
  <c r="AM66" i="4"/>
  <c r="AK108" i="47"/>
  <c r="AL108" i="47" s="1"/>
  <c r="AM108" i="4"/>
  <c r="AK55" i="47"/>
  <c r="AM55" i="4"/>
  <c r="AL70" i="47"/>
  <c r="AJ26" i="47"/>
  <c r="AK63" i="47"/>
  <c r="AL63" i="47" s="1"/>
  <c r="AM63" i="4"/>
  <c r="AK51" i="47"/>
  <c r="AM51" i="4"/>
  <c r="AK105" i="47"/>
  <c r="AL105" i="47" s="1"/>
  <c r="AM105" i="4"/>
  <c r="AK58" i="47"/>
  <c r="AM58" i="4"/>
  <c r="AK47" i="47"/>
  <c r="AL47" i="47" s="1"/>
  <c r="AM47" i="4"/>
  <c r="AK100" i="47"/>
  <c r="AL100" i="47" s="1"/>
  <c r="AM100" i="4"/>
  <c r="AK89" i="47"/>
  <c r="AL89" i="47" s="1"/>
  <c r="AM89" i="4"/>
  <c r="AK61" i="47"/>
  <c r="AM61" i="47" s="1"/>
  <c r="AM61" i="4"/>
  <c r="AK93" i="47"/>
  <c r="AL93" i="47" s="1"/>
  <c r="AM93" i="4"/>
  <c r="AL112" i="47"/>
  <c r="AK103" i="47"/>
  <c r="AM103" i="47" s="1"/>
  <c r="AM103" i="4"/>
  <c r="AI8" i="49"/>
  <c r="AJ91" i="40"/>
  <c r="AJ91" i="49" s="1"/>
  <c r="AJ3" i="47"/>
  <c r="AM63" i="47"/>
  <c r="AJ95" i="40"/>
  <c r="AJ95" i="49" s="1"/>
  <c r="AJ18" i="47"/>
  <c r="AJ16" i="49"/>
  <c r="AK21" i="41"/>
  <c r="AL21" i="41" s="1"/>
  <c r="AN21" i="40"/>
  <c r="AI12" i="49"/>
  <c r="AN4" i="40"/>
  <c r="AN7" i="40"/>
  <c r="AN15" i="40"/>
  <c r="AO18" i="4"/>
  <c r="AN18" i="40"/>
  <c r="AJ106" i="40"/>
  <c r="AJ106" i="49" s="1"/>
  <c r="AH29" i="49"/>
  <c r="AH38" i="49" s="1"/>
  <c r="AJ3" i="50"/>
  <c r="AJ20" i="10" s="1"/>
  <c r="AJ62" i="10" s="1"/>
  <c r="AJ104" i="10" s="1"/>
  <c r="AK4" i="50"/>
  <c r="AK21" i="10" s="1"/>
  <c r="AK63" i="10" s="1"/>
  <c r="AK105" i="10" s="1"/>
  <c r="AN23" i="40"/>
  <c r="AM107" i="4"/>
  <c r="AO23" i="4"/>
  <c r="AN27" i="40"/>
  <c r="AM111" i="4"/>
  <c r="AM69" i="4"/>
  <c r="AN27" i="4"/>
  <c r="AO27" i="4"/>
  <c r="AM9" i="35"/>
  <c r="AL9" i="35"/>
  <c r="AJ25" i="47"/>
  <c r="AJ23" i="47"/>
  <c r="AJ92" i="40"/>
  <c r="AJ92" i="49" s="1"/>
  <c r="AK9" i="41"/>
  <c r="AL9" i="41" s="1"/>
  <c r="AN9" i="40"/>
  <c r="AM96" i="4"/>
  <c r="AM54" i="4"/>
  <c r="AO12" i="4"/>
  <c r="AN12" i="4"/>
  <c r="AN16" i="40"/>
  <c r="AK58" i="40"/>
  <c r="AK100" i="40"/>
  <c r="AJ4" i="47"/>
  <c r="AJ7" i="47"/>
  <c r="AJ27" i="47"/>
  <c r="AN14" i="40"/>
  <c r="AM64" i="4"/>
  <c r="AM106" i="4"/>
  <c r="AM3" i="40"/>
  <c r="AM29" i="40" s="1"/>
  <c r="AM92" i="4"/>
  <c r="AM50" i="4"/>
  <c r="AJ15" i="47"/>
  <c r="AK3" i="50"/>
  <c r="AK20" i="10" s="1"/>
  <c r="AK62" i="10" s="1"/>
  <c r="AK104" i="10" s="1"/>
  <c r="AK20" i="35"/>
  <c r="AJ104" i="40"/>
  <c r="AJ104" i="49" s="1"/>
  <c r="AJ12" i="47"/>
  <c r="AJ6" i="47"/>
  <c r="AN26" i="40"/>
  <c r="AA29" i="35"/>
  <c r="AA38" i="35" s="1"/>
  <c r="AJ11" i="47"/>
  <c r="AJ20" i="47"/>
  <c r="AJ14" i="47"/>
  <c r="AJ29" i="40"/>
  <c r="AJ17" i="47"/>
  <c r="AJ96" i="40"/>
  <c r="AJ96" i="49" s="1"/>
  <c r="AJ54" i="40"/>
  <c r="AJ54" i="49" s="1"/>
  <c r="AN25" i="40"/>
  <c r="AN11" i="40"/>
  <c r="AN17" i="40"/>
  <c r="AI18" i="23"/>
  <c r="AI18" i="22"/>
  <c r="AM94" i="4"/>
  <c r="AM52" i="4"/>
  <c r="AN6" i="40"/>
  <c r="AJ101" i="40"/>
  <c r="AJ101" i="49" s="1"/>
  <c r="AJ17" i="49" s="1"/>
  <c r="AL21" i="35"/>
  <c r="AM21" i="35"/>
  <c r="AN23" i="4"/>
  <c r="AH51" i="28"/>
  <c r="AH109" i="20"/>
  <c r="AF37" i="20"/>
  <c r="AH54" i="20"/>
  <c r="AH56" i="18"/>
  <c r="AH60" i="18" s="1"/>
  <c r="AH60" i="16"/>
  <c r="AD52" i="18"/>
  <c r="AF37" i="19"/>
  <c r="AF37" i="21"/>
  <c r="AH67" i="20"/>
  <c r="AH94" i="20"/>
  <c r="AG35" i="17"/>
  <c r="AG35" i="23" s="1"/>
  <c r="AG49" i="17"/>
  <c r="AG121" i="20"/>
  <c r="AE63" i="17"/>
  <c r="AG121" i="19"/>
  <c r="AG121" i="29"/>
  <c r="AG121" i="21"/>
  <c r="AJ79" i="48"/>
  <c r="AJ79" i="10"/>
  <c r="AH56" i="20"/>
  <c r="AE39" i="18"/>
  <c r="AE63" i="18" s="1"/>
  <c r="AG64" i="20"/>
  <c r="AF39" i="16"/>
  <c r="AF52" i="16" s="1"/>
  <c r="AF39" i="17"/>
  <c r="AF52" i="17" s="1"/>
  <c r="AH36" i="17"/>
  <c r="AH36" i="23" s="1"/>
  <c r="AH37" i="17"/>
  <c r="AH37" i="23" s="1"/>
  <c r="AH38" i="17"/>
  <c r="AH38" i="23" s="1"/>
  <c r="AF49" i="18"/>
  <c r="AF35" i="18"/>
  <c r="AF37" i="29"/>
  <c r="AG35" i="16"/>
  <c r="AG35" i="22" s="1"/>
  <c r="AG45" i="18"/>
  <c r="AG49" i="16"/>
  <c r="AF39" i="22"/>
  <c r="AG38" i="16"/>
  <c r="AG38" i="22" s="1"/>
  <c r="AG48" i="18"/>
  <c r="AG38" i="18" s="1"/>
  <c r="AI37" i="48"/>
  <c r="AI37" i="10"/>
  <c r="AH98" i="20"/>
  <c r="AH107" i="20"/>
  <c r="AH97" i="20"/>
  <c r="AG36" i="16"/>
  <c r="AG36" i="22" s="1"/>
  <c r="AG46" i="18"/>
  <c r="AG36" i="18" s="1"/>
  <c r="AJ121" i="48"/>
  <c r="AJ121" i="10"/>
  <c r="AH96" i="20"/>
  <c r="AG79" i="20"/>
  <c r="AG79" i="29"/>
  <c r="AG79" i="21"/>
  <c r="AE63" i="16"/>
  <c r="AG79" i="19"/>
  <c r="AG37" i="16"/>
  <c r="AG37" i="22" s="1"/>
  <c r="AG47" i="18"/>
  <c r="AG37" i="18" s="1"/>
  <c r="AE52" i="17"/>
  <c r="AA29" i="36"/>
  <c r="AA38" i="36" s="1"/>
  <c r="AA29" i="41"/>
  <c r="AA38" i="41" s="1"/>
  <c r="AB24" i="41"/>
  <c r="AB24" i="35"/>
  <c r="AB24" i="36"/>
  <c r="AB12" i="41"/>
  <c r="AB12" i="35"/>
  <c r="AB12" i="36"/>
  <c r="AB25" i="41"/>
  <c r="AB25" i="35"/>
  <c r="AB25" i="36"/>
  <c r="AB13" i="41"/>
  <c r="AB13" i="35"/>
  <c r="AB13" i="36"/>
  <c r="AB26" i="41"/>
  <c r="AB26" i="35"/>
  <c r="AB26" i="36"/>
  <c r="AB16" i="41"/>
  <c r="AB16" i="35"/>
  <c r="AB16" i="36"/>
  <c r="AM3" i="34"/>
  <c r="AH3" i="41"/>
  <c r="AH3" i="35"/>
  <c r="AH3" i="36"/>
  <c r="AC11" i="41"/>
  <c r="AC11" i="35"/>
  <c r="AC11" i="36"/>
  <c r="AC5" i="41"/>
  <c r="AC5" i="35"/>
  <c r="AC5" i="36"/>
  <c r="AB14" i="41"/>
  <c r="AB14" i="35"/>
  <c r="AB14" i="36"/>
  <c r="AB19" i="41"/>
  <c r="AB19" i="35"/>
  <c r="AB19" i="36"/>
  <c r="AB7" i="41"/>
  <c r="AB7" i="35"/>
  <c r="AB7" i="36"/>
  <c r="AB17" i="41"/>
  <c r="AB17" i="35"/>
  <c r="AB17" i="36"/>
  <c r="AB27" i="41"/>
  <c r="AB27" i="35"/>
  <c r="AB27" i="36"/>
  <c r="AB6" i="41"/>
  <c r="AB6" i="35"/>
  <c r="AB6" i="36"/>
  <c r="AB18" i="41"/>
  <c r="AB18" i="35"/>
  <c r="AB18" i="36"/>
  <c r="AB23" i="41"/>
  <c r="AB23" i="35"/>
  <c r="AB23" i="36"/>
  <c r="AB15" i="41"/>
  <c r="AB15" i="35"/>
  <c r="AB15" i="36"/>
  <c r="AM4" i="34"/>
  <c r="AH4" i="41"/>
  <c r="AH4" i="35"/>
  <c r="AH4" i="36"/>
  <c r="AG29" i="47"/>
  <c r="AG38" i="47" s="1"/>
  <c r="AH22" i="47"/>
  <c r="AI106" i="47"/>
  <c r="AI64" i="47"/>
  <c r="AH113" i="47"/>
  <c r="AH122" i="47" s="1"/>
  <c r="AH71" i="47"/>
  <c r="AH80" i="47" s="1"/>
  <c r="AH10" i="47"/>
  <c r="AI8" i="47"/>
  <c r="AO8" i="38"/>
  <c r="AN22" i="38"/>
  <c r="AN10" i="38"/>
  <c r="AI23" i="48"/>
  <c r="AI94" i="47"/>
  <c r="AI52" i="47"/>
  <c r="AN22" i="8"/>
  <c r="AO8" i="8"/>
  <c r="AN10" i="8"/>
  <c r="AJ50" i="47"/>
  <c r="AJ92" i="47"/>
  <c r="AG15" i="48"/>
  <c r="AJ94" i="49"/>
  <c r="AI113" i="49"/>
  <c r="AI122" i="49" s="1"/>
  <c r="AI3" i="39"/>
  <c r="AK37" i="49" s="1"/>
  <c r="AH95" i="12"/>
  <c r="AH95" i="20" s="1"/>
  <c r="AH95" i="48"/>
  <c r="AH61" i="14"/>
  <c r="AH61" i="48"/>
  <c r="AH19" i="48" s="1"/>
  <c r="AH47" i="14"/>
  <c r="AH47" i="48"/>
  <c r="AH5" i="48" s="1"/>
  <c r="AH48" i="12"/>
  <c r="AH48" i="48"/>
  <c r="AH6" i="48" s="1"/>
  <c r="AH70" i="48"/>
  <c r="AH28" i="48" s="1"/>
  <c r="AH97" i="14"/>
  <c r="AH97" i="48"/>
  <c r="AH64" i="28"/>
  <c r="AH64" i="48"/>
  <c r="AH22" i="48" s="1"/>
  <c r="AH65" i="48"/>
  <c r="AH23" i="48" s="1"/>
  <c r="AG3" i="48"/>
  <c r="AH56" i="14"/>
  <c r="AH56" i="48"/>
  <c r="AH14" i="48" s="1"/>
  <c r="AH45" i="14"/>
  <c r="AH45" i="48"/>
  <c r="AH87" i="12"/>
  <c r="AH87" i="48"/>
  <c r="AG113" i="48"/>
  <c r="AG122" i="48" s="1"/>
  <c r="AH50" i="48"/>
  <c r="AH8" i="48" s="1"/>
  <c r="AH52" i="28"/>
  <c r="AH52" i="48"/>
  <c r="AH10" i="48" s="1"/>
  <c r="AH60" i="48"/>
  <c r="AH18" i="48" s="1"/>
  <c r="AH69" i="28"/>
  <c r="AH69" i="48"/>
  <c r="AH27" i="48" s="1"/>
  <c r="AI110" i="48"/>
  <c r="AH68" i="12"/>
  <c r="AH68" i="48"/>
  <c r="AH26" i="48" s="1"/>
  <c r="AF71" i="32"/>
  <c r="AF80" i="32" s="1"/>
  <c r="AF66" i="48"/>
  <c r="AE24" i="48"/>
  <c r="AE29" i="48" s="1"/>
  <c r="AE38" i="48" s="1"/>
  <c r="AE71" i="48"/>
  <c r="AE80" i="48" s="1"/>
  <c r="AH49" i="48"/>
  <c r="AH7" i="48" s="1"/>
  <c r="AH46" i="48"/>
  <c r="AH4" i="48" s="1"/>
  <c r="AH67" i="14"/>
  <c r="AH67" i="48"/>
  <c r="AH25" i="48" s="1"/>
  <c r="AH51" i="14"/>
  <c r="AH51" i="48"/>
  <c r="AH9" i="48" s="1"/>
  <c r="AQ121" i="49"/>
  <c r="AP121" i="49"/>
  <c r="AO121" i="49"/>
  <c r="AN121" i="49"/>
  <c r="AP79" i="49"/>
  <c r="AQ79" i="49"/>
  <c r="AN79" i="49"/>
  <c r="AO79" i="49"/>
  <c r="AI3" i="49"/>
  <c r="AH67" i="28"/>
  <c r="AH68" i="28"/>
  <c r="AH69" i="12"/>
  <c r="AJ57" i="40"/>
  <c r="AJ57" i="49" s="1"/>
  <c r="AJ15" i="49" s="1"/>
  <c r="AJ15" i="45"/>
  <c r="AK108" i="45"/>
  <c r="AK66" i="45"/>
  <c r="AI66" i="40"/>
  <c r="AI66" i="49" s="1"/>
  <c r="AI71" i="49" s="1"/>
  <c r="AI80" i="49" s="1"/>
  <c r="AI24" i="45"/>
  <c r="AK99" i="45"/>
  <c r="AK95" i="45"/>
  <c r="AK53" i="45"/>
  <c r="AK57" i="45"/>
  <c r="AJ108" i="45"/>
  <c r="AJ108" i="40" s="1"/>
  <c r="AJ108" i="49" s="1"/>
  <c r="AJ66" i="45"/>
  <c r="AJ53" i="40"/>
  <c r="AJ53" i="49" s="1"/>
  <c r="AJ11" i="45"/>
  <c r="AH49" i="12"/>
  <c r="AH70" i="28"/>
  <c r="AH50" i="14"/>
  <c r="AH50" i="12"/>
  <c r="AH49" i="14"/>
  <c r="AH70" i="12"/>
  <c r="AH50" i="28"/>
  <c r="AH49" i="28"/>
  <c r="AH47" i="28"/>
  <c r="AH97" i="28"/>
  <c r="AH48" i="28"/>
  <c r="AJ110" i="44"/>
  <c r="AJ110" i="32" s="1"/>
  <c r="AJ110" i="48" s="1"/>
  <c r="AH69" i="14"/>
  <c r="AH45" i="28"/>
  <c r="AH65" i="28"/>
  <c r="AI101" i="44"/>
  <c r="AI101" i="32" s="1"/>
  <c r="AI101" i="48" s="1"/>
  <c r="AH65" i="12"/>
  <c r="AH65" i="20" s="1"/>
  <c r="AH52" i="12"/>
  <c r="AH52" i="20" s="1"/>
  <c r="AH52" i="14"/>
  <c r="AH65" i="14"/>
  <c r="AH64" i="14"/>
  <c r="AH87" i="14"/>
  <c r="AH87" i="28"/>
  <c r="AK97" i="40"/>
  <c r="AJ67" i="40"/>
  <c r="AJ67" i="49" s="1"/>
  <c r="AJ25" i="49" s="1"/>
  <c r="AJ25" i="45"/>
  <c r="AJ45" i="40"/>
  <c r="AJ45" i="49" s="1"/>
  <c r="AJ3" i="45"/>
  <c r="AK92" i="45"/>
  <c r="AK105" i="45"/>
  <c r="AK17" i="45"/>
  <c r="AK121" i="40"/>
  <c r="AJ47" i="40"/>
  <c r="AJ47" i="49" s="1"/>
  <c r="AJ5" i="49" s="1"/>
  <c r="AJ5" i="45"/>
  <c r="AJ48" i="40"/>
  <c r="AJ48" i="49" s="1"/>
  <c r="AJ6" i="49" s="1"/>
  <c r="AJ6" i="45"/>
  <c r="AJ65" i="40"/>
  <c r="AJ65" i="49" s="1"/>
  <c r="AJ23" i="49" s="1"/>
  <c r="AJ23" i="45"/>
  <c r="AK91" i="45"/>
  <c r="AK88" i="45"/>
  <c r="AJ62" i="40"/>
  <c r="AJ62" i="49" s="1"/>
  <c r="AJ20" i="45"/>
  <c r="AK110" i="45"/>
  <c r="AJ26" i="45"/>
  <c r="AJ68" i="40"/>
  <c r="AJ68" i="49" s="1"/>
  <c r="AJ26" i="49" s="1"/>
  <c r="AJ69" i="40"/>
  <c r="AJ69" i="49" s="1"/>
  <c r="AJ27" i="49" s="1"/>
  <c r="AJ27" i="45"/>
  <c r="AJ46" i="40"/>
  <c r="AJ46" i="49" s="1"/>
  <c r="AJ4" i="49" s="1"/>
  <c r="AJ4" i="45"/>
  <c r="AK111" i="45"/>
  <c r="AK93" i="45"/>
  <c r="AJ64" i="40"/>
  <c r="AJ64" i="49" s="1"/>
  <c r="AJ22" i="45"/>
  <c r="AJ50" i="40"/>
  <c r="AJ50" i="49" s="1"/>
  <c r="AJ8" i="45"/>
  <c r="AJ61" i="40"/>
  <c r="AJ61" i="49" s="1"/>
  <c r="AJ19" i="49" s="1"/>
  <c r="AJ19" i="45"/>
  <c r="AJ56" i="40"/>
  <c r="AJ56" i="49" s="1"/>
  <c r="AJ14" i="49" s="1"/>
  <c r="AJ14" i="45"/>
  <c r="AK104" i="45"/>
  <c r="AK65" i="45"/>
  <c r="AK45" i="45"/>
  <c r="AK64" i="45"/>
  <c r="AK52" i="45"/>
  <c r="AK63" i="45"/>
  <c r="AK51" i="45"/>
  <c r="AK70" i="45"/>
  <c r="AK62" i="45"/>
  <c r="AK50" i="45"/>
  <c r="AK69" i="45"/>
  <c r="AK48" i="45"/>
  <c r="AK46" i="45"/>
  <c r="AK67" i="45"/>
  <c r="AK47" i="45"/>
  <c r="AK56" i="45"/>
  <c r="AK49" i="45"/>
  <c r="AK60" i="45"/>
  <c r="AK68" i="45"/>
  <c r="AK61" i="45"/>
  <c r="AK94" i="45"/>
  <c r="AJ49" i="40"/>
  <c r="AJ49" i="49" s="1"/>
  <c r="AJ7" i="45"/>
  <c r="AJ51" i="40"/>
  <c r="AJ51" i="49" s="1"/>
  <c r="AJ9" i="49" s="1"/>
  <c r="AJ9" i="45"/>
  <c r="AK90" i="45"/>
  <c r="AK98" i="45"/>
  <c r="AK89" i="45"/>
  <c r="AJ70" i="40"/>
  <c r="AJ70" i="49" s="1"/>
  <c r="AJ28" i="49" s="1"/>
  <c r="AJ28" i="45"/>
  <c r="AJ21" i="45"/>
  <c r="AJ63" i="40"/>
  <c r="AJ63" i="49" s="1"/>
  <c r="AJ21" i="49" s="1"/>
  <c r="AK112" i="45"/>
  <c r="AK103" i="45"/>
  <c r="AK109" i="45"/>
  <c r="AK13" i="45"/>
  <c r="AJ18" i="45"/>
  <c r="AJ60" i="40"/>
  <c r="AJ60" i="49" s="1"/>
  <c r="AJ18" i="49" s="1"/>
  <c r="AJ10" i="45"/>
  <c r="AJ52" i="40"/>
  <c r="AJ52" i="49" s="1"/>
  <c r="AK106" i="45"/>
  <c r="AK87" i="45"/>
  <c r="AK102" i="45"/>
  <c r="AH113" i="32"/>
  <c r="AH122" i="32" s="1"/>
  <c r="AH108" i="14"/>
  <c r="AH108" i="28"/>
  <c r="AH108" i="12"/>
  <c r="AH108" i="20" s="1"/>
  <c r="AJ104" i="44"/>
  <c r="AJ104" i="32" s="1"/>
  <c r="AJ104" i="48" s="1"/>
  <c r="AG66" i="32"/>
  <c r="AG66" i="48" s="1"/>
  <c r="AG24" i="48" s="1"/>
  <c r="AG24" i="44"/>
  <c r="AI22" i="44"/>
  <c r="AI106" i="32"/>
  <c r="AI106" i="14" s="1"/>
  <c r="AG9" i="17"/>
  <c r="AH45" i="12"/>
  <c r="AH61" i="28"/>
  <c r="AH46" i="12"/>
  <c r="AH56" i="28"/>
  <c r="AH48" i="14"/>
  <c r="AI4" i="44"/>
  <c r="AI88" i="32"/>
  <c r="AG53" i="12"/>
  <c r="AG53" i="20" s="1"/>
  <c r="AG53" i="28"/>
  <c r="AG53" i="14"/>
  <c r="AJ87" i="44"/>
  <c r="AJ103" i="44"/>
  <c r="AJ103" i="32" s="1"/>
  <c r="AJ103" i="48" s="1"/>
  <c r="AH59" i="32"/>
  <c r="AH59" i="48" s="1"/>
  <c r="AH17" i="48" s="1"/>
  <c r="AH17" i="44"/>
  <c r="AI10" i="44"/>
  <c r="AI94" i="32"/>
  <c r="AI7" i="44"/>
  <c r="AI91" i="32"/>
  <c r="AI91" i="12" s="1"/>
  <c r="AH6" i="17"/>
  <c r="AH67" i="18" s="1"/>
  <c r="AH55" i="32"/>
  <c r="AH55" i="48" s="1"/>
  <c r="AH13" i="44"/>
  <c r="AH46" i="28"/>
  <c r="AH95" i="14"/>
  <c r="AH95" i="28"/>
  <c r="AI19" i="44"/>
  <c r="AI103" i="32"/>
  <c r="AI99" i="44"/>
  <c r="AI99" i="32" s="1"/>
  <c r="AI6" i="44"/>
  <c r="AI90" i="32"/>
  <c r="AJ93" i="44"/>
  <c r="AJ93" i="32" s="1"/>
  <c r="AJ102" i="44"/>
  <c r="AJ102" i="32" s="1"/>
  <c r="AJ102" i="48" s="1"/>
  <c r="AI45" i="32"/>
  <c r="AI45" i="28" s="1"/>
  <c r="AI5" i="44"/>
  <c r="AI89" i="32"/>
  <c r="AH53" i="32"/>
  <c r="AH53" i="48" s="1"/>
  <c r="AH11" i="44"/>
  <c r="AF9" i="18"/>
  <c r="AH66" i="44"/>
  <c r="AH8" i="17"/>
  <c r="AH79" i="18" s="1"/>
  <c r="AH8" i="31"/>
  <c r="AJ101" i="44" s="1"/>
  <c r="AJ88" i="44"/>
  <c r="AJ88" i="32" s="1"/>
  <c r="AJ88" i="48" s="1"/>
  <c r="AH46" i="14"/>
  <c r="AH64" i="12"/>
  <c r="AH64" i="20" s="1"/>
  <c r="AG55" i="12"/>
  <c r="AG55" i="14"/>
  <c r="AG55" i="28"/>
  <c r="AJ91" i="44"/>
  <c r="AJ91" i="32" s="1"/>
  <c r="AJ91" i="48" s="1"/>
  <c r="AJ98" i="44"/>
  <c r="AI56" i="32"/>
  <c r="AI56" i="12" s="1"/>
  <c r="AI14" i="44"/>
  <c r="AI59" i="44"/>
  <c r="AI55" i="44"/>
  <c r="AG8" i="18"/>
  <c r="AG57" i="28"/>
  <c r="AJ89" i="44"/>
  <c r="AJ89" i="32" s="1"/>
  <c r="AJ89" i="48" s="1"/>
  <c r="AJ112" i="44"/>
  <c r="AJ112" i="32" s="1"/>
  <c r="AJ112" i="48" s="1"/>
  <c r="AI9" i="44"/>
  <c r="AI93" i="32"/>
  <c r="AI93" i="12" s="1"/>
  <c r="AI70" i="32"/>
  <c r="AI70" i="48" s="1"/>
  <c r="AI28" i="48" s="1"/>
  <c r="AI28" i="44"/>
  <c r="AF66" i="28"/>
  <c r="AF66" i="12"/>
  <c r="AF66" i="20" s="1"/>
  <c r="AF66" i="14"/>
  <c r="AH57" i="32"/>
  <c r="AH57" i="48" s="1"/>
  <c r="AH15" i="48" s="1"/>
  <c r="AH15" i="44"/>
  <c r="AJ94" i="44"/>
  <c r="AJ94" i="32" s="1"/>
  <c r="AJ94" i="48" s="1"/>
  <c r="AJ107" i="44"/>
  <c r="AJ107" i="32" s="1"/>
  <c r="AJ107" i="48" s="1"/>
  <c r="AJ111" i="44"/>
  <c r="AJ111" i="32" s="1"/>
  <c r="AJ111" i="48" s="1"/>
  <c r="AI62" i="32"/>
  <c r="AI62" i="48" s="1"/>
  <c r="AI20" i="48" s="1"/>
  <c r="AI20" i="44"/>
  <c r="AI69" i="32"/>
  <c r="AI69" i="48" s="1"/>
  <c r="AI27" i="48" s="1"/>
  <c r="AI27" i="44"/>
  <c r="AI3" i="44"/>
  <c r="AI87" i="32"/>
  <c r="AI87" i="48" s="1"/>
  <c r="AI8" i="44"/>
  <c r="AI92" i="32"/>
  <c r="AJ92" i="44"/>
  <c r="AJ92" i="32" s="1"/>
  <c r="AJ92" i="48" s="1"/>
  <c r="AJ106" i="44"/>
  <c r="AJ106" i="32" s="1"/>
  <c r="AJ106" i="48" s="1"/>
  <c r="AI68" i="32"/>
  <c r="AI68" i="48" s="1"/>
  <c r="AI26" i="44"/>
  <c r="AH4" i="18"/>
  <c r="AJ67" i="44"/>
  <c r="AJ68" i="44"/>
  <c r="AJ69" i="44"/>
  <c r="AJ70" i="44"/>
  <c r="AJ56" i="44"/>
  <c r="AJ56" i="32" s="1"/>
  <c r="AJ56" i="48" s="1"/>
  <c r="AJ64" i="44"/>
  <c r="AJ62" i="44"/>
  <c r="AJ61" i="44"/>
  <c r="AJ48" i="44"/>
  <c r="AJ52" i="44"/>
  <c r="AJ49" i="44"/>
  <c r="AJ63" i="44"/>
  <c r="AJ47" i="44"/>
  <c r="AJ51" i="44"/>
  <c r="AJ60" i="44"/>
  <c r="AJ65" i="44"/>
  <c r="AJ46" i="44"/>
  <c r="AJ50" i="44"/>
  <c r="AJ45" i="44"/>
  <c r="AI57" i="44"/>
  <c r="AG6" i="18"/>
  <c r="AI53" i="44"/>
  <c r="AI21" i="44"/>
  <c r="AI105" i="32"/>
  <c r="AI105" i="48" s="1"/>
  <c r="AI21" i="48" s="1"/>
  <c r="AF55" i="20"/>
  <c r="AG108" i="28"/>
  <c r="AG108" i="12"/>
  <c r="AG108" i="20" s="1"/>
  <c r="AG108" i="14"/>
  <c r="AG113" i="32"/>
  <c r="AG122" i="32" s="1"/>
  <c r="AJ90" i="44"/>
  <c r="AJ90" i="32" s="1"/>
  <c r="AJ90" i="48" s="1"/>
  <c r="AJ105" i="44"/>
  <c r="AJ105" i="32" s="1"/>
  <c r="AJ105" i="48" s="1"/>
  <c r="AJ109" i="44"/>
  <c r="AJ109" i="32" s="1"/>
  <c r="AJ109" i="48" s="1"/>
  <c r="AI60" i="32"/>
  <c r="AI18" i="44"/>
  <c r="AI67" i="32"/>
  <c r="AI25" i="44"/>
  <c r="AI23" i="44"/>
  <c r="AI98" i="12"/>
  <c r="AI98" i="28"/>
  <c r="AI46" i="14"/>
  <c r="AI102" i="28"/>
  <c r="AI50" i="28"/>
  <c r="AI64" i="14"/>
  <c r="AI50" i="12"/>
  <c r="AI50" i="14"/>
  <c r="AI64" i="12"/>
  <c r="AI48" i="14"/>
  <c r="AI109" i="12"/>
  <c r="AI64" i="28"/>
  <c r="AI95" i="14"/>
  <c r="AI98" i="14"/>
  <c r="AH86" i="32"/>
  <c r="AH44" i="32"/>
  <c r="AI65" i="12"/>
  <c r="AI65" i="28"/>
  <c r="AI65" i="14"/>
  <c r="AI111" i="28"/>
  <c r="AI111" i="14"/>
  <c r="AI111" i="12"/>
  <c r="AI109" i="28"/>
  <c r="AI51" i="14"/>
  <c r="AI51" i="12"/>
  <c r="AI51" i="28"/>
  <c r="AJ79" i="32"/>
  <c r="AJ79" i="28"/>
  <c r="AJ79" i="12"/>
  <c r="AH3" i="16"/>
  <c r="AJ79" i="11"/>
  <c r="AJ79" i="15"/>
  <c r="AJ79" i="14"/>
  <c r="AM2" i="42"/>
  <c r="AM2" i="34"/>
  <c r="AH44" i="40"/>
  <c r="AH86" i="40"/>
  <c r="AI5" i="31"/>
  <c r="AI5" i="18" s="1"/>
  <c r="AI5" i="16"/>
  <c r="AI112" i="12"/>
  <c r="AI112" i="14"/>
  <c r="AI112" i="28"/>
  <c r="AI47" i="14"/>
  <c r="AI47" i="28"/>
  <c r="AI47" i="12"/>
  <c r="AI109" i="14"/>
  <c r="AI37" i="11"/>
  <c r="AG3" i="18"/>
  <c r="AI37" i="12"/>
  <c r="AI37" i="28"/>
  <c r="AI37" i="15"/>
  <c r="AI37" i="14"/>
  <c r="AI4" i="17"/>
  <c r="AI96" i="28"/>
  <c r="AI96" i="29" s="1"/>
  <c r="AI96" i="14"/>
  <c r="AI96" i="12"/>
  <c r="AI110" i="12"/>
  <c r="AI52" i="28"/>
  <c r="AI100" i="28"/>
  <c r="AI100" i="29" s="1"/>
  <c r="AI49" i="12"/>
  <c r="AI113" i="40"/>
  <c r="AI122" i="40" s="1"/>
  <c r="AG9" i="31"/>
  <c r="AG9" i="16"/>
  <c r="AI110" i="28"/>
  <c r="AI97" i="14"/>
  <c r="AI97" i="28"/>
  <c r="AI97" i="12"/>
  <c r="AI52" i="12"/>
  <c r="AI54" i="14"/>
  <c r="AI54" i="28"/>
  <c r="AI54" i="29" s="1"/>
  <c r="AI54" i="12"/>
  <c r="AI49" i="28"/>
  <c r="AG14" i="39"/>
  <c r="AG26" i="39" s="1"/>
  <c r="AH2" i="39"/>
  <c r="AI48" i="12"/>
  <c r="AI58" i="28"/>
  <c r="AI58" i="29" s="1"/>
  <c r="AI46" i="12"/>
  <c r="AI95" i="28"/>
  <c r="AH3" i="17"/>
  <c r="AJ121" i="11"/>
  <c r="AJ121" i="14"/>
  <c r="AJ121" i="28"/>
  <c r="AJ121" i="12"/>
  <c r="AJ121" i="15"/>
  <c r="AI110" i="14"/>
  <c r="AI52" i="14"/>
  <c r="AI49" i="14"/>
  <c r="AI48" i="28"/>
  <c r="AI46" i="28"/>
  <c r="AI95" i="12"/>
  <c r="AH6" i="31"/>
  <c r="AJ95" i="44" s="1"/>
  <c r="AI61" i="14"/>
  <c r="AI61" i="28"/>
  <c r="AI61" i="12"/>
  <c r="AI4" i="16"/>
  <c r="AJ37" i="41"/>
  <c r="AJ37" i="40"/>
  <c r="AJ38" i="40" s="1"/>
  <c r="AI2" i="32"/>
  <c r="AI2" i="40"/>
  <c r="AG14" i="31"/>
  <c r="AG26" i="31" s="1"/>
  <c r="AH2" i="31"/>
  <c r="AI107" i="12"/>
  <c r="AI107" i="14"/>
  <c r="AI107" i="28"/>
  <c r="AH22" i="31"/>
  <c r="AH10" i="16" s="1"/>
  <c r="AH34" i="31"/>
  <c r="AH10" i="17" s="1"/>
  <c r="AI10" i="31"/>
  <c r="AI10" i="18" s="1"/>
  <c r="AJ121" i="32"/>
  <c r="AI37" i="36"/>
  <c r="AI37" i="32"/>
  <c r="AI38" i="32" s="1"/>
  <c r="AJ2" i="36"/>
  <c r="AJ2" i="35"/>
  <c r="AJ2" i="4"/>
  <c r="AH14" i="2"/>
  <c r="AH26" i="2" s="1"/>
  <c r="AI2" i="2"/>
  <c r="AM2" i="38"/>
  <c r="AI44" i="4"/>
  <c r="AI86" i="4"/>
  <c r="AL10" i="36"/>
  <c r="AN10" i="32"/>
  <c r="AN24" i="32"/>
  <c r="AJ29" i="32"/>
  <c r="AN14" i="32"/>
  <c r="AN23" i="32"/>
  <c r="AJ21" i="36"/>
  <c r="AK28" i="36"/>
  <c r="AN28" i="32"/>
  <c r="AJ9" i="36"/>
  <c r="AN18" i="32"/>
  <c r="AN3" i="32"/>
  <c r="AN17" i="32"/>
  <c r="AN18" i="4"/>
  <c r="AI27" i="31"/>
  <c r="AJ27" i="31" s="1"/>
  <c r="AJ3" i="31" s="1"/>
  <c r="AH3" i="31"/>
  <c r="AI15" i="31"/>
  <c r="AI4" i="31"/>
  <c r="AG18" i="34"/>
  <c r="AG17" i="34"/>
  <c r="AG16" i="34"/>
  <c r="AG15" i="34"/>
  <c r="AG14" i="34"/>
  <c r="AG13" i="34"/>
  <c r="AG12" i="34"/>
  <c r="AH11" i="34"/>
  <c r="AG27" i="34"/>
  <c r="AG26" i="34"/>
  <c r="AG25" i="34"/>
  <c r="AG24" i="34"/>
  <c r="AG23" i="34"/>
  <c r="AG19" i="34"/>
  <c r="AH5" i="34"/>
  <c r="AG7" i="34"/>
  <c r="AG6" i="34"/>
  <c r="AO63" i="4"/>
  <c r="AN63" i="4"/>
  <c r="AN22" i="4"/>
  <c r="AO22" i="4"/>
  <c r="AO7" i="4"/>
  <c r="AN7" i="4"/>
  <c r="AL115" i="19"/>
  <c r="AG40" i="4"/>
  <c r="AN17" i="4"/>
  <c r="AO17" i="4"/>
  <c r="AN11" i="4"/>
  <c r="AO11" i="4"/>
  <c r="AL114" i="19"/>
  <c r="AN66" i="4"/>
  <c r="AO66" i="4"/>
  <c r="AJ38" i="4"/>
  <c r="AO26" i="4"/>
  <c r="AN26" i="4"/>
  <c r="AN47" i="4"/>
  <c r="AO47" i="4"/>
  <c r="AI122" i="4"/>
  <c r="AI119" i="19"/>
  <c r="AJ113" i="4"/>
  <c r="AO6" i="4"/>
  <c r="AN6" i="4"/>
  <c r="AN14" i="4"/>
  <c r="AO14" i="4"/>
  <c r="AO105" i="4"/>
  <c r="AN105" i="4"/>
  <c r="AO20" i="4"/>
  <c r="AN20" i="4"/>
  <c r="AO25" i="4"/>
  <c r="AN25" i="4"/>
  <c r="AK29" i="4"/>
  <c r="AN3" i="4"/>
  <c r="AO3" i="4"/>
  <c r="AO15" i="4"/>
  <c r="AN15" i="4"/>
  <c r="AN100" i="4"/>
  <c r="AO100" i="4"/>
  <c r="AI80" i="4"/>
  <c r="AN4" i="4"/>
  <c r="AO4" i="4"/>
  <c r="AO108" i="4"/>
  <c r="AN108" i="4"/>
  <c r="AO89" i="4"/>
  <c r="AN89" i="4"/>
  <c r="AN61" i="4"/>
  <c r="AO61" i="4"/>
  <c r="AO55" i="4"/>
  <c r="AN55" i="4"/>
  <c r="AO51" i="4"/>
  <c r="AN51" i="4"/>
  <c r="AO103" i="4"/>
  <c r="AN103" i="4"/>
  <c r="AO58" i="4"/>
  <c r="AN58" i="4"/>
  <c r="AJ71" i="4"/>
  <c r="AN97" i="4"/>
  <c r="AO97" i="4"/>
  <c r="AN93" i="4"/>
  <c r="AO93" i="4"/>
  <c r="AO8" i="4"/>
  <c r="AN8" i="4"/>
  <c r="AN10" i="4"/>
  <c r="AO10" i="4"/>
  <c r="T29" i="10"/>
  <c r="AQ79" i="40" l="1"/>
  <c r="AJ86" i="43"/>
  <c r="AJ44" i="43"/>
  <c r="AJ86" i="45"/>
  <c r="AJ44" i="45"/>
  <c r="AJ44" i="49"/>
  <c r="AJ86" i="49"/>
  <c r="AJ44" i="44"/>
  <c r="AJ86" i="44"/>
  <c r="AJ44" i="48"/>
  <c r="AJ86" i="48"/>
  <c r="AK2" i="41"/>
  <c r="AK2" i="44"/>
  <c r="AK2" i="49"/>
  <c r="AK2" i="45"/>
  <c r="AK2" i="43"/>
  <c r="AK2" i="47"/>
  <c r="AK2" i="48"/>
  <c r="AJ44" i="47"/>
  <c r="AJ86" i="47"/>
  <c r="AS79" i="40"/>
  <c r="AP79" i="40"/>
  <c r="AI96" i="20"/>
  <c r="AI107" i="20"/>
  <c r="AI97" i="20"/>
  <c r="AI52" i="20"/>
  <c r="AM55" i="49"/>
  <c r="AJ11" i="49"/>
  <c r="AL66" i="47"/>
  <c r="AL61" i="47"/>
  <c r="AM28" i="47"/>
  <c r="AJ7" i="49"/>
  <c r="AN121" i="40"/>
  <c r="AP121" i="40" s="1"/>
  <c r="AM121" i="40"/>
  <c r="AK97" i="49"/>
  <c r="AL97" i="49" s="1"/>
  <c r="AM97" i="40"/>
  <c r="AK100" i="49"/>
  <c r="AL100" i="49" s="1"/>
  <c r="AM100" i="40"/>
  <c r="AK58" i="49"/>
  <c r="AL58" i="49" s="1"/>
  <c r="AM58" i="40"/>
  <c r="AJ20" i="49"/>
  <c r="AK37" i="41"/>
  <c r="AK37" i="40"/>
  <c r="AM37" i="40" s="1"/>
  <c r="AM38" i="40" s="1"/>
  <c r="AK13" i="47"/>
  <c r="AL13" i="47" s="1"/>
  <c r="AM108" i="47"/>
  <c r="AG39" i="23"/>
  <c r="AM47" i="47"/>
  <c r="AK9" i="47"/>
  <c r="AM9" i="47" s="1"/>
  <c r="AK5" i="47"/>
  <c r="AM5" i="47" s="1"/>
  <c r="AM105" i="47"/>
  <c r="AL55" i="47"/>
  <c r="AM55" i="47"/>
  <c r="AK24" i="47"/>
  <c r="AM24" i="47" s="1"/>
  <c r="AK53" i="47"/>
  <c r="AM53" i="47" s="1"/>
  <c r="AM53" i="4"/>
  <c r="AK57" i="47"/>
  <c r="AM57" i="4"/>
  <c r="AK95" i="47"/>
  <c r="AM95" i="47" s="1"/>
  <c r="AM95" i="4"/>
  <c r="AK99" i="47"/>
  <c r="AM99" i="47" s="1"/>
  <c r="AM99" i="4"/>
  <c r="AL103" i="47"/>
  <c r="AK59" i="47"/>
  <c r="AL59" i="47" s="1"/>
  <c r="AM59" i="4"/>
  <c r="AM51" i="47"/>
  <c r="AN111" i="4"/>
  <c r="AK101" i="47"/>
  <c r="AL101" i="47" s="1"/>
  <c r="AM101" i="4"/>
  <c r="AL51" i="47"/>
  <c r="AM100" i="47"/>
  <c r="AK16" i="47"/>
  <c r="AM16" i="47" s="1"/>
  <c r="AM97" i="47"/>
  <c r="AL97" i="47"/>
  <c r="AM89" i="47"/>
  <c r="AK45" i="47"/>
  <c r="AM45" i="4"/>
  <c r="AK98" i="47"/>
  <c r="AM98" i="4"/>
  <c r="AK90" i="47"/>
  <c r="AM90" i="47" s="1"/>
  <c r="AM90" i="4"/>
  <c r="AK67" i="47"/>
  <c r="AM67" i="47" s="1"/>
  <c r="AM67" i="4"/>
  <c r="AK19" i="47"/>
  <c r="AL19" i="47" s="1"/>
  <c r="AK87" i="47"/>
  <c r="AM87" i="4"/>
  <c r="AO65" i="4"/>
  <c r="AM65" i="4"/>
  <c r="AK68" i="47"/>
  <c r="AL68" i="47" s="1"/>
  <c r="AM68" i="4"/>
  <c r="AK110" i="47"/>
  <c r="AM110" i="47" s="1"/>
  <c r="AM110" i="4"/>
  <c r="AK62" i="47"/>
  <c r="AM62" i="47" s="1"/>
  <c r="AM62" i="4"/>
  <c r="AK60" i="47"/>
  <c r="AM60" i="4"/>
  <c r="AK91" i="47"/>
  <c r="AM91" i="47" s="1"/>
  <c r="AM91" i="4"/>
  <c r="AK104" i="47"/>
  <c r="AL104" i="47" s="1"/>
  <c r="AM104" i="4"/>
  <c r="AK102" i="47"/>
  <c r="AM102" i="4"/>
  <c r="AM58" i="47"/>
  <c r="AK88" i="47"/>
  <c r="AM88" i="4"/>
  <c r="AK48" i="47"/>
  <c r="AM48" i="47" s="1"/>
  <c r="AM48" i="4"/>
  <c r="AL58" i="47"/>
  <c r="AK46" i="47"/>
  <c r="AL46" i="47" s="1"/>
  <c r="AM46" i="4"/>
  <c r="AK109" i="47"/>
  <c r="AM109" i="47" s="1"/>
  <c r="AM109" i="4"/>
  <c r="AK49" i="47"/>
  <c r="AK7" i="47" s="1"/>
  <c r="AM7" i="47" s="1"/>
  <c r="AM49" i="4"/>
  <c r="AK56" i="47"/>
  <c r="AM56" i="4"/>
  <c r="AM93" i="47"/>
  <c r="AK21" i="47"/>
  <c r="AI69" i="12"/>
  <c r="AI71" i="40"/>
  <c r="AI80" i="40" s="1"/>
  <c r="AK107" i="40"/>
  <c r="AJ8" i="49"/>
  <c r="AJ22" i="49"/>
  <c r="AJ12" i="49"/>
  <c r="AL20" i="35"/>
  <c r="AM20" i="35"/>
  <c r="AK29" i="40"/>
  <c r="AN29" i="40" s="1"/>
  <c r="AN3" i="40"/>
  <c r="AK20" i="41"/>
  <c r="AL20" i="41" s="1"/>
  <c r="AN20" i="40"/>
  <c r="AK65" i="47"/>
  <c r="AN65" i="4"/>
  <c r="AK101" i="40"/>
  <c r="AL22" i="35"/>
  <c r="AM22" i="35"/>
  <c r="AK69" i="47"/>
  <c r="AO69" i="4"/>
  <c r="AN69" i="4"/>
  <c r="AK107" i="47"/>
  <c r="AO107" i="4"/>
  <c r="AN107" i="4"/>
  <c r="AL10" i="35"/>
  <c r="AM10" i="35"/>
  <c r="AM8" i="35"/>
  <c r="AL8" i="35"/>
  <c r="AK22" i="41"/>
  <c r="AL22" i="41" s="1"/>
  <c r="AN22" i="40"/>
  <c r="AK111" i="47"/>
  <c r="AO111" i="4"/>
  <c r="AL9" i="47"/>
  <c r="AI56" i="28"/>
  <c r="AK59" i="40"/>
  <c r="AK10" i="41"/>
  <c r="AL10" i="41" s="1"/>
  <c r="AN10" i="40"/>
  <c r="AK8" i="41"/>
  <c r="AL8" i="41" s="1"/>
  <c r="AN8" i="40"/>
  <c r="AK54" i="47"/>
  <c r="AN54" i="4"/>
  <c r="AO54" i="4"/>
  <c r="AB29" i="35"/>
  <c r="AB38" i="35" s="1"/>
  <c r="AK96" i="47"/>
  <c r="AO96" i="4"/>
  <c r="AN96" i="4"/>
  <c r="AN12" i="40"/>
  <c r="AK54" i="40"/>
  <c r="AK96" i="40"/>
  <c r="AI64" i="20"/>
  <c r="AI56" i="20"/>
  <c r="AI65" i="20"/>
  <c r="AI109" i="20"/>
  <c r="AI95" i="20"/>
  <c r="AG37" i="19"/>
  <c r="AI98" i="20"/>
  <c r="AG37" i="21"/>
  <c r="AI54" i="20"/>
  <c r="AG37" i="29"/>
  <c r="AI59" i="18"/>
  <c r="AI57" i="18"/>
  <c r="AI58" i="18"/>
  <c r="AI70" i="14"/>
  <c r="AK90" i="44"/>
  <c r="AK90" i="32" s="1"/>
  <c r="AI70" i="12"/>
  <c r="AI26" i="48"/>
  <c r="AI87" i="14"/>
  <c r="AI87" i="28"/>
  <c r="AG37" i="20"/>
  <c r="AI87" i="12"/>
  <c r="AI68" i="28"/>
  <c r="AI69" i="28"/>
  <c r="AI69" i="14"/>
  <c r="AG85" i="18"/>
  <c r="AI68" i="12"/>
  <c r="AI68" i="14"/>
  <c r="AI70" i="28"/>
  <c r="AH37" i="16"/>
  <c r="AH37" i="22" s="1"/>
  <c r="AH47" i="18"/>
  <c r="AH37" i="18" s="1"/>
  <c r="AG49" i="18"/>
  <c r="AG39" i="18" s="1"/>
  <c r="AG35" i="18"/>
  <c r="AI38" i="17"/>
  <c r="AI38" i="23" s="1"/>
  <c r="AI36" i="17"/>
  <c r="AI36" i="23" s="1"/>
  <c r="AI37" i="17"/>
  <c r="AI37" i="23" s="1"/>
  <c r="AG39" i="22"/>
  <c r="AE52" i="18"/>
  <c r="AH35" i="17"/>
  <c r="AH35" i="23" s="1"/>
  <c r="AH49" i="17"/>
  <c r="AH39" i="17" s="1"/>
  <c r="AG39" i="17"/>
  <c r="AG52" i="17" s="1"/>
  <c r="AK79" i="10"/>
  <c r="AK79" i="48"/>
  <c r="AH121" i="21"/>
  <c r="AH121" i="19"/>
  <c r="AH121" i="20"/>
  <c r="AH121" i="29"/>
  <c r="AF63" i="17"/>
  <c r="AH35" i="16"/>
  <c r="AH35" i="22" s="1"/>
  <c r="AH45" i="18"/>
  <c r="AH49" i="16"/>
  <c r="AJ37" i="48"/>
  <c r="AJ37" i="10"/>
  <c r="AK121" i="48"/>
  <c r="AM96" i="48" s="1"/>
  <c r="AK121" i="10"/>
  <c r="AH38" i="16"/>
  <c r="AH38" i="22" s="1"/>
  <c r="AH48" i="18"/>
  <c r="AH38" i="18" s="1"/>
  <c r="AF39" i="18"/>
  <c r="AF63" i="18" s="1"/>
  <c r="AH79" i="20"/>
  <c r="AH79" i="21"/>
  <c r="AH79" i="19"/>
  <c r="AH37" i="19" s="1"/>
  <c r="AH79" i="29"/>
  <c r="AF63" i="16"/>
  <c r="AH36" i="16"/>
  <c r="AH36" i="22" s="1"/>
  <c r="AH46" i="18"/>
  <c r="AH36" i="18" s="1"/>
  <c r="AG39" i="16"/>
  <c r="AG52" i="16" s="1"/>
  <c r="AB29" i="36"/>
  <c r="AB38" i="36" s="1"/>
  <c r="AB29" i="41"/>
  <c r="AB38" i="41" s="1"/>
  <c r="AC23" i="41"/>
  <c r="AC23" i="35"/>
  <c r="AC23" i="36"/>
  <c r="AC14" i="41"/>
  <c r="AC14" i="35"/>
  <c r="AC14" i="36"/>
  <c r="AC24" i="41"/>
  <c r="AC24" i="35"/>
  <c r="AC24" i="36"/>
  <c r="AC25" i="41"/>
  <c r="AC25" i="35"/>
  <c r="AC25" i="36"/>
  <c r="AC16" i="41"/>
  <c r="AC16" i="35"/>
  <c r="AC16" i="36"/>
  <c r="AC19" i="41"/>
  <c r="AC19" i="35"/>
  <c r="AC19" i="36"/>
  <c r="AC26" i="41"/>
  <c r="AC26" i="35"/>
  <c r="AC26" i="36"/>
  <c r="AN3" i="34"/>
  <c r="AI3" i="41"/>
  <c r="AI3" i="35"/>
  <c r="AI3" i="36"/>
  <c r="AC6" i="41"/>
  <c r="AC6" i="35"/>
  <c r="AC6" i="36"/>
  <c r="AC27" i="41"/>
  <c r="AC27" i="35"/>
  <c r="AC27" i="36"/>
  <c r="AC18" i="41"/>
  <c r="AC18" i="35"/>
  <c r="AC18" i="36"/>
  <c r="AC7" i="41"/>
  <c r="AC7" i="35"/>
  <c r="AC7" i="36"/>
  <c r="AD11" i="41"/>
  <c r="AD11" i="35"/>
  <c r="AD11" i="36"/>
  <c r="AC13" i="41"/>
  <c r="AC13" i="35"/>
  <c r="AC13" i="36"/>
  <c r="AC15" i="41"/>
  <c r="AC15" i="35"/>
  <c r="AC15" i="36"/>
  <c r="AC17" i="41"/>
  <c r="AC17" i="35"/>
  <c r="AC17" i="36"/>
  <c r="AD5" i="41"/>
  <c r="AD5" i="35"/>
  <c r="AD5" i="36"/>
  <c r="AC12" i="41"/>
  <c r="AC12" i="35"/>
  <c r="AC12" i="36"/>
  <c r="AN4" i="34"/>
  <c r="AI4" i="41"/>
  <c r="AI4" i="35"/>
  <c r="AI4" i="36"/>
  <c r="AH13" i="48"/>
  <c r="AI113" i="47"/>
  <c r="AI122" i="47" s="1"/>
  <c r="AH29" i="47"/>
  <c r="AH38" i="47" s="1"/>
  <c r="AI10" i="47"/>
  <c r="AJ8" i="47"/>
  <c r="AI22" i="47"/>
  <c r="AJ94" i="47"/>
  <c r="AJ52" i="47"/>
  <c r="AO22" i="38"/>
  <c r="AO10" i="38"/>
  <c r="AO22" i="8"/>
  <c r="AO10" i="8"/>
  <c r="AK92" i="47"/>
  <c r="AL92" i="47" s="1"/>
  <c r="AK50" i="47"/>
  <c r="AJ106" i="47"/>
  <c r="AJ64" i="47"/>
  <c r="AI71" i="47"/>
  <c r="AI80" i="47" s="1"/>
  <c r="AH11" i="48"/>
  <c r="AJ113" i="49"/>
  <c r="AJ122" i="49" s="1"/>
  <c r="AJ10" i="49"/>
  <c r="AG71" i="48"/>
  <c r="AG80" i="48" s="1"/>
  <c r="AL37" i="49"/>
  <c r="AQ37" i="49" s="1"/>
  <c r="AJ56" i="28"/>
  <c r="AI67" i="48"/>
  <c r="AI25" i="48" s="1"/>
  <c r="AI99" i="48"/>
  <c r="AG29" i="48"/>
  <c r="AG38" i="48" s="1"/>
  <c r="AI106" i="48"/>
  <c r="AI22" i="48" s="1"/>
  <c r="AI92" i="14"/>
  <c r="AI92" i="48"/>
  <c r="AI8" i="48" s="1"/>
  <c r="AI89" i="28"/>
  <c r="AI89" i="48"/>
  <c r="AI5" i="48" s="1"/>
  <c r="AI103" i="48"/>
  <c r="AI19" i="48" s="1"/>
  <c r="AI91" i="28"/>
  <c r="AI91" i="48"/>
  <c r="AI7" i="48" s="1"/>
  <c r="AI106" i="28"/>
  <c r="AI60" i="48"/>
  <c r="AI18" i="48" s="1"/>
  <c r="AI93" i="48"/>
  <c r="AI9" i="48" s="1"/>
  <c r="AI45" i="14"/>
  <c r="AI45" i="48"/>
  <c r="AI94" i="48"/>
  <c r="AI10" i="48" s="1"/>
  <c r="AH3" i="48"/>
  <c r="AI101" i="28"/>
  <c r="AF24" i="48"/>
  <c r="AF29" i="48" s="1"/>
  <c r="AF38" i="48" s="1"/>
  <c r="AF71" i="48"/>
  <c r="AF80" i="48" s="1"/>
  <c r="AI56" i="14"/>
  <c r="AI56" i="48"/>
  <c r="AI14" i="48" s="1"/>
  <c r="AJ93" i="14"/>
  <c r="AJ93" i="48"/>
  <c r="AI90" i="12"/>
  <c r="AI90" i="48"/>
  <c r="AI6" i="48" s="1"/>
  <c r="AI88" i="14"/>
  <c r="AI88" i="48"/>
  <c r="AI4" i="48" s="1"/>
  <c r="AH113" i="48"/>
  <c r="AH122" i="48" s="1"/>
  <c r="AR121" i="40"/>
  <c r="AI24" i="49"/>
  <c r="AJ3" i="49"/>
  <c r="AI93" i="14"/>
  <c r="AI89" i="14"/>
  <c r="AI94" i="28"/>
  <c r="AI94" i="12"/>
  <c r="AI94" i="20" s="1"/>
  <c r="AI91" i="14"/>
  <c r="AI93" i="28"/>
  <c r="AI94" i="14"/>
  <c r="AI45" i="12"/>
  <c r="AS121" i="40"/>
  <c r="AQ121" i="40"/>
  <c r="AJ66" i="40"/>
  <c r="AJ66" i="49" s="1"/>
  <c r="AJ24" i="49" s="1"/>
  <c r="AJ24" i="45"/>
  <c r="AK66" i="40"/>
  <c r="AK24" i="45"/>
  <c r="AK57" i="40"/>
  <c r="AK15" i="45"/>
  <c r="AK108" i="40"/>
  <c r="AM108" i="40" s="1"/>
  <c r="AK53" i="40"/>
  <c r="AK11" i="45"/>
  <c r="AK95" i="40"/>
  <c r="AK99" i="40"/>
  <c r="AI99" i="28"/>
  <c r="AI89" i="12"/>
  <c r="AI106" i="12"/>
  <c r="AI88" i="28"/>
  <c r="AI88" i="12"/>
  <c r="AI90" i="28"/>
  <c r="AI67" i="28"/>
  <c r="AK111" i="44"/>
  <c r="AK111" i="32" s="1"/>
  <c r="AI67" i="12"/>
  <c r="AI67" i="20" s="1"/>
  <c r="AI67" i="14"/>
  <c r="AI90" i="14"/>
  <c r="AI60" i="28"/>
  <c r="AI92" i="28"/>
  <c r="AJ97" i="44"/>
  <c r="AJ97" i="32" s="1"/>
  <c r="AK56" i="40"/>
  <c r="AK14" i="45"/>
  <c r="AK70" i="40"/>
  <c r="AK28" i="45"/>
  <c r="AK93" i="40"/>
  <c r="AK110" i="40"/>
  <c r="AL121" i="45"/>
  <c r="AK5" i="45"/>
  <c r="AK47" i="40"/>
  <c r="AK51" i="40"/>
  <c r="AK9" i="45"/>
  <c r="AK111" i="40"/>
  <c r="AK25" i="45"/>
  <c r="AK67" i="40"/>
  <c r="AK102" i="40"/>
  <c r="AK94" i="40"/>
  <c r="AK46" i="40"/>
  <c r="AK4" i="45"/>
  <c r="AK52" i="40"/>
  <c r="AM52" i="40" s="1"/>
  <c r="AK10" i="45"/>
  <c r="AK92" i="40"/>
  <c r="AK87" i="40"/>
  <c r="AK109" i="40"/>
  <c r="AK89" i="40"/>
  <c r="AK61" i="40"/>
  <c r="AK19" i="45"/>
  <c r="AK48" i="40"/>
  <c r="AK6" i="45"/>
  <c r="AK64" i="40"/>
  <c r="AK88" i="40"/>
  <c r="AK22" i="45"/>
  <c r="AK106" i="40"/>
  <c r="AK103" i="40"/>
  <c r="AK98" i="40"/>
  <c r="AK26" i="45"/>
  <c r="AK68" i="40"/>
  <c r="AK69" i="40"/>
  <c r="AK27" i="45"/>
  <c r="AK3" i="45"/>
  <c r="AK45" i="40"/>
  <c r="AK91" i="40"/>
  <c r="AK112" i="40"/>
  <c r="AK90" i="40"/>
  <c r="AK60" i="40"/>
  <c r="AK18" i="45"/>
  <c r="AK50" i="40"/>
  <c r="AM50" i="40" s="1"/>
  <c r="AK8" i="45"/>
  <c r="AK65" i="40"/>
  <c r="AM65" i="40" s="1"/>
  <c r="AK23" i="45"/>
  <c r="AK63" i="40"/>
  <c r="AK21" i="45"/>
  <c r="AK105" i="40"/>
  <c r="AK49" i="40"/>
  <c r="AK7" i="45"/>
  <c r="AK62" i="40"/>
  <c r="AK20" i="45"/>
  <c r="AK104" i="40"/>
  <c r="AJ101" i="32"/>
  <c r="AJ95" i="32"/>
  <c r="AJ45" i="32"/>
  <c r="AJ45" i="12" s="1"/>
  <c r="AJ3" i="44"/>
  <c r="AJ49" i="32"/>
  <c r="AJ49" i="14" s="1"/>
  <c r="AJ7" i="44"/>
  <c r="AJ14" i="44"/>
  <c r="AJ98" i="32"/>
  <c r="AJ98" i="28" s="1"/>
  <c r="AJ99" i="44"/>
  <c r="AJ99" i="32" s="1"/>
  <c r="AK104" i="44"/>
  <c r="AK93" i="44"/>
  <c r="AJ50" i="32"/>
  <c r="AJ50" i="14" s="1"/>
  <c r="AJ8" i="44"/>
  <c r="AJ52" i="32"/>
  <c r="AJ10" i="44"/>
  <c r="AJ68" i="32"/>
  <c r="AJ26" i="44"/>
  <c r="AK103" i="44"/>
  <c r="AK92" i="44"/>
  <c r="AK110" i="44"/>
  <c r="AI6" i="17"/>
  <c r="AI67" i="18" s="1"/>
  <c r="AI103" i="12"/>
  <c r="AJ46" i="32"/>
  <c r="AJ4" i="44"/>
  <c r="AJ48" i="32"/>
  <c r="AJ48" i="12" s="1"/>
  <c r="AJ6" i="44"/>
  <c r="AJ67" i="32"/>
  <c r="AJ67" i="48" s="1"/>
  <c r="AJ25" i="48" s="1"/>
  <c r="AJ25" i="44"/>
  <c r="AI8" i="17"/>
  <c r="AI79" i="18" s="1"/>
  <c r="AI8" i="31"/>
  <c r="AK101" i="44" s="1"/>
  <c r="AK105" i="44"/>
  <c r="AK91" i="44"/>
  <c r="AK109" i="44"/>
  <c r="AJ69" i="32"/>
  <c r="AJ69" i="12" s="1"/>
  <c r="AJ27" i="44"/>
  <c r="AH9" i="17"/>
  <c r="AI103" i="28"/>
  <c r="AJ65" i="32"/>
  <c r="AJ23" i="44"/>
  <c r="AJ61" i="32"/>
  <c r="AJ61" i="48" s="1"/>
  <c r="AJ19" i="48" s="1"/>
  <c r="AJ19" i="44"/>
  <c r="AH66" i="32"/>
  <c r="AH24" i="44"/>
  <c r="AJ87" i="32"/>
  <c r="AJ87" i="28" s="1"/>
  <c r="AK107" i="44"/>
  <c r="AI4" i="18"/>
  <c r="AK60" i="44"/>
  <c r="AK61" i="44"/>
  <c r="AK62" i="44"/>
  <c r="AK63" i="44"/>
  <c r="AK64" i="44"/>
  <c r="AK65" i="44"/>
  <c r="AK67" i="44"/>
  <c r="AK68" i="44"/>
  <c r="AK69" i="44"/>
  <c r="AK70" i="44"/>
  <c r="AK45" i="44"/>
  <c r="AK49" i="44"/>
  <c r="AK56" i="44"/>
  <c r="AK46" i="44"/>
  <c r="AK48" i="44"/>
  <c r="AK52" i="44"/>
  <c r="AK50" i="44"/>
  <c r="AK47" i="44"/>
  <c r="AK51" i="44"/>
  <c r="AI103" i="14"/>
  <c r="AI92" i="12"/>
  <c r="AJ60" i="32"/>
  <c r="AJ18" i="44"/>
  <c r="AJ62" i="32"/>
  <c r="AJ62" i="48" s="1"/>
  <c r="AJ20" i="48" s="1"/>
  <c r="AJ20" i="44"/>
  <c r="AI55" i="32"/>
  <c r="AI55" i="48" s="1"/>
  <c r="AI13" i="48" s="1"/>
  <c r="AI13" i="44"/>
  <c r="AK102" i="44"/>
  <c r="AK89" i="44"/>
  <c r="AI53" i="32"/>
  <c r="AI53" i="48" s="1"/>
  <c r="AI11" i="48" s="1"/>
  <c r="AI11" i="44"/>
  <c r="AJ51" i="32"/>
  <c r="AJ9" i="44"/>
  <c r="AJ64" i="32"/>
  <c r="AJ64" i="48" s="1"/>
  <c r="AJ22" i="48" s="1"/>
  <c r="AJ22" i="44"/>
  <c r="AI59" i="32"/>
  <c r="AI59" i="48" s="1"/>
  <c r="AI17" i="48" s="1"/>
  <c r="AI17" i="44"/>
  <c r="AG55" i="20"/>
  <c r="AK98" i="44"/>
  <c r="AK88" i="44"/>
  <c r="AJ57" i="44"/>
  <c r="AH6" i="18"/>
  <c r="AJ53" i="44"/>
  <c r="AJ53" i="32" s="1"/>
  <c r="AJ47" i="32"/>
  <c r="AJ47" i="48" s="1"/>
  <c r="AJ5" i="48" s="1"/>
  <c r="AJ5" i="44"/>
  <c r="AH57" i="28"/>
  <c r="AJ59" i="44"/>
  <c r="AJ59" i="32" s="1"/>
  <c r="AJ55" i="44"/>
  <c r="AH8" i="18"/>
  <c r="AH53" i="14"/>
  <c r="AH53" i="28"/>
  <c r="AH53" i="12"/>
  <c r="AH53" i="20" s="1"/>
  <c r="AH55" i="28"/>
  <c r="AH55" i="14"/>
  <c r="AH55" i="12"/>
  <c r="AG66" i="28"/>
  <c r="AG66" i="12"/>
  <c r="AG66" i="20" s="1"/>
  <c r="AG66" i="14"/>
  <c r="AG71" i="32"/>
  <c r="AG80" i="32" s="1"/>
  <c r="AK106" i="44"/>
  <c r="AK87" i="44"/>
  <c r="AG9" i="18"/>
  <c r="AI66" i="44"/>
  <c r="AI57" i="32"/>
  <c r="AI57" i="48" s="1"/>
  <c r="AI15" i="44"/>
  <c r="AJ63" i="32"/>
  <c r="AJ63" i="48" s="1"/>
  <c r="AJ21" i="48" s="1"/>
  <c r="AJ21" i="44"/>
  <c r="AJ70" i="32"/>
  <c r="AJ28" i="44"/>
  <c r="AH59" i="28"/>
  <c r="AI108" i="44"/>
  <c r="AK94" i="44"/>
  <c r="AK112" i="44"/>
  <c r="AJ88" i="12"/>
  <c r="AJ91" i="14"/>
  <c r="AJ88" i="28"/>
  <c r="AJ88" i="14"/>
  <c r="AJ110" i="14"/>
  <c r="AJ100" i="28"/>
  <c r="AJ100" i="29" s="1"/>
  <c r="AJ113" i="40"/>
  <c r="AJ122" i="40" s="1"/>
  <c r="AJ109" i="12"/>
  <c r="AJ90" i="12"/>
  <c r="AO97" i="40"/>
  <c r="AJ94" i="28"/>
  <c r="AJ109" i="28"/>
  <c r="AJ90" i="28"/>
  <c r="AJ92" i="12"/>
  <c r="AJ90" i="14"/>
  <c r="AJ92" i="28"/>
  <c r="AJ109" i="14"/>
  <c r="AJ56" i="14"/>
  <c r="AJ92" i="14"/>
  <c r="AJ110" i="28"/>
  <c r="AJ2" i="32"/>
  <c r="AJ2" i="40"/>
  <c r="AH14" i="31"/>
  <c r="AH26" i="31" s="1"/>
  <c r="AI2" i="31"/>
  <c r="AJ58" i="28"/>
  <c r="AJ58" i="29" s="1"/>
  <c r="AJ102" i="28"/>
  <c r="AJ94" i="12"/>
  <c r="AJ107" i="12"/>
  <c r="AJ107" i="28"/>
  <c r="AJ107" i="14"/>
  <c r="AK79" i="32"/>
  <c r="AM79" i="32" s="1"/>
  <c r="AK79" i="15"/>
  <c r="AK79" i="14"/>
  <c r="AK79" i="12"/>
  <c r="AK79" i="11"/>
  <c r="AK79" i="28"/>
  <c r="AI3" i="16"/>
  <c r="AN54" i="32"/>
  <c r="AJ106" i="12"/>
  <c r="AJ94" i="14"/>
  <c r="AJ54" i="14"/>
  <c r="AJ54" i="28"/>
  <c r="AJ54" i="29" s="1"/>
  <c r="AJ54" i="12"/>
  <c r="AN2" i="42"/>
  <c r="AN2" i="34"/>
  <c r="AJ89" i="12"/>
  <c r="AJ89" i="28"/>
  <c r="AJ89" i="14"/>
  <c r="AI44" i="40"/>
  <c r="AI86" i="40"/>
  <c r="AJ93" i="28"/>
  <c r="AJ111" i="14"/>
  <c r="AJ111" i="28"/>
  <c r="AJ111" i="12"/>
  <c r="AJ106" i="28"/>
  <c r="AN100" i="32"/>
  <c r="AJ37" i="28"/>
  <c r="AJ37" i="15"/>
  <c r="AH3" i="18"/>
  <c r="AJ37" i="14"/>
  <c r="AJ37" i="12"/>
  <c r="AJ37" i="11"/>
  <c r="AI86" i="32"/>
  <c r="AI44" i="32"/>
  <c r="AJ96" i="14"/>
  <c r="AJ96" i="12"/>
  <c r="AJ96" i="28"/>
  <c r="AJ96" i="29" s="1"/>
  <c r="AJ106" i="14"/>
  <c r="AJ91" i="12"/>
  <c r="AH9" i="31"/>
  <c r="AH9" i="16"/>
  <c r="AJ91" i="28"/>
  <c r="AJ103" i="14"/>
  <c r="AJ103" i="12"/>
  <c r="AJ103" i="28"/>
  <c r="AN97" i="40"/>
  <c r="AK121" i="11"/>
  <c r="AK121" i="15"/>
  <c r="AK121" i="14"/>
  <c r="AK121" i="28"/>
  <c r="AK121" i="12"/>
  <c r="AI3" i="17"/>
  <c r="AI2" i="39"/>
  <c r="AI14" i="39" s="1"/>
  <c r="AI26" i="39" s="1"/>
  <c r="AH14" i="39"/>
  <c r="AH26" i="39" s="1"/>
  <c r="AJ93" i="12"/>
  <c r="AJ112" i="28"/>
  <c r="AJ112" i="14"/>
  <c r="AJ112" i="12"/>
  <c r="AJ56" i="12"/>
  <c r="AJ110" i="12"/>
  <c r="AO9" i="40"/>
  <c r="AO23" i="40"/>
  <c r="AO3" i="40"/>
  <c r="AO6" i="40"/>
  <c r="AN37" i="40"/>
  <c r="AO28" i="40"/>
  <c r="AO8" i="40"/>
  <c r="AO10" i="40"/>
  <c r="AN96" i="32"/>
  <c r="AL37" i="41"/>
  <c r="AM21" i="41"/>
  <c r="AM8" i="41"/>
  <c r="AM9" i="41"/>
  <c r="AM28" i="41"/>
  <c r="AI34" i="31"/>
  <c r="AI10" i="17" s="1"/>
  <c r="AI22" i="31"/>
  <c r="AI10" i="16" s="1"/>
  <c r="AK121" i="32"/>
  <c r="AM121" i="32" s="1"/>
  <c r="AI6" i="31"/>
  <c r="AJ37" i="36"/>
  <c r="AJ37" i="32"/>
  <c r="AJ38" i="32" s="1"/>
  <c r="AI14" i="2"/>
  <c r="AI26" i="2" s="1"/>
  <c r="AK2" i="36"/>
  <c r="AK2" i="35"/>
  <c r="AK2" i="4"/>
  <c r="AN2" i="38"/>
  <c r="AJ86" i="4"/>
  <c r="AJ44" i="4"/>
  <c r="AN6" i="32"/>
  <c r="AN7" i="32"/>
  <c r="AN26" i="32"/>
  <c r="AL28" i="36"/>
  <c r="AK29" i="32"/>
  <c r="AN19" i="32"/>
  <c r="AK21" i="36"/>
  <c r="AN21" i="32"/>
  <c r="AN15" i="32"/>
  <c r="AN25" i="32"/>
  <c r="AK9" i="36"/>
  <c r="AN9" i="32"/>
  <c r="AN5" i="32"/>
  <c r="AN13" i="32"/>
  <c r="AN22" i="32"/>
  <c r="AN27" i="32"/>
  <c r="AN102" i="4"/>
  <c r="AO102" i="4"/>
  <c r="AO60" i="4"/>
  <c r="AN60" i="4"/>
  <c r="AI9" i="16"/>
  <c r="AI3" i="31"/>
  <c r="AH18" i="34"/>
  <c r="AH17" i="34"/>
  <c r="AH16" i="34"/>
  <c r="AH15" i="34"/>
  <c r="AI11" i="34"/>
  <c r="AH14" i="34"/>
  <c r="AH13" i="34"/>
  <c r="AH12" i="34"/>
  <c r="AH27" i="34"/>
  <c r="AH26" i="34"/>
  <c r="AH25" i="34"/>
  <c r="AH24" i="34"/>
  <c r="AH23" i="34"/>
  <c r="AH19" i="34"/>
  <c r="AI5" i="34"/>
  <c r="AH6" i="34"/>
  <c r="AH7" i="34"/>
  <c r="AO56" i="4"/>
  <c r="AN56" i="4"/>
  <c r="AS29" i="4"/>
  <c r="AS38" i="4" s="1"/>
  <c r="AR29" i="4"/>
  <c r="AR38" i="4" s="1"/>
  <c r="AQ29" i="4"/>
  <c r="AQ38" i="4" s="1"/>
  <c r="AP29" i="4"/>
  <c r="AP38" i="4" s="1"/>
  <c r="AO67" i="4"/>
  <c r="AN67" i="4"/>
  <c r="AN98" i="4"/>
  <c r="AO98" i="4"/>
  <c r="AN68" i="4"/>
  <c r="AO68" i="4"/>
  <c r="AO101" i="4"/>
  <c r="AN101" i="4"/>
  <c r="AO91" i="4"/>
  <c r="AN91" i="4"/>
  <c r="AN59" i="4"/>
  <c r="AO59" i="4"/>
  <c r="AN49" i="4"/>
  <c r="AO49" i="4"/>
  <c r="AN50" i="4"/>
  <c r="AO50" i="4"/>
  <c r="AO92" i="4"/>
  <c r="AN92" i="4"/>
  <c r="AK38" i="4"/>
  <c r="AO29" i="4"/>
  <c r="AN29" i="4"/>
  <c r="AN38" i="4" s="1"/>
  <c r="AN109" i="4"/>
  <c r="AO109" i="4"/>
  <c r="AN110" i="4"/>
  <c r="AO110" i="4"/>
  <c r="AH40" i="4"/>
  <c r="AO48" i="4"/>
  <c r="AN48" i="4"/>
  <c r="AN53" i="4"/>
  <c r="AO53" i="4"/>
  <c r="AN64" i="4"/>
  <c r="AO64" i="4"/>
  <c r="AJ80" i="4"/>
  <c r="AO99" i="4"/>
  <c r="AN99" i="4"/>
  <c r="AN52" i="4"/>
  <c r="AO52" i="4"/>
  <c r="AK71" i="4"/>
  <c r="AO45" i="4"/>
  <c r="AN45" i="4"/>
  <c r="AN62" i="4"/>
  <c r="AO62" i="4"/>
  <c r="AO90" i="4"/>
  <c r="AN90" i="4"/>
  <c r="AO95" i="4"/>
  <c r="AN95" i="4"/>
  <c r="AO106" i="4"/>
  <c r="AN106" i="4"/>
  <c r="AN94" i="4"/>
  <c r="AO94" i="4"/>
  <c r="AO46" i="4"/>
  <c r="AN46" i="4"/>
  <c r="AN57" i="4"/>
  <c r="AO57" i="4"/>
  <c r="AK113" i="4"/>
  <c r="AN87" i="4"/>
  <c r="AO87" i="4"/>
  <c r="AO104" i="4"/>
  <c r="AN104" i="4"/>
  <c r="AJ122" i="4"/>
  <c r="AJ119" i="19"/>
  <c r="AN88" i="4"/>
  <c r="AO88" i="4"/>
  <c r="U29" i="10"/>
  <c r="AM10" i="41" l="1"/>
  <c r="AM58" i="49"/>
  <c r="AK86" i="47"/>
  <c r="AK44" i="47"/>
  <c r="AK86" i="43"/>
  <c r="AK44" i="43"/>
  <c r="AK86" i="45"/>
  <c r="AK44" i="45"/>
  <c r="AK86" i="49"/>
  <c r="AK44" i="49"/>
  <c r="AK86" i="44"/>
  <c r="AK44" i="44"/>
  <c r="AK44" i="48"/>
  <c r="AK86" i="48"/>
  <c r="AK13" i="49"/>
  <c r="AL99" i="47"/>
  <c r="AK18" i="47"/>
  <c r="AO27" i="40"/>
  <c r="AM97" i="49"/>
  <c r="AO11" i="40"/>
  <c r="AO4" i="40"/>
  <c r="AO19" i="40"/>
  <c r="AO21" i="40"/>
  <c r="AO26" i="40"/>
  <c r="AO15" i="40"/>
  <c r="AO17" i="40"/>
  <c r="AO25" i="40"/>
  <c r="AO5" i="40"/>
  <c r="AO18" i="40"/>
  <c r="AO16" i="40"/>
  <c r="AO14" i="40"/>
  <c r="AO24" i="40"/>
  <c r="AO20" i="40"/>
  <c r="AO22" i="40"/>
  <c r="AO13" i="40"/>
  <c r="AO7" i="40"/>
  <c r="AO12" i="40"/>
  <c r="AK15" i="47"/>
  <c r="AL15" i="47" s="1"/>
  <c r="AL5" i="47"/>
  <c r="AL110" i="47"/>
  <c r="AM100" i="49"/>
  <c r="AM104" i="47"/>
  <c r="AM46" i="47"/>
  <c r="AK53" i="49"/>
  <c r="AM53" i="49" s="1"/>
  <c r="AM53" i="40"/>
  <c r="AK54" i="49"/>
  <c r="AL54" i="49" s="1"/>
  <c r="AM54" i="40"/>
  <c r="AK101" i="49"/>
  <c r="AM101" i="40"/>
  <c r="AK57" i="49"/>
  <c r="AM57" i="49" s="1"/>
  <c r="AM57" i="40"/>
  <c r="AK59" i="49"/>
  <c r="AM59" i="40"/>
  <c r="AK99" i="49"/>
  <c r="AL99" i="49" s="1"/>
  <c r="AM99" i="40"/>
  <c r="AK66" i="49"/>
  <c r="AM66" i="49" s="1"/>
  <c r="AM66" i="40"/>
  <c r="AK16" i="49"/>
  <c r="AK95" i="49"/>
  <c r="AL95" i="49" s="1"/>
  <c r="AM95" i="40"/>
  <c r="AK96" i="49"/>
  <c r="AL96" i="49" s="1"/>
  <c r="AM96" i="40"/>
  <c r="AO37" i="49"/>
  <c r="AK62" i="49"/>
  <c r="AL62" i="49" s="1"/>
  <c r="AM62" i="40"/>
  <c r="AK109" i="49"/>
  <c r="AM109" i="49" s="1"/>
  <c r="AM109" i="40"/>
  <c r="AK102" i="49"/>
  <c r="AL102" i="49" s="1"/>
  <c r="AM102" i="40"/>
  <c r="AK88" i="49"/>
  <c r="AM88" i="49" s="1"/>
  <c r="AM88" i="40"/>
  <c r="AK87" i="49"/>
  <c r="AL87" i="49" s="1"/>
  <c r="AM87" i="40"/>
  <c r="AK67" i="49"/>
  <c r="AK25" i="49" s="1"/>
  <c r="AM67" i="40"/>
  <c r="AK110" i="49"/>
  <c r="AL110" i="49" s="1"/>
  <c r="AM110" i="40"/>
  <c r="AK107" i="49"/>
  <c r="AL107" i="49" s="1"/>
  <c r="AM107" i="40"/>
  <c r="AK49" i="49"/>
  <c r="AM49" i="49" s="1"/>
  <c r="AM49" i="40"/>
  <c r="AK69" i="49"/>
  <c r="AL69" i="49" s="1"/>
  <c r="AM69" i="40"/>
  <c r="AK64" i="49"/>
  <c r="AM64" i="49" s="1"/>
  <c r="AM64" i="40"/>
  <c r="AK92" i="49"/>
  <c r="AM92" i="49" s="1"/>
  <c r="AM92" i="40"/>
  <c r="AK93" i="49"/>
  <c r="AM93" i="49" s="1"/>
  <c r="AM93" i="40"/>
  <c r="AK105" i="49"/>
  <c r="AM105" i="49" s="1"/>
  <c r="AM105" i="40"/>
  <c r="AK60" i="49"/>
  <c r="AL60" i="49" s="1"/>
  <c r="AM60" i="40"/>
  <c r="AK68" i="49"/>
  <c r="AM68" i="49" s="1"/>
  <c r="AM68" i="40"/>
  <c r="AK111" i="49"/>
  <c r="AM111" i="49" s="1"/>
  <c r="AM111" i="40"/>
  <c r="AK90" i="49"/>
  <c r="AL90" i="49" s="1"/>
  <c r="AM90" i="40"/>
  <c r="AK48" i="49"/>
  <c r="AL48" i="49" s="1"/>
  <c r="AM48" i="40"/>
  <c r="AK70" i="49"/>
  <c r="AL70" i="49" s="1"/>
  <c r="AM70" i="40"/>
  <c r="AK63" i="49"/>
  <c r="AM63" i="49" s="1"/>
  <c r="AM63" i="40"/>
  <c r="AK112" i="49"/>
  <c r="AL112" i="49" s="1"/>
  <c r="AM112" i="40"/>
  <c r="AK98" i="49"/>
  <c r="AM98" i="49" s="1"/>
  <c r="AM98" i="40"/>
  <c r="AK51" i="49"/>
  <c r="AM51" i="40"/>
  <c r="AK104" i="49"/>
  <c r="AL104" i="49" s="1"/>
  <c r="AM104" i="40"/>
  <c r="AK91" i="49"/>
  <c r="AM91" i="40"/>
  <c r="AK103" i="49"/>
  <c r="AM103" i="49" s="1"/>
  <c r="AM103" i="40"/>
  <c r="AK61" i="49"/>
  <c r="AL61" i="49" s="1"/>
  <c r="AM61" i="40"/>
  <c r="AK46" i="49"/>
  <c r="AM46" i="49" s="1"/>
  <c r="AM46" i="40"/>
  <c r="AK47" i="49"/>
  <c r="AM47" i="40"/>
  <c r="AK56" i="49"/>
  <c r="AK14" i="49" s="1"/>
  <c r="AM56" i="40"/>
  <c r="AK45" i="49"/>
  <c r="AM45" i="49" s="1"/>
  <c r="AM45" i="40"/>
  <c r="AK106" i="49"/>
  <c r="AL106" i="49" s="1"/>
  <c r="AM106" i="40"/>
  <c r="AK89" i="49"/>
  <c r="AM89" i="49" s="1"/>
  <c r="AM89" i="40"/>
  <c r="AK94" i="49"/>
  <c r="AL94" i="49" s="1"/>
  <c r="AM94" i="40"/>
  <c r="AJ56" i="20"/>
  <c r="AK90" i="48"/>
  <c r="AL90" i="48" s="1"/>
  <c r="AM90" i="32"/>
  <c r="AK111" i="48"/>
  <c r="AL111" i="48" s="1"/>
  <c r="AM111" i="32"/>
  <c r="AM13" i="47"/>
  <c r="AM19" i="47"/>
  <c r="AH39" i="23"/>
  <c r="AK3" i="47"/>
  <c r="AM59" i="47"/>
  <c r="AL53" i="47"/>
  <c r="AK14" i="47"/>
  <c r="AM14" i="47" s="1"/>
  <c r="AL16" i="47"/>
  <c r="AL62" i="47"/>
  <c r="AK20" i="47"/>
  <c r="AM20" i="47" s="1"/>
  <c r="AM101" i="47"/>
  <c r="AL91" i="47"/>
  <c r="AK11" i="47"/>
  <c r="AM11" i="47" s="1"/>
  <c r="AL95" i="47"/>
  <c r="AK26" i="47"/>
  <c r="AM26" i="47" s="1"/>
  <c r="AL24" i="47"/>
  <c r="AL67" i="47"/>
  <c r="AK17" i="47"/>
  <c r="AM57" i="47"/>
  <c r="AL57" i="47"/>
  <c r="AL90" i="47"/>
  <c r="AK4" i="47"/>
  <c r="AL4" i="47" s="1"/>
  <c r="AK6" i="47"/>
  <c r="AL48" i="47"/>
  <c r="AM49" i="47"/>
  <c r="AM88" i="47"/>
  <c r="AL88" i="47"/>
  <c r="AL109" i="47"/>
  <c r="AL7" i="47"/>
  <c r="AM68" i="47"/>
  <c r="AL21" i="47"/>
  <c r="AM21" i="47"/>
  <c r="AM113" i="4"/>
  <c r="AM122" i="4" s="1"/>
  <c r="AL98" i="47"/>
  <c r="AM98" i="47"/>
  <c r="AM102" i="47"/>
  <c r="AL102" i="47"/>
  <c r="AM71" i="4"/>
  <c r="AM80" i="4" s="1"/>
  <c r="AK25" i="47"/>
  <c r="AL60" i="47"/>
  <c r="AM60" i="47"/>
  <c r="AL56" i="47"/>
  <c r="AM56" i="47"/>
  <c r="AL49" i="47"/>
  <c r="AL11" i="47"/>
  <c r="AC29" i="41"/>
  <c r="AC38" i="41" s="1"/>
  <c r="AL96" i="47"/>
  <c r="AM96" i="47"/>
  <c r="AM18" i="47"/>
  <c r="AL18" i="47"/>
  <c r="AL111" i="47"/>
  <c r="AM111" i="47"/>
  <c r="AK38" i="40"/>
  <c r="AL107" i="47"/>
  <c r="AM107" i="47"/>
  <c r="AM20" i="41"/>
  <c r="AO29" i="40"/>
  <c r="AK23" i="47"/>
  <c r="AM65" i="47"/>
  <c r="AL65" i="47"/>
  <c r="AK12" i="47"/>
  <c r="AL54" i="47"/>
  <c r="AM54" i="47"/>
  <c r="AM22" i="41"/>
  <c r="AK27" i="47"/>
  <c r="AM69" i="47"/>
  <c r="AL69" i="47"/>
  <c r="AR29" i="40"/>
  <c r="AP29" i="40"/>
  <c r="AQ29" i="40"/>
  <c r="AS29" i="40"/>
  <c r="AJ54" i="20"/>
  <c r="AN37" i="49"/>
  <c r="AH37" i="29"/>
  <c r="AJ71" i="40"/>
  <c r="AJ80" i="40" s="1"/>
  <c r="AP37" i="49"/>
  <c r="AJ48" i="28"/>
  <c r="AJ96" i="20"/>
  <c r="AJ61" i="14"/>
  <c r="AJ107" i="20"/>
  <c r="AF52" i="18"/>
  <c r="AJ94" i="20"/>
  <c r="AJ109" i="20"/>
  <c r="AI60" i="16"/>
  <c r="AI56" i="18"/>
  <c r="AI60" i="18" s="1"/>
  <c r="AJ61" i="28"/>
  <c r="AJ98" i="14"/>
  <c r="AJ64" i="28"/>
  <c r="AM100" i="48"/>
  <c r="AJ61" i="12"/>
  <c r="AL121" i="48"/>
  <c r="AP121" i="48" s="1"/>
  <c r="AJ47" i="14"/>
  <c r="AJ47" i="28"/>
  <c r="AH37" i="20"/>
  <c r="AJ47" i="12"/>
  <c r="AJ87" i="12"/>
  <c r="AJ67" i="12"/>
  <c r="AJ67" i="20" s="1"/>
  <c r="AH85" i="18"/>
  <c r="AI35" i="16"/>
  <c r="AI35" i="22" s="1"/>
  <c r="AI45" i="18"/>
  <c r="AI49" i="16"/>
  <c r="AH37" i="21"/>
  <c r="AI38" i="16"/>
  <c r="AI38" i="22" s="1"/>
  <c r="AI48" i="18"/>
  <c r="AI38" i="18" s="1"/>
  <c r="AG63" i="16"/>
  <c r="AI79" i="20"/>
  <c r="AI79" i="21"/>
  <c r="AI79" i="19"/>
  <c r="AI79" i="29"/>
  <c r="AH39" i="16"/>
  <c r="AH52" i="16" s="1"/>
  <c r="AL79" i="48"/>
  <c r="AM58" i="48"/>
  <c r="AM54" i="48"/>
  <c r="AK37" i="48"/>
  <c r="AM16" i="48" s="1"/>
  <c r="AK37" i="10"/>
  <c r="AK27" i="44"/>
  <c r="AH49" i="18"/>
  <c r="AH35" i="18"/>
  <c r="AH39" i="22"/>
  <c r="AG52" i="18"/>
  <c r="AG63" i="18"/>
  <c r="AI121" i="21"/>
  <c r="AI121" i="29"/>
  <c r="AG63" i="17"/>
  <c r="AI121" i="19"/>
  <c r="AI121" i="20"/>
  <c r="AI35" i="17"/>
  <c r="AI35" i="23" s="1"/>
  <c r="AI49" i="17"/>
  <c r="AI36" i="16"/>
  <c r="AI36" i="22" s="1"/>
  <c r="AI46" i="18"/>
  <c r="AI36" i="18" s="1"/>
  <c r="AH52" i="17"/>
  <c r="AJ121" i="20"/>
  <c r="AJ121" i="29"/>
  <c r="AJ121" i="19"/>
  <c r="AH63" i="17"/>
  <c r="AJ121" i="21"/>
  <c r="AI37" i="16"/>
  <c r="AI37" i="22" s="1"/>
  <c r="AI47" i="18"/>
  <c r="AI37" i="18" s="1"/>
  <c r="AC29" i="36"/>
  <c r="AC38" i="36" s="1"/>
  <c r="AC29" i="35"/>
  <c r="AC38" i="35" s="1"/>
  <c r="AD14" i="41"/>
  <c r="AD14" i="35"/>
  <c r="AD14" i="36"/>
  <c r="AD23" i="41"/>
  <c r="AD23" i="35"/>
  <c r="AD23" i="36"/>
  <c r="AE11" i="41"/>
  <c r="AE11" i="35"/>
  <c r="AE11" i="36"/>
  <c r="AD24" i="41"/>
  <c r="AD24" i="35"/>
  <c r="AD24" i="36"/>
  <c r="AD15" i="41"/>
  <c r="AD15" i="35"/>
  <c r="AD15" i="36"/>
  <c r="AD19" i="41"/>
  <c r="AD19" i="35"/>
  <c r="AD19" i="36"/>
  <c r="AD25" i="41"/>
  <c r="AD25" i="35"/>
  <c r="AD25" i="36"/>
  <c r="AD16" i="41"/>
  <c r="AD16" i="35"/>
  <c r="AD16" i="36"/>
  <c r="AO3" i="34"/>
  <c r="AJ3" i="41"/>
  <c r="AJ3" i="35"/>
  <c r="AJ3" i="36"/>
  <c r="AD17" i="41"/>
  <c r="AD17" i="35"/>
  <c r="AD17" i="36"/>
  <c r="AD26" i="41"/>
  <c r="AD26" i="35"/>
  <c r="AD26" i="36"/>
  <c r="AD7" i="41"/>
  <c r="AD7" i="35"/>
  <c r="AD7" i="36"/>
  <c r="AD27" i="41"/>
  <c r="AD27" i="35"/>
  <c r="AD27" i="36"/>
  <c r="AD18" i="41"/>
  <c r="AD18" i="35"/>
  <c r="AD18" i="36"/>
  <c r="AD6" i="41"/>
  <c r="AD6" i="35"/>
  <c r="AD6" i="36"/>
  <c r="AE5" i="41"/>
  <c r="AE5" i="35"/>
  <c r="AE5" i="36"/>
  <c r="AD13" i="41"/>
  <c r="AD13" i="35"/>
  <c r="AD13" i="36"/>
  <c r="AD12" i="41"/>
  <c r="AD12" i="35"/>
  <c r="AD12" i="36"/>
  <c r="AO4" i="34"/>
  <c r="AJ4" i="41"/>
  <c r="AJ4" i="35"/>
  <c r="AJ4" i="36"/>
  <c r="AI29" i="47"/>
  <c r="AI38" i="47" s="1"/>
  <c r="AK8" i="47"/>
  <c r="AM8" i="47" s="1"/>
  <c r="AM92" i="47"/>
  <c r="AJ71" i="47"/>
  <c r="AJ80" i="47" s="1"/>
  <c r="AJ10" i="47"/>
  <c r="AK94" i="47"/>
  <c r="AK52" i="47"/>
  <c r="AK106" i="47"/>
  <c r="AL106" i="47" s="1"/>
  <c r="AK64" i="47"/>
  <c r="AL64" i="47" s="1"/>
  <c r="AJ22" i="47"/>
  <c r="AL50" i="47"/>
  <c r="AI15" i="48"/>
  <c r="AM50" i="47"/>
  <c r="AJ113" i="47"/>
  <c r="AJ122" i="47" s="1"/>
  <c r="AJ64" i="14"/>
  <c r="AJ64" i="12"/>
  <c r="AJ64" i="20" s="1"/>
  <c r="AJ67" i="28"/>
  <c r="AJ53" i="12"/>
  <c r="AJ53" i="20" s="1"/>
  <c r="AJ53" i="48"/>
  <c r="AJ67" i="14"/>
  <c r="AN94" i="40"/>
  <c r="AO94" i="40"/>
  <c r="AJ59" i="48"/>
  <c r="AJ46" i="12"/>
  <c r="AJ46" i="48"/>
  <c r="AJ4" i="48" s="1"/>
  <c r="AM90" i="48"/>
  <c r="AJ51" i="48"/>
  <c r="AJ9" i="48" s="1"/>
  <c r="AJ65" i="12"/>
  <c r="AJ65" i="20" s="1"/>
  <c r="AJ65" i="48"/>
  <c r="AJ23" i="48" s="1"/>
  <c r="AJ52" i="14"/>
  <c r="AJ52" i="48"/>
  <c r="AJ10" i="48" s="1"/>
  <c r="AJ70" i="14"/>
  <c r="AJ70" i="48"/>
  <c r="AJ28" i="48" s="1"/>
  <c r="AJ49" i="12"/>
  <c r="AJ49" i="48"/>
  <c r="AJ7" i="48" s="1"/>
  <c r="AJ97" i="28"/>
  <c r="AJ97" i="48"/>
  <c r="AJ60" i="48"/>
  <c r="AJ18" i="48" s="1"/>
  <c r="AJ87" i="14"/>
  <c r="AJ87" i="48"/>
  <c r="AJ50" i="48"/>
  <c r="AJ8" i="48" s="1"/>
  <c r="AI3" i="48"/>
  <c r="AJ45" i="28"/>
  <c r="AJ45" i="48"/>
  <c r="AH71" i="32"/>
  <c r="AH80" i="32" s="1"/>
  <c r="AH66" i="48"/>
  <c r="AJ69" i="14"/>
  <c r="AJ69" i="48"/>
  <c r="AJ27" i="48" s="1"/>
  <c r="AJ48" i="48"/>
  <c r="AJ6" i="48" s="1"/>
  <c r="AJ99" i="48"/>
  <c r="AJ95" i="28"/>
  <c r="AJ95" i="48"/>
  <c r="AJ68" i="12"/>
  <c r="AJ68" i="48"/>
  <c r="AJ26" i="48" s="1"/>
  <c r="AJ98" i="48"/>
  <c r="AJ14" i="48" s="1"/>
  <c r="AJ101" i="48"/>
  <c r="AL13" i="49"/>
  <c r="AM13" i="49"/>
  <c r="AJ71" i="49"/>
  <c r="AJ80" i="49" s="1"/>
  <c r="AJ29" i="49"/>
  <c r="AJ38" i="49" s="1"/>
  <c r="AI29" i="49"/>
  <c r="AI38" i="49" s="1"/>
  <c r="AO108" i="40"/>
  <c r="AK108" i="49"/>
  <c r="AL53" i="49"/>
  <c r="AO65" i="40"/>
  <c r="AK65" i="49"/>
  <c r="AL109" i="49"/>
  <c r="AO50" i="40"/>
  <c r="AK50" i="49"/>
  <c r="AM110" i="49"/>
  <c r="AM69" i="49"/>
  <c r="AL64" i="49"/>
  <c r="AL105" i="49"/>
  <c r="AK18" i="49"/>
  <c r="AN52" i="40"/>
  <c r="AK52" i="49"/>
  <c r="AK28" i="49"/>
  <c r="AM112" i="49"/>
  <c r="AM91" i="49"/>
  <c r="AL91" i="49"/>
  <c r="AL103" i="49"/>
  <c r="AK19" i="49"/>
  <c r="AK5" i="49"/>
  <c r="AL47" i="49"/>
  <c r="AM47" i="49"/>
  <c r="AJ53" i="14"/>
  <c r="AJ69" i="28"/>
  <c r="AJ46" i="28"/>
  <c r="AJ46" i="14"/>
  <c r="AJ101" i="28"/>
  <c r="AJ59" i="28"/>
  <c r="AJ99" i="28"/>
  <c r="AJ52" i="12"/>
  <c r="AJ52" i="20" s="1"/>
  <c r="AJ52" i="28"/>
  <c r="AJ51" i="12"/>
  <c r="AJ51" i="28"/>
  <c r="AJ65" i="28"/>
  <c r="AJ51" i="14"/>
  <c r="AJ65" i="14"/>
  <c r="AJ97" i="12"/>
  <c r="AJ97" i="20" s="1"/>
  <c r="AJ97" i="14"/>
  <c r="AJ49" i="28"/>
  <c r="AJ60" i="28"/>
  <c r="AJ48" i="14"/>
  <c r="AJ53" i="28"/>
  <c r="AJ98" i="12"/>
  <c r="AJ98" i="20" s="1"/>
  <c r="AJ50" i="28"/>
  <c r="AJ70" i="12"/>
  <c r="AJ50" i="12"/>
  <c r="AL122" i="45"/>
  <c r="AN65" i="40"/>
  <c r="AO121" i="45"/>
  <c r="AQ121" i="45"/>
  <c r="AN121" i="45"/>
  <c r="AP121" i="45"/>
  <c r="AI66" i="32"/>
  <c r="AI66" i="48" s="1"/>
  <c r="AI24" i="44"/>
  <c r="AJ55" i="32"/>
  <c r="AJ55" i="48" s="1"/>
  <c r="AJ13" i="44"/>
  <c r="AK101" i="32"/>
  <c r="AJ70" i="28"/>
  <c r="AJ45" i="14"/>
  <c r="AJ57" i="32"/>
  <c r="AJ57" i="48" s="1"/>
  <c r="AJ15" i="44"/>
  <c r="AI55" i="14"/>
  <c r="AI55" i="12"/>
  <c r="AI55" i="28"/>
  <c r="AK51" i="32"/>
  <c r="AM51" i="32" s="1"/>
  <c r="AK9" i="44"/>
  <c r="AK45" i="32"/>
  <c r="AK3" i="44"/>
  <c r="AK62" i="32"/>
  <c r="AH66" i="14"/>
  <c r="AH66" i="12"/>
  <c r="AH66" i="20" s="1"/>
  <c r="AH66" i="28"/>
  <c r="AK93" i="32"/>
  <c r="AM93" i="32" s="1"/>
  <c r="AJ11" i="44"/>
  <c r="AK53" i="44"/>
  <c r="AK57" i="44"/>
  <c r="AI6" i="18"/>
  <c r="AK49" i="32"/>
  <c r="AM49" i="32" s="1"/>
  <c r="AK7" i="44"/>
  <c r="AK87" i="32"/>
  <c r="AK88" i="32"/>
  <c r="AK47" i="32"/>
  <c r="AK47" i="12" s="1"/>
  <c r="AK5" i="44"/>
  <c r="AK70" i="32"/>
  <c r="AK70" i="12" s="1"/>
  <c r="AK61" i="32"/>
  <c r="AK99" i="44"/>
  <c r="AK20" i="44"/>
  <c r="AK104" i="32"/>
  <c r="AM104" i="32" s="1"/>
  <c r="AH55" i="20"/>
  <c r="AK63" i="32"/>
  <c r="AJ68" i="14"/>
  <c r="AJ68" i="28"/>
  <c r="AJ95" i="12"/>
  <c r="AJ95" i="20" s="1"/>
  <c r="AK28" i="44"/>
  <c r="AK112" i="32"/>
  <c r="AK22" i="44"/>
  <c r="AK106" i="32"/>
  <c r="AM106" i="32" s="1"/>
  <c r="AK14" i="44"/>
  <c r="AK98" i="32"/>
  <c r="AK50" i="32"/>
  <c r="AM50" i="32" s="1"/>
  <c r="AK8" i="44"/>
  <c r="AK69" i="32"/>
  <c r="AK60" i="32"/>
  <c r="AK18" i="44"/>
  <c r="AK25" i="44"/>
  <c r="AK109" i="32"/>
  <c r="AK95" i="44"/>
  <c r="AI9" i="17"/>
  <c r="AI85" i="18" s="1"/>
  <c r="AJ95" i="14"/>
  <c r="AK94" i="32"/>
  <c r="AK52" i="32"/>
  <c r="AM52" i="32" s="1"/>
  <c r="AK10" i="44"/>
  <c r="AK68" i="32"/>
  <c r="AM68" i="32" s="1"/>
  <c r="AK26" i="44"/>
  <c r="AK91" i="32"/>
  <c r="AK110" i="32"/>
  <c r="AM110" i="32" s="1"/>
  <c r="AJ17" i="44"/>
  <c r="AI108" i="32"/>
  <c r="AI108" i="48" s="1"/>
  <c r="AI113" i="48" s="1"/>
  <c r="AI122" i="48" s="1"/>
  <c r="AI53" i="14"/>
  <c r="AI53" i="28"/>
  <c r="AI53" i="12"/>
  <c r="AI53" i="20" s="1"/>
  <c r="AK48" i="32"/>
  <c r="AM48" i="32" s="1"/>
  <c r="AK6" i="44"/>
  <c r="AK67" i="32"/>
  <c r="AM67" i="32" s="1"/>
  <c r="AK23" i="44"/>
  <c r="AK107" i="32"/>
  <c r="AM107" i="32" s="1"/>
  <c r="AK21" i="44"/>
  <c r="AK105" i="32"/>
  <c r="AK92" i="32"/>
  <c r="AK89" i="32"/>
  <c r="AK46" i="32"/>
  <c r="AM46" i="32" s="1"/>
  <c r="AK4" i="44"/>
  <c r="AK65" i="32"/>
  <c r="AI8" i="18"/>
  <c r="AK55" i="44"/>
  <c r="AK59" i="44"/>
  <c r="AK17" i="44" s="1"/>
  <c r="AK19" i="44"/>
  <c r="AK103" i="32"/>
  <c r="AM103" i="32" s="1"/>
  <c r="AH9" i="18"/>
  <c r="AJ66" i="44"/>
  <c r="AI57" i="28"/>
  <c r="AI59" i="28"/>
  <c r="AK102" i="32"/>
  <c r="AM102" i="32" s="1"/>
  <c r="AK56" i="32"/>
  <c r="AM56" i="32" s="1"/>
  <c r="AK64" i="32"/>
  <c r="AJ108" i="44"/>
  <c r="AK97" i="44"/>
  <c r="AN79" i="32"/>
  <c r="AS79" i="32" s="1"/>
  <c r="AO52" i="40"/>
  <c r="AN108" i="40"/>
  <c r="AN50" i="40"/>
  <c r="AO58" i="32"/>
  <c r="AN58" i="32"/>
  <c r="AK111" i="12"/>
  <c r="AK111" i="28"/>
  <c r="AK111" i="14"/>
  <c r="AO90" i="40"/>
  <c r="AN90" i="40"/>
  <c r="AO37" i="41"/>
  <c r="AN37" i="41"/>
  <c r="AP37" i="41"/>
  <c r="AQ37" i="41"/>
  <c r="AO49" i="40"/>
  <c r="AN49" i="40"/>
  <c r="AO93" i="40"/>
  <c r="AN93" i="40"/>
  <c r="AO47" i="40"/>
  <c r="AN47" i="40"/>
  <c r="AN91" i="40"/>
  <c r="AO91" i="40"/>
  <c r="AN109" i="40"/>
  <c r="AO109" i="40"/>
  <c r="AN68" i="40"/>
  <c r="AO68" i="40"/>
  <c r="AN55" i="40"/>
  <c r="AO55" i="40"/>
  <c r="AN110" i="40"/>
  <c r="AO110" i="40"/>
  <c r="AN66" i="40"/>
  <c r="AO66" i="40"/>
  <c r="AO103" i="40"/>
  <c r="AN103" i="40"/>
  <c r="AO96" i="40"/>
  <c r="AN96" i="40"/>
  <c r="AN57" i="40"/>
  <c r="AO57" i="40"/>
  <c r="AK113" i="40"/>
  <c r="AN87" i="40"/>
  <c r="AO87" i="40"/>
  <c r="AO58" i="40"/>
  <c r="AN58" i="40"/>
  <c r="AO98" i="40"/>
  <c r="AN98" i="40"/>
  <c r="AN54" i="40"/>
  <c r="AO54" i="40"/>
  <c r="AJ86" i="40"/>
  <c r="AJ44" i="40"/>
  <c r="AK54" i="12"/>
  <c r="AK54" i="28"/>
  <c r="AK54" i="29" s="1"/>
  <c r="AK54" i="14"/>
  <c r="AN99" i="40"/>
  <c r="AO99" i="40"/>
  <c r="AO105" i="40"/>
  <c r="AN105" i="40"/>
  <c r="AO107" i="40"/>
  <c r="AN107" i="40"/>
  <c r="AO60" i="40"/>
  <c r="AN60" i="40"/>
  <c r="AO88" i="40"/>
  <c r="AN88" i="40"/>
  <c r="AN101" i="40"/>
  <c r="AO101" i="40"/>
  <c r="AN51" i="40"/>
  <c r="AO51" i="40"/>
  <c r="AJ86" i="32"/>
  <c r="AJ44" i="32"/>
  <c r="AK2" i="40"/>
  <c r="AI14" i="31"/>
  <c r="AI26" i="31" s="1"/>
  <c r="AK2" i="32"/>
  <c r="AO54" i="32"/>
  <c r="AO95" i="40"/>
  <c r="AN95" i="40"/>
  <c r="AR37" i="40"/>
  <c r="AQ37" i="40"/>
  <c r="AN38" i="40"/>
  <c r="AP37" i="40"/>
  <c r="AS37" i="40"/>
  <c r="AN69" i="40"/>
  <c r="AO69" i="40"/>
  <c r="AK58" i="28"/>
  <c r="AK58" i="29" s="1"/>
  <c r="AN100" i="40"/>
  <c r="AO100" i="40"/>
  <c r="AN104" i="40"/>
  <c r="AO104" i="40"/>
  <c r="AO61" i="40"/>
  <c r="AN61" i="40"/>
  <c r="AO100" i="32"/>
  <c r="AO70" i="40"/>
  <c r="AN70" i="40"/>
  <c r="AN112" i="40"/>
  <c r="AO112" i="40"/>
  <c r="AO56" i="40"/>
  <c r="AN56" i="40"/>
  <c r="AN48" i="40"/>
  <c r="AO48" i="40"/>
  <c r="AK71" i="40"/>
  <c r="AN45" i="40"/>
  <c r="AO45" i="40"/>
  <c r="AN67" i="40"/>
  <c r="AO67" i="40"/>
  <c r="AO2" i="42"/>
  <c r="AO2" i="34"/>
  <c r="AN92" i="40"/>
  <c r="AO92" i="40"/>
  <c r="AK90" i="28"/>
  <c r="AN46" i="40"/>
  <c r="AO46" i="40"/>
  <c r="AK100" i="28"/>
  <c r="AK100" i="29" s="1"/>
  <c r="AN102" i="40"/>
  <c r="AO102" i="40"/>
  <c r="AN53" i="40"/>
  <c r="AO53" i="40"/>
  <c r="AK37" i="15"/>
  <c r="AK37" i="11"/>
  <c r="AK37" i="28"/>
  <c r="AK37" i="14"/>
  <c r="AK37" i="12"/>
  <c r="AI3" i="18"/>
  <c r="AK96" i="12"/>
  <c r="AK96" i="28"/>
  <c r="AK96" i="29" s="1"/>
  <c r="AK96" i="14"/>
  <c r="AN106" i="40"/>
  <c r="AO106" i="40"/>
  <c r="AK90" i="12"/>
  <c r="AO64" i="40"/>
  <c r="AN64" i="40"/>
  <c r="AK90" i="14"/>
  <c r="AO59" i="40"/>
  <c r="AN59" i="40"/>
  <c r="AO89" i="40"/>
  <c r="AN89" i="40"/>
  <c r="AN62" i="40"/>
  <c r="AO62" i="40"/>
  <c r="AN111" i="40"/>
  <c r="AO111" i="40"/>
  <c r="AN63" i="40"/>
  <c r="AO63" i="40"/>
  <c r="AN90" i="32"/>
  <c r="AO96" i="32"/>
  <c r="AK37" i="36"/>
  <c r="AK37" i="32"/>
  <c r="AI9" i="31"/>
  <c r="AN121" i="32"/>
  <c r="AO2" i="38"/>
  <c r="AK86" i="4"/>
  <c r="AK44" i="4"/>
  <c r="AO111" i="32"/>
  <c r="AN111" i="32"/>
  <c r="AP29" i="32"/>
  <c r="AR29" i="32"/>
  <c r="AS29" i="32"/>
  <c r="AQ29" i="32"/>
  <c r="AL21" i="36"/>
  <c r="AO90" i="32"/>
  <c r="AN29" i="32"/>
  <c r="AL9" i="36"/>
  <c r="AL22" i="36"/>
  <c r="AI18" i="34"/>
  <c r="AI17" i="34"/>
  <c r="AI16" i="34"/>
  <c r="AI15" i="34"/>
  <c r="AJ11" i="34"/>
  <c r="AI14" i="34"/>
  <c r="AI13" i="34"/>
  <c r="AI12" i="34"/>
  <c r="AI27" i="34"/>
  <c r="AI26" i="34"/>
  <c r="AI25" i="34"/>
  <c r="AI24" i="34"/>
  <c r="AI23" i="34"/>
  <c r="AI19" i="34"/>
  <c r="AJ5" i="34"/>
  <c r="AI7" i="34"/>
  <c r="AI6" i="34"/>
  <c r="AQ71" i="4"/>
  <c r="AQ80" i="4" s="1"/>
  <c r="AP71" i="4"/>
  <c r="AP80" i="4" s="1"/>
  <c r="AS71" i="4"/>
  <c r="AS80" i="4" s="1"/>
  <c r="AR71" i="4"/>
  <c r="AR80" i="4" s="1"/>
  <c r="AK80" i="4"/>
  <c r="AO71" i="4"/>
  <c r="AN71" i="4"/>
  <c r="AN80" i="4" s="1"/>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R113" i="4"/>
  <c r="AR122" i="4" s="1"/>
  <c r="AQ113" i="4"/>
  <c r="AQ122" i="4" s="1"/>
  <c r="AP113" i="4"/>
  <c r="AP122" i="4" s="1"/>
  <c r="AS113" i="4"/>
  <c r="AS122" i="4" s="1"/>
  <c r="AK122" i="4"/>
  <c r="AO113" i="4"/>
  <c r="AN113" i="4"/>
  <c r="AN122" i="4" s="1"/>
  <c r="AH41" i="4"/>
  <c r="AI40" i="4"/>
  <c r="AG41" i="4"/>
  <c r="V29" i="10"/>
  <c r="AM48" i="49" l="1"/>
  <c r="AM60" i="49"/>
  <c r="AM104" i="49"/>
  <c r="AQ38" i="40"/>
  <c r="AP38" i="40"/>
  <c r="AL93" i="49"/>
  <c r="AK22" i="49"/>
  <c r="AM106" i="49"/>
  <c r="AL111" i="49"/>
  <c r="AL49" i="49"/>
  <c r="AM15" i="47"/>
  <c r="AM96" i="49"/>
  <c r="AM102" i="49"/>
  <c r="AL98" i="49"/>
  <c r="AM94" i="49"/>
  <c r="AL56" i="49"/>
  <c r="AM56" i="49"/>
  <c r="AM111" i="48"/>
  <c r="AL26" i="47"/>
  <c r="AR38" i="40"/>
  <c r="AS38" i="40"/>
  <c r="AL46" i="49"/>
  <c r="AM90" i="49"/>
  <c r="AL67" i="49"/>
  <c r="AM70" i="49"/>
  <c r="AM67" i="49"/>
  <c r="AK11" i="49"/>
  <c r="AM11" i="49" s="1"/>
  <c r="AK27" i="49"/>
  <c r="AM27" i="49" s="1"/>
  <c r="AN110" i="32"/>
  <c r="AK20" i="49"/>
  <c r="AL20" i="49" s="1"/>
  <c r="AK3" i="49"/>
  <c r="AM3" i="49" s="1"/>
  <c r="AL66" i="49"/>
  <c r="AK9" i="49"/>
  <c r="AL9" i="49" s="1"/>
  <c r="AM87" i="49"/>
  <c r="AM62" i="49"/>
  <c r="AL63" i="49"/>
  <c r="AK7" i="49"/>
  <c r="AM7" i="49" s="1"/>
  <c r="AK21" i="49"/>
  <c r="AK26" i="49"/>
  <c r="AM26" i="49" s="1"/>
  <c r="AL89" i="49"/>
  <c r="AK4" i="49"/>
  <c r="AM4" i="49" s="1"/>
  <c r="AL68" i="49"/>
  <c r="AL88" i="49"/>
  <c r="AM61" i="49"/>
  <c r="AK6" i="49"/>
  <c r="AL6" i="49" s="1"/>
  <c r="AL45" i="49"/>
  <c r="AM51" i="49"/>
  <c r="AL37" i="48"/>
  <c r="AO37" i="48" s="1"/>
  <c r="AM12" i="48"/>
  <c r="AK12" i="49"/>
  <c r="AM12" i="49" s="1"/>
  <c r="AL51" i="49"/>
  <c r="AL92" i="49"/>
  <c r="AL57" i="49"/>
  <c r="AK15" i="49"/>
  <c r="AM15" i="49" s="1"/>
  <c r="AM54" i="49"/>
  <c r="AM99" i="49"/>
  <c r="AL14" i="47"/>
  <c r="AL20" i="47"/>
  <c r="AM95" i="49"/>
  <c r="AK113" i="49"/>
  <c r="AK122" i="49" s="1"/>
  <c r="AL16" i="49"/>
  <c r="AM16" i="49"/>
  <c r="AM101" i="49"/>
  <c r="AL101" i="49"/>
  <c r="AK17" i="49"/>
  <c r="AL59" i="49"/>
  <c r="AM59" i="49"/>
  <c r="AM71" i="40"/>
  <c r="AM80" i="40" s="1"/>
  <c r="AM113" i="40"/>
  <c r="AM122" i="40" s="1"/>
  <c r="AM107" i="49"/>
  <c r="AN101" i="32"/>
  <c r="AM101" i="32"/>
  <c r="AO60" i="32"/>
  <c r="AM60" i="32"/>
  <c r="AK38" i="32"/>
  <c r="AM37" i="32"/>
  <c r="AM38" i="32" s="1"/>
  <c r="AO65" i="32"/>
  <c r="AM65" i="32"/>
  <c r="AK61" i="12"/>
  <c r="AM61" i="32"/>
  <c r="AO62" i="32"/>
  <c r="AM62" i="32"/>
  <c r="AN70" i="32"/>
  <c r="AM70" i="32"/>
  <c r="AK45" i="12"/>
  <c r="AM45" i="32"/>
  <c r="AO89" i="32"/>
  <c r="AM89" i="32"/>
  <c r="AK109" i="28"/>
  <c r="AM109" i="32"/>
  <c r="AK63" i="48"/>
  <c r="AM63" i="48" s="1"/>
  <c r="AM63" i="32"/>
  <c r="AO47" i="32"/>
  <c r="AM47" i="32"/>
  <c r="AK91" i="28"/>
  <c r="AM91" i="32"/>
  <c r="AN64" i="32"/>
  <c r="AM64" i="32"/>
  <c r="AK92" i="14"/>
  <c r="AM92" i="32"/>
  <c r="AK88" i="28"/>
  <c r="AM88" i="32"/>
  <c r="AN98" i="32"/>
  <c r="AM98" i="32"/>
  <c r="AK105" i="48"/>
  <c r="AL105" i="48" s="1"/>
  <c r="AM105" i="32"/>
  <c r="AK87" i="12"/>
  <c r="AM87" i="32"/>
  <c r="AK112" i="28"/>
  <c r="AM112" i="32"/>
  <c r="AK94" i="14"/>
  <c r="AM94" i="32"/>
  <c r="AK69" i="48"/>
  <c r="AK27" i="48" s="1"/>
  <c r="AM69" i="32"/>
  <c r="AI39" i="23"/>
  <c r="AM4" i="47"/>
  <c r="AL6" i="47"/>
  <c r="AM6" i="47"/>
  <c r="AM17" i="47"/>
  <c r="AL17" i="47"/>
  <c r="AL25" i="47"/>
  <c r="AM25" i="47"/>
  <c r="AM12" i="47"/>
  <c r="AL12" i="47"/>
  <c r="AM27" i="47"/>
  <c r="AL27" i="47"/>
  <c r="AD29" i="36"/>
  <c r="AD38" i="36" s="1"/>
  <c r="AM23" i="47"/>
  <c r="AL23" i="47"/>
  <c r="AD29" i="35"/>
  <c r="AD38" i="35" s="1"/>
  <c r="AK96" i="20"/>
  <c r="AK54" i="20"/>
  <c r="AQ121" i="48"/>
  <c r="AO121" i="48"/>
  <c r="AK45" i="28"/>
  <c r="AN65" i="32"/>
  <c r="AO88" i="32"/>
  <c r="AN45" i="32"/>
  <c r="AK112" i="14"/>
  <c r="AO45" i="32"/>
  <c r="AO69" i="32"/>
  <c r="AN47" i="32"/>
  <c r="AN121" i="48"/>
  <c r="AN63" i="32"/>
  <c r="AK88" i="12"/>
  <c r="AN88" i="32"/>
  <c r="AN69" i="32"/>
  <c r="AN87" i="32"/>
  <c r="AK69" i="12"/>
  <c r="AK87" i="28"/>
  <c r="AK69" i="28"/>
  <c r="AO87" i="32"/>
  <c r="AK69" i="14"/>
  <c r="AO64" i="32"/>
  <c r="AK89" i="12"/>
  <c r="AN109" i="32"/>
  <c r="AO109" i="32"/>
  <c r="AQ79" i="32"/>
  <c r="AP79" i="32"/>
  <c r="AR79" i="32"/>
  <c r="AO63" i="32"/>
  <c r="AI37" i="19"/>
  <c r="AH39" i="18"/>
  <c r="AH63" i="18" s="1"/>
  <c r="AH63" i="16"/>
  <c r="AJ79" i="20"/>
  <c r="AJ37" i="20" s="1"/>
  <c r="AJ79" i="29"/>
  <c r="AJ37" i="29" s="1"/>
  <c r="AJ79" i="21"/>
  <c r="AJ37" i="21" s="1"/>
  <c r="AJ79" i="19"/>
  <c r="AJ37" i="19" s="1"/>
  <c r="AI37" i="29"/>
  <c r="AI39" i="17"/>
  <c r="AI52" i="17" s="1"/>
  <c r="AK109" i="12"/>
  <c r="AK109" i="20" s="1"/>
  <c r="AI37" i="21"/>
  <c r="AI39" i="16"/>
  <c r="AN79" i="48"/>
  <c r="AQ79" i="48"/>
  <c r="AP79" i="48"/>
  <c r="AO79" i="48"/>
  <c r="AI37" i="20"/>
  <c r="AI49" i="18"/>
  <c r="AI39" i="18" s="1"/>
  <c r="AI35" i="18"/>
  <c r="AI39" i="22"/>
  <c r="AD29" i="41"/>
  <c r="AE18" i="41"/>
  <c r="AE18" i="35"/>
  <c r="AE18" i="36"/>
  <c r="AK4" i="41"/>
  <c r="AL4" i="41" s="1"/>
  <c r="AK4" i="35"/>
  <c r="AK4" i="36"/>
  <c r="AL4" i="36" s="1"/>
  <c r="AF5" i="41"/>
  <c r="AF5" i="35"/>
  <c r="AF5" i="36"/>
  <c r="AE14" i="41"/>
  <c r="AE14" i="35"/>
  <c r="AE14" i="36"/>
  <c r="AE27" i="41"/>
  <c r="AE27" i="35"/>
  <c r="AE27" i="36"/>
  <c r="AE23" i="41"/>
  <c r="AE23" i="35"/>
  <c r="AE23" i="36"/>
  <c r="AF11" i="41"/>
  <c r="AF11" i="35"/>
  <c r="AF11" i="36"/>
  <c r="AE15" i="41"/>
  <c r="AE15" i="35"/>
  <c r="AE15" i="36"/>
  <c r="AE6" i="41"/>
  <c r="AE6" i="35"/>
  <c r="AE6" i="36"/>
  <c r="AE12" i="41"/>
  <c r="AE12" i="35"/>
  <c r="AE12" i="36"/>
  <c r="AE13" i="41"/>
  <c r="AE13" i="35"/>
  <c r="AE13" i="36"/>
  <c r="AE19" i="41"/>
  <c r="AE19" i="35"/>
  <c r="AE19" i="36"/>
  <c r="AE16" i="41"/>
  <c r="AE16" i="35"/>
  <c r="AE16" i="36"/>
  <c r="AE7" i="41"/>
  <c r="AE7" i="35"/>
  <c r="AE7" i="36"/>
  <c r="AE24" i="41"/>
  <c r="AE24" i="35"/>
  <c r="AE24" i="36"/>
  <c r="AE25" i="41"/>
  <c r="AE25" i="35"/>
  <c r="AE25" i="36"/>
  <c r="AE26" i="41"/>
  <c r="AE26" i="35"/>
  <c r="AE26" i="36"/>
  <c r="AE17" i="41"/>
  <c r="AE17" i="35"/>
  <c r="AE17" i="36"/>
  <c r="AK3" i="41"/>
  <c r="AK3" i="35"/>
  <c r="AK3" i="36"/>
  <c r="AM106" i="47"/>
  <c r="AK71" i="47"/>
  <c r="AK80" i="47" s="1"/>
  <c r="AL8" i="47"/>
  <c r="AJ11" i="48"/>
  <c r="AK22" i="47"/>
  <c r="AL22" i="47" s="1"/>
  <c r="AM64" i="47"/>
  <c r="AK10" i="47"/>
  <c r="AL52" i="47"/>
  <c r="AM52" i="47"/>
  <c r="AM94" i="47"/>
  <c r="AK113" i="47"/>
  <c r="AK122" i="47" s="1"/>
  <c r="AL94" i="47"/>
  <c r="AJ29" i="47"/>
  <c r="AJ38" i="47" s="1"/>
  <c r="AN105" i="32"/>
  <c r="AK64" i="14"/>
  <c r="AK47" i="28"/>
  <c r="AK91" i="12"/>
  <c r="AK65" i="14"/>
  <c r="AJ13" i="48"/>
  <c r="AO105" i="32"/>
  <c r="AK47" i="14"/>
  <c r="AJ15" i="48"/>
  <c r="AI24" i="48"/>
  <c r="AI29" i="48" s="1"/>
  <c r="AI38" i="48" s="1"/>
  <c r="AK107" i="48"/>
  <c r="AO94" i="32"/>
  <c r="AK94" i="48"/>
  <c r="AN104" i="32"/>
  <c r="AK104" i="48"/>
  <c r="AK87" i="48"/>
  <c r="AJ3" i="48"/>
  <c r="AK64" i="48"/>
  <c r="AK65" i="28"/>
  <c r="AK65" i="48"/>
  <c r="AK93" i="48"/>
  <c r="AK51" i="12"/>
  <c r="AK51" i="48"/>
  <c r="AH24" i="48"/>
  <c r="AH29" i="48" s="1"/>
  <c r="AH38" i="48" s="1"/>
  <c r="AH71" i="48"/>
  <c r="AH80" i="48" s="1"/>
  <c r="AK56" i="12"/>
  <c r="AK56" i="20" s="1"/>
  <c r="AK56" i="48"/>
  <c r="AK67" i="48"/>
  <c r="AK110" i="48"/>
  <c r="AK50" i="12"/>
  <c r="AK50" i="48"/>
  <c r="AK49" i="12"/>
  <c r="AK49" i="48"/>
  <c r="AK101" i="48"/>
  <c r="AK102" i="28"/>
  <c r="AK102" i="48"/>
  <c r="AN46" i="32"/>
  <c r="AK46" i="48"/>
  <c r="AN91" i="32"/>
  <c r="AK91" i="48"/>
  <c r="AK98" i="28"/>
  <c r="AK98" i="48"/>
  <c r="AN61" i="32"/>
  <c r="AK61" i="48"/>
  <c r="AI71" i="48"/>
  <c r="AI80" i="48" s="1"/>
  <c r="AN56" i="32"/>
  <c r="AK103" i="12"/>
  <c r="AK103" i="48"/>
  <c r="AK89" i="28"/>
  <c r="AK89" i="48"/>
  <c r="AK48" i="48"/>
  <c r="AK109" i="48"/>
  <c r="AK70" i="14"/>
  <c r="AK70" i="48"/>
  <c r="AN92" i="32"/>
  <c r="AK92" i="48"/>
  <c r="AK68" i="14"/>
  <c r="AK68" i="48"/>
  <c r="AK106" i="12"/>
  <c r="AK106" i="48"/>
  <c r="AN62" i="32"/>
  <c r="AK62" i="48"/>
  <c r="AK47" i="48"/>
  <c r="AJ17" i="48"/>
  <c r="AO52" i="32"/>
  <c r="AK52" i="48"/>
  <c r="AK60" i="48"/>
  <c r="AN112" i="32"/>
  <c r="AK112" i="48"/>
  <c r="AK88" i="14"/>
  <c r="AK88" i="48"/>
  <c r="AK45" i="14"/>
  <c r="AK45" i="48"/>
  <c r="AL11" i="49"/>
  <c r="AM108" i="49"/>
  <c r="AL108" i="49"/>
  <c r="AK24" i="49"/>
  <c r="AM18" i="49"/>
  <c r="AL18" i="49"/>
  <c r="AL5" i="49"/>
  <c r="AM5" i="49"/>
  <c r="AK10" i="49"/>
  <c r="AL52" i="49"/>
  <c r="AM52" i="49"/>
  <c r="AM22" i="49"/>
  <c r="AL22" i="49"/>
  <c r="AK8" i="49"/>
  <c r="AM50" i="49"/>
  <c r="AL50" i="49"/>
  <c r="AM20" i="49"/>
  <c r="AM28" i="49"/>
  <c r="AL28" i="49"/>
  <c r="AL4" i="49"/>
  <c r="AL27" i="49"/>
  <c r="AK71" i="49"/>
  <c r="AM25" i="49"/>
  <c r="AL25" i="49"/>
  <c r="AL3" i="49"/>
  <c r="AM14" i="49"/>
  <c r="AL14" i="49"/>
  <c r="AK23" i="49"/>
  <c r="AL65" i="49"/>
  <c r="AM65" i="49"/>
  <c r="AM19" i="49"/>
  <c r="AL19" i="49"/>
  <c r="AM21" i="49"/>
  <c r="AL21" i="49"/>
  <c r="AL26" i="49"/>
  <c r="AN51" i="32"/>
  <c r="AK98" i="14"/>
  <c r="AK51" i="28"/>
  <c r="AN50" i="32"/>
  <c r="AK98" i="12"/>
  <c r="AK98" i="20" s="1"/>
  <c r="AO50" i="32"/>
  <c r="AK50" i="28"/>
  <c r="AO112" i="32"/>
  <c r="AN93" i="32"/>
  <c r="AK91" i="14"/>
  <c r="AK50" i="14"/>
  <c r="AO103" i="32"/>
  <c r="AK110" i="28"/>
  <c r="AK93" i="28"/>
  <c r="AK48" i="14"/>
  <c r="AO91" i="32"/>
  <c r="AO110" i="32"/>
  <c r="AK109" i="14"/>
  <c r="AK93" i="12"/>
  <c r="AK64" i="12"/>
  <c r="AK64" i="20" s="1"/>
  <c r="AO98" i="32"/>
  <c r="AO93" i="32"/>
  <c r="AK64" i="28"/>
  <c r="AK101" i="28"/>
  <c r="AK107" i="28"/>
  <c r="AK93" i="14"/>
  <c r="AK52" i="12"/>
  <c r="AK52" i="20" s="1"/>
  <c r="AK110" i="12"/>
  <c r="AO122" i="45"/>
  <c r="AK56" i="28"/>
  <c r="AK49" i="28"/>
  <c r="AN106" i="32"/>
  <c r="AO106" i="32"/>
  <c r="AO56" i="32"/>
  <c r="AN107" i="32"/>
  <c r="AK103" i="14"/>
  <c r="AN68" i="32"/>
  <c r="AO107" i="32"/>
  <c r="AK48" i="12"/>
  <c r="AK106" i="14"/>
  <c r="AO68" i="32"/>
  <c r="AO49" i="32"/>
  <c r="AK107" i="12"/>
  <c r="AK107" i="20" s="1"/>
  <c r="AK49" i="14"/>
  <c r="AN48" i="32"/>
  <c r="AK68" i="28"/>
  <c r="AK107" i="14"/>
  <c r="AK48" i="28"/>
  <c r="AO48" i="32"/>
  <c r="AN49" i="32"/>
  <c r="AK56" i="14"/>
  <c r="AK68" i="12"/>
  <c r="AN103" i="32"/>
  <c r="AK103" i="28"/>
  <c r="AK106" i="28"/>
  <c r="AO101" i="32"/>
  <c r="AK87" i="14"/>
  <c r="AK61" i="28"/>
  <c r="AK70" i="28"/>
  <c r="AK112" i="12"/>
  <c r="AO102" i="32"/>
  <c r="AK67" i="28"/>
  <c r="AK52" i="28"/>
  <c r="AN102" i="32"/>
  <c r="AK46" i="14"/>
  <c r="AN52" i="32"/>
  <c r="AK52" i="14"/>
  <c r="AO46" i="32"/>
  <c r="AN89" i="32"/>
  <c r="AK89" i="14"/>
  <c r="AK65" i="12"/>
  <c r="AK65" i="20" s="1"/>
  <c r="AK94" i="28"/>
  <c r="AN122" i="45"/>
  <c r="AP122" i="45"/>
  <c r="AQ122" i="45"/>
  <c r="AK110" i="14"/>
  <c r="AO104" i="32"/>
  <c r="AK67" i="14"/>
  <c r="AK92" i="12"/>
  <c r="AK60" i="28"/>
  <c r="AO70" i="32"/>
  <c r="AI9" i="18"/>
  <c r="AK66" i="44"/>
  <c r="AK92" i="28"/>
  <c r="AK67" i="12"/>
  <c r="AK67" i="20" s="1"/>
  <c r="AI108" i="12"/>
  <c r="AI108" i="20" s="1"/>
  <c r="AI108" i="28"/>
  <c r="AI108" i="14"/>
  <c r="AI113" i="32"/>
  <c r="AI122" i="32" s="1"/>
  <c r="AK15" i="44"/>
  <c r="AK99" i="32"/>
  <c r="AI55" i="20"/>
  <c r="AO67" i="32"/>
  <c r="AO92" i="32"/>
  <c r="AK51" i="14"/>
  <c r="AO61" i="32"/>
  <c r="AK46" i="28"/>
  <c r="AK57" i="32"/>
  <c r="AK11" i="44"/>
  <c r="AK95" i="32"/>
  <c r="AN67" i="32"/>
  <c r="AO51" i="32"/>
  <c r="AN60" i="32"/>
  <c r="AK61" i="14"/>
  <c r="AK46" i="12"/>
  <c r="AN94" i="32"/>
  <c r="AK94" i="12"/>
  <c r="AK53" i="32"/>
  <c r="AJ55" i="28"/>
  <c r="AJ55" i="12"/>
  <c r="AJ55" i="14"/>
  <c r="AK13" i="44"/>
  <c r="AK97" i="32"/>
  <c r="AJ108" i="32"/>
  <c r="AJ108" i="48" s="1"/>
  <c r="AJ113" i="48" s="1"/>
  <c r="AJ122" i="48" s="1"/>
  <c r="AJ66" i="32"/>
  <c r="AJ24" i="44"/>
  <c r="AK59" i="32"/>
  <c r="AK108" i="44"/>
  <c r="AJ57" i="28"/>
  <c r="AI66" i="28"/>
  <c r="AI66" i="14"/>
  <c r="AI66" i="12"/>
  <c r="AI66" i="20" s="1"/>
  <c r="AK55" i="32"/>
  <c r="AI71" i="32"/>
  <c r="AI80" i="32" s="1"/>
  <c r="AM22" i="36"/>
  <c r="AM4" i="36"/>
  <c r="AM9" i="36"/>
  <c r="M41" i="40"/>
  <c r="L41" i="40"/>
  <c r="N41" i="40"/>
  <c r="K41" i="40"/>
  <c r="O41" i="40"/>
  <c r="P41" i="40"/>
  <c r="Q41" i="40"/>
  <c r="R41" i="40"/>
  <c r="S41" i="40"/>
  <c r="T41" i="40"/>
  <c r="U41" i="40"/>
  <c r="V41" i="40"/>
  <c r="W41" i="40"/>
  <c r="X41" i="40"/>
  <c r="Y41" i="40"/>
  <c r="Z41" i="40"/>
  <c r="AA41" i="40"/>
  <c r="AB41" i="40"/>
  <c r="AC41" i="40"/>
  <c r="AD41" i="40"/>
  <c r="AE41" i="40"/>
  <c r="AF41" i="40"/>
  <c r="AG41" i="40"/>
  <c r="AH41" i="40"/>
  <c r="AI41" i="40"/>
  <c r="AJ41" i="40"/>
  <c r="AK41" i="40"/>
  <c r="AO6" i="32"/>
  <c r="AK122" i="40"/>
  <c r="AO113" i="40"/>
  <c r="AN113" i="40"/>
  <c r="AN122" i="40" s="1"/>
  <c r="AR113" i="40"/>
  <c r="AR122" i="40" s="1"/>
  <c r="AQ113" i="40"/>
  <c r="AQ122" i="40" s="1"/>
  <c r="AP113" i="40"/>
  <c r="AP122" i="40" s="1"/>
  <c r="AS113" i="40"/>
  <c r="AS122" i="40" s="1"/>
  <c r="AK44" i="32"/>
  <c r="AK86" i="32"/>
  <c r="AR71" i="40"/>
  <c r="AR80" i="40" s="1"/>
  <c r="AQ71" i="40"/>
  <c r="AQ80" i="40" s="1"/>
  <c r="AP71" i="40"/>
  <c r="AP80" i="40" s="1"/>
  <c r="AS71" i="40"/>
  <c r="AS80" i="40" s="1"/>
  <c r="AO23" i="32"/>
  <c r="AK80" i="40"/>
  <c r="AN71" i="40"/>
  <c r="AN80" i="40" s="1"/>
  <c r="AO71" i="40"/>
  <c r="AK86" i="40"/>
  <c r="AK44" i="40"/>
  <c r="AO5" i="32"/>
  <c r="AO27" i="32"/>
  <c r="AM20" i="36"/>
  <c r="AM8" i="36"/>
  <c r="AM21" i="36"/>
  <c r="AN37" i="32"/>
  <c r="AN38" i="32" s="1"/>
  <c r="AO29" i="32"/>
  <c r="AO19" i="32"/>
  <c r="AO21" i="32"/>
  <c r="AO9" i="32"/>
  <c r="AO11" i="32"/>
  <c r="AO25" i="32"/>
  <c r="AO12" i="32"/>
  <c r="AO13" i="32"/>
  <c r="AL37" i="36"/>
  <c r="AM28" i="36"/>
  <c r="AM10" i="36"/>
  <c r="AO18" i="32"/>
  <c r="AS121" i="32"/>
  <c r="AQ121" i="32"/>
  <c r="AR121" i="32"/>
  <c r="AP121" i="32"/>
  <c r="AO4" i="32"/>
  <c r="AO26" i="32"/>
  <c r="AO20" i="32"/>
  <c r="AO7" i="32"/>
  <c r="AO14" i="32"/>
  <c r="AO3" i="32"/>
  <c r="AO22" i="32"/>
  <c r="AO28" i="32"/>
  <c r="AO10" i="32"/>
  <c r="AO17" i="32"/>
  <c r="AO15" i="32"/>
  <c r="AO24" i="32"/>
  <c r="AO8" i="32"/>
  <c r="AO16" i="32"/>
  <c r="AJ23" i="34"/>
  <c r="AJ19" i="34"/>
  <c r="AK5" i="34"/>
  <c r="AJ7" i="34"/>
  <c r="AJ6" i="34"/>
  <c r="AJ25" i="34"/>
  <c r="AJ24" i="34"/>
  <c r="AJ27" i="34"/>
  <c r="AJ26" i="34"/>
  <c r="AJ18" i="34"/>
  <c r="AJ17" i="34"/>
  <c r="AJ16" i="34"/>
  <c r="AJ15" i="34"/>
  <c r="AK11" i="34"/>
  <c r="AJ14" i="34"/>
  <c r="AJ13" i="34"/>
  <c r="AJ12" i="34"/>
  <c r="AI41" i="4"/>
  <c r="AJ40" i="4"/>
  <c r="AL116" i="19"/>
  <c r="AK119" i="19"/>
  <c r="W29" i="10"/>
  <c r="AP37" i="48" l="1"/>
  <c r="AQ37" i="48"/>
  <c r="AN37" i="48"/>
  <c r="AM9" i="49"/>
  <c r="AL12" i="49"/>
  <c r="AM113" i="49"/>
  <c r="AK21" i="48"/>
  <c r="AL21" i="48" s="1"/>
  <c r="AL63" i="48"/>
  <c r="AM6" i="49"/>
  <c r="AL7" i="49"/>
  <c r="AL15" i="49"/>
  <c r="AL113" i="49"/>
  <c r="AL122" i="49" s="1"/>
  <c r="AM105" i="48"/>
  <c r="AM69" i="48"/>
  <c r="AL69" i="48"/>
  <c r="AP113" i="49"/>
  <c r="AP122" i="49" s="1"/>
  <c r="AL17" i="49"/>
  <c r="AM17" i="49"/>
  <c r="AK53" i="48"/>
  <c r="AM53" i="48" s="1"/>
  <c r="AM53" i="32"/>
  <c r="AK95" i="48"/>
  <c r="AM95" i="48" s="1"/>
  <c r="AM95" i="32"/>
  <c r="AK55" i="48"/>
  <c r="AM55" i="32"/>
  <c r="AK99" i="48"/>
  <c r="AL99" i="48" s="1"/>
  <c r="AM99" i="32"/>
  <c r="AK57" i="48"/>
  <c r="AL57" i="48" s="1"/>
  <c r="AM57" i="32"/>
  <c r="AK97" i="48"/>
  <c r="AL97" i="48" s="1"/>
  <c r="AM97" i="32"/>
  <c r="AK59" i="48"/>
  <c r="AM59" i="48" s="1"/>
  <c r="AM59" i="32"/>
  <c r="AH52" i="18"/>
  <c r="AI52" i="18"/>
  <c r="AI63" i="18"/>
  <c r="AK121" i="19"/>
  <c r="AM119" i="19" s="1"/>
  <c r="AI63" i="17"/>
  <c r="AK121" i="21"/>
  <c r="AL121" i="21" s="1"/>
  <c r="AK121" i="29"/>
  <c r="AL121" i="29" s="1"/>
  <c r="AK121" i="20"/>
  <c r="AL121" i="20" s="1"/>
  <c r="AK79" i="29"/>
  <c r="AK79" i="20"/>
  <c r="AI63" i="16"/>
  <c r="AK79" i="21"/>
  <c r="AK79" i="19"/>
  <c r="AI52" i="16"/>
  <c r="AE29" i="36"/>
  <c r="AE38" i="36" s="1"/>
  <c r="AE29" i="35"/>
  <c r="AE38" i="35" s="1"/>
  <c r="AE29" i="41"/>
  <c r="AE38" i="41" s="1"/>
  <c r="AM4" i="41"/>
  <c r="AL3" i="41"/>
  <c r="AM3" i="41"/>
  <c r="AL3" i="36"/>
  <c r="AL4" i="35"/>
  <c r="AM4" i="35"/>
  <c r="AD38" i="41"/>
  <c r="AL3" i="35"/>
  <c r="AM3" i="35"/>
  <c r="AM3" i="36"/>
  <c r="AF19" i="41"/>
  <c r="AF19" i="35"/>
  <c r="AF19" i="36"/>
  <c r="AF18" i="41"/>
  <c r="AF18" i="35"/>
  <c r="AF18" i="36"/>
  <c r="AF23" i="41"/>
  <c r="AF23" i="35"/>
  <c r="AF23" i="36"/>
  <c r="AG11" i="41"/>
  <c r="AG11" i="35"/>
  <c r="AG11" i="36"/>
  <c r="AF25" i="41"/>
  <c r="AF25" i="35"/>
  <c r="AF25" i="36"/>
  <c r="AF12" i="41"/>
  <c r="AF12" i="35"/>
  <c r="AF12" i="36"/>
  <c r="AF26" i="41"/>
  <c r="AF26" i="35"/>
  <c r="AF26" i="36"/>
  <c r="AF13" i="41"/>
  <c r="AF13" i="35"/>
  <c r="AF13" i="36"/>
  <c r="AF27" i="41"/>
  <c r="AF27" i="35"/>
  <c r="AF27" i="36"/>
  <c r="AF24" i="41"/>
  <c r="AF24" i="35"/>
  <c r="AF24" i="36"/>
  <c r="AF15" i="41"/>
  <c r="AF15" i="35"/>
  <c r="AF15" i="36"/>
  <c r="AF6" i="41"/>
  <c r="AF6" i="35"/>
  <c r="AF6" i="36"/>
  <c r="AF14" i="41"/>
  <c r="AF14" i="35"/>
  <c r="AF14" i="36"/>
  <c r="AF7" i="41"/>
  <c r="AF7" i="35"/>
  <c r="AF7" i="36"/>
  <c r="AF16" i="41"/>
  <c r="AF16" i="35"/>
  <c r="AF16" i="36"/>
  <c r="AF17" i="41"/>
  <c r="AF17" i="35"/>
  <c r="AF17" i="36"/>
  <c r="AG5" i="41"/>
  <c r="AG5" i="35"/>
  <c r="AG5" i="36"/>
  <c r="AM22" i="47"/>
  <c r="AK29" i="47"/>
  <c r="AK38" i="47" s="1"/>
  <c r="AM10" i="47"/>
  <c r="AL10" i="47"/>
  <c r="AM57" i="48"/>
  <c r="AJ71" i="32"/>
  <c r="AJ80" i="32" s="1"/>
  <c r="AJ66" i="48"/>
  <c r="AL92" i="48"/>
  <c r="AM92" i="48"/>
  <c r="AL89" i="48"/>
  <c r="AM89" i="48"/>
  <c r="AK4" i="48"/>
  <c r="AL46" i="48"/>
  <c r="AM46" i="48"/>
  <c r="AK8" i="48"/>
  <c r="AL50" i="48"/>
  <c r="AM50" i="48"/>
  <c r="AK22" i="48"/>
  <c r="AL64" i="48"/>
  <c r="AM64" i="48"/>
  <c r="AK20" i="48"/>
  <c r="AM62" i="48"/>
  <c r="AL62" i="48"/>
  <c r="AM88" i="48"/>
  <c r="AL88" i="48"/>
  <c r="AK10" i="48"/>
  <c r="AM52" i="48"/>
  <c r="AL52" i="48"/>
  <c r="AK28" i="48"/>
  <c r="AM70" i="48"/>
  <c r="AL70" i="48"/>
  <c r="AM103" i="48"/>
  <c r="AL103" i="48"/>
  <c r="AK19" i="48"/>
  <c r="AM61" i="48"/>
  <c r="AL61" i="48"/>
  <c r="AM102" i="48"/>
  <c r="AL102" i="48"/>
  <c r="AM110" i="48"/>
  <c r="AL110" i="48"/>
  <c r="AL51" i="48"/>
  <c r="AM51" i="48"/>
  <c r="AM27" i="48"/>
  <c r="AL27" i="48"/>
  <c r="AL112" i="48"/>
  <c r="AM112" i="48"/>
  <c r="AK5" i="48"/>
  <c r="AM47" i="48"/>
  <c r="AL47" i="48"/>
  <c r="AL94" i="48"/>
  <c r="AM94" i="48"/>
  <c r="AK3" i="48"/>
  <c r="AL45" i="48"/>
  <c r="AM45" i="48"/>
  <c r="AL106" i="48"/>
  <c r="AM106" i="48"/>
  <c r="AK25" i="48"/>
  <c r="AL109" i="48"/>
  <c r="AM109" i="48"/>
  <c r="AL98" i="48"/>
  <c r="AM98" i="48"/>
  <c r="AL101" i="48"/>
  <c r="AM101" i="48"/>
  <c r="AL67" i="48"/>
  <c r="AM67" i="48"/>
  <c r="AK9" i="48"/>
  <c r="AL93" i="48"/>
  <c r="AM93" i="48"/>
  <c r="AL87" i="48"/>
  <c r="AM87" i="48"/>
  <c r="AK18" i="48"/>
  <c r="AL60" i="48"/>
  <c r="AM60" i="48"/>
  <c r="AM107" i="48"/>
  <c r="AL107" i="48"/>
  <c r="AK26" i="48"/>
  <c r="AM68" i="48"/>
  <c r="AL68" i="48"/>
  <c r="AK6" i="48"/>
  <c r="AM48" i="48"/>
  <c r="AL48" i="48"/>
  <c r="AL91" i="48"/>
  <c r="AM91" i="48"/>
  <c r="AK7" i="48"/>
  <c r="AM49" i="48"/>
  <c r="AL49" i="48"/>
  <c r="AK14" i="48"/>
  <c r="AL56" i="48"/>
  <c r="AM56" i="48"/>
  <c r="AK23" i="48"/>
  <c r="AL65" i="48"/>
  <c r="AM65" i="48"/>
  <c r="AL104" i="48"/>
  <c r="AM104" i="48"/>
  <c r="AQ113" i="49"/>
  <c r="AQ122" i="49" s="1"/>
  <c r="AN113" i="49"/>
  <c r="AN122" i="49" s="1"/>
  <c r="AO113" i="49"/>
  <c r="AO122" i="49" s="1"/>
  <c r="AP71" i="49"/>
  <c r="AP80" i="49" s="1"/>
  <c r="AL24" i="49"/>
  <c r="AM24" i="49"/>
  <c r="AN71" i="49"/>
  <c r="AN80" i="49" s="1"/>
  <c r="AK80" i="49"/>
  <c r="AL71" i="49"/>
  <c r="AL80" i="49" s="1"/>
  <c r="AM71" i="49"/>
  <c r="AM10" i="49"/>
  <c r="AL10" i="49"/>
  <c r="AQ71" i="49"/>
  <c r="AQ80" i="49" s="1"/>
  <c r="AL8" i="49"/>
  <c r="AM8" i="49"/>
  <c r="AO71" i="49"/>
  <c r="AO80" i="49" s="1"/>
  <c r="AK29" i="49"/>
  <c r="AL23" i="49"/>
  <c r="AM23" i="49"/>
  <c r="AJ55" i="20"/>
  <c r="AK94" i="20"/>
  <c r="AK55" i="14"/>
  <c r="AK55" i="12"/>
  <c r="AN55" i="32"/>
  <c r="AO55" i="32"/>
  <c r="AK55" i="28"/>
  <c r="AK59" i="28"/>
  <c r="AO59" i="32"/>
  <c r="AN59" i="32"/>
  <c r="AN57" i="32"/>
  <c r="AO57" i="32"/>
  <c r="AK57" i="28"/>
  <c r="AK99" i="28"/>
  <c r="AO99" i="32"/>
  <c r="AN99" i="32"/>
  <c r="AJ66" i="14"/>
  <c r="AJ66" i="28"/>
  <c r="AJ66" i="12"/>
  <c r="AJ66" i="20" s="1"/>
  <c r="AK108" i="32"/>
  <c r="AM108" i="32" s="1"/>
  <c r="AN97" i="32"/>
  <c r="AO97" i="32"/>
  <c r="AK97" i="14"/>
  <c r="AK97" i="28"/>
  <c r="AK97" i="12"/>
  <c r="AJ108" i="12"/>
  <c r="AJ108" i="20" s="1"/>
  <c r="AJ113" i="32"/>
  <c r="AJ108" i="28"/>
  <c r="AJ108" i="14"/>
  <c r="AO53" i="32"/>
  <c r="AK53" i="14"/>
  <c r="AN53" i="32"/>
  <c r="AK53" i="28"/>
  <c r="AK53" i="12"/>
  <c r="AK53" i="20" s="1"/>
  <c r="AK95" i="28"/>
  <c r="AK95" i="14"/>
  <c r="AO95" i="32"/>
  <c r="AN95" i="32"/>
  <c r="AK95" i="12"/>
  <c r="AK95" i="20" s="1"/>
  <c r="AK66" i="32"/>
  <c r="AK24" i="44"/>
  <c r="L41" i="32"/>
  <c r="AA41" i="32"/>
  <c r="AC41" i="32"/>
  <c r="Q41" i="32"/>
  <c r="AE41" i="32"/>
  <c r="AK41" i="32"/>
  <c r="R41" i="32"/>
  <c r="AJ41" i="32"/>
  <c r="J41" i="32"/>
  <c r="K41" i="32"/>
  <c r="M41" i="32"/>
  <c r="Z41" i="32"/>
  <c r="T41" i="32"/>
  <c r="AD41" i="32"/>
  <c r="AH41" i="32"/>
  <c r="AB41" i="32"/>
  <c r="V41" i="32"/>
  <c r="O41" i="32"/>
  <c r="P41" i="32"/>
  <c r="S41" i="32"/>
  <c r="AG41" i="32"/>
  <c r="AF41" i="32"/>
  <c r="X41" i="32"/>
  <c r="N41" i="32"/>
  <c r="Y41" i="32"/>
  <c r="W41" i="32"/>
  <c r="AI41" i="32"/>
  <c r="U41" i="32"/>
  <c r="AO37" i="36"/>
  <c r="AQ37" i="36"/>
  <c r="AN37" i="36"/>
  <c r="AP37" i="36"/>
  <c r="AP37" i="32"/>
  <c r="AP38" i="32" s="1"/>
  <c r="AR37" i="32"/>
  <c r="AR38" i="32" s="1"/>
  <c r="AS37" i="32"/>
  <c r="AS38" i="32" s="1"/>
  <c r="AQ37" i="32"/>
  <c r="AQ38" i="32" s="1"/>
  <c r="AK18" i="34"/>
  <c r="AK17" i="34"/>
  <c r="AK16" i="34"/>
  <c r="AK15" i="34"/>
  <c r="AL11" i="34"/>
  <c r="AK14" i="34"/>
  <c r="AK13" i="34"/>
  <c r="AK12" i="34"/>
  <c r="AK23" i="34"/>
  <c r="AK19" i="34"/>
  <c r="AK7" i="34"/>
  <c r="AK6" i="34"/>
  <c r="AK24" i="34"/>
  <c r="AL5" i="34"/>
  <c r="AK27" i="34"/>
  <c r="AK26" i="34"/>
  <c r="AK25" i="34"/>
  <c r="AJ41" i="4"/>
  <c r="AK40" i="4"/>
  <c r="AK41" i="4" s="1"/>
  <c r="AL119" i="19"/>
  <c r="X29" i="10"/>
  <c r="AL95" i="48" l="1"/>
  <c r="AM99" i="48"/>
  <c r="AM21" i="48"/>
  <c r="AM113" i="32"/>
  <c r="AM122" i="32" s="1"/>
  <c r="AM97" i="48"/>
  <c r="AK11" i="48"/>
  <c r="AL11" i="48" s="1"/>
  <c r="AK13" i="48"/>
  <c r="AL13" i="48" s="1"/>
  <c r="AL53" i="48"/>
  <c r="AK15" i="48"/>
  <c r="AM15" i="48" s="1"/>
  <c r="AK17" i="48"/>
  <c r="AM17" i="48" s="1"/>
  <c r="AL55" i="48"/>
  <c r="AL59" i="48"/>
  <c r="AM55" i="48"/>
  <c r="AK66" i="48"/>
  <c r="AK71" i="48" s="1"/>
  <c r="AK80" i="48" s="1"/>
  <c r="AM66" i="32"/>
  <c r="AM71" i="32" s="1"/>
  <c r="AM80" i="32" s="1"/>
  <c r="AF29" i="35"/>
  <c r="AF38" i="35" s="1"/>
  <c r="AK37" i="29"/>
  <c r="AL37" i="29" s="1"/>
  <c r="AL79" i="29"/>
  <c r="AK37" i="19"/>
  <c r="AL37" i="19" s="1"/>
  <c r="AL79" i="19"/>
  <c r="AK37" i="21"/>
  <c r="AL37" i="21" s="1"/>
  <c r="AL79" i="21"/>
  <c r="AM118" i="19"/>
  <c r="AL121" i="19"/>
  <c r="AM117" i="19"/>
  <c r="AM115" i="19"/>
  <c r="AM114" i="19"/>
  <c r="AM116" i="19"/>
  <c r="AK37" i="20"/>
  <c r="AL37" i="20" s="1"/>
  <c r="AL79" i="20"/>
  <c r="AF29" i="41"/>
  <c r="AF38" i="41" s="1"/>
  <c r="AF29" i="36"/>
  <c r="AG7" i="41"/>
  <c r="AG7" i="35"/>
  <c r="AG7" i="36"/>
  <c r="AG15" i="41"/>
  <c r="AG15" i="35"/>
  <c r="AG15" i="36"/>
  <c r="AG23" i="41"/>
  <c r="AG23" i="35"/>
  <c r="AG23" i="36"/>
  <c r="AG17" i="41"/>
  <c r="AG17" i="35"/>
  <c r="AG17" i="36"/>
  <c r="AG6" i="41"/>
  <c r="AG6" i="35"/>
  <c r="AG6" i="36"/>
  <c r="AG18" i="41"/>
  <c r="AG18" i="35"/>
  <c r="AG18" i="36"/>
  <c r="AG16" i="41"/>
  <c r="AG16" i="35"/>
  <c r="AG16" i="36"/>
  <c r="AG19" i="41"/>
  <c r="AG19" i="35"/>
  <c r="AG19" i="36"/>
  <c r="AG26" i="41"/>
  <c r="AG26" i="35"/>
  <c r="AG26" i="36"/>
  <c r="AG12" i="41"/>
  <c r="AG12" i="35"/>
  <c r="AG12" i="36"/>
  <c r="AG27" i="41"/>
  <c r="AG27" i="35"/>
  <c r="AG27" i="36"/>
  <c r="AG13" i="41"/>
  <c r="AG13" i="35"/>
  <c r="AG13" i="36"/>
  <c r="AH5" i="41"/>
  <c r="AH5" i="35"/>
  <c r="AH5" i="36"/>
  <c r="AG14" i="41"/>
  <c r="AG14" i="35"/>
  <c r="AG14" i="36"/>
  <c r="AG25" i="41"/>
  <c r="AG25" i="35"/>
  <c r="AG25" i="36"/>
  <c r="AG24" i="41"/>
  <c r="AG24" i="35"/>
  <c r="AG24" i="36"/>
  <c r="AH11" i="41"/>
  <c r="AH11" i="35"/>
  <c r="AH11" i="36"/>
  <c r="AK113" i="32"/>
  <c r="AK122" i="32" s="1"/>
  <c r="AK108" i="48"/>
  <c r="AM23" i="48"/>
  <c r="AL23" i="48"/>
  <c r="AL25" i="48"/>
  <c r="AM25" i="48"/>
  <c r="AL5" i="48"/>
  <c r="AM5" i="48"/>
  <c r="AM20" i="48"/>
  <c r="AL20" i="48"/>
  <c r="AL4" i="48"/>
  <c r="AM4" i="48"/>
  <c r="AM14" i="48"/>
  <c r="AL14" i="48"/>
  <c r="AM6" i="48"/>
  <c r="AL6" i="48"/>
  <c r="AL28" i="48"/>
  <c r="AM28" i="48"/>
  <c r="AM10" i="48"/>
  <c r="AL10" i="48"/>
  <c r="AL22" i="48"/>
  <c r="AM22" i="48"/>
  <c r="AM18" i="48"/>
  <c r="AL18" i="48"/>
  <c r="AM3" i="48"/>
  <c r="AL3" i="48"/>
  <c r="AM7" i="48"/>
  <c r="AL7" i="48"/>
  <c r="AL26" i="48"/>
  <c r="AM26" i="48"/>
  <c r="AL9" i="48"/>
  <c r="AM9" i="48"/>
  <c r="AL19" i="48"/>
  <c r="AM19" i="48"/>
  <c r="AM8" i="48"/>
  <c r="AL8" i="48"/>
  <c r="AJ24" i="48"/>
  <c r="AJ29" i="48" s="1"/>
  <c r="AJ38" i="48" s="1"/>
  <c r="AJ71" i="48"/>
  <c r="AJ80" i="48" s="1"/>
  <c r="AN29" i="49"/>
  <c r="AN38" i="49" s="1"/>
  <c r="AO29" i="49"/>
  <c r="AO38" i="49" s="1"/>
  <c r="AP29" i="49"/>
  <c r="AP38" i="49" s="1"/>
  <c r="AQ29" i="49"/>
  <c r="AQ38" i="49" s="1"/>
  <c r="AK38" i="49"/>
  <c r="AL29" i="49"/>
  <c r="AL38" i="49" s="1"/>
  <c r="AM29" i="49"/>
  <c r="AK66" i="14"/>
  <c r="AK66" i="28"/>
  <c r="AK66" i="12"/>
  <c r="AK66" i="20" s="1"/>
  <c r="AK71" i="32"/>
  <c r="AK97" i="20"/>
  <c r="AK108" i="28"/>
  <c r="AK108" i="14"/>
  <c r="AK108" i="12"/>
  <c r="AK108" i="20" s="1"/>
  <c r="AO108" i="32"/>
  <c r="AN66" i="32"/>
  <c r="AR71" i="32" s="1"/>
  <c r="AR80" i="32" s="1"/>
  <c r="AK55" i="20"/>
  <c r="AO66" i="32"/>
  <c r="AJ122" i="32"/>
  <c r="AN108" i="32"/>
  <c r="AR113" i="32" s="1"/>
  <c r="AR122" i="32" s="1"/>
  <c r="AM5" i="34"/>
  <c r="AL7" i="34"/>
  <c r="AL6" i="34"/>
  <c r="AL27" i="34"/>
  <c r="AL23" i="34"/>
  <c r="AL26" i="34"/>
  <c r="AL25" i="34"/>
  <c r="AL19" i="34"/>
  <c r="AL24" i="34"/>
  <c r="AM11" i="34"/>
  <c r="AL14" i="34"/>
  <c r="AL13" i="34"/>
  <c r="AL12" i="34"/>
  <c r="AL17" i="34"/>
  <c r="AL16" i="34"/>
  <c r="AL15" i="34"/>
  <c r="AL18" i="34"/>
  <c r="Y29" i="10"/>
  <c r="AL17" i="48" l="1"/>
  <c r="AL15" i="48"/>
  <c r="AM11" i="48"/>
  <c r="AM13" i="48"/>
  <c r="AK24" i="48"/>
  <c r="AL24" i="48" s="1"/>
  <c r="AL66" i="48"/>
  <c r="AO71" i="48" s="1"/>
  <c r="AO80" i="48" s="1"/>
  <c r="AM66" i="48"/>
  <c r="AO113" i="32"/>
  <c r="AG29" i="41"/>
  <c r="AG38" i="41" s="1"/>
  <c r="AG29" i="35"/>
  <c r="AG38" i="35" s="1"/>
  <c r="AG29" i="36"/>
  <c r="AG38" i="36" s="1"/>
  <c r="AF38" i="36"/>
  <c r="AH7" i="41"/>
  <c r="AH7" i="35"/>
  <c r="AH7" i="36"/>
  <c r="AI5" i="41"/>
  <c r="AI5" i="35"/>
  <c r="AI5" i="36"/>
  <c r="AH15" i="41"/>
  <c r="AH15" i="35"/>
  <c r="AH15" i="36"/>
  <c r="AH19" i="41"/>
  <c r="AH19" i="35"/>
  <c r="AH19" i="36"/>
  <c r="AH25" i="41"/>
  <c r="AH25" i="35"/>
  <c r="AH25" i="36"/>
  <c r="AI11" i="41"/>
  <c r="AI11" i="35"/>
  <c r="AI11" i="36"/>
  <c r="AH18" i="41"/>
  <c r="AH18" i="35"/>
  <c r="AH18" i="36"/>
  <c r="AH24" i="41"/>
  <c r="AH24" i="35"/>
  <c r="AH24" i="36"/>
  <c r="AH16" i="41"/>
  <c r="AH16" i="35"/>
  <c r="AH16" i="36"/>
  <c r="AH17" i="41"/>
  <c r="AH17" i="35"/>
  <c r="AH17" i="36"/>
  <c r="AH26" i="41"/>
  <c r="AH26" i="35"/>
  <c r="AH26" i="36"/>
  <c r="AH13" i="41"/>
  <c r="AH13" i="35"/>
  <c r="AH13" i="36"/>
  <c r="AH27" i="41"/>
  <c r="AH27" i="35"/>
  <c r="AH27" i="36"/>
  <c r="AH12" i="41"/>
  <c r="AH12" i="35"/>
  <c r="AH12" i="36"/>
  <c r="AH23" i="41"/>
  <c r="AH23" i="35"/>
  <c r="AH23" i="36"/>
  <c r="AH14" i="41"/>
  <c r="AH14" i="35"/>
  <c r="AH14" i="36"/>
  <c r="AH6" i="41"/>
  <c r="AH6" i="35"/>
  <c r="AH6" i="36"/>
  <c r="AN113" i="32"/>
  <c r="AN122" i="32" s="1"/>
  <c r="AL108" i="48"/>
  <c r="AM108" i="48"/>
  <c r="AK113" i="48"/>
  <c r="AL71" i="48"/>
  <c r="AL80" i="48" s="1"/>
  <c r="AM71" i="48"/>
  <c r="AS113" i="32"/>
  <c r="AS122" i="32" s="1"/>
  <c r="AP113" i="32"/>
  <c r="AP122" i="32" s="1"/>
  <c r="AP71" i="32"/>
  <c r="AP80" i="32" s="1"/>
  <c r="AQ113" i="32"/>
  <c r="AQ122" i="32" s="1"/>
  <c r="AQ71" i="32"/>
  <c r="AQ80" i="32" s="1"/>
  <c r="AS71" i="32"/>
  <c r="AS80" i="32" s="1"/>
  <c r="AO71" i="32"/>
  <c r="AK80" i="32"/>
  <c r="AN71" i="32"/>
  <c r="AN80" i="32" s="1"/>
  <c r="AM14" i="34"/>
  <c r="AM13" i="34"/>
  <c r="AM12" i="34"/>
  <c r="AM16" i="34"/>
  <c r="AN11" i="34"/>
  <c r="AM15" i="34"/>
  <c r="AM17" i="34"/>
  <c r="AM18" i="34"/>
  <c r="AN5" i="34"/>
  <c r="AM7" i="34"/>
  <c r="AM6" i="34"/>
  <c r="AM27" i="34"/>
  <c r="AM26" i="34"/>
  <c r="AM25" i="34"/>
  <c r="AM24" i="34"/>
  <c r="AM23" i="34"/>
  <c r="AM19" i="34"/>
  <c r="Z29" i="10"/>
  <c r="AM24" i="48" l="1"/>
  <c r="AN71" i="48"/>
  <c r="AN80" i="48" s="1"/>
  <c r="AP29" i="48"/>
  <c r="AP38" i="48" s="1"/>
  <c r="AK29" i="48"/>
  <c r="AK38" i="48" s="1"/>
  <c r="AP71" i="48"/>
  <c r="AP80" i="48" s="1"/>
  <c r="AQ71" i="48"/>
  <c r="AQ80" i="48" s="1"/>
  <c r="AH29" i="36"/>
  <c r="AH38" i="36" s="1"/>
  <c r="AH29" i="35"/>
  <c r="AH38" i="35" s="1"/>
  <c r="AH29" i="41"/>
  <c r="AH38" i="41" s="1"/>
  <c r="AI18" i="41"/>
  <c r="AI18" i="35"/>
  <c r="AI18" i="36"/>
  <c r="AI25" i="41"/>
  <c r="AI25" i="35"/>
  <c r="AI25" i="36"/>
  <c r="AI15" i="41"/>
  <c r="AI15" i="35"/>
  <c r="AI15" i="36"/>
  <c r="AI23" i="41"/>
  <c r="AI23" i="35"/>
  <c r="AI23" i="36"/>
  <c r="AI24" i="41"/>
  <c r="AI24" i="35"/>
  <c r="AI24" i="36"/>
  <c r="AI17" i="41"/>
  <c r="AI17" i="35"/>
  <c r="AI17" i="36"/>
  <c r="AI26" i="41"/>
  <c r="AI26" i="35"/>
  <c r="AI26" i="36"/>
  <c r="AI6" i="41"/>
  <c r="AI6" i="35"/>
  <c r="AI6" i="36"/>
  <c r="AJ11" i="41"/>
  <c r="AJ11" i="35"/>
  <c r="AJ11" i="36"/>
  <c r="AI16" i="41"/>
  <c r="AI16" i="35"/>
  <c r="AI16" i="36"/>
  <c r="AI27" i="41"/>
  <c r="AI27" i="35"/>
  <c r="AI27" i="36"/>
  <c r="AI12" i="41"/>
  <c r="AI12" i="35"/>
  <c r="AI12" i="36"/>
  <c r="AI7" i="41"/>
  <c r="AI7" i="35"/>
  <c r="AI7" i="36"/>
  <c r="AI13" i="41"/>
  <c r="AI13" i="35"/>
  <c r="AI13" i="36"/>
  <c r="AI19" i="41"/>
  <c r="AI19" i="35"/>
  <c r="AI19" i="36"/>
  <c r="AJ5" i="41"/>
  <c r="AJ5" i="35"/>
  <c r="AJ5" i="36"/>
  <c r="AI14" i="41"/>
  <c r="AI14" i="35"/>
  <c r="AI14" i="36"/>
  <c r="AK122" i="48"/>
  <c r="AM113" i="48"/>
  <c r="AL113" i="48"/>
  <c r="AL122" i="48" s="1"/>
  <c r="AP113" i="48"/>
  <c r="AP122" i="48" s="1"/>
  <c r="AO113" i="48"/>
  <c r="AO122" i="48" s="1"/>
  <c r="AN113" i="48"/>
  <c r="AN122" i="48" s="1"/>
  <c r="AQ113" i="48"/>
  <c r="AQ122" i="48" s="1"/>
  <c r="AO29" i="48"/>
  <c r="AO38" i="48" s="1"/>
  <c r="AQ29" i="48"/>
  <c r="AQ38" i="48" s="1"/>
  <c r="AN29" i="48"/>
  <c r="AN38" i="48" s="1"/>
  <c r="AN16" i="34"/>
  <c r="AN13" i="34"/>
  <c r="AN12" i="34"/>
  <c r="AO11" i="34"/>
  <c r="AN17" i="34"/>
  <c r="AN15" i="34"/>
  <c r="AN18" i="34"/>
  <c r="AN14" i="34"/>
  <c r="AN7" i="34"/>
  <c r="AN6" i="34"/>
  <c r="AN27" i="34"/>
  <c r="AN26" i="34"/>
  <c r="AN25" i="34"/>
  <c r="AN24" i="34"/>
  <c r="AN23" i="34"/>
  <c r="AN19" i="34"/>
  <c r="AO5" i="34"/>
  <c r="AA29" i="10"/>
  <c r="AM29" i="48" l="1"/>
  <c r="AL29" i="48"/>
  <c r="AL38" i="48" s="1"/>
  <c r="AI29" i="36"/>
  <c r="AI38" i="36" s="1"/>
  <c r="AI29" i="41"/>
  <c r="AI38" i="41" s="1"/>
  <c r="AI29" i="35"/>
  <c r="AI38" i="35" s="1"/>
  <c r="AJ19" i="41"/>
  <c r="AJ19" i="35"/>
  <c r="AJ19" i="36"/>
  <c r="AJ23" i="41"/>
  <c r="AJ23" i="35"/>
  <c r="AJ23" i="36"/>
  <c r="AJ18" i="41"/>
  <c r="AJ18" i="35"/>
  <c r="AJ18" i="36"/>
  <c r="AJ14" i="41"/>
  <c r="AJ14" i="35"/>
  <c r="AJ14" i="36"/>
  <c r="AJ26" i="41"/>
  <c r="AJ26" i="35"/>
  <c r="AJ26" i="36"/>
  <c r="AJ24" i="41"/>
  <c r="AJ24" i="35"/>
  <c r="AJ24" i="36"/>
  <c r="AJ15" i="41"/>
  <c r="AJ15" i="35"/>
  <c r="AJ15" i="36"/>
  <c r="AJ25" i="41"/>
  <c r="AJ25" i="35"/>
  <c r="AJ25" i="36"/>
  <c r="AK11" i="41"/>
  <c r="AK11" i="35"/>
  <c r="AK11" i="36"/>
  <c r="AL11" i="36" s="1"/>
  <c r="AJ27" i="41"/>
  <c r="AJ27" i="35"/>
  <c r="AJ27" i="36"/>
  <c r="AJ13" i="41"/>
  <c r="AJ13" i="35"/>
  <c r="AJ13" i="36"/>
  <c r="AJ17" i="41"/>
  <c r="AJ17" i="35"/>
  <c r="AJ17" i="36"/>
  <c r="AJ12" i="41"/>
  <c r="AJ12" i="35"/>
  <c r="AJ12" i="36"/>
  <c r="AJ6" i="41"/>
  <c r="AJ6" i="35"/>
  <c r="AJ6" i="36"/>
  <c r="AK5" i="41"/>
  <c r="AK5" i="35"/>
  <c r="AK5" i="36"/>
  <c r="AJ7" i="41"/>
  <c r="AJ7" i="35"/>
  <c r="AJ7" i="36"/>
  <c r="AJ16" i="41"/>
  <c r="AJ16" i="35"/>
  <c r="AJ16" i="36"/>
  <c r="AO18" i="34"/>
  <c r="AO17" i="34"/>
  <c r="AO16" i="34"/>
  <c r="AO15" i="34"/>
  <c r="AO12" i="34"/>
  <c r="AO14" i="34"/>
  <c r="AO13" i="34"/>
  <c r="AO27" i="34"/>
  <c r="AO26" i="34"/>
  <c r="AO25" i="34"/>
  <c r="AO24" i="34"/>
  <c r="AO23" i="34"/>
  <c r="AO19" i="34"/>
  <c r="AO7" i="34"/>
  <c r="AO6" i="34"/>
  <c r="AB29" i="10"/>
  <c r="AJ29" i="36" l="1"/>
  <c r="AJ38" i="36" s="1"/>
  <c r="AJ29" i="35"/>
  <c r="AJ38" i="35" s="1"/>
  <c r="AJ29" i="41"/>
  <c r="AJ38" i="41" s="1"/>
  <c r="AM11" i="35"/>
  <c r="AL11" i="35"/>
  <c r="AL5" i="36"/>
  <c r="AM5" i="36"/>
  <c r="AL11" i="41"/>
  <c r="AM11" i="41"/>
  <c r="AM5" i="35"/>
  <c r="AL5" i="35"/>
  <c r="AL5" i="41"/>
  <c r="AM5" i="41"/>
  <c r="AM11" i="36"/>
  <c r="AK19" i="41"/>
  <c r="AK19" i="35"/>
  <c r="AK19" i="36"/>
  <c r="AK12" i="41"/>
  <c r="AK12" i="35"/>
  <c r="AK12" i="36"/>
  <c r="AK15" i="41"/>
  <c r="AK15" i="35"/>
  <c r="AK15" i="36"/>
  <c r="AK16" i="41"/>
  <c r="AK16" i="35"/>
  <c r="AK16" i="36"/>
  <c r="AL16" i="36" s="1"/>
  <c r="AK18" i="41"/>
  <c r="AK18" i="35"/>
  <c r="AK18" i="36"/>
  <c r="AK17" i="41"/>
  <c r="AK17" i="35"/>
  <c r="AK17" i="36"/>
  <c r="AK25" i="41"/>
  <c r="AK25" i="35"/>
  <c r="AK25" i="36"/>
  <c r="AL25" i="36" s="1"/>
  <c r="AK26" i="41"/>
  <c r="AK26" i="35"/>
  <c r="AK26" i="36"/>
  <c r="AK27" i="41"/>
  <c r="AK27" i="35"/>
  <c r="AK27" i="36"/>
  <c r="AK6" i="41"/>
  <c r="AK6" i="35"/>
  <c r="AK6" i="36"/>
  <c r="AK13" i="41"/>
  <c r="AK13" i="35"/>
  <c r="AK13" i="36"/>
  <c r="AK23" i="41"/>
  <c r="AK23" i="35"/>
  <c r="AK23" i="36"/>
  <c r="AK24" i="41"/>
  <c r="AK24" i="35"/>
  <c r="AK24" i="36"/>
  <c r="AK7" i="41"/>
  <c r="AK7" i="35"/>
  <c r="AK7" i="36"/>
  <c r="AK14" i="41"/>
  <c r="AK14" i="35"/>
  <c r="AK14" i="36"/>
  <c r="AC29" i="10"/>
  <c r="AK29" i="35" l="1"/>
  <c r="AK38" i="35" s="1"/>
  <c r="AL24" i="41"/>
  <c r="AM24" i="41"/>
  <c r="AL14" i="41"/>
  <c r="AM14" i="41"/>
  <c r="AM23" i="35"/>
  <c r="AL23" i="35"/>
  <c r="AL27" i="36"/>
  <c r="AM27" i="36"/>
  <c r="AL25" i="41"/>
  <c r="AM25" i="41"/>
  <c r="AL16" i="35"/>
  <c r="AM16" i="35"/>
  <c r="AM19" i="36"/>
  <c r="AL19" i="36"/>
  <c r="AL16" i="41"/>
  <c r="AM16" i="41"/>
  <c r="AM19" i="35"/>
  <c r="AL19" i="35"/>
  <c r="AM6" i="35"/>
  <c r="AL6" i="35"/>
  <c r="AL12" i="35"/>
  <c r="AM12" i="35"/>
  <c r="AL23" i="36"/>
  <c r="AM23" i="36"/>
  <c r="AL7" i="36"/>
  <c r="AM7" i="36"/>
  <c r="AL7" i="35"/>
  <c r="AM7" i="35"/>
  <c r="AL19" i="41"/>
  <c r="AM19" i="41"/>
  <c r="AM25" i="36"/>
  <c r="AM16" i="36"/>
  <c r="AL17" i="36"/>
  <c r="AM17" i="36"/>
  <c r="AL7" i="41"/>
  <c r="AM7" i="41"/>
  <c r="AL26" i="36"/>
  <c r="AM26" i="36"/>
  <c r="AL17" i="41"/>
  <c r="AM17" i="41"/>
  <c r="AM15" i="35"/>
  <c r="AL15" i="35"/>
  <c r="AM14" i="36"/>
  <c r="AL14" i="36"/>
  <c r="AL18" i="41"/>
  <c r="AM18" i="41"/>
  <c r="AL14" i="35"/>
  <c r="AM14" i="35"/>
  <c r="AL6" i="41"/>
  <c r="AM6" i="41"/>
  <c r="AL12" i="41"/>
  <c r="AM12" i="41"/>
  <c r="AL23" i="41"/>
  <c r="AM23" i="41"/>
  <c r="AL27" i="35"/>
  <c r="AM27" i="35"/>
  <c r="AL27" i="41"/>
  <c r="AM27" i="41"/>
  <c r="AL15" i="36"/>
  <c r="AM15" i="36"/>
  <c r="AL24" i="36"/>
  <c r="AM24" i="36"/>
  <c r="AM18" i="36"/>
  <c r="AL18" i="36"/>
  <c r="AL15" i="41"/>
  <c r="AM15" i="41"/>
  <c r="AL25" i="35"/>
  <c r="AM25" i="35"/>
  <c r="AK29" i="36"/>
  <c r="AL13" i="36"/>
  <c r="AM13" i="36"/>
  <c r="AL17" i="35"/>
  <c r="AM17" i="35"/>
  <c r="AM13" i="35"/>
  <c r="AL13" i="35"/>
  <c r="AL13" i="41"/>
  <c r="AM13" i="41"/>
  <c r="AL26" i="35"/>
  <c r="AM26" i="35"/>
  <c r="AM24" i="35"/>
  <c r="AL24" i="35"/>
  <c r="AL6" i="36"/>
  <c r="AM6" i="36"/>
  <c r="AL26" i="41"/>
  <c r="AM26" i="41"/>
  <c r="AL18" i="35"/>
  <c r="AM18" i="35"/>
  <c r="AL12" i="36"/>
  <c r="AM12" i="36"/>
  <c r="AK29" i="41"/>
  <c r="AD29" i="10"/>
  <c r="AP29" i="36" l="1"/>
  <c r="AP38" i="36" s="1"/>
  <c r="AO29" i="35"/>
  <c r="AO38" i="35" s="1"/>
  <c r="AP29" i="41"/>
  <c r="AP38" i="41" s="1"/>
  <c r="AM29" i="35"/>
  <c r="AL29" i="35"/>
  <c r="C3" i="37" s="1"/>
  <c r="AN29" i="36"/>
  <c r="AN38" i="36" s="1"/>
  <c r="AQ29" i="36"/>
  <c r="AQ38" i="36" s="1"/>
  <c r="AO29" i="36"/>
  <c r="AO38" i="36" s="1"/>
  <c r="AQ29" i="35"/>
  <c r="AQ38" i="35" s="1"/>
  <c r="AQ29" i="41"/>
  <c r="AQ38" i="41" s="1"/>
  <c r="AK38" i="36"/>
  <c r="AM29" i="36"/>
  <c r="AL29" i="36"/>
  <c r="AP29" i="35"/>
  <c r="AP38" i="35" s="1"/>
  <c r="AN29" i="41"/>
  <c r="AN38" i="41" s="1"/>
  <c r="AN29" i="35"/>
  <c r="AN38" i="35" s="1"/>
  <c r="AO29" i="41"/>
  <c r="AO38" i="41" s="1"/>
  <c r="AK38" i="41"/>
  <c r="AL29" i="41"/>
  <c r="AM29" i="41"/>
  <c r="AL23" i="10"/>
  <c r="AE29" i="10"/>
  <c r="AL38" i="35" l="1"/>
  <c r="C4" i="37"/>
  <c r="AL38" i="36"/>
  <c r="C5" i="37"/>
  <c r="AL38" i="41"/>
  <c r="AL27" i="10"/>
  <c r="AL25" i="10"/>
  <c r="AL8" i="10"/>
  <c r="AF29" i="10"/>
  <c r="AL20" i="10"/>
  <c r="C6" i="37" l="1"/>
  <c r="AG29" i="10"/>
  <c r="AL4" i="10"/>
  <c r="AL10" i="10"/>
  <c r="AL22" i="10"/>
  <c r="AL28" i="10"/>
  <c r="AL14" i="10"/>
  <c r="AL3" i="10"/>
  <c r="AL16" i="10" l="1"/>
  <c r="AL21" i="10"/>
  <c r="AL19" i="10"/>
  <c r="AL11" i="10"/>
  <c r="AL7" i="10"/>
  <c r="AL9" i="10"/>
  <c r="AH29" i="10"/>
  <c r="AL6" i="10"/>
  <c r="AL26" i="10"/>
  <c r="AL12" i="10"/>
  <c r="AL17" i="10"/>
  <c r="AL13" i="10"/>
  <c r="AL18" i="10"/>
  <c r="AL15" i="10"/>
  <c r="AL5" i="10"/>
  <c r="AI29" i="10" l="1"/>
  <c r="AJ29" i="10" l="1"/>
  <c r="AL24" i="10" l="1"/>
  <c r="AO29" i="10" s="1"/>
  <c r="AK29" i="10"/>
  <c r="AL29" i="10" l="1"/>
  <c r="C9" i="22" l="1"/>
  <c r="C17" i="22" s="1"/>
  <c r="AH80" i="17"/>
  <c r="AH81" i="17" s="1"/>
  <c r="AI80" i="16"/>
  <c r="AI81" i="16" s="1"/>
  <c r="AG80" i="16"/>
  <c r="AG81" i="16" s="1"/>
  <c r="AF80" i="16"/>
  <c r="AF81" i="16" s="1"/>
  <c r="AE80" i="16"/>
  <c r="AE81" i="16" s="1"/>
  <c r="AD80" i="16"/>
  <c r="AD81" i="16" s="1"/>
  <c r="AC80" i="16"/>
  <c r="AC81" i="16" s="1"/>
  <c r="AB80" i="16"/>
  <c r="AB81" i="16" s="1"/>
  <c r="AA80" i="16"/>
  <c r="AA81" i="16" s="1"/>
  <c r="Z80" i="16"/>
  <c r="Z81" i="16" s="1"/>
  <c r="Y80" i="16"/>
  <c r="Y81" i="16" s="1"/>
  <c r="X80" i="16"/>
  <c r="X81" i="16" s="1"/>
  <c r="W80" i="16"/>
  <c r="W81" i="16" s="1"/>
  <c r="V80" i="16"/>
  <c r="V81" i="16" s="1"/>
  <c r="U80" i="16"/>
  <c r="U81" i="16" s="1"/>
  <c r="T80" i="16"/>
  <c r="T81" i="16" s="1"/>
  <c r="S80" i="16"/>
  <c r="S81" i="16" s="1"/>
  <c r="R80" i="16"/>
  <c r="R81" i="16" s="1"/>
  <c r="Q80" i="16"/>
  <c r="Q81" i="16" s="1"/>
  <c r="P80" i="16"/>
  <c r="P81" i="16" s="1"/>
  <c r="O80" i="16"/>
  <c r="O81" i="16" s="1"/>
  <c r="N80" i="16"/>
  <c r="N81" i="16" s="1"/>
  <c r="M80" i="16"/>
  <c r="M81" i="16" s="1"/>
  <c r="L80" i="16"/>
  <c r="L81" i="16" s="1"/>
  <c r="K80" i="16"/>
  <c r="K81" i="16" s="1"/>
  <c r="J80" i="16"/>
  <c r="J81" i="16" s="1"/>
  <c r="I80" i="16"/>
  <c r="I81" i="16" s="1"/>
  <c r="G80" i="16"/>
  <c r="G81" i="16" s="1"/>
  <c r="AG80" i="17"/>
  <c r="AG81" i="17" s="1"/>
  <c r="AF80" i="17"/>
  <c r="AF81" i="17" s="1"/>
  <c r="AE80" i="17"/>
  <c r="AE81" i="17" s="1"/>
  <c r="AD80" i="17"/>
  <c r="AD81" i="17" s="1"/>
  <c r="AC80" i="17"/>
  <c r="AC81" i="17" s="1"/>
  <c r="AB80" i="17"/>
  <c r="AB81" i="17" s="1"/>
  <c r="AA80" i="17"/>
  <c r="AA81" i="17" s="1"/>
  <c r="Y80" i="17"/>
  <c r="Y81" i="17" s="1"/>
  <c r="W80" i="17"/>
  <c r="W81" i="17" s="1"/>
  <c r="V80" i="17"/>
  <c r="V81" i="17" s="1"/>
  <c r="U80" i="17"/>
  <c r="U81" i="17" s="1"/>
  <c r="T80" i="17"/>
  <c r="T81" i="17" s="1"/>
  <c r="S80" i="17"/>
  <c r="S81" i="17" s="1"/>
  <c r="Q80" i="17"/>
  <c r="Q81" i="17" s="1"/>
  <c r="O80" i="17"/>
  <c r="O81" i="17" s="1"/>
  <c r="N80" i="17"/>
  <c r="N81" i="17" s="1"/>
  <c r="M80" i="17"/>
  <c r="M81" i="17" s="1"/>
  <c r="L80" i="17"/>
  <c r="L81" i="17" s="1"/>
  <c r="K80" i="17"/>
  <c r="K81" i="17" s="1"/>
  <c r="I80" i="17"/>
  <c r="I81" i="17" s="1"/>
  <c r="H80" i="18"/>
  <c r="H81" i="18" s="1"/>
  <c r="C80" i="18"/>
  <c r="C81" i="18" s="1"/>
  <c r="AH86" i="17" l="1"/>
  <c r="AH87" i="17"/>
  <c r="V68" i="17"/>
  <c r="V69" i="17"/>
  <c r="AD68" i="17"/>
  <c r="AD69" i="17"/>
  <c r="O68" i="17"/>
  <c r="O69" i="17"/>
  <c r="W68" i="17"/>
  <c r="W69" i="17"/>
  <c r="AE68" i="17"/>
  <c r="AE69" i="17"/>
  <c r="I68" i="17"/>
  <c r="I69" i="17"/>
  <c r="Q68" i="17"/>
  <c r="Q69" i="17"/>
  <c r="Y68" i="17"/>
  <c r="Y69" i="17"/>
  <c r="AG68" i="17"/>
  <c r="AG69" i="17"/>
  <c r="N68" i="17"/>
  <c r="N69" i="17"/>
  <c r="G68" i="17"/>
  <c r="G69" i="17"/>
  <c r="J68" i="17"/>
  <c r="J69" i="17"/>
  <c r="R68" i="17"/>
  <c r="R69" i="17"/>
  <c r="Z68" i="17"/>
  <c r="Z69" i="17"/>
  <c r="AI68" i="17"/>
  <c r="AI69" i="17"/>
  <c r="AF68" i="17"/>
  <c r="AF69" i="17"/>
  <c r="K68" i="17"/>
  <c r="K69" i="17"/>
  <c r="S68" i="17"/>
  <c r="S69" i="17"/>
  <c r="AA68" i="17"/>
  <c r="AA69" i="17"/>
  <c r="X68" i="17"/>
  <c r="X69" i="17"/>
  <c r="L68" i="17"/>
  <c r="L69" i="17"/>
  <c r="T68" i="17"/>
  <c r="T69" i="17"/>
  <c r="AB68" i="17"/>
  <c r="AB69" i="17"/>
  <c r="AH68" i="17"/>
  <c r="AH69" i="17"/>
  <c r="P68" i="17"/>
  <c r="P69" i="17"/>
  <c r="M68" i="17"/>
  <c r="M69" i="17"/>
  <c r="U68" i="17"/>
  <c r="U69" i="17"/>
  <c r="AC68" i="17"/>
  <c r="AC69" i="17"/>
  <c r="Z68" i="16"/>
  <c r="Z69" i="16"/>
  <c r="AH68" i="16"/>
  <c r="AH69" i="16"/>
  <c r="K68" i="16"/>
  <c r="K69" i="16"/>
  <c r="S68" i="16"/>
  <c r="S69" i="16"/>
  <c r="AA68" i="16"/>
  <c r="AA69" i="16"/>
  <c r="L68" i="16"/>
  <c r="L69" i="16"/>
  <c r="T68" i="16"/>
  <c r="T69" i="16"/>
  <c r="AB68" i="16"/>
  <c r="AB69" i="16"/>
  <c r="U68" i="16"/>
  <c r="U69" i="16"/>
  <c r="AC68" i="16"/>
  <c r="AC69" i="16"/>
  <c r="N68" i="16"/>
  <c r="N69" i="16"/>
  <c r="V68" i="16"/>
  <c r="V69" i="16"/>
  <c r="AD68" i="16"/>
  <c r="AD69" i="16"/>
  <c r="O68" i="16"/>
  <c r="O69" i="16"/>
  <c r="W68" i="16"/>
  <c r="W69" i="16"/>
  <c r="AE68" i="16"/>
  <c r="AE69" i="16"/>
  <c r="C68" i="18"/>
  <c r="C69" i="18"/>
  <c r="H68" i="18"/>
  <c r="D68" i="18"/>
  <c r="D69" i="18"/>
  <c r="AH61" i="17"/>
  <c r="AH62" i="17"/>
  <c r="AH92" i="17"/>
  <c r="AH93" i="17" s="1"/>
  <c r="AH92" i="18"/>
  <c r="AH93" i="18" s="1"/>
  <c r="P80" i="18"/>
  <c r="P81" i="18" s="1"/>
  <c r="P80" i="17"/>
  <c r="P81" i="17" s="1"/>
  <c r="X80" i="18"/>
  <c r="X81" i="18" s="1"/>
  <c r="X80" i="17"/>
  <c r="X81" i="17" s="1"/>
  <c r="AH62" i="16"/>
  <c r="AH61" i="16"/>
  <c r="AH80" i="18"/>
  <c r="AH81" i="18" s="1"/>
  <c r="AH80" i="16"/>
  <c r="AH81" i="16" s="1"/>
  <c r="F2" i="28"/>
  <c r="F2" i="29"/>
  <c r="F2" i="19"/>
  <c r="F2" i="20"/>
  <c r="F2" i="21"/>
  <c r="F2" i="11"/>
  <c r="F2" i="10"/>
  <c r="F2" i="15"/>
  <c r="F2" i="14"/>
  <c r="F2" i="12"/>
  <c r="J80" i="18"/>
  <c r="J81" i="18" s="1"/>
  <c r="J80" i="17"/>
  <c r="J81" i="17" s="1"/>
  <c r="R80" i="18"/>
  <c r="R81" i="18" s="1"/>
  <c r="R80" i="17"/>
  <c r="R81" i="17" s="1"/>
  <c r="Z80" i="18"/>
  <c r="Z81" i="18" s="1"/>
  <c r="Z80" i="17"/>
  <c r="Z81" i="17" s="1"/>
  <c r="AI80" i="18"/>
  <c r="AI81" i="18" s="1"/>
  <c r="AI80" i="17"/>
  <c r="AI81" i="17" s="1"/>
  <c r="AQ3" i="11"/>
  <c r="AQ3" i="10"/>
  <c r="AQ11" i="11"/>
  <c r="AQ11" i="10"/>
  <c r="AN17" i="11"/>
  <c r="AN17" i="10"/>
  <c r="AQ23" i="11"/>
  <c r="AQ23" i="10"/>
  <c r="C1" i="27"/>
  <c r="E1" i="8"/>
  <c r="C9" i="23"/>
  <c r="C17" i="23" s="1"/>
  <c r="C1" i="17"/>
  <c r="C1" i="16"/>
  <c r="C1" i="18"/>
  <c r="AQ5" i="11"/>
  <c r="AQ5" i="10"/>
  <c r="AQ25" i="11"/>
  <c r="AQ25" i="10"/>
  <c r="AQ22" i="11"/>
  <c r="AQ22" i="10"/>
  <c r="AP17" i="11"/>
  <c r="AP17" i="10"/>
  <c r="AQ6" i="11"/>
  <c r="AQ6" i="10"/>
  <c r="AQ14" i="11"/>
  <c r="AQ14" i="10"/>
  <c r="AP18" i="11"/>
  <c r="AP18" i="10"/>
  <c r="AQ27" i="11"/>
  <c r="AQ27" i="10"/>
  <c r="AQ4" i="10"/>
  <c r="AQ4" i="11"/>
  <c r="AQ24" i="11"/>
  <c r="AQ24" i="10"/>
  <c r="AQ26" i="11"/>
  <c r="AQ26" i="10"/>
  <c r="AQ7" i="11"/>
  <c r="AQ7" i="10"/>
  <c r="AN15" i="11"/>
  <c r="AN15" i="10"/>
  <c r="AQ19" i="11"/>
  <c r="AQ19" i="10"/>
  <c r="AQ28" i="11"/>
  <c r="AQ28" i="10"/>
  <c r="D2" i="27"/>
  <c r="D10" i="22"/>
  <c r="D10" i="23"/>
  <c r="D2" i="18"/>
  <c r="D2" i="17"/>
  <c r="D2" i="16"/>
  <c r="J2" i="8"/>
  <c r="F2" i="50" s="1"/>
  <c r="F5" i="50" s="1"/>
  <c r="AQ12" i="11"/>
  <c r="AQ12" i="10"/>
  <c r="AN18" i="10"/>
  <c r="AN18" i="11"/>
  <c r="AQ8" i="11"/>
  <c r="AQ8" i="10"/>
  <c r="AP15" i="11"/>
  <c r="AP15" i="10"/>
  <c r="AN20" i="11"/>
  <c r="AN20" i="10"/>
  <c r="AQ10" i="10"/>
  <c r="AQ10" i="11"/>
  <c r="AP16" i="11"/>
  <c r="AP16" i="10"/>
  <c r="AQ13" i="11"/>
  <c r="AQ13" i="10"/>
  <c r="C2" i="27"/>
  <c r="C10" i="23"/>
  <c r="C10" i="22"/>
  <c r="C2" i="18"/>
  <c r="C2" i="17"/>
  <c r="I2" i="8"/>
  <c r="E2" i="50" s="1"/>
  <c r="E5" i="50" s="1"/>
  <c r="C2" i="16"/>
  <c r="AQ9" i="11"/>
  <c r="AQ9" i="10"/>
  <c r="AN16" i="10"/>
  <c r="AN16" i="11"/>
  <c r="AN21" i="11"/>
  <c r="AN21" i="10"/>
  <c r="G80" i="18"/>
  <c r="G81" i="18" s="1"/>
  <c r="G80" i="17"/>
  <c r="G81" i="17" s="1"/>
  <c r="AF80" i="18"/>
  <c r="AF81" i="18" s="1"/>
  <c r="T80" i="18"/>
  <c r="T81" i="18" s="1"/>
  <c r="AB80" i="18"/>
  <c r="AB81" i="18" s="1"/>
  <c r="AH92" i="16"/>
  <c r="AH93" i="16" s="1"/>
  <c r="N80" i="18"/>
  <c r="N81" i="18" s="1"/>
  <c r="V80" i="18"/>
  <c r="V81" i="18" s="1"/>
  <c r="AD80" i="18"/>
  <c r="AD81" i="18" s="1"/>
  <c r="I80" i="18"/>
  <c r="I81" i="18" s="1"/>
  <c r="Q80" i="18"/>
  <c r="Q81" i="18" s="1"/>
  <c r="Y80" i="18"/>
  <c r="Y81" i="18" s="1"/>
  <c r="AG80" i="18"/>
  <c r="AG81" i="18" s="1"/>
  <c r="O80" i="18"/>
  <c r="O81" i="18" s="1"/>
  <c r="AE80" i="18"/>
  <c r="AE81" i="18" s="1"/>
  <c r="L80" i="18"/>
  <c r="L81" i="18" s="1"/>
  <c r="M80" i="18"/>
  <c r="M81" i="18" s="1"/>
  <c r="U80" i="18"/>
  <c r="U81" i="18" s="1"/>
  <c r="AC80" i="18"/>
  <c r="AC81" i="18" s="1"/>
  <c r="D80" i="18"/>
  <c r="D81" i="18" s="1"/>
  <c r="W80" i="18"/>
  <c r="W81" i="18" s="1"/>
  <c r="K80" i="18"/>
  <c r="K81" i="18" s="1"/>
  <c r="S80" i="18"/>
  <c r="S81" i="18" s="1"/>
  <c r="AA80" i="18"/>
  <c r="AA81" i="18" s="1"/>
  <c r="AH86" i="16" l="1"/>
  <c r="AH87" i="16"/>
  <c r="J68" i="16"/>
  <c r="J69" i="16"/>
  <c r="Y68" i="16"/>
  <c r="Y69" i="16"/>
  <c r="AF68" i="16"/>
  <c r="AF69" i="16"/>
  <c r="AG68" i="16"/>
  <c r="AG69" i="16"/>
  <c r="G68" i="16"/>
  <c r="G69" i="16"/>
  <c r="M68" i="16"/>
  <c r="M69" i="16"/>
  <c r="AI68" i="16"/>
  <c r="AI69" i="16"/>
  <c r="I68" i="16"/>
  <c r="I69" i="16"/>
  <c r="P68" i="16"/>
  <c r="P69" i="16"/>
  <c r="Q68" i="16"/>
  <c r="Q69" i="16"/>
  <c r="X68" i="16"/>
  <c r="X69" i="16"/>
  <c r="R68" i="16"/>
  <c r="R69" i="16"/>
  <c r="AH86" i="18"/>
  <c r="AH87" i="18"/>
  <c r="AD68" i="18"/>
  <c r="AD69" i="18"/>
  <c r="U68" i="18"/>
  <c r="U69" i="18"/>
  <c r="AG68" i="18"/>
  <c r="AG69" i="18"/>
  <c r="AH68" i="18"/>
  <c r="AH69" i="18"/>
  <c r="J68" i="18"/>
  <c r="J69" i="18"/>
  <c r="AE68" i="18"/>
  <c r="AE69" i="18"/>
  <c r="Y68" i="18"/>
  <c r="Y69" i="18"/>
  <c r="AF68" i="18"/>
  <c r="AF69" i="18"/>
  <c r="N68" i="18"/>
  <c r="N69" i="18"/>
  <c r="AA68" i="18"/>
  <c r="AA69" i="18"/>
  <c r="L68" i="18"/>
  <c r="L69" i="18"/>
  <c r="W68" i="18"/>
  <c r="W69" i="18"/>
  <c r="G68" i="18"/>
  <c r="G69" i="18"/>
  <c r="M68" i="18"/>
  <c r="M69" i="18"/>
  <c r="O68" i="18"/>
  <c r="O69" i="18"/>
  <c r="Q68" i="18"/>
  <c r="Q69" i="18"/>
  <c r="X68" i="18"/>
  <c r="X69" i="18"/>
  <c r="K68" i="18"/>
  <c r="K69" i="18"/>
  <c r="AC68" i="18"/>
  <c r="AC69" i="18"/>
  <c r="AI68" i="18"/>
  <c r="AI69" i="18"/>
  <c r="S68" i="18"/>
  <c r="S69" i="18"/>
  <c r="AB68" i="18"/>
  <c r="AB69" i="18"/>
  <c r="I68" i="18"/>
  <c r="I69" i="18"/>
  <c r="P68" i="18"/>
  <c r="P69" i="18"/>
  <c r="V68" i="18"/>
  <c r="V69" i="18"/>
  <c r="T68" i="18"/>
  <c r="T69" i="18"/>
  <c r="Z68" i="18"/>
  <c r="Z69" i="18"/>
  <c r="R68" i="18"/>
  <c r="R69" i="18"/>
  <c r="G13" i="29"/>
  <c r="G17" i="29"/>
  <c r="F86" i="15"/>
  <c r="F44" i="15"/>
  <c r="I2" i="29"/>
  <c r="I2" i="28"/>
  <c r="I2" i="19"/>
  <c r="I2" i="20"/>
  <c r="I2" i="21"/>
  <c r="I2" i="14"/>
  <c r="I2" i="12"/>
  <c r="I2" i="15"/>
  <c r="I2" i="11"/>
  <c r="I2" i="10"/>
  <c r="F44" i="14"/>
  <c r="F86" i="14"/>
  <c r="AH61" i="18"/>
  <c r="AH62" i="18"/>
  <c r="F44" i="10"/>
  <c r="F86" i="10"/>
  <c r="AH50" i="16"/>
  <c r="AH51" i="16"/>
  <c r="F44" i="21"/>
  <c r="F86" i="21"/>
  <c r="F44" i="28"/>
  <c r="F86" i="28"/>
  <c r="F44" i="11"/>
  <c r="F86" i="11"/>
  <c r="J2" i="29"/>
  <c r="J2" i="28"/>
  <c r="J2" i="19"/>
  <c r="J2" i="20"/>
  <c r="J2" i="21"/>
  <c r="J2" i="12"/>
  <c r="J2" i="15"/>
  <c r="J2" i="10"/>
  <c r="J2" i="14"/>
  <c r="J2" i="11"/>
  <c r="AH50" i="17"/>
  <c r="AH51" i="17"/>
  <c r="F44" i="20"/>
  <c r="F86" i="20"/>
  <c r="AH50" i="18"/>
  <c r="AH51" i="18"/>
  <c r="F44" i="19"/>
  <c r="F86" i="19"/>
  <c r="F86" i="12"/>
  <c r="F44" i="12"/>
  <c r="F86" i="29"/>
  <c r="F44" i="29"/>
  <c r="L34" i="19"/>
  <c r="G2" i="27"/>
  <c r="G10" i="22"/>
  <c r="G10" i="23"/>
  <c r="G2" i="18"/>
  <c r="G2" i="16"/>
  <c r="M2" i="8"/>
  <c r="I2" i="50" s="1"/>
  <c r="I5" i="50" s="1"/>
  <c r="G2" i="17"/>
  <c r="AN100" i="11"/>
  <c r="AN58" i="11"/>
  <c r="C24" i="17"/>
  <c r="C66" i="17"/>
  <c r="C72" i="17" s="1"/>
  <c r="C55" i="17"/>
  <c r="C44" i="17"/>
  <c r="C84" i="17"/>
  <c r="C90" i="17"/>
  <c r="C34" i="17"/>
  <c r="C14" i="17"/>
  <c r="C78" i="17"/>
  <c r="C96" i="17" s="1"/>
  <c r="AQ97" i="10"/>
  <c r="AQ55" i="10"/>
  <c r="AP99" i="10"/>
  <c r="AP57" i="10"/>
  <c r="AP29" i="10"/>
  <c r="AQ54" i="11"/>
  <c r="AQ96" i="11"/>
  <c r="AQ61" i="11"/>
  <c r="AQ103" i="11"/>
  <c r="AQ88" i="10"/>
  <c r="AQ46" i="10"/>
  <c r="AQ98" i="10"/>
  <c r="AQ56" i="10"/>
  <c r="AQ89" i="10"/>
  <c r="AQ47" i="10"/>
  <c r="AQ107" i="10"/>
  <c r="AQ65" i="10"/>
  <c r="AQ95" i="11"/>
  <c r="AQ53" i="11"/>
  <c r="L32" i="19"/>
  <c r="AN100" i="10"/>
  <c r="AN58" i="10"/>
  <c r="C34" i="18"/>
  <c r="C24" i="18"/>
  <c r="C90" i="18"/>
  <c r="C14" i="18"/>
  <c r="C78" i="18"/>
  <c r="C96" i="18" s="1"/>
  <c r="C44" i="18"/>
  <c r="C55" i="18"/>
  <c r="C84" i="18"/>
  <c r="C66" i="18"/>
  <c r="C72" i="18" s="1"/>
  <c r="AQ97" i="11"/>
  <c r="AQ55" i="11"/>
  <c r="AP99" i="11"/>
  <c r="AP57" i="11"/>
  <c r="D34" i="22"/>
  <c r="D26" i="22"/>
  <c r="D2" i="22"/>
  <c r="AQ110" i="10"/>
  <c r="AQ68" i="10"/>
  <c r="AQ98" i="11"/>
  <c r="AQ56" i="11"/>
  <c r="AQ64" i="10"/>
  <c r="AQ106" i="10"/>
  <c r="AQ89" i="11"/>
  <c r="AQ47" i="11"/>
  <c r="C33" i="22"/>
  <c r="C1" i="22"/>
  <c r="C25" i="22"/>
  <c r="AQ107" i="11"/>
  <c r="AQ65" i="11"/>
  <c r="C26" i="22"/>
  <c r="C2" i="22"/>
  <c r="C34" i="22"/>
  <c r="AN99" i="10"/>
  <c r="AN57" i="10"/>
  <c r="AN29" i="10"/>
  <c r="L33" i="19"/>
  <c r="AQ93" i="10"/>
  <c r="AQ51" i="10"/>
  <c r="C34" i="23"/>
  <c r="C26" i="23"/>
  <c r="C2" i="23"/>
  <c r="AP100" i="10"/>
  <c r="AP58" i="10"/>
  <c r="AQ92" i="10"/>
  <c r="AQ50" i="10"/>
  <c r="K34" i="19"/>
  <c r="D14" i="16"/>
  <c r="D90" i="16"/>
  <c r="D24" i="16"/>
  <c r="D34" i="16"/>
  <c r="D66" i="16"/>
  <c r="D72" i="16" s="1"/>
  <c r="D44" i="16"/>
  <c r="D78" i="16"/>
  <c r="D96" i="16" s="1"/>
  <c r="D84" i="16"/>
  <c r="D55" i="16"/>
  <c r="AN57" i="11"/>
  <c r="AN99" i="11"/>
  <c r="AQ111" i="11"/>
  <c r="AQ69" i="11"/>
  <c r="AQ90" i="10"/>
  <c r="AQ48" i="10"/>
  <c r="C23" i="18"/>
  <c r="C65" i="18"/>
  <c r="C71" i="18" s="1"/>
  <c r="C54" i="18"/>
  <c r="C89" i="18"/>
  <c r="C43" i="18"/>
  <c r="C77" i="18"/>
  <c r="C95" i="18" s="1"/>
  <c r="C83" i="18"/>
  <c r="C33" i="18"/>
  <c r="C13" i="18"/>
  <c r="C33" i="27"/>
  <c r="C17" i="27"/>
  <c r="AN101" i="10"/>
  <c r="AN59" i="10"/>
  <c r="AQ87" i="11"/>
  <c r="AQ45" i="11"/>
  <c r="AQ68" i="11"/>
  <c r="AQ110" i="11"/>
  <c r="AQ87" i="10"/>
  <c r="AQ45" i="10"/>
  <c r="AQ17" i="11"/>
  <c r="AQ17" i="10"/>
  <c r="AQ51" i="11"/>
  <c r="AQ93" i="11"/>
  <c r="AP100" i="11"/>
  <c r="AP58" i="11"/>
  <c r="AN62" i="10"/>
  <c r="AN104" i="10"/>
  <c r="AQ50" i="11"/>
  <c r="AQ92" i="11"/>
  <c r="D84" i="17"/>
  <c r="D34" i="17"/>
  <c r="D55" i="17"/>
  <c r="D90" i="17"/>
  <c r="D78" i="17"/>
  <c r="D96" i="17" s="1"/>
  <c r="D24" i="17"/>
  <c r="D14" i="17"/>
  <c r="D66" i="17"/>
  <c r="D72" i="17" s="1"/>
  <c r="D44" i="17"/>
  <c r="AQ112" i="10"/>
  <c r="AQ70" i="10"/>
  <c r="AQ66" i="10"/>
  <c r="AQ108" i="10"/>
  <c r="AQ90" i="11"/>
  <c r="AQ48" i="11"/>
  <c r="AQ109" i="10"/>
  <c r="AQ67" i="10"/>
  <c r="C13" i="16"/>
  <c r="C89" i="16"/>
  <c r="C83" i="16"/>
  <c r="C33" i="16"/>
  <c r="C65" i="16"/>
  <c r="C71" i="16" s="1"/>
  <c r="C77" i="16"/>
  <c r="C95" i="16" s="1"/>
  <c r="C54" i="16"/>
  <c r="C23" i="16"/>
  <c r="C43" i="16"/>
  <c r="AN101" i="11"/>
  <c r="AN59" i="11"/>
  <c r="K30" i="19"/>
  <c r="K77" i="19"/>
  <c r="AQ111" i="10"/>
  <c r="AQ69" i="10"/>
  <c r="AQ106" i="11"/>
  <c r="AQ64" i="11"/>
  <c r="AQ21" i="11"/>
  <c r="AQ21" i="10"/>
  <c r="AN105" i="10"/>
  <c r="AN63" i="10"/>
  <c r="AQ18" i="10"/>
  <c r="AQ18" i="11"/>
  <c r="AQ16" i="11"/>
  <c r="AQ16" i="10"/>
  <c r="AN105" i="11"/>
  <c r="AN63" i="11"/>
  <c r="AN104" i="11"/>
  <c r="AN62" i="11"/>
  <c r="D24" i="18"/>
  <c r="D34" i="18"/>
  <c r="D66" i="18"/>
  <c r="D72" i="18" s="1"/>
  <c r="D44" i="18"/>
  <c r="D78" i="18"/>
  <c r="D96" i="18" s="1"/>
  <c r="D55" i="18"/>
  <c r="D90" i="18"/>
  <c r="D84" i="18"/>
  <c r="D14" i="18"/>
  <c r="AQ70" i="11"/>
  <c r="AQ112" i="11"/>
  <c r="AQ108" i="11"/>
  <c r="AQ66" i="11"/>
  <c r="AP60" i="10"/>
  <c r="AP102" i="10"/>
  <c r="AQ109" i="11"/>
  <c r="AQ67" i="11"/>
  <c r="C13" i="17"/>
  <c r="C54" i="17"/>
  <c r="C65" i="17"/>
  <c r="C71" i="17" s="1"/>
  <c r="C83" i="17"/>
  <c r="C33" i="17"/>
  <c r="C23" i="17"/>
  <c r="C43" i="17"/>
  <c r="C89" i="17"/>
  <c r="C77" i="17"/>
  <c r="C95" i="17" s="1"/>
  <c r="L30" i="19"/>
  <c r="K31" i="19"/>
  <c r="D34" i="27"/>
  <c r="D18" i="27"/>
  <c r="AQ15" i="11"/>
  <c r="AQ15" i="10"/>
  <c r="C55" i="16"/>
  <c r="C90" i="16"/>
  <c r="C78" i="16"/>
  <c r="C96" i="16" s="1"/>
  <c r="C24" i="16"/>
  <c r="C44" i="16"/>
  <c r="C14" i="16"/>
  <c r="C34" i="16"/>
  <c r="C66" i="16"/>
  <c r="C72" i="16" s="1"/>
  <c r="C84" i="16"/>
  <c r="C34" i="27"/>
  <c r="C18" i="27"/>
  <c r="AQ94" i="11"/>
  <c r="AQ52" i="11"/>
  <c r="AN102" i="11"/>
  <c r="AN60" i="11"/>
  <c r="AQ91" i="10"/>
  <c r="AQ49" i="10"/>
  <c r="AP102" i="11"/>
  <c r="AP60" i="11"/>
  <c r="AP59" i="10"/>
  <c r="AP101" i="10"/>
  <c r="C33" i="23"/>
  <c r="C25" i="23"/>
  <c r="C1" i="23"/>
  <c r="K33" i="19"/>
  <c r="K32" i="19"/>
  <c r="AQ94" i="10"/>
  <c r="AQ52" i="10"/>
  <c r="AQ20" i="11"/>
  <c r="AQ20" i="10"/>
  <c r="AN102" i="10"/>
  <c r="AN60" i="10"/>
  <c r="AQ96" i="10"/>
  <c r="AQ54" i="10"/>
  <c r="D34" i="23"/>
  <c r="D26" i="23"/>
  <c r="D2" i="23"/>
  <c r="AQ103" i="10"/>
  <c r="AQ61" i="10"/>
  <c r="AQ91" i="11"/>
  <c r="AQ49" i="11"/>
  <c r="AQ88" i="11"/>
  <c r="AQ46" i="11"/>
  <c r="AP101" i="11"/>
  <c r="AP59" i="11"/>
  <c r="AQ95" i="10"/>
  <c r="AQ53" i="10"/>
  <c r="I102" i="12" l="1"/>
  <c r="H102" i="12"/>
  <c r="H102" i="20" s="1"/>
  <c r="L102" i="12"/>
  <c r="E102" i="12"/>
  <c r="N102" i="12"/>
  <c r="J102" i="12"/>
  <c r="F102" i="12"/>
  <c r="K102" i="12"/>
  <c r="G102" i="12"/>
  <c r="G102" i="20" s="1"/>
  <c r="M102" i="12"/>
  <c r="O102" i="12"/>
  <c r="P102" i="12"/>
  <c r="Q102" i="12"/>
  <c r="R102" i="12"/>
  <c r="S102" i="12"/>
  <c r="T102" i="12"/>
  <c r="U102" i="12"/>
  <c r="V102" i="12"/>
  <c r="W102" i="12"/>
  <c r="X102" i="12"/>
  <c r="Y102" i="12"/>
  <c r="Z102" i="12"/>
  <c r="AA102" i="12"/>
  <c r="AB102" i="12"/>
  <c r="AC102" i="12"/>
  <c r="AD102" i="12"/>
  <c r="AE102" i="12"/>
  <c r="AF102" i="12"/>
  <c r="AG102" i="12"/>
  <c r="AH102" i="12"/>
  <c r="AI102" i="12"/>
  <c r="AJ102" i="12"/>
  <c r="AK102" i="12"/>
  <c r="G62" i="12"/>
  <c r="G62" i="20" s="1"/>
  <c r="H62" i="12"/>
  <c r="H62" i="20" s="1"/>
  <c r="I87" i="15"/>
  <c r="I87" i="11" s="1"/>
  <c r="J87" i="15"/>
  <c r="J87" i="11" s="1"/>
  <c r="K87" i="15"/>
  <c r="K87" i="11" s="1"/>
  <c r="F87" i="15"/>
  <c r="F87" i="11" s="1"/>
  <c r="H87" i="15"/>
  <c r="H87" i="11" s="1"/>
  <c r="L87" i="15"/>
  <c r="L87" i="11" s="1"/>
  <c r="E87" i="15"/>
  <c r="E87" i="11" s="1"/>
  <c r="G87" i="15"/>
  <c r="G87" i="11" s="1"/>
  <c r="M87" i="15"/>
  <c r="M87" i="11" s="1"/>
  <c r="N87" i="15"/>
  <c r="N87" i="11" s="1"/>
  <c r="O87" i="15"/>
  <c r="O87" i="11" s="1"/>
  <c r="P87" i="15"/>
  <c r="P87" i="11" s="1"/>
  <c r="Q87" i="15"/>
  <c r="Q87" i="11" s="1"/>
  <c r="R87" i="15"/>
  <c r="R87" i="11" s="1"/>
  <c r="S87" i="15"/>
  <c r="S87" i="11" s="1"/>
  <c r="U87" i="15"/>
  <c r="U87" i="11" s="1"/>
  <c r="T87" i="15"/>
  <c r="T87" i="11" s="1"/>
  <c r="V87" i="15"/>
  <c r="V87" i="11" s="1"/>
  <c r="W87" i="15"/>
  <c r="W87" i="11" s="1"/>
  <c r="X87" i="15"/>
  <c r="X87" i="11" s="1"/>
  <c r="Y87" i="15"/>
  <c r="Y87" i="11" s="1"/>
  <c r="Z87" i="15"/>
  <c r="Z87" i="11" s="1"/>
  <c r="AA87" i="15"/>
  <c r="AA87" i="11" s="1"/>
  <c r="AB87" i="15"/>
  <c r="AB87" i="11" s="1"/>
  <c r="AC87" i="15"/>
  <c r="AC87" i="11" s="1"/>
  <c r="AD87" i="15"/>
  <c r="AD87" i="11" s="1"/>
  <c r="AE87" i="15"/>
  <c r="AE87" i="11" s="1"/>
  <c r="AF87" i="15"/>
  <c r="AF87" i="11" s="1"/>
  <c r="AG87" i="15"/>
  <c r="AG87" i="11" s="1"/>
  <c r="AH87" i="15"/>
  <c r="AH87" i="11" s="1"/>
  <c r="AI87" i="15"/>
  <c r="AI87" i="11" s="1"/>
  <c r="AJ87" i="15"/>
  <c r="AJ87" i="11" s="1"/>
  <c r="AK87" i="15"/>
  <c r="AK87" i="11" s="1"/>
  <c r="I56" i="15"/>
  <c r="I56" i="11" s="1"/>
  <c r="F56" i="15"/>
  <c r="F56" i="11" s="1"/>
  <c r="M56" i="15"/>
  <c r="M56" i="11" s="1"/>
  <c r="G56" i="15"/>
  <c r="G56" i="11" s="1"/>
  <c r="K56" i="15"/>
  <c r="K56" i="11" s="1"/>
  <c r="N56" i="15"/>
  <c r="N56" i="11" s="1"/>
  <c r="L56" i="15"/>
  <c r="L56" i="11" s="1"/>
  <c r="E56" i="15"/>
  <c r="E56" i="11" s="1"/>
  <c r="H56" i="15"/>
  <c r="H56" i="11" s="1"/>
  <c r="J56" i="15"/>
  <c r="J56" i="11" s="1"/>
  <c r="O56" i="15"/>
  <c r="O56" i="11" s="1"/>
  <c r="P56" i="15"/>
  <c r="P56" i="11" s="1"/>
  <c r="Q56" i="15"/>
  <c r="Q56" i="11" s="1"/>
  <c r="R56" i="15"/>
  <c r="R56" i="11" s="1"/>
  <c r="S56" i="15"/>
  <c r="S56" i="11" s="1"/>
  <c r="T56" i="15"/>
  <c r="T56" i="11" s="1"/>
  <c r="U56" i="15"/>
  <c r="U56" i="11" s="1"/>
  <c r="V56" i="15"/>
  <c r="V56" i="11" s="1"/>
  <c r="X56" i="15"/>
  <c r="X56" i="11" s="1"/>
  <c r="W56" i="15"/>
  <c r="W56" i="11" s="1"/>
  <c r="Y56" i="15"/>
  <c r="Y56" i="11" s="1"/>
  <c r="Z56" i="15"/>
  <c r="Z56" i="11" s="1"/>
  <c r="AB56" i="15"/>
  <c r="AB56" i="11" s="1"/>
  <c r="AA56" i="15"/>
  <c r="AA56" i="11" s="1"/>
  <c r="AC56" i="15"/>
  <c r="AC56" i="11" s="1"/>
  <c r="AD56" i="15"/>
  <c r="AD56" i="11" s="1"/>
  <c r="AE56" i="15"/>
  <c r="AE56" i="11" s="1"/>
  <c r="AF56" i="15"/>
  <c r="AF56" i="11" s="1"/>
  <c r="AG56" i="15"/>
  <c r="AG56" i="11" s="1"/>
  <c r="AH56" i="15"/>
  <c r="AH56" i="11" s="1"/>
  <c r="AI56" i="15"/>
  <c r="AI56" i="11" s="1"/>
  <c r="AJ56" i="15"/>
  <c r="AJ56" i="11" s="1"/>
  <c r="AK56" i="15"/>
  <c r="AK56" i="11" s="1"/>
  <c r="J103" i="15"/>
  <c r="J103" i="11" s="1"/>
  <c r="E103" i="15"/>
  <c r="E103" i="11" s="1"/>
  <c r="K103" i="15"/>
  <c r="K103" i="11" s="1"/>
  <c r="H103" i="15"/>
  <c r="H103" i="11" s="1"/>
  <c r="G103" i="15"/>
  <c r="G103" i="11" s="1"/>
  <c r="N103" i="15"/>
  <c r="N103" i="11" s="1"/>
  <c r="M103" i="15"/>
  <c r="M103" i="11" s="1"/>
  <c r="F103" i="15"/>
  <c r="F103" i="11" s="1"/>
  <c r="I103" i="15"/>
  <c r="I103" i="11" s="1"/>
  <c r="L103" i="15"/>
  <c r="L103" i="11" s="1"/>
  <c r="O103" i="15"/>
  <c r="O103" i="11" s="1"/>
  <c r="P103" i="15"/>
  <c r="P103" i="11" s="1"/>
  <c r="R103" i="15"/>
  <c r="R103" i="11" s="1"/>
  <c r="Q103" i="15"/>
  <c r="Q103" i="11" s="1"/>
  <c r="S103" i="15"/>
  <c r="S103" i="11" s="1"/>
  <c r="T103" i="15"/>
  <c r="T103" i="11" s="1"/>
  <c r="U103" i="15"/>
  <c r="U103" i="11" s="1"/>
  <c r="W103" i="15"/>
  <c r="W103" i="11" s="1"/>
  <c r="V103" i="15"/>
  <c r="V103" i="11" s="1"/>
  <c r="X103" i="15"/>
  <c r="X103" i="11" s="1"/>
  <c r="Y103" i="15"/>
  <c r="Y103" i="11" s="1"/>
  <c r="Z103" i="15"/>
  <c r="Z103" i="11" s="1"/>
  <c r="AA103" i="15"/>
  <c r="AA103" i="11" s="1"/>
  <c r="AB103" i="15"/>
  <c r="AB103" i="11" s="1"/>
  <c r="AC103" i="15"/>
  <c r="AC103" i="11" s="1"/>
  <c r="AD103" i="15"/>
  <c r="AD103" i="11" s="1"/>
  <c r="AE103" i="15"/>
  <c r="AE103" i="11" s="1"/>
  <c r="AF103" i="15"/>
  <c r="AF103" i="11" s="1"/>
  <c r="AG103" i="15"/>
  <c r="AG103" i="11" s="1"/>
  <c r="AH103" i="15"/>
  <c r="AH103" i="11" s="1"/>
  <c r="AJ103" i="15"/>
  <c r="AJ103" i="11" s="1"/>
  <c r="AI103" i="15"/>
  <c r="AI103" i="11" s="1"/>
  <c r="AK103" i="15"/>
  <c r="AK103" i="11" s="1"/>
  <c r="G60" i="14"/>
  <c r="G60" i="21" s="1"/>
  <c r="L60" i="14"/>
  <c r="N60" i="14"/>
  <c r="H60" i="14"/>
  <c r="H60" i="21" s="1"/>
  <c r="J60" i="14"/>
  <c r="I60" i="14"/>
  <c r="E60" i="14"/>
  <c r="M60" i="14"/>
  <c r="K60" i="14"/>
  <c r="F60" i="14"/>
  <c r="O60" i="14"/>
  <c r="P60" i="14"/>
  <c r="Q60" i="14"/>
  <c r="R60" i="14"/>
  <c r="S60" i="14"/>
  <c r="T60" i="14"/>
  <c r="U60" i="14"/>
  <c r="V60" i="14"/>
  <c r="W60" i="14"/>
  <c r="X60" i="14"/>
  <c r="Y60" i="14"/>
  <c r="Z60" i="14"/>
  <c r="AA60" i="14"/>
  <c r="AB60" i="14"/>
  <c r="AC60" i="14"/>
  <c r="AD60" i="14"/>
  <c r="AE60" i="14"/>
  <c r="AF60" i="14"/>
  <c r="AG60" i="14"/>
  <c r="AH60" i="14"/>
  <c r="AI60" i="14"/>
  <c r="AJ60" i="14"/>
  <c r="AK60" i="14"/>
  <c r="I51" i="15"/>
  <c r="I51" i="11" s="1"/>
  <c r="J51" i="15"/>
  <c r="J51" i="11" s="1"/>
  <c r="K51" i="15"/>
  <c r="K51" i="11" s="1"/>
  <c r="E51" i="15"/>
  <c r="E51" i="11" s="1"/>
  <c r="G51" i="15"/>
  <c r="G51" i="11" s="1"/>
  <c r="H51" i="15"/>
  <c r="H51" i="11" s="1"/>
  <c r="F51" i="15"/>
  <c r="F51" i="11" s="1"/>
  <c r="M51" i="15"/>
  <c r="M51" i="11" s="1"/>
  <c r="L51" i="15"/>
  <c r="L51" i="11" s="1"/>
  <c r="N51" i="15"/>
  <c r="N51" i="11" s="1"/>
  <c r="O51" i="15"/>
  <c r="O51" i="11" s="1"/>
  <c r="P51" i="15"/>
  <c r="P51" i="11" s="1"/>
  <c r="Q51" i="15"/>
  <c r="Q51" i="11" s="1"/>
  <c r="R51" i="15"/>
  <c r="R51" i="11" s="1"/>
  <c r="S51" i="15"/>
  <c r="S51" i="11" s="1"/>
  <c r="T51" i="15"/>
  <c r="T51" i="11" s="1"/>
  <c r="U51" i="15"/>
  <c r="U51" i="11" s="1"/>
  <c r="W51" i="15"/>
  <c r="W51" i="11" s="1"/>
  <c r="V51" i="15"/>
  <c r="V51" i="11" s="1"/>
  <c r="X51" i="15"/>
  <c r="X51" i="11" s="1"/>
  <c r="Y51" i="15"/>
  <c r="Y51" i="11" s="1"/>
  <c r="AA51" i="15"/>
  <c r="AA51" i="11" s="1"/>
  <c r="Z51" i="15"/>
  <c r="Z51" i="11" s="1"/>
  <c r="AB51" i="15"/>
  <c r="AB51" i="11" s="1"/>
  <c r="AC51" i="15"/>
  <c r="AC51" i="11" s="1"/>
  <c r="AD51" i="15"/>
  <c r="AD51" i="11" s="1"/>
  <c r="AE51" i="15"/>
  <c r="AE51" i="11" s="1"/>
  <c r="AF51" i="15"/>
  <c r="AF51" i="11" s="1"/>
  <c r="AG51" i="15"/>
  <c r="AG51" i="11" s="1"/>
  <c r="AI51" i="15"/>
  <c r="AI51" i="11" s="1"/>
  <c r="AH51" i="15"/>
  <c r="AH51" i="11" s="1"/>
  <c r="AJ51" i="15"/>
  <c r="AJ51" i="11" s="1"/>
  <c r="AK51" i="15"/>
  <c r="AK51" i="11" s="1"/>
  <c r="I106" i="15"/>
  <c r="I106" i="11" s="1"/>
  <c r="J106" i="15"/>
  <c r="J106" i="11" s="1"/>
  <c r="K106" i="15"/>
  <c r="K106" i="11" s="1"/>
  <c r="E106" i="15"/>
  <c r="E106" i="11" s="1"/>
  <c r="F106" i="15"/>
  <c r="F106" i="11" s="1"/>
  <c r="L106" i="15"/>
  <c r="L106" i="11" s="1"/>
  <c r="H106" i="15"/>
  <c r="H106" i="11" s="1"/>
  <c r="G106" i="15"/>
  <c r="G106" i="11" s="1"/>
  <c r="M106" i="15"/>
  <c r="M106" i="11" s="1"/>
  <c r="N106" i="15"/>
  <c r="N106" i="11" s="1"/>
  <c r="O106" i="15"/>
  <c r="O106" i="11" s="1"/>
  <c r="Q106" i="15"/>
  <c r="Q106" i="11" s="1"/>
  <c r="P106" i="15"/>
  <c r="P106" i="11" s="1"/>
  <c r="R106" i="15"/>
  <c r="R106" i="11" s="1"/>
  <c r="S106" i="15"/>
  <c r="S106" i="11" s="1"/>
  <c r="T106" i="15"/>
  <c r="T106" i="11" s="1"/>
  <c r="U106" i="15"/>
  <c r="U106" i="11" s="1"/>
  <c r="V106" i="15"/>
  <c r="V106" i="11" s="1"/>
  <c r="W106" i="15"/>
  <c r="W106" i="11" s="1"/>
  <c r="Y106" i="15"/>
  <c r="Y106" i="11" s="1"/>
  <c r="X106" i="15"/>
  <c r="X106" i="11" s="1"/>
  <c r="Z106" i="15"/>
  <c r="Z106" i="11" s="1"/>
  <c r="AB106" i="15"/>
  <c r="AB106" i="11" s="1"/>
  <c r="AA106" i="15"/>
  <c r="AA106" i="11" s="1"/>
  <c r="AC106" i="15"/>
  <c r="AC106" i="11" s="1"/>
  <c r="AE106" i="15"/>
  <c r="AE106" i="11" s="1"/>
  <c r="AD106" i="15"/>
  <c r="AD106" i="11" s="1"/>
  <c r="AF106" i="15"/>
  <c r="AF106" i="11" s="1"/>
  <c r="AG106" i="15"/>
  <c r="AG106" i="11" s="1"/>
  <c r="AH106" i="15"/>
  <c r="AH106" i="11" s="1"/>
  <c r="AJ106" i="15"/>
  <c r="AJ106" i="11" s="1"/>
  <c r="AI106" i="15"/>
  <c r="AI106" i="11" s="1"/>
  <c r="AK106" i="15"/>
  <c r="AK106" i="11" s="1"/>
  <c r="E98" i="15"/>
  <c r="E98" i="11" s="1"/>
  <c r="K98" i="15"/>
  <c r="K98" i="11" s="1"/>
  <c r="N98" i="15"/>
  <c r="N98" i="11" s="1"/>
  <c r="F98" i="15"/>
  <c r="F98" i="11" s="1"/>
  <c r="J98" i="15"/>
  <c r="J98" i="11" s="1"/>
  <c r="H98" i="15"/>
  <c r="H98" i="11" s="1"/>
  <c r="G98" i="15"/>
  <c r="G98" i="11" s="1"/>
  <c r="L98" i="15"/>
  <c r="L98" i="11" s="1"/>
  <c r="I98" i="15"/>
  <c r="I98" i="11" s="1"/>
  <c r="M98" i="15"/>
  <c r="M98" i="11" s="1"/>
  <c r="O98" i="15"/>
  <c r="O98" i="11" s="1"/>
  <c r="P98" i="15"/>
  <c r="P98" i="11" s="1"/>
  <c r="Q98" i="15"/>
  <c r="Q98" i="11" s="1"/>
  <c r="R98" i="15"/>
  <c r="R98" i="11" s="1"/>
  <c r="S98" i="15"/>
  <c r="S98" i="11" s="1"/>
  <c r="T98" i="15"/>
  <c r="T98" i="11" s="1"/>
  <c r="V98" i="15"/>
  <c r="V98" i="11" s="1"/>
  <c r="U98" i="15"/>
  <c r="U98" i="11" s="1"/>
  <c r="W98" i="15"/>
  <c r="W98" i="11" s="1"/>
  <c r="X98" i="15"/>
  <c r="X98" i="11" s="1"/>
  <c r="Y98" i="15"/>
  <c r="Y98" i="11" s="1"/>
  <c r="Z98" i="15"/>
  <c r="Z98" i="11" s="1"/>
  <c r="AA98" i="15"/>
  <c r="AA98" i="11" s="1"/>
  <c r="AB98" i="15"/>
  <c r="AB98" i="11" s="1"/>
  <c r="AC98" i="15"/>
  <c r="AC98" i="11" s="1"/>
  <c r="AD98" i="15"/>
  <c r="AD98" i="11" s="1"/>
  <c r="AE98" i="15"/>
  <c r="AE98" i="11" s="1"/>
  <c r="AF98" i="15"/>
  <c r="AF98" i="11" s="1"/>
  <c r="AG98" i="15"/>
  <c r="AG98" i="11" s="1"/>
  <c r="AH98" i="15"/>
  <c r="AH98" i="11" s="1"/>
  <c r="AI98" i="15"/>
  <c r="AI98" i="11" s="1"/>
  <c r="AJ98" i="15"/>
  <c r="AJ98" i="11" s="1"/>
  <c r="AK98" i="15"/>
  <c r="AK98" i="11" s="1"/>
  <c r="I57" i="14"/>
  <c r="K57" i="14"/>
  <c r="H57" i="14"/>
  <c r="H57" i="21" s="1"/>
  <c r="G57" i="14"/>
  <c r="G57" i="21" s="1"/>
  <c r="J57" i="14"/>
  <c r="M57" i="14"/>
  <c r="E57" i="14"/>
  <c r="F57" i="14"/>
  <c r="L57" i="14"/>
  <c r="N57" i="14"/>
  <c r="O57" i="14"/>
  <c r="P57" i="14"/>
  <c r="Q57" i="14"/>
  <c r="R57" i="14"/>
  <c r="S57" i="14"/>
  <c r="U57" i="14"/>
  <c r="T57" i="14"/>
  <c r="V57" i="14"/>
  <c r="W57" i="14"/>
  <c r="X57" i="14"/>
  <c r="Y57" i="14"/>
  <c r="Z57" i="14"/>
  <c r="AA57" i="14"/>
  <c r="AC57" i="14"/>
  <c r="AB57" i="14"/>
  <c r="AD57" i="14"/>
  <c r="AE57" i="14"/>
  <c r="AF57" i="14"/>
  <c r="AG57" i="14"/>
  <c r="AH57" i="14"/>
  <c r="AI57" i="14"/>
  <c r="AJ57" i="14"/>
  <c r="AK57" i="14"/>
  <c r="I50" i="15"/>
  <c r="I50" i="11" s="1"/>
  <c r="J50" i="15"/>
  <c r="J50" i="11" s="1"/>
  <c r="K50" i="15"/>
  <c r="K50" i="11" s="1"/>
  <c r="E50" i="15"/>
  <c r="E50" i="11" s="1"/>
  <c r="F50" i="15"/>
  <c r="F50" i="11" s="1"/>
  <c r="M50" i="15"/>
  <c r="M50" i="11" s="1"/>
  <c r="H50" i="15"/>
  <c r="H50" i="11" s="1"/>
  <c r="L50" i="15"/>
  <c r="L50" i="11" s="1"/>
  <c r="G50" i="15"/>
  <c r="G50" i="11" s="1"/>
  <c r="N50" i="15"/>
  <c r="N50" i="11" s="1"/>
  <c r="O50" i="15"/>
  <c r="O50" i="11" s="1"/>
  <c r="P50" i="15"/>
  <c r="P50" i="11" s="1"/>
  <c r="Q50" i="15"/>
  <c r="Q50" i="11" s="1"/>
  <c r="R50" i="15"/>
  <c r="R50" i="11" s="1"/>
  <c r="S50" i="15"/>
  <c r="S50" i="11" s="1"/>
  <c r="T50" i="15"/>
  <c r="T50" i="11" s="1"/>
  <c r="U50" i="15"/>
  <c r="U50" i="11" s="1"/>
  <c r="V50" i="15"/>
  <c r="V50" i="11" s="1"/>
  <c r="W50" i="15"/>
  <c r="W50" i="11" s="1"/>
  <c r="X50" i="15"/>
  <c r="X50" i="11" s="1"/>
  <c r="Y50" i="15"/>
  <c r="Y50" i="11" s="1"/>
  <c r="AA50" i="15"/>
  <c r="AA50" i="11" s="1"/>
  <c r="Z50" i="15"/>
  <c r="Z50" i="11" s="1"/>
  <c r="AB50" i="15"/>
  <c r="AB50" i="11" s="1"/>
  <c r="AC50" i="15"/>
  <c r="AC50" i="11" s="1"/>
  <c r="AD50" i="15"/>
  <c r="AD50" i="11" s="1"/>
  <c r="AE50" i="15"/>
  <c r="AE50" i="11" s="1"/>
  <c r="AF50" i="15"/>
  <c r="AF50" i="11" s="1"/>
  <c r="AG50" i="15"/>
  <c r="AG50" i="11" s="1"/>
  <c r="AI50" i="15"/>
  <c r="AI50" i="11" s="1"/>
  <c r="AH50" i="15"/>
  <c r="AH50" i="11" s="1"/>
  <c r="AJ50" i="15"/>
  <c r="AJ50" i="11" s="1"/>
  <c r="AK50" i="15"/>
  <c r="AK50" i="11" s="1"/>
  <c r="H99" i="14"/>
  <c r="H99" i="21" s="1"/>
  <c r="L99" i="14"/>
  <c r="F99" i="14"/>
  <c r="K99" i="14"/>
  <c r="E99" i="14"/>
  <c r="I99" i="14"/>
  <c r="J99" i="14"/>
  <c r="O99" i="14"/>
  <c r="G99" i="14"/>
  <c r="G99" i="21" s="1"/>
  <c r="M99" i="14"/>
  <c r="N99" i="14"/>
  <c r="Q99" i="14"/>
  <c r="P99" i="14"/>
  <c r="R99" i="14"/>
  <c r="T99" i="14"/>
  <c r="S99" i="14"/>
  <c r="V99" i="14"/>
  <c r="U99" i="14"/>
  <c r="W99" i="14"/>
  <c r="X99" i="14"/>
  <c r="Y99" i="14"/>
  <c r="Z99" i="14"/>
  <c r="AA99" i="14"/>
  <c r="AB99" i="14"/>
  <c r="AD99" i="14"/>
  <c r="AC99" i="14"/>
  <c r="AE99" i="14"/>
  <c r="AF99" i="14"/>
  <c r="AH99" i="14"/>
  <c r="AG99" i="14"/>
  <c r="AI99" i="14"/>
  <c r="AJ99" i="14"/>
  <c r="AK99" i="14"/>
  <c r="K59" i="14"/>
  <c r="G59" i="14"/>
  <c r="G59" i="21" s="1"/>
  <c r="H59" i="14"/>
  <c r="H59" i="21" s="1"/>
  <c r="J59" i="14"/>
  <c r="I59" i="14"/>
  <c r="M59" i="14"/>
  <c r="L59" i="14"/>
  <c r="N59" i="14"/>
  <c r="F59" i="14"/>
  <c r="E59" i="14"/>
  <c r="O59" i="14"/>
  <c r="P59" i="14"/>
  <c r="Q59" i="14"/>
  <c r="R59" i="14"/>
  <c r="T59" i="14"/>
  <c r="S59" i="14"/>
  <c r="U59" i="14"/>
  <c r="V59" i="14"/>
  <c r="W59" i="14"/>
  <c r="X59" i="14"/>
  <c r="Y59" i="14"/>
  <c r="Z59" i="14"/>
  <c r="AA59" i="14"/>
  <c r="AB59" i="14"/>
  <c r="AC59" i="14"/>
  <c r="AD59" i="14"/>
  <c r="AE59" i="14"/>
  <c r="AG59" i="14"/>
  <c r="AF59" i="14"/>
  <c r="AH59" i="14"/>
  <c r="AI59" i="14"/>
  <c r="AJ59" i="14"/>
  <c r="AK59" i="14"/>
  <c r="I92" i="15"/>
  <c r="I92" i="11" s="1"/>
  <c r="J92" i="15"/>
  <c r="J92" i="11" s="1"/>
  <c r="K92" i="15"/>
  <c r="K92" i="11" s="1"/>
  <c r="E92" i="15"/>
  <c r="E92" i="11" s="1"/>
  <c r="L92" i="15"/>
  <c r="L92" i="11" s="1"/>
  <c r="F92" i="15"/>
  <c r="F92" i="11" s="1"/>
  <c r="M92" i="15"/>
  <c r="M92" i="11" s="1"/>
  <c r="G92" i="15"/>
  <c r="G92" i="11" s="1"/>
  <c r="H92" i="15"/>
  <c r="H92" i="11" s="1"/>
  <c r="N92" i="15"/>
  <c r="N92" i="11" s="1"/>
  <c r="O92" i="15"/>
  <c r="O92" i="11" s="1"/>
  <c r="P92" i="15"/>
  <c r="P92" i="11" s="1"/>
  <c r="Q92" i="15"/>
  <c r="Q92" i="11" s="1"/>
  <c r="R92" i="15"/>
  <c r="R92" i="11" s="1"/>
  <c r="T92" i="15"/>
  <c r="T92" i="11" s="1"/>
  <c r="S92" i="15"/>
  <c r="S92" i="11" s="1"/>
  <c r="U92" i="15"/>
  <c r="U92" i="11" s="1"/>
  <c r="V92" i="15"/>
  <c r="V92" i="11" s="1"/>
  <c r="W92" i="15"/>
  <c r="W92" i="11" s="1"/>
  <c r="X92" i="15"/>
  <c r="X92" i="11" s="1"/>
  <c r="Y92" i="15"/>
  <c r="Y92" i="11" s="1"/>
  <c r="Z92" i="15"/>
  <c r="Z92" i="11" s="1"/>
  <c r="AB92" i="15"/>
  <c r="AB92" i="11" s="1"/>
  <c r="AA92" i="15"/>
  <c r="AA92" i="11" s="1"/>
  <c r="AC92" i="15"/>
  <c r="AC92" i="11" s="1"/>
  <c r="AD92" i="15"/>
  <c r="AD92" i="11" s="1"/>
  <c r="AE92" i="15"/>
  <c r="AE92" i="11" s="1"/>
  <c r="AF92" i="15"/>
  <c r="AF92" i="11" s="1"/>
  <c r="AG92" i="15"/>
  <c r="AG92" i="11" s="1"/>
  <c r="AH92" i="15"/>
  <c r="AH92" i="11" s="1"/>
  <c r="AI92" i="15"/>
  <c r="AI92" i="11" s="1"/>
  <c r="AJ92" i="15"/>
  <c r="AJ92" i="11" s="1"/>
  <c r="AK92" i="15"/>
  <c r="AK92" i="11" s="1"/>
  <c r="I94" i="15"/>
  <c r="I94" i="11" s="1"/>
  <c r="J94" i="15"/>
  <c r="J94" i="11" s="1"/>
  <c r="K94" i="15"/>
  <c r="K94" i="11" s="1"/>
  <c r="E94" i="15"/>
  <c r="E94" i="11" s="1"/>
  <c r="F94" i="15"/>
  <c r="F94" i="11" s="1"/>
  <c r="L94" i="15"/>
  <c r="L94" i="11" s="1"/>
  <c r="H94" i="15"/>
  <c r="H94" i="11" s="1"/>
  <c r="M94" i="15"/>
  <c r="M94" i="11" s="1"/>
  <c r="N94" i="15"/>
  <c r="N94" i="11" s="1"/>
  <c r="G94" i="15"/>
  <c r="G94" i="11" s="1"/>
  <c r="O94" i="15"/>
  <c r="O94" i="11" s="1"/>
  <c r="P94" i="15"/>
  <c r="P94" i="11" s="1"/>
  <c r="Q94" i="15"/>
  <c r="Q94" i="11" s="1"/>
  <c r="R94" i="15"/>
  <c r="R94" i="11" s="1"/>
  <c r="S94" i="15"/>
  <c r="S94" i="11" s="1"/>
  <c r="T94" i="15"/>
  <c r="T94" i="11" s="1"/>
  <c r="U94" i="15"/>
  <c r="U94" i="11" s="1"/>
  <c r="V94" i="15"/>
  <c r="V94" i="11" s="1"/>
  <c r="W94" i="15"/>
  <c r="W94" i="11" s="1"/>
  <c r="X94" i="15"/>
  <c r="X94" i="11" s="1"/>
  <c r="Y94" i="15"/>
  <c r="Y94" i="11" s="1"/>
  <c r="Z94" i="15"/>
  <c r="Z94" i="11" s="1"/>
  <c r="AA94" i="15"/>
  <c r="AA94" i="11" s="1"/>
  <c r="AB94" i="15"/>
  <c r="AB94" i="11" s="1"/>
  <c r="AC94" i="15"/>
  <c r="AC94" i="11" s="1"/>
  <c r="AD94" i="15"/>
  <c r="AD94" i="11" s="1"/>
  <c r="AE94" i="15"/>
  <c r="AE94" i="11" s="1"/>
  <c r="AF94" i="15"/>
  <c r="AF94" i="11" s="1"/>
  <c r="AG94" i="15"/>
  <c r="AG94" i="11" s="1"/>
  <c r="AH94" i="15"/>
  <c r="AH94" i="11" s="1"/>
  <c r="AJ94" i="15"/>
  <c r="AJ94" i="11" s="1"/>
  <c r="AI94" i="15"/>
  <c r="AI94" i="11" s="1"/>
  <c r="AK94" i="15"/>
  <c r="AK94" i="11" s="1"/>
  <c r="M67" i="15"/>
  <c r="M67" i="11" s="1"/>
  <c r="E67" i="15"/>
  <c r="E67" i="11" s="1"/>
  <c r="H67" i="15"/>
  <c r="H67" i="11" s="1"/>
  <c r="F67" i="15"/>
  <c r="F67" i="11" s="1"/>
  <c r="J67" i="15"/>
  <c r="J67" i="11" s="1"/>
  <c r="L67" i="15"/>
  <c r="L67" i="11" s="1"/>
  <c r="N67" i="15"/>
  <c r="N67" i="11" s="1"/>
  <c r="G67" i="15"/>
  <c r="G67" i="11" s="1"/>
  <c r="I67" i="15"/>
  <c r="I67" i="11" s="1"/>
  <c r="K67" i="15"/>
  <c r="K67" i="11" s="1"/>
  <c r="O67" i="15"/>
  <c r="O67" i="11" s="1"/>
  <c r="P67" i="15"/>
  <c r="P67" i="11" s="1"/>
  <c r="Q67" i="15"/>
  <c r="Q67" i="11" s="1"/>
  <c r="R67" i="15"/>
  <c r="R67" i="11" s="1"/>
  <c r="S67" i="15"/>
  <c r="S67" i="11" s="1"/>
  <c r="T67" i="15"/>
  <c r="T67" i="11" s="1"/>
  <c r="U67" i="15"/>
  <c r="U67" i="11" s="1"/>
  <c r="V67" i="15"/>
  <c r="V67" i="11" s="1"/>
  <c r="W67" i="15"/>
  <c r="W67" i="11" s="1"/>
  <c r="X67" i="15"/>
  <c r="X67" i="11" s="1"/>
  <c r="Y67" i="15"/>
  <c r="Y67" i="11" s="1"/>
  <c r="Z67" i="15"/>
  <c r="Z67" i="11" s="1"/>
  <c r="AA67" i="15"/>
  <c r="AA67" i="11" s="1"/>
  <c r="AC67" i="15"/>
  <c r="AC67" i="11" s="1"/>
  <c r="AB67" i="15"/>
  <c r="AB67" i="11" s="1"/>
  <c r="AD67" i="15"/>
  <c r="AD67" i="11" s="1"/>
  <c r="AE67" i="15"/>
  <c r="AE67" i="11" s="1"/>
  <c r="AF67" i="15"/>
  <c r="AF67" i="11" s="1"/>
  <c r="AH67" i="15"/>
  <c r="AH67" i="11" s="1"/>
  <c r="AG67" i="15"/>
  <c r="AG67" i="11" s="1"/>
  <c r="AI67" i="15"/>
  <c r="AI67" i="11" s="1"/>
  <c r="AJ67" i="15"/>
  <c r="AJ67" i="11" s="1"/>
  <c r="AK67" i="15"/>
  <c r="AK67" i="11" s="1"/>
  <c r="N65" i="15"/>
  <c r="N65" i="11" s="1"/>
  <c r="J65" i="15"/>
  <c r="J65" i="11" s="1"/>
  <c r="M65" i="15"/>
  <c r="M65" i="11" s="1"/>
  <c r="I65" i="15"/>
  <c r="I65" i="11" s="1"/>
  <c r="K65" i="15"/>
  <c r="K65" i="11" s="1"/>
  <c r="L65" i="15"/>
  <c r="L65" i="11" s="1"/>
  <c r="H65" i="15"/>
  <c r="H65" i="11" s="1"/>
  <c r="F65" i="15"/>
  <c r="F65" i="11" s="1"/>
  <c r="E65" i="15"/>
  <c r="E65" i="11" s="1"/>
  <c r="G65" i="15"/>
  <c r="G65" i="11" s="1"/>
  <c r="O65" i="15"/>
  <c r="O65" i="11" s="1"/>
  <c r="P65" i="15"/>
  <c r="P65" i="11" s="1"/>
  <c r="Q65" i="15"/>
  <c r="Q65" i="11" s="1"/>
  <c r="S65" i="15"/>
  <c r="S65" i="11" s="1"/>
  <c r="R65" i="15"/>
  <c r="R65" i="11" s="1"/>
  <c r="U65" i="15"/>
  <c r="U65" i="11" s="1"/>
  <c r="T65" i="15"/>
  <c r="T65" i="11" s="1"/>
  <c r="V65" i="15"/>
  <c r="V65" i="11" s="1"/>
  <c r="W65" i="15"/>
  <c r="W65" i="11" s="1"/>
  <c r="X65" i="15"/>
  <c r="X65" i="11" s="1"/>
  <c r="Z65" i="15"/>
  <c r="Z65" i="11" s="1"/>
  <c r="Y65" i="15"/>
  <c r="Y65" i="11" s="1"/>
  <c r="AA65" i="15"/>
  <c r="AA65" i="11" s="1"/>
  <c r="AB65" i="15"/>
  <c r="AB65" i="11" s="1"/>
  <c r="AC65" i="15"/>
  <c r="AC65" i="11" s="1"/>
  <c r="AD65" i="15"/>
  <c r="AD65" i="11" s="1"/>
  <c r="AE65" i="15"/>
  <c r="AE65" i="11" s="1"/>
  <c r="AF65" i="15"/>
  <c r="AF65" i="11" s="1"/>
  <c r="AG65" i="15"/>
  <c r="AG65" i="11" s="1"/>
  <c r="AH65" i="15"/>
  <c r="AH65" i="11" s="1"/>
  <c r="AI65" i="15"/>
  <c r="AI65" i="11" s="1"/>
  <c r="AJ65" i="15"/>
  <c r="AJ65" i="11" s="1"/>
  <c r="AK65" i="15"/>
  <c r="AK65" i="11" s="1"/>
  <c r="N97" i="15"/>
  <c r="N97" i="11" s="1"/>
  <c r="H97" i="15"/>
  <c r="H97" i="11" s="1"/>
  <c r="I97" i="15"/>
  <c r="I97" i="11" s="1"/>
  <c r="L97" i="15"/>
  <c r="L97" i="11" s="1"/>
  <c r="K97" i="15"/>
  <c r="K97" i="11" s="1"/>
  <c r="J97" i="15"/>
  <c r="J97" i="11" s="1"/>
  <c r="E97" i="15"/>
  <c r="E97" i="11" s="1"/>
  <c r="F97" i="15"/>
  <c r="F97" i="11" s="1"/>
  <c r="G97" i="15"/>
  <c r="G97" i="11" s="1"/>
  <c r="M97" i="15"/>
  <c r="M97" i="11" s="1"/>
  <c r="O97" i="15"/>
  <c r="O97" i="11" s="1"/>
  <c r="P97" i="15"/>
  <c r="P97" i="11" s="1"/>
  <c r="Q97" i="15"/>
  <c r="Q97" i="11" s="1"/>
  <c r="R97" i="15"/>
  <c r="R97" i="11" s="1"/>
  <c r="S97" i="15"/>
  <c r="S97" i="11" s="1"/>
  <c r="T97" i="15"/>
  <c r="T97" i="11" s="1"/>
  <c r="V97" i="15"/>
  <c r="V97" i="11" s="1"/>
  <c r="U97" i="15"/>
  <c r="U97" i="11" s="1"/>
  <c r="W97" i="15"/>
  <c r="W97" i="11" s="1"/>
  <c r="X97" i="15"/>
  <c r="X97" i="11" s="1"/>
  <c r="Y97" i="15"/>
  <c r="Y97" i="11" s="1"/>
  <c r="Z97" i="15"/>
  <c r="Z97" i="11" s="1"/>
  <c r="AA97" i="15"/>
  <c r="AA97" i="11" s="1"/>
  <c r="AB97" i="15"/>
  <c r="AB97" i="11" s="1"/>
  <c r="AD97" i="15"/>
  <c r="AD97" i="11" s="1"/>
  <c r="AC97" i="15"/>
  <c r="AC97" i="11" s="1"/>
  <c r="AE97" i="15"/>
  <c r="AE97" i="11" s="1"/>
  <c r="AF97" i="15"/>
  <c r="AF97" i="11" s="1"/>
  <c r="AG97" i="15"/>
  <c r="AG97" i="11" s="1"/>
  <c r="AH97" i="15"/>
  <c r="AH97" i="11" s="1"/>
  <c r="AI97" i="15"/>
  <c r="AI97" i="11" s="1"/>
  <c r="AJ97" i="15"/>
  <c r="AJ97" i="11" s="1"/>
  <c r="AK97" i="15"/>
  <c r="AK97" i="11" s="1"/>
  <c r="K91" i="15"/>
  <c r="K91" i="11" s="1"/>
  <c r="L91" i="15"/>
  <c r="L91" i="11" s="1"/>
  <c r="N91" i="15"/>
  <c r="N91" i="11" s="1"/>
  <c r="M91" i="15"/>
  <c r="M91" i="11" s="1"/>
  <c r="J91" i="15"/>
  <c r="J91" i="11" s="1"/>
  <c r="E91" i="15"/>
  <c r="E91" i="11" s="1"/>
  <c r="F91" i="15"/>
  <c r="F91" i="11" s="1"/>
  <c r="I91" i="15"/>
  <c r="I91" i="11" s="1"/>
  <c r="G91" i="15"/>
  <c r="G91" i="11" s="1"/>
  <c r="H91" i="15"/>
  <c r="H91" i="11" s="1"/>
  <c r="O91" i="15"/>
  <c r="O91" i="11" s="1"/>
  <c r="Q91" i="15"/>
  <c r="Q91" i="11" s="1"/>
  <c r="P91" i="15"/>
  <c r="P91" i="11" s="1"/>
  <c r="R91" i="15"/>
  <c r="R91" i="11" s="1"/>
  <c r="S91" i="15"/>
  <c r="S91" i="11" s="1"/>
  <c r="T91" i="15"/>
  <c r="T91" i="11" s="1"/>
  <c r="U91" i="15"/>
  <c r="U91" i="11" s="1"/>
  <c r="V91" i="15"/>
  <c r="V91" i="11" s="1"/>
  <c r="W91" i="15"/>
  <c r="W91" i="11" s="1"/>
  <c r="X91" i="15"/>
  <c r="X91" i="11" s="1"/>
  <c r="Y91" i="15"/>
  <c r="Y91" i="11" s="1"/>
  <c r="Z91" i="15"/>
  <c r="Z91" i="11" s="1"/>
  <c r="AA91" i="15"/>
  <c r="AA91" i="11" s="1"/>
  <c r="AB91" i="15"/>
  <c r="AB91" i="11" s="1"/>
  <c r="AC91" i="15"/>
  <c r="AC91" i="11" s="1"/>
  <c r="AD91" i="15"/>
  <c r="AD91" i="11" s="1"/>
  <c r="AE91" i="15"/>
  <c r="AE91" i="11" s="1"/>
  <c r="AF91" i="15"/>
  <c r="AF91" i="11" s="1"/>
  <c r="AG91" i="15"/>
  <c r="AG91" i="11" s="1"/>
  <c r="AH91" i="15"/>
  <c r="AH91" i="11" s="1"/>
  <c r="AI91" i="15"/>
  <c r="AI91" i="11" s="1"/>
  <c r="AJ91" i="15"/>
  <c r="AJ91" i="11" s="1"/>
  <c r="AK91" i="15"/>
  <c r="AK91" i="11" s="1"/>
  <c r="I45" i="15"/>
  <c r="I45" i="11" s="1"/>
  <c r="J45" i="15"/>
  <c r="J45" i="11" s="1"/>
  <c r="G45" i="15"/>
  <c r="G45" i="11" s="1"/>
  <c r="G3" i="11" s="1"/>
  <c r="F45" i="15"/>
  <c r="F45" i="11" s="1"/>
  <c r="K45" i="15"/>
  <c r="K45" i="11" s="1"/>
  <c r="H45" i="15"/>
  <c r="H45" i="11" s="1"/>
  <c r="E45" i="15"/>
  <c r="E45" i="11" s="1"/>
  <c r="M45" i="15"/>
  <c r="M45" i="11" s="1"/>
  <c r="L45" i="15"/>
  <c r="L45" i="11" s="1"/>
  <c r="N45" i="15"/>
  <c r="N45" i="11" s="1"/>
  <c r="O45" i="15"/>
  <c r="O45" i="11" s="1"/>
  <c r="P45" i="15"/>
  <c r="P45" i="11" s="1"/>
  <c r="Q45" i="15"/>
  <c r="Q45" i="11" s="1"/>
  <c r="R45" i="15"/>
  <c r="R45" i="11" s="1"/>
  <c r="S45" i="15"/>
  <c r="S45" i="11" s="1"/>
  <c r="T45" i="15"/>
  <c r="T45" i="11" s="1"/>
  <c r="U45" i="15"/>
  <c r="U45" i="11" s="1"/>
  <c r="V45" i="15"/>
  <c r="V45" i="11" s="1"/>
  <c r="W45" i="15"/>
  <c r="W45" i="11" s="1"/>
  <c r="X45" i="15"/>
  <c r="X45" i="11" s="1"/>
  <c r="Y45" i="15"/>
  <c r="Y45" i="11" s="1"/>
  <c r="Z45" i="15"/>
  <c r="Z45" i="11" s="1"/>
  <c r="AA45" i="15"/>
  <c r="AA45" i="11" s="1"/>
  <c r="AB45" i="15"/>
  <c r="AB45" i="11" s="1"/>
  <c r="AC45" i="15"/>
  <c r="AC45" i="11" s="1"/>
  <c r="AD45" i="15"/>
  <c r="AD45" i="11" s="1"/>
  <c r="AE45" i="15"/>
  <c r="AE45" i="11" s="1"/>
  <c r="AF45" i="15"/>
  <c r="AF45" i="11" s="1"/>
  <c r="AG45" i="15"/>
  <c r="AG45" i="11" s="1"/>
  <c r="AH45" i="15"/>
  <c r="AH45" i="11" s="1"/>
  <c r="AI45" i="15"/>
  <c r="AI45" i="11" s="1"/>
  <c r="AJ45" i="15"/>
  <c r="AJ45" i="11" s="1"/>
  <c r="AK45" i="15"/>
  <c r="AK45" i="11" s="1"/>
  <c r="I61" i="15"/>
  <c r="I61" i="11" s="1"/>
  <c r="F61" i="15"/>
  <c r="F61" i="11" s="1"/>
  <c r="G61" i="15"/>
  <c r="G61" i="11" s="1"/>
  <c r="G19" i="11" s="1"/>
  <c r="N61" i="15"/>
  <c r="N61" i="11" s="1"/>
  <c r="K61" i="15"/>
  <c r="K61" i="11" s="1"/>
  <c r="M61" i="15"/>
  <c r="M61" i="11" s="1"/>
  <c r="J61" i="15"/>
  <c r="J61" i="11" s="1"/>
  <c r="L61" i="15"/>
  <c r="L61" i="11" s="1"/>
  <c r="H61" i="15"/>
  <c r="H61" i="11" s="1"/>
  <c r="E61" i="15"/>
  <c r="E61" i="11" s="1"/>
  <c r="O61" i="15"/>
  <c r="O61" i="11" s="1"/>
  <c r="P61" i="15"/>
  <c r="P61" i="11" s="1"/>
  <c r="Q61" i="15"/>
  <c r="Q61" i="11" s="1"/>
  <c r="R61" i="15"/>
  <c r="R61" i="11" s="1"/>
  <c r="S61" i="15"/>
  <c r="S61" i="11" s="1"/>
  <c r="U61" i="15"/>
  <c r="U61" i="11" s="1"/>
  <c r="T61" i="15"/>
  <c r="T61" i="11" s="1"/>
  <c r="V61" i="15"/>
  <c r="V61" i="11" s="1"/>
  <c r="W61" i="15"/>
  <c r="W61" i="11" s="1"/>
  <c r="X61" i="15"/>
  <c r="X61" i="11" s="1"/>
  <c r="Y61" i="15"/>
  <c r="Y61" i="11" s="1"/>
  <c r="Z61" i="15"/>
  <c r="Z61" i="11" s="1"/>
  <c r="AA61" i="15"/>
  <c r="AA61" i="11" s="1"/>
  <c r="AC61" i="15"/>
  <c r="AC61" i="11" s="1"/>
  <c r="AB61" i="15"/>
  <c r="AB61" i="11" s="1"/>
  <c r="AD61" i="15"/>
  <c r="AD61" i="11" s="1"/>
  <c r="AE61" i="15"/>
  <c r="AE61" i="11" s="1"/>
  <c r="AF61" i="15"/>
  <c r="AF61" i="11" s="1"/>
  <c r="AG61" i="15"/>
  <c r="AG61" i="11" s="1"/>
  <c r="AH61" i="15"/>
  <c r="AH61" i="11" s="1"/>
  <c r="AI61" i="15"/>
  <c r="AI61" i="11" s="1"/>
  <c r="AJ61" i="15"/>
  <c r="AJ61" i="11" s="1"/>
  <c r="AK61" i="15"/>
  <c r="AK61" i="11" s="1"/>
  <c r="H102" i="14"/>
  <c r="H102" i="21" s="1"/>
  <c r="F102" i="14"/>
  <c r="M102" i="14"/>
  <c r="G102" i="14"/>
  <c r="G102" i="21" s="1"/>
  <c r="K102" i="14"/>
  <c r="I102" i="14"/>
  <c r="J102" i="14"/>
  <c r="N102" i="14"/>
  <c r="E102" i="14"/>
  <c r="L102" i="14"/>
  <c r="P102" i="14"/>
  <c r="O102" i="14"/>
  <c r="Q102" i="14"/>
  <c r="R102" i="14"/>
  <c r="S102" i="14"/>
  <c r="T102" i="14"/>
  <c r="U102" i="14"/>
  <c r="V102" i="14"/>
  <c r="W102" i="14"/>
  <c r="X102" i="14"/>
  <c r="Y102" i="14"/>
  <c r="Z102" i="14"/>
  <c r="AA102" i="14"/>
  <c r="AB102" i="14"/>
  <c r="AC102" i="14"/>
  <c r="AD102" i="14"/>
  <c r="AE102" i="14"/>
  <c r="AF102" i="14"/>
  <c r="AG102" i="14"/>
  <c r="AH102" i="14"/>
  <c r="AI102" i="14"/>
  <c r="AJ102" i="14"/>
  <c r="AK102" i="14"/>
  <c r="L48" i="15"/>
  <c r="L48" i="11" s="1"/>
  <c r="E48" i="15"/>
  <c r="E48" i="11" s="1"/>
  <c r="F48" i="15"/>
  <c r="F48" i="11" s="1"/>
  <c r="M48" i="15"/>
  <c r="M48" i="11" s="1"/>
  <c r="G48" i="15"/>
  <c r="G48" i="11" s="1"/>
  <c r="K48" i="15"/>
  <c r="K48" i="11" s="1"/>
  <c r="N48" i="15"/>
  <c r="N48" i="11" s="1"/>
  <c r="H48" i="15"/>
  <c r="H48" i="11" s="1"/>
  <c r="J48" i="15"/>
  <c r="J48" i="11" s="1"/>
  <c r="I48" i="15"/>
  <c r="I48" i="11" s="1"/>
  <c r="O48" i="15"/>
  <c r="O48" i="11" s="1"/>
  <c r="P48" i="15"/>
  <c r="P48" i="11" s="1"/>
  <c r="Q48" i="15"/>
  <c r="Q48" i="11" s="1"/>
  <c r="S48" i="15"/>
  <c r="S48" i="11" s="1"/>
  <c r="R48" i="15"/>
  <c r="R48" i="11" s="1"/>
  <c r="T48" i="15"/>
  <c r="T48" i="11" s="1"/>
  <c r="U48" i="15"/>
  <c r="U48" i="11" s="1"/>
  <c r="W48" i="15"/>
  <c r="W48" i="11" s="1"/>
  <c r="V48" i="15"/>
  <c r="V48" i="11" s="1"/>
  <c r="X48" i="15"/>
  <c r="X48" i="11" s="1"/>
  <c r="Y48" i="15"/>
  <c r="Y48" i="11" s="1"/>
  <c r="Z48" i="15"/>
  <c r="Z48" i="11" s="1"/>
  <c r="AA48" i="15"/>
  <c r="AA48" i="11" s="1"/>
  <c r="AB48" i="15"/>
  <c r="AB48" i="11" s="1"/>
  <c r="AC48" i="15"/>
  <c r="AC48" i="11" s="1"/>
  <c r="AD48" i="15"/>
  <c r="AD48" i="11" s="1"/>
  <c r="AE48" i="15"/>
  <c r="AE48" i="11" s="1"/>
  <c r="AF48" i="15"/>
  <c r="AF48" i="11" s="1"/>
  <c r="AG48" i="15"/>
  <c r="AG48" i="11" s="1"/>
  <c r="AI48" i="15"/>
  <c r="AI48" i="11" s="1"/>
  <c r="AH48" i="15"/>
  <c r="AH48" i="11" s="1"/>
  <c r="AJ48" i="15"/>
  <c r="AJ48" i="11" s="1"/>
  <c r="AK48" i="15"/>
  <c r="AK48" i="11" s="1"/>
  <c r="I93" i="15"/>
  <c r="I93" i="11" s="1"/>
  <c r="J93" i="15"/>
  <c r="J93" i="11" s="1"/>
  <c r="K93" i="15"/>
  <c r="K93" i="11" s="1"/>
  <c r="H93" i="15"/>
  <c r="H93" i="11" s="1"/>
  <c r="F93" i="15"/>
  <c r="F93" i="11" s="1"/>
  <c r="L93" i="15"/>
  <c r="L93" i="11" s="1"/>
  <c r="E93" i="15"/>
  <c r="E93" i="11" s="1"/>
  <c r="G93" i="15"/>
  <c r="G93" i="11" s="1"/>
  <c r="M93" i="15"/>
  <c r="M93" i="11" s="1"/>
  <c r="N93" i="15"/>
  <c r="N93" i="11" s="1"/>
  <c r="O93" i="15"/>
  <c r="O93" i="11" s="1"/>
  <c r="P93" i="15"/>
  <c r="P93" i="11" s="1"/>
  <c r="R93" i="15"/>
  <c r="R93" i="11" s="1"/>
  <c r="Q93" i="15"/>
  <c r="Q93" i="11" s="1"/>
  <c r="T93" i="15"/>
  <c r="T93" i="11" s="1"/>
  <c r="S93" i="15"/>
  <c r="S93" i="11" s="1"/>
  <c r="U93" i="15"/>
  <c r="U93" i="11" s="1"/>
  <c r="V93" i="15"/>
  <c r="V93" i="11" s="1"/>
  <c r="W93" i="15"/>
  <c r="W93" i="11" s="1"/>
  <c r="X93" i="15"/>
  <c r="X93" i="11" s="1"/>
  <c r="Y93" i="15"/>
  <c r="Y93" i="11" s="1"/>
  <c r="Z93" i="15"/>
  <c r="Z93" i="11" s="1"/>
  <c r="AA93" i="15"/>
  <c r="AA93" i="11" s="1"/>
  <c r="AB93" i="15"/>
  <c r="AB93" i="11" s="1"/>
  <c r="AC93" i="15"/>
  <c r="AC93" i="11" s="1"/>
  <c r="AD93" i="15"/>
  <c r="AD93" i="11" s="1"/>
  <c r="AE93" i="15"/>
  <c r="AE93" i="11" s="1"/>
  <c r="AF93" i="15"/>
  <c r="AF93" i="11" s="1"/>
  <c r="AG93" i="15"/>
  <c r="AG93" i="11" s="1"/>
  <c r="AH93" i="15"/>
  <c r="AH93" i="11" s="1"/>
  <c r="AI93" i="15"/>
  <c r="AI93" i="11" s="1"/>
  <c r="AJ93" i="15"/>
  <c r="AJ93" i="11" s="1"/>
  <c r="AK93" i="15"/>
  <c r="AK93" i="11" s="1"/>
  <c r="I52" i="15"/>
  <c r="I52" i="11" s="1"/>
  <c r="J52" i="15"/>
  <c r="J52" i="11" s="1"/>
  <c r="F52" i="15"/>
  <c r="F52" i="11" s="1"/>
  <c r="K52" i="15"/>
  <c r="K52" i="11" s="1"/>
  <c r="E52" i="15"/>
  <c r="E52" i="11" s="1"/>
  <c r="H52" i="15"/>
  <c r="H52" i="11" s="1"/>
  <c r="G52" i="15"/>
  <c r="G52" i="11" s="1"/>
  <c r="L52" i="15"/>
  <c r="L52" i="11" s="1"/>
  <c r="M52" i="15"/>
  <c r="M52" i="11" s="1"/>
  <c r="N52" i="15"/>
  <c r="N52" i="11" s="1"/>
  <c r="O52" i="15"/>
  <c r="O52" i="11" s="1"/>
  <c r="P52" i="15"/>
  <c r="P52" i="11" s="1"/>
  <c r="Q52" i="15"/>
  <c r="Q52" i="11" s="1"/>
  <c r="S52" i="15"/>
  <c r="S52" i="11" s="1"/>
  <c r="R52" i="15"/>
  <c r="R52" i="11" s="1"/>
  <c r="U52" i="15"/>
  <c r="U52" i="11" s="1"/>
  <c r="T52" i="15"/>
  <c r="T52" i="11" s="1"/>
  <c r="V52" i="15"/>
  <c r="V52" i="11" s="1"/>
  <c r="W52" i="15"/>
  <c r="W52" i="11" s="1"/>
  <c r="X52" i="15"/>
  <c r="X52" i="11" s="1"/>
  <c r="Y52" i="15"/>
  <c r="Y52" i="11" s="1"/>
  <c r="Z52" i="15"/>
  <c r="Z52" i="11" s="1"/>
  <c r="AA52" i="15"/>
  <c r="AA52" i="11" s="1"/>
  <c r="AB52" i="15"/>
  <c r="AB52" i="11" s="1"/>
  <c r="AC52" i="15"/>
  <c r="AC52" i="11" s="1"/>
  <c r="AD52" i="15"/>
  <c r="AD52" i="11" s="1"/>
  <c r="AE52" i="15"/>
  <c r="AE52" i="11" s="1"/>
  <c r="AF52" i="15"/>
  <c r="AF52" i="11" s="1"/>
  <c r="AG52" i="15"/>
  <c r="AG52" i="11" s="1"/>
  <c r="AI52" i="15"/>
  <c r="AI52" i="11" s="1"/>
  <c r="AH52" i="15"/>
  <c r="AH52" i="11" s="1"/>
  <c r="AJ52" i="15"/>
  <c r="AJ52" i="11" s="1"/>
  <c r="AK52" i="15"/>
  <c r="AK52" i="11" s="1"/>
  <c r="I112" i="15"/>
  <c r="I112" i="11" s="1"/>
  <c r="J112" i="15"/>
  <c r="J112" i="11" s="1"/>
  <c r="K112" i="15"/>
  <c r="K112" i="11" s="1"/>
  <c r="L112" i="15"/>
  <c r="L112" i="11" s="1"/>
  <c r="E112" i="15"/>
  <c r="E112" i="11" s="1"/>
  <c r="F112" i="15"/>
  <c r="F112" i="11" s="1"/>
  <c r="H112" i="15"/>
  <c r="H112" i="11" s="1"/>
  <c r="N112" i="15"/>
  <c r="N112" i="11" s="1"/>
  <c r="M112" i="15"/>
  <c r="M112" i="11" s="1"/>
  <c r="G112" i="15"/>
  <c r="G112" i="11" s="1"/>
  <c r="P112" i="15"/>
  <c r="P112" i="11" s="1"/>
  <c r="O112" i="15"/>
  <c r="O112" i="11" s="1"/>
  <c r="Q112" i="15"/>
  <c r="Q112" i="11" s="1"/>
  <c r="S112" i="15"/>
  <c r="S112" i="11" s="1"/>
  <c r="R112" i="15"/>
  <c r="R112" i="11" s="1"/>
  <c r="T112" i="15"/>
  <c r="T112" i="11" s="1"/>
  <c r="U112" i="15"/>
  <c r="U112" i="11" s="1"/>
  <c r="V112" i="15"/>
  <c r="V112" i="11" s="1"/>
  <c r="W112" i="15"/>
  <c r="W112" i="11" s="1"/>
  <c r="X112" i="15"/>
  <c r="X112" i="11" s="1"/>
  <c r="Y112" i="15"/>
  <c r="Y112" i="11" s="1"/>
  <c r="Z112" i="15"/>
  <c r="Z112" i="11" s="1"/>
  <c r="AA112" i="15"/>
  <c r="AA112" i="11" s="1"/>
  <c r="AB112" i="15"/>
  <c r="AB112" i="11" s="1"/>
  <c r="AD112" i="15"/>
  <c r="AD112" i="11" s="1"/>
  <c r="AC112" i="15"/>
  <c r="AC112" i="11" s="1"/>
  <c r="AE112" i="15"/>
  <c r="AE112" i="11" s="1"/>
  <c r="AF112" i="15"/>
  <c r="AF112" i="11" s="1"/>
  <c r="AG112" i="15"/>
  <c r="AG112" i="11" s="1"/>
  <c r="AH112" i="15"/>
  <c r="AH112" i="11" s="1"/>
  <c r="AI112" i="15"/>
  <c r="AI112" i="11" s="1"/>
  <c r="AJ112" i="15"/>
  <c r="AJ112" i="11" s="1"/>
  <c r="AK112" i="15"/>
  <c r="AK112" i="11" s="1"/>
  <c r="I55" i="15"/>
  <c r="I55" i="11" s="1"/>
  <c r="E55" i="15"/>
  <c r="E55" i="11" s="1"/>
  <c r="N55" i="15"/>
  <c r="N55" i="11" s="1"/>
  <c r="M55" i="15"/>
  <c r="M55" i="11" s="1"/>
  <c r="J55" i="15"/>
  <c r="J55" i="11" s="1"/>
  <c r="G55" i="15"/>
  <c r="G55" i="11" s="1"/>
  <c r="K55" i="15"/>
  <c r="K55" i="11" s="1"/>
  <c r="H55" i="15"/>
  <c r="H55" i="11" s="1"/>
  <c r="L55" i="15"/>
  <c r="L55" i="11" s="1"/>
  <c r="F55" i="15"/>
  <c r="F55" i="11" s="1"/>
  <c r="O55" i="15"/>
  <c r="O55" i="11" s="1"/>
  <c r="P55" i="15"/>
  <c r="P55" i="11" s="1"/>
  <c r="Q55" i="15"/>
  <c r="Q55" i="11" s="1"/>
  <c r="R55" i="15"/>
  <c r="R55" i="11" s="1"/>
  <c r="S55" i="15"/>
  <c r="S55" i="11" s="1"/>
  <c r="U55" i="15"/>
  <c r="U55" i="11" s="1"/>
  <c r="T55" i="15"/>
  <c r="T55" i="11" s="1"/>
  <c r="V55" i="15"/>
  <c r="V55" i="11" s="1"/>
  <c r="W55" i="15"/>
  <c r="W55" i="11" s="1"/>
  <c r="X55" i="15"/>
  <c r="X55" i="11" s="1"/>
  <c r="Y55" i="15"/>
  <c r="Y55" i="11" s="1"/>
  <c r="Z55" i="15"/>
  <c r="Z55" i="11" s="1"/>
  <c r="AA55" i="15"/>
  <c r="AA55" i="11" s="1"/>
  <c r="AB55" i="15"/>
  <c r="AB55" i="11" s="1"/>
  <c r="AC55" i="15"/>
  <c r="AC55" i="11" s="1"/>
  <c r="AD55" i="15"/>
  <c r="AD55" i="11" s="1"/>
  <c r="AE55" i="15"/>
  <c r="AE55" i="11" s="1"/>
  <c r="AF55" i="15"/>
  <c r="AF55" i="11" s="1"/>
  <c r="AG55" i="15"/>
  <c r="AG55" i="11" s="1"/>
  <c r="AH55" i="15"/>
  <c r="AH55" i="11" s="1"/>
  <c r="AI55" i="15"/>
  <c r="AI55" i="11" s="1"/>
  <c r="AJ55" i="15"/>
  <c r="AJ55" i="11" s="1"/>
  <c r="AK55" i="15"/>
  <c r="AK55" i="11" s="1"/>
  <c r="M69" i="15"/>
  <c r="M69" i="11" s="1"/>
  <c r="K69" i="15"/>
  <c r="K69" i="11" s="1"/>
  <c r="G69" i="15"/>
  <c r="G69" i="11" s="1"/>
  <c r="F69" i="15"/>
  <c r="F69" i="11" s="1"/>
  <c r="J69" i="15"/>
  <c r="J69" i="11" s="1"/>
  <c r="I69" i="15"/>
  <c r="I69" i="11" s="1"/>
  <c r="N69" i="15"/>
  <c r="N69" i="11" s="1"/>
  <c r="H69" i="15"/>
  <c r="H69" i="11" s="1"/>
  <c r="L69" i="15"/>
  <c r="L69" i="11" s="1"/>
  <c r="E69" i="15"/>
  <c r="E69" i="11" s="1"/>
  <c r="O69" i="15"/>
  <c r="O69" i="11" s="1"/>
  <c r="P69" i="15"/>
  <c r="P69" i="11" s="1"/>
  <c r="Q69" i="15"/>
  <c r="Q69" i="11" s="1"/>
  <c r="R69" i="15"/>
  <c r="R69" i="11" s="1"/>
  <c r="S69" i="15"/>
  <c r="S69" i="11" s="1"/>
  <c r="T69" i="15"/>
  <c r="T69" i="11" s="1"/>
  <c r="U69" i="15"/>
  <c r="U69" i="11" s="1"/>
  <c r="V69" i="15"/>
  <c r="V69" i="11" s="1"/>
  <c r="W69" i="15"/>
  <c r="W69" i="11" s="1"/>
  <c r="X69" i="15"/>
  <c r="X69" i="11" s="1"/>
  <c r="Y69" i="15"/>
  <c r="Y69" i="11" s="1"/>
  <c r="Z69" i="15"/>
  <c r="Z69" i="11" s="1"/>
  <c r="AA69" i="15"/>
  <c r="AA69" i="11" s="1"/>
  <c r="AB69" i="15"/>
  <c r="AB69" i="11" s="1"/>
  <c r="AC69" i="15"/>
  <c r="AC69" i="11" s="1"/>
  <c r="AD69" i="15"/>
  <c r="AD69" i="11" s="1"/>
  <c r="AE69" i="15"/>
  <c r="AE69" i="11" s="1"/>
  <c r="AF69" i="15"/>
  <c r="AF69" i="11" s="1"/>
  <c r="AG69" i="15"/>
  <c r="AG69" i="11" s="1"/>
  <c r="AH69" i="15"/>
  <c r="AH69" i="11" s="1"/>
  <c r="AI69" i="15"/>
  <c r="AI69" i="11" s="1"/>
  <c r="AJ69" i="15"/>
  <c r="AJ69" i="11" s="1"/>
  <c r="AK69" i="15"/>
  <c r="AK69" i="11" s="1"/>
  <c r="G109" i="15"/>
  <c r="G109" i="11" s="1"/>
  <c r="K109" i="15"/>
  <c r="K109" i="11" s="1"/>
  <c r="E109" i="15"/>
  <c r="E109" i="11" s="1"/>
  <c r="L109" i="15"/>
  <c r="L109" i="11" s="1"/>
  <c r="J109" i="15"/>
  <c r="J109" i="11" s="1"/>
  <c r="O109" i="15"/>
  <c r="O109" i="11" s="1"/>
  <c r="I109" i="15"/>
  <c r="I109" i="11" s="1"/>
  <c r="N109" i="15"/>
  <c r="N109" i="11" s="1"/>
  <c r="F109" i="15"/>
  <c r="F109" i="11" s="1"/>
  <c r="M109" i="15"/>
  <c r="M109" i="11" s="1"/>
  <c r="H109" i="15"/>
  <c r="H109" i="11" s="1"/>
  <c r="P109" i="15"/>
  <c r="P109" i="11" s="1"/>
  <c r="R109" i="15"/>
  <c r="R109" i="11" s="1"/>
  <c r="Q109" i="15"/>
  <c r="Q109" i="11" s="1"/>
  <c r="S109" i="15"/>
  <c r="S109" i="11" s="1"/>
  <c r="T109" i="15"/>
  <c r="T109" i="11" s="1"/>
  <c r="U109" i="15"/>
  <c r="U109" i="11" s="1"/>
  <c r="V109" i="15"/>
  <c r="V109" i="11" s="1"/>
  <c r="W109" i="15"/>
  <c r="W109" i="11" s="1"/>
  <c r="X109" i="15"/>
  <c r="X109" i="11" s="1"/>
  <c r="Y109" i="15"/>
  <c r="Y109" i="11" s="1"/>
  <c r="Z109" i="15"/>
  <c r="Z109" i="11" s="1"/>
  <c r="AA109" i="15"/>
  <c r="AA109" i="11" s="1"/>
  <c r="AB109" i="15"/>
  <c r="AB109" i="11" s="1"/>
  <c r="AD109" i="15"/>
  <c r="AD109" i="11" s="1"/>
  <c r="AC109" i="15"/>
  <c r="AC109" i="11" s="1"/>
  <c r="AE109" i="15"/>
  <c r="AE109" i="11" s="1"/>
  <c r="AF109" i="15"/>
  <c r="AF109" i="11" s="1"/>
  <c r="AG109" i="15"/>
  <c r="AG109" i="11" s="1"/>
  <c r="AH109" i="15"/>
  <c r="AH109" i="11" s="1"/>
  <c r="AI109" i="15"/>
  <c r="AI109" i="11" s="1"/>
  <c r="AJ109" i="15"/>
  <c r="AJ109" i="11" s="1"/>
  <c r="AK109" i="15"/>
  <c r="AK109" i="11" s="1"/>
  <c r="G59" i="12"/>
  <c r="G59" i="20" s="1"/>
  <c r="F59" i="12"/>
  <c r="L59" i="12"/>
  <c r="K59" i="12"/>
  <c r="E59" i="12"/>
  <c r="N59" i="12"/>
  <c r="I59" i="12"/>
  <c r="M59" i="12"/>
  <c r="H59" i="12"/>
  <c r="H59" i="20" s="1"/>
  <c r="J59" i="12"/>
  <c r="O59" i="12"/>
  <c r="P59" i="12"/>
  <c r="Q59" i="12"/>
  <c r="R59" i="12"/>
  <c r="S59" i="12"/>
  <c r="T59" i="12"/>
  <c r="U59" i="12"/>
  <c r="V59" i="12"/>
  <c r="W59" i="12"/>
  <c r="X59" i="12"/>
  <c r="Y59" i="12"/>
  <c r="Z59" i="12"/>
  <c r="AA59" i="12"/>
  <c r="AB59" i="12"/>
  <c r="AC59" i="12"/>
  <c r="AD59" i="12"/>
  <c r="AE59" i="12"/>
  <c r="AG59" i="12"/>
  <c r="AF59" i="12"/>
  <c r="AH59" i="12"/>
  <c r="AI59" i="12"/>
  <c r="AJ59" i="12"/>
  <c r="AK59" i="12"/>
  <c r="H68" i="15"/>
  <c r="H68" i="11" s="1"/>
  <c r="I68" i="15"/>
  <c r="I68" i="11" s="1"/>
  <c r="M68" i="15"/>
  <c r="M68" i="11" s="1"/>
  <c r="J68" i="15"/>
  <c r="J68" i="11" s="1"/>
  <c r="K68" i="15"/>
  <c r="K68" i="11" s="1"/>
  <c r="F68" i="15"/>
  <c r="F68" i="11" s="1"/>
  <c r="E68" i="15"/>
  <c r="E68" i="11" s="1"/>
  <c r="L68" i="15"/>
  <c r="L68" i="11" s="1"/>
  <c r="N68" i="15"/>
  <c r="N68" i="11" s="1"/>
  <c r="G68" i="15"/>
  <c r="G68" i="11" s="1"/>
  <c r="O68" i="15"/>
  <c r="O68" i="11" s="1"/>
  <c r="P68" i="15"/>
  <c r="P68" i="11" s="1"/>
  <c r="Q68" i="15"/>
  <c r="Q68" i="11" s="1"/>
  <c r="R68" i="15"/>
  <c r="R68" i="11" s="1"/>
  <c r="S68" i="15"/>
  <c r="S68" i="11" s="1"/>
  <c r="T68" i="15"/>
  <c r="T68" i="11" s="1"/>
  <c r="U68" i="15"/>
  <c r="U68" i="11" s="1"/>
  <c r="V68" i="15"/>
  <c r="V68" i="11" s="1"/>
  <c r="W68" i="15"/>
  <c r="W68" i="11" s="1"/>
  <c r="X68" i="15"/>
  <c r="X68" i="11" s="1"/>
  <c r="Y68" i="15"/>
  <c r="Y68" i="11" s="1"/>
  <c r="Z68" i="15"/>
  <c r="Z68" i="11" s="1"/>
  <c r="AA68" i="15"/>
  <c r="AA68" i="11" s="1"/>
  <c r="AB68" i="15"/>
  <c r="AB68" i="11" s="1"/>
  <c r="AC68" i="15"/>
  <c r="AC68" i="11" s="1"/>
  <c r="AD68" i="15"/>
  <c r="AD68" i="11" s="1"/>
  <c r="AE68" i="15"/>
  <c r="AE68" i="11" s="1"/>
  <c r="AF68" i="15"/>
  <c r="AF68" i="11" s="1"/>
  <c r="AG68" i="15"/>
  <c r="AG68" i="11" s="1"/>
  <c r="AH68" i="15"/>
  <c r="AH68" i="11" s="1"/>
  <c r="AI68" i="15"/>
  <c r="AI68" i="11" s="1"/>
  <c r="AJ68" i="15"/>
  <c r="AJ68" i="11" s="1"/>
  <c r="AK68" i="15"/>
  <c r="AK68" i="11" s="1"/>
  <c r="K107" i="15"/>
  <c r="K107" i="11" s="1"/>
  <c r="N107" i="15"/>
  <c r="N107" i="11" s="1"/>
  <c r="E107" i="15"/>
  <c r="E107" i="11" s="1"/>
  <c r="L107" i="15"/>
  <c r="L107" i="11" s="1"/>
  <c r="I107" i="15"/>
  <c r="I107" i="11" s="1"/>
  <c r="F107" i="15"/>
  <c r="F107" i="11" s="1"/>
  <c r="J107" i="15"/>
  <c r="J107" i="11" s="1"/>
  <c r="G107" i="15"/>
  <c r="G107" i="11" s="1"/>
  <c r="H107" i="15"/>
  <c r="H107" i="11" s="1"/>
  <c r="M107" i="15"/>
  <c r="M107" i="11" s="1"/>
  <c r="O107" i="15"/>
  <c r="O107" i="11" s="1"/>
  <c r="P107" i="15"/>
  <c r="P107" i="11" s="1"/>
  <c r="Q107" i="15"/>
  <c r="Q107" i="11" s="1"/>
  <c r="R107" i="15"/>
  <c r="R107" i="11" s="1"/>
  <c r="T107" i="15"/>
  <c r="T107" i="11" s="1"/>
  <c r="S107" i="15"/>
  <c r="S107" i="11" s="1"/>
  <c r="U107" i="15"/>
  <c r="U107" i="11" s="1"/>
  <c r="V107" i="15"/>
  <c r="V107" i="11" s="1"/>
  <c r="W107" i="15"/>
  <c r="W107" i="11" s="1"/>
  <c r="X107" i="15"/>
  <c r="X107" i="11" s="1"/>
  <c r="Y107" i="15"/>
  <c r="Y107" i="11" s="1"/>
  <c r="Z107" i="15"/>
  <c r="Z107" i="11" s="1"/>
  <c r="AA107" i="15"/>
  <c r="AA107" i="11" s="1"/>
  <c r="AB107" i="15"/>
  <c r="AB107" i="11" s="1"/>
  <c r="AC107" i="15"/>
  <c r="AC107" i="11" s="1"/>
  <c r="AD107" i="15"/>
  <c r="AD107" i="11" s="1"/>
  <c r="AE107" i="15"/>
  <c r="AE107" i="11" s="1"/>
  <c r="AF107" i="15"/>
  <c r="AF107" i="11" s="1"/>
  <c r="AG107" i="15"/>
  <c r="AG107" i="11" s="1"/>
  <c r="AH107" i="15"/>
  <c r="AH107" i="11" s="1"/>
  <c r="AI107" i="15"/>
  <c r="AI107" i="11" s="1"/>
  <c r="AJ107" i="15"/>
  <c r="AJ107" i="11" s="1"/>
  <c r="AK107" i="15"/>
  <c r="AK107" i="11" s="1"/>
  <c r="L60" i="12"/>
  <c r="K60" i="12"/>
  <c r="J60" i="12"/>
  <c r="E60" i="12"/>
  <c r="G60" i="12"/>
  <c r="G60" i="20" s="1"/>
  <c r="I60" i="12"/>
  <c r="H60" i="12"/>
  <c r="H60" i="20" s="1"/>
  <c r="M60" i="12"/>
  <c r="F60" i="12"/>
  <c r="N60" i="12"/>
  <c r="O60" i="12"/>
  <c r="P60" i="12"/>
  <c r="Q60" i="12"/>
  <c r="R60" i="12"/>
  <c r="S60" i="12"/>
  <c r="T60" i="12"/>
  <c r="U60" i="12"/>
  <c r="V60" i="12"/>
  <c r="W60" i="12"/>
  <c r="X60" i="12"/>
  <c r="Y60" i="12"/>
  <c r="Z60" i="12"/>
  <c r="AA60" i="12"/>
  <c r="AB60" i="12"/>
  <c r="AC60" i="12"/>
  <c r="AD60" i="12"/>
  <c r="AE60" i="12"/>
  <c r="AF60" i="12"/>
  <c r="AG60" i="12"/>
  <c r="AH60" i="12"/>
  <c r="AI60" i="12"/>
  <c r="AJ60" i="12"/>
  <c r="AK60" i="12"/>
  <c r="H63" i="12"/>
  <c r="H63" i="20" s="1"/>
  <c r="G63" i="12"/>
  <c r="G63" i="20" s="1"/>
  <c r="G104" i="12"/>
  <c r="G104" i="20" s="1"/>
  <c r="H104" i="12"/>
  <c r="H104" i="20" s="1"/>
  <c r="I89" i="15"/>
  <c r="I89" i="11" s="1"/>
  <c r="J89" i="15"/>
  <c r="J89" i="11" s="1"/>
  <c r="K89" i="15"/>
  <c r="K89" i="11" s="1"/>
  <c r="L89" i="15"/>
  <c r="L89" i="11" s="1"/>
  <c r="H89" i="15"/>
  <c r="H89" i="11" s="1"/>
  <c r="E89" i="15"/>
  <c r="E89" i="11" s="1"/>
  <c r="F89" i="15"/>
  <c r="F89" i="11" s="1"/>
  <c r="G89" i="15"/>
  <c r="G89" i="11" s="1"/>
  <c r="N89" i="15"/>
  <c r="N89" i="11" s="1"/>
  <c r="M89" i="15"/>
  <c r="M89" i="11" s="1"/>
  <c r="P89" i="15"/>
  <c r="P89" i="11" s="1"/>
  <c r="O89" i="15"/>
  <c r="O89" i="11" s="1"/>
  <c r="R89" i="15"/>
  <c r="R89" i="11" s="1"/>
  <c r="Q89" i="15"/>
  <c r="Q89" i="11" s="1"/>
  <c r="T89" i="15"/>
  <c r="T89" i="11" s="1"/>
  <c r="S89" i="15"/>
  <c r="S89" i="11" s="1"/>
  <c r="U89" i="15"/>
  <c r="U89" i="11" s="1"/>
  <c r="V89" i="15"/>
  <c r="V89" i="11" s="1"/>
  <c r="W89" i="15"/>
  <c r="W89" i="11" s="1"/>
  <c r="X89" i="15"/>
  <c r="X89" i="11" s="1"/>
  <c r="Y89" i="15"/>
  <c r="Y89" i="11" s="1"/>
  <c r="Z89" i="15"/>
  <c r="Z89" i="11" s="1"/>
  <c r="AA89" i="15"/>
  <c r="AA89" i="11" s="1"/>
  <c r="AB89" i="15"/>
  <c r="AB89" i="11" s="1"/>
  <c r="AC89" i="15"/>
  <c r="AC89" i="11" s="1"/>
  <c r="AD89" i="15"/>
  <c r="AD89" i="11" s="1"/>
  <c r="AE89" i="15"/>
  <c r="AE89" i="11" s="1"/>
  <c r="AF89" i="15"/>
  <c r="AF89" i="11" s="1"/>
  <c r="AG89" i="15"/>
  <c r="AG89" i="11" s="1"/>
  <c r="AH89" i="15"/>
  <c r="AH89" i="11" s="1"/>
  <c r="AI89" i="15"/>
  <c r="AI89" i="11" s="1"/>
  <c r="AJ89" i="15"/>
  <c r="AJ89" i="11" s="1"/>
  <c r="AK89" i="15"/>
  <c r="AK89" i="11" s="1"/>
  <c r="H105" i="12"/>
  <c r="H105" i="20" s="1"/>
  <c r="G105" i="12"/>
  <c r="G105" i="20" s="1"/>
  <c r="N101" i="14"/>
  <c r="H101" i="14"/>
  <c r="H101" i="21" s="1"/>
  <c r="E101" i="14"/>
  <c r="M101" i="14"/>
  <c r="I101" i="14"/>
  <c r="J101" i="14"/>
  <c r="G101" i="14"/>
  <c r="G101" i="21" s="1"/>
  <c r="L101" i="14"/>
  <c r="K101" i="14"/>
  <c r="F101" i="14"/>
  <c r="O101" i="14"/>
  <c r="P101" i="14"/>
  <c r="Q101" i="14"/>
  <c r="S101" i="14"/>
  <c r="R101" i="14"/>
  <c r="U101" i="14"/>
  <c r="T101" i="14"/>
  <c r="W101" i="14"/>
  <c r="V101" i="14"/>
  <c r="X101" i="14"/>
  <c r="Y101" i="14"/>
  <c r="Z101" i="14"/>
  <c r="AA101" i="14"/>
  <c r="AB101" i="14"/>
  <c r="AC101" i="14"/>
  <c r="AD101" i="14"/>
  <c r="AE101" i="14"/>
  <c r="AF101" i="14"/>
  <c r="AH101" i="14"/>
  <c r="AG101" i="14"/>
  <c r="AI101" i="14"/>
  <c r="AJ101" i="14"/>
  <c r="AK101" i="14"/>
  <c r="I70" i="15"/>
  <c r="I70" i="11" s="1"/>
  <c r="J70" i="15"/>
  <c r="J70" i="11" s="1"/>
  <c r="E70" i="15"/>
  <c r="E70" i="11" s="1"/>
  <c r="F70" i="15"/>
  <c r="F70" i="11" s="1"/>
  <c r="K70" i="15"/>
  <c r="K70" i="11" s="1"/>
  <c r="M70" i="15"/>
  <c r="M70" i="11" s="1"/>
  <c r="H70" i="15"/>
  <c r="H70" i="11" s="1"/>
  <c r="H28" i="11" s="1"/>
  <c r="G70" i="15"/>
  <c r="G70" i="11" s="1"/>
  <c r="L70" i="15"/>
  <c r="L70" i="11" s="1"/>
  <c r="N70" i="15"/>
  <c r="N70" i="11" s="1"/>
  <c r="O70" i="15"/>
  <c r="O70" i="11" s="1"/>
  <c r="P70" i="15"/>
  <c r="P70" i="11" s="1"/>
  <c r="Q70" i="15"/>
  <c r="Q70" i="11" s="1"/>
  <c r="R70" i="15"/>
  <c r="R70" i="11" s="1"/>
  <c r="S70" i="15"/>
  <c r="S70" i="11" s="1"/>
  <c r="U70" i="15"/>
  <c r="U70" i="11" s="1"/>
  <c r="T70" i="15"/>
  <c r="T70" i="11" s="1"/>
  <c r="V70" i="15"/>
  <c r="V70" i="11" s="1"/>
  <c r="W70" i="15"/>
  <c r="W70" i="11" s="1"/>
  <c r="X70" i="15"/>
  <c r="X70" i="11" s="1"/>
  <c r="Y70" i="15"/>
  <c r="Y70" i="11" s="1"/>
  <c r="Z70" i="15"/>
  <c r="Z70" i="11" s="1"/>
  <c r="AA70" i="15"/>
  <c r="AA70" i="11" s="1"/>
  <c r="AC70" i="15"/>
  <c r="AC70" i="11" s="1"/>
  <c r="AB70" i="15"/>
  <c r="AB70" i="11" s="1"/>
  <c r="AD70" i="15"/>
  <c r="AD70" i="11" s="1"/>
  <c r="AE70" i="15"/>
  <c r="AE70" i="11" s="1"/>
  <c r="AF70" i="15"/>
  <c r="AF70" i="11" s="1"/>
  <c r="AG70" i="15"/>
  <c r="AG70" i="11" s="1"/>
  <c r="AI70" i="15"/>
  <c r="AI70" i="11" s="1"/>
  <c r="AH70" i="15"/>
  <c r="AH70" i="11" s="1"/>
  <c r="AJ70" i="15"/>
  <c r="AJ70" i="11" s="1"/>
  <c r="AK70" i="15"/>
  <c r="AK70" i="11" s="1"/>
  <c r="I64" i="15"/>
  <c r="I64" i="11" s="1"/>
  <c r="J64" i="15"/>
  <c r="J64" i="11" s="1"/>
  <c r="K64" i="15"/>
  <c r="K64" i="11" s="1"/>
  <c r="F64" i="15"/>
  <c r="F64" i="11" s="1"/>
  <c r="E64" i="15"/>
  <c r="E64" i="11" s="1"/>
  <c r="L64" i="15"/>
  <c r="L64" i="11" s="1"/>
  <c r="M64" i="15"/>
  <c r="M64" i="11" s="1"/>
  <c r="H64" i="15"/>
  <c r="H64" i="11" s="1"/>
  <c r="N64" i="15"/>
  <c r="N64" i="11" s="1"/>
  <c r="G64" i="15"/>
  <c r="G64" i="11" s="1"/>
  <c r="P64" i="15"/>
  <c r="P64" i="11" s="1"/>
  <c r="O64" i="15"/>
  <c r="O64" i="11" s="1"/>
  <c r="Q64" i="15"/>
  <c r="Q64" i="11" s="1"/>
  <c r="R64" i="15"/>
  <c r="R64" i="11" s="1"/>
  <c r="S64" i="15"/>
  <c r="S64" i="11" s="1"/>
  <c r="T64" i="15"/>
  <c r="T64" i="11" s="1"/>
  <c r="U64" i="15"/>
  <c r="U64" i="11" s="1"/>
  <c r="V64" i="15"/>
  <c r="V64" i="11" s="1"/>
  <c r="X64" i="15"/>
  <c r="X64" i="11" s="1"/>
  <c r="W64" i="15"/>
  <c r="W64" i="11" s="1"/>
  <c r="Y64" i="15"/>
  <c r="Y64" i="11" s="1"/>
  <c r="Z64" i="15"/>
  <c r="Z64" i="11" s="1"/>
  <c r="AA64" i="15"/>
  <c r="AA64" i="11" s="1"/>
  <c r="AB64" i="15"/>
  <c r="AB64" i="11" s="1"/>
  <c r="AC64" i="15"/>
  <c r="AC64" i="11" s="1"/>
  <c r="AD64" i="15"/>
  <c r="AD64" i="11" s="1"/>
  <c r="AF64" i="15"/>
  <c r="AF64" i="11" s="1"/>
  <c r="AE64" i="15"/>
  <c r="AE64" i="11" s="1"/>
  <c r="AG64" i="15"/>
  <c r="AG64" i="11" s="1"/>
  <c r="AH64" i="15"/>
  <c r="AH64" i="11" s="1"/>
  <c r="AI64" i="15"/>
  <c r="AI64" i="11" s="1"/>
  <c r="AJ64" i="15"/>
  <c r="AJ64" i="11" s="1"/>
  <c r="AK64" i="15"/>
  <c r="AK64" i="11" s="1"/>
  <c r="I46" i="15"/>
  <c r="I46" i="11" s="1"/>
  <c r="J46" i="15"/>
  <c r="J46" i="11" s="1"/>
  <c r="G46" i="15"/>
  <c r="G46" i="11" s="1"/>
  <c r="E46" i="15"/>
  <c r="E46" i="11" s="1"/>
  <c r="F46" i="15"/>
  <c r="F46" i="11" s="1"/>
  <c r="K46" i="15"/>
  <c r="K46" i="11" s="1"/>
  <c r="H46" i="15"/>
  <c r="H46" i="11" s="1"/>
  <c r="M46" i="15"/>
  <c r="M46" i="11" s="1"/>
  <c r="L46" i="15"/>
  <c r="L46" i="11" s="1"/>
  <c r="N46" i="15"/>
  <c r="N46" i="11" s="1"/>
  <c r="O46" i="15"/>
  <c r="O46" i="11" s="1"/>
  <c r="P46" i="15"/>
  <c r="P46" i="11" s="1"/>
  <c r="Q46" i="15"/>
  <c r="Q46" i="11" s="1"/>
  <c r="R46" i="15"/>
  <c r="R46" i="11" s="1"/>
  <c r="S46" i="15"/>
  <c r="S46" i="11" s="1"/>
  <c r="T46" i="15"/>
  <c r="T46" i="11" s="1"/>
  <c r="U46" i="15"/>
  <c r="U46" i="11" s="1"/>
  <c r="V46" i="15"/>
  <c r="V46" i="11" s="1"/>
  <c r="W46" i="15"/>
  <c r="W46" i="11" s="1"/>
  <c r="X46" i="15"/>
  <c r="X46" i="11" s="1"/>
  <c r="Y46" i="15"/>
  <c r="Y46" i="11" s="1"/>
  <c r="AA46" i="15"/>
  <c r="AA46" i="11" s="1"/>
  <c r="Z46" i="15"/>
  <c r="Z46" i="11" s="1"/>
  <c r="AB46" i="15"/>
  <c r="AB46" i="11" s="1"/>
  <c r="AC46" i="15"/>
  <c r="AC46" i="11" s="1"/>
  <c r="AD46" i="15"/>
  <c r="AD46" i="11" s="1"/>
  <c r="AE46" i="15"/>
  <c r="AE46" i="11" s="1"/>
  <c r="AF46" i="15"/>
  <c r="AF46" i="11" s="1"/>
  <c r="AG46" i="15"/>
  <c r="AG46" i="11" s="1"/>
  <c r="AI46" i="15"/>
  <c r="AI46" i="11" s="1"/>
  <c r="AH46" i="15"/>
  <c r="AH46" i="11" s="1"/>
  <c r="AJ46" i="15"/>
  <c r="AJ46" i="11" s="1"/>
  <c r="AK46" i="15"/>
  <c r="AK46" i="11" s="1"/>
  <c r="H90" i="15"/>
  <c r="H90" i="11" s="1"/>
  <c r="J90" i="15"/>
  <c r="J90" i="11" s="1"/>
  <c r="L90" i="15"/>
  <c r="L90" i="11" s="1"/>
  <c r="E90" i="15"/>
  <c r="E90" i="11" s="1"/>
  <c r="K90" i="15"/>
  <c r="K90" i="11" s="1"/>
  <c r="G90" i="15"/>
  <c r="G90" i="11" s="1"/>
  <c r="N90" i="15"/>
  <c r="N90" i="11" s="1"/>
  <c r="F90" i="15"/>
  <c r="F90" i="11" s="1"/>
  <c r="I90" i="15"/>
  <c r="I90" i="11" s="1"/>
  <c r="M90" i="15"/>
  <c r="M90" i="11" s="1"/>
  <c r="O90" i="15"/>
  <c r="O90" i="11" s="1"/>
  <c r="Q90" i="15"/>
  <c r="Q90" i="11" s="1"/>
  <c r="P90" i="15"/>
  <c r="P90" i="11" s="1"/>
  <c r="R90" i="15"/>
  <c r="R90" i="11" s="1"/>
  <c r="S90" i="15"/>
  <c r="S90" i="11" s="1"/>
  <c r="T90" i="15"/>
  <c r="T90" i="11" s="1"/>
  <c r="U90" i="15"/>
  <c r="U90" i="11" s="1"/>
  <c r="V90" i="15"/>
  <c r="V90" i="11" s="1"/>
  <c r="W90" i="15"/>
  <c r="W90" i="11" s="1"/>
  <c r="X90" i="15"/>
  <c r="X90" i="11" s="1"/>
  <c r="Y90" i="15"/>
  <c r="Y90" i="11" s="1"/>
  <c r="Z90" i="15"/>
  <c r="Z90" i="11" s="1"/>
  <c r="AB90" i="15"/>
  <c r="AB90" i="11" s="1"/>
  <c r="AA90" i="15"/>
  <c r="AA90" i="11" s="1"/>
  <c r="AC90" i="15"/>
  <c r="AC90" i="11" s="1"/>
  <c r="AD90" i="15"/>
  <c r="AD90" i="11" s="1"/>
  <c r="AE90" i="15"/>
  <c r="AE90" i="11" s="1"/>
  <c r="AF90" i="15"/>
  <c r="AF90" i="11" s="1"/>
  <c r="AG90" i="15"/>
  <c r="AG90" i="11" s="1"/>
  <c r="AH90" i="15"/>
  <c r="AH90" i="11" s="1"/>
  <c r="AJ90" i="15"/>
  <c r="AJ90" i="11" s="1"/>
  <c r="AI90" i="15"/>
  <c r="AI90" i="11" s="1"/>
  <c r="AK90" i="15"/>
  <c r="AK90" i="11" s="1"/>
  <c r="I88" i="15"/>
  <c r="I88" i="11" s="1"/>
  <c r="J88" i="15"/>
  <c r="J88" i="11" s="1"/>
  <c r="K88" i="15"/>
  <c r="K88" i="11" s="1"/>
  <c r="L88" i="15"/>
  <c r="L88" i="11" s="1"/>
  <c r="H88" i="15"/>
  <c r="H88" i="11" s="1"/>
  <c r="E88" i="15"/>
  <c r="E88" i="11" s="1"/>
  <c r="F88" i="15"/>
  <c r="F88" i="11" s="1"/>
  <c r="M88" i="15"/>
  <c r="M88" i="11" s="1"/>
  <c r="N88" i="15"/>
  <c r="N88" i="11" s="1"/>
  <c r="G88" i="15"/>
  <c r="G88" i="11" s="1"/>
  <c r="P88" i="15"/>
  <c r="P88" i="11" s="1"/>
  <c r="O88" i="15"/>
  <c r="O88" i="11" s="1"/>
  <c r="Q88" i="15"/>
  <c r="Q88" i="11" s="1"/>
  <c r="R88" i="15"/>
  <c r="R88" i="11" s="1"/>
  <c r="S88" i="15"/>
  <c r="S88" i="11" s="1"/>
  <c r="T88" i="15"/>
  <c r="T88" i="11" s="1"/>
  <c r="U88" i="15"/>
  <c r="U88" i="11" s="1"/>
  <c r="V88" i="15"/>
  <c r="V88" i="11" s="1"/>
  <c r="W88" i="15"/>
  <c r="W88" i="11" s="1"/>
  <c r="X88" i="15"/>
  <c r="X88" i="11" s="1"/>
  <c r="Y88" i="15"/>
  <c r="Y88" i="11" s="1"/>
  <c r="Z88" i="15"/>
  <c r="Z88" i="11" s="1"/>
  <c r="AA88" i="15"/>
  <c r="AA88" i="11" s="1"/>
  <c r="AB88" i="15"/>
  <c r="AB88" i="11" s="1"/>
  <c r="AC88" i="15"/>
  <c r="AC88" i="11" s="1"/>
  <c r="AD88" i="15"/>
  <c r="AD88" i="11" s="1"/>
  <c r="AE88" i="15"/>
  <c r="AE88" i="11" s="1"/>
  <c r="AF88" i="15"/>
  <c r="AF88" i="11" s="1"/>
  <c r="AG88" i="15"/>
  <c r="AG88" i="11" s="1"/>
  <c r="AH88" i="15"/>
  <c r="AH88" i="11" s="1"/>
  <c r="AI88" i="15"/>
  <c r="AI88" i="11" s="1"/>
  <c r="AJ88" i="15"/>
  <c r="AJ88" i="11" s="1"/>
  <c r="AK88" i="15"/>
  <c r="AK88" i="11" s="1"/>
  <c r="L49" i="15"/>
  <c r="L49" i="11" s="1"/>
  <c r="I49" i="15"/>
  <c r="I49" i="11" s="1"/>
  <c r="K49" i="15"/>
  <c r="K49" i="11" s="1"/>
  <c r="J49" i="15"/>
  <c r="J49" i="11" s="1"/>
  <c r="N49" i="15"/>
  <c r="N49" i="11" s="1"/>
  <c r="M49" i="15"/>
  <c r="M49" i="11" s="1"/>
  <c r="H49" i="15"/>
  <c r="H49" i="11" s="1"/>
  <c r="G49" i="15"/>
  <c r="G49" i="11" s="1"/>
  <c r="E49" i="15"/>
  <c r="E49" i="11" s="1"/>
  <c r="F49" i="15"/>
  <c r="F49" i="11" s="1"/>
  <c r="O49" i="15"/>
  <c r="O49" i="11" s="1"/>
  <c r="P49" i="15"/>
  <c r="P49" i="11" s="1"/>
  <c r="Q49" i="15"/>
  <c r="Q49" i="11" s="1"/>
  <c r="R49" i="15"/>
  <c r="R49" i="11" s="1"/>
  <c r="S49" i="15"/>
  <c r="S49" i="11" s="1"/>
  <c r="T49" i="15"/>
  <c r="T49" i="11" s="1"/>
  <c r="U49" i="15"/>
  <c r="U49" i="11" s="1"/>
  <c r="W49" i="15"/>
  <c r="W49" i="11" s="1"/>
  <c r="V49" i="15"/>
  <c r="V49" i="11" s="1"/>
  <c r="X49" i="15"/>
  <c r="X49" i="11" s="1"/>
  <c r="Y49" i="15"/>
  <c r="Y49" i="11" s="1"/>
  <c r="Z49" i="15"/>
  <c r="Z49" i="11" s="1"/>
  <c r="AA49" i="15"/>
  <c r="AA49" i="11" s="1"/>
  <c r="AB49" i="15"/>
  <c r="AB49" i="11" s="1"/>
  <c r="AC49" i="15"/>
  <c r="AC49" i="11" s="1"/>
  <c r="AD49" i="15"/>
  <c r="AD49" i="11" s="1"/>
  <c r="AE49" i="15"/>
  <c r="AE49" i="11" s="1"/>
  <c r="AF49" i="15"/>
  <c r="AF49" i="11" s="1"/>
  <c r="AG49" i="15"/>
  <c r="AG49" i="11" s="1"/>
  <c r="AH49" i="15"/>
  <c r="AH49" i="11" s="1"/>
  <c r="AI49" i="15"/>
  <c r="AI49" i="11" s="1"/>
  <c r="AJ49" i="15"/>
  <c r="AJ49" i="11" s="1"/>
  <c r="AK49" i="15"/>
  <c r="AK49" i="11" s="1"/>
  <c r="G111" i="15"/>
  <c r="G111" i="11" s="1"/>
  <c r="N111" i="15"/>
  <c r="N111" i="11" s="1"/>
  <c r="I111" i="15"/>
  <c r="I111" i="11" s="1"/>
  <c r="K111" i="15"/>
  <c r="K111" i="11" s="1"/>
  <c r="F111" i="15"/>
  <c r="F111" i="11" s="1"/>
  <c r="E111" i="15"/>
  <c r="E111" i="11" s="1"/>
  <c r="L111" i="15"/>
  <c r="L111" i="11" s="1"/>
  <c r="H111" i="15"/>
  <c r="H111" i="11" s="1"/>
  <c r="J111" i="15"/>
  <c r="J111" i="11" s="1"/>
  <c r="M111" i="15"/>
  <c r="M111" i="11" s="1"/>
  <c r="P111" i="15"/>
  <c r="P111" i="11" s="1"/>
  <c r="O111" i="15"/>
  <c r="O111" i="11" s="1"/>
  <c r="R111" i="15"/>
  <c r="R111" i="11" s="1"/>
  <c r="Q111" i="15"/>
  <c r="Q111" i="11" s="1"/>
  <c r="S111" i="15"/>
  <c r="S111" i="11" s="1"/>
  <c r="T111" i="15"/>
  <c r="T111" i="11" s="1"/>
  <c r="U111" i="15"/>
  <c r="U111" i="11" s="1"/>
  <c r="V111" i="15"/>
  <c r="V111" i="11" s="1"/>
  <c r="W111" i="15"/>
  <c r="W111" i="11" s="1"/>
  <c r="X111" i="15"/>
  <c r="X111" i="11" s="1"/>
  <c r="Y111" i="15"/>
  <c r="Y111" i="11" s="1"/>
  <c r="Z111" i="15"/>
  <c r="Z111" i="11" s="1"/>
  <c r="AA111" i="15"/>
  <c r="AA111" i="11" s="1"/>
  <c r="AB111" i="15"/>
  <c r="AB111" i="11" s="1"/>
  <c r="AC111" i="15"/>
  <c r="AC111" i="11" s="1"/>
  <c r="AD111" i="15"/>
  <c r="AD111" i="11" s="1"/>
  <c r="AE111" i="15"/>
  <c r="AE111" i="11" s="1"/>
  <c r="AF111" i="15"/>
  <c r="AF111" i="11" s="1"/>
  <c r="AG111" i="15"/>
  <c r="AG111" i="11" s="1"/>
  <c r="AH111" i="15"/>
  <c r="AH111" i="11" s="1"/>
  <c r="AI111" i="15"/>
  <c r="AI111" i="11" s="1"/>
  <c r="AJ111" i="15"/>
  <c r="AJ111" i="11" s="1"/>
  <c r="AK111" i="15"/>
  <c r="AK111" i="11" s="1"/>
  <c r="N101" i="12"/>
  <c r="M101" i="12"/>
  <c r="H101" i="12"/>
  <c r="H101" i="20" s="1"/>
  <c r="K101" i="12"/>
  <c r="J101" i="12"/>
  <c r="L101" i="12"/>
  <c r="G101" i="12"/>
  <c r="F101" i="12"/>
  <c r="E101" i="12"/>
  <c r="I101" i="12"/>
  <c r="O101" i="12"/>
  <c r="P101" i="12"/>
  <c r="Q101" i="12"/>
  <c r="S101" i="12"/>
  <c r="R101" i="12"/>
  <c r="T101" i="12"/>
  <c r="U101" i="12"/>
  <c r="V101" i="12"/>
  <c r="W101" i="12"/>
  <c r="X101" i="12"/>
  <c r="Y101" i="12"/>
  <c r="Z101" i="12"/>
  <c r="AA101" i="12"/>
  <c r="AB101" i="12"/>
  <c r="AC101" i="12"/>
  <c r="AD101" i="12"/>
  <c r="AE101" i="12"/>
  <c r="AF101" i="12"/>
  <c r="AG101" i="12"/>
  <c r="AH101" i="12"/>
  <c r="AI101" i="12"/>
  <c r="AJ101" i="12"/>
  <c r="AK101" i="12"/>
  <c r="J110" i="15"/>
  <c r="J110" i="11" s="1"/>
  <c r="G110" i="15"/>
  <c r="G110" i="11" s="1"/>
  <c r="F110" i="15"/>
  <c r="F110" i="11" s="1"/>
  <c r="I110" i="15"/>
  <c r="I110" i="11" s="1"/>
  <c r="L110" i="15"/>
  <c r="L110" i="11" s="1"/>
  <c r="M110" i="15"/>
  <c r="M110" i="11" s="1"/>
  <c r="N110" i="15"/>
  <c r="N110" i="11" s="1"/>
  <c r="E110" i="15"/>
  <c r="E110" i="11" s="1"/>
  <c r="K110" i="15"/>
  <c r="K110" i="11" s="1"/>
  <c r="H110" i="15"/>
  <c r="H110" i="11" s="1"/>
  <c r="P110" i="15"/>
  <c r="P110" i="11" s="1"/>
  <c r="O110" i="15"/>
  <c r="O110" i="11" s="1"/>
  <c r="Q110" i="15"/>
  <c r="Q110" i="11" s="1"/>
  <c r="R110" i="15"/>
  <c r="R110" i="11" s="1"/>
  <c r="S110" i="15"/>
  <c r="S110" i="11" s="1"/>
  <c r="T110" i="15"/>
  <c r="T110" i="11" s="1"/>
  <c r="U110" i="15"/>
  <c r="U110" i="11" s="1"/>
  <c r="V110" i="15"/>
  <c r="V110" i="11" s="1"/>
  <c r="W110" i="15"/>
  <c r="W110" i="11" s="1"/>
  <c r="X110" i="15"/>
  <c r="X110" i="11" s="1"/>
  <c r="Y110" i="15"/>
  <c r="Y110" i="11" s="1"/>
  <c r="Z110" i="15"/>
  <c r="Z110" i="11" s="1"/>
  <c r="AA110" i="15"/>
  <c r="AA110" i="11" s="1"/>
  <c r="AB110" i="15"/>
  <c r="AB110" i="11" s="1"/>
  <c r="AC110" i="15"/>
  <c r="AC110" i="11" s="1"/>
  <c r="AD110" i="15"/>
  <c r="AD110" i="11" s="1"/>
  <c r="AE110" i="15"/>
  <c r="AE110" i="11" s="1"/>
  <c r="AF110" i="15"/>
  <c r="AF110" i="11" s="1"/>
  <c r="AG110" i="15"/>
  <c r="AG110" i="11" s="1"/>
  <c r="AH110" i="15"/>
  <c r="AH110" i="11" s="1"/>
  <c r="AI110" i="15"/>
  <c r="AI110" i="11" s="1"/>
  <c r="AJ110" i="15"/>
  <c r="AJ110" i="11" s="1"/>
  <c r="AK110" i="15"/>
  <c r="AK110" i="11" s="1"/>
  <c r="I47" i="15"/>
  <c r="I47" i="11" s="1"/>
  <c r="J47" i="15"/>
  <c r="J47" i="11" s="1"/>
  <c r="K47" i="15"/>
  <c r="K47" i="11" s="1"/>
  <c r="G47" i="15"/>
  <c r="G47" i="11" s="1"/>
  <c r="M47" i="15"/>
  <c r="M47" i="11" s="1"/>
  <c r="E47" i="15"/>
  <c r="E47" i="11" s="1"/>
  <c r="F47" i="15"/>
  <c r="F47" i="11" s="1"/>
  <c r="H47" i="15"/>
  <c r="H47" i="11" s="1"/>
  <c r="H5" i="11" s="1"/>
  <c r="L47" i="15"/>
  <c r="L47" i="11" s="1"/>
  <c r="N47" i="15"/>
  <c r="N47" i="11" s="1"/>
  <c r="O47" i="15"/>
  <c r="O47" i="11" s="1"/>
  <c r="P47" i="15"/>
  <c r="P47" i="11" s="1"/>
  <c r="Q47" i="15"/>
  <c r="Q47" i="11" s="1"/>
  <c r="S47" i="15"/>
  <c r="S47" i="11" s="1"/>
  <c r="R47" i="15"/>
  <c r="R47" i="11" s="1"/>
  <c r="T47" i="15"/>
  <c r="T47" i="11" s="1"/>
  <c r="U47" i="15"/>
  <c r="U47" i="11" s="1"/>
  <c r="V47" i="15"/>
  <c r="V47" i="11" s="1"/>
  <c r="W47" i="15"/>
  <c r="W47" i="11" s="1"/>
  <c r="X47" i="15"/>
  <c r="X47" i="11" s="1"/>
  <c r="Y47" i="15"/>
  <c r="Y47" i="11" s="1"/>
  <c r="AA47" i="15"/>
  <c r="AA47" i="11" s="1"/>
  <c r="Z47" i="15"/>
  <c r="Z47" i="11" s="1"/>
  <c r="AB47" i="15"/>
  <c r="AB47" i="11" s="1"/>
  <c r="AC47" i="15"/>
  <c r="AC47" i="11" s="1"/>
  <c r="AD47" i="15"/>
  <c r="AD47" i="11" s="1"/>
  <c r="AE47" i="15"/>
  <c r="AE47" i="11" s="1"/>
  <c r="AF47" i="15"/>
  <c r="AF47" i="11" s="1"/>
  <c r="AG47" i="15"/>
  <c r="AG47" i="11" s="1"/>
  <c r="AH47" i="15"/>
  <c r="AH47" i="11" s="1"/>
  <c r="AI47" i="15"/>
  <c r="AI47" i="11" s="1"/>
  <c r="AJ47" i="15"/>
  <c r="AJ47" i="11" s="1"/>
  <c r="AK47" i="15"/>
  <c r="AK47" i="11" s="1"/>
  <c r="F66" i="15"/>
  <c r="F66" i="11" s="1"/>
  <c r="H66" i="15"/>
  <c r="H66" i="11" s="1"/>
  <c r="I66" i="15"/>
  <c r="I66" i="11" s="1"/>
  <c r="G66" i="15"/>
  <c r="G66" i="11" s="1"/>
  <c r="E66" i="15"/>
  <c r="E66" i="11" s="1"/>
  <c r="J66" i="15"/>
  <c r="J66" i="11" s="1"/>
  <c r="K66" i="15"/>
  <c r="K66" i="11" s="1"/>
  <c r="M66" i="15"/>
  <c r="M66" i="11" s="1"/>
  <c r="L66" i="15"/>
  <c r="L66" i="11" s="1"/>
  <c r="N66" i="15"/>
  <c r="N66" i="11" s="1"/>
  <c r="O66" i="15"/>
  <c r="O66" i="11" s="1"/>
  <c r="P66" i="15"/>
  <c r="P66" i="11" s="1"/>
  <c r="Q66" i="15"/>
  <c r="Q66" i="11" s="1"/>
  <c r="R66" i="15"/>
  <c r="R66" i="11" s="1"/>
  <c r="S66" i="15"/>
  <c r="S66" i="11" s="1"/>
  <c r="T66" i="15"/>
  <c r="T66" i="11" s="1"/>
  <c r="U66" i="15"/>
  <c r="U66" i="11" s="1"/>
  <c r="V66" i="15"/>
  <c r="V66" i="11" s="1"/>
  <c r="W66" i="15"/>
  <c r="W66" i="11" s="1"/>
  <c r="X66" i="15"/>
  <c r="X66" i="11" s="1"/>
  <c r="Y66" i="15"/>
  <c r="Y66" i="11" s="1"/>
  <c r="Z66" i="15"/>
  <c r="Z66" i="11" s="1"/>
  <c r="AA66" i="15"/>
  <c r="AA66" i="11" s="1"/>
  <c r="AB66" i="15"/>
  <c r="AB66" i="11" s="1"/>
  <c r="AC66" i="15"/>
  <c r="AC66" i="11" s="1"/>
  <c r="AD66" i="15"/>
  <c r="AD66" i="11" s="1"/>
  <c r="AE66" i="15"/>
  <c r="AE66" i="11" s="1"/>
  <c r="AF66" i="15"/>
  <c r="AF66" i="11" s="1"/>
  <c r="AG66" i="15"/>
  <c r="AG66" i="11" s="1"/>
  <c r="AH66" i="15"/>
  <c r="AH66" i="11" s="1"/>
  <c r="AI66" i="15"/>
  <c r="AI66" i="11" s="1"/>
  <c r="AJ66" i="15"/>
  <c r="AJ66" i="11" s="1"/>
  <c r="AK66" i="15"/>
  <c r="AK66" i="11" s="1"/>
  <c r="F108" i="15"/>
  <c r="F108" i="11" s="1"/>
  <c r="I108" i="15"/>
  <c r="I108" i="11" s="1"/>
  <c r="H108" i="15"/>
  <c r="H108" i="11" s="1"/>
  <c r="G108" i="15"/>
  <c r="G108" i="11" s="1"/>
  <c r="E108" i="15"/>
  <c r="E108" i="11" s="1"/>
  <c r="J108" i="15"/>
  <c r="J108" i="11" s="1"/>
  <c r="K108" i="15"/>
  <c r="K108" i="11" s="1"/>
  <c r="L108" i="15"/>
  <c r="L108" i="11" s="1"/>
  <c r="M108" i="15"/>
  <c r="M108" i="11" s="1"/>
  <c r="N108" i="15"/>
  <c r="N108" i="11" s="1"/>
  <c r="O108" i="15"/>
  <c r="O108" i="11" s="1"/>
  <c r="P108" i="15"/>
  <c r="P108" i="11" s="1"/>
  <c r="Q108" i="15"/>
  <c r="Q108" i="11" s="1"/>
  <c r="R108" i="15"/>
  <c r="R108" i="11" s="1"/>
  <c r="S108" i="15"/>
  <c r="S108" i="11" s="1"/>
  <c r="T108" i="15"/>
  <c r="T108" i="11" s="1"/>
  <c r="U108" i="15"/>
  <c r="U108" i="11" s="1"/>
  <c r="V108" i="15"/>
  <c r="V108" i="11" s="1"/>
  <c r="W108" i="15"/>
  <c r="W108" i="11" s="1"/>
  <c r="X108" i="15"/>
  <c r="X108" i="11" s="1"/>
  <c r="Y108" i="15"/>
  <c r="Y108" i="11" s="1"/>
  <c r="Z108" i="15"/>
  <c r="Z108" i="11" s="1"/>
  <c r="AA108" i="15"/>
  <c r="AA108" i="11" s="1"/>
  <c r="AB108" i="15"/>
  <c r="AB108" i="11" s="1"/>
  <c r="AC108" i="15"/>
  <c r="AC108" i="11" s="1"/>
  <c r="AD108" i="15"/>
  <c r="AD108" i="11" s="1"/>
  <c r="AE108" i="15"/>
  <c r="AE108" i="11" s="1"/>
  <c r="AF108" i="15"/>
  <c r="AF108" i="11" s="1"/>
  <c r="AG108" i="15"/>
  <c r="AG108" i="11" s="1"/>
  <c r="AH108" i="15"/>
  <c r="AH108" i="11" s="1"/>
  <c r="AI108" i="15"/>
  <c r="AI108" i="11" s="1"/>
  <c r="AJ108" i="15"/>
  <c r="AJ108" i="11" s="1"/>
  <c r="AK108" i="15"/>
  <c r="AK108" i="11" s="1"/>
  <c r="E58" i="14"/>
  <c r="I58" i="14"/>
  <c r="H58" i="14"/>
  <c r="H58" i="21" s="1"/>
  <c r="G58" i="14"/>
  <c r="G58" i="21" s="1"/>
  <c r="F58" i="14"/>
  <c r="J58" i="14"/>
  <c r="K58" i="14"/>
  <c r="M58" i="14"/>
  <c r="L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F100" i="14"/>
  <c r="G100" i="14"/>
  <c r="G100" i="21" s="1"/>
  <c r="H100" i="14"/>
  <c r="H100" i="21" s="1"/>
  <c r="I100" i="14"/>
  <c r="E100" i="14"/>
  <c r="J100" i="14"/>
  <c r="K100" i="14"/>
  <c r="L100" i="14"/>
  <c r="M100" i="14"/>
  <c r="N100" i="14"/>
  <c r="O100" i="14"/>
  <c r="P100" i="14"/>
  <c r="Q100" i="14"/>
  <c r="R100" i="14"/>
  <c r="S100" i="14"/>
  <c r="T100" i="14"/>
  <c r="U100" i="14"/>
  <c r="V100" i="14"/>
  <c r="W100" i="14"/>
  <c r="X100" i="14"/>
  <c r="Y100" i="14"/>
  <c r="Z100" i="14"/>
  <c r="AA100" i="14"/>
  <c r="AB100" i="14"/>
  <c r="AC100" i="14"/>
  <c r="AD100" i="14"/>
  <c r="AE100" i="14"/>
  <c r="AF100" i="14"/>
  <c r="AG100" i="14"/>
  <c r="AH100" i="14"/>
  <c r="AI100" i="14"/>
  <c r="AJ100" i="14"/>
  <c r="AK100" i="14"/>
  <c r="G58" i="12"/>
  <c r="G58" i="20" s="1"/>
  <c r="F58" i="12"/>
  <c r="F58" i="20" s="1"/>
  <c r="E58" i="12"/>
  <c r="E58" i="20" s="1"/>
  <c r="H58" i="12"/>
  <c r="H58" i="20" s="1"/>
  <c r="I58" i="12"/>
  <c r="I58" i="20" s="1"/>
  <c r="J58" i="12"/>
  <c r="J58" i="20" s="1"/>
  <c r="K58" i="12"/>
  <c r="K58" i="20" s="1"/>
  <c r="M58" i="12"/>
  <c r="M58" i="20" s="1"/>
  <c r="L58" i="12"/>
  <c r="L58" i="20" s="1"/>
  <c r="N58" i="12"/>
  <c r="N58" i="20" s="1"/>
  <c r="O58" i="12"/>
  <c r="O58" i="20" s="1"/>
  <c r="P58" i="12"/>
  <c r="P58" i="20" s="1"/>
  <c r="Q58" i="12"/>
  <c r="Q58" i="20" s="1"/>
  <c r="R58" i="12"/>
  <c r="R58" i="20" s="1"/>
  <c r="S58" i="12"/>
  <c r="S58" i="20" s="1"/>
  <c r="T58" i="12"/>
  <c r="T58" i="20" s="1"/>
  <c r="U58" i="12"/>
  <c r="U58" i="20" s="1"/>
  <c r="V58" i="12"/>
  <c r="V58" i="20" s="1"/>
  <c r="W58" i="12"/>
  <c r="W58" i="20" s="1"/>
  <c r="X58" i="12"/>
  <c r="X58" i="20" s="1"/>
  <c r="Y58" i="12"/>
  <c r="Y58" i="20" s="1"/>
  <c r="Z58" i="12"/>
  <c r="Z58" i="20" s="1"/>
  <c r="AA58" i="12"/>
  <c r="AA58" i="20" s="1"/>
  <c r="AB58" i="12"/>
  <c r="AB58" i="20" s="1"/>
  <c r="AC58" i="12"/>
  <c r="AC58" i="20" s="1"/>
  <c r="AD58" i="12"/>
  <c r="AD58" i="20" s="1"/>
  <c r="AE58" i="12"/>
  <c r="AE58" i="20" s="1"/>
  <c r="AF58" i="12"/>
  <c r="AF58" i="20" s="1"/>
  <c r="AG58" i="12"/>
  <c r="AG58" i="20" s="1"/>
  <c r="AH58" i="12"/>
  <c r="AH58" i="20" s="1"/>
  <c r="AI58" i="12"/>
  <c r="AI58" i="20" s="1"/>
  <c r="AJ58" i="12"/>
  <c r="AJ58" i="20" s="1"/>
  <c r="AK58" i="12"/>
  <c r="AK58" i="20" s="1"/>
  <c r="F54" i="15"/>
  <c r="F54" i="11" s="1"/>
  <c r="E54" i="15"/>
  <c r="E54" i="11" s="1"/>
  <c r="I54" i="15"/>
  <c r="I54" i="11" s="1"/>
  <c r="H54" i="15"/>
  <c r="H54" i="11" s="1"/>
  <c r="G54" i="15"/>
  <c r="G54" i="11" s="1"/>
  <c r="J54" i="15"/>
  <c r="J54" i="11" s="1"/>
  <c r="K54" i="15"/>
  <c r="K54" i="11" s="1"/>
  <c r="L54" i="15"/>
  <c r="L54" i="11" s="1"/>
  <c r="M54" i="15"/>
  <c r="M54" i="11" s="1"/>
  <c r="N54" i="15"/>
  <c r="N54" i="11" s="1"/>
  <c r="O54" i="15"/>
  <c r="O54" i="11" s="1"/>
  <c r="P54" i="15"/>
  <c r="P54" i="11" s="1"/>
  <c r="Q54" i="15"/>
  <c r="Q54" i="11" s="1"/>
  <c r="R54" i="15"/>
  <c r="R54" i="11" s="1"/>
  <c r="S54" i="15"/>
  <c r="S54" i="11" s="1"/>
  <c r="T54" i="15"/>
  <c r="T54" i="11" s="1"/>
  <c r="U54" i="15"/>
  <c r="U54" i="11" s="1"/>
  <c r="V54" i="15"/>
  <c r="V54" i="11" s="1"/>
  <c r="W54" i="15"/>
  <c r="W54" i="11" s="1"/>
  <c r="X54" i="15"/>
  <c r="X54" i="11" s="1"/>
  <c r="Y54" i="15"/>
  <c r="Y54" i="11" s="1"/>
  <c r="Z54" i="15"/>
  <c r="Z54" i="11" s="1"/>
  <c r="AA54" i="15"/>
  <c r="AA54" i="11" s="1"/>
  <c r="AB54" i="15"/>
  <c r="AB54" i="11" s="1"/>
  <c r="AC54" i="15"/>
  <c r="AC54" i="11" s="1"/>
  <c r="AD54" i="15"/>
  <c r="AD54" i="11" s="1"/>
  <c r="AE54" i="15"/>
  <c r="AE54" i="11" s="1"/>
  <c r="AF54" i="15"/>
  <c r="AF54" i="11" s="1"/>
  <c r="AG54" i="15"/>
  <c r="AG54" i="11" s="1"/>
  <c r="AH54" i="15"/>
  <c r="AH54" i="11" s="1"/>
  <c r="AI54" i="15"/>
  <c r="AI54" i="11" s="1"/>
  <c r="AJ54" i="15"/>
  <c r="AJ54" i="11" s="1"/>
  <c r="AK54" i="15"/>
  <c r="AK54" i="11" s="1"/>
  <c r="F100" i="12"/>
  <c r="F100" i="20" s="1"/>
  <c r="I100" i="12"/>
  <c r="I100" i="20" s="1"/>
  <c r="E100" i="12"/>
  <c r="E100" i="20" s="1"/>
  <c r="H100" i="12"/>
  <c r="H100" i="20" s="1"/>
  <c r="G100" i="12"/>
  <c r="G100" i="20" s="1"/>
  <c r="J100" i="12"/>
  <c r="J100" i="20" s="1"/>
  <c r="K100" i="12"/>
  <c r="K100" i="20" s="1"/>
  <c r="L100" i="12"/>
  <c r="L100" i="20" s="1"/>
  <c r="M100" i="12"/>
  <c r="M100" i="20" s="1"/>
  <c r="N100" i="12"/>
  <c r="N100" i="20" s="1"/>
  <c r="O100" i="12"/>
  <c r="O100" i="20" s="1"/>
  <c r="P100" i="12"/>
  <c r="P100" i="20" s="1"/>
  <c r="Q100" i="12"/>
  <c r="Q100" i="20" s="1"/>
  <c r="R100" i="12"/>
  <c r="R100" i="20" s="1"/>
  <c r="S100" i="12"/>
  <c r="S100" i="20" s="1"/>
  <c r="T100" i="12"/>
  <c r="T100" i="20" s="1"/>
  <c r="U100" i="12"/>
  <c r="U100" i="20" s="1"/>
  <c r="V100" i="12"/>
  <c r="V100" i="20" s="1"/>
  <c r="W100" i="12"/>
  <c r="W100" i="20" s="1"/>
  <c r="X100" i="12"/>
  <c r="X100" i="20" s="1"/>
  <c r="Y100" i="12"/>
  <c r="Y100" i="20" s="1"/>
  <c r="Z100" i="12"/>
  <c r="Z100" i="20" s="1"/>
  <c r="AA100" i="12"/>
  <c r="AA100" i="20" s="1"/>
  <c r="AB100" i="12"/>
  <c r="AB100" i="20" s="1"/>
  <c r="AC100" i="12"/>
  <c r="AC100" i="20" s="1"/>
  <c r="AD100" i="12"/>
  <c r="AD100" i="20" s="1"/>
  <c r="AE100" i="12"/>
  <c r="AE100" i="20" s="1"/>
  <c r="AF100" i="12"/>
  <c r="AF100" i="20" s="1"/>
  <c r="AG100" i="12"/>
  <c r="AG100" i="20" s="1"/>
  <c r="AH100" i="12"/>
  <c r="AH100" i="20" s="1"/>
  <c r="AI100" i="12"/>
  <c r="AI100" i="20" s="1"/>
  <c r="AJ100" i="12"/>
  <c r="AJ100" i="20" s="1"/>
  <c r="AK100" i="12"/>
  <c r="AK100" i="20" s="1"/>
  <c r="F96" i="15"/>
  <c r="F96" i="11" s="1"/>
  <c r="I96" i="15"/>
  <c r="I96" i="11" s="1"/>
  <c r="G96" i="15"/>
  <c r="G96" i="11" s="1"/>
  <c r="H96" i="15"/>
  <c r="H96" i="11" s="1"/>
  <c r="E96" i="15"/>
  <c r="E96" i="11" s="1"/>
  <c r="J96" i="15"/>
  <c r="J96" i="11" s="1"/>
  <c r="K96" i="15"/>
  <c r="K96" i="11" s="1"/>
  <c r="L96" i="15"/>
  <c r="L96" i="11" s="1"/>
  <c r="M96" i="15"/>
  <c r="M96" i="11" s="1"/>
  <c r="N96" i="15"/>
  <c r="N96" i="11" s="1"/>
  <c r="O96" i="15"/>
  <c r="O96" i="11" s="1"/>
  <c r="P96" i="15"/>
  <c r="P96" i="11" s="1"/>
  <c r="Q96" i="15"/>
  <c r="Q96" i="11" s="1"/>
  <c r="R96" i="15"/>
  <c r="R96" i="11" s="1"/>
  <c r="S96" i="15"/>
  <c r="S96" i="11" s="1"/>
  <c r="T96" i="15"/>
  <c r="T96" i="11" s="1"/>
  <c r="U96" i="15"/>
  <c r="U96" i="11" s="1"/>
  <c r="V96" i="15"/>
  <c r="V96" i="11" s="1"/>
  <c r="W96" i="15"/>
  <c r="W96" i="11" s="1"/>
  <c r="X96" i="15"/>
  <c r="X96" i="11" s="1"/>
  <c r="Y96" i="15"/>
  <c r="Y96" i="11" s="1"/>
  <c r="Z96" i="15"/>
  <c r="Z96" i="11" s="1"/>
  <c r="AA96" i="15"/>
  <c r="AA96" i="11" s="1"/>
  <c r="AB96" i="15"/>
  <c r="AB96" i="11" s="1"/>
  <c r="AC96" i="15"/>
  <c r="AC96" i="11" s="1"/>
  <c r="AD96" i="15"/>
  <c r="AD96" i="11" s="1"/>
  <c r="AE96" i="15"/>
  <c r="AE96" i="11" s="1"/>
  <c r="AF96" i="15"/>
  <c r="AF96" i="11" s="1"/>
  <c r="AG96" i="15"/>
  <c r="AG96" i="11" s="1"/>
  <c r="AH96" i="15"/>
  <c r="AH96" i="11" s="1"/>
  <c r="AI96" i="15"/>
  <c r="AI96" i="11" s="1"/>
  <c r="AJ96" i="15"/>
  <c r="AJ96" i="11" s="1"/>
  <c r="AK96" i="15"/>
  <c r="AK96" i="11" s="1"/>
  <c r="F53" i="15"/>
  <c r="F53" i="11" s="1"/>
  <c r="I53" i="15"/>
  <c r="I53" i="11" s="1"/>
  <c r="H53" i="15"/>
  <c r="H53" i="11" s="1"/>
  <c r="E53" i="15"/>
  <c r="E53" i="11" s="1"/>
  <c r="G53" i="15"/>
  <c r="G53" i="11" s="1"/>
  <c r="J53" i="15"/>
  <c r="J53" i="11" s="1"/>
  <c r="K53" i="15"/>
  <c r="K53" i="11" s="1"/>
  <c r="L53" i="15"/>
  <c r="L53" i="11" s="1"/>
  <c r="M53" i="15"/>
  <c r="M53" i="11" s="1"/>
  <c r="N53" i="15"/>
  <c r="N53" i="11" s="1"/>
  <c r="O53" i="15"/>
  <c r="O53" i="11" s="1"/>
  <c r="P53" i="15"/>
  <c r="P53" i="11" s="1"/>
  <c r="Q53" i="15"/>
  <c r="Q53" i="11" s="1"/>
  <c r="R53" i="15"/>
  <c r="R53" i="11" s="1"/>
  <c r="S53" i="15"/>
  <c r="S53" i="11" s="1"/>
  <c r="T53" i="15"/>
  <c r="T53" i="11" s="1"/>
  <c r="U53" i="15"/>
  <c r="U53" i="11" s="1"/>
  <c r="V53" i="15"/>
  <c r="V53" i="11" s="1"/>
  <c r="W53" i="15"/>
  <c r="W53" i="11" s="1"/>
  <c r="X53" i="15"/>
  <c r="X53" i="11" s="1"/>
  <c r="Y53" i="15"/>
  <c r="Y53" i="11" s="1"/>
  <c r="Z53" i="15"/>
  <c r="Z53" i="11" s="1"/>
  <c r="AA53" i="15"/>
  <c r="AA53" i="11" s="1"/>
  <c r="AB53" i="15"/>
  <c r="AB53" i="11" s="1"/>
  <c r="AC53" i="15"/>
  <c r="AC53" i="11" s="1"/>
  <c r="AD53" i="15"/>
  <c r="AD53" i="11" s="1"/>
  <c r="AE53" i="15"/>
  <c r="AE53" i="11" s="1"/>
  <c r="AF53" i="15"/>
  <c r="AF53" i="11" s="1"/>
  <c r="AG53" i="15"/>
  <c r="AG53" i="11" s="1"/>
  <c r="AH53" i="15"/>
  <c r="AH53" i="11" s="1"/>
  <c r="AI53" i="15"/>
  <c r="AI53" i="11" s="1"/>
  <c r="AJ53" i="15"/>
  <c r="AJ53" i="11" s="1"/>
  <c r="AK53" i="15"/>
  <c r="AK53" i="11" s="1"/>
  <c r="H57" i="12"/>
  <c r="H57" i="20" s="1"/>
  <c r="F57" i="12"/>
  <c r="F57" i="20" s="1"/>
  <c r="I57" i="12"/>
  <c r="I57" i="20" s="1"/>
  <c r="G57" i="12"/>
  <c r="G57" i="20" s="1"/>
  <c r="E57" i="12"/>
  <c r="E57" i="20" s="1"/>
  <c r="J57" i="12"/>
  <c r="J57" i="20" s="1"/>
  <c r="K57" i="12"/>
  <c r="K57" i="20" s="1"/>
  <c r="L57" i="12"/>
  <c r="L57" i="20" s="1"/>
  <c r="M57" i="12"/>
  <c r="M57" i="20" s="1"/>
  <c r="N57" i="12"/>
  <c r="N57" i="20" s="1"/>
  <c r="O57" i="12"/>
  <c r="O57" i="20" s="1"/>
  <c r="P57" i="12"/>
  <c r="P57" i="20" s="1"/>
  <c r="Q57" i="12"/>
  <c r="Q57" i="20" s="1"/>
  <c r="R57" i="12"/>
  <c r="R57" i="20" s="1"/>
  <c r="S57" i="12"/>
  <c r="S57" i="20" s="1"/>
  <c r="T57" i="12"/>
  <c r="T57" i="20" s="1"/>
  <c r="U57" i="12"/>
  <c r="U57" i="20" s="1"/>
  <c r="V57" i="12"/>
  <c r="V57" i="20" s="1"/>
  <c r="W57" i="12"/>
  <c r="W57" i="20" s="1"/>
  <c r="X57" i="12"/>
  <c r="X57" i="20" s="1"/>
  <c r="Y57" i="12"/>
  <c r="Y57" i="20" s="1"/>
  <c r="Z57" i="12"/>
  <c r="Z57" i="20" s="1"/>
  <c r="AA57" i="12"/>
  <c r="AA57" i="20" s="1"/>
  <c r="AB57" i="12"/>
  <c r="AB57" i="20" s="1"/>
  <c r="AC57" i="12"/>
  <c r="AC57" i="20" s="1"/>
  <c r="AD57" i="12"/>
  <c r="AD57" i="20" s="1"/>
  <c r="AE57" i="12"/>
  <c r="AE57" i="20" s="1"/>
  <c r="AF57" i="12"/>
  <c r="AF57" i="20" s="1"/>
  <c r="AG57" i="12"/>
  <c r="AG57" i="20" s="1"/>
  <c r="AH57" i="12"/>
  <c r="AH57" i="20" s="1"/>
  <c r="AI57" i="12"/>
  <c r="AI57" i="20" s="1"/>
  <c r="AJ57" i="12"/>
  <c r="AJ57" i="20" s="1"/>
  <c r="AK57" i="12"/>
  <c r="AK57" i="20" s="1"/>
  <c r="I95" i="15"/>
  <c r="I95" i="11" s="1"/>
  <c r="G95" i="15"/>
  <c r="G95" i="11" s="1"/>
  <c r="E95" i="15"/>
  <c r="E95" i="11" s="1"/>
  <c r="H95" i="15"/>
  <c r="H95" i="11" s="1"/>
  <c r="F95" i="15"/>
  <c r="F95" i="11" s="1"/>
  <c r="J95" i="15"/>
  <c r="J95" i="11" s="1"/>
  <c r="K95" i="15"/>
  <c r="K95" i="11" s="1"/>
  <c r="M95" i="15"/>
  <c r="M95" i="11" s="1"/>
  <c r="L95" i="15"/>
  <c r="L95" i="11" s="1"/>
  <c r="N95" i="15"/>
  <c r="N95" i="11" s="1"/>
  <c r="O95" i="15"/>
  <c r="O95" i="11" s="1"/>
  <c r="P95" i="15"/>
  <c r="P95" i="11" s="1"/>
  <c r="Q95" i="15"/>
  <c r="Q95" i="11" s="1"/>
  <c r="R95" i="15"/>
  <c r="R95" i="11" s="1"/>
  <c r="S95" i="15"/>
  <c r="S95" i="11" s="1"/>
  <c r="T95" i="15"/>
  <c r="T95" i="11" s="1"/>
  <c r="U95" i="15"/>
  <c r="U95" i="11" s="1"/>
  <c r="V95" i="15"/>
  <c r="V95" i="11" s="1"/>
  <c r="W95" i="15"/>
  <c r="W95" i="11" s="1"/>
  <c r="X95" i="15"/>
  <c r="X95" i="11" s="1"/>
  <c r="Y95" i="15"/>
  <c r="Y95" i="11" s="1"/>
  <c r="Z95" i="15"/>
  <c r="Z95" i="11" s="1"/>
  <c r="AA95" i="15"/>
  <c r="AA95" i="11" s="1"/>
  <c r="AB95" i="15"/>
  <c r="AB95" i="11" s="1"/>
  <c r="AC95" i="15"/>
  <c r="AC95" i="11" s="1"/>
  <c r="AD95" i="15"/>
  <c r="AD95" i="11" s="1"/>
  <c r="AE95" i="15"/>
  <c r="AE95" i="11" s="1"/>
  <c r="AF95" i="15"/>
  <c r="AF95" i="11" s="1"/>
  <c r="AG95" i="15"/>
  <c r="AG95" i="11" s="1"/>
  <c r="AH95" i="15"/>
  <c r="AH95" i="11" s="1"/>
  <c r="AI95" i="15"/>
  <c r="AI95" i="11" s="1"/>
  <c r="AJ95" i="15"/>
  <c r="AJ95" i="11" s="1"/>
  <c r="AK95" i="15"/>
  <c r="AK95" i="11" s="1"/>
  <c r="F99" i="12"/>
  <c r="F99" i="20" s="1"/>
  <c r="G99" i="12"/>
  <c r="G99" i="20" s="1"/>
  <c r="I99" i="12"/>
  <c r="I99" i="20" s="1"/>
  <c r="H99" i="12"/>
  <c r="H99" i="20" s="1"/>
  <c r="E99" i="12"/>
  <c r="E99" i="20" s="1"/>
  <c r="J99" i="12"/>
  <c r="J99" i="20" s="1"/>
  <c r="K99" i="12"/>
  <c r="K99" i="20" s="1"/>
  <c r="L99" i="12"/>
  <c r="L99" i="20" s="1"/>
  <c r="M99" i="12"/>
  <c r="M99" i="20" s="1"/>
  <c r="N99" i="12"/>
  <c r="N99" i="20" s="1"/>
  <c r="O99" i="12"/>
  <c r="O99" i="20" s="1"/>
  <c r="P99" i="12"/>
  <c r="P99" i="20" s="1"/>
  <c r="Q99" i="12"/>
  <c r="Q99" i="20" s="1"/>
  <c r="R99" i="12"/>
  <c r="R99" i="20" s="1"/>
  <c r="S99" i="12"/>
  <c r="S99" i="20" s="1"/>
  <c r="T99" i="12"/>
  <c r="T99" i="20" s="1"/>
  <c r="U99" i="12"/>
  <c r="U99" i="20" s="1"/>
  <c r="V99" i="12"/>
  <c r="V99" i="20" s="1"/>
  <c r="W99" i="12"/>
  <c r="W99" i="20" s="1"/>
  <c r="X99" i="12"/>
  <c r="X99" i="20" s="1"/>
  <c r="Y99" i="12"/>
  <c r="Y99" i="20" s="1"/>
  <c r="Z99" i="12"/>
  <c r="Z99" i="20" s="1"/>
  <c r="AA99" i="12"/>
  <c r="AA99" i="20" s="1"/>
  <c r="AB99" i="12"/>
  <c r="AB99" i="20" s="1"/>
  <c r="AC99" i="12"/>
  <c r="AC99" i="20" s="1"/>
  <c r="AD99" i="12"/>
  <c r="AD99" i="20" s="1"/>
  <c r="AE99" i="12"/>
  <c r="AE99" i="20" s="1"/>
  <c r="AF99" i="12"/>
  <c r="AF99" i="20" s="1"/>
  <c r="AG99" i="12"/>
  <c r="AG99" i="20" s="1"/>
  <c r="AH99" i="12"/>
  <c r="AH99" i="20" s="1"/>
  <c r="AI99" i="12"/>
  <c r="AI99" i="20" s="1"/>
  <c r="AJ99" i="12"/>
  <c r="AJ99" i="20" s="1"/>
  <c r="AK99" i="12"/>
  <c r="AK99" i="20" s="1"/>
  <c r="AJ63" i="14"/>
  <c r="AJ63" i="12"/>
  <c r="AJ63" i="20" s="1"/>
  <c r="AJ63" i="28"/>
  <c r="G11" i="29"/>
  <c r="AJ105" i="14"/>
  <c r="AJ105" i="28"/>
  <c r="AJ105" i="12"/>
  <c r="AJ105" i="20" s="1"/>
  <c r="AJ62" i="14"/>
  <c r="AJ62" i="12"/>
  <c r="AJ62" i="20" s="1"/>
  <c r="AJ62" i="28"/>
  <c r="AJ104" i="12"/>
  <c r="AJ104" i="20" s="1"/>
  <c r="AJ104" i="28"/>
  <c r="AJ104" i="14"/>
  <c r="H103" i="19"/>
  <c r="H98" i="19"/>
  <c r="H107" i="19"/>
  <c r="H88" i="19"/>
  <c r="H112" i="19"/>
  <c r="H89" i="19"/>
  <c r="G15" i="29"/>
  <c r="AJ71" i="10"/>
  <c r="AJ113" i="10"/>
  <c r="J86" i="14"/>
  <c r="J44" i="14"/>
  <c r="J44" i="29"/>
  <c r="J86" i="29"/>
  <c r="I86" i="14"/>
  <c r="I44" i="14"/>
  <c r="J44" i="15"/>
  <c r="J86" i="15"/>
  <c r="I44" i="20"/>
  <c r="I86" i="20"/>
  <c r="I86" i="21"/>
  <c r="I44" i="21"/>
  <c r="J86" i="12"/>
  <c r="J44" i="12"/>
  <c r="I86" i="19"/>
  <c r="I44" i="19"/>
  <c r="AJ38" i="10"/>
  <c r="J44" i="21"/>
  <c r="J86" i="21"/>
  <c r="I44" i="10"/>
  <c r="I86" i="10"/>
  <c r="I44" i="28"/>
  <c r="I86" i="28"/>
  <c r="J44" i="10"/>
  <c r="J86" i="10"/>
  <c r="J86" i="20"/>
  <c r="J44" i="20"/>
  <c r="AH40" i="17"/>
  <c r="AH41" i="17"/>
  <c r="I44" i="11"/>
  <c r="I86" i="11"/>
  <c r="I86" i="29"/>
  <c r="I44" i="29"/>
  <c r="AH40" i="16"/>
  <c r="AH41" i="16"/>
  <c r="J86" i="19"/>
  <c r="J44" i="19"/>
  <c r="I86" i="15"/>
  <c r="I44" i="15"/>
  <c r="K2" i="28"/>
  <c r="K2" i="29"/>
  <c r="K2" i="20"/>
  <c r="K2" i="21"/>
  <c r="K2" i="19"/>
  <c r="K2" i="15"/>
  <c r="K2" i="14"/>
  <c r="K2" i="10"/>
  <c r="K2" i="12"/>
  <c r="K2" i="11"/>
  <c r="J44" i="11"/>
  <c r="J86" i="11"/>
  <c r="J44" i="28"/>
  <c r="J86" i="28"/>
  <c r="I86" i="12"/>
  <c r="I44" i="12"/>
  <c r="AQ29" i="10"/>
  <c r="AQ100" i="11"/>
  <c r="AQ58" i="11"/>
  <c r="AQ101" i="11"/>
  <c r="AQ59" i="11"/>
  <c r="G34" i="23"/>
  <c r="G2" i="23"/>
  <c r="G26" i="23"/>
  <c r="L77" i="19"/>
  <c r="L31" i="19"/>
  <c r="L35" i="19" s="1"/>
  <c r="AQ105" i="11"/>
  <c r="AQ63" i="11"/>
  <c r="G34" i="22"/>
  <c r="G26" i="22"/>
  <c r="G2" i="22"/>
  <c r="AQ58" i="10"/>
  <c r="AQ100" i="10"/>
  <c r="AQ63" i="10"/>
  <c r="AJ63" i="15" s="1"/>
  <c r="AQ105" i="10"/>
  <c r="AQ99" i="10"/>
  <c r="AQ57" i="10"/>
  <c r="AQ102" i="11"/>
  <c r="AQ60" i="11"/>
  <c r="G55" i="17"/>
  <c r="G44" i="17"/>
  <c r="G14" i="17"/>
  <c r="G78" i="17"/>
  <c r="G96" i="17" s="1"/>
  <c r="G24" i="17"/>
  <c r="G84" i="17"/>
  <c r="G66" i="17"/>
  <c r="G72" i="17" s="1"/>
  <c r="G90" i="17"/>
  <c r="G34" i="17"/>
  <c r="G34" i="27"/>
  <c r="G18" i="27"/>
  <c r="AQ104" i="11"/>
  <c r="AQ62" i="11"/>
  <c r="AQ59" i="10"/>
  <c r="AQ101" i="10"/>
  <c r="AQ62" i="10"/>
  <c r="AJ62" i="15" s="1"/>
  <c r="AQ104" i="10"/>
  <c r="AQ57" i="11"/>
  <c r="AQ99" i="11"/>
  <c r="AQ60" i="10"/>
  <c r="AQ102" i="10"/>
  <c r="G44" i="16"/>
  <c r="G90" i="16"/>
  <c r="G78" i="16"/>
  <c r="G96" i="16" s="1"/>
  <c r="G14" i="16"/>
  <c r="G34" i="16"/>
  <c r="G66" i="16"/>
  <c r="G72" i="16" s="1"/>
  <c r="G55" i="16"/>
  <c r="G84" i="16"/>
  <c r="G24" i="16"/>
  <c r="H2" i="27"/>
  <c r="H10" i="23"/>
  <c r="H10" i="22"/>
  <c r="H2" i="18"/>
  <c r="H2" i="17"/>
  <c r="H2" i="16"/>
  <c r="N2" i="8"/>
  <c r="J2" i="50" s="1"/>
  <c r="J5" i="50" s="1"/>
  <c r="K35" i="19"/>
  <c r="G24" i="18"/>
  <c r="G66" i="18"/>
  <c r="G72" i="18" s="1"/>
  <c r="G90" i="18"/>
  <c r="G84" i="18"/>
  <c r="G34" i="18"/>
  <c r="G44" i="18"/>
  <c r="G55" i="18"/>
  <c r="G78" i="18"/>
  <c r="G96" i="18" s="1"/>
  <c r="G14" i="18"/>
  <c r="H7" i="11" l="1"/>
  <c r="H19" i="11"/>
  <c r="H92" i="19"/>
  <c r="H22" i="11"/>
  <c r="H106" i="19"/>
  <c r="G13" i="11"/>
  <c r="G10" i="11"/>
  <c r="H91" i="19"/>
  <c r="G17" i="12"/>
  <c r="G101" i="20"/>
  <c r="H26" i="11"/>
  <c r="H23" i="11"/>
  <c r="G25" i="11"/>
  <c r="H3" i="11"/>
  <c r="G7" i="11"/>
  <c r="H97" i="19"/>
  <c r="H93" i="19"/>
  <c r="G6" i="15"/>
  <c r="H13" i="11"/>
  <c r="G28" i="11"/>
  <c r="H110" i="19"/>
  <c r="H87" i="19"/>
  <c r="AI101" i="20"/>
  <c r="AA60" i="20"/>
  <c r="J59" i="20"/>
  <c r="G14" i="11"/>
  <c r="AJ102" i="20"/>
  <c r="AB102" i="20"/>
  <c r="T102" i="20"/>
  <c r="K102" i="20"/>
  <c r="G102" i="15"/>
  <c r="G102" i="11" s="1"/>
  <c r="F102" i="15"/>
  <c r="F102" i="11" s="1"/>
  <c r="M102" i="15"/>
  <c r="M102" i="11" s="1"/>
  <c r="I102" i="15"/>
  <c r="I102" i="11" s="1"/>
  <c r="J102" i="15"/>
  <c r="J102" i="11" s="1"/>
  <c r="H102" i="15"/>
  <c r="H102" i="19" s="1"/>
  <c r="E102" i="15"/>
  <c r="E102" i="11" s="1"/>
  <c r="L102" i="15"/>
  <c r="L102" i="11" s="1"/>
  <c r="K102" i="15"/>
  <c r="K102" i="11" s="1"/>
  <c r="N102" i="15"/>
  <c r="N102" i="11" s="1"/>
  <c r="O102" i="15"/>
  <c r="O102" i="11" s="1"/>
  <c r="P102" i="15"/>
  <c r="P102" i="11" s="1"/>
  <c r="Q102" i="15"/>
  <c r="Q102" i="11" s="1"/>
  <c r="R102" i="15"/>
  <c r="R102" i="11" s="1"/>
  <c r="S102" i="15"/>
  <c r="S102" i="11" s="1"/>
  <c r="T102" i="15"/>
  <c r="T102" i="11" s="1"/>
  <c r="U102" i="15"/>
  <c r="U102" i="11" s="1"/>
  <c r="V102" i="15"/>
  <c r="V102" i="11" s="1"/>
  <c r="W102" i="15"/>
  <c r="W102" i="11" s="1"/>
  <c r="X102" i="15"/>
  <c r="X102" i="11" s="1"/>
  <c r="Y102" i="15"/>
  <c r="Y102" i="11" s="1"/>
  <c r="Z102" i="15"/>
  <c r="Z102" i="11" s="1"/>
  <c r="AA102" i="15"/>
  <c r="AA102" i="11" s="1"/>
  <c r="AB102" i="15"/>
  <c r="AB102" i="11" s="1"/>
  <c r="AC102" i="15"/>
  <c r="AC102" i="11" s="1"/>
  <c r="AD102" i="15"/>
  <c r="AD102" i="11" s="1"/>
  <c r="AE102" i="15"/>
  <c r="AE102" i="11" s="1"/>
  <c r="AF102" i="15"/>
  <c r="AF102" i="11" s="1"/>
  <c r="AG102" i="15"/>
  <c r="AG102" i="11" s="1"/>
  <c r="AH102" i="15"/>
  <c r="AH102" i="11" s="1"/>
  <c r="AI102" i="15"/>
  <c r="AI102" i="11" s="1"/>
  <c r="AJ102" i="15"/>
  <c r="AJ102" i="11" s="1"/>
  <c r="AK102" i="15"/>
  <c r="AK102" i="11" s="1"/>
  <c r="H111" i="19"/>
  <c r="G5" i="11"/>
  <c r="AH101" i="20"/>
  <c r="Z101" i="20"/>
  <c r="S101" i="20"/>
  <c r="L101" i="20"/>
  <c r="G4" i="11"/>
  <c r="AH60" i="20"/>
  <c r="Z60" i="20"/>
  <c r="R60" i="20"/>
  <c r="I60" i="20"/>
  <c r="AK59" i="20"/>
  <c r="AC59" i="20"/>
  <c r="U59" i="20"/>
  <c r="G27" i="11"/>
  <c r="H10" i="11"/>
  <c r="H6" i="11"/>
  <c r="AI102" i="20"/>
  <c r="AA102" i="20"/>
  <c r="S102" i="20"/>
  <c r="F102" i="20"/>
  <c r="AA101" i="20"/>
  <c r="AI60" i="20"/>
  <c r="V59" i="20"/>
  <c r="F59" i="20"/>
  <c r="AG101" i="20"/>
  <c r="J101" i="20"/>
  <c r="AG60" i="20"/>
  <c r="AB59" i="20"/>
  <c r="AF101" i="20"/>
  <c r="X101" i="20"/>
  <c r="P101" i="20"/>
  <c r="K101" i="20"/>
  <c r="G22" i="11"/>
  <c r="AF60" i="20"/>
  <c r="X60" i="20"/>
  <c r="P60" i="20"/>
  <c r="E60" i="20"/>
  <c r="AI59" i="20"/>
  <c r="AA59" i="20"/>
  <c r="S59" i="20"/>
  <c r="I59" i="20"/>
  <c r="H9" i="11"/>
  <c r="H14" i="11"/>
  <c r="AG102" i="20"/>
  <c r="Y102" i="20"/>
  <c r="Q102" i="20"/>
  <c r="N102" i="20"/>
  <c r="Y101" i="20"/>
  <c r="Q60" i="20"/>
  <c r="T59" i="20"/>
  <c r="R102" i="20"/>
  <c r="AE101" i="20"/>
  <c r="W101" i="20"/>
  <c r="O101" i="20"/>
  <c r="AE60" i="20"/>
  <c r="W60" i="20"/>
  <c r="O60" i="20"/>
  <c r="J60" i="20"/>
  <c r="AH59" i="20"/>
  <c r="Z59" i="20"/>
  <c r="R59" i="20"/>
  <c r="N59" i="20"/>
  <c r="H27" i="11"/>
  <c r="G6" i="11"/>
  <c r="G8" i="11"/>
  <c r="G9" i="11"/>
  <c r="AF102" i="20"/>
  <c r="X102" i="20"/>
  <c r="P102" i="20"/>
  <c r="E102" i="20"/>
  <c r="E59" i="15"/>
  <c r="E59" i="11" s="1"/>
  <c r="F59" i="15"/>
  <c r="F59" i="11" s="1"/>
  <c r="K59" i="15"/>
  <c r="K59" i="11" s="1"/>
  <c r="L59" i="15"/>
  <c r="L59" i="11" s="1"/>
  <c r="M59" i="15"/>
  <c r="M59" i="11" s="1"/>
  <c r="G59" i="15"/>
  <c r="G59" i="11" s="1"/>
  <c r="J59" i="15"/>
  <c r="J59" i="11" s="1"/>
  <c r="H59" i="15"/>
  <c r="H59" i="11" s="1"/>
  <c r="I59" i="15"/>
  <c r="I59" i="11" s="1"/>
  <c r="N59" i="15"/>
  <c r="N59" i="11" s="1"/>
  <c r="O59" i="15"/>
  <c r="O59" i="11" s="1"/>
  <c r="P59" i="15"/>
  <c r="P59" i="11" s="1"/>
  <c r="Q59" i="15"/>
  <c r="Q59" i="11" s="1"/>
  <c r="R59" i="15"/>
  <c r="R59" i="11" s="1"/>
  <c r="T59" i="15"/>
  <c r="T59" i="11" s="1"/>
  <c r="S59" i="15"/>
  <c r="S59" i="11" s="1"/>
  <c r="U59" i="15"/>
  <c r="U59" i="11" s="1"/>
  <c r="V59" i="15"/>
  <c r="V59" i="11" s="1"/>
  <c r="W59" i="15"/>
  <c r="W59" i="11" s="1"/>
  <c r="X59" i="15"/>
  <c r="X59" i="11" s="1"/>
  <c r="Y59" i="15"/>
  <c r="Y59" i="11" s="1"/>
  <c r="Z59" i="15"/>
  <c r="Z59" i="11" s="1"/>
  <c r="AA59" i="15"/>
  <c r="AA59" i="11" s="1"/>
  <c r="AB59" i="15"/>
  <c r="AB59" i="11" s="1"/>
  <c r="AC59" i="15"/>
  <c r="AC59" i="11" s="1"/>
  <c r="AD59" i="15"/>
  <c r="AD59" i="11" s="1"/>
  <c r="AE59" i="15"/>
  <c r="AE59" i="11" s="1"/>
  <c r="AF59" i="15"/>
  <c r="AF59" i="11" s="1"/>
  <c r="AG59" i="15"/>
  <c r="AG59" i="11" s="1"/>
  <c r="AH59" i="15"/>
  <c r="AH59" i="11" s="1"/>
  <c r="AI59" i="15"/>
  <c r="AI59" i="11" s="1"/>
  <c r="AJ59" i="15"/>
  <c r="AJ59" i="11" s="1"/>
  <c r="AK59" i="15"/>
  <c r="AK59" i="11" s="1"/>
  <c r="R101" i="20"/>
  <c r="AJ59" i="20"/>
  <c r="Z102" i="20"/>
  <c r="H104" i="15"/>
  <c r="H104" i="11" s="1"/>
  <c r="G104" i="15"/>
  <c r="G104" i="11" s="1"/>
  <c r="H90" i="19"/>
  <c r="AD101" i="20"/>
  <c r="V101" i="20"/>
  <c r="I101" i="20"/>
  <c r="M101" i="20"/>
  <c r="H4" i="11"/>
  <c r="AD60" i="20"/>
  <c r="V60" i="20"/>
  <c r="N60" i="20"/>
  <c r="K60" i="20"/>
  <c r="AF59" i="20"/>
  <c r="Y59" i="20"/>
  <c r="Q59" i="20"/>
  <c r="E59" i="20"/>
  <c r="G23" i="11"/>
  <c r="H25" i="11"/>
  <c r="AE102" i="20"/>
  <c r="W102" i="20"/>
  <c r="O102" i="20"/>
  <c r="L102" i="20"/>
  <c r="S60" i="20"/>
  <c r="AD59" i="20"/>
  <c r="Y60" i="20"/>
  <c r="AH102" i="20"/>
  <c r="G4" i="15"/>
  <c r="H94" i="19"/>
  <c r="H109" i="19"/>
  <c r="AK101" i="20"/>
  <c r="AC101" i="20"/>
  <c r="U101" i="20"/>
  <c r="E101" i="20"/>
  <c r="N101" i="20"/>
  <c r="AK60" i="20"/>
  <c r="AC60" i="20"/>
  <c r="U60" i="20"/>
  <c r="F60" i="20"/>
  <c r="L60" i="20"/>
  <c r="AG59" i="20"/>
  <c r="X59" i="20"/>
  <c r="P59" i="20"/>
  <c r="K59" i="20"/>
  <c r="H8" i="11"/>
  <c r="AD102" i="20"/>
  <c r="V102" i="20"/>
  <c r="M102" i="20"/>
  <c r="H60" i="15"/>
  <c r="H60" i="11" s="1"/>
  <c r="L60" i="15"/>
  <c r="L60" i="11" s="1"/>
  <c r="M60" i="15"/>
  <c r="M60" i="11" s="1"/>
  <c r="G60" i="15"/>
  <c r="G60" i="11" s="1"/>
  <c r="E60" i="15"/>
  <c r="E60" i="11" s="1"/>
  <c r="J60" i="15"/>
  <c r="J60" i="11" s="1"/>
  <c r="K60" i="15"/>
  <c r="K60" i="11" s="1"/>
  <c r="I60" i="15"/>
  <c r="I60" i="11" s="1"/>
  <c r="F60" i="15"/>
  <c r="F60" i="11" s="1"/>
  <c r="N60" i="15"/>
  <c r="N60" i="11" s="1"/>
  <c r="O60" i="15"/>
  <c r="O60" i="11" s="1"/>
  <c r="P60" i="15"/>
  <c r="P60" i="11" s="1"/>
  <c r="Q60" i="15"/>
  <c r="Q60" i="11" s="1"/>
  <c r="R60" i="15"/>
  <c r="R60" i="11" s="1"/>
  <c r="S60" i="15"/>
  <c r="S60" i="11" s="1"/>
  <c r="T60" i="15"/>
  <c r="T60" i="11" s="1"/>
  <c r="U60" i="15"/>
  <c r="U60" i="11" s="1"/>
  <c r="V60" i="15"/>
  <c r="V60" i="11" s="1"/>
  <c r="W60" i="15"/>
  <c r="W60" i="11" s="1"/>
  <c r="X60" i="15"/>
  <c r="X60" i="11" s="1"/>
  <c r="Y60" i="15"/>
  <c r="Y60" i="11" s="1"/>
  <c r="Z60" i="15"/>
  <c r="Z60" i="11" s="1"/>
  <c r="AA60" i="15"/>
  <c r="AA60" i="11" s="1"/>
  <c r="AB60" i="15"/>
  <c r="AB60" i="11" s="1"/>
  <c r="AC60" i="15"/>
  <c r="AC60" i="11" s="1"/>
  <c r="AD60" i="15"/>
  <c r="AD60" i="11" s="1"/>
  <c r="AE60" i="15"/>
  <c r="AE60" i="11" s="1"/>
  <c r="AF60" i="15"/>
  <c r="AF60" i="11" s="1"/>
  <c r="AG60" i="15"/>
  <c r="AG60" i="11" s="1"/>
  <c r="AH60" i="15"/>
  <c r="AH60" i="11" s="1"/>
  <c r="AI60" i="15"/>
  <c r="AI60" i="11" s="1"/>
  <c r="AJ60" i="15"/>
  <c r="AJ60" i="11" s="1"/>
  <c r="AK60" i="15"/>
  <c r="AK60" i="11" s="1"/>
  <c r="H105" i="15"/>
  <c r="H105" i="11" s="1"/>
  <c r="G105" i="15"/>
  <c r="G105" i="11" s="1"/>
  <c r="AJ105" i="15"/>
  <c r="AJ105" i="11" s="1"/>
  <c r="Q101" i="20"/>
  <c r="M59" i="20"/>
  <c r="J102" i="20"/>
  <c r="G63" i="15"/>
  <c r="G63" i="11" s="1"/>
  <c r="H63" i="15"/>
  <c r="H63" i="11" s="1"/>
  <c r="G62" i="15"/>
  <c r="G62" i="11" s="1"/>
  <c r="H62" i="15"/>
  <c r="H62" i="11" s="1"/>
  <c r="N101" i="15"/>
  <c r="N101" i="11" s="1"/>
  <c r="G101" i="15"/>
  <c r="G101" i="11" s="1"/>
  <c r="K101" i="15"/>
  <c r="K101" i="11" s="1"/>
  <c r="F101" i="15"/>
  <c r="F101" i="11" s="1"/>
  <c r="L101" i="15"/>
  <c r="L101" i="11" s="1"/>
  <c r="H101" i="15"/>
  <c r="H101" i="11" s="1"/>
  <c r="M101" i="15"/>
  <c r="M101" i="11" s="1"/>
  <c r="I101" i="15"/>
  <c r="I101" i="11" s="1"/>
  <c r="J101" i="15"/>
  <c r="J101" i="11" s="1"/>
  <c r="E101" i="15"/>
  <c r="E101" i="11" s="1"/>
  <c r="O101" i="15"/>
  <c r="O101" i="11" s="1"/>
  <c r="P101" i="15"/>
  <c r="P101" i="11" s="1"/>
  <c r="Q101" i="15"/>
  <c r="Q101" i="11" s="1"/>
  <c r="R101" i="15"/>
  <c r="R101" i="11" s="1"/>
  <c r="S101" i="15"/>
  <c r="S101" i="11" s="1"/>
  <c r="U101" i="15"/>
  <c r="U101" i="11" s="1"/>
  <c r="T101" i="15"/>
  <c r="T101" i="11" s="1"/>
  <c r="W101" i="15"/>
  <c r="W101" i="11" s="1"/>
  <c r="V101" i="15"/>
  <c r="V101" i="11" s="1"/>
  <c r="Y101" i="15"/>
  <c r="Y101" i="11" s="1"/>
  <c r="X101" i="15"/>
  <c r="X101" i="11" s="1"/>
  <c r="Z101" i="15"/>
  <c r="Z101" i="11" s="1"/>
  <c r="AA101" i="15"/>
  <c r="AA101" i="11" s="1"/>
  <c r="AC101" i="15"/>
  <c r="AC101" i="11" s="1"/>
  <c r="AB101" i="15"/>
  <c r="AB101" i="11" s="1"/>
  <c r="AD101" i="15"/>
  <c r="AD101" i="11" s="1"/>
  <c r="AE101" i="15"/>
  <c r="AE101" i="11" s="1"/>
  <c r="AF101" i="15"/>
  <c r="AF101" i="11" s="1"/>
  <c r="AG101" i="15"/>
  <c r="AG101" i="11" s="1"/>
  <c r="AH101" i="15"/>
  <c r="AH101" i="11" s="1"/>
  <c r="AI101" i="15"/>
  <c r="AI101" i="11" s="1"/>
  <c r="AJ101" i="15"/>
  <c r="AJ101" i="11" s="1"/>
  <c r="AK101" i="15"/>
  <c r="AK101" i="11" s="1"/>
  <c r="AJ104" i="15"/>
  <c r="AJ104" i="11" s="1"/>
  <c r="AJ101" i="20"/>
  <c r="AB101" i="20"/>
  <c r="T101" i="20"/>
  <c r="F101" i="20"/>
  <c r="AJ60" i="20"/>
  <c r="AB60" i="20"/>
  <c r="T60" i="20"/>
  <c r="M60" i="20"/>
  <c r="G26" i="11"/>
  <c r="AE59" i="20"/>
  <c r="W59" i="20"/>
  <c r="O59" i="20"/>
  <c r="L59" i="20"/>
  <c r="AK102" i="20"/>
  <c r="AC102" i="20"/>
  <c r="U102" i="20"/>
  <c r="I102" i="20"/>
  <c r="H108" i="19"/>
  <c r="G24" i="11"/>
  <c r="H24" i="11"/>
  <c r="H96" i="19"/>
  <c r="G12" i="11"/>
  <c r="H12" i="11"/>
  <c r="J100" i="15"/>
  <c r="J100" i="11" s="1"/>
  <c r="I100" i="15"/>
  <c r="I100" i="11" s="1"/>
  <c r="H100" i="15"/>
  <c r="H100" i="11" s="1"/>
  <c r="E100" i="15"/>
  <c r="E100" i="11" s="1"/>
  <c r="G100" i="15"/>
  <c r="G100" i="11" s="1"/>
  <c r="F100" i="15"/>
  <c r="F100" i="11" s="1"/>
  <c r="K100" i="15"/>
  <c r="K100" i="11" s="1"/>
  <c r="L100" i="15"/>
  <c r="L100" i="11" s="1"/>
  <c r="M100" i="15"/>
  <c r="M100" i="11" s="1"/>
  <c r="N100" i="15"/>
  <c r="N100" i="11" s="1"/>
  <c r="O100" i="15"/>
  <c r="O100" i="11" s="1"/>
  <c r="P100" i="15"/>
  <c r="P100" i="11" s="1"/>
  <c r="Q100" i="15"/>
  <c r="Q100" i="11" s="1"/>
  <c r="R100" i="15"/>
  <c r="R100" i="11" s="1"/>
  <c r="S100" i="15"/>
  <c r="S100" i="11" s="1"/>
  <c r="T100" i="15"/>
  <c r="T100" i="11" s="1"/>
  <c r="U100" i="15"/>
  <c r="U100" i="11" s="1"/>
  <c r="V100" i="15"/>
  <c r="V100" i="11" s="1"/>
  <c r="W100" i="15"/>
  <c r="W100" i="11" s="1"/>
  <c r="X100" i="15"/>
  <c r="X100" i="11" s="1"/>
  <c r="Y100" i="15"/>
  <c r="Y100" i="11" s="1"/>
  <c r="Z100" i="15"/>
  <c r="Z100" i="11" s="1"/>
  <c r="AA100" i="15"/>
  <c r="AA100" i="11" s="1"/>
  <c r="AB100" i="15"/>
  <c r="AB100" i="11" s="1"/>
  <c r="AC100" i="15"/>
  <c r="AC100" i="11" s="1"/>
  <c r="AD100" i="15"/>
  <c r="AD100" i="11" s="1"/>
  <c r="AE100" i="15"/>
  <c r="AE100" i="11" s="1"/>
  <c r="AF100" i="15"/>
  <c r="AF100" i="11" s="1"/>
  <c r="AG100" i="15"/>
  <c r="AG100" i="11" s="1"/>
  <c r="AH100" i="15"/>
  <c r="AH100" i="11" s="1"/>
  <c r="AI100" i="15"/>
  <c r="AI100" i="11" s="1"/>
  <c r="AJ100" i="15"/>
  <c r="AJ100" i="11" s="1"/>
  <c r="AK100" i="15"/>
  <c r="AK100" i="11" s="1"/>
  <c r="E58" i="15"/>
  <c r="E58" i="11" s="1"/>
  <c r="H58" i="15"/>
  <c r="H58" i="11" s="1"/>
  <c r="G58" i="15"/>
  <c r="G58" i="11" s="1"/>
  <c r="F58" i="15"/>
  <c r="F58" i="11" s="1"/>
  <c r="I58" i="15"/>
  <c r="I58" i="11" s="1"/>
  <c r="J58" i="15"/>
  <c r="J58" i="11" s="1"/>
  <c r="K58" i="15"/>
  <c r="K58" i="11" s="1"/>
  <c r="L58" i="15"/>
  <c r="L58" i="11" s="1"/>
  <c r="M58" i="15"/>
  <c r="M58" i="11" s="1"/>
  <c r="N58" i="15"/>
  <c r="N58" i="11" s="1"/>
  <c r="O58" i="15"/>
  <c r="O58" i="11" s="1"/>
  <c r="P58" i="15"/>
  <c r="P58" i="11" s="1"/>
  <c r="Q58" i="15"/>
  <c r="Q58" i="11" s="1"/>
  <c r="R58" i="15"/>
  <c r="R58" i="11" s="1"/>
  <c r="S58" i="15"/>
  <c r="S58" i="11" s="1"/>
  <c r="T58" i="15"/>
  <c r="T58" i="11" s="1"/>
  <c r="U58" i="15"/>
  <c r="U58" i="11" s="1"/>
  <c r="V58" i="15"/>
  <c r="V58" i="11" s="1"/>
  <c r="W58" i="15"/>
  <c r="W58" i="11" s="1"/>
  <c r="X58" i="15"/>
  <c r="X58" i="11" s="1"/>
  <c r="Y58" i="15"/>
  <c r="Y58" i="11" s="1"/>
  <c r="Z58" i="15"/>
  <c r="Z58" i="11" s="1"/>
  <c r="AA58" i="15"/>
  <c r="AA58" i="11" s="1"/>
  <c r="AB58" i="15"/>
  <c r="AB58" i="11" s="1"/>
  <c r="AC58" i="15"/>
  <c r="AC58" i="11" s="1"/>
  <c r="AD58" i="15"/>
  <c r="AD58" i="11" s="1"/>
  <c r="AE58" i="15"/>
  <c r="AE58" i="11" s="1"/>
  <c r="AF58" i="15"/>
  <c r="AF58" i="11" s="1"/>
  <c r="AG58" i="15"/>
  <c r="AG58" i="11" s="1"/>
  <c r="AH58" i="15"/>
  <c r="AH58" i="11" s="1"/>
  <c r="AI58" i="15"/>
  <c r="AI58" i="11" s="1"/>
  <c r="AJ58" i="15"/>
  <c r="AJ58" i="11" s="1"/>
  <c r="AK58" i="15"/>
  <c r="AK58" i="11" s="1"/>
  <c r="I57" i="15"/>
  <c r="I57" i="11" s="1"/>
  <c r="G57" i="15"/>
  <c r="G57" i="11" s="1"/>
  <c r="E57" i="15"/>
  <c r="E57" i="11" s="1"/>
  <c r="H57" i="15"/>
  <c r="H57" i="11" s="1"/>
  <c r="J57" i="15"/>
  <c r="J57" i="11" s="1"/>
  <c r="F57" i="15"/>
  <c r="F57" i="11" s="1"/>
  <c r="K57" i="15"/>
  <c r="K57" i="11" s="1"/>
  <c r="M57" i="15"/>
  <c r="M57" i="11" s="1"/>
  <c r="L57" i="15"/>
  <c r="L57" i="11" s="1"/>
  <c r="N57" i="15"/>
  <c r="N57" i="11" s="1"/>
  <c r="O57" i="15"/>
  <c r="O57" i="11" s="1"/>
  <c r="P57" i="15"/>
  <c r="P57" i="11" s="1"/>
  <c r="Q57" i="15"/>
  <c r="Q57" i="11" s="1"/>
  <c r="R57" i="15"/>
  <c r="R57" i="11" s="1"/>
  <c r="S57" i="15"/>
  <c r="S57" i="11" s="1"/>
  <c r="T57" i="15"/>
  <c r="T57" i="11" s="1"/>
  <c r="U57" i="15"/>
  <c r="U57" i="11" s="1"/>
  <c r="V57" i="15"/>
  <c r="V57" i="11" s="1"/>
  <c r="W57" i="15"/>
  <c r="W57" i="11" s="1"/>
  <c r="X57" i="15"/>
  <c r="X57" i="11" s="1"/>
  <c r="Y57" i="15"/>
  <c r="Y57" i="11" s="1"/>
  <c r="Z57" i="15"/>
  <c r="Z57" i="11" s="1"/>
  <c r="AA57" i="15"/>
  <c r="AA57" i="11" s="1"/>
  <c r="AB57" i="15"/>
  <c r="AB57" i="11" s="1"/>
  <c r="AC57" i="15"/>
  <c r="AC57" i="11" s="1"/>
  <c r="AD57" i="15"/>
  <c r="AD57" i="11" s="1"/>
  <c r="AE57" i="15"/>
  <c r="AE57" i="11" s="1"/>
  <c r="AF57" i="15"/>
  <c r="AF57" i="11" s="1"/>
  <c r="AG57" i="15"/>
  <c r="AG57" i="11" s="1"/>
  <c r="AH57" i="15"/>
  <c r="AH57" i="11" s="1"/>
  <c r="AI57" i="15"/>
  <c r="AI57" i="11" s="1"/>
  <c r="AJ57" i="15"/>
  <c r="AJ57" i="11" s="1"/>
  <c r="AK57" i="15"/>
  <c r="AK57" i="11" s="1"/>
  <c r="G99" i="15"/>
  <c r="G99" i="11" s="1"/>
  <c r="H99" i="15"/>
  <c r="H99" i="11" s="1"/>
  <c r="F99" i="15"/>
  <c r="F99" i="11" s="1"/>
  <c r="I99" i="15"/>
  <c r="I99" i="11" s="1"/>
  <c r="J99" i="15"/>
  <c r="J99" i="11" s="1"/>
  <c r="E99" i="15"/>
  <c r="E99" i="11" s="1"/>
  <c r="K99" i="15"/>
  <c r="K99" i="11" s="1"/>
  <c r="M99" i="15"/>
  <c r="M99" i="11" s="1"/>
  <c r="L99" i="15"/>
  <c r="L99" i="11" s="1"/>
  <c r="N99" i="15"/>
  <c r="N99" i="11" s="1"/>
  <c r="O99" i="15"/>
  <c r="O99" i="11" s="1"/>
  <c r="P99" i="15"/>
  <c r="P99" i="11" s="1"/>
  <c r="Q99" i="15"/>
  <c r="Q99" i="11" s="1"/>
  <c r="R99" i="15"/>
  <c r="R99" i="11" s="1"/>
  <c r="S99" i="15"/>
  <c r="S99" i="11" s="1"/>
  <c r="T99" i="15"/>
  <c r="T99" i="11" s="1"/>
  <c r="U99" i="15"/>
  <c r="U99" i="11" s="1"/>
  <c r="V99" i="15"/>
  <c r="V99" i="11" s="1"/>
  <c r="W99" i="15"/>
  <c r="W99" i="11" s="1"/>
  <c r="X99" i="15"/>
  <c r="X99" i="11" s="1"/>
  <c r="Y99" i="15"/>
  <c r="Y99" i="11" s="1"/>
  <c r="Z99" i="15"/>
  <c r="Z99" i="11" s="1"/>
  <c r="AA99" i="15"/>
  <c r="AA99" i="11" s="1"/>
  <c r="AB99" i="15"/>
  <c r="AB99" i="11" s="1"/>
  <c r="AC99" i="15"/>
  <c r="AC99" i="11" s="1"/>
  <c r="AD99" i="15"/>
  <c r="AD99" i="11" s="1"/>
  <c r="AE99" i="15"/>
  <c r="AE99" i="11" s="1"/>
  <c r="AF99" i="15"/>
  <c r="AF99" i="11" s="1"/>
  <c r="AG99" i="15"/>
  <c r="AG99" i="11" s="1"/>
  <c r="AH99" i="15"/>
  <c r="AH99" i="11" s="1"/>
  <c r="AI99" i="15"/>
  <c r="AI99" i="11" s="1"/>
  <c r="AJ99" i="15"/>
  <c r="AJ99" i="11" s="1"/>
  <c r="AK99" i="15"/>
  <c r="AK99" i="11" s="1"/>
  <c r="G11" i="11"/>
  <c r="H11" i="11"/>
  <c r="AJ62" i="11"/>
  <c r="AJ63" i="11"/>
  <c r="G21" i="12"/>
  <c r="G20" i="12"/>
  <c r="G5" i="15"/>
  <c r="G19" i="15"/>
  <c r="G3" i="15"/>
  <c r="G12" i="15"/>
  <c r="G9" i="15"/>
  <c r="G26" i="15"/>
  <c r="G27" i="15"/>
  <c r="H3" i="15"/>
  <c r="H45" i="19"/>
  <c r="H17" i="14"/>
  <c r="H17" i="21"/>
  <c r="H26" i="15"/>
  <c r="H68" i="19"/>
  <c r="H21" i="12"/>
  <c r="G14" i="15"/>
  <c r="H7" i="15"/>
  <c r="H49" i="19"/>
  <c r="H4" i="15"/>
  <c r="H46" i="19"/>
  <c r="H4" i="19" s="1"/>
  <c r="H5" i="15"/>
  <c r="H47" i="19"/>
  <c r="H5" i="19" s="1"/>
  <c r="H20" i="12"/>
  <c r="H14" i="15"/>
  <c r="H56" i="19"/>
  <c r="H14" i="19" s="1"/>
  <c r="G7" i="15"/>
  <c r="H27" i="15"/>
  <c r="H69" i="19"/>
  <c r="G17" i="14"/>
  <c r="G17" i="21"/>
  <c r="H16" i="12"/>
  <c r="H25" i="15"/>
  <c r="H67" i="19"/>
  <c r="G28" i="15"/>
  <c r="H22" i="15"/>
  <c r="H64" i="19"/>
  <c r="H22" i="19" s="1"/>
  <c r="G18" i="14"/>
  <c r="G18" i="21"/>
  <c r="H12" i="15"/>
  <c r="H54" i="19"/>
  <c r="G16" i="14"/>
  <c r="G16" i="21"/>
  <c r="H101" i="19"/>
  <c r="G25" i="15"/>
  <c r="H28" i="15"/>
  <c r="H70" i="19"/>
  <c r="H28" i="19" s="1"/>
  <c r="G22" i="15"/>
  <c r="H18" i="14"/>
  <c r="H18" i="21"/>
  <c r="H16" i="14"/>
  <c r="H16" i="21"/>
  <c r="H19" i="15"/>
  <c r="H61" i="19"/>
  <c r="H19" i="19" s="1"/>
  <c r="G16" i="12"/>
  <c r="G10" i="15"/>
  <c r="G13" i="15"/>
  <c r="H9" i="15"/>
  <c r="H51" i="19"/>
  <c r="H8" i="15"/>
  <c r="H50" i="19"/>
  <c r="H8" i="19" s="1"/>
  <c r="H18" i="12"/>
  <c r="G113" i="14"/>
  <c r="G122" i="14" s="1"/>
  <c r="E18" i="17" s="1"/>
  <c r="H17" i="12"/>
  <c r="G15" i="14"/>
  <c r="G71" i="14"/>
  <c r="G80" i="14" s="1"/>
  <c r="E18" i="16" s="1"/>
  <c r="H23" i="15"/>
  <c r="H65" i="19"/>
  <c r="H23" i="19" s="1"/>
  <c r="H105" i="19"/>
  <c r="H10" i="15"/>
  <c r="H52" i="19"/>
  <c r="H13" i="15"/>
  <c r="H55" i="19"/>
  <c r="G8" i="15"/>
  <c r="G18" i="12"/>
  <c r="H6" i="15"/>
  <c r="H48" i="19"/>
  <c r="H113" i="21"/>
  <c r="H122" i="21" s="1"/>
  <c r="H113" i="14"/>
  <c r="H122" i="14" s="1"/>
  <c r="F18" i="17" s="1"/>
  <c r="H15" i="14"/>
  <c r="H71" i="14"/>
  <c r="H80" i="14" s="1"/>
  <c r="F18" i="16" s="1"/>
  <c r="G23" i="15"/>
  <c r="G113" i="12"/>
  <c r="G123" i="12" s="1"/>
  <c r="G124" i="12" s="1"/>
  <c r="AJ122" i="10"/>
  <c r="AJ80" i="10"/>
  <c r="G24" i="15"/>
  <c r="H24" i="15"/>
  <c r="H66" i="19"/>
  <c r="H15" i="12"/>
  <c r="H71" i="12"/>
  <c r="H81" i="12" s="1"/>
  <c r="H82" i="12" s="1"/>
  <c r="G15" i="12"/>
  <c r="G71" i="12"/>
  <c r="G81" i="12" s="1"/>
  <c r="G82" i="12" s="1"/>
  <c r="H113" i="12"/>
  <c r="H123" i="12" s="1"/>
  <c r="H124" i="12" s="1"/>
  <c r="H11" i="15"/>
  <c r="H53" i="19"/>
  <c r="H95" i="19"/>
  <c r="G11" i="15"/>
  <c r="K44" i="15"/>
  <c r="K86" i="15"/>
  <c r="K86" i="21"/>
  <c r="K44" i="21"/>
  <c r="AH40" i="18"/>
  <c r="AH41" i="18"/>
  <c r="K44" i="19"/>
  <c r="K86" i="19"/>
  <c r="L2" i="29"/>
  <c r="L2" i="28"/>
  <c r="L2" i="21"/>
  <c r="L2" i="19"/>
  <c r="L2" i="20"/>
  <c r="L2" i="12"/>
  <c r="L2" i="15"/>
  <c r="L2" i="14"/>
  <c r="L2" i="11"/>
  <c r="L2" i="10"/>
  <c r="K86" i="20"/>
  <c r="K44" i="20"/>
  <c r="K44" i="11"/>
  <c r="K86" i="11"/>
  <c r="K86" i="29"/>
  <c r="K44" i="29"/>
  <c r="K44" i="12"/>
  <c r="K86" i="12"/>
  <c r="K86" i="28"/>
  <c r="K44" i="28"/>
  <c r="K44" i="10"/>
  <c r="K86" i="10"/>
  <c r="K86" i="14"/>
  <c r="K44" i="14"/>
  <c r="M34" i="19"/>
  <c r="H24" i="18"/>
  <c r="H90" i="18"/>
  <c r="H84" i="18"/>
  <c r="H55" i="18"/>
  <c r="H66" i="18"/>
  <c r="H72" i="18" s="1"/>
  <c r="H14" i="18"/>
  <c r="H34" i="18"/>
  <c r="H44" i="18"/>
  <c r="H78" i="18"/>
  <c r="H96" i="18" s="1"/>
  <c r="H44" i="16"/>
  <c r="H90" i="16"/>
  <c r="H84" i="16"/>
  <c r="H78" i="16"/>
  <c r="H96" i="16" s="1"/>
  <c r="H14" i="16"/>
  <c r="H24" i="16"/>
  <c r="H55" i="16"/>
  <c r="H34" i="16"/>
  <c r="H66" i="16"/>
  <c r="H72" i="16" s="1"/>
  <c r="M33" i="19"/>
  <c r="H90" i="17"/>
  <c r="H14" i="17"/>
  <c r="H34" i="17"/>
  <c r="H84" i="17"/>
  <c r="H78" i="17"/>
  <c r="H96" i="17" s="1"/>
  <c r="H55" i="17"/>
  <c r="H44" i="17"/>
  <c r="H24" i="17"/>
  <c r="H66" i="17"/>
  <c r="H72" i="17" s="1"/>
  <c r="N34" i="19"/>
  <c r="N32" i="19"/>
  <c r="N31" i="19"/>
  <c r="H34" i="22"/>
  <c r="H26" i="22"/>
  <c r="H2" i="22"/>
  <c r="M30" i="19"/>
  <c r="M77" i="19"/>
  <c r="I2" i="27"/>
  <c r="I10" i="23"/>
  <c r="I10" i="22"/>
  <c r="I2" i="18"/>
  <c r="I2" i="17"/>
  <c r="O2" i="8"/>
  <c r="K2" i="50" s="1"/>
  <c r="K5" i="50" s="1"/>
  <c r="I2" i="16"/>
  <c r="N33" i="19"/>
  <c r="H34" i="23"/>
  <c r="H2" i="23"/>
  <c r="H26" i="23"/>
  <c r="M32" i="19"/>
  <c r="H34" i="27"/>
  <c r="H18" i="27"/>
  <c r="M31" i="19"/>
  <c r="H21" i="11" l="1"/>
  <c r="H9" i="19"/>
  <c r="H7" i="19"/>
  <c r="H10" i="19"/>
  <c r="F28" i="17"/>
  <c r="H26" i="19"/>
  <c r="H102" i="11"/>
  <c r="H18" i="11" s="1"/>
  <c r="H25" i="19"/>
  <c r="H27" i="19"/>
  <c r="H3" i="19"/>
  <c r="H13" i="19"/>
  <c r="H113" i="20"/>
  <c r="H123" i="20" s="1"/>
  <c r="H124" i="20" s="1"/>
  <c r="G21" i="11"/>
  <c r="H20" i="11"/>
  <c r="H104" i="19"/>
  <c r="G18" i="11"/>
  <c r="H17" i="11"/>
  <c r="G17" i="11"/>
  <c r="H6" i="19"/>
  <c r="G20" i="11"/>
  <c r="H24" i="19"/>
  <c r="H12" i="19"/>
  <c r="H100" i="19"/>
  <c r="H71" i="11"/>
  <c r="H80" i="11" s="1"/>
  <c r="F15" i="16" s="1"/>
  <c r="G113" i="11"/>
  <c r="G122" i="11" s="1"/>
  <c r="E15" i="17" s="1"/>
  <c r="G15" i="11"/>
  <c r="G16" i="11"/>
  <c r="H16" i="11"/>
  <c r="H15" i="11"/>
  <c r="G71" i="11"/>
  <c r="G80" i="11" s="1"/>
  <c r="E15" i="16" s="1"/>
  <c r="G113" i="21"/>
  <c r="G122" i="21" s="1"/>
  <c r="E28" i="17" s="1"/>
  <c r="H17" i="15"/>
  <c r="H20" i="15"/>
  <c r="H18" i="15"/>
  <c r="G71" i="15"/>
  <c r="G80" i="15" s="1"/>
  <c r="G29" i="12"/>
  <c r="G39" i="12" s="1"/>
  <c r="G40" i="12" s="1"/>
  <c r="H15" i="21"/>
  <c r="H29" i="21" s="1"/>
  <c r="H38" i="21" s="1"/>
  <c r="F28" i="18" s="1"/>
  <c r="H71" i="21"/>
  <c r="H80" i="21" s="1"/>
  <c r="G18" i="15"/>
  <c r="G16" i="15"/>
  <c r="H21" i="20"/>
  <c r="H63" i="19"/>
  <c r="H21" i="19" s="1"/>
  <c r="H29" i="14"/>
  <c r="H38" i="14" s="1"/>
  <c r="F18" i="18" s="1"/>
  <c r="H20" i="20"/>
  <c r="H62" i="19"/>
  <c r="H16" i="15"/>
  <c r="G20" i="15"/>
  <c r="H16" i="20"/>
  <c r="H58" i="19"/>
  <c r="H18" i="20"/>
  <c r="H60" i="19"/>
  <c r="H18" i="19" s="1"/>
  <c r="G17" i="15"/>
  <c r="H59" i="19"/>
  <c r="H17" i="19" s="1"/>
  <c r="H17" i="20"/>
  <c r="H113" i="15"/>
  <c r="H122" i="15" s="1"/>
  <c r="G15" i="21"/>
  <c r="G29" i="21" s="1"/>
  <c r="G38" i="21" s="1"/>
  <c r="E28" i="18" s="1"/>
  <c r="G71" i="21"/>
  <c r="G80" i="21" s="1"/>
  <c r="E28" i="16" s="1"/>
  <c r="H21" i="15"/>
  <c r="G113" i="15"/>
  <c r="G122" i="15" s="1"/>
  <c r="H29" i="12"/>
  <c r="H39" i="12" s="1"/>
  <c r="H40" i="12" s="1"/>
  <c r="G29" i="14"/>
  <c r="G38" i="14" s="1"/>
  <c r="E18" i="18" s="1"/>
  <c r="G21" i="15"/>
  <c r="G122" i="12"/>
  <c r="E16" i="17" s="1"/>
  <c r="H57" i="19"/>
  <c r="H80" i="12"/>
  <c r="F16" i="16" s="1"/>
  <c r="G80" i="12"/>
  <c r="E16" i="16" s="1"/>
  <c r="H15" i="20"/>
  <c r="H71" i="20"/>
  <c r="H81" i="20" s="1"/>
  <c r="H82" i="20" s="1"/>
  <c r="G15" i="15"/>
  <c r="H122" i="12"/>
  <c r="F16" i="17" s="1"/>
  <c r="H11" i="19"/>
  <c r="H71" i="15"/>
  <c r="H80" i="15" s="1"/>
  <c r="H15" i="15"/>
  <c r="H99" i="19"/>
  <c r="L44" i="20"/>
  <c r="L86" i="20"/>
  <c r="L86" i="19"/>
  <c r="L44" i="19"/>
  <c r="M2" i="28"/>
  <c r="M2" i="29"/>
  <c r="M2" i="20"/>
  <c r="M2" i="19"/>
  <c r="M2" i="21"/>
  <c r="M2" i="15"/>
  <c r="M2" i="14"/>
  <c r="M2" i="11"/>
  <c r="M2" i="10"/>
  <c r="M2" i="12"/>
  <c r="L44" i="21"/>
  <c r="L86" i="21"/>
  <c r="L44" i="10"/>
  <c r="L86" i="10"/>
  <c r="L86" i="28"/>
  <c r="L44" i="28"/>
  <c r="L44" i="11"/>
  <c r="L86" i="11"/>
  <c r="L86" i="29"/>
  <c r="L44" i="29"/>
  <c r="L44" i="14"/>
  <c r="L86" i="14"/>
  <c r="L44" i="15"/>
  <c r="L86" i="15"/>
  <c r="L44" i="12"/>
  <c r="L86" i="12"/>
  <c r="I26" i="23"/>
  <c r="I2" i="23"/>
  <c r="I34" i="23"/>
  <c r="I44" i="16"/>
  <c r="I90" i="16"/>
  <c r="I78" i="16"/>
  <c r="I96" i="16" s="1"/>
  <c r="I66" i="16"/>
  <c r="I72" i="16" s="1"/>
  <c r="I55" i="16"/>
  <c r="I14" i="16"/>
  <c r="I24" i="16"/>
  <c r="I34" i="16"/>
  <c r="I84" i="16"/>
  <c r="I18" i="27"/>
  <c r="I34" i="27"/>
  <c r="N30" i="19"/>
  <c r="N35" i="19" s="1"/>
  <c r="N77" i="19"/>
  <c r="O33" i="19"/>
  <c r="I90" i="17"/>
  <c r="I14" i="17"/>
  <c r="I66" i="17"/>
  <c r="I72" i="17" s="1"/>
  <c r="I78" i="17"/>
  <c r="I96" i="17" s="1"/>
  <c r="I44" i="17"/>
  <c r="I34" i="17"/>
  <c r="I24" i="17"/>
  <c r="I55" i="17"/>
  <c r="I84" i="17"/>
  <c r="M35" i="19"/>
  <c r="J2" i="27"/>
  <c r="J10" i="23"/>
  <c r="J10" i="22"/>
  <c r="J2" i="16"/>
  <c r="J2" i="17"/>
  <c r="P2" i="8"/>
  <c r="L2" i="50" s="1"/>
  <c r="L5" i="50" s="1"/>
  <c r="J2" i="18"/>
  <c r="I24" i="18"/>
  <c r="I14" i="18"/>
  <c r="I34" i="18"/>
  <c r="I66" i="18"/>
  <c r="I72" i="18" s="1"/>
  <c r="I44" i="18"/>
  <c r="I55" i="18"/>
  <c r="I90" i="18"/>
  <c r="I78" i="18"/>
  <c r="I96" i="18" s="1"/>
  <c r="I84" i="18"/>
  <c r="I2" i="22"/>
  <c r="I26" i="22"/>
  <c r="I34" i="22"/>
  <c r="H113" i="11" l="1"/>
  <c r="H122" i="11" s="1"/>
  <c r="F15" i="17" s="1"/>
  <c r="F28" i="16"/>
  <c r="H122" i="20"/>
  <c r="F26" i="17" s="1"/>
  <c r="H20" i="19"/>
  <c r="G123" i="11"/>
  <c r="E20" i="17" s="1"/>
  <c r="E29" i="17"/>
  <c r="E19" i="17"/>
  <c r="G81" i="11"/>
  <c r="E20" i="16" s="1"/>
  <c r="E29" i="16"/>
  <c r="E19" i="16"/>
  <c r="H81" i="11"/>
  <c r="F20" i="16" s="1"/>
  <c r="F29" i="16"/>
  <c r="F19" i="16"/>
  <c r="F29" i="17"/>
  <c r="F19" i="17"/>
  <c r="H16" i="19"/>
  <c r="H29" i="11"/>
  <c r="H38" i="11" s="1"/>
  <c r="F15" i="18" s="1"/>
  <c r="G29" i="11"/>
  <c r="G38" i="11" s="1"/>
  <c r="E15" i="18" s="1"/>
  <c r="H123" i="19"/>
  <c r="F30" i="17" s="1"/>
  <c r="H124" i="19"/>
  <c r="F31" i="17" s="1"/>
  <c r="H123" i="11"/>
  <c r="F20" i="17" s="1"/>
  <c r="H124" i="11"/>
  <c r="F21" i="17" s="1"/>
  <c r="H38" i="12"/>
  <c r="F16" i="18" s="1"/>
  <c r="G38" i="12"/>
  <c r="E16" i="18" s="1"/>
  <c r="H82" i="11"/>
  <c r="F21" i="16" s="1"/>
  <c r="G124" i="11"/>
  <c r="E21" i="17" s="1"/>
  <c r="G82" i="11"/>
  <c r="E21" i="16" s="1"/>
  <c r="H29" i="15"/>
  <c r="H38" i="15" s="1"/>
  <c r="G29" i="15"/>
  <c r="G38" i="15" s="1"/>
  <c r="H29" i="20"/>
  <c r="H39" i="20" s="1"/>
  <c r="H40" i="20" s="1"/>
  <c r="H71" i="19"/>
  <c r="H80" i="20"/>
  <c r="W86" i="17"/>
  <c r="W87" i="17"/>
  <c r="AC86" i="17"/>
  <c r="AC87" i="17"/>
  <c r="U86" i="17"/>
  <c r="U87" i="17"/>
  <c r="T86" i="17"/>
  <c r="T87" i="17"/>
  <c r="AA86" i="17"/>
  <c r="AA87" i="17"/>
  <c r="AI86" i="17"/>
  <c r="AI87" i="17"/>
  <c r="Z86" i="17"/>
  <c r="Z87" i="17"/>
  <c r="AB86" i="17"/>
  <c r="AB87" i="17"/>
  <c r="AG86" i="17"/>
  <c r="AG87" i="17"/>
  <c r="Y86" i="17"/>
  <c r="Y87" i="17"/>
  <c r="AF86" i="17"/>
  <c r="AF87" i="17"/>
  <c r="X86" i="17"/>
  <c r="X87" i="17"/>
  <c r="AE86" i="17"/>
  <c r="AE87" i="17"/>
  <c r="AD86" i="17"/>
  <c r="AD87" i="17"/>
  <c r="V86" i="17"/>
  <c r="V87" i="17"/>
  <c r="AF86" i="16"/>
  <c r="AF87" i="16"/>
  <c r="AE86" i="16"/>
  <c r="AE87" i="16"/>
  <c r="W86" i="16"/>
  <c r="W87" i="16"/>
  <c r="X86" i="16"/>
  <c r="X87" i="16"/>
  <c r="AD86" i="16"/>
  <c r="AD87" i="16"/>
  <c r="AC86" i="16"/>
  <c r="AC87" i="16"/>
  <c r="U86" i="16"/>
  <c r="U87" i="16"/>
  <c r="V86" i="16"/>
  <c r="V87" i="16"/>
  <c r="T86" i="16"/>
  <c r="T87" i="16"/>
  <c r="AB86" i="16"/>
  <c r="AB87" i="16"/>
  <c r="AA86" i="16"/>
  <c r="AA87" i="16"/>
  <c r="Z86" i="16"/>
  <c r="Z87" i="16"/>
  <c r="AI86" i="16"/>
  <c r="AI87" i="16"/>
  <c r="AG86" i="16"/>
  <c r="AG87" i="16"/>
  <c r="Y86" i="16"/>
  <c r="Y87" i="16"/>
  <c r="H15" i="19"/>
  <c r="H113" i="19"/>
  <c r="AD62" i="17"/>
  <c r="AD61" i="17"/>
  <c r="AE92" i="17"/>
  <c r="AE93" i="17" s="1"/>
  <c r="AE92" i="18"/>
  <c r="AE93" i="18" s="1"/>
  <c r="W92" i="17"/>
  <c r="W93" i="17" s="1"/>
  <c r="W92" i="18"/>
  <c r="W93" i="18" s="1"/>
  <c r="U61" i="16"/>
  <c r="U62" i="16"/>
  <c r="Z61" i="17"/>
  <c r="Z62" i="17"/>
  <c r="AD92" i="16"/>
  <c r="AD93" i="16" s="1"/>
  <c r="AD92" i="18"/>
  <c r="AD93" i="18" s="1"/>
  <c r="V92" i="16"/>
  <c r="V93" i="16" s="1"/>
  <c r="V92" i="18"/>
  <c r="V93" i="18" s="1"/>
  <c r="AB62" i="16"/>
  <c r="AB61" i="16"/>
  <c r="T61" i="16"/>
  <c r="T62" i="16"/>
  <c r="AI51" i="17"/>
  <c r="AI50" i="17"/>
  <c r="AG61" i="17"/>
  <c r="AG62" i="17"/>
  <c r="Y61" i="17"/>
  <c r="Y62" i="17"/>
  <c r="M44" i="19"/>
  <c r="M86" i="19"/>
  <c r="M86" i="20"/>
  <c r="M44" i="20"/>
  <c r="AB92" i="16"/>
  <c r="AB93" i="16" s="1"/>
  <c r="AB92" i="18"/>
  <c r="AB93" i="18" s="1"/>
  <c r="T92" i="17"/>
  <c r="T93" i="17" s="1"/>
  <c r="T92" i="18"/>
  <c r="T93" i="18" s="1"/>
  <c r="AI62" i="16"/>
  <c r="AI61" i="16"/>
  <c r="Z61" i="16"/>
  <c r="Z62" i="16"/>
  <c r="AE61" i="17"/>
  <c r="AE62" i="17"/>
  <c r="W61" i="17"/>
  <c r="W62" i="17"/>
  <c r="M44" i="12"/>
  <c r="M86" i="12"/>
  <c r="M86" i="29"/>
  <c r="M44" i="29"/>
  <c r="U92" i="17"/>
  <c r="U93" i="17" s="1"/>
  <c r="U92" i="18"/>
  <c r="U93" i="18" s="1"/>
  <c r="AG62" i="16"/>
  <c r="AG61" i="16"/>
  <c r="M44" i="10"/>
  <c r="M86" i="10"/>
  <c r="M44" i="28"/>
  <c r="M86" i="28"/>
  <c r="X62" i="17"/>
  <c r="X61" i="17"/>
  <c r="AA92" i="17"/>
  <c r="AA93" i="17" s="1"/>
  <c r="AA92" i="18"/>
  <c r="AA93" i="18" s="1"/>
  <c r="AI92" i="17"/>
  <c r="AI93" i="17" s="1"/>
  <c r="AI92" i="18"/>
  <c r="AI93" i="18" s="1"/>
  <c r="Z92" i="17"/>
  <c r="Z93" i="17" s="1"/>
  <c r="Z92" i="18"/>
  <c r="Z93" i="18" s="1"/>
  <c r="AF62" i="16"/>
  <c r="AF61" i="16"/>
  <c r="X62" i="16"/>
  <c r="X61" i="16"/>
  <c r="AC61" i="17"/>
  <c r="AC62" i="17"/>
  <c r="U61" i="17"/>
  <c r="U62" i="17"/>
  <c r="M44" i="11"/>
  <c r="M86" i="11"/>
  <c r="AF61" i="17"/>
  <c r="AF62" i="17"/>
  <c r="Y62" i="16"/>
  <c r="Y61" i="16"/>
  <c r="V62" i="17"/>
  <c r="V61" i="17"/>
  <c r="AB62" i="17"/>
  <c r="AB61" i="17"/>
  <c r="T62" i="17"/>
  <c r="T61" i="17"/>
  <c r="N2" i="29"/>
  <c r="N2" i="28"/>
  <c r="N2" i="19"/>
  <c r="N2" i="20"/>
  <c r="N2" i="21"/>
  <c r="N2" i="14"/>
  <c r="N2" i="12"/>
  <c r="N2" i="10"/>
  <c r="N2" i="15"/>
  <c r="N2" i="11"/>
  <c r="M44" i="14"/>
  <c r="M86" i="14"/>
  <c r="AC92" i="17"/>
  <c r="AC93" i="17" s="1"/>
  <c r="AC92" i="18"/>
  <c r="AC93" i="18" s="1"/>
  <c r="AA61" i="16"/>
  <c r="AA62" i="16"/>
  <c r="AG92" i="16"/>
  <c r="AG93" i="16" s="1"/>
  <c r="AG92" i="18"/>
  <c r="AG93" i="18" s="1"/>
  <c r="Y92" i="16"/>
  <c r="Y93" i="16" s="1"/>
  <c r="Y92" i="18"/>
  <c r="Y93" i="18" s="1"/>
  <c r="AE62" i="16"/>
  <c r="AE61" i="16"/>
  <c r="W62" i="16"/>
  <c r="W61" i="16"/>
  <c r="AF92" i="17"/>
  <c r="AF93" i="17" s="1"/>
  <c r="AF92" i="18"/>
  <c r="AF93" i="18" s="1"/>
  <c r="X92" i="17"/>
  <c r="X93" i="17" s="1"/>
  <c r="X92" i="18"/>
  <c r="X93" i="18" s="1"/>
  <c r="AD62" i="16"/>
  <c r="AD61" i="16"/>
  <c r="V62" i="16"/>
  <c r="V61" i="16"/>
  <c r="AA61" i="17"/>
  <c r="AA62" i="17"/>
  <c r="M44" i="15"/>
  <c r="M86" i="15"/>
  <c r="AI50" i="16"/>
  <c r="AI51" i="16"/>
  <c r="AC61" i="16"/>
  <c r="AC62" i="16"/>
  <c r="AI61" i="17"/>
  <c r="AI62" i="17"/>
  <c r="M44" i="21"/>
  <c r="M86" i="21"/>
  <c r="O32" i="19"/>
  <c r="J44" i="16"/>
  <c r="J90" i="16"/>
  <c r="J78" i="16"/>
  <c r="J96" i="16" s="1"/>
  <c r="J66" i="16"/>
  <c r="J72" i="16" s="1"/>
  <c r="J34" i="16"/>
  <c r="J84" i="16"/>
  <c r="J24" i="16"/>
  <c r="J55" i="16"/>
  <c r="J14" i="16"/>
  <c r="P32" i="19"/>
  <c r="J2" i="22"/>
  <c r="J34" i="22"/>
  <c r="J26" i="22"/>
  <c r="O77" i="19"/>
  <c r="O30" i="19"/>
  <c r="K2" i="27"/>
  <c r="K10" i="23"/>
  <c r="K10" i="22"/>
  <c r="K2" i="17"/>
  <c r="K2" i="16"/>
  <c r="K2" i="18"/>
  <c r="Q2" i="8"/>
  <c r="M2" i="50" s="1"/>
  <c r="M5" i="50" s="1"/>
  <c r="J34" i="23"/>
  <c r="J26" i="23"/>
  <c r="J2" i="23"/>
  <c r="P33" i="19"/>
  <c r="J24" i="18"/>
  <c r="J14" i="18"/>
  <c r="J44" i="18"/>
  <c r="J78" i="18"/>
  <c r="J96" i="18" s="1"/>
  <c r="J55" i="18"/>
  <c r="J84" i="18"/>
  <c r="J90" i="18"/>
  <c r="J66" i="18"/>
  <c r="J72" i="18" s="1"/>
  <c r="J34" i="18"/>
  <c r="J18" i="27"/>
  <c r="J34" i="27"/>
  <c r="O31" i="19"/>
  <c r="P31" i="19"/>
  <c r="O34" i="19"/>
  <c r="J78" i="17"/>
  <c r="J96" i="17" s="1"/>
  <c r="J55" i="17"/>
  <c r="J14" i="17"/>
  <c r="J34" i="17"/>
  <c r="J24" i="17"/>
  <c r="J84" i="17"/>
  <c r="J66" i="17"/>
  <c r="J72" i="17" s="1"/>
  <c r="J44" i="17"/>
  <c r="J90" i="17"/>
  <c r="W92" i="16"/>
  <c r="W93" i="16" s="1"/>
  <c r="X92" i="16"/>
  <c r="X93" i="16" s="1"/>
  <c r="AF92" i="16"/>
  <c r="AF93" i="16" s="1"/>
  <c r="AE92" i="16"/>
  <c r="AE93" i="16" s="1"/>
  <c r="AB92" i="17"/>
  <c r="AB93" i="17" s="1"/>
  <c r="AC92" i="16"/>
  <c r="AC93" i="16" s="1"/>
  <c r="U92" i="16"/>
  <c r="U93" i="16" s="1"/>
  <c r="AG92" i="17"/>
  <c r="AG93" i="17" s="1"/>
  <c r="Y92" i="17"/>
  <c r="Y93" i="17" s="1"/>
  <c r="T92" i="16"/>
  <c r="T93" i="16" s="1"/>
  <c r="AA92" i="16"/>
  <c r="AA93" i="16" s="1"/>
  <c r="AI92" i="16"/>
  <c r="AI93" i="16" s="1"/>
  <c r="Z92" i="16"/>
  <c r="Z93" i="16" s="1"/>
  <c r="AD92" i="17"/>
  <c r="AD93" i="17" s="1"/>
  <c r="V92" i="17"/>
  <c r="V93" i="17" s="1"/>
  <c r="H92" i="17"/>
  <c r="H93" i="17" s="1"/>
  <c r="C92" i="17"/>
  <c r="C93" i="17" s="1"/>
  <c r="H92" i="16"/>
  <c r="H93" i="16" s="1"/>
  <c r="C92" i="16"/>
  <c r="C93" i="16" s="1"/>
  <c r="G92" i="17"/>
  <c r="G93" i="17" s="1"/>
  <c r="D92" i="17"/>
  <c r="D93" i="17" s="1"/>
  <c r="F98" i="17" l="1"/>
  <c r="F99" i="17"/>
  <c r="F100" i="17"/>
  <c r="F97" i="17"/>
  <c r="F100" i="16"/>
  <c r="F97" i="16"/>
  <c r="F98" i="16"/>
  <c r="F99" i="16"/>
  <c r="F19" i="18"/>
  <c r="F29" i="18"/>
  <c r="E19" i="18"/>
  <c r="E29" i="18"/>
  <c r="H29" i="19"/>
  <c r="H36" i="19" s="1"/>
  <c r="H82" i="19"/>
  <c r="F31" i="16" s="1"/>
  <c r="H81" i="19"/>
  <c r="F30" i="16" s="1"/>
  <c r="H40" i="19"/>
  <c r="F31" i="18" s="1"/>
  <c r="H39" i="19"/>
  <c r="F30" i="18" s="1"/>
  <c r="G40" i="11"/>
  <c r="E21" i="18" s="1"/>
  <c r="G39" i="11"/>
  <c r="E20" i="18" s="1"/>
  <c r="H40" i="11"/>
  <c r="F21" i="18" s="1"/>
  <c r="H39" i="11"/>
  <c r="F20" i="18" s="1"/>
  <c r="H38" i="20"/>
  <c r="F26" i="18" s="1"/>
  <c r="H78" i="19"/>
  <c r="F30" i="27" s="1"/>
  <c r="H80" i="19"/>
  <c r="F25" i="16" s="1"/>
  <c r="N86" i="17"/>
  <c r="N87" i="17"/>
  <c r="K86" i="17"/>
  <c r="K87" i="17"/>
  <c r="S86" i="17"/>
  <c r="S87" i="17"/>
  <c r="O86" i="17"/>
  <c r="O87" i="17"/>
  <c r="I86" i="17"/>
  <c r="I87" i="17"/>
  <c r="G86" i="17"/>
  <c r="G87" i="17"/>
  <c r="P86" i="17"/>
  <c r="P87" i="17"/>
  <c r="H122" i="19"/>
  <c r="R86" i="17"/>
  <c r="R87" i="17"/>
  <c r="Q86" i="17"/>
  <c r="Q87" i="17"/>
  <c r="J86" i="17"/>
  <c r="J87" i="17"/>
  <c r="L86" i="17"/>
  <c r="L87" i="17"/>
  <c r="M86" i="17"/>
  <c r="M87" i="17"/>
  <c r="J86" i="16"/>
  <c r="J87" i="16"/>
  <c r="K86" i="16"/>
  <c r="K87" i="16"/>
  <c r="S86" i="16"/>
  <c r="S87" i="16"/>
  <c r="R86" i="16"/>
  <c r="R87" i="16"/>
  <c r="L86" i="16"/>
  <c r="L87" i="16"/>
  <c r="N86" i="16"/>
  <c r="N87" i="16"/>
  <c r="O86" i="16"/>
  <c r="O87" i="16"/>
  <c r="P86" i="16"/>
  <c r="P87" i="16"/>
  <c r="M86" i="16"/>
  <c r="M87" i="16"/>
  <c r="G86" i="16"/>
  <c r="G87" i="16"/>
  <c r="I86" i="16"/>
  <c r="I87" i="16"/>
  <c r="Q86" i="16"/>
  <c r="Q87" i="16"/>
  <c r="AG86" i="18"/>
  <c r="AG87" i="18"/>
  <c r="AE86" i="18"/>
  <c r="AE87" i="18"/>
  <c r="T86" i="18"/>
  <c r="T87" i="18"/>
  <c r="W86" i="18"/>
  <c r="W87" i="18"/>
  <c r="Y86" i="18"/>
  <c r="Y87" i="18"/>
  <c r="X86" i="18"/>
  <c r="X87" i="18"/>
  <c r="AB86" i="18"/>
  <c r="AB87" i="18"/>
  <c r="AA86" i="18"/>
  <c r="AA87" i="18"/>
  <c r="Z86" i="18"/>
  <c r="Z87" i="18"/>
  <c r="C86" i="18"/>
  <c r="C87" i="18"/>
  <c r="V86" i="18"/>
  <c r="V87" i="18"/>
  <c r="AI86" i="18"/>
  <c r="AI87" i="18"/>
  <c r="U86" i="18"/>
  <c r="U87" i="18"/>
  <c r="H86" i="18"/>
  <c r="H87" i="18"/>
  <c r="AD86" i="18"/>
  <c r="AD87" i="18"/>
  <c r="AF86" i="18"/>
  <c r="AF87" i="18"/>
  <c r="AC86" i="18"/>
  <c r="AC87" i="18"/>
  <c r="H120" i="19"/>
  <c r="F46" i="27" s="1"/>
  <c r="F26" i="16"/>
  <c r="G92" i="19"/>
  <c r="G97" i="19"/>
  <c r="G106" i="19"/>
  <c r="G91" i="19"/>
  <c r="G96" i="19"/>
  <c r="G101" i="19"/>
  <c r="G110" i="19"/>
  <c r="G95" i="19"/>
  <c r="G100" i="19"/>
  <c r="G105" i="19"/>
  <c r="G99" i="19"/>
  <c r="G104" i="19"/>
  <c r="G109" i="19"/>
  <c r="G103" i="19"/>
  <c r="G90" i="19"/>
  <c r="G107" i="19"/>
  <c r="G112" i="19"/>
  <c r="G94" i="19"/>
  <c r="G111" i="19"/>
  <c r="G89" i="19"/>
  <c r="G98" i="19"/>
  <c r="G88" i="19"/>
  <c r="G93" i="19"/>
  <c r="G102" i="19"/>
  <c r="AA61" i="18"/>
  <c r="AA62" i="18"/>
  <c r="N92" i="17"/>
  <c r="N93" i="17" s="1"/>
  <c r="N92" i="18"/>
  <c r="N93" i="18" s="1"/>
  <c r="S61" i="16"/>
  <c r="S62" i="16"/>
  <c r="O92" i="17"/>
  <c r="O93" i="17" s="1"/>
  <c r="O92" i="18"/>
  <c r="O93" i="18" s="1"/>
  <c r="H61" i="18"/>
  <c r="H62" i="18"/>
  <c r="L61" i="17"/>
  <c r="L62" i="17"/>
  <c r="S62" i="17"/>
  <c r="S61" i="17"/>
  <c r="AG62" i="18"/>
  <c r="AG61" i="18"/>
  <c r="L61" i="16"/>
  <c r="L62" i="16"/>
  <c r="L92" i="17"/>
  <c r="L93" i="17" s="1"/>
  <c r="L92" i="18"/>
  <c r="L93" i="18" s="1"/>
  <c r="I61" i="16"/>
  <c r="I62" i="16"/>
  <c r="AE62" i="18"/>
  <c r="AE61" i="18"/>
  <c r="AD51" i="18"/>
  <c r="AD50" i="18"/>
  <c r="W50" i="18"/>
  <c r="W51" i="18"/>
  <c r="AC50" i="17"/>
  <c r="AC51" i="17"/>
  <c r="N86" i="12"/>
  <c r="N44" i="12"/>
  <c r="AC51" i="16"/>
  <c r="AC50" i="16"/>
  <c r="N44" i="14"/>
  <c r="N86" i="14"/>
  <c r="AE51" i="17"/>
  <c r="AE50" i="17"/>
  <c r="AA50" i="17"/>
  <c r="AA51" i="17"/>
  <c r="M62" i="17"/>
  <c r="M61" i="17"/>
  <c r="T50" i="18"/>
  <c r="T51" i="18"/>
  <c r="Y51" i="18"/>
  <c r="Y50" i="18"/>
  <c r="AF61" i="18"/>
  <c r="AF62" i="18"/>
  <c r="V51" i="18"/>
  <c r="V50" i="18"/>
  <c r="Y50" i="17"/>
  <c r="Y51" i="17"/>
  <c r="AF51" i="16"/>
  <c r="AF50" i="16"/>
  <c r="N86" i="21"/>
  <c r="N44" i="21"/>
  <c r="W51" i="17"/>
  <c r="W50" i="17"/>
  <c r="V51" i="17"/>
  <c r="V50" i="17"/>
  <c r="N86" i="20"/>
  <c r="N44" i="20"/>
  <c r="X51" i="17"/>
  <c r="X50" i="17"/>
  <c r="AE51" i="16"/>
  <c r="AE50" i="16"/>
  <c r="AB51" i="16"/>
  <c r="AB50" i="16"/>
  <c r="AD51" i="16"/>
  <c r="AD50" i="16"/>
  <c r="P92" i="17"/>
  <c r="P93" i="17" s="1"/>
  <c r="P92" i="18"/>
  <c r="P93" i="18" s="1"/>
  <c r="M62" i="16"/>
  <c r="M61" i="16"/>
  <c r="AC61" i="18"/>
  <c r="AC62" i="18"/>
  <c r="I92" i="16"/>
  <c r="I93" i="16" s="1"/>
  <c r="I92" i="18"/>
  <c r="I93" i="18" s="1"/>
  <c r="Q92" i="16"/>
  <c r="Q93" i="16" s="1"/>
  <c r="Q92" i="18"/>
  <c r="Q93" i="18" s="1"/>
  <c r="N62" i="16"/>
  <c r="N61" i="16"/>
  <c r="N62" i="17"/>
  <c r="N61" i="17"/>
  <c r="U61" i="18"/>
  <c r="U62" i="18"/>
  <c r="U51" i="18"/>
  <c r="U50" i="18"/>
  <c r="X51" i="18"/>
  <c r="X50" i="18"/>
  <c r="J92" i="16"/>
  <c r="J93" i="16" s="1"/>
  <c r="J92" i="18"/>
  <c r="J93" i="18" s="1"/>
  <c r="R92" i="16"/>
  <c r="R93" i="16" s="1"/>
  <c r="R92" i="18"/>
  <c r="R93" i="18" s="1"/>
  <c r="O62" i="16"/>
  <c r="O61" i="16"/>
  <c r="O61" i="17"/>
  <c r="O62" i="17"/>
  <c r="Z51" i="18"/>
  <c r="Z50" i="18"/>
  <c r="AB51" i="18"/>
  <c r="AB50" i="18"/>
  <c r="V61" i="18"/>
  <c r="V62" i="18"/>
  <c r="O2" i="28"/>
  <c r="O2" i="29"/>
  <c r="O2" i="19"/>
  <c r="O2" i="20"/>
  <c r="O2" i="21"/>
  <c r="O2" i="15"/>
  <c r="O2" i="14"/>
  <c r="O2" i="11"/>
  <c r="O2" i="12"/>
  <c r="O2" i="10"/>
  <c r="T50" i="17"/>
  <c r="T51" i="17"/>
  <c r="N86" i="19"/>
  <c r="N44" i="19"/>
  <c r="AD51" i="17"/>
  <c r="AD50" i="17"/>
  <c r="Y51" i="16"/>
  <c r="Y50" i="16"/>
  <c r="Z50" i="17"/>
  <c r="Z51" i="17"/>
  <c r="K92" i="17"/>
  <c r="K93" i="17" s="1"/>
  <c r="K92" i="18"/>
  <c r="K93" i="18" s="1"/>
  <c r="S92" i="17"/>
  <c r="S93" i="17" s="1"/>
  <c r="S92" i="18"/>
  <c r="S93" i="18" s="1"/>
  <c r="P61" i="16"/>
  <c r="P62" i="16"/>
  <c r="P61" i="17"/>
  <c r="P62" i="17"/>
  <c r="AC51" i="18"/>
  <c r="AC50" i="18"/>
  <c r="Y61" i="18"/>
  <c r="Y62" i="18"/>
  <c r="AF50" i="18"/>
  <c r="AF51" i="18"/>
  <c r="AG50" i="17"/>
  <c r="AG51" i="17"/>
  <c r="N44" i="11"/>
  <c r="N86" i="11"/>
  <c r="N44" i="28"/>
  <c r="N86" i="28"/>
  <c r="U51" i="17"/>
  <c r="U50" i="17"/>
  <c r="AA50" i="16"/>
  <c r="AA51" i="16"/>
  <c r="U51" i="16"/>
  <c r="U50" i="16"/>
  <c r="W51" i="16"/>
  <c r="W50" i="16"/>
  <c r="N86" i="15"/>
  <c r="N44" i="15"/>
  <c r="N44" i="29"/>
  <c r="N86" i="29"/>
  <c r="Z50" i="16"/>
  <c r="Z51" i="16"/>
  <c r="T51" i="16"/>
  <c r="T50" i="16"/>
  <c r="AF51" i="17"/>
  <c r="AF50" i="17"/>
  <c r="V50" i="16"/>
  <c r="V51" i="16"/>
  <c r="Q62" i="16"/>
  <c r="Q61" i="16"/>
  <c r="I61" i="17"/>
  <c r="I62" i="17"/>
  <c r="Q61" i="17"/>
  <c r="Q62" i="17"/>
  <c r="AA51" i="18"/>
  <c r="AA50" i="18"/>
  <c r="Z61" i="18"/>
  <c r="Z62" i="18"/>
  <c r="T62" i="18"/>
  <c r="T61" i="18"/>
  <c r="M92" i="17"/>
  <c r="M93" i="17" s="1"/>
  <c r="M92" i="18"/>
  <c r="M93" i="18" s="1"/>
  <c r="J62" i="16"/>
  <c r="J61" i="16"/>
  <c r="R62" i="16"/>
  <c r="R61" i="16"/>
  <c r="J61" i="17"/>
  <c r="J62" i="17"/>
  <c r="R61" i="17"/>
  <c r="R62" i="17"/>
  <c r="AG51" i="18"/>
  <c r="AG50" i="18"/>
  <c r="AB61" i="18"/>
  <c r="AB62" i="18"/>
  <c r="W62" i="18"/>
  <c r="W61" i="18"/>
  <c r="X61" i="18"/>
  <c r="X62" i="18"/>
  <c r="AD62" i="18"/>
  <c r="AD61" i="18"/>
  <c r="AB51" i="17"/>
  <c r="AB50" i="17"/>
  <c r="X50" i="16"/>
  <c r="X51" i="16"/>
  <c r="N44" i="10"/>
  <c r="N86" i="10"/>
  <c r="AG50" i="16"/>
  <c r="AG51" i="16"/>
  <c r="Q31" i="19"/>
  <c r="P30" i="19"/>
  <c r="P77" i="19"/>
  <c r="K34" i="27"/>
  <c r="K18" i="27"/>
  <c r="K55" i="16"/>
  <c r="K90" i="16"/>
  <c r="K14" i="16"/>
  <c r="K84" i="16"/>
  <c r="K24" i="16"/>
  <c r="K44" i="16"/>
  <c r="K66" i="16"/>
  <c r="K72" i="16" s="1"/>
  <c r="K78" i="16"/>
  <c r="K96" i="16" s="1"/>
  <c r="K34" i="16"/>
  <c r="K24" i="17"/>
  <c r="K78" i="17"/>
  <c r="K96" i="17" s="1"/>
  <c r="K55" i="17"/>
  <c r="K84" i="17"/>
  <c r="K44" i="17"/>
  <c r="K14" i="17"/>
  <c r="K90" i="17"/>
  <c r="K66" i="17"/>
  <c r="K72" i="17" s="1"/>
  <c r="K34" i="17"/>
  <c r="O35" i="19"/>
  <c r="P34" i="19"/>
  <c r="K34" i="22"/>
  <c r="K2" i="22"/>
  <c r="K26" i="22"/>
  <c r="K90" i="18"/>
  <c r="K84" i="18"/>
  <c r="K14" i="18"/>
  <c r="K55" i="18"/>
  <c r="K34" i="18"/>
  <c r="K24" i="18"/>
  <c r="K78" i="18"/>
  <c r="K96" i="18" s="1"/>
  <c r="K66" i="18"/>
  <c r="K72" i="18" s="1"/>
  <c r="K44" i="18"/>
  <c r="L2" i="27"/>
  <c r="L10" i="23"/>
  <c r="L10" i="22"/>
  <c r="L2" i="17"/>
  <c r="L2" i="16"/>
  <c r="L2" i="18"/>
  <c r="R2" i="8"/>
  <c r="N2" i="50" s="1"/>
  <c r="N5" i="50" s="1"/>
  <c r="K34" i="23"/>
  <c r="K26" i="23"/>
  <c r="K2" i="23"/>
  <c r="G61" i="17"/>
  <c r="G62" i="17"/>
  <c r="G51" i="17"/>
  <c r="G50" i="17"/>
  <c r="G61" i="16"/>
  <c r="G62" i="16"/>
  <c r="C61" i="18"/>
  <c r="C62" i="18"/>
  <c r="AI61" i="18"/>
  <c r="AI62" i="18"/>
  <c r="D92" i="16"/>
  <c r="D93" i="16" s="1"/>
  <c r="G92" i="16"/>
  <c r="G93" i="16" s="1"/>
  <c r="O92" i="16"/>
  <c r="O93" i="16" s="1"/>
  <c r="K92" i="16"/>
  <c r="K93" i="16" s="1"/>
  <c r="S92" i="16"/>
  <c r="S93" i="16" s="1"/>
  <c r="I92" i="17"/>
  <c r="I93" i="17" s="1"/>
  <c r="Q92" i="17"/>
  <c r="Q93" i="17" s="1"/>
  <c r="L92" i="16"/>
  <c r="L93" i="16" s="1"/>
  <c r="J92" i="17"/>
  <c r="J93" i="17" s="1"/>
  <c r="R92" i="17"/>
  <c r="R93" i="17" s="1"/>
  <c r="M92" i="16"/>
  <c r="M93" i="16" s="1"/>
  <c r="N92" i="16"/>
  <c r="N93" i="16" s="1"/>
  <c r="P92" i="16"/>
  <c r="P93" i="16" s="1"/>
  <c r="F99" i="18" l="1"/>
  <c r="H38" i="19"/>
  <c r="F25" i="18" s="1"/>
  <c r="AI62" i="28"/>
  <c r="AI62" i="12"/>
  <c r="AI62" i="20" s="1"/>
  <c r="AI62" i="15"/>
  <c r="AI62" i="14"/>
  <c r="AE62" i="28"/>
  <c r="AE62" i="12"/>
  <c r="AE62" i="20" s="1"/>
  <c r="AE62" i="15"/>
  <c r="AE62" i="14"/>
  <c r="AD105" i="28"/>
  <c r="AD105" i="12"/>
  <c r="AD105" i="20" s="1"/>
  <c r="AD105" i="15"/>
  <c r="AD105" i="14"/>
  <c r="AB62" i="28"/>
  <c r="AB62" i="12"/>
  <c r="AB62" i="20" s="1"/>
  <c r="AB62" i="14"/>
  <c r="AB62" i="15"/>
  <c r="AA62" i="14"/>
  <c r="AA62" i="12"/>
  <c r="AA62" i="20" s="1"/>
  <c r="AA62" i="28"/>
  <c r="AA62" i="15"/>
  <c r="AB104" i="28"/>
  <c r="AB104" i="14"/>
  <c r="AB104" i="15"/>
  <c r="AB104" i="12"/>
  <c r="AB104" i="20" s="1"/>
  <c r="AC105" i="15"/>
  <c r="AC105" i="28"/>
  <c r="AC105" i="14"/>
  <c r="AC105" i="12"/>
  <c r="AC105" i="20" s="1"/>
  <c r="AH63" i="12"/>
  <c r="AH63" i="20" s="1"/>
  <c r="AH63" i="28"/>
  <c r="AH63" i="14"/>
  <c r="AH63" i="15"/>
  <c r="J104" i="15"/>
  <c r="J104" i="28"/>
  <c r="J104" i="14"/>
  <c r="J104" i="12"/>
  <c r="J104" i="20" s="1"/>
  <c r="AI104" i="12"/>
  <c r="AI104" i="20" s="1"/>
  <c r="AI104" i="28"/>
  <c r="AI104" i="14"/>
  <c r="AI104" i="15"/>
  <c r="V62" i="12"/>
  <c r="V62" i="20" s="1"/>
  <c r="V62" i="14"/>
  <c r="V62" i="15"/>
  <c r="V62" i="28"/>
  <c r="AG105" i="15"/>
  <c r="AG105" i="14"/>
  <c r="AG105" i="28"/>
  <c r="AG105" i="12"/>
  <c r="AG105" i="20" s="1"/>
  <c r="Z104" i="14"/>
  <c r="Z104" i="15"/>
  <c r="Z104" i="12"/>
  <c r="Z104" i="20" s="1"/>
  <c r="Z104" i="28"/>
  <c r="AF104" i="15"/>
  <c r="AF104" i="14"/>
  <c r="AF104" i="28"/>
  <c r="AF104" i="12"/>
  <c r="AF104" i="20" s="1"/>
  <c r="Y63" i="15"/>
  <c r="Y63" i="14"/>
  <c r="Y63" i="28"/>
  <c r="Y63" i="12"/>
  <c r="Y63" i="20" s="1"/>
  <c r="AH105" i="15"/>
  <c r="AH105" i="14"/>
  <c r="AH105" i="28"/>
  <c r="AH105" i="12"/>
  <c r="AH105" i="20" s="1"/>
  <c r="W105" i="14"/>
  <c r="W105" i="28"/>
  <c r="W105" i="12"/>
  <c r="W105" i="20" s="1"/>
  <c r="W105" i="15"/>
  <c r="AA63" i="28"/>
  <c r="AA63" i="15"/>
  <c r="AA63" i="12"/>
  <c r="AA63" i="20" s="1"/>
  <c r="AA63" i="14"/>
  <c r="AK105" i="14"/>
  <c r="AK105" i="15"/>
  <c r="AK105" i="12"/>
  <c r="AK105" i="20" s="1"/>
  <c r="AK105" i="28"/>
  <c r="AA104" i="15"/>
  <c r="AA104" i="14"/>
  <c r="AA104" i="28"/>
  <c r="AA104" i="12"/>
  <c r="AA104" i="20" s="1"/>
  <c r="AD63" i="12"/>
  <c r="AD63" i="20" s="1"/>
  <c r="AD63" i="28"/>
  <c r="AD63" i="15"/>
  <c r="AD63" i="14"/>
  <c r="W104" i="12"/>
  <c r="W104" i="20" s="1"/>
  <c r="W104" i="15"/>
  <c r="W104" i="28"/>
  <c r="W104" i="14"/>
  <c r="AF62" i="14"/>
  <c r="AF62" i="28"/>
  <c r="AF62" i="12"/>
  <c r="AF62" i="20" s="1"/>
  <c r="AF62" i="15"/>
  <c r="AD104" i="15"/>
  <c r="AD104" i="28"/>
  <c r="AD104" i="12"/>
  <c r="AD104" i="20" s="1"/>
  <c r="AD104" i="14"/>
  <c r="V63" i="12"/>
  <c r="V63" i="20" s="1"/>
  <c r="V63" i="15"/>
  <c r="V63" i="14"/>
  <c r="V63" i="28"/>
  <c r="W62" i="14"/>
  <c r="W62" i="15"/>
  <c r="W62" i="12"/>
  <c r="W62" i="20" s="1"/>
  <c r="W62" i="28"/>
  <c r="V105" i="15"/>
  <c r="V105" i="14"/>
  <c r="V105" i="28"/>
  <c r="V105" i="12"/>
  <c r="V105" i="20" s="1"/>
  <c r="X105" i="14"/>
  <c r="X105" i="28"/>
  <c r="X105" i="15"/>
  <c r="X105" i="12"/>
  <c r="X105" i="20" s="1"/>
  <c r="AA105" i="15"/>
  <c r="AA105" i="14"/>
  <c r="AA105" i="28"/>
  <c r="AA105" i="12"/>
  <c r="AA105" i="20" s="1"/>
  <c r="AC63" i="12"/>
  <c r="AC63" i="20" s="1"/>
  <c r="AC63" i="28"/>
  <c r="AC63" i="14"/>
  <c r="AC63" i="15"/>
  <c r="AC104" i="12"/>
  <c r="AC104" i="20" s="1"/>
  <c r="AC104" i="28"/>
  <c r="AC104" i="15"/>
  <c r="AC104" i="14"/>
  <c r="Z62" i="28"/>
  <c r="Z62" i="12"/>
  <c r="Z62" i="20" s="1"/>
  <c r="Z62" i="15"/>
  <c r="Z62" i="14"/>
  <c r="AB63" i="14"/>
  <c r="AB63" i="15"/>
  <c r="AB63" i="12"/>
  <c r="AB63" i="20" s="1"/>
  <c r="AB63" i="28"/>
  <c r="Y62" i="14"/>
  <c r="Y62" i="28"/>
  <c r="Y62" i="12"/>
  <c r="Y62" i="20" s="1"/>
  <c r="Y62" i="15"/>
  <c r="AB105" i="15"/>
  <c r="AB105" i="14"/>
  <c r="AB105" i="28"/>
  <c r="AB105" i="12"/>
  <c r="AB105" i="20" s="1"/>
  <c r="AD62" i="14"/>
  <c r="AD62" i="28"/>
  <c r="AD62" i="12"/>
  <c r="AD62" i="20" s="1"/>
  <c r="AD62" i="15"/>
  <c r="AG63" i="12"/>
  <c r="AG63" i="20" s="1"/>
  <c r="AG63" i="15"/>
  <c r="AG63" i="14"/>
  <c r="AG63" i="28"/>
  <c r="X104" i="15"/>
  <c r="X104" i="28"/>
  <c r="X104" i="14"/>
  <c r="X104" i="12"/>
  <c r="X104" i="20" s="1"/>
  <c r="AF63" i="14"/>
  <c r="AF63" i="28"/>
  <c r="AF63" i="12"/>
  <c r="AF63" i="20" s="1"/>
  <c r="AF63" i="15"/>
  <c r="J62" i="15"/>
  <c r="J62" i="14"/>
  <c r="J62" i="28"/>
  <c r="J62" i="12"/>
  <c r="J62" i="20" s="1"/>
  <c r="Y105" i="15"/>
  <c r="Y105" i="14"/>
  <c r="Y105" i="28"/>
  <c r="Y105" i="12"/>
  <c r="Y105" i="20" s="1"/>
  <c r="AI63" i="15"/>
  <c r="AI63" i="28"/>
  <c r="AI63" i="12"/>
  <c r="AI63" i="20" s="1"/>
  <c r="AI63" i="14"/>
  <c r="AK62" i="12"/>
  <c r="AK62" i="20" s="1"/>
  <c r="AK62" i="14"/>
  <c r="AK62" i="28"/>
  <c r="AK62" i="15"/>
  <c r="AK63" i="12"/>
  <c r="AK63" i="20" s="1"/>
  <c r="AK63" i="14"/>
  <c r="AK63" i="28"/>
  <c r="AK63" i="15"/>
  <c r="AE63" i="15"/>
  <c r="AE63" i="14"/>
  <c r="AE63" i="12"/>
  <c r="AE63" i="20" s="1"/>
  <c r="AE63" i="28"/>
  <c r="AE104" i="15"/>
  <c r="AE104" i="14"/>
  <c r="AE104" i="28"/>
  <c r="AE104" i="12"/>
  <c r="AE104" i="20" s="1"/>
  <c r="AE105" i="12"/>
  <c r="AE105" i="20" s="1"/>
  <c r="AE105" i="15"/>
  <c r="AE105" i="14"/>
  <c r="AE105" i="28"/>
  <c r="X62" i="15"/>
  <c r="X62" i="14"/>
  <c r="X62" i="12"/>
  <c r="X62" i="20" s="1"/>
  <c r="X62" i="28"/>
  <c r="AC62" i="12"/>
  <c r="AC62" i="20" s="1"/>
  <c r="AC62" i="15"/>
  <c r="AC62" i="14"/>
  <c r="AC62" i="28"/>
  <c r="V104" i="28"/>
  <c r="V104" i="15"/>
  <c r="V104" i="14"/>
  <c r="V104" i="12"/>
  <c r="V104" i="20" s="1"/>
  <c r="Y104" i="28"/>
  <c r="Y104" i="15"/>
  <c r="Y104" i="12"/>
  <c r="Y104" i="20" s="1"/>
  <c r="Y104" i="14"/>
  <c r="J63" i="15"/>
  <c r="J63" i="14"/>
  <c r="J63" i="28"/>
  <c r="J63" i="12"/>
  <c r="J63" i="20" s="1"/>
  <c r="AG104" i="15"/>
  <c r="AG104" i="14"/>
  <c r="AG104" i="12"/>
  <c r="AG104" i="20" s="1"/>
  <c r="AG104" i="28"/>
  <c r="AH62" i="14"/>
  <c r="AH62" i="15"/>
  <c r="AH62" i="28"/>
  <c r="AH62" i="12"/>
  <c r="AH62" i="20" s="1"/>
  <c r="E104" i="15"/>
  <c r="E104" i="14"/>
  <c r="E104" i="28"/>
  <c r="E104" i="12"/>
  <c r="E104" i="20" s="1"/>
  <c r="X63" i="15"/>
  <c r="X63" i="14"/>
  <c r="X63" i="28"/>
  <c r="X63" i="12"/>
  <c r="X63" i="20" s="1"/>
  <c r="Z63" i="12"/>
  <c r="Z63" i="20" s="1"/>
  <c r="Z63" i="14"/>
  <c r="Z63" i="28"/>
  <c r="Z63" i="15"/>
  <c r="AF105" i="12"/>
  <c r="AF105" i="20" s="1"/>
  <c r="AF105" i="28"/>
  <c r="AF105" i="15"/>
  <c r="AF105" i="14"/>
  <c r="E105" i="15"/>
  <c r="E105" i="14"/>
  <c r="E105" i="28"/>
  <c r="E105" i="12"/>
  <c r="E105" i="20" s="1"/>
  <c r="E62" i="14"/>
  <c r="E62" i="12"/>
  <c r="E62" i="20" s="1"/>
  <c r="E62" i="28"/>
  <c r="E62" i="15"/>
  <c r="AK104" i="15"/>
  <c r="AK104" i="12"/>
  <c r="AK104" i="20" s="1"/>
  <c r="AK104" i="28"/>
  <c r="AK104" i="14"/>
  <c r="E63" i="15"/>
  <c r="E63" i="14"/>
  <c r="E63" i="12"/>
  <c r="E63" i="20" s="1"/>
  <c r="E63" i="28"/>
  <c r="AH104" i="12"/>
  <c r="AH104" i="20" s="1"/>
  <c r="AH104" i="15"/>
  <c r="AH104" i="14"/>
  <c r="AH104" i="28"/>
  <c r="W63" i="14"/>
  <c r="W63" i="28"/>
  <c r="W63" i="12"/>
  <c r="W63" i="20" s="1"/>
  <c r="W63" i="15"/>
  <c r="AI105" i="28"/>
  <c r="AI105" i="12"/>
  <c r="AI105" i="20" s="1"/>
  <c r="AI105" i="14"/>
  <c r="AI105" i="15"/>
  <c r="J105" i="15"/>
  <c r="J105" i="14"/>
  <c r="J105" i="28"/>
  <c r="J105" i="12"/>
  <c r="J105" i="20" s="1"/>
  <c r="AG62" i="28"/>
  <c r="AG62" i="12"/>
  <c r="AG62" i="20" s="1"/>
  <c r="AG62" i="14"/>
  <c r="AG62" i="15"/>
  <c r="Z105" i="12"/>
  <c r="Z105" i="20" s="1"/>
  <c r="Z105" i="28"/>
  <c r="Z105" i="15"/>
  <c r="Z105" i="14"/>
  <c r="F97" i="18"/>
  <c r="AA113" i="10"/>
  <c r="AA122" i="10" s="1"/>
  <c r="F101" i="16"/>
  <c r="F100" i="18"/>
  <c r="F98" i="18"/>
  <c r="Y113" i="10"/>
  <c r="Y122" i="10" s="1"/>
  <c r="F101" i="17"/>
  <c r="G113" i="29"/>
  <c r="G122" i="29" s="1"/>
  <c r="E27" i="17" s="1"/>
  <c r="F25" i="17"/>
  <c r="Q86" i="18"/>
  <c r="Q87" i="18"/>
  <c r="R86" i="18"/>
  <c r="R87" i="18"/>
  <c r="P86" i="18"/>
  <c r="P87" i="18"/>
  <c r="I86" i="18"/>
  <c r="I87" i="18"/>
  <c r="J86" i="18"/>
  <c r="J87" i="18"/>
  <c r="M86" i="18"/>
  <c r="M87" i="18"/>
  <c r="K86" i="18"/>
  <c r="K87" i="18"/>
  <c r="S86" i="18"/>
  <c r="S87" i="18"/>
  <c r="L86" i="18"/>
  <c r="L87" i="18"/>
  <c r="D86" i="18"/>
  <c r="D87" i="18"/>
  <c r="N86" i="18"/>
  <c r="N87" i="18"/>
  <c r="G86" i="18"/>
  <c r="G87" i="18"/>
  <c r="O86" i="18"/>
  <c r="O87" i="18"/>
  <c r="F6" i="27"/>
  <c r="F4" i="27"/>
  <c r="F11" i="27"/>
  <c r="F14" i="27"/>
  <c r="F7" i="27"/>
  <c r="F13" i="27"/>
  <c r="F9" i="27"/>
  <c r="F5" i="27"/>
  <c r="F3" i="27"/>
  <c r="F8" i="27"/>
  <c r="F12" i="27"/>
  <c r="Z113" i="10"/>
  <c r="AH71" i="10"/>
  <c r="AH80" i="10" s="1"/>
  <c r="AF71" i="10"/>
  <c r="AF80" i="10" s="1"/>
  <c r="X113" i="10"/>
  <c r="X122" i="10" s="1"/>
  <c r="AE113" i="10"/>
  <c r="AE122" i="10" s="1"/>
  <c r="AB71" i="10"/>
  <c r="AB80" i="10" s="1"/>
  <c r="F31" i="27"/>
  <c r="F10" i="27"/>
  <c r="G113" i="20"/>
  <c r="G123" i="20" s="1"/>
  <c r="G124" i="20" s="1"/>
  <c r="G87" i="19"/>
  <c r="J71" i="10"/>
  <c r="J80" i="10" s="1"/>
  <c r="AD113" i="10"/>
  <c r="AD122" i="10" s="1"/>
  <c r="W113" i="10"/>
  <c r="W122" i="10" s="1"/>
  <c r="AC113" i="10"/>
  <c r="AC122" i="10" s="1"/>
  <c r="J113" i="10"/>
  <c r="Z71" i="10"/>
  <c r="AH113" i="10"/>
  <c r="X71" i="10"/>
  <c r="X80" i="10" s="1"/>
  <c r="W71" i="10"/>
  <c r="W80" i="10" s="1"/>
  <c r="AI71" i="10"/>
  <c r="AI80" i="10" s="1"/>
  <c r="V71" i="10"/>
  <c r="V80" i="10" s="1"/>
  <c r="AE71" i="10"/>
  <c r="AI113" i="10"/>
  <c r="AI122" i="10" s="1"/>
  <c r="N106" i="29"/>
  <c r="N101" i="29"/>
  <c r="N50" i="29"/>
  <c r="N64" i="29"/>
  <c r="R109" i="29"/>
  <c r="P61" i="18"/>
  <c r="P62" i="18"/>
  <c r="N95" i="29"/>
  <c r="N94" i="29"/>
  <c r="AI38" i="10"/>
  <c r="AB38" i="10"/>
  <c r="J38" i="10"/>
  <c r="AF38" i="10"/>
  <c r="N107" i="29"/>
  <c r="AH38" i="10"/>
  <c r="AE38" i="10"/>
  <c r="O86" i="11"/>
  <c r="O44" i="11"/>
  <c r="K51" i="17"/>
  <c r="K50" i="17"/>
  <c r="K51" i="16"/>
  <c r="K50" i="16"/>
  <c r="J50" i="16"/>
  <c r="J51" i="16"/>
  <c r="V41" i="17"/>
  <c r="V40" i="17"/>
  <c r="AC41" i="17"/>
  <c r="AC40" i="17"/>
  <c r="AG41" i="16"/>
  <c r="AG40" i="16"/>
  <c r="M50" i="16"/>
  <c r="M51" i="16"/>
  <c r="Y38" i="10"/>
  <c r="M51" i="17"/>
  <c r="M50" i="17"/>
  <c r="S62" i="18"/>
  <c r="S61" i="18"/>
  <c r="O89" i="21"/>
  <c r="O112" i="21"/>
  <c r="O44" i="14"/>
  <c r="O86" i="14"/>
  <c r="Q50" i="17"/>
  <c r="Q51" i="17"/>
  <c r="AC71" i="10"/>
  <c r="V113" i="10"/>
  <c r="AD71" i="10"/>
  <c r="H51" i="18"/>
  <c r="H50" i="18"/>
  <c r="AG113" i="10"/>
  <c r="K62" i="16"/>
  <c r="K61" i="16"/>
  <c r="AD38" i="10"/>
  <c r="L62" i="18"/>
  <c r="L61" i="18"/>
  <c r="Q62" i="18"/>
  <c r="Q61" i="18"/>
  <c r="N51" i="18"/>
  <c r="N50" i="18"/>
  <c r="O61" i="18"/>
  <c r="O62" i="18"/>
  <c r="O50" i="18"/>
  <c r="O51" i="18"/>
  <c r="K61" i="18"/>
  <c r="K62" i="18"/>
  <c r="I51" i="18"/>
  <c r="I50" i="18"/>
  <c r="M50" i="18"/>
  <c r="M51" i="18"/>
  <c r="I61" i="18"/>
  <c r="I62" i="18"/>
  <c r="O44" i="15"/>
  <c r="O86" i="15"/>
  <c r="W41" i="17"/>
  <c r="W40" i="17"/>
  <c r="W40" i="16"/>
  <c r="W41" i="16"/>
  <c r="Y40" i="17"/>
  <c r="Y41" i="17"/>
  <c r="Q50" i="16"/>
  <c r="Q51" i="16"/>
  <c r="U41" i="17"/>
  <c r="U40" i="17"/>
  <c r="AG71" i="10"/>
  <c r="T41" i="16"/>
  <c r="T40" i="16"/>
  <c r="R50" i="17"/>
  <c r="R51" i="17"/>
  <c r="P50" i="17"/>
  <c r="P51" i="17"/>
  <c r="K61" i="17"/>
  <c r="K62" i="17"/>
  <c r="J61" i="18"/>
  <c r="J62" i="18"/>
  <c r="AC38" i="10"/>
  <c r="L50" i="17"/>
  <c r="L51" i="17"/>
  <c r="O86" i="20"/>
  <c r="O44" i="20"/>
  <c r="AE40" i="16"/>
  <c r="AE41" i="16"/>
  <c r="Z41" i="17"/>
  <c r="Z40" i="17"/>
  <c r="R51" i="16"/>
  <c r="R50" i="16"/>
  <c r="AA71" i="10"/>
  <c r="H40" i="16"/>
  <c r="H41" i="16"/>
  <c r="AE50" i="18"/>
  <c r="AE51" i="18"/>
  <c r="AA40" i="16"/>
  <c r="AA41" i="16"/>
  <c r="X41" i="16"/>
  <c r="X40" i="16"/>
  <c r="L50" i="16"/>
  <c r="L51" i="16"/>
  <c r="R51" i="18"/>
  <c r="R50" i="18"/>
  <c r="P2" i="28"/>
  <c r="P2" i="29"/>
  <c r="P2" i="20"/>
  <c r="P2" i="21"/>
  <c r="P2" i="19"/>
  <c r="P2" i="11"/>
  <c r="P2" i="12"/>
  <c r="P2" i="15"/>
  <c r="P2" i="14"/>
  <c r="P2" i="10"/>
  <c r="AD41" i="16"/>
  <c r="AD40" i="16"/>
  <c r="O86" i="19"/>
  <c r="O44" i="19"/>
  <c r="AB41" i="16"/>
  <c r="AB40" i="16"/>
  <c r="S51" i="17"/>
  <c r="S50" i="17"/>
  <c r="S51" i="16"/>
  <c r="S50" i="16"/>
  <c r="I50" i="17"/>
  <c r="I51" i="17"/>
  <c r="AB113" i="10"/>
  <c r="U41" i="16"/>
  <c r="U40" i="16"/>
  <c r="V41" i="16"/>
  <c r="V40" i="16"/>
  <c r="H40" i="17"/>
  <c r="H41" i="17"/>
  <c r="O50" i="16"/>
  <c r="O51" i="16"/>
  <c r="N51" i="16"/>
  <c r="N50" i="16"/>
  <c r="O86" i="21"/>
  <c r="O44" i="21"/>
  <c r="S51" i="18"/>
  <c r="S50" i="18"/>
  <c r="Q50" i="18"/>
  <c r="Q51" i="18"/>
  <c r="AB40" i="17"/>
  <c r="AB41" i="17"/>
  <c r="AF41" i="17"/>
  <c r="AF40" i="17"/>
  <c r="R61" i="18"/>
  <c r="R62" i="18"/>
  <c r="AA38" i="10"/>
  <c r="AG38" i="10"/>
  <c r="V38" i="10"/>
  <c r="N62" i="18"/>
  <c r="N61" i="18"/>
  <c r="X38" i="10"/>
  <c r="Z38" i="10"/>
  <c r="AD41" i="17"/>
  <c r="AD40" i="17"/>
  <c r="T41" i="17"/>
  <c r="T40" i="17"/>
  <c r="O86" i="10"/>
  <c r="O44" i="10"/>
  <c r="O86" i="29"/>
  <c r="O44" i="29"/>
  <c r="AE40" i="17"/>
  <c r="AE41" i="17"/>
  <c r="I50" i="16"/>
  <c r="I51" i="16"/>
  <c r="Y41" i="16"/>
  <c r="Y40" i="16"/>
  <c r="P51" i="16"/>
  <c r="P50" i="16"/>
  <c r="AG40" i="17"/>
  <c r="AG41" i="17"/>
  <c r="N51" i="17"/>
  <c r="N50" i="17"/>
  <c r="AF113" i="10"/>
  <c r="Y71" i="10"/>
  <c r="O44" i="12"/>
  <c r="O86" i="12"/>
  <c r="O86" i="28"/>
  <c r="O44" i="28"/>
  <c r="X41" i="17"/>
  <c r="X40" i="17"/>
  <c r="J51" i="17"/>
  <c r="J50" i="17"/>
  <c r="W38" i="10"/>
  <c r="AF41" i="16"/>
  <c r="AF40" i="16"/>
  <c r="AC41" i="16"/>
  <c r="AC40" i="16"/>
  <c r="Z41" i="16"/>
  <c r="Z40" i="16"/>
  <c r="AA41" i="17"/>
  <c r="AA40" i="17"/>
  <c r="O50" i="17"/>
  <c r="O51" i="17"/>
  <c r="N93" i="29"/>
  <c r="E88" i="20"/>
  <c r="N103" i="29"/>
  <c r="N92" i="29"/>
  <c r="E91" i="29"/>
  <c r="L55" i="16"/>
  <c r="L90" i="16"/>
  <c r="L84" i="16"/>
  <c r="L78" i="16"/>
  <c r="L96" i="16" s="1"/>
  <c r="L66" i="16"/>
  <c r="L72" i="16" s="1"/>
  <c r="L24" i="16"/>
  <c r="L34" i="16"/>
  <c r="L14" i="16"/>
  <c r="L44" i="16"/>
  <c r="Q33" i="19"/>
  <c r="L14" i="17"/>
  <c r="L78" i="17"/>
  <c r="L96" i="17" s="1"/>
  <c r="L34" i="17"/>
  <c r="L55" i="17"/>
  <c r="L90" i="17"/>
  <c r="L66" i="17"/>
  <c r="L72" i="17" s="1"/>
  <c r="L44" i="17"/>
  <c r="L24" i="17"/>
  <c r="L84" i="17"/>
  <c r="Q32" i="19"/>
  <c r="L26" i="22"/>
  <c r="L34" i="22"/>
  <c r="L2" i="22"/>
  <c r="L34" i="23"/>
  <c r="L2" i="23"/>
  <c r="L26" i="23"/>
  <c r="M2" i="27"/>
  <c r="M10" i="22"/>
  <c r="M10" i="23"/>
  <c r="M2" i="16"/>
  <c r="M2" i="18"/>
  <c r="M2" i="17"/>
  <c r="S2" i="8"/>
  <c r="O2" i="50" s="1"/>
  <c r="O5" i="50" s="1"/>
  <c r="L24" i="18"/>
  <c r="L84" i="18"/>
  <c r="L14" i="18"/>
  <c r="L66" i="18"/>
  <c r="L72" i="18" s="1"/>
  <c r="L44" i="18"/>
  <c r="L90" i="18"/>
  <c r="L34" i="18"/>
  <c r="L55" i="18"/>
  <c r="L78" i="18"/>
  <c r="L96" i="18" s="1"/>
  <c r="R33" i="19"/>
  <c r="P35" i="19"/>
  <c r="L34" i="27"/>
  <c r="L18" i="27"/>
  <c r="Q30" i="19"/>
  <c r="Q77" i="19"/>
  <c r="Q34" i="19"/>
  <c r="C40" i="17"/>
  <c r="C41" i="17"/>
  <c r="G62" i="18"/>
  <c r="G61" i="18"/>
  <c r="D62" i="18"/>
  <c r="D61" i="18"/>
  <c r="E106" i="29"/>
  <c r="E52" i="29"/>
  <c r="G51" i="16"/>
  <c r="G50" i="16"/>
  <c r="E113" i="10"/>
  <c r="E50" i="29"/>
  <c r="E94" i="29"/>
  <c r="C51" i="18"/>
  <c r="C50" i="18"/>
  <c r="AL58" i="10"/>
  <c r="AL109" i="10"/>
  <c r="AL88" i="10"/>
  <c r="D50" i="16"/>
  <c r="D51" i="16"/>
  <c r="E71" i="10"/>
  <c r="E64" i="29"/>
  <c r="C41" i="16"/>
  <c r="C40" i="16"/>
  <c r="AL55" i="10"/>
  <c r="AI40" i="17"/>
  <c r="AI41" i="17"/>
  <c r="AI51" i="18"/>
  <c r="AI50" i="18"/>
  <c r="AK71" i="10"/>
  <c r="AI40" i="16"/>
  <c r="AI41" i="16"/>
  <c r="AL112" i="10"/>
  <c r="AK113" i="10"/>
  <c r="J105" i="11" l="1"/>
  <c r="X63" i="11"/>
  <c r="AH62" i="11"/>
  <c r="J63" i="11"/>
  <c r="V104" i="11"/>
  <c r="AE104" i="11"/>
  <c r="J62" i="11"/>
  <c r="X104" i="11"/>
  <c r="X105" i="11"/>
  <c r="AA104" i="11"/>
  <c r="AH105" i="11"/>
  <c r="AF104" i="11"/>
  <c r="AG105" i="11"/>
  <c r="AB104" i="11"/>
  <c r="Y63" i="11"/>
  <c r="J104" i="11"/>
  <c r="AC105" i="11"/>
  <c r="AG104" i="11"/>
  <c r="Y104" i="11"/>
  <c r="AE63" i="11"/>
  <c r="AF63" i="11"/>
  <c r="AB63" i="11"/>
  <c r="AF62" i="11"/>
  <c r="AK105" i="11"/>
  <c r="W105" i="11"/>
  <c r="R62" i="15"/>
  <c r="R62" i="28"/>
  <c r="R62" i="14"/>
  <c r="R62" i="12"/>
  <c r="R62" i="20" s="1"/>
  <c r="I105" i="12"/>
  <c r="I105" i="20" s="1"/>
  <c r="I105" i="15"/>
  <c r="I105" i="28"/>
  <c r="I105" i="29" s="1"/>
  <c r="I105" i="14"/>
  <c r="S105" i="14"/>
  <c r="S105" i="12"/>
  <c r="S105" i="20" s="1"/>
  <c r="S105" i="28"/>
  <c r="S105" i="15"/>
  <c r="Q105" i="15"/>
  <c r="Q105" i="14"/>
  <c r="Q105" i="28"/>
  <c r="Q105" i="29" s="1"/>
  <c r="Q105" i="12"/>
  <c r="Q105" i="20" s="1"/>
  <c r="U104" i="15"/>
  <c r="U104" i="14"/>
  <c r="U104" i="12"/>
  <c r="U104" i="20" s="1"/>
  <c r="U104" i="28"/>
  <c r="U63" i="15"/>
  <c r="U63" i="28"/>
  <c r="U63" i="14"/>
  <c r="U63" i="12"/>
  <c r="U63" i="20" s="1"/>
  <c r="T63" i="28"/>
  <c r="T63" i="14"/>
  <c r="T63" i="15"/>
  <c r="T63" i="12"/>
  <c r="T63" i="20" s="1"/>
  <c r="S104" i="12"/>
  <c r="S104" i="20" s="1"/>
  <c r="S104" i="28"/>
  <c r="S104" i="15"/>
  <c r="S104" i="14"/>
  <c r="L105" i="15"/>
  <c r="L105" i="12"/>
  <c r="L105" i="20" s="1"/>
  <c r="L105" i="14"/>
  <c r="L105" i="28"/>
  <c r="N63" i="12"/>
  <c r="N63" i="20" s="1"/>
  <c r="N63" i="15"/>
  <c r="N63" i="14"/>
  <c r="N63" i="28"/>
  <c r="W63" i="11"/>
  <c r="E63" i="11"/>
  <c r="X62" i="11"/>
  <c r="AI63" i="11"/>
  <c r="AD62" i="11"/>
  <c r="Y62" i="11"/>
  <c r="W62" i="11"/>
  <c r="AD104" i="11"/>
  <c r="AA63" i="11"/>
  <c r="I63" i="15"/>
  <c r="I63" i="12"/>
  <c r="I63" i="20" s="1"/>
  <c r="I63" i="28"/>
  <c r="I63" i="14"/>
  <c r="F105" i="14"/>
  <c r="F105" i="28"/>
  <c r="F105" i="29" s="1"/>
  <c r="F105" i="12"/>
  <c r="F105" i="20" s="1"/>
  <c r="F105" i="15"/>
  <c r="O63" i="15"/>
  <c r="O63" i="28"/>
  <c r="O63" i="12"/>
  <c r="O63" i="20" s="1"/>
  <c r="O63" i="14"/>
  <c r="U105" i="14"/>
  <c r="U105" i="15"/>
  <c r="U105" i="28"/>
  <c r="U105" i="12"/>
  <c r="U105" i="20" s="1"/>
  <c r="T105" i="14"/>
  <c r="T105" i="28"/>
  <c r="T105" i="12"/>
  <c r="T105" i="20" s="1"/>
  <c r="T105" i="15"/>
  <c r="T104" i="15"/>
  <c r="T104" i="12"/>
  <c r="T104" i="20" s="1"/>
  <c r="T104" i="28"/>
  <c r="T104" i="14"/>
  <c r="M105" i="14"/>
  <c r="M105" i="28"/>
  <c r="M105" i="15"/>
  <c r="M105" i="12"/>
  <c r="M105" i="20" s="1"/>
  <c r="L63" i="12"/>
  <c r="L63" i="20" s="1"/>
  <c r="L63" i="15"/>
  <c r="L63" i="28"/>
  <c r="L63" i="14"/>
  <c r="N105" i="28"/>
  <c r="N105" i="12"/>
  <c r="N105" i="20" s="1"/>
  <c r="N105" i="14"/>
  <c r="N105" i="15"/>
  <c r="E62" i="11"/>
  <c r="Z62" i="11"/>
  <c r="AB62" i="11"/>
  <c r="AE62" i="11"/>
  <c r="F63" i="14"/>
  <c r="F63" i="28"/>
  <c r="F63" i="15"/>
  <c r="F63" i="12"/>
  <c r="F63" i="20" s="1"/>
  <c r="K105" i="14"/>
  <c r="K105" i="28"/>
  <c r="K105" i="12"/>
  <c r="K105" i="20" s="1"/>
  <c r="K105" i="15"/>
  <c r="P62" i="12"/>
  <c r="P62" i="20" s="1"/>
  <c r="P62" i="28"/>
  <c r="P62" i="15"/>
  <c r="P62" i="14"/>
  <c r="M63" i="15"/>
  <c r="M63" i="28"/>
  <c r="M63" i="12"/>
  <c r="M63" i="20" s="1"/>
  <c r="M63" i="14"/>
  <c r="L62" i="12"/>
  <c r="L62" i="20" s="1"/>
  <c r="L62" i="28"/>
  <c r="L62" i="14"/>
  <c r="L62" i="15"/>
  <c r="N62" i="28"/>
  <c r="N62" i="14"/>
  <c r="N62" i="12"/>
  <c r="N62" i="20" s="1"/>
  <c r="N62" i="15"/>
  <c r="P105" i="14"/>
  <c r="P105" i="21" s="1"/>
  <c r="P105" i="12"/>
  <c r="P105" i="20" s="1"/>
  <c r="P105" i="15"/>
  <c r="P105" i="28"/>
  <c r="P105" i="29" s="1"/>
  <c r="Z105" i="11"/>
  <c r="AF105" i="11"/>
  <c r="AK63" i="11"/>
  <c r="AC63" i="11"/>
  <c r="W104" i="11"/>
  <c r="AI104" i="11"/>
  <c r="AH63" i="11"/>
  <c r="F104" i="28"/>
  <c r="F104" i="12"/>
  <c r="F104" i="20" s="1"/>
  <c r="F104" i="14"/>
  <c r="F104" i="15"/>
  <c r="O104" i="28"/>
  <c r="O104" i="29" s="1"/>
  <c r="O104" i="12"/>
  <c r="O104" i="20" s="1"/>
  <c r="O104" i="15"/>
  <c r="O104" i="14"/>
  <c r="O62" i="12"/>
  <c r="O62" i="20" s="1"/>
  <c r="O62" i="15"/>
  <c r="O62" i="14"/>
  <c r="O62" i="28"/>
  <c r="Q63" i="15"/>
  <c r="Q63" i="14"/>
  <c r="Q63" i="28"/>
  <c r="Q63" i="12"/>
  <c r="Q63" i="20" s="1"/>
  <c r="K63" i="15"/>
  <c r="K63" i="12"/>
  <c r="K63" i="20" s="1"/>
  <c r="K63" i="14"/>
  <c r="K63" i="28"/>
  <c r="T62" i="28"/>
  <c r="T62" i="15"/>
  <c r="T62" i="12"/>
  <c r="T62" i="20" s="1"/>
  <c r="T62" i="14"/>
  <c r="M104" i="14"/>
  <c r="M104" i="12"/>
  <c r="M104" i="20" s="1"/>
  <c r="M104" i="28"/>
  <c r="M104" i="15"/>
  <c r="E105" i="11"/>
  <c r="E104" i="11"/>
  <c r="Y105" i="11"/>
  <c r="AB105" i="11"/>
  <c r="AA105" i="11"/>
  <c r="V105" i="11"/>
  <c r="U62" i="14"/>
  <c r="U62" i="12"/>
  <c r="U62" i="20" s="1"/>
  <c r="U62" i="28"/>
  <c r="U62" i="15"/>
  <c r="I62" i="15"/>
  <c r="I62" i="14"/>
  <c r="I62" i="28"/>
  <c r="I62" i="12"/>
  <c r="I62" i="20" s="1"/>
  <c r="K62" i="15"/>
  <c r="K62" i="28"/>
  <c r="K62" i="14"/>
  <c r="K62" i="12"/>
  <c r="K62" i="20" s="1"/>
  <c r="K104" i="12"/>
  <c r="K104" i="20" s="1"/>
  <c r="K104" i="14"/>
  <c r="K104" i="15"/>
  <c r="K104" i="28"/>
  <c r="M62" i="14"/>
  <c r="M62" i="28"/>
  <c r="M62" i="12"/>
  <c r="M62" i="20" s="1"/>
  <c r="M62" i="15"/>
  <c r="R104" i="28"/>
  <c r="R104" i="14"/>
  <c r="R104" i="12"/>
  <c r="R104" i="20" s="1"/>
  <c r="R104" i="15"/>
  <c r="Z104" i="11"/>
  <c r="S63" i="15"/>
  <c r="S63" i="28"/>
  <c r="S63" i="12"/>
  <c r="S63" i="20" s="1"/>
  <c r="S63" i="14"/>
  <c r="L104" i="28"/>
  <c r="L104" i="12"/>
  <c r="L104" i="20" s="1"/>
  <c r="L104" i="15"/>
  <c r="L104" i="14"/>
  <c r="P63" i="15"/>
  <c r="P63" i="28"/>
  <c r="P63" i="12"/>
  <c r="P63" i="20" s="1"/>
  <c r="P63" i="14"/>
  <c r="P63" i="21" s="1"/>
  <c r="F62" i="15"/>
  <c r="F62" i="14"/>
  <c r="F62" i="12"/>
  <c r="F62" i="20" s="1"/>
  <c r="F62" i="28"/>
  <c r="Q62" i="28"/>
  <c r="Q62" i="15"/>
  <c r="Q62" i="14"/>
  <c r="Q62" i="12"/>
  <c r="Q62" i="20" s="1"/>
  <c r="P104" i="15"/>
  <c r="P104" i="14"/>
  <c r="P104" i="28"/>
  <c r="P104" i="12"/>
  <c r="P104" i="20" s="1"/>
  <c r="R105" i="15"/>
  <c r="R105" i="14"/>
  <c r="R105" i="28"/>
  <c r="R105" i="12"/>
  <c r="R105" i="20" s="1"/>
  <c r="AG62" i="11"/>
  <c r="AI105" i="11"/>
  <c r="AK104" i="11"/>
  <c r="AA62" i="11"/>
  <c r="AD105" i="11"/>
  <c r="AI62" i="11"/>
  <c r="G124" i="19"/>
  <c r="G123" i="19"/>
  <c r="I104" i="15"/>
  <c r="I104" i="14"/>
  <c r="I104" i="28"/>
  <c r="I104" i="12"/>
  <c r="I104" i="20" s="1"/>
  <c r="O105" i="28"/>
  <c r="O105" i="15"/>
  <c r="O105" i="14"/>
  <c r="O105" i="12"/>
  <c r="O105" i="20" s="1"/>
  <c r="Q104" i="14"/>
  <c r="Q104" i="12"/>
  <c r="Q104" i="20" s="1"/>
  <c r="Q104" i="15"/>
  <c r="Q104" i="28"/>
  <c r="S62" i="12"/>
  <c r="S62" i="20" s="1"/>
  <c r="S62" i="15"/>
  <c r="S62" i="28"/>
  <c r="S62" i="14"/>
  <c r="R63" i="14"/>
  <c r="R63" i="28"/>
  <c r="R63" i="12"/>
  <c r="R63" i="20" s="1"/>
  <c r="R63" i="15"/>
  <c r="N104" i="12"/>
  <c r="N104" i="20" s="1"/>
  <c r="N104" i="15"/>
  <c r="N104" i="14"/>
  <c r="N104" i="28"/>
  <c r="AH104" i="11"/>
  <c r="Z63" i="11"/>
  <c r="AC62" i="11"/>
  <c r="AE105" i="11"/>
  <c r="AK62" i="11"/>
  <c r="AG63" i="11"/>
  <c r="AC104" i="11"/>
  <c r="V63" i="11"/>
  <c r="AD63" i="11"/>
  <c r="V62" i="11"/>
  <c r="Z122" i="10"/>
  <c r="L113" i="10"/>
  <c r="L122" i="10" s="1"/>
  <c r="F101" i="18"/>
  <c r="G108" i="19"/>
  <c r="G113" i="19" s="1"/>
  <c r="G71" i="29"/>
  <c r="G80" i="29" s="1"/>
  <c r="E27" i="16" s="1"/>
  <c r="G24" i="29"/>
  <c r="G29" i="29" s="1"/>
  <c r="G38" i="29" s="1"/>
  <c r="E27" i="18" s="1"/>
  <c r="F47" i="27"/>
  <c r="P113" i="10"/>
  <c r="P122" i="10" s="1"/>
  <c r="AH122" i="10"/>
  <c r="N52" i="29"/>
  <c r="R71" i="10"/>
  <c r="R80" i="10" s="1"/>
  <c r="E104" i="21"/>
  <c r="N68" i="29"/>
  <c r="S71" i="10"/>
  <c r="S80" i="10" s="1"/>
  <c r="J122" i="10"/>
  <c r="P71" i="10"/>
  <c r="E38" i="10"/>
  <c r="F15" i="27"/>
  <c r="G122" i="20"/>
  <c r="G17" i="20"/>
  <c r="G59" i="19"/>
  <c r="G17" i="19" s="1"/>
  <c r="G5" i="20"/>
  <c r="G47" i="19"/>
  <c r="G5" i="19" s="1"/>
  <c r="G25" i="20"/>
  <c r="G67" i="19"/>
  <c r="G25" i="19" s="1"/>
  <c r="G26" i="20"/>
  <c r="G68" i="19"/>
  <c r="G26" i="19" s="1"/>
  <c r="G18" i="20"/>
  <c r="G60" i="19"/>
  <c r="G18" i="19" s="1"/>
  <c r="G15" i="20"/>
  <c r="G57" i="19"/>
  <c r="G15" i="19" s="1"/>
  <c r="G12" i="20"/>
  <c r="G54" i="19"/>
  <c r="G12" i="19" s="1"/>
  <c r="G9" i="20"/>
  <c r="G51" i="19"/>
  <c r="G9" i="19" s="1"/>
  <c r="G24" i="20"/>
  <c r="G66" i="19"/>
  <c r="G7" i="20"/>
  <c r="G49" i="19"/>
  <c r="G7" i="19" s="1"/>
  <c r="G52" i="19"/>
  <c r="G10" i="19" s="1"/>
  <c r="G10" i="20"/>
  <c r="G21" i="20"/>
  <c r="G63" i="19"/>
  <c r="G21" i="19" s="1"/>
  <c r="G64" i="19"/>
  <c r="G22" i="19" s="1"/>
  <c r="G22" i="20"/>
  <c r="G27" i="20"/>
  <c r="G69" i="19"/>
  <c r="G27" i="19" s="1"/>
  <c r="G28" i="20"/>
  <c r="G70" i="19"/>
  <c r="G28" i="19" s="1"/>
  <c r="G16" i="20"/>
  <c r="G58" i="19"/>
  <c r="G16" i="19" s="1"/>
  <c r="G13" i="20"/>
  <c r="G55" i="19"/>
  <c r="G13" i="19" s="1"/>
  <c r="G4" i="20"/>
  <c r="G46" i="19"/>
  <c r="G4" i="19" s="1"/>
  <c r="G23" i="20"/>
  <c r="G65" i="19"/>
  <c r="G23" i="19" s="1"/>
  <c r="G11" i="20"/>
  <c r="G53" i="19"/>
  <c r="G11" i="19" s="1"/>
  <c r="G8" i="20"/>
  <c r="G50" i="19"/>
  <c r="G8" i="19" s="1"/>
  <c r="G20" i="20"/>
  <c r="G62" i="19"/>
  <c r="G20" i="19" s="1"/>
  <c r="G14" i="20"/>
  <c r="G56" i="19"/>
  <c r="G14" i="19" s="1"/>
  <c r="G19" i="20"/>
  <c r="G61" i="19"/>
  <c r="G19" i="19" s="1"/>
  <c r="G6" i="20"/>
  <c r="G48" i="19"/>
  <c r="G6" i="19" s="1"/>
  <c r="G71" i="20"/>
  <c r="G81" i="20" s="1"/>
  <c r="G82" i="20" s="1"/>
  <c r="G3" i="20"/>
  <c r="G45" i="19"/>
  <c r="E99" i="21"/>
  <c r="O58" i="21"/>
  <c r="N57" i="21"/>
  <c r="E51" i="21"/>
  <c r="N93" i="20"/>
  <c r="E111" i="21"/>
  <c r="O100" i="21"/>
  <c r="L71" i="10"/>
  <c r="L80" i="10" s="1"/>
  <c r="N102" i="29"/>
  <c r="N60" i="29"/>
  <c r="N111" i="29"/>
  <c r="N111" i="20"/>
  <c r="N111" i="21"/>
  <c r="N14" i="11"/>
  <c r="N12" i="11"/>
  <c r="O90" i="29"/>
  <c r="O47" i="29"/>
  <c r="Z80" i="10"/>
  <c r="K71" i="10"/>
  <c r="N15" i="11"/>
  <c r="N13" i="11"/>
  <c r="R113" i="10"/>
  <c r="AE80" i="10"/>
  <c r="Q71" i="10"/>
  <c r="Q80" i="10" s="1"/>
  <c r="N106" i="20"/>
  <c r="O16" i="11"/>
  <c r="O70" i="20"/>
  <c r="T71" i="10"/>
  <c r="T80" i="10" s="1"/>
  <c r="AL79" i="12"/>
  <c r="N101" i="21"/>
  <c r="O48" i="29"/>
  <c r="N9" i="11"/>
  <c r="AL79" i="14"/>
  <c r="AL121" i="28"/>
  <c r="AL79" i="28"/>
  <c r="E107" i="20"/>
  <c r="E54" i="21"/>
  <c r="N103" i="20"/>
  <c r="O113" i="10"/>
  <c r="O122" i="10" s="1"/>
  <c r="N93" i="21"/>
  <c r="N102" i="21"/>
  <c r="N46" i="20"/>
  <c r="N51" i="20"/>
  <c r="N53" i="29"/>
  <c r="N11" i="29" s="1"/>
  <c r="O49" i="29"/>
  <c r="O7" i="15"/>
  <c r="K40" i="17"/>
  <c r="K41" i="17"/>
  <c r="P44" i="11"/>
  <c r="P86" i="11"/>
  <c r="J92" i="29"/>
  <c r="J92" i="21"/>
  <c r="J92" i="20"/>
  <c r="J15" i="11"/>
  <c r="V122" i="10"/>
  <c r="AD41" i="18"/>
  <c r="AD40" i="18"/>
  <c r="L50" i="18"/>
  <c r="L51" i="18"/>
  <c r="Q2" i="29"/>
  <c r="Q2" i="28"/>
  <c r="Q2" i="19"/>
  <c r="Q2" i="20"/>
  <c r="Q2" i="21"/>
  <c r="Q2" i="14"/>
  <c r="Q2" i="12"/>
  <c r="Q2" i="15"/>
  <c r="Q2" i="11"/>
  <c r="Q2" i="10"/>
  <c r="E111" i="20"/>
  <c r="E21" i="28"/>
  <c r="R109" i="21"/>
  <c r="O48" i="20"/>
  <c r="J87" i="20"/>
  <c r="J87" i="29"/>
  <c r="J87" i="21"/>
  <c r="J98" i="21"/>
  <c r="J98" i="29"/>
  <c r="J18" i="11"/>
  <c r="V40" i="18"/>
  <c r="V41" i="18"/>
  <c r="L41" i="17"/>
  <c r="L40" i="17"/>
  <c r="Q113" i="10"/>
  <c r="J17" i="11"/>
  <c r="P44" i="19"/>
  <c r="P86" i="19"/>
  <c r="J109" i="21"/>
  <c r="J109" i="29"/>
  <c r="J3" i="11"/>
  <c r="N41" i="17"/>
  <c r="N40" i="17"/>
  <c r="J8" i="11"/>
  <c r="AC80" i="10"/>
  <c r="J7" i="11"/>
  <c r="J112" i="20"/>
  <c r="J112" i="21"/>
  <c r="J112" i="29"/>
  <c r="K51" i="18"/>
  <c r="K50" i="18"/>
  <c r="Z41" i="18"/>
  <c r="Z40" i="18"/>
  <c r="P51" i="18"/>
  <c r="P50" i="18"/>
  <c r="N113" i="10"/>
  <c r="Q38" i="10"/>
  <c r="K38" i="10"/>
  <c r="I46" i="29"/>
  <c r="U40" i="18"/>
  <c r="U41" i="18"/>
  <c r="Y40" i="18"/>
  <c r="Y41" i="18"/>
  <c r="P86" i="21"/>
  <c r="P44" i="21"/>
  <c r="M113" i="10"/>
  <c r="S41" i="17"/>
  <c r="S40" i="17"/>
  <c r="AG40" i="18"/>
  <c r="AG41" i="18"/>
  <c r="J50" i="18"/>
  <c r="J51" i="18"/>
  <c r="P38" i="10"/>
  <c r="O38" i="10"/>
  <c r="E104" i="29"/>
  <c r="AG80" i="10"/>
  <c r="J110" i="20"/>
  <c r="J110" i="29"/>
  <c r="J110" i="21"/>
  <c r="S41" i="16"/>
  <c r="S40" i="16"/>
  <c r="Q40" i="16"/>
  <c r="Q41" i="16"/>
  <c r="N38" i="10"/>
  <c r="T38" i="10"/>
  <c r="E63" i="29"/>
  <c r="O48" i="21"/>
  <c r="N106" i="21"/>
  <c r="N107" i="21"/>
  <c r="J90" i="29"/>
  <c r="J90" i="20"/>
  <c r="J90" i="21"/>
  <c r="J25" i="11"/>
  <c r="J111" i="20"/>
  <c r="J111" i="21"/>
  <c r="J111" i="29"/>
  <c r="J4" i="11"/>
  <c r="X41" i="18"/>
  <c r="X40" i="18"/>
  <c r="J40" i="17"/>
  <c r="J41" i="17"/>
  <c r="R41" i="17"/>
  <c r="R40" i="17"/>
  <c r="J106" i="29"/>
  <c r="J106" i="20"/>
  <c r="J106" i="21"/>
  <c r="J27" i="11"/>
  <c r="AB122" i="10"/>
  <c r="P44" i="20"/>
  <c r="P86" i="20"/>
  <c r="O40" i="17"/>
  <c r="O41" i="17"/>
  <c r="J101" i="29"/>
  <c r="J101" i="21"/>
  <c r="J41" i="16"/>
  <c r="J40" i="16"/>
  <c r="J100" i="21"/>
  <c r="J103" i="20"/>
  <c r="J103" i="29"/>
  <c r="J103" i="21"/>
  <c r="T113" i="10"/>
  <c r="J107" i="29"/>
  <c r="J107" i="21"/>
  <c r="J97" i="29"/>
  <c r="J97" i="21"/>
  <c r="U38" i="10"/>
  <c r="L38" i="10"/>
  <c r="M38" i="10"/>
  <c r="L40" i="16"/>
  <c r="L41" i="16"/>
  <c r="J93" i="20"/>
  <c r="J93" i="21"/>
  <c r="J93" i="29"/>
  <c r="AA80" i="10"/>
  <c r="AA40" i="18"/>
  <c r="AA41" i="18"/>
  <c r="E91" i="21"/>
  <c r="E107" i="21"/>
  <c r="N60" i="21"/>
  <c r="N56" i="21"/>
  <c r="O112" i="20"/>
  <c r="O71" i="10"/>
  <c r="T40" i="18"/>
  <c r="T41" i="18"/>
  <c r="AE41" i="18"/>
  <c r="AE40" i="18"/>
  <c r="I41" i="17"/>
  <c r="I40" i="17"/>
  <c r="Q40" i="17"/>
  <c r="Q41" i="17"/>
  <c r="P86" i="10"/>
  <c r="P44" i="10"/>
  <c r="P86" i="29"/>
  <c r="P44" i="29"/>
  <c r="J5" i="11"/>
  <c r="J88" i="20"/>
  <c r="J88" i="29"/>
  <c r="J88" i="21"/>
  <c r="J95" i="29"/>
  <c r="J95" i="21"/>
  <c r="AB41" i="18"/>
  <c r="AB40" i="18"/>
  <c r="W40" i="18"/>
  <c r="W41" i="18"/>
  <c r="M71" i="10"/>
  <c r="S38" i="10"/>
  <c r="R38" i="10"/>
  <c r="E91" i="20"/>
  <c r="N103" i="21"/>
  <c r="N18" i="11"/>
  <c r="N64" i="21"/>
  <c r="J23" i="11"/>
  <c r="J10" i="11"/>
  <c r="Y80" i="10"/>
  <c r="J14" i="11"/>
  <c r="O40" i="16"/>
  <c r="O41" i="16"/>
  <c r="J26" i="11"/>
  <c r="J12" i="11"/>
  <c r="P44" i="14"/>
  <c r="P86" i="14"/>
  <c r="P86" i="28"/>
  <c r="P44" i="28"/>
  <c r="U71" i="10"/>
  <c r="J13" i="11"/>
  <c r="J94" i="29"/>
  <c r="J94" i="21"/>
  <c r="J99" i="29"/>
  <c r="J99" i="21"/>
  <c r="J89" i="20"/>
  <c r="J89" i="29"/>
  <c r="J89" i="21"/>
  <c r="J104" i="21"/>
  <c r="J104" i="29"/>
  <c r="S113" i="10"/>
  <c r="P40" i="17"/>
  <c r="P41" i="17"/>
  <c r="N71" i="10"/>
  <c r="AF122" i="10"/>
  <c r="M40" i="17"/>
  <c r="M41" i="17"/>
  <c r="I40" i="16"/>
  <c r="I41" i="16"/>
  <c r="P86" i="15"/>
  <c r="P44" i="15"/>
  <c r="J19" i="11"/>
  <c r="J96" i="21"/>
  <c r="U113" i="10"/>
  <c r="J91" i="29"/>
  <c r="J91" i="21"/>
  <c r="J91" i="20"/>
  <c r="J28" i="11"/>
  <c r="R41" i="16"/>
  <c r="R40" i="16"/>
  <c r="AC40" i="18"/>
  <c r="AC41" i="18"/>
  <c r="AF41" i="18"/>
  <c r="AF40" i="18"/>
  <c r="P40" i="16"/>
  <c r="P41" i="16"/>
  <c r="K41" i="16"/>
  <c r="K40" i="16"/>
  <c r="N40" i="16"/>
  <c r="N41" i="16"/>
  <c r="N27" i="11"/>
  <c r="J6" i="11"/>
  <c r="J105" i="29"/>
  <c r="J105" i="21"/>
  <c r="J102" i="29"/>
  <c r="J102" i="21"/>
  <c r="J22" i="11"/>
  <c r="P86" i="12"/>
  <c r="P44" i="12"/>
  <c r="K113" i="10"/>
  <c r="J11" i="11"/>
  <c r="M41" i="16"/>
  <c r="M40" i="16"/>
  <c r="AG122" i="10"/>
  <c r="J9" i="11"/>
  <c r="AD80" i="10"/>
  <c r="J16" i="11"/>
  <c r="H41" i="18"/>
  <c r="H40" i="18"/>
  <c r="M61" i="18"/>
  <c r="M62" i="18"/>
  <c r="E111" i="29"/>
  <c r="O112" i="29"/>
  <c r="E109" i="21"/>
  <c r="E25" i="28"/>
  <c r="N110" i="21"/>
  <c r="N110" i="29"/>
  <c r="E112" i="29"/>
  <c r="O28" i="11"/>
  <c r="E110" i="20"/>
  <c r="E26" i="28"/>
  <c r="E107" i="29"/>
  <c r="O87" i="21"/>
  <c r="O87" i="29"/>
  <c r="E102" i="29"/>
  <c r="N88" i="21"/>
  <c r="N88" i="29"/>
  <c r="E90" i="29"/>
  <c r="E9" i="11"/>
  <c r="E3" i="11"/>
  <c r="E95" i="29"/>
  <c r="O87" i="20"/>
  <c r="E101" i="29"/>
  <c r="E89" i="29"/>
  <c r="E14" i="28"/>
  <c r="N95" i="21"/>
  <c r="E99" i="29"/>
  <c r="E97" i="21"/>
  <c r="E13" i="28"/>
  <c r="E12" i="11"/>
  <c r="N88" i="20"/>
  <c r="E103" i="20"/>
  <c r="E19" i="28"/>
  <c r="O89" i="29"/>
  <c r="E88" i="21"/>
  <c r="E4" i="28"/>
  <c r="N10" i="28"/>
  <c r="E16" i="28"/>
  <c r="E67" i="29"/>
  <c r="N11" i="11"/>
  <c r="O16" i="29"/>
  <c r="O16" i="28"/>
  <c r="N57" i="29"/>
  <c r="O70" i="29"/>
  <c r="E55" i="29"/>
  <c r="N65" i="29"/>
  <c r="N23" i="29" s="1"/>
  <c r="N23" i="28"/>
  <c r="N23" i="11"/>
  <c r="R25" i="11"/>
  <c r="N53" i="21"/>
  <c r="N65" i="21"/>
  <c r="N61" i="20"/>
  <c r="R67" i="29"/>
  <c r="R25" i="29" s="1"/>
  <c r="R25" i="28"/>
  <c r="E61" i="29"/>
  <c r="E57" i="29"/>
  <c r="E15" i="28"/>
  <c r="E70" i="20"/>
  <c r="E17" i="28"/>
  <c r="E59" i="29"/>
  <c r="E69" i="29"/>
  <c r="E27" i="28"/>
  <c r="E56" i="29"/>
  <c r="N54" i="21"/>
  <c r="N69" i="29"/>
  <c r="N27" i="28"/>
  <c r="E68" i="29"/>
  <c r="E11" i="28"/>
  <c r="E53" i="29"/>
  <c r="N51" i="29"/>
  <c r="N9" i="29" s="1"/>
  <c r="N9" i="28"/>
  <c r="N51" i="21"/>
  <c r="O45" i="20"/>
  <c r="E49" i="29"/>
  <c r="E7" i="29" s="1"/>
  <c r="E7" i="28"/>
  <c r="E46" i="29"/>
  <c r="O45" i="29"/>
  <c r="O45" i="21"/>
  <c r="E48" i="29"/>
  <c r="E6" i="28"/>
  <c r="O7" i="11"/>
  <c r="O91" i="29"/>
  <c r="O91" i="21"/>
  <c r="O49" i="20"/>
  <c r="O49" i="21"/>
  <c r="N94" i="21"/>
  <c r="E92" i="20"/>
  <c r="E92" i="21"/>
  <c r="E92" i="29"/>
  <c r="N8" i="28"/>
  <c r="N8" i="11"/>
  <c r="N50" i="21"/>
  <c r="N50" i="20"/>
  <c r="E10" i="28"/>
  <c r="E22" i="28"/>
  <c r="N22" i="29"/>
  <c r="N22" i="28"/>
  <c r="N55" i="21"/>
  <c r="N22" i="11"/>
  <c r="N92" i="21"/>
  <c r="O3" i="11"/>
  <c r="N10" i="11"/>
  <c r="N110" i="20"/>
  <c r="O92" i="29"/>
  <c r="P91" i="29"/>
  <c r="O110" i="29"/>
  <c r="O52" i="29"/>
  <c r="P90" i="29"/>
  <c r="P87" i="29"/>
  <c r="AL79" i="10"/>
  <c r="AO79" i="10" s="1"/>
  <c r="S109" i="29"/>
  <c r="O101" i="29"/>
  <c r="O103" i="29"/>
  <c r="O94" i="29"/>
  <c r="P112" i="29"/>
  <c r="N52" i="21"/>
  <c r="O102" i="29"/>
  <c r="E110" i="21"/>
  <c r="AL106" i="10"/>
  <c r="AL95" i="10"/>
  <c r="AL111" i="10"/>
  <c r="O64" i="29"/>
  <c r="P89" i="29"/>
  <c r="O111" i="29"/>
  <c r="F95" i="29"/>
  <c r="O88" i="29"/>
  <c r="O106" i="21"/>
  <c r="N19" i="11"/>
  <c r="O97" i="29"/>
  <c r="O89" i="20"/>
  <c r="N26" i="11"/>
  <c r="O107" i="29"/>
  <c r="AL67" i="10"/>
  <c r="AL121" i="11"/>
  <c r="AO121" i="11" s="1"/>
  <c r="O50" i="29"/>
  <c r="P49" i="29"/>
  <c r="O93" i="29"/>
  <c r="O98" i="29"/>
  <c r="E47" i="20"/>
  <c r="AL62" i="10"/>
  <c r="AM65" i="10"/>
  <c r="AM47" i="10"/>
  <c r="AL121" i="14"/>
  <c r="AL102" i="10"/>
  <c r="AM68" i="10"/>
  <c r="AL121" i="10"/>
  <c r="AO121" i="10" s="1"/>
  <c r="E70" i="21"/>
  <c r="AM112" i="10"/>
  <c r="E105" i="21"/>
  <c r="AL52" i="10"/>
  <c r="AL79" i="15"/>
  <c r="AM95" i="10"/>
  <c r="AL101" i="10"/>
  <c r="AL47" i="10"/>
  <c r="AL48" i="10"/>
  <c r="AM58" i="10"/>
  <c r="AL121" i="15"/>
  <c r="AM62" i="10"/>
  <c r="AL60" i="10"/>
  <c r="AL65" i="10"/>
  <c r="Q35" i="19"/>
  <c r="M34" i="27"/>
  <c r="M18" i="27"/>
  <c r="M24" i="17"/>
  <c r="M14" i="17"/>
  <c r="M78" i="17"/>
  <c r="M96" i="17" s="1"/>
  <c r="M84" i="17"/>
  <c r="M55" i="17"/>
  <c r="M66" i="17"/>
  <c r="M72" i="17" s="1"/>
  <c r="M90" i="17"/>
  <c r="M44" i="17"/>
  <c r="M34" i="17"/>
  <c r="AL90" i="10"/>
  <c r="M34" i="18"/>
  <c r="M44" i="18"/>
  <c r="M24" i="18"/>
  <c r="M90" i="18"/>
  <c r="M14" i="18"/>
  <c r="M78" i="18"/>
  <c r="M96" i="18" s="1"/>
  <c r="M84" i="18"/>
  <c r="M55" i="18"/>
  <c r="M66" i="18"/>
  <c r="M72" i="18" s="1"/>
  <c r="AM69" i="10"/>
  <c r="AM89" i="10"/>
  <c r="R31" i="19"/>
  <c r="N69" i="20"/>
  <c r="M14" i="16"/>
  <c r="M90" i="16"/>
  <c r="M34" i="16"/>
  <c r="M24" i="16"/>
  <c r="M44" i="16"/>
  <c r="M55" i="16"/>
  <c r="M66" i="16"/>
  <c r="M72" i="16" s="1"/>
  <c r="M84" i="16"/>
  <c r="M78" i="16"/>
  <c r="M96" i="16" s="1"/>
  <c r="R32" i="19"/>
  <c r="N2" i="27"/>
  <c r="N10" i="22"/>
  <c r="N10" i="23"/>
  <c r="N2" i="18"/>
  <c r="N2" i="16"/>
  <c r="N2" i="17"/>
  <c r="T2" i="8"/>
  <c r="P2" i="50" s="1"/>
  <c r="P5" i="50" s="1"/>
  <c r="AM103" i="10"/>
  <c r="N61" i="21"/>
  <c r="M34" i="23"/>
  <c r="M26" i="23"/>
  <c r="M2" i="23"/>
  <c r="AL68" i="10"/>
  <c r="AM91" i="10"/>
  <c r="AM48" i="10"/>
  <c r="AL66" i="10"/>
  <c r="AM54" i="10"/>
  <c r="AM109" i="10"/>
  <c r="AM99" i="10"/>
  <c r="R34" i="19"/>
  <c r="AM88" i="10"/>
  <c r="AM102" i="10"/>
  <c r="AL121" i="12"/>
  <c r="AM49" i="10"/>
  <c r="M34" i="22"/>
  <c r="M2" i="22"/>
  <c r="M26" i="22"/>
  <c r="S33" i="19"/>
  <c r="S31" i="19"/>
  <c r="AM111" i="10"/>
  <c r="AM64" i="10"/>
  <c r="AM61" i="10"/>
  <c r="O70" i="21"/>
  <c r="O28" i="21" s="1"/>
  <c r="O28" i="14"/>
  <c r="R30" i="19"/>
  <c r="R77" i="19"/>
  <c r="E47" i="21"/>
  <c r="E13" i="11"/>
  <c r="E23" i="11"/>
  <c r="E98" i="21"/>
  <c r="E60" i="21"/>
  <c r="E45" i="21"/>
  <c r="E5" i="11"/>
  <c r="E103" i="21"/>
  <c r="E45" i="20"/>
  <c r="AL64" i="10"/>
  <c r="AL61" i="10"/>
  <c r="AL103" i="10"/>
  <c r="AL99" i="10"/>
  <c r="AM106" i="10"/>
  <c r="AM100" i="10"/>
  <c r="AL89" i="10"/>
  <c r="G41" i="17"/>
  <c r="G40" i="17"/>
  <c r="E11" i="11"/>
  <c r="AL79" i="11"/>
  <c r="E53" i="21"/>
  <c r="E25" i="11"/>
  <c r="AL93" i="10"/>
  <c r="AL49" i="10"/>
  <c r="AM53" i="10"/>
  <c r="AM67" i="10"/>
  <c r="AL56" i="10"/>
  <c r="AM60" i="10"/>
  <c r="AM57" i="10"/>
  <c r="AM98" i="10"/>
  <c r="AL91" i="10"/>
  <c r="AL108" i="10"/>
  <c r="AM50" i="10"/>
  <c r="AL54" i="10"/>
  <c r="AL105" i="10"/>
  <c r="AM94" i="10"/>
  <c r="AL104" i="10"/>
  <c r="AM101" i="10"/>
  <c r="AL59" i="10"/>
  <c r="AM63" i="10"/>
  <c r="AM87" i="10"/>
  <c r="AM110" i="10"/>
  <c r="AL96" i="10"/>
  <c r="AL46" i="10"/>
  <c r="AL45" i="10"/>
  <c r="AL107" i="10"/>
  <c r="AM92" i="10"/>
  <c r="AL51" i="10"/>
  <c r="D41" i="17"/>
  <c r="D40" i="17"/>
  <c r="AL98" i="10"/>
  <c r="AM56" i="10"/>
  <c r="AM108" i="10"/>
  <c r="AL57" i="10"/>
  <c r="AM55" i="10"/>
  <c r="AL50" i="10"/>
  <c r="AL87" i="10"/>
  <c r="AL63" i="10"/>
  <c r="AM59" i="10"/>
  <c r="AM97" i="10"/>
  <c r="AM96" i="10"/>
  <c r="AM107" i="10"/>
  <c r="AM51" i="10"/>
  <c r="AL92" i="10"/>
  <c r="AM93" i="10"/>
  <c r="AL110" i="10"/>
  <c r="F110" i="29"/>
  <c r="AM52" i="10"/>
  <c r="AL70" i="10"/>
  <c r="AM66" i="10"/>
  <c r="AL69" i="10"/>
  <c r="AL53" i="10"/>
  <c r="AL94" i="10"/>
  <c r="AL100" i="10"/>
  <c r="AL97" i="10"/>
  <c r="AM105" i="10"/>
  <c r="AM45" i="10"/>
  <c r="E67" i="21"/>
  <c r="AM104" i="10"/>
  <c r="AM46" i="10"/>
  <c r="F38" i="10"/>
  <c r="AM90" i="10"/>
  <c r="E64" i="21"/>
  <c r="E22" i="11"/>
  <c r="I71" i="10"/>
  <c r="I90" i="29"/>
  <c r="G51" i="18"/>
  <c r="G50" i="18"/>
  <c r="F91" i="29"/>
  <c r="D51" i="18"/>
  <c r="D50" i="18"/>
  <c r="E102" i="21"/>
  <c r="E95" i="21"/>
  <c r="I38" i="10"/>
  <c r="E90" i="21"/>
  <c r="F101" i="29"/>
  <c r="E26" i="11"/>
  <c r="E16" i="11"/>
  <c r="E58" i="21"/>
  <c r="E106" i="21"/>
  <c r="E15" i="11"/>
  <c r="I97" i="29"/>
  <c r="E51" i="20"/>
  <c r="E89" i="20"/>
  <c r="E89" i="21"/>
  <c r="AM70" i="10"/>
  <c r="I109" i="29"/>
  <c r="F93" i="29"/>
  <c r="F109" i="29"/>
  <c r="E19" i="11"/>
  <c r="E10" i="11"/>
  <c r="E52" i="21"/>
  <c r="F64" i="29"/>
  <c r="E27" i="11"/>
  <c r="E69" i="21"/>
  <c r="F89" i="29"/>
  <c r="F106" i="29"/>
  <c r="I49" i="29"/>
  <c r="E112" i="21"/>
  <c r="E8" i="11"/>
  <c r="C41" i="18"/>
  <c r="C40" i="18"/>
  <c r="E80" i="10"/>
  <c r="I92" i="29"/>
  <c r="I113" i="10"/>
  <c r="I102" i="29"/>
  <c r="I99" i="29"/>
  <c r="F103" i="29"/>
  <c r="F92" i="29"/>
  <c r="F113" i="10"/>
  <c r="F102" i="29"/>
  <c r="E122" i="10"/>
  <c r="D40" i="16"/>
  <c r="D41" i="16"/>
  <c r="E7" i="11"/>
  <c r="I98" i="29"/>
  <c r="F99" i="29"/>
  <c r="F88" i="29"/>
  <c r="F112" i="29"/>
  <c r="F52" i="29"/>
  <c r="I64" i="29"/>
  <c r="E14" i="11"/>
  <c r="I50" i="29"/>
  <c r="E28" i="11"/>
  <c r="E18" i="11"/>
  <c r="E101" i="21"/>
  <c r="E55" i="21"/>
  <c r="E17" i="11"/>
  <c r="E4" i="11"/>
  <c r="E46" i="21"/>
  <c r="I91" i="29"/>
  <c r="E6" i="11"/>
  <c r="E48" i="20"/>
  <c r="E93" i="21"/>
  <c r="E93" i="20"/>
  <c r="F71" i="10"/>
  <c r="E87" i="20"/>
  <c r="G41" i="16"/>
  <c r="G40" i="16"/>
  <c r="AK38" i="10"/>
  <c r="AK122" i="10"/>
  <c r="AI41" i="18"/>
  <c r="AI40" i="18"/>
  <c r="AK80" i="10"/>
  <c r="J21" i="11" l="1"/>
  <c r="E98" i="17"/>
  <c r="E97" i="17"/>
  <c r="E99" i="17"/>
  <c r="E100" i="17"/>
  <c r="E21" i="11"/>
  <c r="E20" i="11"/>
  <c r="J20" i="11"/>
  <c r="U62" i="11"/>
  <c r="N104" i="11"/>
  <c r="S62" i="11"/>
  <c r="N62" i="11"/>
  <c r="M63" i="11"/>
  <c r="K105" i="11"/>
  <c r="F105" i="11"/>
  <c r="U63" i="11"/>
  <c r="Q105" i="11"/>
  <c r="I104" i="11"/>
  <c r="P104" i="11"/>
  <c r="I62" i="11"/>
  <c r="T62" i="11"/>
  <c r="P105" i="11"/>
  <c r="N105" i="11"/>
  <c r="I63" i="11"/>
  <c r="U104" i="11"/>
  <c r="R63" i="11"/>
  <c r="F62" i="11"/>
  <c r="M104" i="11"/>
  <c r="K63" i="11"/>
  <c r="F104" i="11"/>
  <c r="L63" i="11"/>
  <c r="T104" i="11"/>
  <c r="Q104" i="11"/>
  <c r="L104" i="11"/>
  <c r="R104" i="11"/>
  <c r="O62" i="11"/>
  <c r="F63" i="11"/>
  <c r="M105" i="11"/>
  <c r="N63" i="11"/>
  <c r="S104" i="11"/>
  <c r="I105" i="11"/>
  <c r="Q63" i="11"/>
  <c r="T105" i="11"/>
  <c r="O63" i="11"/>
  <c r="T63" i="11"/>
  <c r="R62" i="11"/>
  <c r="O105" i="11"/>
  <c r="R105" i="11"/>
  <c r="Q62" i="11"/>
  <c r="K104" i="11"/>
  <c r="P63" i="11"/>
  <c r="S63" i="11"/>
  <c r="K62" i="11"/>
  <c r="O104" i="11"/>
  <c r="L62" i="11"/>
  <c r="P62" i="11"/>
  <c r="L105" i="11"/>
  <c r="S105" i="11"/>
  <c r="M62" i="11"/>
  <c r="U105" i="11"/>
  <c r="E7" i="15"/>
  <c r="O16" i="15"/>
  <c r="G120" i="19"/>
  <c r="N97" i="21"/>
  <c r="N13" i="21" s="1"/>
  <c r="N59" i="21"/>
  <c r="N17" i="21" s="1"/>
  <c r="N62" i="29"/>
  <c r="G24" i="19"/>
  <c r="O90" i="21"/>
  <c r="O6" i="21" s="1"/>
  <c r="O6" i="11"/>
  <c r="O90" i="20"/>
  <c r="O6" i="20" s="1"/>
  <c r="N62" i="21"/>
  <c r="O6" i="15"/>
  <c r="N17" i="11"/>
  <c r="N18" i="12"/>
  <c r="N13" i="20"/>
  <c r="N27" i="12"/>
  <c r="N27" i="15"/>
  <c r="R122" i="10"/>
  <c r="N68" i="21"/>
  <c r="N26" i="21" s="1"/>
  <c r="G80" i="20"/>
  <c r="G122" i="19"/>
  <c r="E25" i="17" s="1"/>
  <c r="E20" i="14"/>
  <c r="E23" i="15"/>
  <c r="E23" i="12"/>
  <c r="N9" i="21"/>
  <c r="N23" i="21"/>
  <c r="O6" i="29"/>
  <c r="P21" i="14"/>
  <c r="N18" i="15"/>
  <c r="N19" i="15"/>
  <c r="R25" i="14"/>
  <c r="P21" i="20"/>
  <c r="O6" i="28"/>
  <c r="P21" i="15"/>
  <c r="Q105" i="21"/>
  <c r="E5" i="15"/>
  <c r="N104" i="29"/>
  <c r="F95" i="21"/>
  <c r="E54" i="19"/>
  <c r="N10" i="15"/>
  <c r="N102" i="19"/>
  <c r="N26" i="29"/>
  <c r="N19" i="14"/>
  <c r="N9" i="12"/>
  <c r="N12" i="28"/>
  <c r="N12" i="20"/>
  <c r="AP121" i="11"/>
  <c r="AN121" i="11"/>
  <c r="N96" i="21"/>
  <c r="N12" i="21" s="1"/>
  <c r="N18" i="28"/>
  <c r="AQ121" i="11"/>
  <c r="N18" i="29"/>
  <c r="N99" i="29"/>
  <c r="N15" i="29" s="1"/>
  <c r="N12" i="15"/>
  <c r="N99" i="21"/>
  <c r="N15" i="21" s="1"/>
  <c r="N17" i="15"/>
  <c r="O6" i="14"/>
  <c r="O100" i="19"/>
  <c r="N22" i="15"/>
  <c r="O16" i="21"/>
  <c r="N20" i="12"/>
  <c r="O16" i="14"/>
  <c r="P80" i="10"/>
  <c r="N23" i="14"/>
  <c r="N8" i="15"/>
  <c r="N4" i="11"/>
  <c r="N27" i="14"/>
  <c r="N46" i="21"/>
  <c r="N4" i="21" s="1"/>
  <c r="N104" i="21"/>
  <c r="N111" i="19"/>
  <c r="O16" i="12"/>
  <c r="N4" i="15"/>
  <c r="E13" i="14"/>
  <c r="I46" i="20"/>
  <c r="N11" i="28"/>
  <c r="O28" i="15"/>
  <c r="AN79" i="10"/>
  <c r="AN121" i="10"/>
  <c r="N13" i="12"/>
  <c r="AP79" i="10"/>
  <c r="AP121" i="10"/>
  <c r="P89" i="21"/>
  <c r="AQ79" i="10"/>
  <c r="N93" i="19"/>
  <c r="N11" i="12"/>
  <c r="O10" i="11"/>
  <c r="E26" i="17"/>
  <c r="E30" i="17"/>
  <c r="G3" i="19"/>
  <c r="G71" i="19"/>
  <c r="G29" i="20"/>
  <c r="G39" i="20" s="1"/>
  <c r="G40" i="20" s="1"/>
  <c r="N19" i="21"/>
  <c r="N22" i="21"/>
  <c r="N18" i="21"/>
  <c r="E99" i="19"/>
  <c r="P25" i="11"/>
  <c r="E21" i="15"/>
  <c r="O5" i="15"/>
  <c r="O47" i="20"/>
  <c r="O5" i="20" s="1"/>
  <c r="E12" i="15"/>
  <c r="R25" i="12"/>
  <c r="N22" i="14"/>
  <c r="N18" i="14"/>
  <c r="O96" i="21"/>
  <c r="O5" i="11"/>
  <c r="P21" i="21"/>
  <c r="N27" i="29"/>
  <c r="R67" i="21"/>
  <c r="R25" i="21" s="1"/>
  <c r="Q63" i="21"/>
  <c r="E111" i="19"/>
  <c r="E25" i="15"/>
  <c r="N19" i="12"/>
  <c r="F68" i="21"/>
  <c r="O94" i="21"/>
  <c r="P89" i="20"/>
  <c r="P87" i="20"/>
  <c r="P49" i="21"/>
  <c r="O110" i="20"/>
  <c r="P5" i="11"/>
  <c r="R109" i="19"/>
  <c r="N101" i="19"/>
  <c r="O110" i="21"/>
  <c r="O51" i="20"/>
  <c r="N103" i="19"/>
  <c r="E20" i="12"/>
  <c r="O28" i="12"/>
  <c r="P105" i="19"/>
  <c r="E27" i="15"/>
  <c r="P3" i="11"/>
  <c r="O59" i="21"/>
  <c r="P45" i="20"/>
  <c r="I69" i="20"/>
  <c r="I69" i="21"/>
  <c r="O28" i="28"/>
  <c r="R25" i="15"/>
  <c r="J16" i="15"/>
  <c r="N98" i="29"/>
  <c r="N14" i="15"/>
  <c r="I55" i="21"/>
  <c r="O101" i="21"/>
  <c r="O17" i="11"/>
  <c r="S25" i="11"/>
  <c r="N69" i="21"/>
  <c r="N27" i="21" s="1"/>
  <c r="O111" i="21"/>
  <c r="O7" i="12"/>
  <c r="N23" i="12"/>
  <c r="AQ121" i="10"/>
  <c r="E28" i="15"/>
  <c r="F65" i="21"/>
  <c r="O111" i="20"/>
  <c r="K80" i="10"/>
  <c r="E23" i="14"/>
  <c r="N97" i="29"/>
  <c r="N13" i="15"/>
  <c r="O103" i="20"/>
  <c r="O52" i="21"/>
  <c r="P45" i="21"/>
  <c r="P87" i="21"/>
  <c r="I48" i="21"/>
  <c r="P28" i="15"/>
  <c r="O68" i="20"/>
  <c r="O112" i="19"/>
  <c r="P112" i="21"/>
  <c r="E13" i="21"/>
  <c r="E18" i="15"/>
  <c r="O103" i="21"/>
  <c r="P112" i="20"/>
  <c r="I60" i="21"/>
  <c r="P49" i="20"/>
  <c r="O3" i="14"/>
  <c r="O26" i="11"/>
  <c r="O56" i="21"/>
  <c r="O69" i="20"/>
  <c r="O64" i="21"/>
  <c r="O22" i="21" s="1"/>
  <c r="O3" i="28"/>
  <c r="N53" i="19"/>
  <c r="N26" i="12"/>
  <c r="J21" i="15"/>
  <c r="E91" i="19"/>
  <c r="J111" i="19"/>
  <c r="N64" i="19"/>
  <c r="E20" i="15"/>
  <c r="N23" i="15"/>
  <c r="N9" i="15"/>
  <c r="O3" i="21"/>
  <c r="O3" i="15"/>
  <c r="O3" i="29"/>
  <c r="P90" i="21"/>
  <c r="N107" i="19"/>
  <c r="S109" i="21"/>
  <c r="P7" i="11"/>
  <c r="O50" i="20"/>
  <c r="S67" i="21"/>
  <c r="N22" i="12"/>
  <c r="N10" i="14"/>
  <c r="N9" i="14"/>
  <c r="O13" i="11"/>
  <c r="J97" i="19"/>
  <c r="J90" i="19"/>
  <c r="N68" i="20"/>
  <c r="N26" i="20" s="1"/>
  <c r="N51" i="19"/>
  <c r="O93" i="20"/>
  <c r="O7" i="28"/>
  <c r="E104" i="19"/>
  <c r="O14" i="11"/>
  <c r="O93" i="21"/>
  <c r="P90" i="20"/>
  <c r="J110" i="19"/>
  <c r="J17" i="15"/>
  <c r="N89" i="21"/>
  <c r="N89" i="20"/>
  <c r="N89" i="29"/>
  <c r="M14" i="11"/>
  <c r="L22" i="11"/>
  <c r="L88" i="29"/>
  <c r="L88" i="21"/>
  <c r="L88" i="20"/>
  <c r="U80" i="10"/>
  <c r="L23" i="11"/>
  <c r="L16" i="11"/>
  <c r="M89" i="29"/>
  <c r="M89" i="20"/>
  <c r="M89" i="21"/>
  <c r="L18" i="11"/>
  <c r="E105" i="29"/>
  <c r="E21" i="29" s="1"/>
  <c r="L6" i="11"/>
  <c r="M91" i="21"/>
  <c r="M91" i="29"/>
  <c r="J57" i="21"/>
  <c r="J15" i="21" s="1"/>
  <c r="J15" i="14"/>
  <c r="J20" i="15"/>
  <c r="K101" i="21"/>
  <c r="K101" i="29"/>
  <c r="O104" i="21"/>
  <c r="N16" i="11"/>
  <c r="J16" i="12"/>
  <c r="J51" i="29"/>
  <c r="J9" i="29" s="1"/>
  <c r="J9" i="28"/>
  <c r="K89" i="29"/>
  <c r="K89" i="20"/>
  <c r="K89" i="21"/>
  <c r="J64" i="29"/>
  <c r="J22" i="29" s="1"/>
  <c r="J22" i="28"/>
  <c r="M98" i="21"/>
  <c r="M98" i="29"/>
  <c r="M102" i="29"/>
  <c r="M102" i="21"/>
  <c r="P63" i="29"/>
  <c r="P21" i="29" s="1"/>
  <c r="P21" i="28"/>
  <c r="N87" i="29"/>
  <c r="N87" i="20"/>
  <c r="N87" i="21"/>
  <c r="M11" i="11"/>
  <c r="J104" i="19"/>
  <c r="P67" i="21"/>
  <c r="J12" i="15"/>
  <c r="J68" i="20"/>
  <c r="J26" i="20" s="1"/>
  <c r="J26" i="12"/>
  <c r="J56" i="21"/>
  <c r="J14" i="21" s="1"/>
  <c r="J14" i="14"/>
  <c r="J10" i="20"/>
  <c r="J10" i="12"/>
  <c r="M25" i="11"/>
  <c r="M3" i="11"/>
  <c r="J21" i="12"/>
  <c r="J88" i="19"/>
  <c r="J47" i="29"/>
  <c r="J5" i="29" s="1"/>
  <c r="J5" i="28"/>
  <c r="K104" i="29"/>
  <c r="K104" i="21"/>
  <c r="K92" i="29"/>
  <c r="K92" i="21"/>
  <c r="K92" i="20"/>
  <c r="J67" i="21"/>
  <c r="J25" i="21" s="1"/>
  <c r="J25" i="14"/>
  <c r="R40" i="18"/>
  <c r="R41" i="18"/>
  <c r="M122" i="10"/>
  <c r="M23" i="11"/>
  <c r="L27" i="11"/>
  <c r="J3" i="15"/>
  <c r="O109" i="21"/>
  <c r="O109" i="29"/>
  <c r="J98" i="19"/>
  <c r="Q86" i="14"/>
  <c r="Q44" i="14"/>
  <c r="N100" i="21"/>
  <c r="L98" i="29"/>
  <c r="L98" i="21"/>
  <c r="J15" i="12"/>
  <c r="J20" i="12"/>
  <c r="M10" i="11"/>
  <c r="L17" i="11"/>
  <c r="J68" i="21"/>
  <c r="J26" i="21" s="1"/>
  <c r="J26" i="14"/>
  <c r="J5" i="12"/>
  <c r="J47" i="20"/>
  <c r="J5" i="20" s="1"/>
  <c r="N5" i="11"/>
  <c r="M109" i="21"/>
  <c r="M109" i="29"/>
  <c r="L40" i="18"/>
  <c r="L41" i="18"/>
  <c r="M40" i="18"/>
  <c r="M41" i="18"/>
  <c r="I40" i="18"/>
  <c r="I41" i="18"/>
  <c r="M13" i="11"/>
  <c r="J50" i="20"/>
  <c r="J8" i="20" s="1"/>
  <c r="J8" i="12"/>
  <c r="K106" i="29"/>
  <c r="K106" i="20"/>
  <c r="K106" i="21"/>
  <c r="J60" i="29"/>
  <c r="J18" i="29" s="1"/>
  <c r="J18" i="28"/>
  <c r="Q86" i="12"/>
  <c r="Q44" i="12"/>
  <c r="K93" i="20"/>
  <c r="K93" i="21"/>
  <c r="K93" i="29"/>
  <c r="E62" i="21"/>
  <c r="E20" i="21" s="1"/>
  <c r="L9" i="11"/>
  <c r="L14" i="11"/>
  <c r="M110" i="20"/>
  <c r="M110" i="29"/>
  <c r="M110" i="21"/>
  <c r="M104" i="29"/>
  <c r="M104" i="21"/>
  <c r="J51" i="20"/>
  <c r="J9" i="20" s="1"/>
  <c r="J9" i="12"/>
  <c r="K122" i="10"/>
  <c r="J22" i="12"/>
  <c r="J22" i="20"/>
  <c r="J6" i="15"/>
  <c r="J28" i="15"/>
  <c r="J19" i="15"/>
  <c r="K91" i="20"/>
  <c r="K91" i="21"/>
  <c r="K91" i="29"/>
  <c r="L89" i="29"/>
  <c r="L89" i="21"/>
  <c r="L89" i="20"/>
  <c r="L28" i="11"/>
  <c r="M111" i="29"/>
  <c r="M111" i="21"/>
  <c r="M111" i="20"/>
  <c r="J99" i="19"/>
  <c r="P67" i="29"/>
  <c r="K26" i="11"/>
  <c r="J54" i="21"/>
  <c r="J12" i="21" s="1"/>
  <c r="J12" i="14"/>
  <c r="J26" i="28"/>
  <c r="J68" i="29"/>
  <c r="J26" i="29" s="1"/>
  <c r="J14" i="20"/>
  <c r="J14" i="12"/>
  <c r="J52" i="29"/>
  <c r="J10" i="29" s="1"/>
  <c r="J10" i="28"/>
  <c r="L99" i="29"/>
  <c r="L99" i="21"/>
  <c r="L112" i="21"/>
  <c r="L112" i="20"/>
  <c r="L112" i="29"/>
  <c r="K87" i="20"/>
  <c r="K87" i="21"/>
  <c r="K87" i="29"/>
  <c r="L111" i="29"/>
  <c r="L111" i="21"/>
  <c r="L111" i="20"/>
  <c r="L8" i="11"/>
  <c r="M105" i="29"/>
  <c r="M105" i="21"/>
  <c r="K99" i="21"/>
  <c r="K99" i="29"/>
  <c r="J100" i="19"/>
  <c r="J27" i="15"/>
  <c r="K7" i="11"/>
  <c r="J25" i="20"/>
  <c r="J25" i="12"/>
  <c r="L100" i="21"/>
  <c r="M87" i="29"/>
  <c r="M87" i="21"/>
  <c r="M87" i="20"/>
  <c r="N28" i="11"/>
  <c r="J45" i="21"/>
  <c r="J3" i="21" s="1"/>
  <c r="J3" i="14"/>
  <c r="Q86" i="21"/>
  <c r="Q44" i="21"/>
  <c r="L19" i="11"/>
  <c r="M100" i="21"/>
  <c r="M15" i="11"/>
  <c r="J62" i="21"/>
  <c r="J20" i="21" s="1"/>
  <c r="J20" i="14"/>
  <c r="K18" i="11"/>
  <c r="O62" i="29"/>
  <c r="O20" i="29" s="1"/>
  <c r="O20" i="28"/>
  <c r="N109" i="29"/>
  <c r="N109" i="21"/>
  <c r="L109" i="29"/>
  <c r="L109" i="21"/>
  <c r="J16" i="28"/>
  <c r="J16" i="29"/>
  <c r="J51" i="21"/>
  <c r="J9" i="21" s="1"/>
  <c r="J9" i="14"/>
  <c r="J11" i="15"/>
  <c r="J64" i="21"/>
  <c r="J22" i="21" s="1"/>
  <c r="J22" i="14"/>
  <c r="J48" i="21"/>
  <c r="J6" i="21" s="1"/>
  <c r="J6" i="14"/>
  <c r="L87" i="21"/>
  <c r="L87" i="29"/>
  <c r="L87" i="20"/>
  <c r="M18" i="11"/>
  <c r="M19" i="11"/>
  <c r="K16" i="11"/>
  <c r="J70" i="20"/>
  <c r="J28" i="20" s="1"/>
  <c r="J28" i="12"/>
  <c r="U122" i="10"/>
  <c r="N3" i="11"/>
  <c r="J13" i="15"/>
  <c r="J14" i="28"/>
  <c r="J56" i="29"/>
  <c r="J14" i="29" s="1"/>
  <c r="J23" i="15"/>
  <c r="L101" i="29"/>
  <c r="L101" i="21"/>
  <c r="K102" i="21"/>
  <c r="K102" i="29"/>
  <c r="K13" i="11"/>
  <c r="J63" i="21"/>
  <c r="J21" i="21" s="1"/>
  <c r="J21" i="14"/>
  <c r="Q109" i="21"/>
  <c r="Q109" i="29"/>
  <c r="T122" i="10"/>
  <c r="J69" i="20"/>
  <c r="J27" i="12"/>
  <c r="J4" i="15"/>
  <c r="M16" i="11"/>
  <c r="K107" i="29"/>
  <c r="K107" i="21"/>
  <c r="N122" i="10"/>
  <c r="L11" i="11"/>
  <c r="M6" i="11"/>
  <c r="J7" i="15"/>
  <c r="K111" i="20"/>
  <c r="K111" i="29"/>
  <c r="K111" i="21"/>
  <c r="J17" i="12"/>
  <c r="Q44" i="20"/>
  <c r="Q86" i="20"/>
  <c r="L10" i="11"/>
  <c r="J57" i="29"/>
  <c r="J15" i="29" s="1"/>
  <c r="J15" i="28"/>
  <c r="L4" i="11"/>
  <c r="J58" i="21"/>
  <c r="J16" i="21" s="1"/>
  <c r="J16" i="14"/>
  <c r="K3" i="11"/>
  <c r="Q41" i="18"/>
  <c r="Q40" i="18"/>
  <c r="K28" i="11"/>
  <c r="F62" i="21"/>
  <c r="AL71" i="10"/>
  <c r="AL80" i="10" s="1"/>
  <c r="O20" i="14"/>
  <c r="M17" i="11"/>
  <c r="J11" i="20"/>
  <c r="J11" i="12"/>
  <c r="K105" i="21"/>
  <c r="K105" i="29"/>
  <c r="K14" i="11"/>
  <c r="J61" i="29"/>
  <c r="J19" i="29" s="1"/>
  <c r="J19" i="28"/>
  <c r="O25" i="11"/>
  <c r="N80" i="10"/>
  <c r="L91" i="21"/>
  <c r="L91" i="29"/>
  <c r="L15" i="11"/>
  <c r="M101" i="21"/>
  <c r="M101" i="29"/>
  <c r="M22" i="11"/>
  <c r="K8" i="11"/>
  <c r="J55" i="21"/>
  <c r="J13" i="21" s="1"/>
  <c r="J13" i="14"/>
  <c r="J12" i="20"/>
  <c r="J12" i="12"/>
  <c r="J65" i="21"/>
  <c r="J23" i="21" s="1"/>
  <c r="J23" i="14"/>
  <c r="P40" i="18"/>
  <c r="P41" i="18"/>
  <c r="L96" i="21"/>
  <c r="M112" i="29"/>
  <c r="M112" i="20"/>
  <c r="M112" i="21"/>
  <c r="J95" i="19"/>
  <c r="J63" i="29"/>
  <c r="J21" i="29" s="1"/>
  <c r="J21" i="28"/>
  <c r="L92" i="29"/>
  <c r="L92" i="21"/>
  <c r="L92" i="20"/>
  <c r="L97" i="21"/>
  <c r="L97" i="29"/>
  <c r="M96" i="21"/>
  <c r="J69" i="21"/>
  <c r="J27" i="21" s="1"/>
  <c r="J27" i="14"/>
  <c r="L25" i="11"/>
  <c r="L103" i="29"/>
  <c r="L103" i="21"/>
  <c r="L103" i="20"/>
  <c r="K90" i="29"/>
  <c r="K90" i="20"/>
  <c r="K90" i="21"/>
  <c r="N90" i="29"/>
  <c r="N90" i="21"/>
  <c r="N90" i="20"/>
  <c r="M90" i="29"/>
  <c r="M90" i="21"/>
  <c r="M90" i="20"/>
  <c r="J7" i="28"/>
  <c r="J49" i="29"/>
  <c r="J7" i="29" s="1"/>
  <c r="J8" i="15"/>
  <c r="K103" i="21"/>
  <c r="K103" i="20"/>
  <c r="K103" i="29"/>
  <c r="J45" i="20"/>
  <c r="J3" i="20" s="1"/>
  <c r="J3" i="12"/>
  <c r="J17" i="14"/>
  <c r="J59" i="21"/>
  <c r="J17" i="21" s="1"/>
  <c r="J18" i="15"/>
  <c r="Q44" i="19"/>
  <c r="Q86" i="19"/>
  <c r="N6" i="11"/>
  <c r="M88" i="20"/>
  <c r="M88" i="29"/>
  <c r="M88" i="21"/>
  <c r="J62" i="29"/>
  <c r="J20" i="29" s="1"/>
  <c r="J20" i="28"/>
  <c r="F63" i="29"/>
  <c r="F21" i="29" s="1"/>
  <c r="F21" i="28"/>
  <c r="E101" i="19"/>
  <c r="N13" i="14"/>
  <c r="I62" i="29"/>
  <c r="N91" i="29"/>
  <c r="N91" i="21"/>
  <c r="N91" i="20"/>
  <c r="K88" i="20"/>
  <c r="K88" i="21"/>
  <c r="K88" i="29"/>
  <c r="K97" i="29"/>
  <c r="K97" i="21"/>
  <c r="K11" i="11"/>
  <c r="J48" i="20"/>
  <c r="J6" i="20" s="1"/>
  <c r="J6" i="12"/>
  <c r="L104" i="29"/>
  <c r="L104" i="21"/>
  <c r="M95" i="21"/>
  <c r="M95" i="29"/>
  <c r="J70" i="21"/>
  <c r="J28" i="21" s="1"/>
  <c r="J28" i="14"/>
  <c r="J61" i="21"/>
  <c r="J19" i="21" s="1"/>
  <c r="J19" i="14"/>
  <c r="L95" i="29"/>
  <c r="L95" i="21"/>
  <c r="J12" i="28"/>
  <c r="J12" i="29"/>
  <c r="K22" i="11"/>
  <c r="M80" i="10"/>
  <c r="J5" i="15"/>
  <c r="K15" i="11"/>
  <c r="J93" i="19"/>
  <c r="S41" i="18"/>
  <c r="S40" i="18"/>
  <c r="L102" i="21"/>
  <c r="L102" i="29"/>
  <c r="M5" i="11"/>
  <c r="K4" i="11"/>
  <c r="K27" i="11"/>
  <c r="J46" i="21"/>
  <c r="J4" i="21" s="1"/>
  <c r="J4" i="14"/>
  <c r="K98" i="21"/>
  <c r="K98" i="29"/>
  <c r="M27" i="11"/>
  <c r="L5" i="11"/>
  <c r="L94" i="29"/>
  <c r="L94" i="21"/>
  <c r="M99" i="29"/>
  <c r="M99" i="21"/>
  <c r="J49" i="20"/>
  <c r="J7" i="20" s="1"/>
  <c r="J7" i="12"/>
  <c r="J45" i="29"/>
  <c r="J3" i="29" s="1"/>
  <c r="J3" i="28"/>
  <c r="J18" i="14"/>
  <c r="J60" i="21"/>
  <c r="J18" i="21" s="1"/>
  <c r="K100" i="21"/>
  <c r="Q86" i="10"/>
  <c r="Q44" i="10"/>
  <c r="Q44" i="28"/>
  <c r="Q86" i="28"/>
  <c r="M26" i="11"/>
  <c r="K96" i="21"/>
  <c r="J92" i="19"/>
  <c r="F61" i="20"/>
  <c r="I62" i="21"/>
  <c r="E25" i="21"/>
  <c r="AN79" i="11"/>
  <c r="AO79" i="11"/>
  <c r="O107" i="21"/>
  <c r="O53" i="21"/>
  <c r="N57" i="19"/>
  <c r="N10" i="21"/>
  <c r="O28" i="29"/>
  <c r="L26" i="11"/>
  <c r="L110" i="29"/>
  <c r="L110" i="20"/>
  <c r="L110" i="21"/>
  <c r="M94" i="29"/>
  <c r="M94" i="21"/>
  <c r="M4" i="11"/>
  <c r="K19" i="11"/>
  <c r="J53" i="29"/>
  <c r="J11" i="29" s="1"/>
  <c r="J11" i="28"/>
  <c r="K17" i="11"/>
  <c r="J102" i="19"/>
  <c r="J48" i="29"/>
  <c r="J6" i="29" s="1"/>
  <c r="J6" i="28"/>
  <c r="L106" i="20"/>
  <c r="L106" i="29"/>
  <c r="L106" i="21"/>
  <c r="M92" i="29"/>
  <c r="M92" i="21"/>
  <c r="M92" i="20"/>
  <c r="J70" i="29"/>
  <c r="J28" i="29" s="1"/>
  <c r="J28" i="28"/>
  <c r="J96" i="19"/>
  <c r="J61" i="20"/>
  <c r="J19" i="20" s="1"/>
  <c r="J19" i="12"/>
  <c r="K5" i="11"/>
  <c r="N25" i="11"/>
  <c r="L90" i="20"/>
  <c r="L90" i="21"/>
  <c r="L90" i="29"/>
  <c r="M106" i="29"/>
  <c r="M106" i="20"/>
  <c r="M106" i="21"/>
  <c r="J89" i="19"/>
  <c r="K23" i="11"/>
  <c r="J13" i="20"/>
  <c r="J13" i="12"/>
  <c r="J26" i="15"/>
  <c r="J10" i="15"/>
  <c r="J23" i="28"/>
  <c r="J65" i="29"/>
  <c r="J23" i="29" s="1"/>
  <c r="N105" i="29"/>
  <c r="N105" i="21"/>
  <c r="L107" i="29"/>
  <c r="L107" i="21"/>
  <c r="K10" i="11"/>
  <c r="J47" i="21"/>
  <c r="J5" i="21" s="1"/>
  <c r="J5" i="14"/>
  <c r="O80" i="10"/>
  <c r="K110" i="21"/>
  <c r="K110" i="20"/>
  <c r="K110" i="29"/>
  <c r="J41" i="18"/>
  <c r="J40" i="18"/>
  <c r="M49" i="20"/>
  <c r="M7" i="11"/>
  <c r="J103" i="19"/>
  <c r="J101" i="19"/>
  <c r="J69" i="29"/>
  <c r="J27" i="29" s="1"/>
  <c r="J27" i="28"/>
  <c r="J4" i="12"/>
  <c r="J46" i="20"/>
  <c r="J4" i="20" s="1"/>
  <c r="J25" i="15"/>
  <c r="L3" i="11"/>
  <c r="J50" i="29"/>
  <c r="J8" i="29" s="1"/>
  <c r="J8" i="28"/>
  <c r="Q25" i="11"/>
  <c r="J109" i="19"/>
  <c r="J59" i="29"/>
  <c r="J17" i="29" s="1"/>
  <c r="J17" i="28"/>
  <c r="J18" i="12"/>
  <c r="Q44" i="11"/>
  <c r="Q86" i="11"/>
  <c r="Q86" i="29"/>
  <c r="Q44" i="29"/>
  <c r="L13" i="11"/>
  <c r="M8" i="11"/>
  <c r="K9" i="11"/>
  <c r="K109" i="29"/>
  <c r="K109" i="21"/>
  <c r="P109" i="21"/>
  <c r="P109" i="29"/>
  <c r="L49" i="20"/>
  <c r="L7" i="11"/>
  <c r="J9" i="15"/>
  <c r="O98" i="21"/>
  <c r="R2" i="29"/>
  <c r="R2" i="28"/>
  <c r="R2" i="19"/>
  <c r="R2" i="20"/>
  <c r="R2" i="21"/>
  <c r="R2" i="12"/>
  <c r="R2" i="15"/>
  <c r="R2" i="14"/>
  <c r="R2" i="10"/>
  <c r="R2" i="11"/>
  <c r="I63" i="29"/>
  <c r="I21" i="29" s="1"/>
  <c r="I21" i="28"/>
  <c r="F61" i="21"/>
  <c r="E55" i="19"/>
  <c r="F68" i="20"/>
  <c r="I104" i="29"/>
  <c r="O68" i="21"/>
  <c r="O70" i="19"/>
  <c r="O97" i="21"/>
  <c r="P100" i="21"/>
  <c r="N26" i="15"/>
  <c r="Q63" i="29"/>
  <c r="Q21" i="29" s="1"/>
  <c r="Q21" i="28"/>
  <c r="O5" i="28"/>
  <c r="J53" i="21"/>
  <c r="J11" i="21" s="1"/>
  <c r="J11" i="14"/>
  <c r="J22" i="15"/>
  <c r="J105" i="19"/>
  <c r="N7" i="11"/>
  <c r="M9" i="11"/>
  <c r="O105" i="29"/>
  <c r="O105" i="21"/>
  <c r="J91" i="19"/>
  <c r="E62" i="29"/>
  <c r="E20" i="28"/>
  <c r="M93" i="29"/>
  <c r="M93" i="20"/>
  <c r="M93" i="21"/>
  <c r="M28" i="11"/>
  <c r="S122" i="10"/>
  <c r="J94" i="19"/>
  <c r="J55" i="29"/>
  <c r="J13" i="29" s="1"/>
  <c r="J13" i="28"/>
  <c r="J14" i="15"/>
  <c r="J52" i="21"/>
  <c r="J10" i="21" s="1"/>
  <c r="J10" i="14"/>
  <c r="J23" i="20"/>
  <c r="J23" i="12"/>
  <c r="L93" i="29"/>
  <c r="L93" i="20"/>
  <c r="L93" i="21"/>
  <c r="M107" i="29"/>
  <c r="M107" i="21"/>
  <c r="M103" i="21"/>
  <c r="M103" i="20"/>
  <c r="M103" i="29"/>
  <c r="K12" i="11"/>
  <c r="K41" i="18"/>
  <c r="K40" i="18"/>
  <c r="AL37" i="28"/>
  <c r="J107" i="19"/>
  <c r="K94" i="29"/>
  <c r="K94" i="21"/>
  <c r="J106" i="19"/>
  <c r="J46" i="29"/>
  <c r="J4" i="29" s="1"/>
  <c r="J4" i="28"/>
  <c r="J67" i="29"/>
  <c r="J25" i="29" s="1"/>
  <c r="J25" i="28"/>
  <c r="K95" i="29"/>
  <c r="K95" i="21"/>
  <c r="K25" i="11"/>
  <c r="N41" i="18"/>
  <c r="N40" i="18"/>
  <c r="M97" i="21"/>
  <c r="M97" i="29"/>
  <c r="K6" i="11"/>
  <c r="O41" i="18"/>
  <c r="O40" i="18"/>
  <c r="N112" i="29"/>
  <c r="N112" i="20"/>
  <c r="N112" i="21"/>
  <c r="L12" i="11"/>
  <c r="J112" i="19"/>
  <c r="J49" i="21"/>
  <c r="J7" i="21" s="1"/>
  <c r="J7" i="14"/>
  <c r="J50" i="21"/>
  <c r="J8" i="21" s="1"/>
  <c r="J8" i="14"/>
  <c r="Q122" i="10"/>
  <c r="J87" i="19"/>
  <c r="Q86" i="15"/>
  <c r="Q44" i="15"/>
  <c r="L105" i="29"/>
  <c r="L105" i="21"/>
  <c r="M12" i="11"/>
  <c r="J15" i="15"/>
  <c r="K112" i="21"/>
  <c r="K112" i="20"/>
  <c r="K112" i="29"/>
  <c r="F23" i="28"/>
  <c r="E109" i="29"/>
  <c r="E25" i="29" s="1"/>
  <c r="N110" i="19"/>
  <c r="I107" i="29"/>
  <c r="F111" i="20"/>
  <c r="F27" i="28"/>
  <c r="I112" i="29"/>
  <c r="E110" i="29"/>
  <c r="E26" i="29" s="1"/>
  <c r="I110" i="29"/>
  <c r="O27" i="11"/>
  <c r="I111" i="21"/>
  <c r="I111" i="29"/>
  <c r="N26" i="28"/>
  <c r="E107" i="19"/>
  <c r="E12" i="29"/>
  <c r="I95" i="21"/>
  <c r="I95" i="29"/>
  <c r="E102" i="19"/>
  <c r="E88" i="29"/>
  <c r="E4" i="29" s="1"/>
  <c r="E89" i="19"/>
  <c r="N95" i="19"/>
  <c r="F90" i="29"/>
  <c r="I93" i="21"/>
  <c r="I93" i="29"/>
  <c r="O88" i="21"/>
  <c r="O95" i="29"/>
  <c r="E103" i="29"/>
  <c r="E19" i="29" s="1"/>
  <c r="E97" i="29"/>
  <c r="E98" i="29"/>
  <c r="E98" i="19" s="1"/>
  <c r="E93" i="29"/>
  <c r="F98" i="29"/>
  <c r="I4" i="11"/>
  <c r="I103" i="21"/>
  <c r="I103" i="29"/>
  <c r="O88" i="20"/>
  <c r="O18" i="15"/>
  <c r="F97" i="21"/>
  <c r="F97" i="29"/>
  <c r="F87" i="20"/>
  <c r="F87" i="29"/>
  <c r="P91" i="20"/>
  <c r="O102" i="21"/>
  <c r="O87" i="19"/>
  <c r="F100" i="21"/>
  <c r="I89" i="20"/>
  <c r="I5" i="28"/>
  <c r="N11" i="14"/>
  <c r="P91" i="21"/>
  <c r="O3" i="12"/>
  <c r="O7" i="21"/>
  <c r="O89" i="19"/>
  <c r="E87" i="29"/>
  <c r="I101" i="29"/>
  <c r="E95" i="19"/>
  <c r="I87" i="21"/>
  <c r="I87" i="29"/>
  <c r="N11" i="21"/>
  <c r="P7" i="15"/>
  <c r="O99" i="29"/>
  <c r="E8" i="28"/>
  <c r="O5" i="29"/>
  <c r="E12" i="28"/>
  <c r="N88" i="19"/>
  <c r="O65" i="29"/>
  <c r="O23" i="29" s="1"/>
  <c r="O23" i="28"/>
  <c r="O57" i="29"/>
  <c r="I65" i="29"/>
  <c r="I23" i="28"/>
  <c r="F69" i="29"/>
  <c r="F55" i="29"/>
  <c r="F70" i="20"/>
  <c r="O12" i="11"/>
  <c r="I69" i="29"/>
  <c r="F61" i="29"/>
  <c r="F19" i="29" s="1"/>
  <c r="F19" i="28"/>
  <c r="I68" i="21"/>
  <c r="E17" i="29"/>
  <c r="N61" i="29"/>
  <c r="N19" i="29" s="1"/>
  <c r="N19" i="28"/>
  <c r="O12" i="29"/>
  <c r="O12" i="28"/>
  <c r="P16" i="29"/>
  <c r="P16" i="28"/>
  <c r="N55" i="29"/>
  <c r="N13" i="28"/>
  <c r="I57" i="29"/>
  <c r="I15" i="29" s="1"/>
  <c r="I15" i="28"/>
  <c r="F11" i="28"/>
  <c r="F53" i="29"/>
  <c r="F11" i="29" s="1"/>
  <c r="I61" i="29"/>
  <c r="E67" i="19"/>
  <c r="O54" i="21"/>
  <c r="F68" i="29"/>
  <c r="F26" i="29" s="1"/>
  <c r="F26" i="28"/>
  <c r="O55" i="21"/>
  <c r="E11" i="29"/>
  <c r="E15" i="29"/>
  <c r="I56" i="29"/>
  <c r="I14" i="29" s="1"/>
  <c r="I14" i="28"/>
  <c r="F59" i="21"/>
  <c r="N60" i="19"/>
  <c r="O68" i="29"/>
  <c r="O26" i="29" s="1"/>
  <c r="O26" i="28"/>
  <c r="O53" i="29"/>
  <c r="O59" i="29"/>
  <c r="O17" i="29" s="1"/>
  <c r="O17" i="28"/>
  <c r="N56" i="29"/>
  <c r="F60" i="29"/>
  <c r="F18" i="29" s="1"/>
  <c r="F18" i="28"/>
  <c r="F57" i="29"/>
  <c r="F15" i="29" s="1"/>
  <c r="F15" i="28"/>
  <c r="E65" i="21"/>
  <c r="E23" i="21" s="1"/>
  <c r="O65" i="21"/>
  <c r="I55" i="29"/>
  <c r="I13" i="29" s="1"/>
  <c r="I13" i="28"/>
  <c r="O69" i="29"/>
  <c r="O27" i="29" s="1"/>
  <c r="O27" i="28"/>
  <c r="O56" i="29"/>
  <c r="O14" i="29" s="1"/>
  <c r="O14" i="28"/>
  <c r="I67" i="29"/>
  <c r="I25" i="29" s="1"/>
  <c r="I25" i="28"/>
  <c r="O23" i="11"/>
  <c r="N12" i="12"/>
  <c r="O58" i="19"/>
  <c r="E70" i="29"/>
  <c r="E70" i="19" s="1"/>
  <c r="E28" i="28"/>
  <c r="E16" i="29"/>
  <c r="I59" i="29"/>
  <c r="E53" i="19"/>
  <c r="I53" i="29"/>
  <c r="N11" i="15"/>
  <c r="F65" i="29"/>
  <c r="F16" i="29"/>
  <c r="F16" i="28"/>
  <c r="E27" i="29"/>
  <c r="E60" i="29"/>
  <c r="E18" i="28"/>
  <c r="F56" i="29"/>
  <c r="F14" i="28"/>
  <c r="N65" i="19"/>
  <c r="P58" i="21"/>
  <c r="P16" i="11"/>
  <c r="S67" i="29"/>
  <c r="S25" i="29" s="1"/>
  <c r="S25" i="28"/>
  <c r="E65" i="29"/>
  <c r="E23" i="28"/>
  <c r="O51" i="29"/>
  <c r="O9" i="29" s="1"/>
  <c r="O9" i="28"/>
  <c r="E51" i="29"/>
  <c r="E9" i="28"/>
  <c r="F51" i="21"/>
  <c r="I51" i="21"/>
  <c r="O9" i="11"/>
  <c r="O48" i="19"/>
  <c r="P48" i="20"/>
  <c r="E47" i="29"/>
  <c r="E47" i="19" s="1"/>
  <c r="E5" i="28"/>
  <c r="F49" i="29"/>
  <c r="F7" i="29" s="1"/>
  <c r="F7" i="28"/>
  <c r="AO71" i="10"/>
  <c r="AO80" i="10" s="1"/>
  <c r="P47" i="20"/>
  <c r="E6" i="29"/>
  <c r="I47" i="29"/>
  <c r="F47" i="29"/>
  <c r="F5" i="29" s="1"/>
  <c r="F5" i="28"/>
  <c r="N4" i="12"/>
  <c r="N46" i="29"/>
  <c r="N4" i="29" s="1"/>
  <c r="N4" i="28"/>
  <c r="F48" i="20"/>
  <c r="P45" i="29"/>
  <c r="P3" i="29" s="1"/>
  <c r="P3" i="28"/>
  <c r="I45" i="20"/>
  <c r="E45" i="29"/>
  <c r="E3" i="28"/>
  <c r="F46" i="29"/>
  <c r="F4" i="29" s="1"/>
  <c r="F4" i="28"/>
  <c r="O45" i="19"/>
  <c r="E13" i="15"/>
  <c r="N15" i="15"/>
  <c r="E15" i="15"/>
  <c r="O7" i="14"/>
  <c r="P7" i="29"/>
  <c r="O91" i="20"/>
  <c r="O7" i="20" s="1"/>
  <c r="O7" i="29"/>
  <c r="O49" i="19"/>
  <c r="P7" i="28"/>
  <c r="I7" i="28"/>
  <c r="I106" i="21"/>
  <c r="I106" i="29"/>
  <c r="O106" i="29"/>
  <c r="N106" i="19"/>
  <c r="AO113" i="10"/>
  <c r="AO122" i="10" s="1"/>
  <c r="O10" i="28"/>
  <c r="O10" i="29"/>
  <c r="N10" i="20"/>
  <c r="F94" i="21"/>
  <c r="F94" i="29"/>
  <c r="I94" i="21"/>
  <c r="O8" i="28"/>
  <c r="N92" i="20"/>
  <c r="N8" i="20" s="1"/>
  <c r="N8" i="29"/>
  <c r="O92" i="21"/>
  <c r="I8" i="28"/>
  <c r="N8" i="14"/>
  <c r="E8" i="15"/>
  <c r="N8" i="21"/>
  <c r="E92" i="19"/>
  <c r="F50" i="29"/>
  <c r="O8" i="11"/>
  <c r="N50" i="19"/>
  <c r="E8" i="29"/>
  <c r="O50" i="21"/>
  <c r="N10" i="12"/>
  <c r="E52" i="20"/>
  <c r="I52" i="21"/>
  <c r="I52" i="29"/>
  <c r="N52" i="19"/>
  <c r="F22" i="28"/>
  <c r="E64" i="19"/>
  <c r="F50" i="21"/>
  <c r="O4" i="11"/>
  <c r="I6" i="11"/>
  <c r="F16" i="11"/>
  <c r="O46" i="21"/>
  <c r="F26" i="11"/>
  <c r="O18" i="11"/>
  <c r="O19" i="11"/>
  <c r="E4" i="15"/>
  <c r="F111" i="21"/>
  <c r="E20" i="20"/>
  <c r="O15" i="11"/>
  <c r="O60" i="21"/>
  <c r="O61" i="20"/>
  <c r="E26" i="15"/>
  <c r="E19" i="15"/>
  <c r="P6" i="11"/>
  <c r="P64" i="29"/>
  <c r="P28" i="11"/>
  <c r="P111" i="29"/>
  <c r="O22" i="15"/>
  <c r="P94" i="29"/>
  <c r="P106" i="29"/>
  <c r="O57" i="21"/>
  <c r="P97" i="29"/>
  <c r="P47" i="21"/>
  <c r="O11" i="11"/>
  <c r="P102" i="29"/>
  <c r="N8" i="12"/>
  <c r="P48" i="21"/>
  <c r="P110" i="29"/>
  <c r="P103" i="29"/>
  <c r="Q89" i="29"/>
  <c r="O5" i="12"/>
  <c r="R105" i="29"/>
  <c r="F58" i="21"/>
  <c r="P88" i="20"/>
  <c r="O95" i="21"/>
  <c r="Q87" i="29"/>
  <c r="O22" i="11"/>
  <c r="P98" i="29"/>
  <c r="T109" i="21"/>
  <c r="P99" i="29"/>
  <c r="P93" i="29"/>
  <c r="P104" i="29"/>
  <c r="P95" i="29"/>
  <c r="F51" i="20"/>
  <c r="P70" i="20"/>
  <c r="Q112" i="29"/>
  <c r="O99" i="21"/>
  <c r="Q49" i="29"/>
  <c r="P107" i="29"/>
  <c r="F107" i="21"/>
  <c r="E25" i="12"/>
  <c r="I93" i="20"/>
  <c r="F50" i="20"/>
  <c r="I88" i="21"/>
  <c r="F70" i="21"/>
  <c r="E11" i="14"/>
  <c r="I112" i="21"/>
  <c r="I70" i="20"/>
  <c r="AM7" i="10"/>
  <c r="I88" i="20"/>
  <c r="F6" i="11"/>
  <c r="E5" i="14"/>
  <c r="AL37" i="12"/>
  <c r="I104" i="21"/>
  <c r="E17" i="15"/>
  <c r="T30" i="19"/>
  <c r="N34" i="22"/>
  <c r="N26" i="22"/>
  <c r="N2" i="22"/>
  <c r="I10" i="11"/>
  <c r="I10" i="15"/>
  <c r="I58" i="21"/>
  <c r="N34" i="27"/>
  <c r="N18" i="27"/>
  <c r="O3" i="20"/>
  <c r="O46" i="20"/>
  <c r="S32" i="19"/>
  <c r="N84" i="17"/>
  <c r="N90" i="17"/>
  <c r="N34" i="17"/>
  <c r="N55" i="17"/>
  <c r="N44" i="17"/>
  <c r="N66" i="17"/>
  <c r="N72" i="17" s="1"/>
  <c r="N24" i="17"/>
  <c r="N14" i="17"/>
  <c r="N78" i="17"/>
  <c r="N96" i="17" s="1"/>
  <c r="I16" i="11"/>
  <c r="N14" i="16"/>
  <c r="N90" i="16"/>
  <c r="N55" i="16"/>
  <c r="N66" i="16"/>
  <c r="N72" i="16" s="1"/>
  <c r="N44" i="16"/>
  <c r="N78" i="16"/>
  <c r="N96" i="16" s="1"/>
  <c r="N84" i="16"/>
  <c r="N34" i="16"/>
  <c r="N24" i="16"/>
  <c r="T34" i="19"/>
  <c r="I45" i="21"/>
  <c r="E13" i="12"/>
  <c r="I26" i="11"/>
  <c r="F110" i="20"/>
  <c r="F67" i="21"/>
  <c r="S34" i="19"/>
  <c r="N24" i="18"/>
  <c r="N34" i="18"/>
  <c r="N78" i="18"/>
  <c r="N96" i="18" s="1"/>
  <c r="N90" i="18"/>
  <c r="N55" i="18"/>
  <c r="N84" i="18"/>
  <c r="N14" i="18"/>
  <c r="N44" i="18"/>
  <c r="N66" i="18"/>
  <c r="N72" i="18" s="1"/>
  <c r="N22" i="20"/>
  <c r="T33" i="19"/>
  <c r="Q21" i="14"/>
  <c r="F110" i="21"/>
  <c r="N23" i="20"/>
  <c r="E65" i="20"/>
  <c r="R25" i="20"/>
  <c r="N18" i="20"/>
  <c r="N11" i="20"/>
  <c r="N9" i="20"/>
  <c r="N27" i="20"/>
  <c r="T32" i="19"/>
  <c r="O2" i="27"/>
  <c r="O10" i="22"/>
  <c r="O10" i="23"/>
  <c r="O2" i="18"/>
  <c r="O2" i="16"/>
  <c r="U2" i="8"/>
  <c r="Q2" i="50" s="1"/>
  <c r="Q5" i="50" s="1"/>
  <c r="O2" i="17"/>
  <c r="I3" i="11"/>
  <c r="F25" i="11"/>
  <c r="N34" i="23"/>
  <c r="N2" i="23"/>
  <c r="N26" i="23"/>
  <c r="O28" i="20"/>
  <c r="N4" i="20"/>
  <c r="N19" i="20"/>
  <c r="AP79" i="11"/>
  <c r="R35" i="19"/>
  <c r="S30" i="19"/>
  <c r="S77" i="19"/>
  <c r="O16" i="20"/>
  <c r="E14" i="15"/>
  <c r="I103" i="20"/>
  <c r="I110" i="20"/>
  <c r="I110" i="21"/>
  <c r="F23" i="11"/>
  <c r="F13" i="11"/>
  <c r="E18" i="12"/>
  <c r="E18" i="20"/>
  <c r="I4" i="15"/>
  <c r="I87" i="20"/>
  <c r="E25" i="14"/>
  <c r="E11" i="21"/>
  <c r="I9" i="11"/>
  <c r="AM13" i="10"/>
  <c r="I51" i="20"/>
  <c r="AM5" i="10"/>
  <c r="AM10" i="10"/>
  <c r="AM22" i="10"/>
  <c r="I27" i="11"/>
  <c r="AM20" i="10"/>
  <c r="AM27" i="10"/>
  <c r="AQ79" i="11"/>
  <c r="I89" i="21"/>
  <c r="I112" i="20"/>
  <c r="E11" i="15"/>
  <c r="E16" i="15"/>
  <c r="E18" i="21"/>
  <c r="I101" i="21"/>
  <c r="I28" i="11"/>
  <c r="E18" i="14"/>
  <c r="AL37" i="11"/>
  <c r="AO37" i="11" s="1"/>
  <c r="E5" i="21"/>
  <c r="E6" i="15"/>
  <c r="E28" i="21"/>
  <c r="E28" i="14"/>
  <c r="I96" i="21"/>
  <c r="E9" i="21"/>
  <c r="AL37" i="15"/>
  <c r="AM113" i="10"/>
  <c r="AM18" i="10"/>
  <c r="AM6" i="10"/>
  <c r="AM25" i="10"/>
  <c r="F3" i="11"/>
  <c r="AM17" i="10"/>
  <c r="AM15" i="10"/>
  <c r="F87" i="21"/>
  <c r="AM29" i="10"/>
  <c r="AM26" i="10"/>
  <c r="AM4" i="10"/>
  <c r="AM8" i="10"/>
  <c r="AL37" i="14"/>
  <c r="AM11" i="10"/>
  <c r="AM21" i="10"/>
  <c r="AM14" i="10"/>
  <c r="AM23" i="10"/>
  <c r="F45" i="20"/>
  <c r="AQ113" i="10"/>
  <c r="AM24" i="10"/>
  <c r="AM12" i="10"/>
  <c r="AM9" i="10"/>
  <c r="AM28" i="10"/>
  <c r="F45" i="21"/>
  <c r="AQ71" i="10"/>
  <c r="AM19" i="10"/>
  <c r="AM16" i="10"/>
  <c r="AM3" i="10"/>
  <c r="AL37" i="10"/>
  <c r="AN37" i="10" s="1"/>
  <c r="AN38" i="10" s="1"/>
  <c r="AN113" i="10"/>
  <c r="AN122" i="10" s="1"/>
  <c r="AP113" i="10"/>
  <c r="F96" i="21"/>
  <c r="AM71" i="10"/>
  <c r="AL113" i="10"/>
  <c r="AL122" i="10" s="1"/>
  <c r="AN71" i="10"/>
  <c r="AN80" i="10" s="1"/>
  <c r="E4" i="21"/>
  <c r="E27" i="14"/>
  <c r="AP71" i="10"/>
  <c r="E5" i="12"/>
  <c r="E11" i="12"/>
  <c r="E17" i="12"/>
  <c r="I8" i="11"/>
  <c r="F10" i="11"/>
  <c r="E7" i="14"/>
  <c r="E49" i="21"/>
  <c r="E7" i="21" s="1"/>
  <c r="I15" i="11"/>
  <c r="E14" i="12"/>
  <c r="F106" i="21"/>
  <c r="F11" i="11"/>
  <c r="F93" i="21"/>
  <c r="I107" i="21"/>
  <c r="I25" i="11"/>
  <c r="E10" i="14"/>
  <c r="E94" i="21"/>
  <c r="E10" i="21" s="1"/>
  <c r="I13" i="12"/>
  <c r="E16" i="12"/>
  <c r="E58" i="19"/>
  <c r="E12" i="20"/>
  <c r="I105" i="21"/>
  <c r="E3" i="14"/>
  <c r="E87" i="21"/>
  <c r="E3" i="21" s="1"/>
  <c r="E59" i="21"/>
  <c r="E17" i="21" s="1"/>
  <c r="E17" i="14"/>
  <c r="F7" i="11"/>
  <c r="F98" i="21"/>
  <c r="E21" i="12"/>
  <c r="F18" i="11"/>
  <c r="F122" i="10"/>
  <c r="E16" i="14"/>
  <c r="E100" i="21"/>
  <c r="E100" i="19" s="1"/>
  <c r="E3" i="15"/>
  <c r="E8" i="14"/>
  <c r="E50" i="21"/>
  <c r="E8" i="21" s="1"/>
  <c r="E9" i="14"/>
  <c r="I109" i="21"/>
  <c r="I19" i="11"/>
  <c r="I13" i="11"/>
  <c r="E12" i="12"/>
  <c r="I91" i="21"/>
  <c r="E4" i="12"/>
  <c r="E46" i="20"/>
  <c r="E46" i="19" s="1"/>
  <c r="E11" i="20"/>
  <c r="E14" i="20"/>
  <c r="I98" i="21"/>
  <c r="E21" i="14"/>
  <c r="E63" i="21"/>
  <c r="E21" i="21" s="1"/>
  <c r="I17" i="11"/>
  <c r="E50" i="20"/>
  <c r="E8" i="12"/>
  <c r="F17" i="11"/>
  <c r="I14" i="11"/>
  <c r="F9" i="11"/>
  <c r="E9" i="15"/>
  <c r="F91" i="20"/>
  <c r="F91" i="21"/>
  <c r="E22" i="15"/>
  <c r="D40" i="18"/>
  <c r="D41" i="18"/>
  <c r="I5" i="11"/>
  <c r="F12" i="11"/>
  <c r="E12" i="14"/>
  <c r="E96" i="21"/>
  <c r="E12" i="21" s="1"/>
  <c r="E13" i="20"/>
  <c r="F103" i="21"/>
  <c r="F103" i="20"/>
  <c r="F48" i="21"/>
  <c r="I68" i="20"/>
  <c r="E28" i="12"/>
  <c r="E112" i="20"/>
  <c r="E112" i="19" s="1"/>
  <c r="F22" i="11"/>
  <c r="F64" i="21"/>
  <c r="E19" i="14"/>
  <c r="E61" i="21"/>
  <c r="E19" i="21" s="1"/>
  <c r="I12" i="11"/>
  <c r="F28" i="11"/>
  <c r="E26" i="12"/>
  <c r="E68" i="20"/>
  <c r="E6" i="12"/>
  <c r="E90" i="20"/>
  <c r="E90" i="19" s="1"/>
  <c r="I48" i="20"/>
  <c r="F80" i="10"/>
  <c r="E25" i="20"/>
  <c r="E14" i="14"/>
  <c r="E56" i="21"/>
  <c r="E14" i="21" s="1"/>
  <c r="F99" i="21"/>
  <c r="I99" i="21"/>
  <c r="E19" i="12"/>
  <c r="E61" i="20"/>
  <c r="E9" i="20"/>
  <c r="E15" i="14"/>
  <c r="E57" i="21"/>
  <c r="E15" i="21" s="1"/>
  <c r="E22" i="12"/>
  <c r="E106" i="20"/>
  <c r="E106" i="19" s="1"/>
  <c r="E26" i="14"/>
  <c r="E68" i="21"/>
  <c r="E26" i="21" s="1"/>
  <c r="I80" i="10"/>
  <c r="E4" i="14"/>
  <c r="E5" i="20"/>
  <c r="I102" i="21"/>
  <c r="F4" i="11"/>
  <c r="I100" i="21"/>
  <c r="E9" i="12"/>
  <c r="E15" i="12"/>
  <c r="I11" i="11"/>
  <c r="F90" i="21"/>
  <c r="F90" i="20"/>
  <c r="E22" i="14"/>
  <c r="E22" i="21"/>
  <c r="I70" i="21"/>
  <c r="E6" i="14"/>
  <c r="E48" i="21"/>
  <c r="E6" i="21" s="1"/>
  <c r="I122" i="10"/>
  <c r="F5" i="11"/>
  <c r="I7" i="11"/>
  <c r="E27" i="12"/>
  <c r="E69" i="20"/>
  <c r="E69" i="19" s="1"/>
  <c r="E10" i="15"/>
  <c r="I23" i="11"/>
  <c r="F15" i="11"/>
  <c r="F27" i="11"/>
  <c r="F14" i="11"/>
  <c r="I46" i="21"/>
  <c r="I22" i="11"/>
  <c r="I64" i="21"/>
  <c r="I18" i="11"/>
  <c r="E7" i="12"/>
  <c r="E49" i="20"/>
  <c r="F19" i="11"/>
  <c r="I92" i="21"/>
  <c r="E27" i="21"/>
  <c r="E3" i="20"/>
  <c r="E10" i="12"/>
  <c r="E94" i="20"/>
  <c r="G40" i="18"/>
  <c r="G41" i="18"/>
  <c r="F8" i="11"/>
  <c r="I90" i="20"/>
  <c r="I90" i="21"/>
  <c r="E44" i="27" l="1"/>
  <c r="E43" i="27"/>
  <c r="E41" i="27"/>
  <c r="E45" i="27"/>
  <c r="E42" i="27"/>
  <c r="E40" i="27"/>
  <c r="E97" i="16"/>
  <c r="E97" i="18" s="1"/>
  <c r="E98" i="16"/>
  <c r="E98" i="18" s="1"/>
  <c r="E99" i="16"/>
  <c r="E99" i="18" s="1"/>
  <c r="E100" i="16"/>
  <c r="E100" i="18" s="1"/>
  <c r="I20" i="11"/>
  <c r="M20" i="11"/>
  <c r="F21" i="11"/>
  <c r="O20" i="11"/>
  <c r="L20" i="11"/>
  <c r="N21" i="11"/>
  <c r="I21" i="11"/>
  <c r="O21" i="11"/>
  <c r="L21" i="11"/>
  <c r="N20" i="11"/>
  <c r="K20" i="11"/>
  <c r="F20" i="11"/>
  <c r="P21" i="11"/>
  <c r="K21" i="11"/>
  <c r="M21" i="11"/>
  <c r="Q21" i="11"/>
  <c r="G82" i="19"/>
  <c r="G81" i="19"/>
  <c r="E30" i="16" s="1"/>
  <c r="N20" i="20"/>
  <c r="N4" i="14"/>
  <c r="N96" i="19"/>
  <c r="N17" i="14"/>
  <c r="O14" i="15"/>
  <c r="N20" i="21"/>
  <c r="O90" i="19"/>
  <c r="O6" i="19" s="1"/>
  <c r="O13" i="15"/>
  <c r="N20" i="29"/>
  <c r="O27" i="15"/>
  <c r="G29" i="19"/>
  <c r="G38" i="19" s="1"/>
  <c r="E25" i="18" s="1"/>
  <c r="O62" i="21"/>
  <c r="O20" i="21" s="1"/>
  <c r="N15" i="28"/>
  <c r="O12" i="21"/>
  <c r="N20" i="28"/>
  <c r="N15" i="14"/>
  <c r="N26" i="14"/>
  <c r="O20" i="12"/>
  <c r="M7" i="15"/>
  <c r="O6" i="12"/>
  <c r="M18" i="15"/>
  <c r="P3" i="12"/>
  <c r="N14" i="28"/>
  <c r="N14" i="29"/>
  <c r="P28" i="14"/>
  <c r="P6" i="15"/>
  <c r="O17" i="15"/>
  <c r="Q21" i="12"/>
  <c r="O9" i="14"/>
  <c r="P63" i="19"/>
  <c r="P21" i="19" s="1"/>
  <c r="N15" i="20"/>
  <c r="P21" i="12"/>
  <c r="O8" i="12"/>
  <c r="E101" i="17"/>
  <c r="G38" i="20"/>
  <c r="E26" i="18" s="1"/>
  <c r="N11" i="19"/>
  <c r="O16" i="19"/>
  <c r="F26" i="15"/>
  <c r="F95" i="19"/>
  <c r="AP80" i="10"/>
  <c r="F19" i="15"/>
  <c r="Q105" i="19"/>
  <c r="O26" i="21"/>
  <c r="Q21" i="21"/>
  <c r="Q21" i="15"/>
  <c r="N25" i="15"/>
  <c r="O110" i="19"/>
  <c r="O26" i="15"/>
  <c r="O96" i="19"/>
  <c r="O9" i="15"/>
  <c r="O10" i="12"/>
  <c r="O10" i="15"/>
  <c r="N20" i="14"/>
  <c r="N104" i="19"/>
  <c r="AP122" i="10"/>
  <c r="N18" i="19"/>
  <c r="P89" i="19"/>
  <c r="N12" i="14"/>
  <c r="O9" i="12"/>
  <c r="I27" i="12"/>
  <c r="O17" i="12"/>
  <c r="P5" i="21"/>
  <c r="O11" i="15"/>
  <c r="M16" i="15"/>
  <c r="P90" i="19"/>
  <c r="P98" i="21"/>
  <c r="K6" i="15"/>
  <c r="N15" i="12"/>
  <c r="P25" i="15"/>
  <c r="N20" i="15"/>
  <c r="F8" i="15"/>
  <c r="O27" i="12"/>
  <c r="M5" i="15"/>
  <c r="L16" i="15"/>
  <c r="M20" i="15"/>
  <c r="K7" i="15"/>
  <c r="S25" i="14"/>
  <c r="O10" i="14"/>
  <c r="AQ80" i="10"/>
  <c r="S25" i="21"/>
  <c r="F3" i="15"/>
  <c r="P102" i="21"/>
  <c r="N9" i="19"/>
  <c r="F14" i="29"/>
  <c r="P50" i="21"/>
  <c r="I9" i="15"/>
  <c r="O26" i="12"/>
  <c r="S109" i="19"/>
  <c r="S25" i="12"/>
  <c r="I11" i="28"/>
  <c r="I28" i="15"/>
  <c r="K8" i="15"/>
  <c r="O101" i="19"/>
  <c r="O17" i="14"/>
  <c r="Q47" i="21"/>
  <c r="O17" i="21"/>
  <c r="O93" i="19"/>
  <c r="O22" i="12"/>
  <c r="R67" i="19"/>
  <c r="R25" i="19" s="1"/>
  <c r="N23" i="19"/>
  <c r="O20" i="15"/>
  <c r="O10" i="21"/>
  <c r="O94" i="19"/>
  <c r="O19" i="14"/>
  <c r="F23" i="15"/>
  <c r="E26" i="16"/>
  <c r="E31" i="17"/>
  <c r="O15" i="29"/>
  <c r="N13" i="29"/>
  <c r="N22" i="19"/>
  <c r="N68" i="19"/>
  <c r="N26" i="19" s="1"/>
  <c r="G78" i="19"/>
  <c r="G80" i="19"/>
  <c r="AQ122" i="10"/>
  <c r="O5" i="14"/>
  <c r="O47" i="21"/>
  <c r="P99" i="21"/>
  <c r="Q48" i="21"/>
  <c r="P107" i="21"/>
  <c r="O13" i="12"/>
  <c r="O27" i="14"/>
  <c r="P7" i="14"/>
  <c r="M27" i="15"/>
  <c r="O22" i="14"/>
  <c r="O61" i="21"/>
  <c r="O19" i="21" s="1"/>
  <c r="F16" i="15"/>
  <c r="J51" i="19"/>
  <c r="J9" i="19" s="1"/>
  <c r="M26" i="15"/>
  <c r="I28" i="14"/>
  <c r="L12" i="15"/>
  <c r="L6" i="15"/>
  <c r="N89" i="19"/>
  <c r="N97" i="19"/>
  <c r="O11" i="29"/>
  <c r="Q6" i="15"/>
  <c r="Q87" i="20"/>
  <c r="K3" i="15"/>
  <c r="P110" i="20"/>
  <c r="P3" i="15"/>
  <c r="P110" i="21"/>
  <c r="O23" i="15"/>
  <c r="P87" i="19"/>
  <c r="P93" i="21"/>
  <c r="L18" i="15"/>
  <c r="P3" i="14"/>
  <c r="F9" i="12"/>
  <c r="P103" i="20"/>
  <c r="O51" i="21"/>
  <c r="O51" i="19" s="1"/>
  <c r="F8" i="14"/>
  <c r="F20" i="12"/>
  <c r="M28" i="15"/>
  <c r="O111" i="19"/>
  <c r="O25" i="15"/>
  <c r="O98" i="19"/>
  <c r="O103" i="19"/>
  <c r="O23" i="12"/>
  <c r="O12" i="12"/>
  <c r="P57" i="21"/>
  <c r="Q5" i="11"/>
  <c r="O26" i="14"/>
  <c r="O23" i="21"/>
  <c r="Q25" i="15"/>
  <c r="E68" i="19"/>
  <c r="Q47" i="20"/>
  <c r="O12" i="14"/>
  <c r="L3" i="15"/>
  <c r="M92" i="19"/>
  <c r="N5" i="15"/>
  <c r="P112" i="19"/>
  <c r="I18" i="15"/>
  <c r="F9" i="14"/>
  <c r="O14" i="21"/>
  <c r="P6" i="12"/>
  <c r="P97" i="21"/>
  <c r="P6" i="21"/>
  <c r="K23" i="15"/>
  <c r="M94" i="19"/>
  <c r="L26" i="15"/>
  <c r="P46" i="21"/>
  <c r="O13" i="14"/>
  <c r="K17" i="15"/>
  <c r="N3" i="15"/>
  <c r="N17" i="12"/>
  <c r="N14" i="12"/>
  <c r="P18" i="11"/>
  <c r="F28" i="14"/>
  <c r="Q48" i="20"/>
  <c r="Q70" i="21"/>
  <c r="O4" i="12"/>
  <c r="J64" i="19"/>
  <c r="J22" i="19" s="1"/>
  <c r="N17" i="28"/>
  <c r="N59" i="29"/>
  <c r="N17" i="29" s="1"/>
  <c r="P5" i="15"/>
  <c r="M106" i="19"/>
  <c r="O64" i="19"/>
  <c r="O4" i="15"/>
  <c r="N69" i="19"/>
  <c r="N27" i="19" s="1"/>
  <c r="N7" i="15"/>
  <c r="O28" i="19"/>
  <c r="I4" i="12"/>
  <c r="P3" i="21"/>
  <c r="O19" i="15"/>
  <c r="O4" i="21"/>
  <c r="O8" i="15"/>
  <c r="K9" i="15"/>
  <c r="J68" i="19"/>
  <c r="J26" i="19" s="1"/>
  <c r="O107" i="19"/>
  <c r="K27" i="15"/>
  <c r="O109" i="19"/>
  <c r="Q112" i="20"/>
  <c r="J47" i="19"/>
  <c r="J5" i="19" s="1"/>
  <c r="M109" i="19"/>
  <c r="O69" i="21"/>
  <c r="O27" i="21" s="1"/>
  <c r="O18" i="12"/>
  <c r="N98" i="21"/>
  <c r="N14" i="21" s="1"/>
  <c r="N14" i="14"/>
  <c r="F20" i="20"/>
  <c r="E59" i="19"/>
  <c r="E17" i="19" s="1"/>
  <c r="K26" i="15"/>
  <c r="L5" i="15"/>
  <c r="L25" i="15"/>
  <c r="M17" i="15"/>
  <c r="I103" i="19"/>
  <c r="I10" i="12"/>
  <c r="I55" i="19"/>
  <c r="I26" i="14"/>
  <c r="I12" i="28"/>
  <c r="I12" i="29"/>
  <c r="I3" i="14"/>
  <c r="I19" i="29"/>
  <c r="I20" i="21"/>
  <c r="I27" i="21"/>
  <c r="E62" i="19"/>
  <c r="E20" i="19" s="1"/>
  <c r="I19" i="28"/>
  <c r="S25" i="15"/>
  <c r="E57" i="19"/>
  <c r="E15" i="19" s="1"/>
  <c r="O8" i="14"/>
  <c r="Q28" i="11"/>
  <c r="N61" i="19"/>
  <c r="N19" i="19" s="1"/>
  <c r="K25" i="15"/>
  <c r="K92" i="19"/>
  <c r="O68" i="19"/>
  <c r="L90" i="19"/>
  <c r="I20" i="14"/>
  <c r="L100" i="19"/>
  <c r="E49" i="19"/>
  <c r="E7" i="19" s="1"/>
  <c r="O54" i="19"/>
  <c r="P106" i="21"/>
  <c r="R105" i="21"/>
  <c r="Q89" i="20"/>
  <c r="O15" i="28"/>
  <c r="P109" i="19"/>
  <c r="I4" i="14"/>
  <c r="F50" i="19"/>
  <c r="P16" i="12"/>
  <c r="P64" i="21"/>
  <c r="T67" i="21"/>
  <c r="T25" i="21" s="1"/>
  <c r="E14" i="29"/>
  <c r="F13" i="28"/>
  <c r="O12" i="15"/>
  <c r="L14" i="15"/>
  <c r="L110" i="19"/>
  <c r="O104" i="19"/>
  <c r="I27" i="14"/>
  <c r="F23" i="21"/>
  <c r="E60" i="19"/>
  <c r="E18" i="19" s="1"/>
  <c r="P104" i="21"/>
  <c r="Q89" i="21"/>
  <c r="P16" i="21"/>
  <c r="E103" i="19"/>
  <c r="K12" i="15"/>
  <c r="K89" i="19"/>
  <c r="I62" i="19"/>
  <c r="Q70" i="20"/>
  <c r="P16" i="14"/>
  <c r="P46" i="20"/>
  <c r="O11" i="12"/>
  <c r="I27" i="28"/>
  <c r="O97" i="19"/>
  <c r="L4" i="15"/>
  <c r="K111" i="19"/>
  <c r="L19" i="15"/>
  <c r="P25" i="29"/>
  <c r="F58" i="19"/>
  <c r="P100" i="19"/>
  <c r="M9" i="15"/>
  <c r="K5" i="15"/>
  <c r="J69" i="19"/>
  <c r="J27" i="19" s="1"/>
  <c r="Q109" i="19"/>
  <c r="M21" i="15"/>
  <c r="L28" i="15"/>
  <c r="M98" i="19"/>
  <c r="I105" i="19"/>
  <c r="E63" i="19"/>
  <c r="F20" i="14"/>
  <c r="Q45" i="21"/>
  <c r="O19" i="12"/>
  <c r="O18" i="20"/>
  <c r="O3" i="19"/>
  <c r="M97" i="19"/>
  <c r="M93" i="19"/>
  <c r="M8" i="15"/>
  <c r="K15" i="15"/>
  <c r="K22" i="15"/>
  <c r="K18" i="15"/>
  <c r="M100" i="19"/>
  <c r="I20" i="15"/>
  <c r="Q63" i="19"/>
  <c r="I104" i="19"/>
  <c r="L93" i="19"/>
  <c r="J56" i="19"/>
  <c r="J14" i="19" s="1"/>
  <c r="N6" i="15"/>
  <c r="L89" i="19"/>
  <c r="P94" i="21"/>
  <c r="Q45" i="20"/>
  <c r="P7" i="12"/>
  <c r="F23" i="14"/>
  <c r="F26" i="21"/>
  <c r="P60" i="21"/>
  <c r="O14" i="12"/>
  <c r="F12" i="29"/>
  <c r="I26" i="15"/>
  <c r="L13" i="15"/>
  <c r="J55" i="19"/>
  <c r="J13" i="19" s="1"/>
  <c r="K90" i="19"/>
  <c r="M12" i="15"/>
  <c r="L7" i="15"/>
  <c r="K106" i="19"/>
  <c r="F61" i="19"/>
  <c r="P70" i="21"/>
  <c r="P28" i="21" s="1"/>
  <c r="M54" i="21"/>
  <c r="M12" i="21" s="1"/>
  <c r="M12" i="14"/>
  <c r="M51" i="29"/>
  <c r="M9" i="29" s="1"/>
  <c r="M9" i="28"/>
  <c r="R44" i="11"/>
  <c r="R86" i="11"/>
  <c r="R44" i="28"/>
  <c r="R86" i="28"/>
  <c r="M8" i="28"/>
  <c r="M50" i="29"/>
  <c r="M8" i="29" s="1"/>
  <c r="L55" i="29"/>
  <c r="L13" i="29" s="1"/>
  <c r="L13" i="28"/>
  <c r="L21" i="12"/>
  <c r="K52" i="21"/>
  <c r="K10" i="21" s="1"/>
  <c r="K10" i="14"/>
  <c r="N67" i="29"/>
  <c r="N25" i="29" s="1"/>
  <c r="N25" i="28"/>
  <c r="K47" i="21"/>
  <c r="K5" i="21" s="1"/>
  <c r="K5" i="14"/>
  <c r="K19" i="14"/>
  <c r="K61" i="21"/>
  <c r="K19" i="21" s="1"/>
  <c r="M46" i="20"/>
  <c r="M4" i="12"/>
  <c r="M68" i="29"/>
  <c r="M26" i="29" s="1"/>
  <c r="M26" i="28"/>
  <c r="K69" i="20"/>
  <c r="K27" i="12"/>
  <c r="M5" i="14"/>
  <c r="M47" i="21"/>
  <c r="M5" i="21" s="1"/>
  <c r="K57" i="29"/>
  <c r="K15" i="29" s="1"/>
  <c r="K15" i="28"/>
  <c r="K64" i="21"/>
  <c r="K22" i="21" s="1"/>
  <c r="K22" i="14"/>
  <c r="N63" i="29"/>
  <c r="N21" i="29" s="1"/>
  <c r="N21" i="28"/>
  <c r="K97" i="19"/>
  <c r="N91" i="19"/>
  <c r="L20" i="15"/>
  <c r="K50" i="21"/>
  <c r="K8" i="21" s="1"/>
  <c r="K8" i="14"/>
  <c r="M22" i="15"/>
  <c r="L15" i="15"/>
  <c r="O25" i="28"/>
  <c r="O67" i="29"/>
  <c r="O25" i="29" s="1"/>
  <c r="K56" i="29"/>
  <c r="K14" i="29" s="1"/>
  <c r="K14" i="28"/>
  <c r="K28" i="15"/>
  <c r="L46" i="29"/>
  <c r="L4" i="29" s="1"/>
  <c r="L4" i="28"/>
  <c r="L10" i="12"/>
  <c r="J27" i="20"/>
  <c r="K21" i="12"/>
  <c r="K16" i="15"/>
  <c r="M60" i="21"/>
  <c r="M18" i="21" s="1"/>
  <c r="M18" i="14"/>
  <c r="L61" i="21"/>
  <c r="L19" i="21" s="1"/>
  <c r="L19" i="14"/>
  <c r="N28" i="28"/>
  <c r="N70" i="29"/>
  <c r="N28" i="29" s="1"/>
  <c r="K20" i="12"/>
  <c r="J70" i="19"/>
  <c r="J28" i="19" s="1"/>
  <c r="L9" i="15"/>
  <c r="M10" i="15"/>
  <c r="J57" i="19"/>
  <c r="J15" i="19" s="1"/>
  <c r="J15" i="20"/>
  <c r="M23" i="15"/>
  <c r="M25" i="12"/>
  <c r="L18" i="12"/>
  <c r="L23" i="12"/>
  <c r="M14" i="12"/>
  <c r="F65" i="19"/>
  <c r="I26" i="21"/>
  <c r="I98" i="19"/>
  <c r="Q16" i="11"/>
  <c r="P106" i="20"/>
  <c r="O14" i="14"/>
  <c r="P9" i="11"/>
  <c r="O59" i="19"/>
  <c r="N56" i="19"/>
  <c r="K112" i="19"/>
  <c r="M12" i="28"/>
  <c r="M12" i="29"/>
  <c r="L12" i="29"/>
  <c r="L12" i="28"/>
  <c r="K48" i="29"/>
  <c r="K6" i="29" s="1"/>
  <c r="K6" i="28"/>
  <c r="M103" i="19"/>
  <c r="R44" i="10"/>
  <c r="R86" i="10"/>
  <c r="R86" i="29"/>
  <c r="R44" i="29"/>
  <c r="K109" i="19"/>
  <c r="M50" i="21"/>
  <c r="M8" i="21" s="1"/>
  <c r="M8" i="14"/>
  <c r="L13" i="12"/>
  <c r="L21" i="15"/>
  <c r="L107" i="19"/>
  <c r="K59" i="29"/>
  <c r="K17" i="29" s="1"/>
  <c r="K17" i="28"/>
  <c r="K61" i="29"/>
  <c r="K19" i="29" s="1"/>
  <c r="K19" i="28"/>
  <c r="M4" i="14"/>
  <c r="M46" i="21"/>
  <c r="M4" i="21" s="1"/>
  <c r="K100" i="19"/>
  <c r="O63" i="29"/>
  <c r="O21" i="29" s="1"/>
  <c r="O21" i="28"/>
  <c r="L47" i="21"/>
  <c r="L5" i="21" s="1"/>
  <c r="L5" i="14"/>
  <c r="K98" i="19"/>
  <c r="M47" i="29"/>
  <c r="M5" i="29" s="1"/>
  <c r="M5" i="28"/>
  <c r="K64" i="29"/>
  <c r="K22" i="29" s="1"/>
  <c r="K22" i="28"/>
  <c r="L104" i="19"/>
  <c r="L62" i="21"/>
  <c r="L20" i="21" s="1"/>
  <c r="L20" i="14"/>
  <c r="K19" i="15"/>
  <c r="M90" i="19"/>
  <c r="L67" i="29"/>
  <c r="L25" i="29" s="1"/>
  <c r="L25" i="28"/>
  <c r="M96" i="19"/>
  <c r="L92" i="19"/>
  <c r="M112" i="19"/>
  <c r="K50" i="29"/>
  <c r="K8" i="29" s="1"/>
  <c r="K8" i="28"/>
  <c r="L15" i="12"/>
  <c r="O67" i="21"/>
  <c r="O25" i="21" s="1"/>
  <c r="O25" i="14"/>
  <c r="K14" i="12"/>
  <c r="K28" i="12"/>
  <c r="K70" i="20"/>
  <c r="L11" i="15"/>
  <c r="K63" i="29"/>
  <c r="K21" i="28"/>
  <c r="K102" i="19"/>
  <c r="L109" i="19"/>
  <c r="K99" i="19"/>
  <c r="L112" i="19"/>
  <c r="K20" i="14"/>
  <c r="K62" i="21"/>
  <c r="K20" i="21" s="1"/>
  <c r="M104" i="19"/>
  <c r="L9" i="14"/>
  <c r="L51" i="21"/>
  <c r="L9" i="21" s="1"/>
  <c r="M55" i="29"/>
  <c r="M13" i="29" s="1"/>
  <c r="M13" i="28"/>
  <c r="L98" i="19"/>
  <c r="J45" i="19"/>
  <c r="J3" i="19" s="1"/>
  <c r="K20" i="15"/>
  <c r="M3" i="15"/>
  <c r="M67" i="21"/>
  <c r="M25" i="21" s="1"/>
  <c r="M25" i="14"/>
  <c r="M53" i="29"/>
  <c r="M11" i="29" s="1"/>
  <c r="M11" i="28"/>
  <c r="L48" i="21"/>
  <c r="L6" i="21" s="1"/>
  <c r="L6" i="14"/>
  <c r="L16" i="29"/>
  <c r="L16" i="28"/>
  <c r="L65" i="21"/>
  <c r="L23" i="21" s="1"/>
  <c r="L23" i="14"/>
  <c r="L22" i="15"/>
  <c r="R63" i="29"/>
  <c r="R21" i="29" s="1"/>
  <c r="R21" i="28"/>
  <c r="M20" i="12"/>
  <c r="N62" i="19"/>
  <c r="R86" i="14"/>
  <c r="R44" i="14"/>
  <c r="L45" i="21"/>
  <c r="L3" i="21" s="1"/>
  <c r="L3" i="14"/>
  <c r="L63" i="29"/>
  <c r="L21" i="29" s="1"/>
  <c r="L21" i="28"/>
  <c r="N67" i="21"/>
  <c r="N25" i="21" s="1"/>
  <c r="N25" i="14"/>
  <c r="K17" i="12"/>
  <c r="M26" i="14"/>
  <c r="M68" i="21"/>
  <c r="M26" i="21" s="1"/>
  <c r="L47" i="29"/>
  <c r="L5" i="29" s="1"/>
  <c r="L5" i="28"/>
  <c r="K69" i="21"/>
  <c r="K27" i="21" s="1"/>
  <c r="K27" i="14"/>
  <c r="J49" i="19"/>
  <c r="J7" i="19" s="1"/>
  <c r="L11" i="12"/>
  <c r="J46" i="19"/>
  <c r="J4" i="19" s="1"/>
  <c r="M61" i="20"/>
  <c r="M19" i="12"/>
  <c r="M18" i="28"/>
  <c r="M60" i="29"/>
  <c r="M18" i="29" s="1"/>
  <c r="M87" i="19"/>
  <c r="K49" i="29"/>
  <c r="K7" i="29" s="1"/>
  <c r="K7" i="28"/>
  <c r="L50" i="21"/>
  <c r="L8" i="21" s="1"/>
  <c r="L8" i="14"/>
  <c r="K68" i="21"/>
  <c r="K26" i="21" s="1"/>
  <c r="K26" i="14"/>
  <c r="M111" i="19"/>
  <c r="J48" i="19"/>
  <c r="J6" i="19" s="1"/>
  <c r="L14" i="12"/>
  <c r="L9" i="28"/>
  <c r="L51" i="29"/>
  <c r="L9" i="29" s="1"/>
  <c r="M13" i="15"/>
  <c r="M10" i="12"/>
  <c r="M23" i="12"/>
  <c r="K104" i="19"/>
  <c r="M45" i="20"/>
  <c r="M3" i="12"/>
  <c r="M67" i="29"/>
  <c r="M25" i="29" s="1"/>
  <c r="M25" i="28"/>
  <c r="J54" i="19"/>
  <c r="J12" i="19" s="1"/>
  <c r="M53" i="21"/>
  <c r="M11" i="21" s="1"/>
  <c r="M11" i="14"/>
  <c r="J58" i="19"/>
  <c r="J16" i="19" s="1"/>
  <c r="J16" i="20"/>
  <c r="L48" i="20"/>
  <c r="L6" i="12"/>
  <c r="L58" i="21"/>
  <c r="L16" i="21" s="1"/>
  <c r="L16" i="14"/>
  <c r="L23" i="28"/>
  <c r="L65" i="29"/>
  <c r="L23" i="29" s="1"/>
  <c r="L64" i="21"/>
  <c r="L22" i="21" s="1"/>
  <c r="L22" i="14"/>
  <c r="M56" i="29"/>
  <c r="M14" i="29" s="1"/>
  <c r="M14" i="28"/>
  <c r="I112" i="19"/>
  <c r="P5" i="12"/>
  <c r="P45" i="19"/>
  <c r="P8" i="28"/>
  <c r="P50" i="29"/>
  <c r="O22" i="28"/>
  <c r="O11" i="28"/>
  <c r="F13" i="29"/>
  <c r="L105" i="19"/>
  <c r="M20" i="14"/>
  <c r="M62" i="21"/>
  <c r="M20" i="21" s="1"/>
  <c r="K6" i="12"/>
  <c r="K48" i="20"/>
  <c r="K95" i="19"/>
  <c r="K94" i="19"/>
  <c r="M28" i="28"/>
  <c r="M70" i="29"/>
  <c r="M28" i="29" s="1"/>
  <c r="O105" i="19"/>
  <c r="N7" i="12"/>
  <c r="N49" i="20"/>
  <c r="R86" i="15"/>
  <c r="R44" i="15"/>
  <c r="M50" i="20"/>
  <c r="M8" i="12"/>
  <c r="Q25" i="14"/>
  <c r="Q67" i="21"/>
  <c r="Q25" i="21" s="1"/>
  <c r="L63" i="21"/>
  <c r="L21" i="21" s="1"/>
  <c r="L21" i="14"/>
  <c r="K23" i="28"/>
  <c r="K65" i="29"/>
  <c r="K23" i="29" s="1"/>
  <c r="N25" i="12"/>
  <c r="K61" i="20"/>
  <c r="K19" i="12"/>
  <c r="L68" i="21"/>
  <c r="L26" i="21" s="1"/>
  <c r="L26" i="14"/>
  <c r="K46" i="29"/>
  <c r="K4" i="29" s="1"/>
  <c r="K4" i="28"/>
  <c r="M47" i="20"/>
  <c r="M5" i="12"/>
  <c r="L20" i="12"/>
  <c r="K103" i="19"/>
  <c r="L96" i="19"/>
  <c r="K14" i="15"/>
  <c r="F62" i="29"/>
  <c r="F20" i="28"/>
  <c r="L53" i="21"/>
  <c r="L11" i="21" s="1"/>
  <c r="L11" i="14"/>
  <c r="K13" i="28"/>
  <c r="K55" i="29"/>
  <c r="K13" i="29" s="1"/>
  <c r="L101" i="19"/>
  <c r="N3" i="12"/>
  <c r="N45" i="20"/>
  <c r="M19" i="15"/>
  <c r="L87" i="19"/>
  <c r="M15" i="12"/>
  <c r="K7" i="14"/>
  <c r="K49" i="21"/>
  <c r="K7" i="21" s="1"/>
  <c r="L8" i="12"/>
  <c r="L50" i="20"/>
  <c r="K68" i="29"/>
  <c r="K26" i="29" s="1"/>
  <c r="K26" i="28"/>
  <c r="L28" i="12"/>
  <c r="L70" i="20"/>
  <c r="K62" i="29"/>
  <c r="K20" i="29" s="1"/>
  <c r="K20" i="28"/>
  <c r="M13" i="14"/>
  <c r="M55" i="21"/>
  <c r="M13" i="21" s="1"/>
  <c r="M52" i="21"/>
  <c r="M10" i="21" s="1"/>
  <c r="M10" i="14"/>
  <c r="L27" i="15"/>
  <c r="M65" i="29"/>
  <c r="M23" i="29" s="1"/>
  <c r="M23" i="28"/>
  <c r="P25" i="14"/>
  <c r="M102" i="19"/>
  <c r="N16" i="12"/>
  <c r="M7" i="12"/>
  <c r="M91" i="20"/>
  <c r="L6" i="28"/>
  <c r="L48" i="29"/>
  <c r="L6" i="29" s="1"/>
  <c r="L60" i="21"/>
  <c r="L18" i="21" s="1"/>
  <c r="L18" i="14"/>
  <c r="L16" i="12"/>
  <c r="L64" i="29"/>
  <c r="L22" i="29" s="1"/>
  <c r="L22" i="28"/>
  <c r="M62" i="29"/>
  <c r="M20" i="29" s="1"/>
  <c r="M20" i="28"/>
  <c r="N112" i="19"/>
  <c r="K48" i="21"/>
  <c r="K6" i="21" s="1"/>
  <c r="K6" i="14"/>
  <c r="N7" i="14"/>
  <c r="N49" i="21"/>
  <c r="N7" i="21" s="1"/>
  <c r="R86" i="12"/>
  <c r="R44" i="12"/>
  <c r="L45" i="29"/>
  <c r="L3" i="29" s="1"/>
  <c r="L3" i="28"/>
  <c r="K10" i="12"/>
  <c r="J52" i="19"/>
  <c r="J10" i="19" s="1"/>
  <c r="K65" i="21"/>
  <c r="K23" i="21" s="1"/>
  <c r="K23" i="14"/>
  <c r="K47" i="29"/>
  <c r="K5" i="29" s="1"/>
  <c r="K5" i="28"/>
  <c r="L68" i="29"/>
  <c r="L26" i="29" s="1"/>
  <c r="L26" i="28"/>
  <c r="K96" i="19"/>
  <c r="L94" i="19"/>
  <c r="M27" i="12"/>
  <c r="M69" i="20"/>
  <c r="K46" i="20"/>
  <c r="K4" i="12"/>
  <c r="K15" i="14"/>
  <c r="K57" i="21"/>
  <c r="K15" i="21" s="1"/>
  <c r="N21" i="12"/>
  <c r="K53" i="29"/>
  <c r="K11" i="29" s="1"/>
  <c r="K11" i="28"/>
  <c r="I20" i="28"/>
  <c r="L62" i="29"/>
  <c r="L20" i="29" s="1"/>
  <c r="L20" i="28"/>
  <c r="L25" i="12"/>
  <c r="M64" i="21"/>
  <c r="M22" i="21" s="1"/>
  <c r="M22" i="14"/>
  <c r="M101" i="19"/>
  <c r="O25" i="12"/>
  <c r="M59" i="21"/>
  <c r="M17" i="21" s="1"/>
  <c r="M17" i="14"/>
  <c r="L10" i="14"/>
  <c r="L52" i="21"/>
  <c r="L10" i="21" s="1"/>
  <c r="J17" i="20"/>
  <c r="J59" i="19"/>
  <c r="J17" i="19" s="1"/>
  <c r="M6" i="15"/>
  <c r="L11" i="28"/>
  <c r="L53" i="29"/>
  <c r="L11" i="29" s="1"/>
  <c r="K55" i="21"/>
  <c r="K13" i="21" s="1"/>
  <c r="K13" i="14"/>
  <c r="K16" i="28"/>
  <c r="K16" i="29"/>
  <c r="M61" i="21"/>
  <c r="M19" i="21" s="1"/>
  <c r="M19" i="14"/>
  <c r="J53" i="19"/>
  <c r="J11" i="19" s="1"/>
  <c r="M57" i="21"/>
  <c r="M15" i="21" s="1"/>
  <c r="M15" i="14"/>
  <c r="L8" i="28"/>
  <c r="L50" i="29"/>
  <c r="L8" i="29" s="1"/>
  <c r="L56" i="21"/>
  <c r="L14" i="21" s="1"/>
  <c r="L14" i="14"/>
  <c r="M13" i="12"/>
  <c r="N5" i="14"/>
  <c r="N47" i="21"/>
  <c r="N5" i="21" s="1"/>
  <c r="L17" i="12"/>
  <c r="M52" i="29"/>
  <c r="M10" i="29" s="1"/>
  <c r="M10" i="28"/>
  <c r="L69" i="20"/>
  <c r="L27" i="12"/>
  <c r="M45" i="21"/>
  <c r="M3" i="21" s="1"/>
  <c r="M3" i="14"/>
  <c r="P25" i="21"/>
  <c r="L22" i="12"/>
  <c r="AP37" i="10"/>
  <c r="AP38" i="10" s="1"/>
  <c r="AO37" i="10"/>
  <c r="AO38" i="10" s="1"/>
  <c r="P93" i="20"/>
  <c r="P15" i="11"/>
  <c r="O11" i="21"/>
  <c r="O53" i="19"/>
  <c r="I93" i="19"/>
  <c r="I22" i="28"/>
  <c r="P91" i="19"/>
  <c r="L12" i="12"/>
  <c r="K25" i="12"/>
  <c r="K54" i="21"/>
  <c r="K12" i="21" s="1"/>
  <c r="K12" i="14"/>
  <c r="M70" i="20"/>
  <c r="M28" i="12"/>
  <c r="M51" i="21"/>
  <c r="M9" i="21" s="1"/>
  <c r="M9" i="14"/>
  <c r="N49" i="29"/>
  <c r="N7" i="29" s="1"/>
  <c r="N7" i="28"/>
  <c r="R86" i="21"/>
  <c r="R44" i="21"/>
  <c r="L7" i="28"/>
  <c r="L49" i="29"/>
  <c r="L7" i="29" s="1"/>
  <c r="K9" i="12"/>
  <c r="K51" i="20"/>
  <c r="L55" i="21"/>
  <c r="L13" i="21" s="1"/>
  <c r="L13" i="14"/>
  <c r="Q25" i="28"/>
  <c r="Q67" i="29"/>
  <c r="Q25" i="29" s="1"/>
  <c r="J67" i="19"/>
  <c r="J25" i="19" s="1"/>
  <c r="M7" i="14"/>
  <c r="M49" i="21"/>
  <c r="M7" i="21" s="1"/>
  <c r="K110" i="19"/>
  <c r="K10" i="15"/>
  <c r="K23" i="12"/>
  <c r="L106" i="19"/>
  <c r="K59" i="21"/>
  <c r="K17" i="21" s="1"/>
  <c r="K17" i="14"/>
  <c r="O21" i="15"/>
  <c r="M69" i="21"/>
  <c r="M27" i="21" s="1"/>
  <c r="M27" i="14"/>
  <c r="K4" i="15"/>
  <c r="K22" i="12"/>
  <c r="M95" i="19"/>
  <c r="N21" i="14"/>
  <c r="N63" i="21"/>
  <c r="N21" i="21" s="1"/>
  <c r="K11" i="12"/>
  <c r="I20" i="29"/>
  <c r="N48" i="20"/>
  <c r="N6" i="12"/>
  <c r="N90" i="19"/>
  <c r="L25" i="14"/>
  <c r="L67" i="21"/>
  <c r="L25" i="21" s="1"/>
  <c r="L15" i="28"/>
  <c r="L57" i="29"/>
  <c r="L15" i="29" s="1"/>
  <c r="L7" i="12"/>
  <c r="L91" i="20"/>
  <c r="L91" i="19" s="1"/>
  <c r="K105" i="19"/>
  <c r="M17" i="12"/>
  <c r="K70" i="29"/>
  <c r="K28" i="29" s="1"/>
  <c r="K28" i="28"/>
  <c r="K45" i="29"/>
  <c r="K3" i="29" s="1"/>
  <c r="K3" i="28"/>
  <c r="L46" i="21"/>
  <c r="L4" i="21" s="1"/>
  <c r="L4" i="14"/>
  <c r="L10" i="28"/>
  <c r="L52" i="29"/>
  <c r="L10" i="29" s="1"/>
  <c r="M6" i="14"/>
  <c r="M48" i="21"/>
  <c r="M6" i="21" s="1"/>
  <c r="M16" i="28"/>
  <c r="M16" i="29"/>
  <c r="K21" i="15"/>
  <c r="K13" i="15"/>
  <c r="M21" i="12"/>
  <c r="J65" i="19"/>
  <c r="J23" i="19" s="1"/>
  <c r="N45" i="21"/>
  <c r="N3" i="21" s="1"/>
  <c r="N3" i="14"/>
  <c r="K16" i="12"/>
  <c r="M19" i="28"/>
  <c r="M61" i="29"/>
  <c r="M19" i="29" s="1"/>
  <c r="K18" i="12"/>
  <c r="M15" i="15"/>
  <c r="L61" i="29"/>
  <c r="L19" i="29" s="1"/>
  <c r="L19" i="28"/>
  <c r="N28" i="12"/>
  <c r="N70" i="20"/>
  <c r="K49" i="20"/>
  <c r="K7" i="12"/>
  <c r="M105" i="19"/>
  <c r="L8" i="15"/>
  <c r="K87" i="19"/>
  <c r="L99" i="19"/>
  <c r="P25" i="28"/>
  <c r="L70" i="29"/>
  <c r="L28" i="29" s="1"/>
  <c r="L28" i="28"/>
  <c r="L56" i="29"/>
  <c r="L14" i="29" s="1"/>
  <c r="L14" i="28"/>
  <c r="N47" i="29"/>
  <c r="N5" i="29" s="1"/>
  <c r="N5" i="28"/>
  <c r="L59" i="21"/>
  <c r="L17" i="21" s="1"/>
  <c r="L17" i="14"/>
  <c r="J62" i="19"/>
  <c r="J20" i="19" s="1"/>
  <c r="J20" i="20"/>
  <c r="L27" i="14"/>
  <c r="L69" i="21"/>
  <c r="L27" i="21" s="1"/>
  <c r="M3" i="28"/>
  <c r="M45" i="29"/>
  <c r="M3" i="29" s="1"/>
  <c r="N87" i="19"/>
  <c r="N16" i="15"/>
  <c r="L88" i="19"/>
  <c r="I20" i="12"/>
  <c r="P69" i="21"/>
  <c r="AP37" i="11"/>
  <c r="I102" i="19"/>
  <c r="AQ37" i="11"/>
  <c r="I28" i="21"/>
  <c r="E61" i="19"/>
  <c r="F17" i="14"/>
  <c r="Q58" i="21"/>
  <c r="P7" i="21"/>
  <c r="R21" i="11"/>
  <c r="P69" i="20"/>
  <c r="O4" i="14"/>
  <c r="P22" i="11"/>
  <c r="O13" i="21"/>
  <c r="M12" i="12"/>
  <c r="K25" i="14"/>
  <c r="K67" i="21"/>
  <c r="K25" i="21" s="1"/>
  <c r="K12" i="12"/>
  <c r="M107" i="19"/>
  <c r="P25" i="12"/>
  <c r="E20" i="29"/>
  <c r="M51" i="20"/>
  <c r="M9" i="12"/>
  <c r="R86" i="20"/>
  <c r="R44" i="20"/>
  <c r="L49" i="21"/>
  <c r="L7" i="21" s="1"/>
  <c r="L7" i="14"/>
  <c r="K51" i="21"/>
  <c r="K9" i="21" s="1"/>
  <c r="K9" i="14"/>
  <c r="J60" i="19"/>
  <c r="J18" i="19" s="1"/>
  <c r="J18" i="20"/>
  <c r="Q25" i="12"/>
  <c r="L3" i="12"/>
  <c r="L45" i="20"/>
  <c r="M49" i="29"/>
  <c r="M7" i="29" s="1"/>
  <c r="M7" i="28"/>
  <c r="K10" i="28"/>
  <c r="K52" i="29"/>
  <c r="K10" i="29" s="1"/>
  <c r="M46" i="29"/>
  <c r="M4" i="29" s="1"/>
  <c r="M4" i="28"/>
  <c r="L68" i="20"/>
  <c r="L26" i="12"/>
  <c r="F104" i="29"/>
  <c r="M68" i="20"/>
  <c r="M26" i="12"/>
  <c r="O63" i="21"/>
  <c r="O21" i="21" s="1"/>
  <c r="O21" i="14"/>
  <c r="M99" i="19"/>
  <c r="L95" i="19"/>
  <c r="N21" i="15"/>
  <c r="K11" i="15"/>
  <c r="M88" i="19"/>
  <c r="N6" i="14"/>
  <c r="N48" i="21"/>
  <c r="N6" i="21" s="1"/>
  <c r="J50" i="19"/>
  <c r="J8" i="19" s="1"/>
  <c r="L103" i="19"/>
  <c r="M64" i="29"/>
  <c r="M22" i="29" s="1"/>
  <c r="M22" i="28"/>
  <c r="L57" i="21"/>
  <c r="L15" i="21" s="1"/>
  <c r="L15" i="14"/>
  <c r="M59" i="29"/>
  <c r="M17" i="29" s="1"/>
  <c r="M17" i="28"/>
  <c r="K28" i="14"/>
  <c r="K70" i="21"/>
  <c r="K28" i="21" s="1"/>
  <c r="K45" i="21"/>
  <c r="K3" i="21" s="1"/>
  <c r="K3" i="14"/>
  <c r="L46" i="20"/>
  <c r="L4" i="12"/>
  <c r="L10" i="15"/>
  <c r="M48" i="20"/>
  <c r="M6" i="12"/>
  <c r="M58" i="21"/>
  <c r="M16" i="21" s="1"/>
  <c r="M16" i="14"/>
  <c r="K63" i="21"/>
  <c r="K21" i="21" s="1"/>
  <c r="K21" i="14"/>
  <c r="K13" i="12"/>
  <c r="M63" i="29"/>
  <c r="M21" i="29" s="1"/>
  <c r="M21" i="28"/>
  <c r="N45" i="29"/>
  <c r="N3" i="29" s="1"/>
  <c r="N3" i="28"/>
  <c r="K60" i="29"/>
  <c r="K18" i="29" s="1"/>
  <c r="K18" i="28"/>
  <c r="N28" i="15"/>
  <c r="L111" i="19"/>
  <c r="K91" i="19"/>
  <c r="J61" i="19"/>
  <c r="J19" i="19" s="1"/>
  <c r="K93" i="19"/>
  <c r="N5" i="12"/>
  <c r="N47" i="20"/>
  <c r="L17" i="15"/>
  <c r="N100" i="19"/>
  <c r="L69" i="29"/>
  <c r="L27" i="29" s="1"/>
  <c r="L27" i="28"/>
  <c r="M11" i="12"/>
  <c r="N16" i="14"/>
  <c r="N58" i="21"/>
  <c r="N16" i="21" s="1"/>
  <c r="E105" i="19"/>
  <c r="L23" i="15"/>
  <c r="M14" i="14"/>
  <c r="M56" i="21"/>
  <c r="M14" i="21" s="1"/>
  <c r="S2" i="28"/>
  <c r="S2" i="29"/>
  <c r="S2" i="20"/>
  <c r="S2" i="21"/>
  <c r="S2" i="19"/>
  <c r="S2" i="15"/>
  <c r="S2" i="14"/>
  <c r="S2" i="12"/>
  <c r="S2" i="11"/>
  <c r="S2" i="10"/>
  <c r="AN37" i="11"/>
  <c r="R63" i="21"/>
  <c r="P27" i="11"/>
  <c r="P51" i="21"/>
  <c r="O95" i="19"/>
  <c r="I23" i="29"/>
  <c r="L54" i="21"/>
  <c r="L12" i="21" s="1"/>
  <c r="L12" i="14"/>
  <c r="K25" i="28"/>
  <c r="K67" i="29"/>
  <c r="K25" i="29" s="1"/>
  <c r="K12" i="28"/>
  <c r="K12" i="29"/>
  <c r="P67" i="19"/>
  <c r="P25" i="20"/>
  <c r="M70" i="21"/>
  <c r="M28" i="21" s="1"/>
  <c r="M28" i="14"/>
  <c r="R86" i="19"/>
  <c r="R44" i="19"/>
  <c r="K51" i="29"/>
  <c r="K9" i="29" s="1"/>
  <c r="K9" i="28"/>
  <c r="N105" i="19"/>
  <c r="K47" i="20"/>
  <c r="K5" i="12"/>
  <c r="O21" i="12"/>
  <c r="L47" i="20"/>
  <c r="L5" i="12"/>
  <c r="M69" i="29"/>
  <c r="M27" i="29" s="1"/>
  <c r="M27" i="28"/>
  <c r="K69" i="29"/>
  <c r="K27" i="29" s="1"/>
  <c r="K27" i="28"/>
  <c r="K4" i="14"/>
  <c r="K46" i="21"/>
  <c r="K4" i="21" s="1"/>
  <c r="L102" i="19"/>
  <c r="K15" i="12"/>
  <c r="K53" i="21"/>
  <c r="K11" i="21" s="1"/>
  <c r="K11" i="14"/>
  <c r="K88" i="19"/>
  <c r="M4" i="15"/>
  <c r="N48" i="29"/>
  <c r="N6" i="29" s="1"/>
  <c r="N6" i="28"/>
  <c r="L97" i="19"/>
  <c r="K50" i="20"/>
  <c r="K8" i="12"/>
  <c r="M22" i="12"/>
  <c r="K56" i="21"/>
  <c r="K14" i="21" s="1"/>
  <c r="K14" i="14"/>
  <c r="K3" i="12"/>
  <c r="K45" i="20"/>
  <c r="M48" i="29"/>
  <c r="M6" i="29" s="1"/>
  <c r="M6" i="28"/>
  <c r="K107" i="19"/>
  <c r="M16" i="12"/>
  <c r="M63" i="21"/>
  <c r="M21" i="21" s="1"/>
  <c r="M21" i="14"/>
  <c r="K58" i="21"/>
  <c r="K16" i="21" s="1"/>
  <c r="K16" i="14"/>
  <c r="M18" i="12"/>
  <c r="N109" i="19"/>
  <c r="K18" i="14"/>
  <c r="K60" i="21"/>
  <c r="K18" i="21" s="1"/>
  <c r="M57" i="29"/>
  <c r="M15" i="29" s="1"/>
  <c r="M15" i="28"/>
  <c r="L61" i="20"/>
  <c r="L19" i="12"/>
  <c r="N70" i="21"/>
  <c r="N28" i="21" s="1"/>
  <c r="N28" i="14"/>
  <c r="K26" i="12"/>
  <c r="K68" i="20"/>
  <c r="L70" i="21"/>
  <c r="L28" i="21" s="1"/>
  <c r="L28" i="14"/>
  <c r="M110" i="19"/>
  <c r="L9" i="12"/>
  <c r="L51" i="20"/>
  <c r="L59" i="29"/>
  <c r="L17" i="29" s="1"/>
  <c r="L17" i="28"/>
  <c r="M23" i="14"/>
  <c r="M65" i="21"/>
  <c r="M23" i="21" s="1"/>
  <c r="J63" i="19"/>
  <c r="J21" i="19" s="1"/>
  <c r="J21" i="20"/>
  <c r="M25" i="15"/>
  <c r="M11" i="15"/>
  <c r="N16" i="29"/>
  <c r="N16" i="28"/>
  <c r="K101" i="19"/>
  <c r="L60" i="29"/>
  <c r="L18" i="29" s="1"/>
  <c r="L18" i="28"/>
  <c r="M89" i="19"/>
  <c r="M14" i="15"/>
  <c r="I109" i="19"/>
  <c r="F110" i="19"/>
  <c r="Q112" i="21"/>
  <c r="P26" i="11"/>
  <c r="I27" i="29"/>
  <c r="E110" i="19"/>
  <c r="F111" i="29"/>
  <c r="F111" i="19" s="1"/>
  <c r="P111" i="21"/>
  <c r="F107" i="29"/>
  <c r="I110" i="19"/>
  <c r="P111" i="20"/>
  <c r="T25" i="28"/>
  <c r="I107" i="19"/>
  <c r="E109" i="19"/>
  <c r="E25" i="19" s="1"/>
  <c r="F91" i="19"/>
  <c r="P103" i="21"/>
  <c r="P96" i="21"/>
  <c r="O15" i="21"/>
  <c r="I11" i="29"/>
  <c r="E96" i="19"/>
  <c r="F90" i="19"/>
  <c r="Q3" i="11"/>
  <c r="Q87" i="21"/>
  <c r="P88" i="21"/>
  <c r="I10" i="28"/>
  <c r="P16" i="15"/>
  <c r="O99" i="19"/>
  <c r="E93" i="19"/>
  <c r="O88" i="19"/>
  <c r="F98" i="19"/>
  <c r="F100" i="19"/>
  <c r="I88" i="29"/>
  <c r="I4" i="29" s="1"/>
  <c r="I4" i="28"/>
  <c r="I100" i="19"/>
  <c r="I99" i="19"/>
  <c r="P92" i="29"/>
  <c r="F97" i="19"/>
  <c r="F103" i="19"/>
  <c r="F87" i="19"/>
  <c r="F16" i="14"/>
  <c r="I90" i="19"/>
  <c r="E94" i="19"/>
  <c r="F16" i="21"/>
  <c r="F10" i="29"/>
  <c r="P95" i="21"/>
  <c r="Q6" i="11"/>
  <c r="Q6" i="28"/>
  <c r="P101" i="29"/>
  <c r="E97" i="19"/>
  <c r="E13" i="19" s="1"/>
  <c r="I17" i="29"/>
  <c r="I101" i="19"/>
  <c r="E87" i="19"/>
  <c r="I9" i="14"/>
  <c r="F12" i="15"/>
  <c r="F16" i="12"/>
  <c r="I87" i="19"/>
  <c r="Q16" i="28"/>
  <c r="O18" i="21"/>
  <c r="F12" i="28"/>
  <c r="I17" i="28"/>
  <c r="E13" i="29"/>
  <c r="I89" i="29"/>
  <c r="I5" i="29" s="1"/>
  <c r="I95" i="19"/>
  <c r="O102" i="19"/>
  <c r="E88" i="19"/>
  <c r="I96" i="19"/>
  <c r="I9" i="12"/>
  <c r="F99" i="19"/>
  <c r="P88" i="29"/>
  <c r="I94" i="29"/>
  <c r="F68" i="19"/>
  <c r="O56" i="19"/>
  <c r="T67" i="29"/>
  <c r="P70" i="29"/>
  <c r="P28" i="29" s="1"/>
  <c r="P28" i="28"/>
  <c r="I58" i="19"/>
  <c r="I16" i="28"/>
  <c r="P53" i="21"/>
  <c r="S67" i="19"/>
  <c r="P57" i="29"/>
  <c r="P15" i="29" s="1"/>
  <c r="P15" i="28"/>
  <c r="E18" i="29"/>
  <c r="F59" i="29"/>
  <c r="F59" i="19" s="1"/>
  <c r="F17" i="28"/>
  <c r="I69" i="19"/>
  <c r="F28" i="12"/>
  <c r="P58" i="19"/>
  <c r="T25" i="11"/>
  <c r="P68" i="20"/>
  <c r="E23" i="29"/>
  <c r="E56" i="19"/>
  <c r="E14" i="19" s="1"/>
  <c r="N55" i="19"/>
  <c r="P17" i="11"/>
  <c r="P11" i="11"/>
  <c r="P14" i="11"/>
  <c r="I60" i="29"/>
  <c r="I18" i="29" s="1"/>
  <c r="I18" i="28"/>
  <c r="E28" i="29"/>
  <c r="O60" i="29"/>
  <c r="O18" i="29" s="1"/>
  <c r="O18" i="28"/>
  <c r="P59" i="21"/>
  <c r="O15" i="12"/>
  <c r="O65" i="19"/>
  <c r="O18" i="14"/>
  <c r="O23" i="14"/>
  <c r="P69" i="29"/>
  <c r="P27" i="28"/>
  <c r="F67" i="29"/>
  <c r="F25" i="28"/>
  <c r="P59" i="29"/>
  <c r="I70" i="29"/>
  <c r="I28" i="29" s="1"/>
  <c r="I28" i="28"/>
  <c r="I68" i="29"/>
  <c r="I26" i="29" s="1"/>
  <c r="I26" i="28"/>
  <c r="O15" i="14"/>
  <c r="E65" i="19"/>
  <c r="E23" i="19" s="1"/>
  <c r="Q70" i="29"/>
  <c r="Q28" i="29" s="1"/>
  <c r="Q28" i="28"/>
  <c r="O55" i="29"/>
  <c r="O13" i="28"/>
  <c r="O61" i="29"/>
  <c r="O19" i="28"/>
  <c r="N54" i="19"/>
  <c r="P54" i="21"/>
  <c r="P65" i="29"/>
  <c r="P23" i="29" s="1"/>
  <c r="P23" i="28"/>
  <c r="P60" i="29"/>
  <c r="P18" i="29" s="1"/>
  <c r="P18" i="28"/>
  <c r="F70" i="29"/>
  <c r="F28" i="29" s="1"/>
  <c r="F28" i="28"/>
  <c r="F51" i="29"/>
  <c r="F9" i="29" s="1"/>
  <c r="F9" i="28"/>
  <c r="P51" i="29"/>
  <c r="P9" i="29" s="1"/>
  <c r="P9" i="28"/>
  <c r="I51" i="29"/>
  <c r="I9" i="29" s="1"/>
  <c r="I9" i="28"/>
  <c r="E9" i="29"/>
  <c r="O9" i="20"/>
  <c r="E51" i="19"/>
  <c r="Q45" i="29"/>
  <c r="Q3" i="29" s="1"/>
  <c r="Q3" i="28"/>
  <c r="E3" i="29"/>
  <c r="F45" i="29"/>
  <c r="F3" i="29" s="1"/>
  <c r="F3" i="28"/>
  <c r="Q47" i="29"/>
  <c r="Q5" i="29" s="1"/>
  <c r="Q5" i="28"/>
  <c r="I45" i="29"/>
  <c r="I3" i="29" s="1"/>
  <c r="I3" i="28"/>
  <c r="P49" i="19"/>
  <c r="Q49" i="21"/>
  <c r="P46" i="29"/>
  <c r="E45" i="19"/>
  <c r="I48" i="29"/>
  <c r="I6" i="29" s="1"/>
  <c r="I6" i="28"/>
  <c r="E48" i="19"/>
  <c r="E6" i="19" s="1"/>
  <c r="P47" i="29"/>
  <c r="P5" i="29" s="1"/>
  <c r="P5" i="28"/>
  <c r="Q48" i="29"/>
  <c r="P48" i="29"/>
  <c r="P6" i="29" s="1"/>
  <c r="P6" i="28"/>
  <c r="O46" i="29"/>
  <c r="O46" i="19" s="1"/>
  <c r="O4" i="28"/>
  <c r="F3" i="12"/>
  <c r="P4" i="11"/>
  <c r="F48" i="29"/>
  <c r="F6" i="28"/>
  <c r="I46" i="19"/>
  <c r="E5" i="29"/>
  <c r="N46" i="19"/>
  <c r="N4" i="19" s="1"/>
  <c r="I17" i="15"/>
  <c r="I13" i="15"/>
  <c r="I11" i="15"/>
  <c r="O15" i="15"/>
  <c r="O57" i="19"/>
  <c r="F11" i="15"/>
  <c r="Q91" i="20"/>
  <c r="O91" i="19"/>
  <c r="O7" i="19" s="1"/>
  <c r="Q91" i="29"/>
  <c r="I91" i="20"/>
  <c r="Q49" i="20"/>
  <c r="F106" i="20"/>
  <c r="F106" i="19" s="1"/>
  <c r="I106" i="20"/>
  <c r="O106" i="20"/>
  <c r="O106" i="19" s="1"/>
  <c r="O22" i="29"/>
  <c r="P22" i="29"/>
  <c r="F10" i="28"/>
  <c r="I10" i="20"/>
  <c r="I10" i="14"/>
  <c r="I10" i="21"/>
  <c r="N94" i="19"/>
  <c r="N10" i="19" s="1"/>
  <c r="F8" i="12"/>
  <c r="I92" i="20"/>
  <c r="I92" i="19" s="1"/>
  <c r="O92" i="20"/>
  <c r="O92" i="19" s="1"/>
  <c r="N92" i="19"/>
  <c r="N8" i="19" s="1"/>
  <c r="F8" i="29"/>
  <c r="E50" i="19"/>
  <c r="E8" i="19" s="1"/>
  <c r="F8" i="28"/>
  <c r="O50" i="19"/>
  <c r="P50" i="20"/>
  <c r="E10" i="29"/>
  <c r="I52" i="19"/>
  <c r="E52" i="19"/>
  <c r="N10" i="29"/>
  <c r="O52" i="19"/>
  <c r="F22" i="29"/>
  <c r="I22" i="29"/>
  <c r="E22" i="29"/>
  <c r="P22" i="28"/>
  <c r="Q91" i="21"/>
  <c r="Q7" i="11"/>
  <c r="P56" i="21"/>
  <c r="O11" i="14"/>
  <c r="P10" i="11"/>
  <c r="P8" i="11"/>
  <c r="P23" i="11"/>
  <c r="P52" i="21"/>
  <c r="Q107" i="29"/>
  <c r="S105" i="29"/>
  <c r="Q98" i="29"/>
  <c r="Q90" i="20"/>
  <c r="P28" i="12"/>
  <c r="P6" i="14"/>
  <c r="Q100" i="21"/>
  <c r="P19" i="11"/>
  <c r="Q90" i="21"/>
  <c r="P13" i="11"/>
  <c r="P61" i="21"/>
  <c r="R112" i="21"/>
  <c r="P92" i="21"/>
  <c r="Q52" i="29"/>
  <c r="Q88" i="29"/>
  <c r="Q93" i="29"/>
  <c r="Q106" i="29"/>
  <c r="Q103" i="29"/>
  <c r="Q101" i="29"/>
  <c r="R49" i="29"/>
  <c r="P12" i="11"/>
  <c r="P65" i="21"/>
  <c r="Q64" i="29"/>
  <c r="P20" i="11"/>
  <c r="P101" i="21"/>
  <c r="P5" i="14"/>
  <c r="Q50" i="29"/>
  <c r="Q99" i="21"/>
  <c r="Q92" i="29"/>
  <c r="R89" i="29"/>
  <c r="I4" i="21"/>
  <c r="F6" i="12"/>
  <c r="F13" i="15"/>
  <c r="I3" i="12"/>
  <c r="F23" i="12"/>
  <c r="F26" i="14"/>
  <c r="I3" i="15"/>
  <c r="I5" i="15"/>
  <c r="F13" i="12"/>
  <c r="F25" i="14"/>
  <c r="F26" i="12"/>
  <c r="AL38" i="10"/>
  <c r="E23" i="20"/>
  <c r="AQ37" i="10"/>
  <c r="AQ38" i="10" s="1"/>
  <c r="I28" i="12"/>
  <c r="O24" i="18"/>
  <c r="O55" i="18"/>
  <c r="O84" i="18"/>
  <c r="O66" i="18"/>
  <c r="O72" i="18" s="1"/>
  <c r="O44" i="18"/>
  <c r="O78" i="18"/>
  <c r="O96" i="18" s="1"/>
  <c r="O90" i="18"/>
  <c r="O34" i="18"/>
  <c r="O14" i="18"/>
  <c r="O4" i="20"/>
  <c r="O12" i="20"/>
  <c r="S25" i="20"/>
  <c r="P6" i="20"/>
  <c r="O26" i="20"/>
  <c r="P51" i="20"/>
  <c r="O27" i="20"/>
  <c r="U31" i="19"/>
  <c r="F13" i="14"/>
  <c r="U32" i="19"/>
  <c r="U33" i="19"/>
  <c r="P2" i="27"/>
  <c r="P10" i="23"/>
  <c r="P10" i="22"/>
  <c r="P2" i="18"/>
  <c r="P2" i="17"/>
  <c r="P2" i="16"/>
  <c r="V2" i="8"/>
  <c r="R2" i="50" s="1"/>
  <c r="R5" i="50" s="1"/>
  <c r="F55" i="21"/>
  <c r="F13" i="21" s="1"/>
  <c r="O10" i="20"/>
  <c r="O23" i="20"/>
  <c r="P55" i="21"/>
  <c r="O15" i="20"/>
  <c r="O34" i="22"/>
  <c r="O2" i="22"/>
  <c r="O26" i="22"/>
  <c r="O34" i="23"/>
  <c r="O2" i="23"/>
  <c r="O26" i="23"/>
  <c r="F25" i="15"/>
  <c r="I22" i="15"/>
  <c r="P16" i="20"/>
  <c r="S35" i="19"/>
  <c r="T77" i="19"/>
  <c r="T31" i="19"/>
  <c r="T35" i="19" s="1"/>
  <c r="O19" i="20"/>
  <c r="P7" i="20"/>
  <c r="O55" i="17"/>
  <c r="O90" i="17"/>
  <c r="O44" i="17"/>
  <c r="O24" i="17"/>
  <c r="O84" i="17"/>
  <c r="O14" i="17"/>
  <c r="O78" i="17"/>
  <c r="O96" i="17" s="1"/>
  <c r="O66" i="17"/>
  <c r="O72" i="17" s="1"/>
  <c r="O34" i="17"/>
  <c r="O34" i="27"/>
  <c r="O18" i="27"/>
  <c r="O20" i="20"/>
  <c r="P3" i="20"/>
  <c r="P28" i="20"/>
  <c r="Q21" i="20"/>
  <c r="O8" i="21"/>
  <c r="P61" i="20"/>
  <c r="P5" i="20"/>
  <c r="O13" i="20"/>
  <c r="O44" i="16"/>
  <c r="O90" i="16"/>
  <c r="O66" i="16"/>
  <c r="O72" i="16" s="1"/>
  <c r="O55" i="16"/>
  <c r="O78" i="16"/>
  <c r="O96" i="16" s="1"/>
  <c r="O14" i="16"/>
  <c r="O24" i="16"/>
  <c r="O34" i="16"/>
  <c r="O84" i="16"/>
  <c r="O14" i="20"/>
  <c r="O17" i="20"/>
  <c r="O11" i="20"/>
  <c r="I7" i="15"/>
  <c r="I26" i="12"/>
  <c r="I19" i="15"/>
  <c r="F19" i="14"/>
  <c r="F19" i="21"/>
  <c r="I27" i="15"/>
  <c r="F14" i="15"/>
  <c r="I12" i="15"/>
  <c r="F3" i="14"/>
  <c r="E5" i="19"/>
  <c r="F9" i="21"/>
  <c r="I111" i="20"/>
  <c r="E16" i="21"/>
  <c r="I18" i="21"/>
  <c r="E6" i="20"/>
  <c r="I13" i="14"/>
  <c r="E22" i="20"/>
  <c r="F20" i="15"/>
  <c r="F96" i="19"/>
  <c r="F17" i="12"/>
  <c r="F104" i="21"/>
  <c r="F20" i="21" s="1"/>
  <c r="F4" i="15"/>
  <c r="F9" i="15"/>
  <c r="F94" i="19"/>
  <c r="I21" i="15"/>
  <c r="I9" i="20"/>
  <c r="I64" i="19"/>
  <c r="I22" i="12"/>
  <c r="F69" i="21"/>
  <c r="F27" i="21" s="1"/>
  <c r="F27" i="14"/>
  <c r="I18" i="20"/>
  <c r="F3" i="21"/>
  <c r="E10" i="20"/>
  <c r="I6" i="12"/>
  <c r="F22" i="14"/>
  <c r="E28" i="19"/>
  <c r="E28" i="20"/>
  <c r="F6" i="21"/>
  <c r="F89" i="20"/>
  <c r="I16" i="15"/>
  <c r="F17" i="15"/>
  <c r="I25" i="15"/>
  <c r="F11" i="12"/>
  <c r="I15" i="12"/>
  <c r="F19" i="12"/>
  <c r="I8" i="15"/>
  <c r="I22" i="21"/>
  <c r="I22" i="14"/>
  <c r="F69" i="20"/>
  <c r="F27" i="12"/>
  <c r="F57" i="21"/>
  <c r="F15" i="14"/>
  <c r="I23" i="12"/>
  <c r="I49" i="21"/>
  <c r="I7" i="21" s="1"/>
  <c r="I7" i="14"/>
  <c r="F47" i="20"/>
  <c r="F5" i="12"/>
  <c r="F6" i="15"/>
  <c r="I6" i="20"/>
  <c r="I54" i="21"/>
  <c r="I12" i="21" s="1"/>
  <c r="I12" i="14"/>
  <c r="F22" i="15"/>
  <c r="F88" i="21"/>
  <c r="I16" i="14"/>
  <c r="F60" i="21"/>
  <c r="F18" i="14"/>
  <c r="F101" i="21"/>
  <c r="F17" i="21" s="1"/>
  <c r="I97" i="21"/>
  <c r="F19" i="20"/>
  <c r="F15" i="15"/>
  <c r="I65" i="21"/>
  <c r="I23" i="14"/>
  <c r="I49" i="20"/>
  <c r="I7" i="12"/>
  <c r="E15" i="20"/>
  <c r="F46" i="20"/>
  <c r="F4" i="12"/>
  <c r="I28" i="20"/>
  <c r="I12" i="12"/>
  <c r="I9" i="21"/>
  <c r="I3" i="21"/>
  <c r="I16" i="21"/>
  <c r="F16" i="20"/>
  <c r="I61" i="21"/>
  <c r="I19" i="21" s="1"/>
  <c r="I19" i="14"/>
  <c r="F10" i="15"/>
  <c r="E17" i="20"/>
  <c r="E7" i="20"/>
  <c r="F14" i="12"/>
  <c r="F21" i="12"/>
  <c r="F64" i="19"/>
  <c r="F22" i="12"/>
  <c r="I26" i="20"/>
  <c r="F88" i="20"/>
  <c r="I14" i="12"/>
  <c r="E8" i="20"/>
  <c r="E16" i="19"/>
  <c r="E16" i="20"/>
  <c r="F93" i="20"/>
  <c r="F56" i="21"/>
  <c r="F14" i="21" s="1"/>
  <c r="F14" i="14"/>
  <c r="F15" i="12"/>
  <c r="F6" i="20"/>
  <c r="F46" i="21"/>
  <c r="F4" i="14"/>
  <c r="F63" i="21"/>
  <c r="F21" i="14"/>
  <c r="I6" i="15"/>
  <c r="I47" i="21"/>
  <c r="I5" i="21" s="1"/>
  <c r="I5" i="14"/>
  <c r="I14" i="15"/>
  <c r="I17" i="12"/>
  <c r="F92" i="21"/>
  <c r="F8" i="21" s="1"/>
  <c r="I3" i="20"/>
  <c r="I21" i="12"/>
  <c r="E21" i="20"/>
  <c r="F49" i="21"/>
  <c r="F7" i="14"/>
  <c r="F26" i="20"/>
  <c r="F10" i="12"/>
  <c r="F27" i="15"/>
  <c r="F23" i="20"/>
  <c r="E19" i="20"/>
  <c r="I16" i="12"/>
  <c r="F3" i="20"/>
  <c r="I6" i="21"/>
  <c r="F92" i="20"/>
  <c r="F28" i="15"/>
  <c r="I61" i="20"/>
  <c r="I19" i="12"/>
  <c r="F7" i="15"/>
  <c r="F102" i="21"/>
  <c r="F52" i="21"/>
  <c r="F10" i="14"/>
  <c r="I20" i="20"/>
  <c r="F21" i="15"/>
  <c r="E27" i="19"/>
  <c r="E27" i="20"/>
  <c r="F5" i="15"/>
  <c r="I4" i="20"/>
  <c r="I53" i="21"/>
  <c r="I11" i="21" s="1"/>
  <c r="I11" i="14"/>
  <c r="E22" i="19"/>
  <c r="I16" i="20"/>
  <c r="F12" i="12"/>
  <c r="I47" i="20"/>
  <c r="I5" i="12"/>
  <c r="I6" i="14"/>
  <c r="I56" i="21"/>
  <c r="I14" i="21" s="1"/>
  <c r="I14" i="14"/>
  <c r="F112" i="21"/>
  <c r="F28" i="21" s="1"/>
  <c r="E11" i="19"/>
  <c r="F18" i="12"/>
  <c r="F49" i="20"/>
  <c r="F7" i="12"/>
  <c r="I25" i="12"/>
  <c r="F53" i="21"/>
  <c r="F11" i="21" s="1"/>
  <c r="F11" i="14"/>
  <c r="I57" i="21"/>
  <c r="I15" i="21" s="1"/>
  <c r="I15" i="14"/>
  <c r="I18" i="14"/>
  <c r="I50" i="20"/>
  <c r="I8" i="12"/>
  <c r="F109" i="21"/>
  <c r="F105" i="21"/>
  <c r="I23" i="15"/>
  <c r="F47" i="21"/>
  <c r="F5" i="14"/>
  <c r="I11" i="12"/>
  <c r="I18" i="12"/>
  <c r="E26" i="20"/>
  <c r="F6" i="14"/>
  <c r="F54" i="21"/>
  <c r="F12" i="21" s="1"/>
  <c r="F12" i="14"/>
  <c r="I59" i="21"/>
  <c r="I17" i="21" s="1"/>
  <c r="I17" i="14"/>
  <c r="F112" i="20"/>
  <c r="E4" i="20"/>
  <c r="F25" i="12"/>
  <c r="F89" i="21"/>
  <c r="I63" i="21"/>
  <c r="I21" i="21" s="1"/>
  <c r="I21" i="14"/>
  <c r="F18" i="15"/>
  <c r="I67" i="21"/>
  <c r="I25" i="21" s="1"/>
  <c r="I25" i="14"/>
  <c r="I15" i="15"/>
  <c r="I50" i="21"/>
  <c r="I8" i="21" s="1"/>
  <c r="I8" i="14"/>
  <c r="E27" i="27" l="1"/>
  <c r="E11" i="27" s="1"/>
  <c r="E26" i="27"/>
  <c r="E10" i="27" s="1"/>
  <c r="E25" i="27"/>
  <c r="E24" i="27"/>
  <c r="E29" i="27"/>
  <c r="E13" i="27" s="1"/>
  <c r="E28" i="27"/>
  <c r="E12" i="27" s="1"/>
  <c r="P22" i="21"/>
  <c r="N12" i="29"/>
  <c r="G40" i="19"/>
  <c r="E31" i="18" s="1"/>
  <c r="G39" i="19"/>
  <c r="E30" i="18" s="1"/>
  <c r="O23" i="19"/>
  <c r="E47" i="27"/>
  <c r="P13" i="14"/>
  <c r="P14" i="21"/>
  <c r="P26" i="14"/>
  <c r="P4" i="12"/>
  <c r="O62" i="19"/>
  <c r="O20" i="19" s="1"/>
  <c r="P19" i="12"/>
  <c r="G36" i="19"/>
  <c r="P11" i="15"/>
  <c r="N99" i="19"/>
  <c r="N15" i="19" s="1"/>
  <c r="P18" i="15"/>
  <c r="T25" i="14"/>
  <c r="O10" i="19"/>
  <c r="R21" i="15"/>
  <c r="Q28" i="15"/>
  <c r="P20" i="15"/>
  <c r="P13" i="21"/>
  <c r="P18" i="12"/>
  <c r="N13" i="19"/>
  <c r="P13" i="12"/>
  <c r="P19" i="15"/>
  <c r="P27" i="15"/>
  <c r="P26" i="15"/>
  <c r="P97" i="19"/>
  <c r="P18" i="14"/>
  <c r="P15" i="12"/>
  <c r="E101" i="18"/>
  <c r="E9" i="27"/>
  <c r="E8" i="27"/>
  <c r="P23" i="21"/>
  <c r="N20" i="19"/>
  <c r="O26" i="19"/>
  <c r="S25" i="19"/>
  <c r="O22" i="19"/>
  <c r="E101" i="16"/>
  <c r="Q21" i="19"/>
  <c r="P103" i="19"/>
  <c r="Q112" i="19"/>
  <c r="P18" i="21"/>
  <c r="O9" i="21"/>
  <c r="N12" i="19"/>
  <c r="P15" i="21"/>
  <c r="P16" i="19"/>
  <c r="R21" i="21"/>
  <c r="E19" i="19"/>
  <c r="O12" i="19"/>
  <c r="P98" i="19"/>
  <c r="E21" i="19"/>
  <c r="P110" i="19"/>
  <c r="R105" i="19"/>
  <c r="P22" i="12"/>
  <c r="P15" i="15"/>
  <c r="P10" i="15"/>
  <c r="P93" i="19"/>
  <c r="P9" i="15"/>
  <c r="O9" i="19"/>
  <c r="P22" i="15"/>
  <c r="Q16" i="12"/>
  <c r="P12" i="14"/>
  <c r="Q3" i="14"/>
  <c r="Q28" i="14"/>
  <c r="P20" i="14"/>
  <c r="Q62" i="21"/>
  <c r="T25" i="12"/>
  <c r="Q16" i="15"/>
  <c r="O17" i="19"/>
  <c r="P102" i="19"/>
  <c r="P25" i="19"/>
  <c r="T25" i="15"/>
  <c r="O69" i="19"/>
  <c r="O27" i="19" s="1"/>
  <c r="Q5" i="12"/>
  <c r="P99" i="19"/>
  <c r="Q28" i="21"/>
  <c r="P7" i="19"/>
  <c r="P23" i="12"/>
  <c r="P12" i="15"/>
  <c r="P15" i="14"/>
  <c r="P65" i="19"/>
  <c r="Q98" i="21"/>
  <c r="Q68" i="20"/>
  <c r="O14" i="19"/>
  <c r="Q7" i="12"/>
  <c r="Q3" i="15"/>
  <c r="P8" i="15"/>
  <c r="Q5" i="15"/>
  <c r="P62" i="21"/>
  <c r="P20" i="21" s="1"/>
  <c r="E31" i="16"/>
  <c r="E25" i="16"/>
  <c r="Q89" i="19"/>
  <c r="E14" i="27"/>
  <c r="E6" i="27"/>
  <c r="E7" i="27"/>
  <c r="E4" i="27"/>
  <c r="E9" i="19"/>
  <c r="P95" i="19"/>
  <c r="E26" i="19"/>
  <c r="Q3" i="21"/>
  <c r="P10" i="21"/>
  <c r="Q15" i="14"/>
  <c r="P12" i="21"/>
  <c r="U25" i="15"/>
  <c r="Q20" i="15"/>
  <c r="Q68" i="21"/>
  <c r="P23" i="14"/>
  <c r="Q7" i="15"/>
  <c r="F62" i="19"/>
  <c r="O5" i="21"/>
  <c r="O47" i="19"/>
  <c r="O5" i="19" s="1"/>
  <c r="I53" i="19"/>
  <c r="I11" i="19" s="1"/>
  <c r="P27" i="21"/>
  <c r="Q28" i="12"/>
  <c r="P64" i="19"/>
  <c r="P106" i="19"/>
  <c r="Q3" i="12"/>
  <c r="P22" i="14"/>
  <c r="Q64" i="21"/>
  <c r="Q65" i="21"/>
  <c r="Q87" i="19"/>
  <c r="Q5" i="21"/>
  <c r="Q101" i="21"/>
  <c r="P94" i="19"/>
  <c r="Q5" i="14"/>
  <c r="O22" i="20"/>
  <c r="P3" i="19"/>
  <c r="Q103" i="20"/>
  <c r="F105" i="19"/>
  <c r="R87" i="20"/>
  <c r="F51" i="19"/>
  <c r="E10" i="19"/>
  <c r="P4" i="15"/>
  <c r="Q19" i="15"/>
  <c r="Q88" i="20"/>
  <c r="O11" i="19"/>
  <c r="N98" i="19"/>
  <c r="N14" i="19" s="1"/>
  <c r="N14" i="20"/>
  <c r="R89" i="20"/>
  <c r="N59" i="19"/>
  <c r="N17" i="19" s="1"/>
  <c r="N17" i="20"/>
  <c r="Q54" i="21"/>
  <c r="R70" i="21"/>
  <c r="R28" i="21" s="1"/>
  <c r="O15" i="19"/>
  <c r="R21" i="14"/>
  <c r="P104" i="19"/>
  <c r="P60" i="19"/>
  <c r="P26" i="12"/>
  <c r="P17" i="28"/>
  <c r="I20" i="19"/>
  <c r="F16" i="19"/>
  <c r="P12" i="12"/>
  <c r="Q106" i="20"/>
  <c r="R58" i="21"/>
  <c r="Q95" i="21"/>
  <c r="E3" i="19"/>
  <c r="I51" i="19"/>
  <c r="I9" i="19" s="1"/>
  <c r="P4" i="28"/>
  <c r="P14" i="12"/>
  <c r="Q22" i="11"/>
  <c r="Q51" i="21"/>
  <c r="P19" i="21"/>
  <c r="Q52" i="21"/>
  <c r="P27" i="12"/>
  <c r="Q51" i="20"/>
  <c r="P17" i="15"/>
  <c r="P11" i="21"/>
  <c r="I47" i="19"/>
  <c r="P19" i="14"/>
  <c r="Q107" i="21"/>
  <c r="P68" i="21"/>
  <c r="P26" i="21" s="1"/>
  <c r="R21" i="12"/>
  <c r="I48" i="19"/>
  <c r="I6" i="19" s="1"/>
  <c r="Q70" i="19"/>
  <c r="Q11" i="11"/>
  <c r="P8" i="21"/>
  <c r="S105" i="21"/>
  <c r="P17" i="29"/>
  <c r="P9" i="14"/>
  <c r="P11" i="14"/>
  <c r="Q69" i="21"/>
  <c r="P9" i="12"/>
  <c r="P14" i="15"/>
  <c r="O8" i="19"/>
  <c r="P17" i="12"/>
  <c r="P8" i="14"/>
  <c r="I54" i="19"/>
  <c r="I12" i="19" s="1"/>
  <c r="R45" i="20"/>
  <c r="R7" i="15"/>
  <c r="Q60" i="21"/>
  <c r="P23" i="15"/>
  <c r="F101" i="19"/>
  <c r="F17" i="19" s="1"/>
  <c r="F56" i="19"/>
  <c r="F14" i="19" s="1"/>
  <c r="F53" i="19"/>
  <c r="F11" i="19" s="1"/>
  <c r="Q7" i="21"/>
  <c r="P70" i="19"/>
  <c r="P28" i="19" s="1"/>
  <c r="L7" i="20"/>
  <c r="I59" i="19"/>
  <c r="I17" i="19" s="1"/>
  <c r="F46" i="19"/>
  <c r="Q61" i="20"/>
  <c r="Q58" i="19"/>
  <c r="P13" i="20"/>
  <c r="R100" i="21"/>
  <c r="Q17" i="11"/>
  <c r="P11" i="12"/>
  <c r="P88" i="19"/>
  <c r="P96" i="19"/>
  <c r="F52" i="19"/>
  <c r="I57" i="19"/>
  <c r="I15" i="19" s="1"/>
  <c r="S21" i="11"/>
  <c r="S63" i="29"/>
  <c r="S21" i="28"/>
  <c r="P10" i="28"/>
  <c r="P52" i="29"/>
  <c r="O63" i="19"/>
  <c r="O21" i="19" s="1"/>
  <c r="O21" i="20"/>
  <c r="S44" i="21"/>
  <c r="S86" i="21"/>
  <c r="M11" i="20"/>
  <c r="M53" i="19"/>
  <c r="M11" i="19" s="1"/>
  <c r="L12" i="20"/>
  <c r="L54" i="19"/>
  <c r="L12" i="19" s="1"/>
  <c r="L64" i="19"/>
  <c r="L22" i="19" s="1"/>
  <c r="L22" i="20"/>
  <c r="M69" i="19"/>
  <c r="M27" i="19" s="1"/>
  <c r="M27" i="20"/>
  <c r="N49" i="19"/>
  <c r="N7" i="19" s="1"/>
  <c r="N7" i="20"/>
  <c r="M52" i="19"/>
  <c r="M10" i="19" s="1"/>
  <c r="M10" i="20"/>
  <c r="K59" i="19"/>
  <c r="K17" i="19" s="1"/>
  <c r="K17" i="20"/>
  <c r="S44" i="20"/>
  <c r="S86" i="20"/>
  <c r="L45" i="19"/>
  <c r="L3" i="19" s="1"/>
  <c r="L3" i="20"/>
  <c r="M12" i="20"/>
  <c r="M54" i="19"/>
  <c r="M12" i="19" s="1"/>
  <c r="K49" i="19"/>
  <c r="K7" i="19" s="1"/>
  <c r="K7" i="20"/>
  <c r="K18" i="20"/>
  <c r="K60" i="19"/>
  <c r="K18" i="19" s="1"/>
  <c r="M63" i="19"/>
  <c r="M21" i="19" s="1"/>
  <c r="M21" i="20"/>
  <c r="L59" i="19"/>
  <c r="L17" i="19" s="1"/>
  <c r="L17" i="20"/>
  <c r="M25" i="20"/>
  <c r="M67" i="19"/>
  <c r="M25" i="19" s="1"/>
  <c r="K62" i="19"/>
  <c r="K20" i="19" s="1"/>
  <c r="K20" i="20"/>
  <c r="K63" i="19"/>
  <c r="K21" i="19" s="1"/>
  <c r="K21" i="20"/>
  <c r="M46" i="19"/>
  <c r="M4" i="19" s="1"/>
  <c r="M4" i="20"/>
  <c r="I88" i="19"/>
  <c r="I4" i="19" s="1"/>
  <c r="L9" i="20"/>
  <c r="L51" i="19"/>
  <c r="L9" i="19" s="1"/>
  <c r="K47" i="19"/>
  <c r="K5" i="19" s="1"/>
  <c r="K5" i="20"/>
  <c r="S86" i="10"/>
  <c r="S44" i="10"/>
  <c r="S86" i="29"/>
  <c r="S44" i="29"/>
  <c r="L68" i="19"/>
  <c r="L26" i="19" s="1"/>
  <c r="L26" i="20"/>
  <c r="M59" i="19"/>
  <c r="M17" i="19" s="1"/>
  <c r="M17" i="20"/>
  <c r="N63" i="19"/>
  <c r="N21" i="19" s="1"/>
  <c r="N21" i="20"/>
  <c r="F104" i="19"/>
  <c r="L70" i="19"/>
  <c r="L28" i="19" s="1"/>
  <c r="L28" i="20"/>
  <c r="K21" i="29"/>
  <c r="L13" i="20"/>
  <c r="L55" i="19"/>
  <c r="L13" i="19" s="1"/>
  <c r="M49" i="19"/>
  <c r="L49" i="19"/>
  <c r="L7" i="19" s="1"/>
  <c r="Q93" i="20"/>
  <c r="Q15" i="11"/>
  <c r="Q103" i="21"/>
  <c r="R87" i="21"/>
  <c r="Q10" i="11"/>
  <c r="P10" i="14"/>
  <c r="P4" i="29"/>
  <c r="O60" i="19"/>
  <c r="O18" i="19" s="1"/>
  <c r="M60" i="19"/>
  <c r="M18" i="19" s="1"/>
  <c r="M18" i="20"/>
  <c r="S44" i="11"/>
  <c r="S86" i="11"/>
  <c r="S86" i="28"/>
  <c r="S44" i="28"/>
  <c r="M6" i="20"/>
  <c r="M48" i="19"/>
  <c r="M6" i="19" s="1"/>
  <c r="N28" i="20"/>
  <c r="N70" i="19"/>
  <c r="N28" i="19" s="1"/>
  <c r="M28" i="20"/>
  <c r="M70" i="19"/>
  <c r="M28" i="19" s="1"/>
  <c r="K52" i="19"/>
  <c r="K10" i="19" s="1"/>
  <c r="K10" i="20"/>
  <c r="M7" i="20"/>
  <c r="M91" i="19"/>
  <c r="M57" i="19"/>
  <c r="M15" i="19" s="1"/>
  <c r="M15" i="20"/>
  <c r="L62" i="19"/>
  <c r="L20" i="19" s="1"/>
  <c r="L20" i="20"/>
  <c r="K19" i="20"/>
  <c r="K61" i="19"/>
  <c r="K19" i="19" s="1"/>
  <c r="L48" i="19"/>
  <c r="L6" i="19" s="1"/>
  <c r="L6" i="20"/>
  <c r="M62" i="19"/>
  <c r="M20" i="19" s="1"/>
  <c r="M20" i="20"/>
  <c r="L15" i="20"/>
  <c r="L57" i="19"/>
  <c r="L15" i="19" s="1"/>
  <c r="M56" i="19"/>
  <c r="M14" i="19" s="1"/>
  <c r="M14" i="20"/>
  <c r="M16" i="20"/>
  <c r="M58" i="19"/>
  <c r="M16" i="19" s="1"/>
  <c r="I61" i="19"/>
  <c r="I19" i="19" s="1"/>
  <c r="Q20" i="28"/>
  <c r="L19" i="20"/>
  <c r="L61" i="19"/>
  <c r="L19" i="19" s="1"/>
  <c r="K50" i="19"/>
  <c r="K8" i="19" s="1"/>
  <c r="K8" i="20"/>
  <c r="S44" i="12"/>
  <c r="S86" i="12"/>
  <c r="Q25" i="20"/>
  <c r="Q67" i="19"/>
  <c r="Q25" i="19" s="1"/>
  <c r="N6" i="20"/>
  <c r="N48" i="19"/>
  <c r="N6" i="19" s="1"/>
  <c r="K64" i="19"/>
  <c r="K22" i="19" s="1"/>
  <c r="K22" i="20"/>
  <c r="L67" i="19"/>
  <c r="L25" i="19" s="1"/>
  <c r="L25" i="20"/>
  <c r="M45" i="19"/>
  <c r="M3" i="19" s="1"/>
  <c r="M3" i="20"/>
  <c r="M61" i="19"/>
  <c r="M19" i="19" s="1"/>
  <c r="M19" i="20"/>
  <c r="K28" i="20"/>
  <c r="K70" i="19"/>
  <c r="K28" i="19" s="1"/>
  <c r="L65" i="19"/>
  <c r="L23" i="19" s="1"/>
  <c r="L23" i="20"/>
  <c r="L63" i="19"/>
  <c r="L21" i="19" s="1"/>
  <c r="L21" i="20"/>
  <c r="F55" i="19"/>
  <c r="F13" i="19" s="1"/>
  <c r="F47" i="19"/>
  <c r="U109" i="21"/>
  <c r="I67" i="19"/>
  <c r="I25" i="19" s="1"/>
  <c r="R63" i="19"/>
  <c r="R16" i="11"/>
  <c r="Q62" i="29"/>
  <c r="O4" i="19"/>
  <c r="K3" i="20"/>
  <c r="K45" i="19"/>
  <c r="K3" i="19" s="1"/>
  <c r="K57" i="19"/>
  <c r="K15" i="19" s="1"/>
  <c r="K15" i="20"/>
  <c r="S86" i="14"/>
  <c r="S44" i="14"/>
  <c r="P62" i="29"/>
  <c r="P20" i="28"/>
  <c r="N5" i="20"/>
  <c r="N47" i="19"/>
  <c r="N5" i="19" s="1"/>
  <c r="K13" i="20"/>
  <c r="K55" i="19"/>
  <c r="K13" i="19" s="1"/>
  <c r="M26" i="20"/>
  <c r="M68" i="19"/>
  <c r="M26" i="19" s="1"/>
  <c r="K12" i="20"/>
  <c r="K54" i="19"/>
  <c r="K12" i="19" s="1"/>
  <c r="K58" i="19"/>
  <c r="K16" i="19" s="1"/>
  <c r="K16" i="20"/>
  <c r="K23" i="20"/>
  <c r="K65" i="19"/>
  <c r="K23" i="19" s="1"/>
  <c r="M5" i="20"/>
  <c r="M47" i="19"/>
  <c r="M5" i="19" s="1"/>
  <c r="N25" i="20"/>
  <c r="N67" i="19"/>
  <c r="N25" i="19" s="1"/>
  <c r="M50" i="19"/>
  <c r="M8" i="19" s="1"/>
  <c r="M8" i="20"/>
  <c r="L52" i="19"/>
  <c r="L10" i="19" s="1"/>
  <c r="L10" i="20"/>
  <c r="K27" i="20"/>
  <c r="K69" i="19"/>
  <c r="K27" i="19" s="1"/>
  <c r="M22" i="20"/>
  <c r="M64" i="19"/>
  <c r="M22" i="19" s="1"/>
  <c r="Q106" i="21"/>
  <c r="R70" i="20"/>
  <c r="Q88" i="21"/>
  <c r="S63" i="21"/>
  <c r="P107" i="19"/>
  <c r="L47" i="19"/>
  <c r="L5" i="19" s="1"/>
  <c r="L5" i="20"/>
  <c r="S86" i="15"/>
  <c r="S44" i="15"/>
  <c r="L46" i="19"/>
  <c r="L4" i="19" s="1"/>
  <c r="L4" i="20"/>
  <c r="M51" i="19"/>
  <c r="M9" i="19" s="1"/>
  <c r="M9" i="20"/>
  <c r="L69" i="19"/>
  <c r="L27" i="19" s="1"/>
  <c r="L27" i="20"/>
  <c r="L16" i="20"/>
  <c r="L58" i="19"/>
  <c r="L16" i="19" s="1"/>
  <c r="N58" i="19"/>
  <c r="N16" i="19" s="1"/>
  <c r="N16" i="20"/>
  <c r="L50" i="19"/>
  <c r="L8" i="19" s="1"/>
  <c r="L8" i="20"/>
  <c r="N45" i="19"/>
  <c r="N3" i="19" s="1"/>
  <c r="N3" i="20"/>
  <c r="F20" i="29"/>
  <c r="M65" i="19"/>
  <c r="M23" i="19" s="1"/>
  <c r="M23" i="20"/>
  <c r="K14" i="20"/>
  <c r="K56" i="19"/>
  <c r="K14" i="19" s="1"/>
  <c r="F54" i="19"/>
  <c r="F13" i="20"/>
  <c r="I50" i="19"/>
  <c r="I8" i="19" s="1"/>
  <c r="T2" i="29"/>
  <c r="T2" i="28"/>
  <c r="T2" i="21"/>
  <c r="T2" i="19"/>
  <c r="T2" i="20"/>
  <c r="T2" i="12"/>
  <c r="T2" i="15"/>
  <c r="T2" i="14"/>
  <c r="T2" i="11"/>
  <c r="T2" i="10"/>
  <c r="Q16" i="14"/>
  <c r="Q50" i="20"/>
  <c r="F102" i="19"/>
  <c r="F49" i="19"/>
  <c r="I63" i="19"/>
  <c r="I21" i="19" s="1"/>
  <c r="F57" i="19"/>
  <c r="F63" i="19"/>
  <c r="I97" i="19"/>
  <c r="I13" i="19" s="1"/>
  <c r="P57" i="19"/>
  <c r="R89" i="21"/>
  <c r="R3" i="11"/>
  <c r="Q16" i="21"/>
  <c r="Q50" i="21"/>
  <c r="P27" i="14"/>
  <c r="I45" i="19"/>
  <c r="I3" i="19" s="1"/>
  <c r="K68" i="19"/>
  <c r="K26" i="19" s="1"/>
  <c r="K26" i="20"/>
  <c r="S86" i="19"/>
  <c r="S44" i="19"/>
  <c r="K11" i="20"/>
  <c r="K53" i="19"/>
  <c r="K11" i="19" s="1"/>
  <c r="K9" i="20"/>
  <c r="K51" i="19"/>
  <c r="K9" i="19" s="1"/>
  <c r="K25" i="20"/>
  <c r="K67" i="19"/>
  <c r="K25" i="19" s="1"/>
  <c r="M13" i="20"/>
  <c r="M55" i="19"/>
  <c r="M13" i="19" s="1"/>
  <c r="O25" i="20"/>
  <c r="O67" i="19"/>
  <c r="O25" i="19" s="1"/>
  <c r="K46" i="19"/>
  <c r="K4" i="19" s="1"/>
  <c r="K4" i="20"/>
  <c r="K6" i="20"/>
  <c r="K48" i="19"/>
  <c r="K6" i="19" s="1"/>
  <c r="L14" i="20"/>
  <c r="L56" i="19"/>
  <c r="L14" i="19" s="1"/>
  <c r="L53" i="19"/>
  <c r="L11" i="19" s="1"/>
  <c r="L11" i="20"/>
  <c r="L60" i="19"/>
  <c r="L18" i="19" s="1"/>
  <c r="L18" i="20"/>
  <c r="R112" i="20"/>
  <c r="R28" i="28"/>
  <c r="Q110" i="20"/>
  <c r="Q26" i="28"/>
  <c r="F107" i="19"/>
  <c r="F23" i="19" s="1"/>
  <c r="F23" i="29"/>
  <c r="F27" i="29"/>
  <c r="F28" i="20"/>
  <c r="F112" i="19"/>
  <c r="Q111" i="20"/>
  <c r="Q27" i="28"/>
  <c r="U25" i="11"/>
  <c r="U109" i="29"/>
  <c r="T109" i="29"/>
  <c r="F25" i="20"/>
  <c r="F109" i="19"/>
  <c r="I27" i="20"/>
  <c r="I111" i="19"/>
  <c r="Q23" i="11"/>
  <c r="P111" i="19"/>
  <c r="P4" i="14"/>
  <c r="P101" i="19"/>
  <c r="P4" i="21"/>
  <c r="Q15" i="28"/>
  <c r="O8" i="20"/>
  <c r="F9" i="20"/>
  <c r="F93" i="19"/>
  <c r="F88" i="19"/>
  <c r="Q7" i="29"/>
  <c r="I89" i="19"/>
  <c r="Q11" i="28"/>
  <c r="Q92" i="21"/>
  <c r="Q96" i="21"/>
  <c r="Q12" i="28"/>
  <c r="R90" i="21"/>
  <c r="R90" i="29"/>
  <c r="Q90" i="29"/>
  <c r="Q8" i="28"/>
  <c r="R87" i="29"/>
  <c r="Q18" i="15"/>
  <c r="F89" i="19"/>
  <c r="Q92" i="20"/>
  <c r="Q13" i="11"/>
  <c r="Q7" i="14"/>
  <c r="R90" i="20"/>
  <c r="P54" i="19"/>
  <c r="P12" i="28"/>
  <c r="P69" i="19"/>
  <c r="R16" i="28"/>
  <c r="R70" i="29"/>
  <c r="P61" i="29"/>
  <c r="P19" i="29" s="1"/>
  <c r="P19" i="28"/>
  <c r="I68" i="19"/>
  <c r="I26" i="19" s="1"/>
  <c r="P56" i="29"/>
  <c r="P56" i="19" s="1"/>
  <c r="P14" i="28"/>
  <c r="I16" i="29"/>
  <c r="I60" i="19"/>
  <c r="I18" i="19" s="1"/>
  <c r="F70" i="19"/>
  <c r="F69" i="19"/>
  <c r="F27" i="19" s="1"/>
  <c r="P13" i="15"/>
  <c r="Q69" i="29"/>
  <c r="Q53" i="29"/>
  <c r="O13" i="29"/>
  <c r="P27" i="29"/>
  <c r="U67" i="29"/>
  <c r="Q65" i="29"/>
  <c r="Q23" i="28"/>
  <c r="P59" i="19"/>
  <c r="F17" i="29"/>
  <c r="Q57" i="29"/>
  <c r="Q68" i="29"/>
  <c r="I70" i="19"/>
  <c r="I28" i="19" s="1"/>
  <c r="Q19" i="11"/>
  <c r="P68" i="29"/>
  <c r="P26" i="28"/>
  <c r="F60" i="19"/>
  <c r="I65" i="19"/>
  <c r="P17" i="14"/>
  <c r="F25" i="29"/>
  <c r="F67" i="19"/>
  <c r="O55" i="19"/>
  <c r="O13" i="19" s="1"/>
  <c r="I56" i="19"/>
  <c r="I14" i="19" s="1"/>
  <c r="T67" i="19"/>
  <c r="O19" i="29"/>
  <c r="P13" i="28"/>
  <c r="P55" i="29"/>
  <c r="P13" i="29" s="1"/>
  <c r="P11" i="28"/>
  <c r="P53" i="29"/>
  <c r="O61" i="19"/>
  <c r="O19" i="19" s="1"/>
  <c r="P9" i="20"/>
  <c r="P51" i="19"/>
  <c r="Q51" i="29"/>
  <c r="Q9" i="28"/>
  <c r="Q47" i="19"/>
  <c r="F6" i="29"/>
  <c r="R48" i="20"/>
  <c r="F48" i="19"/>
  <c r="F6" i="19" s="1"/>
  <c r="R45" i="29"/>
  <c r="R3" i="28"/>
  <c r="P48" i="19"/>
  <c r="P6" i="19" s="1"/>
  <c r="Q48" i="19"/>
  <c r="I49" i="19"/>
  <c r="P46" i="19"/>
  <c r="Q46" i="21"/>
  <c r="P47" i="19"/>
  <c r="P5" i="19" s="1"/>
  <c r="Q45" i="19"/>
  <c r="O4" i="29"/>
  <c r="F45" i="19"/>
  <c r="F3" i="19" s="1"/>
  <c r="Q91" i="19"/>
  <c r="Q49" i="19"/>
  <c r="I91" i="19"/>
  <c r="R49" i="21"/>
  <c r="R49" i="20"/>
  <c r="Q7" i="28"/>
  <c r="I7" i="29"/>
  <c r="I106" i="19"/>
  <c r="I22" i="19" s="1"/>
  <c r="Q94" i="29"/>
  <c r="I94" i="19"/>
  <c r="I10" i="19" s="1"/>
  <c r="I10" i="29"/>
  <c r="I8" i="29"/>
  <c r="F92" i="19"/>
  <c r="F8" i="19" s="1"/>
  <c r="Q8" i="11"/>
  <c r="P92" i="20"/>
  <c r="P92" i="19" s="1"/>
  <c r="O8" i="29"/>
  <c r="P50" i="19"/>
  <c r="P10" i="20"/>
  <c r="Q22" i="28"/>
  <c r="F26" i="19"/>
  <c r="P10" i="12"/>
  <c r="Q14" i="11"/>
  <c r="Q6" i="14"/>
  <c r="Q26" i="11"/>
  <c r="Q12" i="11"/>
  <c r="P14" i="14"/>
  <c r="Q9" i="11"/>
  <c r="Q56" i="21"/>
  <c r="P17" i="21"/>
  <c r="R5" i="11"/>
  <c r="Q97" i="21"/>
  <c r="R28" i="11"/>
  <c r="Q4" i="11"/>
  <c r="Q6" i="12"/>
  <c r="Q46" i="20"/>
  <c r="Q6" i="20"/>
  <c r="P8" i="12"/>
  <c r="Q27" i="11"/>
  <c r="V109" i="21"/>
  <c r="R106" i="29"/>
  <c r="R95" i="29"/>
  <c r="R110" i="29"/>
  <c r="Q18" i="11"/>
  <c r="S87" i="29"/>
  <c r="R6" i="11"/>
  <c r="R97" i="29"/>
  <c r="R64" i="29"/>
  <c r="R98" i="29"/>
  <c r="Q111" i="21"/>
  <c r="S91" i="29"/>
  <c r="S90" i="29"/>
  <c r="R7" i="11"/>
  <c r="S89" i="29"/>
  <c r="P20" i="12"/>
  <c r="R101" i="29"/>
  <c r="R48" i="21"/>
  <c r="R102" i="29"/>
  <c r="R103" i="29"/>
  <c r="Q102" i="21"/>
  <c r="Q20" i="11"/>
  <c r="R91" i="21"/>
  <c r="F17" i="20"/>
  <c r="I13" i="20"/>
  <c r="Q93" i="21"/>
  <c r="P18" i="20"/>
  <c r="Q3" i="20"/>
  <c r="P27" i="20"/>
  <c r="R21" i="20"/>
  <c r="V33" i="19"/>
  <c r="P34" i="27"/>
  <c r="P18" i="27"/>
  <c r="Q57" i="21"/>
  <c r="Q15" i="21" s="1"/>
  <c r="P15" i="20"/>
  <c r="Q28" i="20"/>
  <c r="P44" i="16"/>
  <c r="P90" i="16"/>
  <c r="P55" i="16"/>
  <c r="P34" i="16"/>
  <c r="P78" i="16"/>
  <c r="P96" i="16" s="1"/>
  <c r="P14" i="16"/>
  <c r="P24" i="16"/>
  <c r="P84" i="16"/>
  <c r="P66" i="16"/>
  <c r="P72" i="16" s="1"/>
  <c r="R28" i="14"/>
  <c r="T25" i="20"/>
  <c r="Q6" i="21"/>
  <c r="P11" i="20"/>
  <c r="P24" i="18"/>
  <c r="P55" i="18"/>
  <c r="P34" i="18"/>
  <c r="P84" i="18"/>
  <c r="P90" i="18"/>
  <c r="P44" i="18"/>
  <c r="P14" i="18"/>
  <c r="P78" i="18"/>
  <c r="P96" i="18" s="1"/>
  <c r="P66" i="18"/>
  <c r="P72" i="18" s="1"/>
  <c r="U67" i="21"/>
  <c r="P90" i="17"/>
  <c r="P14" i="17"/>
  <c r="P66" i="17"/>
  <c r="P72" i="17" s="1"/>
  <c r="P55" i="17"/>
  <c r="P84" i="17"/>
  <c r="P24" i="17"/>
  <c r="P78" i="17"/>
  <c r="P96" i="17" s="1"/>
  <c r="P34" i="17"/>
  <c r="P44" i="17"/>
  <c r="Q94" i="21"/>
  <c r="P4" i="20"/>
  <c r="P20" i="20"/>
  <c r="P12" i="20"/>
  <c r="U30" i="19"/>
  <c r="U77" i="19"/>
  <c r="Q59" i="21"/>
  <c r="Q17" i="14"/>
  <c r="U34" i="19"/>
  <c r="Q16" i="20"/>
  <c r="P14" i="20"/>
  <c r="V34" i="19"/>
  <c r="P9" i="21"/>
  <c r="Q69" i="20"/>
  <c r="P19" i="20"/>
  <c r="P22" i="20"/>
  <c r="P26" i="20"/>
  <c r="P34" i="22"/>
  <c r="P26" i="22"/>
  <c r="P2" i="22"/>
  <c r="Q5" i="20"/>
  <c r="V31" i="19"/>
  <c r="Q7" i="20"/>
  <c r="V32" i="19"/>
  <c r="Q2" i="27"/>
  <c r="Q10" i="23"/>
  <c r="Q10" i="22"/>
  <c r="Q2" i="18"/>
  <c r="Q2" i="17"/>
  <c r="Q2" i="16"/>
  <c r="W2" i="8"/>
  <c r="S2" i="50" s="1"/>
  <c r="S5" i="50" s="1"/>
  <c r="R47" i="20"/>
  <c r="Q55" i="21"/>
  <c r="P34" i="23"/>
  <c r="P2" i="23"/>
  <c r="P26" i="23"/>
  <c r="P17" i="20"/>
  <c r="F19" i="19"/>
  <c r="E12" i="19"/>
  <c r="I16" i="19"/>
  <c r="F12" i="20"/>
  <c r="I21" i="20"/>
  <c r="F14" i="20"/>
  <c r="I7" i="20"/>
  <c r="I22" i="20"/>
  <c r="F27" i="20"/>
  <c r="I25" i="20"/>
  <c r="I14" i="20"/>
  <c r="I11" i="20"/>
  <c r="F18" i="20"/>
  <c r="F10" i="21"/>
  <c r="I17" i="20"/>
  <c r="I23" i="20"/>
  <c r="F8" i="20"/>
  <c r="F5" i="21"/>
  <c r="E4" i="19"/>
  <c r="F7" i="21"/>
  <c r="F21" i="21"/>
  <c r="F4" i="20"/>
  <c r="I23" i="21"/>
  <c r="F5" i="20"/>
  <c r="I15" i="20"/>
  <c r="F22" i="21"/>
  <c r="F15" i="20"/>
  <c r="I13" i="21"/>
  <c r="I5" i="20"/>
  <c r="F10" i="20"/>
  <c r="F22" i="20"/>
  <c r="I12" i="20"/>
  <c r="F15" i="21"/>
  <c r="I8" i="20"/>
  <c r="F25" i="21"/>
  <c r="F7" i="20"/>
  <c r="I19" i="20"/>
  <c r="F4" i="21"/>
  <c r="F21" i="20"/>
  <c r="F18" i="21"/>
  <c r="F11" i="20"/>
  <c r="P14" i="19" l="1"/>
  <c r="Q11" i="15"/>
  <c r="Q9" i="14"/>
  <c r="R5" i="15"/>
  <c r="Q8" i="15"/>
  <c r="Q10" i="12"/>
  <c r="Q26" i="14"/>
  <c r="Q15" i="15"/>
  <c r="Q11" i="12"/>
  <c r="Q11" i="20"/>
  <c r="Q14" i="21"/>
  <c r="Q28" i="19"/>
  <c r="P15" i="19"/>
  <c r="P23" i="20"/>
  <c r="P18" i="19"/>
  <c r="P9" i="19"/>
  <c r="P62" i="19"/>
  <c r="P20" i="19" s="1"/>
  <c r="R21" i="19"/>
  <c r="U25" i="14"/>
  <c r="Q5" i="19"/>
  <c r="Q98" i="19"/>
  <c r="F20" i="19"/>
  <c r="Q20" i="12"/>
  <c r="Q20" i="14"/>
  <c r="R5" i="12"/>
  <c r="Q23" i="15"/>
  <c r="R3" i="15"/>
  <c r="R16" i="14"/>
  <c r="R16" i="21"/>
  <c r="R110" i="20"/>
  <c r="R28" i="15"/>
  <c r="Q12" i="15"/>
  <c r="Q14" i="12"/>
  <c r="V25" i="11"/>
  <c r="R97" i="21"/>
  <c r="Q10" i="15"/>
  <c r="Q23" i="12"/>
  <c r="Q22" i="12"/>
  <c r="R3" i="14"/>
  <c r="Q4" i="21"/>
  <c r="R16" i="15"/>
  <c r="R14" i="14"/>
  <c r="R100" i="19"/>
  <c r="P22" i="19"/>
  <c r="Q26" i="15"/>
  <c r="R7" i="12"/>
  <c r="R3" i="12"/>
  <c r="R110" i="21"/>
  <c r="Q27" i="12"/>
  <c r="Q13" i="12"/>
  <c r="Q11" i="14"/>
  <c r="Q4" i="14"/>
  <c r="Q14" i="20"/>
  <c r="Q107" i="19"/>
  <c r="Q26" i="12"/>
  <c r="P4" i="19"/>
  <c r="E3" i="27"/>
  <c r="E15" i="27" s="1"/>
  <c r="E31" i="27"/>
  <c r="U25" i="21"/>
  <c r="Q88" i="19"/>
  <c r="P12" i="19"/>
  <c r="Q17" i="21"/>
  <c r="Q3" i="19"/>
  <c r="Q19" i="12"/>
  <c r="Q93" i="19"/>
  <c r="Q22" i="14"/>
  <c r="R16" i="12"/>
  <c r="R45" i="21"/>
  <c r="R45" i="19" s="1"/>
  <c r="R54" i="21"/>
  <c r="Q106" i="19"/>
  <c r="I7" i="19"/>
  <c r="F25" i="19"/>
  <c r="Q23" i="14"/>
  <c r="S21" i="12"/>
  <c r="S89" i="21"/>
  <c r="Q9" i="12"/>
  <c r="R5" i="14"/>
  <c r="R8" i="11"/>
  <c r="T21" i="11"/>
  <c r="R6" i="12"/>
  <c r="P17" i="19"/>
  <c r="Q101" i="19"/>
  <c r="R26" i="11"/>
  <c r="Q13" i="14"/>
  <c r="S91" i="20"/>
  <c r="R68" i="20"/>
  <c r="Q8" i="12"/>
  <c r="P23" i="19"/>
  <c r="Q103" i="19"/>
  <c r="Q18" i="21"/>
  <c r="S21" i="15"/>
  <c r="R89" i="19"/>
  <c r="R68" i="21"/>
  <c r="R95" i="21"/>
  <c r="Q12" i="14"/>
  <c r="Q12" i="21"/>
  <c r="P68" i="19"/>
  <c r="P26" i="19" s="1"/>
  <c r="Q14" i="15"/>
  <c r="Q15" i="12"/>
  <c r="Q4" i="15"/>
  <c r="Q22" i="15"/>
  <c r="R103" i="20"/>
  <c r="Q104" i="21"/>
  <c r="Q20" i="21" s="1"/>
  <c r="Q53" i="21"/>
  <c r="Q11" i="21" s="1"/>
  <c r="P27" i="19"/>
  <c r="P8" i="20"/>
  <c r="S21" i="14"/>
  <c r="Q18" i="14"/>
  <c r="Q62" i="19"/>
  <c r="S21" i="21"/>
  <c r="Q10" i="14"/>
  <c r="Q27" i="15"/>
  <c r="Q110" i="21"/>
  <c r="Q26" i="21" s="1"/>
  <c r="Q19" i="14"/>
  <c r="I5" i="19"/>
  <c r="R23" i="15"/>
  <c r="Q12" i="12"/>
  <c r="R99" i="21"/>
  <c r="Q17" i="12"/>
  <c r="R7" i="21"/>
  <c r="S105" i="19"/>
  <c r="Q9" i="15"/>
  <c r="Q64" i="19"/>
  <c r="R28" i="12"/>
  <c r="Q8" i="21"/>
  <c r="U67" i="19"/>
  <c r="R61" i="20"/>
  <c r="S45" i="21"/>
  <c r="R49" i="19"/>
  <c r="Q13" i="21"/>
  <c r="R19" i="11"/>
  <c r="M7" i="19"/>
  <c r="Q54" i="19"/>
  <c r="R106" i="21"/>
  <c r="Q4" i="12"/>
  <c r="Q8" i="14"/>
  <c r="R7" i="14"/>
  <c r="U109" i="19"/>
  <c r="Q57" i="19"/>
  <c r="R61" i="21"/>
  <c r="R59" i="21"/>
  <c r="S45" i="20"/>
  <c r="S90" i="21"/>
  <c r="S63" i="19"/>
  <c r="R70" i="19"/>
  <c r="R4" i="11"/>
  <c r="U25" i="29"/>
  <c r="U2" i="29"/>
  <c r="U2" i="28"/>
  <c r="U2" i="19"/>
  <c r="U2" i="21"/>
  <c r="U2" i="20"/>
  <c r="U2" i="15"/>
  <c r="U2" i="14"/>
  <c r="U2" i="11"/>
  <c r="U2" i="12"/>
  <c r="U2" i="10"/>
  <c r="Q50" i="19"/>
  <c r="R104" i="29"/>
  <c r="T86" i="21"/>
  <c r="T44" i="21"/>
  <c r="R20" i="11"/>
  <c r="T105" i="21"/>
  <c r="R3" i="29"/>
  <c r="T44" i="10"/>
  <c r="T86" i="10"/>
  <c r="T86" i="28"/>
  <c r="T44" i="28"/>
  <c r="T86" i="11"/>
  <c r="T44" i="11"/>
  <c r="T86" i="29"/>
  <c r="T44" i="29"/>
  <c r="S48" i="21"/>
  <c r="R69" i="20"/>
  <c r="T44" i="14"/>
  <c r="T86" i="14"/>
  <c r="R106" i="20"/>
  <c r="R58" i="19"/>
  <c r="R103" i="21"/>
  <c r="S90" i="20"/>
  <c r="Q52" i="19"/>
  <c r="P55" i="19"/>
  <c r="P13" i="19" s="1"/>
  <c r="T86" i="15"/>
  <c r="T44" i="15"/>
  <c r="P61" i="19"/>
  <c r="P19" i="19" s="1"/>
  <c r="T86" i="12"/>
  <c r="T44" i="12"/>
  <c r="T86" i="20"/>
  <c r="T44" i="20"/>
  <c r="P20" i="29"/>
  <c r="R62" i="29"/>
  <c r="Q51" i="19"/>
  <c r="R62" i="21"/>
  <c r="Q65" i="19"/>
  <c r="T44" i="19"/>
  <c r="T86" i="19"/>
  <c r="Q104" i="29"/>
  <c r="Q20" i="29" s="1"/>
  <c r="S21" i="29"/>
  <c r="R23" i="14"/>
  <c r="T25" i="29"/>
  <c r="S112" i="29"/>
  <c r="R112" i="29"/>
  <c r="R112" i="19" s="1"/>
  <c r="U25" i="28"/>
  <c r="T109" i="19"/>
  <c r="T25" i="19" s="1"/>
  <c r="Q111" i="29"/>
  <c r="Q27" i="29" s="1"/>
  <c r="Q110" i="29"/>
  <c r="Q26" i="29" s="1"/>
  <c r="R111" i="20"/>
  <c r="R111" i="29"/>
  <c r="R101" i="21"/>
  <c r="Q96" i="19"/>
  <c r="Q7" i="19"/>
  <c r="Q97" i="29"/>
  <c r="Q97" i="19" s="1"/>
  <c r="R17" i="11"/>
  <c r="S87" i="21"/>
  <c r="R99" i="29"/>
  <c r="Q6" i="29"/>
  <c r="R93" i="20"/>
  <c r="Q99" i="29"/>
  <c r="Q15" i="29" s="1"/>
  <c r="Q95" i="29"/>
  <c r="S87" i="20"/>
  <c r="R87" i="19"/>
  <c r="R6" i="14"/>
  <c r="R88" i="20"/>
  <c r="R6" i="15"/>
  <c r="Q10" i="28"/>
  <c r="R7" i="28"/>
  <c r="R91" i="29"/>
  <c r="R7" i="29" s="1"/>
  <c r="Q102" i="29"/>
  <c r="Q102" i="19" s="1"/>
  <c r="Q100" i="19"/>
  <c r="Q16" i="19" s="1"/>
  <c r="R90" i="19"/>
  <c r="Q90" i="19"/>
  <c r="Q6" i="19" s="1"/>
  <c r="S3" i="11"/>
  <c r="Q16" i="29"/>
  <c r="Q56" i="29"/>
  <c r="Q14" i="29" s="1"/>
  <c r="Q14" i="28"/>
  <c r="R53" i="21"/>
  <c r="P11" i="29"/>
  <c r="Q23" i="29"/>
  <c r="P14" i="29"/>
  <c r="S70" i="29"/>
  <c r="R68" i="29"/>
  <c r="R26" i="28"/>
  <c r="R12" i="29"/>
  <c r="R12" i="28"/>
  <c r="Q60" i="29"/>
  <c r="Q60" i="19" s="1"/>
  <c r="Q18" i="28"/>
  <c r="Q14" i="14"/>
  <c r="Q68" i="19"/>
  <c r="R61" i="29"/>
  <c r="R19" i="29" s="1"/>
  <c r="R19" i="28"/>
  <c r="S16" i="28"/>
  <c r="R69" i="29"/>
  <c r="R60" i="21"/>
  <c r="R59" i="29"/>
  <c r="R17" i="29" s="1"/>
  <c r="R17" i="28"/>
  <c r="Q55" i="29"/>
  <c r="Q13" i="28"/>
  <c r="Q17" i="28"/>
  <c r="Q59" i="29"/>
  <c r="Q59" i="19" s="1"/>
  <c r="P12" i="29"/>
  <c r="S58" i="21"/>
  <c r="S16" i="11"/>
  <c r="P26" i="29"/>
  <c r="R16" i="29"/>
  <c r="R57" i="21"/>
  <c r="R18" i="11"/>
  <c r="R14" i="11"/>
  <c r="R12" i="11"/>
  <c r="Q61" i="29"/>
  <c r="Q19" i="28"/>
  <c r="Q69" i="19"/>
  <c r="R69" i="21"/>
  <c r="P53" i="19"/>
  <c r="P11" i="19" s="1"/>
  <c r="R9" i="11"/>
  <c r="Q9" i="29"/>
  <c r="R46" i="21"/>
  <c r="S47" i="20"/>
  <c r="Q46" i="29"/>
  <c r="Q4" i="28"/>
  <c r="S6" i="15"/>
  <c r="S45" i="29"/>
  <c r="S3" i="29" s="1"/>
  <c r="S3" i="28"/>
  <c r="R47" i="29"/>
  <c r="R5" i="28"/>
  <c r="R47" i="21"/>
  <c r="R5" i="21" s="1"/>
  <c r="R48" i="29"/>
  <c r="R48" i="19" s="1"/>
  <c r="R6" i="28"/>
  <c r="Q17" i="15"/>
  <c r="R91" i="20"/>
  <c r="R7" i="20" s="1"/>
  <c r="S7" i="11"/>
  <c r="S49" i="29"/>
  <c r="R10" i="15"/>
  <c r="R94" i="29"/>
  <c r="Q10" i="20"/>
  <c r="P8" i="29"/>
  <c r="R8" i="14"/>
  <c r="R92" i="29"/>
  <c r="Q8" i="29"/>
  <c r="Q92" i="19"/>
  <c r="R50" i="29"/>
  <c r="P10" i="29"/>
  <c r="R52" i="21"/>
  <c r="R52" i="29"/>
  <c r="P52" i="19"/>
  <c r="P10" i="19" s="1"/>
  <c r="R22" i="28"/>
  <c r="Q22" i="29"/>
  <c r="P8" i="19"/>
  <c r="S100" i="21"/>
  <c r="R46" i="20"/>
  <c r="R50" i="20"/>
  <c r="S49" i="20"/>
  <c r="U25" i="12"/>
  <c r="R10" i="11"/>
  <c r="R111" i="21"/>
  <c r="R27" i="11"/>
  <c r="R102" i="21"/>
  <c r="R18" i="12"/>
  <c r="R22" i="11"/>
  <c r="R94" i="21"/>
  <c r="Q61" i="21"/>
  <c r="Q19" i="21" s="1"/>
  <c r="S112" i="20"/>
  <c r="Q13" i="15"/>
  <c r="R15" i="11"/>
  <c r="S28" i="11"/>
  <c r="R96" i="21"/>
  <c r="T63" i="21"/>
  <c r="R104" i="21"/>
  <c r="R13" i="11"/>
  <c r="R64" i="21"/>
  <c r="R51" i="20"/>
  <c r="R55" i="21"/>
  <c r="S6" i="11"/>
  <c r="R93" i="21"/>
  <c r="Q18" i="12"/>
  <c r="S94" i="29"/>
  <c r="S47" i="21"/>
  <c r="T91" i="29"/>
  <c r="R23" i="11"/>
  <c r="S103" i="29"/>
  <c r="S101" i="29"/>
  <c r="W109" i="29"/>
  <c r="Q27" i="14"/>
  <c r="T89" i="21"/>
  <c r="R11" i="11"/>
  <c r="S111" i="29"/>
  <c r="S5" i="11"/>
  <c r="V67" i="21"/>
  <c r="S99" i="29"/>
  <c r="S104" i="29"/>
  <c r="S70" i="20"/>
  <c r="U105" i="29"/>
  <c r="S50" i="29"/>
  <c r="S70" i="21"/>
  <c r="S88" i="21"/>
  <c r="S64" i="29"/>
  <c r="S102" i="29"/>
  <c r="S92" i="29"/>
  <c r="S112" i="21"/>
  <c r="S110" i="20"/>
  <c r="T87" i="29"/>
  <c r="U35" i="19"/>
  <c r="Q18" i="20"/>
  <c r="Q17" i="20"/>
  <c r="Q26" i="23"/>
  <c r="Q34" i="23"/>
  <c r="Q2" i="23"/>
  <c r="Q9" i="20"/>
  <c r="R65" i="21"/>
  <c r="Q34" i="27"/>
  <c r="Q18" i="27"/>
  <c r="Q13" i="20"/>
  <c r="Q15" i="20"/>
  <c r="Q23" i="21"/>
  <c r="R3" i="20"/>
  <c r="Q27" i="20"/>
  <c r="Q27" i="21"/>
  <c r="Q44" i="16"/>
  <c r="Q90" i="16"/>
  <c r="Q84" i="16"/>
  <c r="Q14" i="16"/>
  <c r="Q34" i="16"/>
  <c r="Q66" i="16"/>
  <c r="Q72" i="16" s="1"/>
  <c r="Q78" i="16"/>
  <c r="Q96" i="16" s="1"/>
  <c r="Q55" i="16"/>
  <c r="Q24" i="16"/>
  <c r="R6" i="21"/>
  <c r="S91" i="21"/>
  <c r="Q24" i="18"/>
  <c r="Q14" i="18"/>
  <c r="Q55" i="18"/>
  <c r="Q78" i="18"/>
  <c r="Q96" i="18" s="1"/>
  <c r="Q66" i="18"/>
  <c r="Q72" i="18" s="1"/>
  <c r="Q84" i="18"/>
  <c r="Q34" i="18"/>
  <c r="Q90" i="18"/>
  <c r="Q44" i="18"/>
  <c r="R50" i="21"/>
  <c r="S21" i="20"/>
  <c r="Q23" i="20"/>
  <c r="R28" i="20"/>
  <c r="Q19" i="20"/>
  <c r="R5" i="20"/>
  <c r="S89" i="20"/>
  <c r="S48" i="20"/>
  <c r="R6" i="20"/>
  <c r="Q26" i="20"/>
  <c r="Q22" i="21"/>
  <c r="Q10" i="21"/>
  <c r="R16" i="20"/>
  <c r="Q4" i="20"/>
  <c r="Q78" i="17"/>
  <c r="Q96" i="17" s="1"/>
  <c r="Q14" i="17"/>
  <c r="Q84" i="17"/>
  <c r="Q34" i="17"/>
  <c r="Q90" i="17"/>
  <c r="Q55" i="17"/>
  <c r="Q24" i="17"/>
  <c r="Q66" i="17"/>
  <c r="Q72" i="17" s="1"/>
  <c r="Q44" i="17"/>
  <c r="Q12" i="20"/>
  <c r="W31" i="19"/>
  <c r="W34" i="19"/>
  <c r="W33" i="19"/>
  <c r="R2" i="27"/>
  <c r="R10" i="23"/>
  <c r="R10" i="22"/>
  <c r="R2" i="16"/>
  <c r="R2" i="17"/>
  <c r="X2" i="8"/>
  <c r="T2" i="50" s="1"/>
  <c r="T5" i="50" s="1"/>
  <c r="R2" i="18"/>
  <c r="Q22" i="20"/>
  <c r="Q2" i="22"/>
  <c r="Q26" i="22"/>
  <c r="Q34" i="22"/>
  <c r="Q20" i="20"/>
  <c r="R56" i="21"/>
  <c r="R51" i="21"/>
  <c r="W32" i="19"/>
  <c r="V30" i="19"/>
  <c r="V35" i="19" s="1"/>
  <c r="V77" i="19"/>
  <c r="U25" i="20"/>
  <c r="Q9" i="21"/>
  <c r="Q8" i="20"/>
  <c r="F12" i="19"/>
  <c r="I27" i="19"/>
  <c r="F4" i="19"/>
  <c r="F10" i="19"/>
  <c r="F22" i="19"/>
  <c r="F18" i="19"/>
  <c r="I23" i="19"/>
  <c r="F5" i="19"/>
  <c r="F7" i="19"/>
  <c r="F15" i="19"/>
  <c r="F21" i="19"/>
  <c r="F9" i="19"/>
  <c r="F28" i="19"/>
  <c r="R11" i="12" l="1"/>
  <c r="R12" i="15"/>
  <c r="R12" i="12"/>
  <c r="R10" i="12"/>
  <c r="R11" i="14"/>
  <c r="R98" i="21"/>
  <c r="R14" i="21" s="1"/>
  <c r="R27" i="12"/>
  <c r="R13" i="12"/>
  <c r="R13" i="15"/>
  <c r="R26" i="12"/>
  <c r="S51" i="20"/>
  <c r="Q53" i="19"/>
  <c r="S7" i="15"/>
  <c r="S7" i="14"/>
  <c r="S16" i="15"/>
  <c r="R26" i="14"/>
  <c r="R19" i="12"/>
  <c r="R14" i="15"/>
  <c r="S111" i="20"/>
  <c r="R14" i="12"/>
  <c r="T21" i="15"/>
  <c r="T47" i="21"/>
  <c r="T5" i="21" s="1"/>
  <c r="R19" i="14"/>
  <c r="S90" i="19"/>
  <c r="Q17" i="19"/>
  <c r="R22" i="12"/>
  <c r="R8" i="15"/>
  <c r="T21" i="12"/>
  <c r="R3" i="21"/>
  <c r="R23" i="12"/>
  <c r="R95" i="19"/>
  <c r="U25" i="19"/>
  <c r="R17" i="15"/>
  <c r="R19" i="15"/>
  <c r="W109" i="21"/>
  <c r="V25" i="14"/>
  <c r="S15" i="11"/>
  <c r="S3" i="14"/>
  <c r="S3" i="15"/>
  <c r="R9" i="15"/>
  <c r="R10" i="14"/>
  <c r="R18" i="14"/>
  <c r="S6" i="14"/>
  <c r="R26" i="15"/>
  <c r="R64" i="19"/>
  <c r="S89" i="19"/>
  <c r="S99" i="21"/>
  <c r="R20" i="29"/>
  <c r="V25" i="15"/>
  <c r="S28" i="15"/>
  <c r="Q12" i="19"/>
  <c r="R20" i="28"/>
  <c r="S49" i="21"/>
  <c r="S49" i="19" s="1"/>
  <c r="R17" i="14"/>
  <c r="S21" i="19"/>
  <c r="R9" i="14"/>
  <c r="R110" i="19"/>
  <c r="S53" i="21"/>
  <c r="R8" i="12"/>
  <c r="Q8" i="19"/>
  <c r="Q99" i="19"/>
  <c r="Q15" i="19" s="1"/>
  <c r="R20" i="15"/>
  <c r="T87" i="21"/>
  <c r="R4" i="14"/>
  <c r="R92" i="21"/>
  <c r="R8" i="21" s="1"/>
  <c r="S8" i="11"/>
  <c r="T47" i="20"/>
  <c r="R27" i="14"/>
  <c r="R97" i="19"/>
  <c r="S28" i="28"/>
  <c r="R62" i="19"/>
  <c r="V25" i="12"/>
  <c r="R15" i="14"/>
  <c r="R88" i="21"/>
  <c r="R4" i="21" s="1"/>
  <c r="T28" i="11"/>
  <c r="S5" i="12"/>
  <c r="R18" i="15"/>
  <c r="R101" i="19"/>
  <c r="S5" i="15"/>
  <c r="Q56" i="19"/>
  <c r="Q14" i="19" s="1"/>
  <c r="S92" i="21"/>
  <c r="R96" i="19"/>
  <c r="R22" i="14"/>
  <c r="R12" i="14"/>
  <c r="R107" i="21"/>
  <c r="R23" i="21" s="1"/>
  <c r="S54" i="21"/>
  <c r="S50" i="20"/>
  <c r="R52" i="19"/>
  <c r="R22" i="15"/>
  <c r="R27" i="15"/>
  <c r="R20" i="12"/>
  <c r="S50" i="21"/>
  <c r="S16" i="12"/>
  <c r="R50" i="19"/>
  <c r="S6" i="12"/>
  <c r="R28" i="29"/>
  <c r="Q18" i="19"/>
  <c r="V2" i="28"/>
  <c r="V2" i="29"/>
  <c r="V2" i="19"/>
  <c r="V2" i="21"/>
  <c r="V2" i="20"/>
  <c r="V2" i="14"/>
  <c r="V2" i="12"/>
  <c r="V2" i="10"/>
  <c r="V2" i="11"/>
  <c r="V2" i="15"/>
  <c r="S55" i="21"/>
  <c r="S104" i="21"/>
  <c r="R104" i="19"/>
  <c r="U86" i="19"/>
  <c r="U44" i="19"/>
  <c r="T105" i="29"/>
  <c r="S62" i="29"/>
  <c r="S20" i="28"/>
  <c r="T63" i="29"/>
  <c r="T63" i="19" s="1"/>
  <c r="T21" i="28"/>
  <c r="U86" i="29"/>
  <c r="U44" i="29"/>
  <c r="S13" i="11"/>
  <c r="S69" i="20"/>
  <c r="S103" i="21"/>
  <c r="R27" i="21"/>
  <c r="S3" i="12"/>
  <c r="T112" i="21"/>
  <c r="S100" i="19"/>
  <c r="U86" i="11"/>
  <c r="U44" i="11"/>
  <c r="Q104" i="19"/>
  <c r="Q20" i="19" s="1"/>
  <c r="U44" i="10"/>
  <c r="U86" i="10"/>
  <c r="Q12" i="29"/>
  <c r="U44" i="12"/>
  <c r="U86" i="12"/>
  <c r="S69" i="21"/>
  <c r="R17" i="12"/>
  <c r="T21" i="14"/>
  <c r="S20" i="11"/>
  <c r="R111" i="19"/>
  <c r="T48" i="20"/>
  <c r="Q13" i="29"/>
  <c r="R99" i="19"/>
  <c r="Q110" i="19"/>
  <c r="Q26" i="19" s="1"/>
  <c r="U44" i="14"/>
  <c r="U86" i="14"/>
  <c r="U44" i="28"/>
  <c r="U86" i="28"/>
  <c r="S27" i="11"/>
  <c r="T91" i="20"/>
  <c r="U105" i="21"/>
  <c r="R59" i="19"/>
  <c r="S58" i="19"/>
  <c r="S62" i="21"/>
  <c r="R54" i="19"/>
  <c r="R13" i="20"/>
  <c r="Q111" i="19"/>
  <c r="Q27" i="19" s="1"/>
  <c r="U44" i="15"/>
  <c r="U86" i="15"/>
  <c r="S103" i="20"/>
  <c r="R13" i="14"/>
  <c r="S19" i="11"/>
  <c r="R92" i="20"/>
  <c r="R8" i="20" s="1"/>
  <c r="R4" i="15"/>
  <c r="S16" i="14"/>
  <c r="U44" i="20"/>
  <c r="U86" i="20"/>
  <c r="U86" i="21"/>
  <c r="U44" i="21"/>
  <c r="R107" i="29"/>
  <c r="S112" i="19"/>
  <c r="S110" i="21"/>
  <c r="S26" i="28"/>
  <c r="S107" i="29"/>
  <c r="V109" i="29"/>
  <c r="R27" i="28"/>
  <c r="R88" i="29"/>
  <c r="T87" i="20"/>
  <c r="S14" i="11"/>
  <c r="R103" i="19"/>
  <c r="R102" i="19"/>
  <c r="S88" i="20"/>
  <c r="S88" i="29"/>
  <c r="T89" i="20"/>
  <c r="T5" i="28"/>
  <c r="R93" i="29"/>
  <c r="R93" i="19" s="1"/>
  <c r="Q11" i="29"/>
  <c r="T100" i="21"/>
  <c r="S11" i="28"/>
  <c r="S13" i="28"/>
  <c r="S101" i="21"/>
  <c r="S87" i="19"/>
  <c r="S18" i="15"/>
  <c r="T7" i="15"/>
  <c r="T90" i="21"/>
  <c r="T6" i="28"/>
  <c r="S96" i="21"/>
  <c r="S12" i="28"/>
  <c r="S93" i="20"/>
  <c r="S93" i="29"/>
  <c r="T91" i="21"/>
  <c r="S11" i="11"/>
  <c r="Q95" i="19"/>
  <c r="S68" i="29"/>
  <c r="R60" i="29"/>
  <c r="R18" i="29" s="1"/>
  <c r="R18" i="28"/>
  <c r="R61" i="19"/>
  <c r="R15" i="12"/>
  <c r="R69" i="19"/>
  <c r="T70" i="20"/>
  <c r="R56" i="29"/>
  <c r="R14" i="28"/>
  <c r="Q18" i="29"/>
  <c r="V67" i="29"/>
  <c r="V25" i="28"/>
  <c r="Q17" i="29"/>
  <c r="R26" i="29"/>
  <c r="T16" i="11"/>
  <c r="R68" i="19"/>
  <c r="S18" i="11"/>
  <c r="Q19" i="29"/>
  <c r="Q55" i="19"/>
  <c r="Q13" i="19" s="1"/>
  <c r="R27" i="29"/>
  <c r="R11" i="28"/>
  <c r="R53" i="29"/>
  <c r="R53" i="19" s="1"/>
  <c r="S26" i="12"/>
  <c r="T58" i="21"/>
  <c r="S59" i="21"/>
  <c r="S53" i="29"/>
  <c r="R13" i="28"/>
  <c r="R55" i="29"/>
  <c r="R15" i="28"/>
  <c r="R57" i="29"/>
  <c r="S68" i="21"/>
  <c r="S55" i="29"/>
  <c r="T16" i="28"/>
  <c r="S28" i="29"/>
  <c r="W67" i="21"/>
  <c r="S70" i="19"/>
  <c r="R65" i="29"/>
  <c r="R65" i="19" s="1"/>
  <c r="R23" i="28"/>
  <c r="S16" i="29"/>
  <c r="S26" i="11"/>
  <c r="S69" i="29"/>
  <c r="S27" i="29" s="1"/>
  <c r="S27" i="28"/>
  <c r="Q61" i="19"/>
  <c r="Q19" i="19" s="1"/>
  <c r="S51" i="29"/>
  <c r="S51" i="21"/>
  <c r="R9" i="12"/>
  <c r="R51" i="29"/>
  <c r="R9" i="28"/>
  <c r="S7" i="12"/>
  <c r="R47" i="19"/>
  <c r="R5" i="19" s="1"/>
  <c r="T45" i="29"/>
  <c r="T3" i="28"/>
  <c r="T48" i="29"/>
  <c r="S48" i="29"/>
  <c r="S6" i="29" s="1"/>
  <c r="S6" i="28"/>
  <c r="R4" i="12"/>
  <c r="T6" i="15"/>
  <c r="Q4" i="29"/>
  <c r="R46" i="29"/>
  <c r="R4" i="28"/>
  <c r="S45" i="19"/>
  <c r="T48" i="21"/>
  <c r="S46" i="21"/>
  <c r="S4" i="21" s="1"/>
  <c r="S5" i="14"/>
  <c r="R5" i="29"/>
  <c r="S47" i="29"/>
  <c r="S5" i="29" s="1"/>
  <c r="S5" i="28"/>
  <c r="Q46" i="19"/>
  <c r="Q4" i="19" s="1"/>
  <c r="T47" i="29"/>
  <c r="R6" i="29"/>
  <c r="R15" i="15"/>
  <c r="R11" i="15"/>
  <c r="S91" i="19"/>
  <c r="S7" i="29"/>
  <c r="S7" i="28"/>
  <c r="T49" i="20"/>
  <c r="R91" i="19"/>
  <c r="R7" i="19" s="1"/>
  <c r="T49" i="21"/>
  <c r="S106" i="21"/>
  <c r="S106" i="29"/>
  <c r="R106" i="19"/>
  <c r="Q10" i="29"/>
  <c r="Q94" i="19"/>
  <c r="Q10" i="19" s="1"/>
  <c r="S94" i="21"/>
  <c r="R94" i="19"/>
  <c r="R10" i="29"/>
  <c r="S8" i="28"/>
  <c r="S8" i="29"/>
  <c r="S92" i="20"/>
  <c r="R8" i="29"/>
  <c r="R8" i="28"/>
  <c r="S52" i="21"/>
  <c r="R10" i="28"/>
  <c r="R22" i="29"/>
  <c r="S64" i="21"/>
  <c r="S4" i="11"/>
  <c r="S17" i="11"/>
  <c r="S12" i="11"/>
  <c r="T3" i="11"/>
  <c r="T90" i="20"/>
  <c r="T7" i="11"/>
  <c r="S23" i="14"/>
  <c r="S23" i="11"/>
  <c r="T6" i="11"/>
  <c r="T5" i="11"/>
  <c r="R20" i="14"/>
  <c r="R20" i="21"/>
  <c r="S28" i="14"/>
  <c r="U90" i="20"/>
  <c r="S22" i="11"/>
  <c r="T52" i="29"/>
  <c r="S56" i="21"/>
  <c r="T99" i="29"/>
  <c r="T50" i="29"/>
  <c r="T110" i="29"/>
  <c r="S98" i="21"/>
  <c r="S93" i="21"/>
  <c r="S9" i="11"/>
  <c r="T103" i="29"/>
  <c r="T94" i="29"/>
  <c r="T64" i="29"/>
  <c r="S28" i="12"/>
  <c r="S10" i="11"/>
  <c r="U112" i="29"/>
  <c r="W25" i="11"/>
  <c r="U21" i="11"/>
  <c r="T88" i="21"/>
  <c r="T106" i="21"/>
  <c r="T101" i="29"/>
  <c r="V105" i="29"/>
  <c r="R26" i="21"/>
  <c r="X32" i="19"/>
  <c r="S7" i="20"/>
  <c r="R34" i="23"/>
  <c r="R2" i="23"/>
  <c r="R26" i="23"/>
  <c r="S2" i="27"/>
  <c r="S10" i="23"/>
  <c r="S10" i="22"/>
  <c r="S2" i="17"/>
  <c r="S2" i="16"/>
  <c r="S2" i="18"/>
  <c r="Y2" i="8"/>
  <c r="U2" i="50" s="1"/>
  <c r="U5" i="50" s="1"/>
  <c r="R12" i="21"/>
  <c r="T112" i="20"/>
  <c r="R9" i="21"/>
  <c r="X34" i="19"/>
  <c r="R20" i="20"/>
  <c r="R4" i="20"/>
  <c r="R11" i="21"/>
  <c r="S28" i="20"/>
  <c r="R17" i="21"/>
  <c r="R18" i="21"/>
  <c r="R24" i="18"/>
  <c r="R14" i="18"/>
  <c r="R90" i="18"/>
  <c r="R84" i="18"/>
  <c r="R44" i="18"/>
  <c r="R78" i="18"/>
  <c r="R96" i="18" s="1"/>
  <c r="R34" i="18"/>
  <c r="R66" i="18"/>
  <c r="R72" i="18" s="1"/>
  <c r="R55" i="18"/>
  <c r="R18" i="27"/>
  <c r="R34" i="27"/>
  <c r="R10" i="21"/>
  <c r="S6" i="20"/>
  <c r="R28" i="19"/>
  <c r="S16" i="21"/>
  <c r="R11" i="20"/>
  <c r="Q9" i="19"/>
  <c r="V25" i="21"/>
  <c r="R13" i="21"/>
  <c r="R23" i="20"/>
  <c r="S6" i="21"/>
  <c r="R3" i="19"/>
  <c r="R15" i="21"/>
  <c r="V25" i="20"/>
  <c r="R16" i="19"/>
  <c r="S60" i="21"/>
  <c r="R78" i="17"/>
  <c r="R96" i="17" s="1"/>
  <c r="R14" i="17"/>
  <c r="R44" i="17"/>
  <c r="R90" i="17"/>
  <c r="R84" i="17"/>
  <c r="R34" i="17"/>
  <c r="R24" i="17"/>
  <c r="R66" i="17"/>
  <c r="R72" i="17" s="1"/>
  <c r="R55" i="17"/>
  <c r="R14" i="20"/>
  <c r="T21" i="21"/>
  <c r="Q22" i="19"/>
  <c r="R44" i="16"/>
  <c r="R90" i="16"/>
  <c r="R24" i="16"/>
  <c r="R66" i="16"/>
  <c r="R72" i="16" s="1"/>
  <c r="R34" i="16"/>
  <c r="R55" i="16"/>
  <c r="R14" i="16"/>
  <c r="R78" i="16"/>
  <c r="R96" i="16" s="1"/>
  <c r="R84" i="16"/>
  <c r="R22" i="21"/>
  <c r="S3" i="20"/>
  <c r="R15" i="20"/>
  <c r="Q23" i="19"/>
  <c r="R26" i="20"/>
  <c r="R9" i="20"/>
  <c r="T21" i="20"/>
  <c r="S5" i="21"/>
  <c r="T70" i="21"/>
  <c r="R19" i="20"/>
  <c r="S46" i="20"/>
  <c r="S28" i="21"/>
  <c r="S5" i="20"/>
  <c r="S61" i="21"/>
  <c r="W77" i="19"/>
  <c r="W30" i="19"/>
  <c r="W35" i="19" s="1"/>
  <c r="S65" i="21"/>
  <c r="R27" i="20"/>
  <c r="R17" i="20"/>
  <c r="S16" i="20"/>
  <c r="X31" i="19"/>
  <c r="X33" i="19"/>
  <c r="S3" i="21"/>
  <c r="R19" i="21"/>
  <c r="R2" i="22"/>
  <c r="R26" i="22"/>
  <c r="R34" i="22"/>
  <c r="R6" i="19"/>
  <c r="R12" i="20"/>
  <c r="U63" i="21"/>
  <c r="R98" i="19" l="1"/>
  <c r="S22" i="28"/>
  <c r="S27" i="14"/>
  <c r="S111" i="21"/>
  <c r="S27" i="21" s="1"/>
  <c r="Q11" i="19"/>
  <c r="S15" i="15"/>
  <c r="S8" i="15"/>
  <c r="W25" i="15"/>
  <c r="S8" i="14"/>
  <c r="T3" i="15"/>
  <c r="S4" i="15"/>
  <c r="S19" i="14"/>
  <c r="T5" i="14"/>
  <c r="S103" i="19"/>
  <c r="S19" i="21"/>
  <c r="W109" i="19"/>
  <c r="S4" i="12"/>
  <c r="S18" i="14"/>
  <c r="T87" i="19"/>
  <c r="W25" i="14"/>
  <c r="S20" i="15"/>
  <c r="S102" i="21"/>
  <c r="S102" i="19" s="1"/>
  <c r="S26" i="15"/>
  <c r="T28" i="15"/>
  <c r="T16" i="15"/>
  <c r="S9" i="12"/>
  <c r="T3" i="14"/>
  <c r="S13" i="14"/>
  <c r="S15" i="14"/>
  <c r="S19" i="15"/>
  <c r="T96" i="21"/>
  <c r="T5" i="12"/>
  <c r="S19" i="12"/>
  <c r="S8" i="12"/>
  <c r="S22" i="15"/>
  <c r="S13" i="15"/>
  <c r="S12" i="14"/>
  <c r="S11" i="14"/>
  <c r="U7" i="11"/>
  <c r="R4" i="29"/>
  <c r="S9" i="15"/>
  <c r="S27" i="15"/>
  <c r="U87" i="20"/>
  <c r="S88" i="19"/>
  <c r="U21" i="15"/>
  <c r="T5" i="15"/>
  <c r="S20" i="12"/>
  <c r="T92" i="21"/>
  <c r="S68" i="20"/>
  <c r="S26" i="20" s="1"/>
  <c r="V21" i="11"/>
  <c r="T65" i="21"/>
  <c r="S7" i="21"/>
  <c r="U21" i="21"/>
  <c r="R22" i="20"/>
  <c r="S17" i="21"/>
  <c r="S17" i="12"/>
  <c r="U112" i="20"/>
  <c r="T28" i="14"/>
  <c r="U21" i="14"/>
  <c r="V63" i="21"/>
  <c r="S13" i="12"/>
  <c r="S10" i="15"/>
  <c r="R27" i="19"/>
  <c r="R88" i="19"/>
  <c r="T69" i="20"/>
  <c r="S61" i="20"/>
  <c r="S19" i="20" s="1"/>
  <c r="S12" i="21"/>
  <c r="U91" i="20"/>
  <c r="S26" i="14"/>
  <c r="S14" i="12"/>
  <c r="S18" i="12"/>
  <c r="S4" i="14"/>
  <c r="T94" i="21"/>
  <c r="S17" i="14"/>
  <c r="U3" i="11"/>
  <c r="T53" i="21"/>
  <c r="S17" i="15"/>
  <c r="T50" i="20"/>
  <c r="T106" i="20"/>
  <c r="T101" i="21"/>
  <c r="T45" i="21"/>
  <c r="T3" i="21" s="1"/>
  <c r="T17" i="11"/>
  <c r="S11" i="15"/>
  <c r="T6" i="12"/>
  <c r="R20" i="19"/>
  <c r="S57" i="21"/>
  <c r="S15" i="21" s="1"/>
  <c r="S107" i="21"/>
  <c r="S107" i="19" s="1"/>
  <c r="S97" i="21"/>
  <c r="S13" i="21" s="1"/>
  <c r="S23" i="12"/>
  <c r="S23" i="15"/>
  <c r="R10" i="20"/>
  <c r="S95" i="21"/>
  <c r="S11" i="21" s="1"/>
  <c r="S62" i="19"/>
  <c r="S10" i="14"/>
  <c r="S17" i="20"/>
  <c r="T3" i="12"/>
  <c r="R92" i="19"/>
  <c r="R8" i="19" s="1"/>
  <c r="T6" i="14"/>
  <c r="S14" i="15"/>
  <c r="U105" i="19"/>
  <c r="R18" i="20"/>
  <c r="T46" i="21"/>
  <c r="S27" i="12"/>
  <c r="T69" i="21"/>
  <c r="S9" i="14"/>
  <c r="S20" i="14"/>
  <c r="S55" i="19"/>
  <c r="S48" i="19"/>
  <c r="S6" i="19" s="1"/>
  <c r="U112" i="21"/>
  <c r="S69" i="19"/>
  <c r="S64" i="19"/>
  <c r="T7" i="12"/>
  <c r="S12" i="15"/>
  <c r="V105" i="21"/>
  <c r="T10" i="11"/>
  <c r="S22" i="21"/>
  <c r="U16" i="14"/>
  <c r="T11" i="11"/>
  <c r="S54" i="19"/>
  <c r="T7" i="21"/>
  <c r="R60" i="19"/>
  <c r="R18" i="19" s="1"/>
  <c r="T8" i="11"/>
  <c r="T10" i="14"/>
  <c r="U21" i="12"/>
  <c r="W2" i="28"/>
  <c r="W2" i="29"/>
  <c r="W2" i="20"/>
  <c r="W2" i="21"/>
  <c r="W2" i="19"/>
  <c r="W2" i="15"/>
  <c r="W2" i="14"/>
  <c r="W2" i="11"/>
  <c r="W2" i="12"/>
  <c r="W2" i="10"/>
  <c r="T7" i="14"/>
  <c r="U6" i="11"/>
  <c r="V63" i="29"/>
  <c r="V21" i="29" s="1"/>
  <c r="V21" i="28"/>
  <c r="S20" i="29"/>
  <c r="U63" i="29"/>
  <c r="U21" i="29" s="1"/>
  <c r="U21" i="28"/>
  <c r="V86" i="14"/>
  <c r="V44" i="14"/>
  <c r="S15" i="12"/>
  <c r="T16" i="12"/>
  <c r="T103" i="20"/>
  <c r="T48" i="19"/>
  <c r="T62" i="21"/>
  <c r="S101" i="19"/>
  <c r="V86" i="19"/>
  <c r="V44" i="19"/>
  <c r="T100" i="19"/>
  <c r="S104" i="19"/>
  <c r="T105" i="19"/>
  <c r="T21" i="19" s="1"/>
  <c r="V86" i="15"/>
  <c r="V44" i="15"/>
  <c r="V44" i="29"/>
  <c r="V86" i="29"/>
  <c r="S10" i="28"/>
  <c r="S52" i="29"/>
  <c r="S52" i="19" s="1"/>
  <c r="V86" i="21"/>
  <c r="V44" i="21"/>
  <c r="U48" i="20"/>
  <c r="U28" i="11"/>
  <c r="V44" i="11"/>
  <c r="V86" i="11"/>
  <c r="V86" i="28"/>
  <c r="V44" i="28"/>
  <c r="S10" i="12"/>
  <c r="V44" i="20"/>
  <c r="V86" i="20"/>
  <c r="T104" i="21"/>
  <c r="T21" i="29"/>
  <c r="V44" i="10"/>
  <c r="V86" i="10"/>
  <c r="T28" i="12"/>
  <c r="S53" i="19"/>
  <c r="V86" i="12"/>
  <c r="V44" i="12"/>
  <c r="T27" i="15"/>
  <c r="T27" i="28"/>
  <c r="T107" i="29"/>
  <c r="S110" i="29"/>
  <c r="T112" i="29"/>
  <c r="R107" i="19"/>
  <c r="R23" i="19" s="1"/>
  <c r="S22" i="14"/>
  <c r="V109" i="19"/>
  <c r="X25" i="28"/>
  <c r="S14" i="14"/>
  <c r="T102" i="29"/>
  <c r="S94" i="19"/>
  <c r="T88" i="20"/>
  <c r="T88" i="29"/>
  <c r="U90" i="29"/>
  <c r="S92" i="19"/>
  <c r="S12" i="29"/>
  <c r="T89" i="29"/>
  <c r="T89" i="19" s="1"/>
  <c r="S11" i="12"/>
  <c r="S98" i="29"/>
  <c r="T102" i="21"/>
  <c r="T19" i="14"/>
  <c r="T90" i="29"/>
  <c r="T6" i="29" s="1"/>
  <c r="S93" i="19"/>
  <c r="T93" i="29"/>
  <c r="S97" i="29"/>
  <c r="T91" i="19"/>
  <c r="S9" i="28"/>
  <c r="U89" i="29"/>
  <c r="T95" i="21"/>
  <c r="T95" i="29"/>
  <c r="S10" i="21"/>
  <c r="T97" i="29"/>
  <c r="T98" i="29"/>
  <c r="S9" i="29"/>
  <c r="S99" i="19"/>
  <c r="S95" i="29"/>
  <c r="T60" i="29"/>
  <c r="V25" i="29"/>
  <c r="T61" i="20"/>
  <c r="X67" i="29"/>
  <c r="R13" i="29"/>
  <c r="R14" i="29"/>
  <c r="U70" i="21"/>
  <c r="T69" i="29"/>
  <c r="T54" i="21"/>
  <c r="V67" i="19"/>
  <c r="R56" i="19"/>
  <c r="S59" i="29"/>
  <c r="S17" i="28"/>
  <c r="T18" i="11"/>
  <c r="T57" i="21"/>
  <c r="W67" i="29"/>
  <c r="W25" i="29" s="1"/>
  <c r="W25" i="28"/>
  <c r="S65" i="29"/>
  <c r="S23" i="29" s="1"/>
  <c r="S23" i="28"/>
  <c r="T70" i="29"/>
  <c r="T70" i="19" s="1"/>
  <c r="T28" i="28"/>
  <c r="T68" i="20"/>
  <c r="T59" i="21"/>
  <c r="U70" i="29"/>
  <c r="U28" i="29" s="1"/>
  <c r="U28" i="28"/>
  <c r="T16" i="14"/>
  <c r="T60" i="21"/>
  <c r="S12" i="12"/>
  <c r="T26" i="11"/>
  <c r="R55" i="19"/>
  <c r="R13" i="19" s="1"/>
  <c r="R15" i="29"/>
  <c r="R11" i="29"/>
  <c r="S56" i="29"/>
  <c r="S14" i="28"/>
  <c r="S57" i="29"/>
  <c r="S15" i="29" s="1"/>
  <c r="S15" i="28"/>
  <c r="T68" i="21"/>
  <c r="T55" i="21"/>
  <c r="T53" i="29"/>
  <c r="T65" i="29"/>
  <c r="R57" i="19"/>
  <c r="R15" i="19" s="1"/>
  <c r="T58" i="19"/>
  <c r="T15" i="11"/>
  <c r="R23" i="29"/>
  <c r="T16" i="29"/>
  <c r="S60" i="29"/>
  <c r="S60" i="19" s="1"/>
  <c r="S18" i="28"/>
  <c r="S61" i="29"/>
  <c r="S19" i="28"/>
  <c r="S51" i="19"/>
  <c r="R9" i="29"/>
  <c r="R51" i="19"/>
  <c r="R9" i="19" s="1"/>
  <c r="U48" i="29"/>
  <c r="T46" i="29"/>
  <c r="T3" i="29"/>
  <c r="T47" i="19"/>
  <c r="S46" i="29"/>
  <c r="S4" i="29" s="1"/>
  <c r="S4" i="28"/>
  <c r="U47" i="21"/>
  <c r="T45" i="20"/>
  <c r="T3" i="20" s="1"/>
  <c r="T46" i="20"/>
  <c r="T7" i="28"/>
  <c r="T49" i="29"/>
  <c r="T49" i="19" s="1"/>
  <c r="R46" i="19"/>
  <c r="S47" i="19"/>
  <c r="S5" i="19" s="1"/>
  <c r="U91" i="21"/>
  <c r="U91" i="29"/>
  <c r="U49" i="29"/>
  <c r="T22" i="11"/>
  <c r="T106" i="29"/>
  <c r="T22" i="29" s="1"/>
  <c r="S106" i="20"/>
  <c r="S106" i="19" s="1"/>
  <c r="T10" i="28"/>
  <c r="T10" i="29"/>
  <c r="T92" i="20"/>
  <c r="S50" i="19"/>
  <c r="T64" i="21"/>
  <c r="T20" i="11"/>
  <c r="X109" i="21"/>
  <c r="T110" i="20"/>
  <c r="T51" i="20"/>
  <c r="T51" i="21"/>
  <c r="T4" i="11"/>
  <c r="X25" i="11"/>
  <c r="U90" i="21"/>
  <c r="T93" i="21"/>
  <c r="T111" i="21"/>
  <c r="T99" i="21"/>
  <c r="S22" i="12"/>
  <c r="U64" i="29"/>
  <c r="U97" i="29"/>
  <c r="U99" i="29"/>
  <c r="T93" i="20"/>
  <c r="T13" i="11"/>
  <c r="U101" i="29"/>
  <c r="U106" i="29"/>
  <c r="V90" i="29"/>
  <c r="U88" i="29"/>
  <c r="V91" i="29"/>
  <c r="U102" i="29"/>
  <c r="T107" i="21"/>
  <c r="T23" i="11"/>
  <c r="U94" i="29"/>
  <c r="T14" i="11"/>
  <c r="U104" i="21"/>
  <c r="U103" i="29"/>
  <c r="U111" i="29"/>
  <c r="X67" i="21"/>
  <c r="U98" i="29"/>
  <c r="T19" i="11"/>
  <c r="U5" i="12"/>
  <c r="T12" i="11"/>
  <c r="Y109" i="29"/>
  <c r="T97" i="21"/>
  <c r="T9" i="11"/>
  <c r="U5" i="11"/>
  <c r="T98" i="21"/>
  <c r="T27" i="11"/>
  <c r="U89" i="21"/>
  <c r="U110" i="29"/>
  <c r="U45" i="21"/>
  <c r="U95" i="29"/>
  <c r="W25" i="12"/>
  <c r="U16" i="11"/>
  <c r="T111" i="20"/>
  <c r="V89" i="29"/>
  <c r="U93" i="29"/>
  <c r="V112" i="20"/>
  <c r="W25" i="21"/>
  <c r="R26" i="19"/>
  <c r="U7" i="15"/>
  <c r="S16" i="19"/>
  <c r="S20" i="21"/>
  <c r="S8" i="21"/>
  <c r="Y32" i="19"/>
  <c r="Y34" i="19"/>
  <c r="U21" i="20"/>
  <c r="R19" i="19"/>
  <c r="T28" i="20"/>
  <c r="S13" i="20"/>
  <c r="S9" i="21"/>
  <c r="T56" i="21"/>
  <c r="S2" i="22"/>
  <c r="S34" i="22"/>
  <c r="S26" i="22"/>
  <c r="S23" i="20"/>
  <c r="T5" i="20"/>
  <c r="T110" i="21"/>
  <c r="S27" i="20"/>
  <c r="W25" i="20"/>
  <c r="U47" i="20"/>
  <c r="S34" i="23"/>
  <c r="S2" i="23"/>
  <c r="S26" i="23"/>
  <c r="T61" i="21"/>
  <c r="U58" i="21"/>
  <c r="R10" i="19"/>
  <c r="Y33" i="19"/>
  <c r="S9" i="20"/>
  <c r="S3" i="19"/>
  <c r="R11" i="19"/>
  <c r="S12" i="20"/>
  <c r="R22" i="19"/>
  <c r="S7" i="19"/>
  <c r="T2" i="27"/>
  <c r="T10" i="23"/>
  <c r="T10" i="22"/>
  <c r="T2" i="17"/>
  <c r="T2" i="16"/>
  <c r="T2" i="18"/>
  <c r="Z2" i="8"/>
  <c r="V2" i="50" s="1"/>
  <c r="V5" i="50" s="1"/>
  <c r="R12" i="19"/>
  <c r="U45" i="20"/>
  <c r="S11" i="20"/>
  <c r="S8" i="20"/>
  <c r="S34" i="27"/>
  <c r="S18" i="27"/>
  <c r="S15" i="20"/>
  <c r="T8" i="12"/>
  <c r="R17" i="19"/>
  <c r="U87" i="21"/>
  <c r="S4" i="20"/>
  <c r="T28" i="21"/>
  <c r="S20" i="20"/>
  <c r="X30" i="19"/>
  <c r="X35" i="19" s="1"/>
  <c r="X77" i="19"/>
  <c r="T16" i="21"/>
  <c r="S14" i="21"/>
  <c r="T16" i="20"/>
  <c r="T6" i="20"/>
  <c r="S28" i="19"/>
  <c r="S44" i="18"/>
  <c r="S14" i="18"/>
  <c r="S78" i="18"/>
  <c r="S96" i="18" s="1"/>
  <c r="S84" i="18"/>
  <c r="S34" i="18"/>
  <c r="S66" i="18"/>
  <c r="S72" i="18" s="1"/>
  <c r="S55" i="18"/>
  <c r="S24" i="18"/>
  <c r="S90" i="18"/>
  <c r="S14" i="20"/>
  <c r="T6" i="21"/>
  <c r="T7" i="20"/>
  <c r="S24" i="17"/>
  <c r="S44" i="17"/>
  <c r="S34" i="17"/>
  <c r="S55" i="17"/>
  <c r="S84" i="17"/>
  <c r="S14" i="17"/>
  <c r="S78" i="17"/>
  <c r="S96" i="17" s="1"/>
  <c r="S90" i="17"/>
  <c r="S66" i="17"/>
  <c r="S72" i="17" s="1"/>
  <c r="Y31" i="19"/>
  <c r="U48" i="21"/>
  <c r="S18" i="20"/>
  <c r="S26" i="21"/>
  <c r="S55" i="16"/>
  <c r="S90" i="16"/>
  <c r="S78" i="16"/>
  <c r="S96" i="16" s="1"/>
  <c r="S34" i="16"/>
  <c r="S24" i="16"/>
  <c r="S44" i="16"/>
  <c r="S66" i="16"/>
  <c r="S72" i="16" s="1"/>
  <c r="S84" i="16"/>
  <c r="S14" i="16"/>
  <c r="S111" i="19" l="1"/>
  <c r="S27" i="19" s="1"/>
  <c r="R14" i="19"/>
  <c r="T52" i="21"/>
  <c r="T10" i="21" s="1"/>
  <c r="T12" i="15"/>
  <c r="U5" i="15"/>
  <c r="T23" i="15"/>
  <c r="V21" i="15"/>
  <c r="R4" i="19"/>
  <c r="S68" i="19"/>
  <c r="V21" i="21"/>
  <c r="S18" i="21"/>
  <c r="T4" i="12"/>
  <c r="V21" i="14"/>
  <c r="T8" i="15"/>
  <c r="U3" i="12"/>
  <c r="T17" i="12"/>
  <c r="U100" i="21"/>
  <c r="U100" i="19" s="1"/>
  <c r="T11" i="12"/>
  <c r="T103" i="21"/>
  <c r="T103" i="19" s="1"/>
  <c r="T23" i="29"/>
  <c r="U16" i="12"/>
  <c r="U6" i="12"/>
  <c r="T14" i="15"/>
  <c r="T12" i="14"/>
  <c r="T14" i="12"/>
  <c r="T19" i="15"/>
  <c r="T26" i="14"/>
  <c r="U28" i="15"/>
  <c r="U97" i="21"/>
  <c r="V21" i="12"/>
  <c r="T15" i="12"/>
  <c r="T10" i="12"/>
  <c r="T4" i="15"/>
  <c r="U13" i="15"/>
  <c r="T45" i="19"/>
  <c r="T3" i="19" s="1"/>
  <c r="V91" i="20"/>
  <c r="U6" i="15"/>
  <c r="T8" i="14"/>
  <c r="T22" i="12"/>
  <c r="V105" i="19"/>
  <c r="T22" i="15"/>
  <c r="U7" i="12"/>
  <c r="T50" i="21"/>
  <c r="T50" i="19" s="1"/>
  <c r="T11" i="14"/>
  <c r="X25" i="12"/>
  <c r="U69" i="21"/>
  <c r="T12" i="12"/>
  <c r="U90" i="19"/>
  <c r="S59" i="19"/>
  <c r="S17" i="19" s="1"/>
  <c r="U28" i="12"/>
  <c r="U103" i="20"/>
  <c r="U53" i="21"/>
  <c r="T22" i="14"/>
  <c r="T11" i="15"/>
  <c r="S95" i="19"/>
  <c r="S11" i="19" s="1"/>
  <c r="S8" i="19"/>
  <c r="S97" i="19"/>
  <c r="S13" i="19" s="1"/>
  <c r="S23" i="21"/>
  <c r="U61" i="20"/>
  <c r="U19" i="11"/>
  <c r="U61" i="21"/>
  <c r="U12" i="11"/>
  <c r="U54" i="21"/>
  <c r="U26" i="15"/>
  <c r="U96" i="21"/>
  <c r="X25" i="21"/>
  <c r="T94" i="19"/>
  <c r="T10" i="15"/>
  <c r="Y67" i="21"/>
  <c r="U110" i="21"/>
  <c r="T107" i="19"/>
  <c r="V16" i="15"/>
  <c r="U7" i="14"/>
  <c r="T9" i="12"/>
  <c r="T4" i="28"/>
  <c r="T69" i="19"/>
  <c r="V49" i="20"/>
  <c r="T106" i="19"/>
  <c r="T23" i="14"/>
  <c r="T18" i="21"/>
  <c r="V7" i="11"/>
  <c r="T88" i="19"/>
  <c r="U49" i="20"/>
  <c r="U7" i="20" s="1"/>
  <c r="U70" i="20"/>
  <c r="U70" i="19" s="1"/>
  <c r="T15" i="15"/>
  <c r="T20" i="14"/>
  <c r="T4" i="14"/>
  <c r="T23" i="12"/>
  <c r="U49" i="21"/>
  <c r="U7" i="21" s="1"/>
  <c r="T7" i="19"/>
  <c r="T64" i="19"/>
  <c r="U69" i="20"/>
  <c r="U95" i="21"/>
  <c r="U111" i="21"/>
  <c r="T20" i="15"/>
  <c r="T11" i="28"/>
  <c r="T18" i="14"/>
  <c r="T9" i="15"/>
  <c r="T9" i="21"/>
  <c r="U27" i="11"/>
  <c r="V48" i="20"/>
  <c r="S22" i="20"/>
  <c r="U16" i="15"/>
  <c r="X25" i="15"/>
  <c r="S10" i="29"/>
  <c r="T7" i="29"/>
  <c r="T4" i="29"/>
  <c r="U56" i="21"/>
  <c r="T20" i="12"/>
  <c r="T98" i="19"/>
  <c r="U111" i="20"/>
  <c r="S18" i="19"/>
  <c r="V25" i="19"/>
  <c r="U63" i="19"/>
  <c r="U21" i="19" s="1"/>
  <c r="U106" i="21"/>
  <c r="U22" i="11"/>
  <c r="X25" i="14"/>
  <c r="U22" i="12"/>
  <c r="U64" i="21"/>
  <c r="V91" i="21"/>
  <c r="W67" i="19"/>
  <c r="W25" i="19" s="1"/>
  <c r="T18" i="28"/>
  <c r="T5" i="19"/>
  <c r="T18" i="15"/>
  <c r="T110" i="19"/>
  <c r="S22" i="19"/>
  <c r="U6" i="28"/>
  <c r="T13" i="12"/>
  <c r="U6" i="14"/>
  <c r="U57" i="21"/>
  <c r="T27" i="14"/>
  <c r="T15" i="14"/>
  <c r="T27" i="21"/>
  <c r="T65" i="19"/>
  <c r="T5" i="29"/>
  <c r="U110" i="20"/>
  <c r="W105" i="21"/>
  <c r="W86" i="11"/>
  <c r="W44" i="11"/>
  <c r="T93" i="19"/>
  <c r="U6" i="21"/>
  <c r="Y109" i="21"/>
  <c r="T11" i="29"/>
  <c r="W44" i="14"/>
  <c r="W86" i="14"/>
  <c r="U62" i="29"/>
  <c r="T90" i="19"/>
  <c r="T6" i="19" s="1"/>
  <c r="W44" i="15"/>
  <c r="W86" i="15"/>
  <c r="W86" i="19"/>
  <c r="W44" i="19"/>
  <c r="X2" i="28"/>
  <c r="X2" i="29"/>
  <c r="X2" i="19"/>
  <c r="X2" i="20"/>
  <c r="X2" i="21"/>
  <c r="X2" i="11"/>
  <c r="X2" i="15"/>
  <c r="X2" i="14"/>
  <c r="X2" i="10"/>
  <c r="X2" i="12"/>
  <c r="V63" i="19"/>
  <c r="V89" i="21"/>
  <c r="T53" i="19"/>
  <c r="U88" i="20"/>
  <c r="T18" i="29"/>
  <c r="W44" i="21"/>
  <c r="W86" i="21"/>
  <c r="U14" i="11"/>
  <c r="V89" i="20"/>
  <c r="V6" i="11"/>
  <c r="U102" i="21"/>
  <c r="V90" i="20"/>
  <c r="U88" i="21"/>
  <c r="T18" i="12"/>
  <c r="U20" i="11"/>
  <c r="U104" i="29"/>
  <c r="T104" i="29"/>
  <c r="T62" i="29"/>
  <c r="T20" i="28"/>
  <c r="W44" i="20"/>
  <c r="W86" i="20"/>
  <c r="V6" i="15"/>
  <c r="W63" i="29"/>
  <c r="W105" i="29"/>
  <c r="T23" i="28"/>
  <c r="T101" i="19"/>
  <c r="W86" i="10"/>
  <c r="W44" i="10"/>
  <c r="W86" i="29"/>
  <c r="W44" i="29"/>
  <c r="T19" i="12"/>
  <c r="V90" i="21"/>
  <c r="Y25" i="11"/>
  <c r="T22" i="28"/>
  <c r="U3" i="15"/>
  <c r="W44" i="12"/>
  <c r="W86" i="12"/>
  <c r="W86" i="28"/>
  <c r="W44" i="28"/>
  <c r="U107" i="29"/>
  <c r="U112" i="19"/>
  <c r="T26" i="15"/>
  <c r="S110" i="19"/>
  <c r="S26" i="29"/>
  <c r="V112" i="21"/>
  <c r="T111" i="29"/>
  <c r="T111" i="19" s="1"/>
  <c r="X109" i="29"/>
  <c r="T112" i="19"/>
  <c r="T28" i="19" s="1"/>
  <c r="T8" i="28"/>
  <c r="T92" i="29"/>
  <c r="T8" i="29" s="1"/>
  <c r="T96" i="19"/>
  <c r="T99" i="19"/>
  <c r="S96" i="19"/>
  <c r="S12" i="19" s="1"/>
  <c r="T102" i="19"/>
  <c r="T17" i="15"/>
  <c r="S13" i="29"/>
  <c r="U94" i="21"/>
  <c r="S14" i="29"/>
  <c r="S98" i="19"/>
  <c r="U17" i="11"/>
  <c r="U10" i="12"/>
  <c r="S10" i="20"/>
  <c r="U15" i="11"/>
  <c r="U99" i="21"/>
  <c r="U91" i="19"/>
  <c r="S11" i="29"/>
  <c r="U101" i="21"/>
  <c r="T9" i="14"/>
  <c r="V87" i="29"/>
  <c r="T95" i="19"/>
  <c r="U87" i="29"/>
  <c r="T13" i="14"/>
  <c r="U69" i="29"/>
  <c r="U27" i="28"/>
  <c r="T56" i="29"/>
  <c r="T14" i="29" s="1"/>
  <c r="T14" i="28"/>
  <c r="U58" i="19"/>
  <c r="U16" i="28"/>
  <c r="T17" i="14"/>
  <c r="U61" i="29"/>
  <c r="U19" i="29" s="1"/>
  <c r="U19" i="28"/>
  <c r="U13" i="11"/>
  <c r="S65" i="19"/>
  <c r="S23" i="19" s="1"/>
  <c r="T61" i="29"/>
  <c r="T19" i="29" s="1"/>
  <c r="T19" i="28"/>
  <c r="U59" i="29"/>
  <c r="U17" i="29" s="1"/>
  <c r="U17" i="28"/>
  <c r="U12" i="29"/>
  <c r="U12" i="28"/>
  <c r="U60" i="21"/>
  <c r="T26" i="12"/>
  <c r="U28" i="14"/>
  <c r="U68" i="20"/>
  <c r="T28" i="29"/>
  <c r="T57" i="29"/>
  <c r="T15" i="29" s="1"/>
  <c r="T15" i="28"/>
  <c r="T54" i="19"/>
  <c r="T12" i="28"/>
  <c r="S57" i="19"/>
  <c r="S15" i="19" s="1"/>
  <c r="V28" i="12"/>
  <c r="X67" i="19"/>
  <c r="T60" i="19"/>
  <c r="V16" i="14"/>
  <c r="U15" i="28"/>
  <c r="U57" i="29"/>
  <c r="U15" i="29" s="1"/>
  <c r="T55" i="29"/>
  <c r="T55" i="19" s="1"/>
  <c r="T13" i="28"/>
  <c r="U11" i="28"/>
  <c r="U53" i="29"/>
  <c r="U68" i="21"/>
  <c r="U56" i="29"/>
  <c r="U14" i="29" s="1"/>
  <c r="U14" i="28"/>
  <c r="S19" i="29"/>
  <c r="S17" i="29"/>
  <c r="U60" i="29"/>
  <c r="U18" i="29" s="1"/>
  <c r="U18" i="28"/>
  <c r="U59" i="21"/>
  <c r="U11" i="11"/>
  <c r="S56" i="19"/>
  <c r="S61" i="19"/>
  <c r="S19" i="19" s="1"/>
  <c r="U18" i="11"/>
  <c r="U12" i="15"/>
  <c r="S18" i="29"/>
  <c r="T59" i="29"/>
  <c r="T17" i="29" s="1"/>
  <c r="T17" i="28"/>
  <c r="T68" i="29"/>
  <c r="T68" i="19" s="1"/>
  <c r="T26" i="28"/>
  <c r="T51" i="29"/>
  <c r="T9" i="28"/>
  <c r="V45" i="21"/>
  <c r="V48" i="29"/>
  <c r="V6" i="29" s="1"/>
  <c r="V6" i="28"/>
  <c r="U3" i="28"/>
  <c r="U45" i="29"/>
  <c r="U45" i="19" s="1"/>
  <c r="U48" i="19"/>
  <c r="U47" i="29"/>
  <c r="U47" i="19" s="1"/>
  <c r="U5" i="28"/>
  <c r="V7" i="28"/>
  <c r="V49" i="29"/>
  <c r="U7" i="29"/>
  <c r="U6" i="29"/>
  <c r="T46" i="19"/>
  <c r="V49" i="21"/>
  <c r="U4" i="11"/>
  <c r="S46" i="19"/>
  <c r="S4" i="19" s="1"/>
  <c r="T13" i="15"/>
  <c r="T97" i="19"/>
  <c r="U7" i="28"/>
  <c r="S22" i="29"/>
  <c r="U52" i="21"/>
  <c r="U22" i="28"/>
  <c r="U22" i="29"/>
  <c r="U22" i="15"/>
  <c r="U26" i="11"/>
  <c r="U55" i="21"/>
  <c r="U23" i="11"/>
  <c r="U3" i="14"/>
  <c r="V87" i="20"/>
  <c r="U46" i="20"/>
  <c r="U89" i="20"/>
  <c r="U89" i="19" s="1"/>
  <c r="U46" i="21"/>
  <c r="V47" i="21"/>
  <c r="V3" i="11"/>
  <c r="U51" i="20"/>
  <c r="V5" i="11"/>
  <c r="U65" i="21"/>
  <c r="V45" i="20"/>
  <c r="U107" i="21"/>
  <c r="V87" i="21"/>
  <c r="U9" i="11"/>
  <c r="V103" i="21"/>
  <c r="V70" i="21"/>
  <c r="U93" i="21"/>
  <c r="U92" i="21"/>
  <c r="U50" i="21"/>
  <c r="Z109" i="29"/>
  <c r="V28" i="11"/>
  <c r="W21" i="11"/>
  <c r="U10" i="11"/>
  <c r="V107" i="29"/>
  <c r="V101" i="29"/>
  <c r="T14" i="14"/>
  <c r="V16" i="11"/>
  <c r="V88" i="29"/>
  <c r="U5" i="14"/>
  <c r="U8" i="11"/>
  <c r="V94" i="29"/>
  <c r="V104" i="21"/>
  <c r="W100" i="21"/>
  <c r="U93" i="20"/>
  <c r="T27" i="12"/>
  <c r="V106" i="29"/>
  <c r="W112" i="29"/>
  <c r="T13" i="20"/>
  <c r="S20" i="19"/>
  <c r="T14" i="21"/>
  <c r="Z32" i="19"/>
  <c r="T24" i="18"/>
  <c r="T78" i="18"/>
  <c r="T96" i="18" s="1"/>
  <c r="T84" i="18"/>
  <c r="T90" i="18"/>
  <c r="T66" i="18"/>
  <c r="T72" i="18" s="1"/>
  <c r="T14" i="18"/>
  <c r="T34" i="18"/>
  <c r="T44" i="18"/>
  <c r="T55" i="18"/>
  <c r="W63" i="21"/>
  <c r="S9" i="19"/>
  <c r="T19" i="20"/>
  <c r="T4" i="21"/>
  <c r="T15" i="20"/>
  <c r="T55" i="16"/>
  <c r="T90" i="16"/>
  <c r="T84" i="16"/>
  <c r="T66" i="16"/>
  <c r="T72" i="16" s="1"/>
  <c r="T24" i="16"/>
  <c r="T44" i="16"/>
  <c r="T34" i="16"/>
  <c r="T14" i="16"/>
  <c r="T78" i="16"/>
  <c r="T96" i="16" s="1"/>
  <c r="T17" i="20"/>
  <c r="U3" i="21"/>
  <c r="T18" i="20"/>
  <c r="T23" i="20"/>
  <c r="T20" i="20"/>
  <c r="T13" i="21"/>
  <c r="T20" i="21"/>
  <c r="T34" i="17"/>
  <c r="T55" i="17"/>
  <c r="T24" i="17"/>
  <c r="T84" i="17"/>
  <c r="T78" i="17"/>
  <c r="T96" i="17" s="1"/>
  <c r="T90" i="17"/>
  <c r="T44" i="17"/>
  <c r="T14" i="17"/>
  <c r="T66" i="17"/>
  <c r="T72" i="17" s="1"/>
  <c r="U2" i="27"/>
  <c r="U10" i="22"/>
  <c r="U10" i="23"/>
  <c r="U2" i="16"/>
  <c r="U2" i="18"/>
  <c r="U2" i="17"/>
  <c r="AA2" i="8"/>
  <c r="W2" i="50" s="1"/>
  <c r="W5" i="50" s="1"/>
  <c r="U5" i="21"/>
  <c r="T4" i="20"/>
  <c r="T26" i="22"/>
  <c r="T2" i="22"/>
  <c r="T34" i="22"/>
  <c r="T9" i="20"/>
  <c r="T22" i="20"/>
  <c r="T16" i="19"/>
  <c r="T17" i="21"/>
  <c r="Z34" i="19"/>
  <c r="Y30" i="19"/>
  <c r="Y35" i="19" s="1"/>
  <c r="Y77" i="19"/>
  <c r="T22" i="21"/>
  <c r="T12" i="21"/>
  <c r="T11" i="21"/>
  <c r="T34" i="23"/>
  <c r="T26" i="23"/>
  <c r="T2" i="23"/>
  <c r="T11" i="20"/>
  <c r="U28" i="21"/>
  <c r="X25" i="20"/>
  <c r="U16" i="20"/>
  <c r="T23" i="21"/>
  <c r="T14" i="20"/>
  <c r="T34" i="27"/>
  <c r="T18" i="27"/>
  <c r="Z31" i="19"/>
  <c r="Z33" i="19"/>
  <c r="U62" i="21"/>
  <c r="U20" i="21" s="1"/>
  <c r="U20" i="14"/>
  <c r="T12" i="20"/>
  <c r="T8" i="20"/>
  <c r="T26" i="20"/>
  <c r="T27" i="20"/>
  <c r="V100" i="21"/>
  <c r="S10" i="19"/>
  <c r="U3" i="20"/>
  <c r="T15" i="21"/>
  <c r="T26" i="21"/>
  <c r="U6" i="20"/>
  <c r="T52" i="19" l="1"/>
  <c r="T10" i="19" s="1"/>
  <c r="V8" i="11"/>
  <c r="V6" i="12"/>
  <c r="W21" i="12"/>
  <c r="V16" i="12"/>
  <c r="U15" i="15"/>
  <c r="U16" i="21"/>
  <c r="T10" i="20"/>
  <c r="S26" i="19"/>
  <c r="U49" i="19"/>
  <c r="U7" i="19" s="1"/>
  <c r="T19" i="21"/>
  <c r="U16" i="19"/>
  <c r="T8" i="21"/>
  <c r="U22" i="14"/>
  <c r="U14" i="15"/>
  <c r="U19" i="14"/>
  <c r="U103" i="21"/>
  <c r="U103" i="19" s="1"/>
  <c r="U28" i="20"/>
  <c r="U19" i="12"/>
  <c r="U110" i="19"/>
  <c r="U17" i="21"/>
  <c r="Y109" i="19"/>
  <c r="Y25" i="12"/>
  <c r="U11" i="12"/>
  <c r="V7" i="15"/>
  <c r="U11" i="14"/>
  <c r="V6" i="14"/>
  <c r="U106" i="20"/>
  <c r="U106" i="19" s="1"/>
  <c r="V21" i="20"/>
  <c r="V48" i="21"/>
  <c r="V6" i="21" s="1"/>
  <c r="U4" i="14"/>
  <c r="U27" i="15"/>
  <c r="U10" i="15"/>
  <c r="V58" i="21"/>
  <c r="V16" i="21" s="1"/>
  <c r="Y25" i="14"/>
  <c r="V99" i="21"/>
  <c r="V5" i="14"/>
  <c r="U18" i="15"/>
  <c r="Y25" i="15"/>
  <c r="U20" i="12"/>
  <c r="V7" i="12"/>
  <c r="U19" i="15"/>
  <c r="U18" i="12"/>
  <c r="W63" i="19"/>
  <c r="U95" i="19"/>
  <c r="U22" i="21"/>
  <c r="U101" i="19"/>
  <c r="U12" i="14"/>
  <c r="U12" i="21"/>
  <c r="U111" i="19"/>
  <c r="V7" i="14"/>
  <c r="V91" i="19"/>
  <c r="V97" i="21"/>
  <c r="U4" i="12"/>
  <c r="U26" i="14"/>
  <c r="T92" i="19"/>
  <c r="T8" i="19" s="1"/>
  <c r="U17" i="15"/>
  <c r="U15" i="12"/>
  <c r="U12" i="12"/>
  <c r="V3" i="15"/>
  <c r="U27" i="14"/>
  <c r="U11" i="20"/>
  <c r="W21" i="15"/>
  <c r="U5" i="20"/>
  <c r="U4" i="15"/>
  <c r="U20" i="15"/>
  <c r="U14" i="14"/>
  <c r="V5" i="12"/>
  <c r="U27" i="12"/>
  <c r="S14" i="19"/>
  <c r="V90" i="19"/>
  <c r="U23" i="12"/>
  <c r="U64" i="19"/>
  <c r="U17" i="12"/>
  <c r="U17" i="14"/>
  <c r="U14" i="12"/>
  <c r="U57" i="19"/>
  <c r="V70" i="20"/>
  <c r="V28" i="20" s="1"/>
  <c r="U88" i="19"/>
  <c r="U94" i="19"/>
  <c r="W21" i="14"/>
  <c r="W21" i="21"/>
  <c r="T56" i="19"/>
  <c r="T14" i="19" s="1"/>
  <c r="U18" i="14"/>
  <c r="U15" i="21"/>
  <c r="V47" i="20"/>
  <c r="V5" i="20" s="1"/>
  <c r="U26" i="12"/>
  <c r="V5" i="15"/>
  <c r="U8" i="15"/>
  <c r="W49" i="21"/>
  <c r="V3" i="12"/>
  <c r="V89" i="19"/>
  <c r="V62" i="21"/>
  <c r="V20" i="21" s="1"/>
  <c r="U96" i="19"/>
  <c r="U98" i="21"/>
  <c r="U14" i="21" s="1"/>
  <c r="V11" i="11"/>
  <c r="U13" i="12"/>
  <c r="U23" i="15"/>
  <c r="U15" i="14"/>
  <c r="U9" i="14"/>
  <c r="V69" i="20"/>
  <c r="V15" i="15"/>
  <c r="V69" i="21"/>
  <c r="V15" i="11"/>
  <c r="U102" i="19"/>
  <c r="Z109" i="21"/>
  <c r="V57" i="21"/>
  <c r="V65" i="21"/>
  <c r="V59" i="21"/>
  <c r="W45" i="20"/>
  <c r="Z25" i="11"/>
  <c r="W45" i="21"/>
  <c r="W21" i="28"/>
  <c r="T20" i="29"/>
  <c r="X44" i="21"/>
  <c r="X86" i="21"/>
  <c r="U54" i="19"/>
  <c r="V28" i="14"/>
  <c r="U104" i="19"/>
  <c r="U8" i="28"/>
  <c r="U50" i="29"/>
  <c r="W21" i="29"/>
  <c r="X44" i="20"/>
  <c r="X86" i="20"/>
  <c r="Y2" i="29"/>
  <c r="Y2" i="28"/>
  <c r="Y2" i="19"/>
  <c r="Y2" i="20"/>
  <c r="Y2" i="21"/>
  <c r="Y2" i="14"/>
  <c r="Y2" i="12"/>
  <c r="Y2" i="15"/>
  <c r="Y2" i="11"/>
  <c r="Y2" i="10"/>
  <c r="X86" i="19"/>
  <c r="X44" i="19"/>
  <c r="X105" i="21"/>
  <c r="X105" i="29"/>
  <c r="U97" i="19"/>
  <c r="V49" i="19"/>
  <c r="T27" i="29"/>
  <c r="X86" i="12"/>
  <c r="X44" i="12"/>
  <c r="X86" i="29"/>
  <c r="X44" i="29"/>
  <c r="U20" i="28"/>
  <c r="U62" i="19"/>
  <c r="W5" i="11"/>
  <c r="W6" i="11"/>
  <c r="V88" i="20"/>
  <c r="U9" i="15"/>
  <c r="V87" i="19"/>
  <c r="X44" i="10"/>
  <c r="X86" i="10"/>
  <c r="X86" i="28"/>
  <c r="X44" i="28"/>
  <c r="U20" i="29"/>
  <c r="W112" i="21"/>
  <c r="V22" i="15"/>
  <c r="X44" i="14"/>
  <c r="X86" i="14"/>
  <c r="T62" i="19"/>
  <c r="U51" i="21"/>
  <c r="U9" i="21" s="1"/>
  <c r="V107" i="21"/>
  <c r="W70" i="20"/>
  <c r="V62" i="29"/>
  <c r="U10" i="28"/>
  <c r="U52" i="29"/>
  <c r="U10" i="29" s="1"/>
  <c r="X44" i="15"/>
  <c r="X86" i="15"/>
  <c r="V20" i="15"/>
  <c r="U69" i="19"/>
  <c r="T57" i="19"/>
  <c r="T15" i="19" s="1"/>
  <c r="W105" i="19"/>
  <c r="X44" i="11"/>
  <c r="X86" i="11"/>
  <c r="T104" i="19"/>
  <c r="V112" i="29"/>
  <c r="X25" i="29"/>
  <c r="V111" i="20"/>
  <c r="V111" i="29"/>
  <c r="W112" i="20"/>
  <c r="U107" i="19"/>
  <c r="V110" i="29"/>
  <c r="V106" i="21"/>
  <c r="V28" i="15"/>
  <c r="X109" i="19"/>
  <c r="X25" i="19" s="1"/>
  <c r="V100" i="19"/>
  <c r="V88" i="21"/>
  <c r="V4" i="11"/>
  <c r="V97" i="29"/>
  <c r="V17" i="11"/>
  <c r="V103" i="20"/>
  <c r="V103" i="29"/>
  <c r="U87" i="19"/>
  <c r="U3" i="19" s="1"/>
  <c r="U93" i="19"/>
  <c r="W90" i="20"/>
  <c r="U92" i="29"/>
  <c r="T13" i="19"/>
  <c r="V94" i="21"/>
  <c r="W89" i="21"/>
  <c r="W89" i="29"/>
  <c r="V98" i="29"/>
  <c r="U99" i="19"/>
  <c r="W87" i="21"/>
  <c r="W87" i="29"/>
  <c r="V93" i="29"/>
  <c r="V96" i="21"/>
  <c r="V99" i="29"/>
  <c r="V102" i="21"/>
  <c r="V102" i="29"/>
  <c r="U13" i="14"/>
  <c r="V57" i="29"/>
  <c r="V65" i="29"/>
  <c r="V23" i="29" s="1"/>
  <c r="V23" i="28"/>
  <c r="V17" i="28"/>
  <c r="V59" i="29"/>
  <c r="V17" i="29" s="1"/>
  <c r="V69" i="29"/>
  <c r="V16" i="29"/>
  <c r="V16" i="28"/>
  <c r="T61" i="19"/>
  <c r="T19" i="19" s="1"/>
  <c r="U68" i="29"/>
  <c r="U26" i="29" s="1"/>
  <c r="U26" i="28"/>
  <c r="U23" i="14"/>
  <c r="W70" i="29"/>
  <c r="W28" i="29" s="1"/>
  <c r="W28" i="28"/>
  <c r="V23" i="11"/>
  <c r="U27" i="29"/>
  <c r="U60" i="19"/>
  <c r="V26" i="11"/>
  <c r="W16" i="14"/>
  <c r="U11" i="15"/>
  <c r="T13" i="29"/>
  <c r="T12" i="29"/>
  <c r="U65" i="29"/>
  <c r="U23" i="28"/>
  <c r="Y67" i="29"/>
  <c r="Y67" i="19" s="1"/>
  <c r="Y25" i="28"/>
  <c r="U61" i="19"/>
  <c r="V56" i="21"/>
  <c r="T26" i="29"/>
  <c r="U11" i="29"/>
  <c r="V70" i="29"/>
  <c r="V28" i="28"/>
  <c r="U16" i="29"/>
  <c r="T59" i="19"/>
  <c r="T17" i="19" s="1"/>
  <c r="V13" i="11"/>
  <c r="U56" i="19"/>
  <c r="V19" i="11"/>
  <c r="V53" i="21"/>
  <c r="U13" i="28"/>
  <c r="U55" i="29"/>
  <c r="U59" i="19"/>
  <c r="T9" i="29"/>
  <c r="V51" i="20"/>
  <c r="U51" i="29"/>
  <c r="U9" i="29" s="1"/>
  <c r="U9" i="28"/>
  <c r="T51" i="19"/>
  <c r="T9" i="19" s="1"/>
  <c r="W48" i="20"/>
  <c r="U46" i="29"/>
  <c r="U4" i="29" s="1"/>
  <c r="U4" i="28"/>
  <c r="W45" i="29"/>
  <c r="V47" i="29"/>
  <c r="V5" i="29" s="1"/>
  <c r="V5" i="28"/>
  <c r="U5" i="29"/>
  <c r="V45" i="29"/>
  <c r="V3" i="29" s="1"/>
  <c r="V3" i="28"/>
  <c r="U3" i="29"/>
  <c r="W49" i="29"/>
  <c r="V7" i="29"/>
  <c r="W91" i="29"/>
  <c r="W91" i="20"/>
  <c r="V92" i="29"/>
  <c r="U92" i="20"/>
  <c r="V92" i="20"/>
  <c r="V92" i="21"/>
  <c r="U50" i="20"/>
  <c r="U8" i="12"/>
  <c r="V50" i="21"/>
  <c r="V50" i="29"/>
  <c r="V10" i="11"/>
  <c r="U10" i="14"/>
  <c r="V64" i="29"/>
  <c r="V46" i="20"/>
  <c r="V3" i="14"/>
  <c r="W3" i="11"/>
  <c r="V93" i="20"/>
  <c r="V95" i="21"/>
  <c r="V12" i="12"/>
  <c r="V93" i="21"/>
  <c r="W87" i="20"/>
  <c r="V54" i="21"/>
  <c r="V19" i="15"/>
  <c r="V19" i="14"/>
  <c r="V12" i="11"/>
  <c r="W48" i="21"/>
  <c r="W28" i="11"/>
  <c r="V46" i="21"/>
  <c r="X90" i="29"/>
  <c r="V110" i="21"/>
  <c r="W110" i="29"/>
  <c r="W98" i="29"/>
  <c r="W47" i="21"/>
  <c r="V110" i="20"/>
  <c r="W7" i="11"/>
  <c r="V18" i="11"/>
  <c r="V8" i="12"/>
  <c r="V14" i="11"/>
  <c r="Y105" i="29"/>
  <c r="V22" i="11"/>
  <c r="V64" i="21"/>
  <c r="V52" i="21"/>
  <c r="V9" i="11"/>
  <c r="W111" i="29"/>
  <c r="W70" i="21"/>
  <c r="X49" i="29"/>
  <c r="V98" i="21"/>
  <c r="X21" i="15"/>
  <c r="W95" i="29"/>
  <c r="W102" i="29"/>
  <c r="X21" i="11"/>
  <c r="W103" i="29"/>
  <c r="W89" i="20"/>
  <c r="V68" i="20"/>
  <c r="X91" i="29"/>
  <c r="W104" i="29"/>
  <c r="U8" i="14"/>
  <c r="V20" i="11"/>
  <c r="W107" i="29"/>
  <c r="V68" i="21"/>
  <c r="W16" i="11"/>
  <c r="W88" i="29"/>
  <c r="V27" i="11"/>
  <c r="X87" i="29"/>
  <c r="W101" i="29"/>
  <c r="U9" i="12"/>
  <c r="W93" i="29"/>
  <c r="V18" i="15"/>
  <c r="U28" i="19"/>
  <c r="U11" i="21"/>
  <c r="V5" i="21"/>
  <c r="U13" i="20"/>
  <c r="V16" i="20"/>
  <c r="U19" i="20"/>
  <c r="U9" i="20"/>
  <c r="U34" i="23"/>
  <c r="U2" i="23"/>
  <c r="U26" i="23"/>
  <c r="U8" i="21"/>
  <c r="U26" i="20"/>
  <c r="W47" i="20"/>
  <c r="V7" i="20"/>
  <c r="T18" i="19"/>
  <c r="U6" i="19"/>
  <c r="T12" i="19"/>
  <c r="U13" i="21"/>
  <c r="U18" i="20"/>
  <c r="U23" i="20"/>
  <c r="V21" i="19"/>
  <c r="T4" i="19"/>
  <c r="U34" i="22"/>
  <c r="U26" i="22"/>
  <c r="U2" i="22"/>
  <c r="U5" i="19"/>
  <c r="V6" i="20"/>
  <c r="AA32" i="19"/>
  <c r="T11" i="19"/>
  <c r="U26" i="21"/>
  <c r="U4" i="21"/>
  <c r="V15" i="14"/>
  <c r="U27" i="20"/>
  <c r="U18" i="21"/>
  <c r="U12" i="20"/>
  <c r="AA31" i="19"/>
  <c r="V3" i="20"/>
  <c r="T27" i="19"/>
  <c r="W49" i="20"/>
  <c r="W7" i="12"/>
  <c r="W90" i="21"/>
  <c r="U34" i="27"/>
  <c r="U18" i="27"/>
  <c r="T22" i="19"/>
  <c r="Y25" i="21"/>
  <c r="Z67" i="21"/>
  <c r="AA34" i="19"/>
  <c r="V2" i="27"/>
  <c r="V10" i="22"/>
  <c r="V10" i="23"/>
  <c r="V2" i="18"/>
  <c r="V2" i="16"/>
  <c r="V2" i="17"/>
  <c r="AB2" i="8"/>
  <c r="X2" i="50" s="1"/>
  <c r="X5" i="50" s="1"/>
  <c r="AA33" i="19"/>
  <c r="Y25" i="20"/>
  <c r="U24" i="17"/>
  <c r="U55" i="17"/>
  <c r="U66" i="17"/>
  <c r="U72" i="17" s="1"/>
  <c r="U34" i="17"/>
  <c r="U90" i="17"/>
  <c r="U14" i="17"/>
  <c r="U84" i="17"/>
  <c r="U44" i="17"/>
  <c r="U78" i="17"/>
  <c r="U96" i="17" s="1"/>
  <c r="V28" i="21"/>
  <c r="T23" i="19"/>
  <c r="U17" i="20"/>
  <c r="U14" i="16"/>
  <c r="U90" i="16"/>
  <c r="U55" i="16"/>
  <c r="U66" i="16"/>
  <c r="U72" i="16" s="1"/>
  <c r="U84" i="16"/>
  <c r="U24" i="16"/>
  <c r="U78" i="16"/>
  <c r="U96" i="16" s="1"/>
  <c r="U34" i="16"/>
  <c r="U44" i="16"/>
  <c r="U27" i="21"/>
  <c r="T26" i="19"/>
  <c r="U4" i="20"/>
  <c r="V55" i="21"/>
  <c r="V51" i="21"/>
  <c r="U20" i="20"/>
  <c r="Z30" i="19"/>
  <c r="Z35" i="19" s="1"/>
  <c r="Z77" i="19"/>
  <c r="U14" i="20"/>
  <c r="U10" i="21"/>
  <c r="V7" i="21"/>
  <c r="U44" i="18"/>
  <c r="U24" i="18"/>
  <c r="U34" i="18"/>
  <c r="U90" i="18"/>
  <c r="U66" i="18"/>
  <c r="U72" i="18" s="1"/>
  <c r="U78" i="18"/>
  <c r="U96" i="18" s="1"/>
  <c r="U55" i="18"/>
  <c r="U14" i="18"/>
  <c r="U84" i="18"/>
  <c r="U23" i="21"/>
  <c r="V3" i="21"/>
  <c r="W16" i="15" l="1"/>
  <c r="V13" i="15"/>
  <c r="V20" i="14"/>
  <c r="X48" i="20"/>
  <c r="U10" i="20"/>
  <c r="Y25" i="19"/>
  <c r="U19" i="21"/>
  <c r="W111" i="21"/>
  <c r="W111" i="20"/>
  <c r="X21" i="14"/>
  <c r="X63" i="21"/>
  <c r="X21" i="21" s="1"/>
  <c r="W58" i="21"/>
  <c r="W16" i="21" s="1"/>
  <c r="U22" i="20"/>
  <c r="V27" i="14"/>
  <c r="V17" i="12"/>
  <c r="U53" i="19"/>
  <c r="U11" i="19" s="1"/>
  <c r="W69" i="20"/>
  <c r="V18" i="14"/>
  <c r="V48" i="19"/>
  <c r="V6" i="19" s="1"/>
  <c r="V13" i="12"/>
  <c r="V27" i="15"/>
  <c r="W21" i="20"/>
  <c r="V9" i="12"/>
  <c r="V10" i="14"/>
  <c r="W102" i="21"/>
  <c r="V19" i="12"/>
  <c r="V23" i="12"/>
  <c r="V22" i="12"/>
  <c r="W93" i="20"/>
  <c r="W3" i="15"/>
  <c r="V17" i="14"/>
  <c r="X112" i="21"/>
  <c r="V106" i="20"/>
  <c r="V106" i="19" s="1"/>
  <c r="V4" i="15"/>
  <c r="V107" i="19"/>
  <c r="V23" i="15"/>
  <c r="W28" i="15"/>
  <c r="V101" i="21"/>
  <c r="V17" i="21" s="1"/>
  <c r="W28" i="12"/>
  <c r="W110" i="20"/>
  <c r="V11" i="12"/>
  <c r="V7" i="19"/>
  <c r="T20" i="19"/>
  <c r="U98" i="19"/>
  <c r="U14" i="19" s="1"/>
  <c r="W21" i="19"/>
  <c r="U20" i="19"/>
  <c r="U15" i="20"/>
  <c r="W7" i="14"/>
  <c r="X47" i="21"/>
  <c r="V13" i="14"/>
  <c r="V23" i="14"/>
  <c r="V97" i="19"/>
  <c r="V17" i="15"/>
  <c r="U22" i="19"/>
  <c r="X90" i="20"/>
  <c r="W15" i="11"/>
  <c r="X70" i="20"/>
  <c r="W93" i="21"/>
  <c r="W27" i="11"/>
  <c r="Z25" i="15"/>
  <c r="V11" i="14"/>
  <c r="W5" i="15"/>
  <c r="W69" i="21"/>
  <c r="W110" i="21"/>
  <c r="Z25" i="14"/>
  <c r="V26" i="15"/>
  <c r="V20" i="12"/>
  <c r="V110" i="19"/>
  <c r="W9" i="11"/>
  <c r="W70" i="19"/>
  <c r="W7" i="15"/>
  <c r="V60" i="21"/>
  <c r="V18" i="21" s="1"/>
  <c r="Y105" i="21"/>
  <c r="V69" i="19"/>
  <c r="V10" i="15"/>
  <c r="V102" i="19"/>
  <c r="W54" i="21"/>
  <c r="U52" i="19"/>
  <c r="U10" i="19" s="1"/>
  <c r="V88" i="19"/>
  <c r="V14" i="15"/>
  <c r="U92" i="19"/>
  <c r="V4" i="12"/>
  <c r="W5" i="12"/>
  <c r="V61" i="21"/>
  <c r="V19" i="21" s="1"/>
  <c r="V61" i="20"/>
  <c r="V19" i="20" s="1"/>
  <c r="V12" i="20"/>
  <c r="V10" i="12"/>
  <c r="W6" i="12"/>
  <c r="X47" i="20"/>
  <c r="V64" i="19"/>
  <c r="W3" i="12"/>
  <c r="V26" i="12"/>
  <c r="V12" i="15"/>
  <c r="V15" i="29"/>
  <c r="V15" i="12"/>
  <c r="V57" i="19"/>
  <c r="W4" i="15"/>
  <c r="X21" i="12"/>
  <c r="V27" i="28"/>
  <c r="W19" i="11"/>
  <c r="V59" i="19"/>
  <c r="W104" i="21"/>
  <c r="Z25" i="12"/>
  <c r="V18" i="12"/>
  <c r="U68" i="19"/>
  <c r="U26" i="19" s="1"/>
  <c r="W103" i="20"/>
  <c r="W20" i="15"/>
  <c r="W3" i="14"/>
  <c r="V10" i="28"/>
  <c r="V52" i="29"/>
  <c r="V52" i="19" s="1"/>
  <c r="V104" i="29"/>
  <c r="V20" i="29" s="1"/>
  <c r="Y44" i="11"/>
  <c r="Y86" i="11"/>
  <c r="Y86" i="29"/>
  <c r="Y44" i="29"/>
  <c r="W3" i="28"/>
  <c r="Y86" i="12"/>
  <c r="Y44" i="12"/>
  <c r="V9" i="14"/>
  <c r="V27" i="12"/>
  <c r="V94" i="19"/>
  <c r="X105" i="19"/>
  <c r="W3" i="29"/>
  <c r="Y86" i="14"/>
  <c r="Y44" i="14"/>
  <c r="Z2" i="29"/>
  <c r="Z2" i="28"/>
  <c r="Z2" i="19"/>
  <c r="Z2" i="20"/>
  <c r="Z2" i="21"/>
  <c r="Z2" i="12"/>
  <c r="Z2" i="15"/>
  <c r="Z2" i="14"/>
  <c r="Z2" i="10"/>
  <c r="Z2" i="11"/>
  <c r="V9" i="21"/>
  <c r="W6" i="15"/>
  <c r="U46" i="19"/>
  <c r="U4" i="19" s="1"/>
  <c r="U51" i="19"/>
  <c r="U9" i="19" s="1"/>
  <c r="Y86" i="21"/>
  <c r="Y44" i="21"/>
  <c r="Y86" i="15"/>
  <c r="Y44" i="15"/>
  <c r="Z109" i="19"/>
  <c r="W51" i="21"/>
  <c r="X49" i="20"/>
  <c r="X45" i="21"/>
  <c r="V98" i="19"/>
  <c r="X63" i="29"/>
  <c r="X21" i="28"/>
  <c r="Y44" i="20"/>
  <c r="Y86" i="20"/>
  <c r="W103" i="21"/>
  <c r="Y21" i="11"/>
  <c r="V111" i="21"/>
  <c r="V111" i="19" s="1"/>
  <c r="V62" i="19"/>
  <c r="W62" i="21"/>
  <c r="V99" i="19"/>
  <c r="V20" i="28"/>
  <c r="Y86" i="19"/>
  <c r="Y44" i="19"/>
  <c r="W18" i="11"/>
  <c r="Y63" i="21"/>
  <c r="V65" i="19"/>
  <c r="V9" i="15"/>
  <c r="Y44" i="10"/>
  <c r="Y86" i="10"/>
  <c r="Y86" i="28"/>
  <c r="Y44" i="28"/>
  <c r="AA109" i="21"/>
  <c r="AA109" i="29"/>
  <c r="X28" i="15"/>
  <c r="X112" i="29"/>
  <c r="V26" i="21"/>
  <c r="W107" i="21"/>
  <c r="V112" i="19"/>
  <c r="W112" i="19"/>
  <c r="X89" i="20"/>
  <c r="X89" i="29"/>
  <c r="V14" i="12"/>
  <c r="W11" i="15"/>
  <c r="V8" i="15"/>
  <c r="W97" i="29"/>
  <c r="V4" i="21"/>
  <c r="V93" i="19"/>
  <c r="W87" i="19"/>
  <c r="X5" i="11"/>
  <c r="W98" i="21"/>
  <c r="W95" i="21"/>
  <c r="V95" i="29"/>
  <c r="V8" i="14"/>
  <c r="V10" i="21"/>
  <c r="W5" i="14"/>
  <c r="W5" i="21"/>
  <c r="W99" i="29"/>
  <c r="W7" i="29"/>
  <c r="V15" i="28"/>
  <c r="V103" i="19"/>
  <c r="W90" i="29"/>
  <c r="W90" i="19" s="1"/>
  <c r="X6" i="11"/>
  <c r="X90" i="21"/>
  <c r="X100" i="21"/>
  <c r="W100" i="19"/>
  <c r="W89" i="19"/>
  <c r="W69" i="29"/>
  <c r="W27" i="29" s="1"/>
  <c r="W27" i="28"/>
  <c r="X28" i="11"/>
  <c r="W16" i="29"/>
  <c r="W16" i="28"/>
  <c r="V58" i="19"/>
  <c r="V16" i="19" s="1"/>
  <c r="W59" i="29"/>
  <c r="W17" i="29" s="1"/>
  <c r="W17" i="28"/>
  <c r="U23" i="29"/>
  <c r="X58" i="21"/>
  <c r="W28" i="14"/>
  <c r="W23" i="11"/>
  <c r="X16" i="11"/>
  <c r="W12" i="11"/>
  <c r="W57" i="29"/>
  <c r="V55" i="29"/>
  <c r="V13" i="29" s="1"/>
  <c r="V13" i="28"/>
  <c r="V56" i="29"/>
  <c r="V14" i="29" s="1"/>
  <c r="V14" i="28"/>
  <c r="V27" i="29"/>
  <c r="U65" i="19"/>
  <c r="U23" i="19" s="1"/>
  <c r="V68" i="29"/>
  <c r="V26" i="29" s="1"/>
  <c r="V26" i="28"/>
  <c r="Z67" i="29"/>
  <c r="Z25" i="29" s="1"/>
  <c r="Z25" i="28"/>
  <c r="W11" i="11"/>
  <c r="X16" i="29"/>
  <c r="X16" i="28"/>
  <c r="U13" i="29"/>
  <c r="U55" i="19"/>
  <c r="U13" i="19" s="1"/>
  <c r="V12" i="14"/>
  <c r="V53" i="29"/>
  <c r="V53" i="19" s="1"/>
  <c r="V11" i="28"/>
  <c r="W26" i="11"/>
  <c r="W56" i="29"/>
  <c r="W14" i="29" s="1"/>
  <c r="W14" i="28"/>
  <c r="W60" i="29"/>
  <c r="W18" i="29" s="1"/>
  <c r="W18" i="28"/>
  <c r="V28" i="29"/>
  <c r="V12" i="28"/>
  <c r="Y25" i="29"/>
  <c r="V70" i="19"/>
  <c r="V61" i="29"/>
  <c r="V19" i="29" s="1"/>
  <c r="V19" i="28"/>
  <c r="V60" i="29"/>
  <c r="V18" i="29" s="1"/>
  <c r="V18" i="28"/>
  <c r="W12" i="29"/>
  <c r="W12" i="28"/>
  <c r="W59" i="21"/>
  <c r="V51" i="29"/>
  <c r="V51" i="19" s="1"/>
  <c r="V9" i="28"/>
  <c r="W51" i="29"/>
  <c r="W9" i="29" s="1"/>
  <c r="W9" i="28"/>
  <c r="W51" i="20"/>
  <c r="W4" i="11"/>
  <c r="X47" i="29"/>
  <c r="W46" i="29"/>
  <c r="W4" i="29" s="1"/>
  <c r="W4" i="28"/>
  <c r="W46" i="20"/>
  <c r="W47" i="29"/>
  <c r="W5" i="29" s="1"/>
  <c r="W5" i="28"/>
  <c r="V45" i="19"/>
  <c r="V3" i="19" s="1"/>
  <c r="W46" i="21"/>
  <c r="V46" i="29"/>
  <c r="V4" i="29" s="1"/>
  <c r="V4" i="28"/>
  <c r="V47" i="19"/>
  <c r="V5" i="19" s="1"/>
  <c r="V4" i="14"/>
  <c r="X48" i="29"/>
  <c r="X6" i="29" s="1"/>
  <c r="X6" i="28"/>
  <c r="W48" i="29"/>
  <c r="W6" i="28"/>
  <c r="W45" i="19"/>
  <c r="V11" i="15"/>
  <c r="W7" i="28"/>
  <c r="W49" i="19"/>
  <c r="W91" i="21"/>
  <c r="W91" i="19" s="1"/>
  <c r="X7" i="28"/>
  <c r="X91" i="21"/>
  <c r="W106" i="20"/>
  <c r="W106" i="21"/>
  <c r="W106" i="29"/>
  <c r="W94" i="29"/>
  <c r="U8" i="20"/>
  <c r="V92" i="19"/>
  <c r="V8" i="28"/>
  <c r="U8" i="29"/>
  <c r="V50" i="20"/>
  <c r="V50" i="19" s="1"/>
  <c r="V8" i="29"/>
  <c r="W50" i="20"/>
  <c r="U50" i="19"/>
  <c r="W52" i="29"/>
  <c r="V22" i="28"/>
  <c r="W64" i="29"/>
  <c r="V22" i="29"/>
  <c r="W20" i="11"/>
  <c r="W68" i="21"/>
  <c r="W65" i="21"/>
  <c r="W94" i="21"/>
  <c r="W53" i="21"/>
  <c r="X89" i="21"/>
  <c r="X7" i="11"/>
  <c r="W96" i="21"/>
  <c r="W61" i="21"/>
  <c r="V12" i="21"/>
  <c r="W8" i="11"/>
  <c r="X3" i="11"/>
  <c r="W16" i="12"/>
  <c r="X49" i="21"/>
  <c r="X87" i="20"/>
  <c r="W6" i="14"/>
  <c r="AA25" i="11"/>
  <c r="W99" i="21"/>
  <c r="W14" i="11"/>
  <c r="W17" i="11"/>
  <c r="V26" i="14"/>
  <c r="X88" i="29"/>
  <c r="X103" i="29"/>
  <c r="X110" i="29"/>
  <c r="W55" i="21"/>
  <c r="X94" i="29"/>
  <c r="X87" i="21"/>
  <c r="W22" i="11"/>
  <c r="AA25" i="15"/>
  <c r="X97" i="29"/>
  <c r="W88" i="20"/>
  <c r="W52" i="21"/>
  <c r="W64" i="21"/>
  <c r="AA25" i="12"/>
  <c r="Y87" i="20"/>
  <c r="V22" i="14"/>
  <c r="W10" i="11"/>
  <c r="W92" i="21"/>
  <c r="W13" i="11"/>
  <c r="X102" i="29"/>
  <c r="V14" i="14"/>
  <c r="U17" i="19"/>
  <c r="U19" i="19"/>
  <c r="V27" i="20"/>
  <c r="X48" i="21"/>
  <c r="V34" i="22"/>
  <c r="V2" i="22"/>
  <c r="V26" i="22"/>
  <c r="V14" i="21"/>
  <c r="W3" i="21"/>
  <c r="W5" i="20"/>
  <c r="W28" i="20"/>
  <c r="V23" i="21"/>
  <c r="V13" i="20"/>
  <c r="V34" i="27"/>
  <c r="V18" i="27"/>
  <c r="V14" i="20"/>
  <c r="U15" i="19"/>
  <c r="W22" i="12"/>
  <c r="W6" i="21"/>
  <c r="W50" i="21"/>
  <c r="W97" i="21"/>
  <c r="V13" i="21"/>
  <c r="V84" i="17"/>
  <c r="V34" i="17"/>
  <c r="V24" i="17"/>
  <c r="V14" i="17"/>
  <c r="V90" i="17"/>
  <c r="V78" i="17"/>
  <c r="V96" i="17" s="1"/>
  <c r="V55" i="17"/>
  <c r="V66" i="17"/>
  <c r="V72" i="17" s="1"/>
  <c r="V44" i="17"/>
  <c r="V17" i="20"/>
  <c r="V15" i="20"/>
  <c r="U12" i="19"/>
  <c r="W68" i="20"/>
  <c r="V20" i="20"/>
  <c r="V22" i="21"/>
  <c r="W3" i="20"/>
  <c r="AB32" i="19"/>
  <c r="W6" i="20"/>
  <c r="X21" i="20"/>
  <c r="V14" i="16"/>
  <c r="V90" i="16"/>
  <c r="V78" i="16"/>
  <c r="V96" i="16" s="1"/>
  <c r="V84" i="16"/>
  <c r="V44" i="16"/>
  <c r="V34" i="16"/>
  <c r="V66" i="16"/>
  <c r="V72" i="16" s="1"/>
  <c r="V24" i="16"/>
  <c r="V55" i="16"/>
  <c r="X112" i="20"/>
  <c r="W7" i="20"/>
  <c r="X45" i="20"/>
  <c r="W92" i="20"/>
  <c r="V34" i="23"/>
  <c r="V2" i="23"/>
  <c r="V26" i="23"/>
  <c r="V4" i="20"/>
  <c r="U27" i="19"/>
  <c r="W2" i="27"/>
  <c r="W10" i="22"/>
  <c r="W10" i="23"/>
  <c r="W2" i="18"/>
  <c r="W2" i="16"/>
  <c r="W2" i="17"/>
  <c r="AC2" i="8"/>
  <c r="Y2" i="50" s="1"/>
  <c r="Y5" i="50" s="1"/>
  <c r="AB30" i="19"/>
  <c r="V11" i="20"/>
  <c r="V24" i="18"/>
  <c r="V34" i="18"/>
  <c r="V78" i="18"/>
  <c r="V96" i="18" s="1"/>
  <c r="V84" i="18"/>
  <c r="V14" i="18"/>
  <c r="V90" i="18"/>
  <c r="V66" i="18"/>
  <c r="V72" i="18" s="1"/>
  <c r="V44" i="18"/>
  <c r="V55" i="18"/>
  <c r="Z25" i="21"/>
  <c r="W16" i="20"/>
  <c r="AA30" i="19"/>
  <c r="AA35" i="19" s="1"/>
  <c r="AA77" i="19"/>
  <c r="V15" i="21"/>
  <c r="V8" i="21"/>
  <c r="W28" i="21"/>
  <c r="V11" i="21"/>
  <c r="V18" i="20"/>
  <c r="V9" i="20"/>
  <c r="AB33" i="19"/>
  <c r="V26" i="20"/>
  <c r="AB34" i="19"/>
  <c r="U18" i="19"/>
  <c r="Z25" i="20"/>
  <c r="X28" i="12" l="1"/>
  <c r="W27" i="15"/>
  <c r="V10" i="29"/>
  <c r="AB25" i="11"/>
  <c r="W111" i="19"/>
  <c r="V23" i="20"/>
  <c r="W8" i="15"/>
  <c r="W102" i="19"/>
  <c r="W27" i="12"/>
  <c r="W18" i="12"/>
  <c r="V101" i="19"/>
  <c r="V17" i="19" s="1"/>
  <c r="W14" i="15"/>
  <c r="W14" i="12"/>
  <c r="X28" i="14"/>
  <c r="W18" i="14"/>
  <c r="W9" i="12"/>
  <c r="X6" i="15"/>
  <c r="W26" i="15"/>
  <c r="W60" i="21"/>
  <c r="W18" i="21" s="1"/>
  <c r="V22" i="20"/>
  <c r="W26" i="12"/>
  <c r="W18" i="20"/>
  <c r="W13" i="12"/>
  <c r="W9" i="15"/>
  <c r="W17" i="12"/>
  <c r="X16" i="21"/>
  <c r="X18" i="11"/>
  <c r="W22" i="15"/>
  <c r="W18" i="15"/>
  <c r="W15" i="15"/>
  <c r="W12" i="12"/>
  <c r="W110" i="19"/>
  <c r="Z67" i="19"/>
  <c r="Z25" i="19" s="1"/>
  <c r="X4" i="12"/>
  <c r="W13" i="15"/>
  <c r="X7" i="12"/>
  <c r="X16" i="14"/>
  <c r="Z21" i="11"/>
  <c r="W14" i="14"/>
  <c r="Y21" i="15"/>
  <c r="W9" i="14"/>
  <c r="V10" i="20"/>
  <c r="Y21" i="21"/>
  <c r="X100" i="19"/>
  <c r="Y105" i="19"/>
  <c r="W10" i="21"/>
  <c r="W23" i="21"/>
  <c r="X6" i="12"/>
  <c r="X16" i="15"/>
  <c r="U8" i="19"/>
  <c r="X5" i="15"/>
  <c r="X46" i="21"/>
  <c r="W11" i="12"/>
  <c r="V27" i="21"/>
  <c r="W27" i="14"/>
  <c r="X3" i="12"/>
  <c r="X65" i="21"/>
  <c r="W19" i="12"/>
  <c r="X51" i="20"/>
  <c r="W15" i="12"/>
  <c r="X13" i="11"/>
  <c r="X93" i="20"/>
  <c r="X16" i="12"/>
  <c r="Y70" i="20"/>
  <c r="W51" i="19"/>
  <c r="X14" i="12"/>
  <c r="X51" i="21"/>
  <c r="W23" i="14"/>
  <c r="W22" i="14"/>
  <c r="W10" i="15"/>
  <c r="W103" i="19"/>
  <c r="AA25" i="14"/>
  <c r="AA25" i="20"/>
  <c r="X97" i="21"/>
  <c r="X60" i="21"/>
  <c r="X70" i="21"/>
  <c r="X28" i="21" s="1"/>
  <c r="X94" i="21"/>
  <c r="W54" i="19"/>
  <c r="X9" i="15"/>
  <c r="W26" i="14"/>
  <c r="X9" i="11"/>
  <c r="X54" i="21"/>
  <c r="W4" i="14"/>
  <c r="X7" i="15"/>
  <c r="X68" i="21"/>
  <c r="X3" i="14"/>
  <c r="V8" i="20"/>
  <c r="W58" i="19"/>
  <c r="W16" i="19" s="1"/>
  <c r="W107" i="19"/>
  <c r="W46" i="19"/>
  <c r="W12" i="15"/>
  <c r="W7" i="21"/>
  <c r="W97" i="19"/>
  <c r="X3" i="15"/>
  <c r="X110" i="20"/>
  <c r="Y21" i="14"/>
  <c r="AA67" i="21"/>
  <c r="AA25" i="21" s="1"/>
  <c r="W20" i="14"/>
  <c r="X5" i="29"/>
  <c r="W98" i="19"/>
  <c r="W96" i="19"/>
  <c r="X26" i="15"/>
  <c r="X103" i="20"/>
  <c r="X110" i="21"/>
  <c r="X103" i="21"/>
  <c r="X61" i="20"/>
  <c r="X112" i="19"/>
  <c r="X48" i="19"/>
  <c r="V12" i="29"/>
  <c r="V56" i="19"/>
  <c r="V14" i="19" s="1"/>
  <c r="W23" i="15"/>
  <c r="X15" i="11"/>
  <c r="W20" i="12"/>
  <c r="W23" i="12"/>
  <c r="W19" i="15"/>
  <c r="W8" i="28"/>
  <c r="W50" i="29"/>
  <c r="W50" i="19" s="1"/>
  <c r="X21" i="29"/>
  <c r="Z86" i="10"/>
  <c r="Z44" i="10"/>
  <c r="Z86" i="29"/>
  <c r="Z44" i="29"/>
  <c r="Z86" i="14"/>
  <c r="Z44" i="14"/>
  <c r="W104" i="19"/>
  <c r="X62" i="29"/>
  <c r="Z44" i="15"/>
  <c r="Z86" i="15"/>
  <c r="W8" i="12"/>
  <c r="V8" i="19"/>
  <c r="V46" i="19"/>
  <c r="V4" i="19" s="1"/>
  <c r="Z44" i="12"/>
  <c r="Z86" i="12"/>
  <c r="V104" i="19"/>
  <c r="V20" i="19" s="1"/>
  <c r="X104" i="21"/>
  <c r="X104" i="29"/>
  <c r="X90" i="19"/>
  <c r="W3" i="19"/>
  <c r="W62" i="29"/>
  <c r="W20" i="29" s="1"/>
  <c r="W20" i="28"/>
  <c r="Z44" i="21"/>
  <c r="Z86" i="21"/>
  <c r="X63" i="19"/>
  <c r="X21" i="19" s="1"/>
  <c r="Z105" i="21"/>
  <c r="Z105" i="29"/>
  <c r="W22" i="29"/>
  <c r="V54" i="19"/>
  <c r="Z86" i="20"/>
  <c r="Z44" i="20"/>
  <c r="X6" i="14"/>
  <c r="W17" i="14"/>
  <c r="X87" i="19"/>
  <c r="Z86" i="19"/>
  <c r="Z44" i="19"/>
  <c r="Y63" i="29"/>
  <c r="Y21" i="29" s="1"/>
  <c r="Y21" i="28"/>
  <c r="AA2" i="28"/>
  <c r="AA2" i="29"/>
  <c r="AA2" i="20"/>
  <c r="AA2" i="21"/>
  <c r="AA2" i="19"/>
  <c r="AA2" i="15"/>
  <c r="AA2" i="14"/>
  <c r="AA2" i="11"/>
  <c r="AA2" i="10"/>
  <c r="AA2" i="12"/>
  <c r="X61" i="21"/>
  <c r="X19" i="11"/>
  <c r="X6" i="21"/>
  <c r="Z63" i="21"/>
  <c r="W11" i="21"/>
  <c r="W59" i="19"/>
  <c r="W15" i="29"/>
  <c r="X89" i="19"/>
  <c r="Z86" i="11"/>
  <c r="Z44" i="11"/>
  <c r="Z44" i="28"/>
  <c r="Z86" i="28"/>
  <c r="Y112" i="20"/>
  <c r="Y112" i="29"/>
  <c r="X111" i="20"/>
  <c r="X111" i="29"/>
  <c r="AB109" i="29"/>
  <c r="X107" i="21"/>
  <c r="X107" i="29"/>
  <c r="AA109" i="19"/>
  <c r="AB109" i="21"/>
  <c r="X23" i="11"/>
  <c r="V28" i="19"/>
  <c r="X101" i="29"/>
  <c r="X102" i="21"/>
  <c r="X7" i="21"/>
  <c r="W92" i="29"/>
  <c r="X5" i="14"/>
  <c r="X5" i="28"/>
  <c r="X95" i="29"/>
  <c r="X99" i="29"/>
  <c r="X12" i="28"/>
  <c r="W15" i="14"/>
  <c r="V11" i="29"/>
  <c r="X88" i="21"/>
  <c r="W93" i="19"/>
  <c r="V96" i="19"/>
  <c r="Y89" i="20"/>
  <c r="Y89" i="29"/>
  <c r="Y90" i="21"/>
  <c r="Y6" i="28"/>
  <c r="Y87" i="29"/>
  <c r="W99" i="19"/>
  <c r="W95" i="19"/>
  <c r="X4" i="11"/>
  <c r="X5" i="12"/>
  <c r="X98" i="21"/>
  <c r="X98" i="29"/>
  <c r="X93" i="21"/>
  <c r="X93" i="29"/>
  <c r="W15" i="28"/>
  <c r="V95" i="19"/>
  <c r="V11" i="19" s="1"/>
  <c r="X56" i="21"/>
  <c r="W65" i="29"/>
  <c r="W23" i="29" s="1"/>
  <c r="W23" i="28"/>
  <c r="W57" i="21"/>
  <c r="W57" i="19" s="1"/>
  <c r="W68" i="29"/>
  <c r="W26" i="29" s="1"/>
  <c r="W26" i="28"/>
  <c r="W53" i="29"/>
  <c r="W11" i="29" s="1"/>
  <c r="W11" i="28"/>
  <c r="V55" i="19"/>
  <c r="V13" i="19" s="1"/>
  <c r="X58" i="19"/>
  <c r="X61" i="29"/>
  <c r="X19" i="29" s="1"/>
  <c r="X19" i="28"/>
  <c r="X53" i="21"/>
  <c r="X26" i="11"/>
  <c r="W55" i="29"/>
  <c r="W13" i="29" s="1"/>
  <c r="W13" i="28"/>
  <c r="V60" i="19"/>
  <c r="V18" i="19" s="1"/>
  <c r="W61" i="29"/>
  <c r="W19" i="29" s="1"/>
  <c r="W19" i="28"/>
  <c r="X27" i="11"/>
  <c r="X60" i="29"/>
  <c r="X18" i="29" s="1"/>
  <c r="X18" i="28"/>
  <c r="X55" i="21"/>
  <c r="W17" i="15"/>
  <c r="W19" i="14"/>
  <c r="V61" i="19"/>
  <c r="V19" i="19" s="1"/>
  <c r="W11" i="14"/>
  <c r="W61" i="20"/>
  <c r="Y70" i="29"/>
  <c r="AA67" i="29"/>
  <c r="AA25" i="29" s="1"/>
  <c r="AA25" i="28"/>
  <c r="X70" i="29"/>
  <c r="X28" i="29" s="1"/>
  <c r="X28" i="28"/>
  <c r="V68" i="19"/>
  <c r="V26" i="19" s="1"/>
  <c r="W56" i="21"/>
  <c r="W56" i="19" s="1"/>
  <c r="W69" i="19"/>
  <c r="X59" i="21"/>
  <c r="Y16" i="11"/>
  <c r="X51" i="29"/>
  <c r="V9" i="29"/>
  <c r="X47" i="19"/>
  <c r="W6" i="29"/>
  <c r="Y45" i="21"/>
  <c r="Y47" i="20"/>
  <c r="W48" i="19"/>
  <c r="W6" i="19" s="1"/>
  <c r="Y48" i="29"/>
  <c r="X45" i="29"/>
  <c r="X3" i="29" s="1"/>
  <c r="X3" i="28"/>
  <c r="W47" i="19"/>
  <c r="W5" i="19" s="1"/>
  <c r="X7" i="14"/>
  <c r="X91" i="20"/>
  <c r="X91" i="19" s="1"/>
  <c r="X7" i="29"/>
  <c r="X49" i="19"/>
  <c r="Y49" i="29"/>
  <c r="Y91" i="21"/>
  <c r="Y91" i="29"/>
  <c r="X106" i="29"/>
  <c r="W106" i="19"/>
  <c r="W10" i="14"/>
  <c r="W10" i="28"/>
  <c r="X92" i="29"/>
  <c r="X92" i="21"/>
  <c r="X8" i="11"/>
  <c r="W52" i="19"/>
  <c r="X64" i="29"/>
  <c r="W22" i="28"/>
  <c r="X64" i="21"/>
  <c r="X22" i="11"/>
  <c r="W64" i="19"/>
  <c r="X96" i="21"/>
  <c r="X14" i="15"/>
  <c r="Y91" i="20"/>
  <c r="W8" i="14"/>
  <c r="Y5" i="11"/>
  <c r="W12" i="14"/>
  <c r="X20" i="11"/>
  <c r="Y7" i="11"/>
  <c r="Y47" i="21"/>
  <c r="W12" i="21"/>
  <c r="X68" i="20"/>
  <c r="Y16" i="15"/>
  <c r="X50" i="21"/>
  <c r="X12" i="11"/>
  <c r="X10" i="11"/>
  <c r="Y21" i="12"/>
  <c r="X69" i="21"/>
  <c r="X17" i="11"/>
  <c r="Y90" i="20"/>
  <c r="X111" i="21"/>
  <c r="W101" i="21"/>
  <c r="W17" i="21" s="1"/>
  <c r="AB67" i="21"/>
  <c r="Y89" i="21"/>
  <c r="Y100" i="21"/>
  <c r="X62" i="21"/>
  <c r="W88" i="21"/>
  <c r="W88" i="19" s="1"/>
  <c r="Y87" i="21"/>
  <c r="X101" i="21"/>
  <c r="X23" i="15"/>
  <c r="Y6" i="11"/>
  <c r="X106" i="21"/>
  <c r="W13" i="14"/>
  <c r="X11" i="11"/>
  <c r="V10" i="19"/>
  <c r="Y94" i="29"/>
  <c r="Z89" i="29"/>
  <c r="Z91" i="21"/>
  <c r="Y103" i="29"/>
  <c r="X14" i="11"/>
  <c r="Y49" i="21"/>
  <c r="Z87" i="29"/>
  <c r="Y48" i="21"/>
  <c r="Y45" i="20"/>
  <c r="Y49" i="20"/>
  <c r="Y112" i="21"/>
  <c r="Y88" i="29"/>
  <c r="X95" i="21"/>
  <c r="Y28" i="11"/>
  <c r="Y111" i="29"/>
  <c r="W4" i="12"/>
  <c r="Y93" i="29"/>
  <c r="Y48" i="20"/>
  <c r="X57" i="21"/>
  <c r="Y3" i="11"/>
  <c r="AA105" i="29"/>
  <c r="X50" i="20"/>
  <c r="W10" i="12"/>
  <c r="Z100" i="21"/>
  <c r="Y101" i="29"/>
  <c r="Y110" i="21"/>
  <c r="Y99" i="21"/>
  <c r="Y50" i="29"/>
  <c r="AC109" i="29"/>
  <c r="Y102" i="29"/>
  <c r="W9" i="21"/>
  <c r="V22" i="19"/>
  <c r="Y21" i="20"/>
  <c r="W34" i="23"/>
  <c r="W2" i="23"/>
  <c r="W26" i="23"/>
  <c r="X46" i="20"/>
  <c r="X69" i="20"/>
  <c r="W27" i="20"/>
  <c r="AB77" i="19"/>
  <c r="AB31" i="19"/>
  <c r="AB35" i="19" s="1"/>
  <c r="X16" i="20"/>
  <c r="X5" i="20"/>
  <c r="W20" i="21"/>
  <c r="W13" i="20"/>
  <c r="W22" i="21"/>
  <c r="V15" i="19"/>
  <c r="X28" i="20"/>
  <c r="W4" i="20"/>
  <c r="W34" i="27"/>
  <c r="W18" i="27"/>
  <c r="AC33" i="19"/>
  <c r="W12" i="20"/>
  <c r="W55" i="17"/>
  <c r="W84" i="17"/>
  <c r="W34" i="17"/>
  <c r="W66" i="17"/>
  <c r="W72" i="17" s="1"/>
  <c r="W44" i="17"/>
  <c r="W78" i="17"/>
  <c r="W96" i="17" s="1"/>
  <c r="W14" i="17"/>
  <c r="W90" i="17"/>
  <c r="W24" i="17"/>
  <c r="W8" i="20"/>
  <c r="W26" i="21"/>
  <c r="V23" i="19"/>
  <c r="X6" i="20"/>
  <c r="W8" i="21"/>
  <c r="Y5" i="15"/>
  <c r="V27" i="19"/>
  <c r="W15" i="20"/>
  <c r="W20" i="20"/>
  <c r="W7" i="19"/>
  <c r="W26" i="20"/>
  <c r="W22" i="20"/>
  <c r="W27" i="21"/>
  <c r="W44" i="16"/>
  <c r="W90" i="16"/>
  <c r="W84" i="16"/>
  <c r="W34" i="16"/>
  <c r="W14" i="16"/>
  <c r="W24" i="16"/>
  <c r="W78" i="16"/>
  <c r="W96" i="16" s="1"/>
  <c r="W66" i="16"/>
  <c r="W72" i="16" s="1"/>
  <c r="W55" i="16"/>
  <c r="AC31" i="19"/>
  <c r="AC34" i="19"/>
  <c r="X3" i="21"/>
  <c r="W34" i="22"/>
  <c r="W2" i="22"/>
  <c r="W26" i="22"/>
  <c r="W28" i="19"/>
  <c r="W23" i="20"/>
  <c r="V9" i="19"/>
  <c r="W19" i="21"/>
  <c r="X5" i="21"/>
  <c r="W24" i="18"/>
  <c r="W84" i="18"/>
  <c r="W78" i="18"/>
  <c r="W96" i="18" s="1"/>
  <c r="W55" i="18"/>
  <c r="W14" i="18"/>
  <c r="W90" i="18"/>
  <c r="W34" i="18"/>
  <c r="W66" i="18"/>
  <c r="W72" i="18" s="1"/>
  <c r="W44" i="18"/>
  <c r="X3" i="20"/>
  <c r="W11" i="20"/>
  <c r="X2" i="27"/>
  <c r="X10" i="23"/>
  <c r="X10" i="22"/>
  <c r="X2" i="18"/>
  <c r="X2" i="17"/>
  <c r="X2" i="16"/>
  <c r="AD2" i="8"/>
  <c r="Z2" i="50" s="1"/>
  <c r="Z5" i="50" s="1"/>
  <c r="AC32" i="19"/>
  <c r="Y70" i="21"/>
  <c r="W17" i="20"/>
  <c r="W9" i="20"/>
  <c r="W13" i="21"/>
  <c r="W27" i="19" l="1"/>
  <c r="W61" i="19"/>
  <c r="W19" i="19" s="1"/>
  <c r="X13" i="12"/>
  <c r="X88" i="20"/>
  <c r="X88" i="19" s="1"/>
  <c r="W19" i="20"/>
  <c r="X19" i="12"/>
  <c r="X18" i="15"/>
  <c r="W60" i="19"/>
  <c r="W18" i="19" s="1"/>
  <c r="X18" i="12"/>
  <c r="X98" i="19"/>
  <c r="Y3" i="14"/>
  <c r="Y111" i="21"/>
  <c r="Y6" i="14"/>
  <c r="X17" i="15"/>
  <c r="Y28" i="15"/>
  <c r="X15" i="15"/>
  <c r="X26" i="14"/>
  <c r="X9" i="12"/>
  <c r="X10" i="14"/>
  <c r="X13" i="14"/>
  <c r="X7" i="20"/>
  <c r="W14" i="20"/>
  <c r="X60" i="19"/>
  <c r="W4" i="19"/>
  <c r="AB25" i="21"/>
  <c r="X13" i="21"/>
  <c r="X12" i="12"/>
  <c r="Y111" i="20"/>
  <c r="Y5" i="14"/>
  <c r="Y6" i="15"/>
  <c r="X10" i="15"/>
  <c r="Y16" i="12"/>
  <c r="Y28" i="12"/>
  <c r="X13" i="15"/>
  <c r="X97" i="19"/>
  <c r="X26" i="12"/>
  <c r="Y5" i="12"/>
  <c r="X52" i="21"/>
  <c r="X10" i="21" s="1"/>
  <c r="Z87" i="20"/>
  <c r="Y7" i="14"/>
  <c r="X14" i="21"/>
  <c r="Z3" i="15"/>
  <c r="X4" i="14"/>
  <c r="Y5" i="21"/>
  <c r="X9" i="21"/>
  <c r="Y88" i="21"/>
  <c r="X4" i="21"/>
  <c r="X19" i="15"/>
  <c r="X4" i="15"/>
  <c r="X9" i="28"/>
  <c r="W8" i="29"/>
  <c r="X64" i="19"/>
  <c r="X14" i="14"/>
  <c r="Y69" i="21"/>
  <c r="Z89" i="21"/>
  <c r="W92" i="19"/>
  <c r="W8" i="19" s="1"/>
  <c r="AB25" i="14"/>
  <c r="Y7" i="21"/>
  <c r="X10" i="12"/>
  <c r="Z87" i="21"/>
  <c r="Y52" i="21"/>
  <c r="AB25" i="15"/>
  <c r="Y3" i="21"/>
  <c r="X70" i="19"/>
  <c r="X28" i="19" s="1"/>
  <c r="X22" i="15"/>
  <c r="X20" i="15"/>
  <c r="AC109" i="21"/>
  <c r="X9" i="14"/>
  <c r="W65" i="19"/>
  <c r="W23" i="19" s="1"/>
  <c r="AA105" i="21"/>
  <c r="Z21" i="15"/>
  <c r="W10" i="20"/>
  <c r="X7" i="19"/>
  <c r="X93" i="19"/>
  <c r="X19" i="14"/>
  <c r="X20" i="14"/>
  <c r="X51" i="19"/>
  <c r="X19" i="21"/>
  <c r="X103" i="19"/>
  <c r="Y103" i="21"/>
  <c r="X27" i="12"/>
  <c r="X12" i="15"/>
  <c r="X20" i="29"/>
  <c r="X17" i="14"/>
  <c r="Y3" i="15"/>
  <c r="X20" i="21"/>
  <c r="X8" i="21"/>
  <c r="Y28" i="29"/>
  <c r="Y89" i="19"/>
  <c r="W14" i="21"/>
  <c r="Z48" i="21"/>
  <c r="Y69" i="20"/>
  <c r="X18" i="14"/>
  <c r="Y28" i="28"/>
  <c r="X94" i="19"/>
  <c r="W4" i="21"/>
  <c r="V12" i="19"/>
  <c r="AB109" i="19"/>
  <c r="Z105" i="19"/>
  <c r="AA63" i="29"/>
  <c r="AA21" i="29" s="1"/>
  <c r="AA21" i="28"/>
  <c r="X102" i="19"/>
  <c r="Z21" i="14"/>
  <c r="X110" i="19"/>
  <c r="Y104" i="21"/>
  <c r="Y104" i="29"/>
  <c r="X22" i="29"/>
  <c r="X5" i="19"/>
  <c r="AA86" i="19"/>
  <c r="AA44" i="19"/>
  <c r="X20" i="28"/>
  <c r="X10" i="28"/>
  <c r="X52" i="29"/>
  <c r="X10" i="29" s="1"/>
  <c r="AA63" i="21"/>
  <c r="Y26" i="11"/>
  <c r="X11" i="14"/>
  <c r="X8" i="14"/>
  <c r="Y20" i="11"/>
  <c r="X27" i="15"/>
  <c r="X8" i="15"/>
  <c r="AA67" i="19"/>
  <c r="Y87" i="19"/>
  <c r="AA86" i="12"/>
  <c r="AA44" i="12"/>
  <c r="AA86" i="29"/>
  <c r="AA44" i="29"/>
  <c r="Z21" i="21"/>
  <c r="X12" i="14"/>
  <c r="X104" i="19"/>
  <c r="AA44" i="10"/>
  <c r="AA86" i="10"/>
  <c r="AA86" i="28"/>
  <c r="AA44" i="28"/>
  <c r="AA86" i="21"/>
  <c r="AA44" i="21"/>
  <c r="W68" i="19"/>
  <c r="W26" i="19" s="1"/>
  <c r="Y68" i="21"/>
  <c r="Y26" i="21" s="1"/>
  <c r="Z91" i="20"/>
  <c r="X62" i="19"/>
  <c r="W55" i="19"/>
  <c r="W13" i="19" s="1"/>
  <c r="AA44" i="11"/>
  <c r="AA86" i="11"/>
  <c r="AA44" i="20"/>
  <c r="AA86" i="20"/>
  <c r="Y68" i="20"/>
  <c r="Y94" i="21"/>
  <c r="AB25" i="12"/>
  <c r="Z21" i="12"/>
  <c r="Y101" i="21"/>
  <c r="X15" i="14"/>
  <c r="X8" i="28"/>
  <c r="X50" i="29"/>
  <c r="X45" i="19"/>
  <c r="X3" i="19" s="1"/>
  <c r="Z63" i="29"/>
  <c r="Z21" i="29" s="1"/>
  <c r="Z21" i="28"/>
  <c r="AA86" i="14"/>
  <c r="AA44" i="14"/>
  <c r="Y63" i="19"/>
  <c r="Y21" i="19" s="1"/>
  <c r="Z48" i="20"/>
  <c r="Y102" i="21"/>
  <c r="X12" i="21"/>
  <c r="AB2" i="29"/>
  <c r="AB2" i="28"/>
  <c r="AB2" i="21"/>
  <c r="AB2" i="19"/>
  <c r="AB2" i="20"/>
  <c r="AB2" i="12"/>
  <c r="AB2" i="15"/>
  <c r="AB2" i="14"/>
  <c r="AB2" i="11"/>
  <c r="AB2" i="10"/>
  <c r="Y59" i="21"/>
  <c r="W15" i="21"/>
  <c r="AA86" i="15"/>
  <c r="AA44" i="15"/>
  <c r="W62" i="19"/>
  <c r="W20" i="19" s="1"/>
  <c r="X23" i="14"/>
  <c r="X111" i="19"/>
  <c r="X27" i="14"/>
  <c r="X27" i="21"/>
  <c r="Y27" i="11"/>
  <c r="Y112" i="19"/>
  <c r="Y26" i="15"/>
  <c r="Y110" i="29"/>
  <c r="Z112" i="29"/>
  <c r="Y107" i="21"/>
  <c r="Y107" i="29"/>
  <c r="X107" i="19"/>
  <c r="X95" i="19"/>
  <c r="Y96" i="21"/>
  <c r="Y98" i="21"/>
  <c r="Y98" i="29"/>
  <c r="X99" i="21"/>
  <c r="X99" i="19" s="1"/>
  <c r="Y13" i="11"/>
  <c r="Y97" i="29"/>
  <c r="Y90" i="29"/>
  <c r="Y90" i="19" s="1"/>
  <c r="Y97" i="21"/>
  <c r="Y88" i="20"/>
  <c r="Z3" i="11"/>
  <c r="Y16" i="14"/>
  <c r="X101" i="19"/>
  <c r="Y11" i="15"/>
  <c r="Y95" i="29"/>
  <c r="Y100" i="19"/>
  <c r="Y103" i="20"/>
  <c r="Y99" i="29"/>
  <c r="Z90" i="20"/>
  <c r="Z90" i="29"/>
  <c r="X9" i="29"/>
  <c r="W101" i="19"/>
  <c r="W17" i="19" s="1"/>
  <c r="X61" i="19"/>
  <c r="X15" i="12"/>
  <c r="Y68" i="29"/>
  <c r="Y17" i="28"/>
  <c r="Y59" i="29"/>
  <c r="Y17" i="29" s="1"/>
  <c r="AB67" i="29"/>
  <c r="AB25" i="29" s="1"/>
  <c r="AB25" i="28"/>
  <c r="X11" i="28"/>
  <c r="X53" i="29"/>
  <c r="X11" i="29" s="1"/>
  <c r="AC67" i="21"/>
  <c r="Y70" i="19"/>
  <c r="Y19" i="15"/>
  <c r="Z70" i="29"/>
  <c r="X65" i="29"/>
  <c r="X23" i="29" s="1"/>
  <c r="X23" i="28"/>
  <c r="X56" i="29"/>
  <c r="X14" i="29" s="1"/>
  <c r="X14" i="28"/>
  <c r="AC67" i="29"/>
  <c r="AC25" i="29" s="1"/>
  <c r="AC25" i="28"/>
  <c r="Y58" i="21"/>
  <c r="Y16" i="21" s="1"/>
  <c r="AC25" i="11"/>
  <c r="X11" i="12"/>
  <c r="Y57" i="21"/>
  <c r="Y15" i="21" s="1"/>
  <c r="Y56" i="21"/>
  <c r="Y57" i="29"/>
  <c r="Y15" i="11"/>
  <c r="Y69" i="29"/>
  <c r="Y27" i="29" s="1"/>
  <c r="Y27" i="28"/>
  <c r="X17" i="28"/>
  <c r="X59" i="29"/>
  <c r="X17" i="29" s="1"/>
  <c r="X55" i="29"/>
  <c r="X13" i="29" s="1"/>
  <c r="X13" i="28"/>
  <c r="X69" i="29"/>
  <c r="X27" i="29" s="1"/>
  <c r="X27" i="28"/>
  <c r="X68" i="29"/>
  <c r="X26" i="29" s="1"/>
  <c r="X26" i="28"/>
  <c r="W53" i="19"/>
  <c r="W11" i="19" s="1"/>
  <c r="X17" i="12"/>
  <c r="Y55" i="29"/>
  <c r="X54" i="19"/>
  <c r="Y11" i="11"/>
  <c r="Y65" i="21"/>
  <c r="Y16" i="29"/>
  <c r="Y16" i="28"/>
  <c r="X15" i="28"/>
  <c r="X57" i="29"/>
  <c r="X15" i="29" s="1"/>
  <c r="Y51" i="21"/>
  <c r="Z47" i="21"/>
  <c r="Z48" i="29"/>
  <c r="Z47" i="20"/>
  <c r="Y7" i="15"/>
  <c r="X46" i="29"/>
  <c r="X4" i="29" s="1"/>
  <c r="X4" i="28"/>
  <c r="Y47" i="29"/>
  <c r="Y5" i="28"/>
  <c r="Z5" i="11"/>
  <c r="Y48" i="19"/>
  <c r="Y45" i="29"/>
  <c r="Y3" i="29" s="1"/>
  <c r="Y3" i="28"/>
  <c r="X11" i="15"/>
  <c r="W22" i="19"/>
  <c r="Z91" i="29"/>
  <c r="Y7" i="28"/>
  <c r="Y49" i="19"/>
  <c r="Y91" i="19"/>
  <c r="Y7" i="12"/>
  <c r="Y7" i="29"/>
  <c r="X106" i="20"/>
  <c r="X106" i="19" s="1"/>
  <c r="Y22" i="15"/>
  <c r="Y106" i="29"/>
  <c r="X22" i="14"/>
  <c r="X22" i="12"/>
  <c r="W94" i="19"/>
  <c r="W10" i="19" s="1"/>
  <c r="X92" i="20"/>
  <c r="X8" i="20" s="1"/>
  <c r="X8" i="12"/>
  <c r="Y10" i="11"/>
  <c r="W10" i="29"/>
  <c r="X22" i="28"/>
  <c r="Y22" i="11"/>
  <c r="Y64" i="29"/>
  <c r="Y64" i="21"/>
  <c r="Y14" i="11"/>
  <c r="Z112" i="21"/>
  <c r="Y23" i="11"/>
  <c r="Z6" i="11"/>
  <c r="Y14" i="15"/>
  <c r="Y106" i="21"/>
  <c r="Y110" i="20"/>
  <c r="X23" i="12"/>
  <c r="Y12" i="11"/>
  <c r="Y17" i="11"/>
  <c r="Y9" i="11"/>
  <c r="Z28" i="11"/>
  <c r="Y53" i="21"/>
  <c r="Z90" i="21"/>
  <c r="Y92" i="21"/>
  <c r="Y93" i="20"/>
  <c r="Y93" i="21"/>
  <c r="Y3" i="12"/>
  <c r="Y8" i="11"/>
  <c r="Y6" i="12"/>
  <c r="Z45" i="20"/>
  <c r="Z89" i="20"/>
  <c r="AA21" i="11"/>
  <c r="AA91" i="29"/>
  <c r="Z95" i="29"/>
  <c r="Z16" i="14"/>
  <c r="Z111" i="29"/>
  <c r="Y28" i="14"/>
  <c r="Y95" i="21"/>
  <c r="Z49" i="21"/>
  <c r="Z7" i="21" s="1"/>
  <c r="Z101" i="29"/>
  <c r="Y28" i="21"/>
  <c r="Y4" i="11"/>
  <c r="Z70" i="21"/>
  <c r="Z104" i="29"/>
  <c r="Y50" i="20"/>
  <c r="Z7" i="11"/>
  <c r="Y61" i="21"/>
  <c r="Z16" i="11"/>
  <c r="Z107" i="29"/>
  <c r="Z92" i="29"/>
  <c r="AA90" i="29"/>
  <c r="Y46" i="20"/>
  <c r="Z70" i="20"/>
  <c r="AB105" i="29"/>
  <c r="Y50" i="21"/>
  <c r="Y61" i="20"/>
  <c r="Y18" i="11"/>
  <c r="Y46" i="21"/>
  <c r="X20" i="12"/>
  <c r="Y19" i="11"/>
  <c r="Y60" i="21"/>
  <c r="AA89" i="29"/>
  <c r="Z64" i="21"/>
  <c r="Z99" i="29"/>
  <c r="AA100" i="21"/>
  <c r="AA87" i="21"/>
  <c r="Y23" i="15"/>
  <c r="X22" i="21"/>
  <c r="X16" i="19"/>
  <c r="W15" i="19"/>
  <c r="Y3" i="20"/>
  <c r="X27" i="20"/>
  <c r="X12" i="20"/>
  <c r="X23" i="21"/>
  <c r="W9" i="19"/>
  <c r="X18" i="20"/>
  <c r="X23" i="20"/>
  <c r="Y7" i="20"/>
  <c r="X17" i="20"/>
  <c r="X24" i="18"/>
  <c r="X55" i="18"/>
  <c r="X78" i="18"/>
  <c r="X96" i="18" s="1"/>
  <c r="X44" i="18"/>
  <c r="X34" i="18"/>
  <c r="X66" i="18"/>
  <c r="X72" i="18" s="1"/>
  <c r="X14" i="18"/>
  <c r="X90" i="18"/>
  <c r="X84" i="18"/>
  <c r="AB25" i="20"/>
  <c r="X10" i="20"/>
  <c r="AD33" i="19"/>
  <c r="X9" i="20"/>
  <c r="X11" i="20"/>
  <c r="Z21" i="20"/>
  <c r="X20" i="20"/>
  <c r="X18" i="21"/>
  <c r="Y2" i="27"/>
  <c r="Y10" i="23"/>
  <c r="Y10" i="22"/>
  <c r="Y2" i="18"/>
  <c r="Y2" i="17"/>
  <c r="Y2" i="16"/>
  <c r="AE2" i="8"/>
  <c r="AA2" i="50" s="1"/>
  <c r="AA5" i="50" s="1"/>
  <c r="X44" i="16"/>
  <c r="X90" i="16"/>
  <c r="X24" i="16"/>
  <c r="X84" i="16"/>
  <c r="X55" i="16"/>
  <c r="X34" i="16"/>
  <c r="X66" i="16"/>
  <c r="X72" i="16" s="1"/>
  <c r="X78" i="16"/>
  <c r="X96" i="16" s="1"/>
  <c r="X14" i="16"/>
  <c r="X11" i="21"/>
  <c r="Y6" i="21"/>
  <c r="X34" i="22"/>
  <c r="X26" i="22"/>
  <c r="X2" i="22"/>
  <c r="X26" i="21"/>
  <c r="X17" i="21"/>
  <c r="Y51" i="20"/>
  <c r="Y5" i="20"/>
  <c r="X13" i="20"/>
  <c r="Y28" i="20"/>
  <c r="X26" i="20"/>
  <c r="AD32" i="19"/>
  <c r="AC30" i="19"/>
  <c r="AC35" i="19" s="1"/>
  <c r="AC77" i="19"/>
  <c r="X34" i="23"/>
  <c r="X2" i="23"/>
  <c r="X26" i="23"/>
  <c r="X15" i="20"/>
  <c r="W14" i="19"/>
  <c r="X90" i="17"/>
  <c r="X14" i="17"/>
  <c r="X78" i="17"/>
  <c r="X96" i="17" s="1"/>
  <c r="X24" i="17"/>
  <c r="X34" i="17"/>
  <c r="X55" i="17"/>
  <c r="X66" i="17"/>
  <c r="X72" i="17" s="1"/>
  <c r="X84" i="17"/>
  <c r="X44" i="17"/>
  <c r="X6" i="19"/>
  <c r="Z112" i="20"/>
  <c r="AD31" i="19"/>
  <c r="AD34" i="19"/>
  <c r="X34" i="27"/>
  <c r="X18" i="27"/>
  <c r="X19" i="20"/>
  <c r="Y6" i="20"/>
  <c r="W12" i="19"/>
  <c r="X4" i="20" l="1"/>
  <c r="X53" i="19"/>
  <c r="X11" i="19" s="1"/>
  <c r="Y26" i="14"/>
  <c r="X14" i="20"/>
  <c r="Y15" i="15"/>
  <c r="Y27" i="21"/>
  <c r="Y27" i="15"/>
  <c r="Z23" i="11"/>
  <c r="AA21" i="12"/>
  <c r="Y27" i="12"/>
  <c r="AA21" i="14"/>
  <c r="Y27" i="14"/>
  <c r="Y19" i="14"/>
  <c r="Z111" i="20"/>
  <c r="Z111" i="21"/>
  <c r="Y64" i="19"/>
  <c r="Y20" i="15"/>
  <c r="Y20" i="14"/>
  <c r="Z7" i="12"/>
  <c r="AC25" i="15"/>
  <c r="Y4" i="15"/>
  <c r="Y13" i="12"/>
  <c r="Z3" i="12"/>
  <c r="AC25" i="12"/>
  <c r="Y13" i="14"/>
  <c r="Z58" i="21"/>
  <c r="Z16" i="21" s="1"/>
  <c r="Z5" i="15"/>
  <c r="Z53" i="21"/>
  <c r="Z107" i="21"/>
  <c r="Y9" i="12"/>
  <c r="Y17" i="15"/>
  <c r="Y15" i="14"/>
  <c r="Y12" i="14"/>
  <c r="Y16" i="20"/>
  <c r="Y111" i="19"/>
  <c r="Z87" i="19"/>
  <c r="X20" i="19"/>
  <c r="Y4" i="21"/>
  <c r="Y26" i="28"/>
  <c r="Y11" i="21"/>
  <c r="Z20" i="11"/>
  <c r="Y19" i="12"/>
  <c r="Y17" i="14"/>
  <c r="Z6" i="15"/>
  <c r="Z5" i="14"/>
  <c r="Z16" i="12"/>
  <c r="Y55" i="21"/>
  <c r="Y13" i="21" s="1"/>
  <c r="Y62" i="21"/>
  <c r="Y20" i="21" s="1"/>
  <c r="Y14" i="21"/>
  <c r="AA28" i="15"/>
  <c r="Z56" i="21"/>
  <c r="Y110" i="19"/>
  <c r="AA112" i="20"/>
  <c r="Z9" i="11"/>
  <c r="Y18" i="15"/>
  <c r="Z3" i="14"/>
  <c r="Y12" i="15"/>
  <c r="Y10" i="21"/>
  <c r="AA105" i="19"/>
  <c r="Z28" i="12"/>
  <c r="AA89" i="21"/>
  <c r="Y23" i="21"/>
  <c r="Y88" i="19"/>
  <c r="Z51" i="20"/>
  <c r="AA89" i="20"/>
  <c r="Y8" i="14"/>
  <c r="AA45" i="20"/>
  <c r="X9" i="19"/>
  <c r="Z19" i="11"/>
  <c r="Y18" i="12"/>
  <c r="Z92" i="20"/>
  <c r="Z28" i="15"/>
  <c r="AC109" i="19"/>
  <c r="AA21" i="21"/>
  <c r="Y15" i="12"/>
  <c r="AA3" i="14"/>
  <c r="Y10" i="14"/>
  <c r="Y10" i="12"/>
  <c r="Z45" i="21"/>
  <c r="Z3" i="21" s="1"/>
  <c r="Y14" i="14"/>
  <c r="Y102" i="19"/>
  <c r="Z92" i="21"/>
  <c r="AB67" i="19"/>
  <c r="AB25" i="19" s="1"/>
  <c r="AC25" i="21"/>
  <c r="AA91" i="20"/>
  <c r="Z6" i="14"/>
  <c r="Z103" i="21"/>
  <c r="Y10" i="15"/>
  <c r="Z14" i="11"/>
  <c r="Z7" i="15"/>
  <c r="Z68" i="21"/>
  <c r="Y8" i="12"/>
  <c r="Y54" i="21"/>
  <c r="Y12" i="21" s="1"/>
  <c r="Y104" i="19"/>
  <c r="Z63" i="19"/>
  <c r="Z21" i="19" s="1"/>
  <c r="Z6" i="28"/>
  <c r="Y9" i="15"/>
  <c r="Y12" i="12"/>
  <c r="Z6" i="29"/>
  <c r="X65" i="19"/>
  <c r="X23" i="19" s="1"/>
  <c r="Y26" i="29"/>
  <c r="Z68" i="20"/>
  <c r="Z103" i="20"/>
  <c r="Y15" i="29"/>
  <c r="Z98" i="21"/>
  <c r="Y17" i="12"/>
  <c r="Y23" i="14"/>
  <c r="Y45" i="19"/>
  <c r="Y3" i="19" s="1"/>
  <c r="Z28" i="28"/>
  <c r="Z57" i="21"/>
  <c r="Y59" i="19"/>
  <c r="Z28" i="29"/>
  <c r="Y101" i="19"/>
  <c r="AA5" i="11"/>
  <c r="X22" i="20"/>
  <c r="AA21" i="15"/>
  <c r="Y26" i="12"/>
  <c r="AA91" i="21"/>
  <c r="Z89" i="19"/>
  <c r="Y98" i="19"/>
  <c r="AB44" i="14"/>
  <c r="AB86" i="14"/>
  <c r="Y93" i="19"/>
  <c r="Y99" i="19"/>
  <c r="AB21" i="11"/>
  <c r="Y22" i="21"/>
  <c r="X15" i="21"/>
  <c r="AB44" i="12"/>
  <c r="AB86" i="12"/>
  <c r="X52" i="19"/>
  <c r="X10" i="19" s="1"/>
  <c r="Z104" i="21"/>
  <c r="AB105" i="21"/>
  <c r="AA90" i="20"/>
  <c r="Y11" i="12"/>
  <c r="Y68" i="19"/>
  <c r="Y12" i="20"/>
  <c r="Y8" i="15"/>
  <c r="X59" i="19"/>
  <c r="X17" i="19" s="1"/>
  <c r="X69" i="19"/>
  <c r="X27" i="19" s="1"/>
  <c r="AB44" i="20"/>
  <c r="AB86" i="20"/>
  <c r="Y10" i="28"/>
  <c r="Y52" i="29"/>
  <c r="Y10" i="29" s="1"/>
  <c r="AA63" i="19"/>
  <c r="AB86" i="15"/>
  <c r="AB44" i="15"/>
  <c r="AB21" i="15"/>
  <c r="Z101" i="21"/>
  <c r="Z16" i="15"/>
  <c r="AB86" i="19"/>
  <c r="AB44" i="19"/>
  <c r="AC25" i="14"/>
  <c r="AC67" i="19"/>
  <c r="Z62" i="29"/>
  <c r="Z20" i="29" s="1"/>
  <c r="Z20" i="28"/>
  <c r="AB86" i="21"/>
  <c r="AB44" i="21"/>
  <c r="Z112" i="19"/>
  <c r="Y9" i="14"/>
  <c r="AB44" i="10"/>
  <c r="AB86" i="10"/>
  <c r="AB86" i="28"/>
  <c r="AB44" i="28"/>
  <c r="AC2" i="28"/>
  <c r="AC2" i="29"/>
  <c r="AC2" i="20"/>
  <c r="AC2" i="19"/>
  <c r="AC2" i="21"/>
  <c r="AC2" i="15"/>
  <c r="AC2" i="14"/>
  <c r="AC2" i="11"/>
  <c r="AC2" i="10"/>
  <c r="AC2" i="12"/>
  <c r="Y15" i="28"/>
  <c r="Z90" i="19"/>
  <c r="AB44" i="11"/>
  <c r="AB86" i="11"/>
  <c r="AB44" i="29"/>
  <c r="AB86" i="29"/>
  <c r="Y62" i="29"/>
  <c r="Y20" i="29" s="1"/>
  <c r="Y20" i="28"/>
  <c r="Y107" i="19"/>
  <c r="AA112" i="21"/>
  <c r="AA112" i="29"/>
  <c r="Z110" i="21"/>
  <c r="Z110" i="29"/>
  <c r="AD109" i="21"/>
  <c r="AD109" i="29"/>
  <c r="Z6" i="12"/>
  <c r="Z93" i="20"/>
  <c r="Z93" i="29"/>
  <c r="Z5" i="12"/>
  <c r="AA16" i="15"/>
  <c r="Z102" i="29"/>
  <c r="Y95" i="19"/>
  <c r="Y92" i="29"/>
  <c r="Y8" i="29" s="1"/>
  <c r="Z97" i="29"/>
  <c r="Y103" i="19"/>
  <c r="Y96" i="19"/>
  <c r="AA87" i="29"/>
  <c r="Y13" i="28"/>
  <c r="Y13" i="29"/>
  <c r="X96" i="19"/>
  <c r="X12" i="19" s="1"/>
  <c r="Z95" i="21"/>
  <c r="Z11" i="11"/>
  <c r="Z88" i="21"/>
  <c r="Z88" i="29"/>
  <c r="X12" i="29"/>
  <c r="AA90" i="21"/>
  <c r="Y14" i="12"/>
  <c r="Y9" i="21"/>
  <c r="Z98" i="29"/>
  <c r="Z103" i="29"/>
  <c r="Y8" i="28"/>
  <c r="Z100" i="19"/>
  <c r="Y6" i="29"/>
  <c r="Z15" i="11"/>
  <c r="AA58" i="21"/>
  <c r="AA16" i="21" s="1"/>
  <c r="Y57" i="19"/>
  <c r="X57" i="19"/>
  <c r="X15" i="19" s="1"/>
  <c r="Z57" i="29"/>
  <c r="Z15" i="29" s="1"/>
  <c r="Z15" i="28"/>
  <c r="Z68" i="29"/>
  <c r="Y56" i="29"/>
  <c r="Y14" i="29" s="1"/>
  <c r="Y14" i="28"/>
  <c r="Y12" i="29"/>
  <c r="Y12" i="28"/>
  <c r="Y61" i="29"/>
  <c r="Y19" i="29" s="1"/>
  <c r="Y19" i="28"/>
  <c r="X56" i="19"/>
  <c r="X14" i="19" s="1"/>
  <c r="Z65" i="21"/>
  <c r="Z56" i="29"/>
  <c r="AD67" i="21"/>
  <c r="Z53" i="29"/>
  <c r="Z11" i="29" s="1"/>
  <c r="Z11" i="28"/>
  <c r="X68" i="19"/>
  <c r="X26" i="19" s="1"/>
  <c r="Z28" i="14"/>
  <c r="Y58" i="19"/>
  <c r="Y16" i="19" s="1"/>
  <c r="Y60" i="29"/>
  <c r="Y18" i="29" s="1"/>
  <c r="Y18" i="28"/>
  <c r="X55" i="19"/>
  <c r="X13" i="19" s="1"/>
  <c r="Z59" i="29"/>
  <c r="Z17" i="29" s="1"/>
  <c r="Z17" i="28"/>
  <c r="Z16" i="29"/>
  <c r="Z16" i="28"/>
  <c r="Z70" i="19"/>
  <c r="Z59" i="21"/>
  <c r="AA70" i="21"/>
  <c r="Y65" i="29"/>
  <c r="Y23" i="29" s="1"/>
  <c r="Y23" i="28"/>
  <c r="Z17" i="11"/>
  <c r="Y69" i="19"/>
  <c r="Z54" i="21"/>
  <c r="Z69" i="21"/>
  <c r="Y11" i="28"/>
  <c r="Y53" i="29"/>
  <c r="Y11" i="29" s="1"/>
  <c r="Z51" i="29"/>
  <c r="Y51" i="29"/>
  <c r="Y9" i="29" s="1"/>
  <c r="Y9" i="28"/>
  <c r="Z3" i="20"/>
  <c r="Z48" i="19"/>
  <c r="AA45" i="29"/>
  <c r="Y5" i="29"/>
  <c r="Z45" i="29"/>
  <c r="Z3" i="29" s="1"/>
  <c r="Z3" i="28"/>
  <c r="Z46" i="21"/>
  <c r="Y46" i="29"/>
  <c r="Y4" i="29" s="1"/>
  <c r="Y4" i="28"/>
  <c r="Z47" i="29"/>
  <c r="Z5" i="29" s="1"/>
  <c r="Z5" i="28"/>
  <c r="Y47" i="19"/>
  <c r="Y5" i="19" s="1"/>
  <c r="Z7" i="28"/>
  <c r="Z49" i="29"/>
  <c r="Z7" i="29" s="1"/>
  <c r="X46" i="19"/>
  <c r="X4" i="19" s="1"/>
  <c r="Y13" i="15"/>
  <c r="Y97" i="19"/>
  <c r="AA49" i="21"/>
  <c r="Z7" i="14"/>
  <c r="Z91" i="19"/>
  <c r="Z49" i="20"/>
  <c r="Z7" i="20" s="1"/>
  <c r="Z106" i="29"/>
  <c r="Y106" i="20"/>
  <c r="Y106" i="19" s="1"/>
  <c r="Y22" i="29"/>
  <c r="Z94" i="21"/>
  <c r="Z94" i="29"/>
  <c r="Y94" i="19"/>
  <c r="Y92" i="20"/>
  <c r="X92" i="19"/>
  <c r="Y50" i="19"/>
  <c r="X8" i="29"/>
  <c r="X50" i="19"/>
  <c r="Z52" i="21"/>
  <c r="Z52" i="29"/>
  <c r="Z64" i="29"/>
  <c r="Y22" i="28"/>
  <c r="Z50" i="21"/>
  <c r="AA28" i="11"/>
  <c r="Y20" i="12"/>
  <c r="AB63" i="21"/>
  <c r="AA49" i="20"/>
  <c r="Z23" i="15"/>
  <c r="Y22" i="14"/>
  <c r="Z8" i="11"/>
  <c r="Z99" i="21"/>
  <c r="Y23" i="12"/>
  <c r="AA87" i="20"/>
  <c r="Y18" i="14"/>
  <c r="Z12" i="11"/>
  <c r="AA3" i="11"/>
  <c r="Z102" i="21"/>
  <c r="AA16" i="11"/>
  <c r="AA93" i="29"/>
  <c r="AA98" i="29"/>
  <c r="Z88" i="20"/>
  <c r="AA7" i="11"/>
  <c r="Y11" i="14"/>
  <c r="AA48" i="20"/>
  <c r="Z60" i="21"/>
  <c r="Z96" i="21"/>
  <c r="AB49" i="29"/>
  <c r="Z4" i="11"/>
  <c r="AA94" i="29"/>
  <c r="Y4" i="12"/>
  <c r="Z10" i="11"/>
  <c r="AB89" i="29"/>
  <c r="AA101" i="29"/>
  <c r="AA102" i="29"/>
  <c r="AA88" i="29"/>
  <c r="Y4" i="14"/>
  <c r="Z27" i="11"/>
  <c r="Z93" i="21"/>
  <c r="AA95" i="29"/>
  <c r="Z13" i="11"/>
  <c r="Z97" i="21"/>
  <c r="AD25" i="11"/>
  <c r="Z26" i="11"/>
  <c r="AB90" i="20"/>
  <c r="AA64" i="29"/>
  <c r="Z22" i="11"/>
  <c r="Z106" i="21"/>
  <c r="Z22" i="21" s="1"/>
  <c r="Y22" i="12"/>
  <c r="Z110" i="20"/>
  <c r="AD25" i="15"/>
  <c r="AA6" i="11"/>
  <c r="Z18" i="11"/>
  <c r="AA106" i="29"/>
  <c r="Y19" i="21"/>
  <c r="Y6" i="19"/>
  <c r="Y17" i="21"/>
  <c r="AE33" i="19"/>
  <c r="Y18" i="20"/>
  <c r="Y24" i="17"/>
  <c r="Y90" i="17"/>
  <c r="Y14" i="17"/>
  <c r="Y66" i="17"/>
  <c r="Y72" i="17" s="1"/>
  <c r="Y84" i="17"/>
  <c r="Y44" i="17"/>
  <c r="Y34" i="17"/>
  <c r="Y78" i="17"/>
  <c r="Y96" i="17" s="1"/>
  <c r="Y55" i="17"/>
  <c r="Y17" i="20"/>
  <c r="AC25" i="20"/>
  <c r="AE32" i="19"/>
  <c r="Z16" i="20"/>
  <c r="Z6" i="21"/>
  <c r="X22" i="19"/>
  <c r="Y18" i="21"/>
  <c r="Z55" i="21"/>
  <c r="AD30" i="19"/>
  <c r="AD35" i="19" s="1"/>
  <c r="AD77" i="19"/>
  <c r="Y24" i="18"/>
  <c r="Y14" i="18"/>
  <c r="Y66" i="18"/>
  <c r="Y72" i="18" s="1"/>
  <c r="Y84" i="18"/>
  <c r="Y90" i="18"/>
  <c r="Y44" i="18"/>
  <c r="Y78" i="18"/>
  <c r="Y96" i="18" s="1"/>
  <c r="Y34" i="18"/>
  <c r="Y55" i="18"/>
  <c r="Y15" i="20"/>
  <c r="Z5" i="20"/>
  <c r="Z28" i="21"/>
  <c r="Y2" i="22"/>
  <c r="Y26" i="22"/>
  <c r="Y34" i="22"/>
  <c r="AE34" i="19"/>
  <c r="Z61" i="20"/>
  <c r="X19" i="19"/>
  <c r="AE31" i="19"/>
  <c r="Z51" i="21"/>
  <c r="Y11" i="20"/>
  <c r="Y8" i="21"/>
  <c r="AA70" i="20"/>
  <c r="Z2" i="27"/>
  <c r="Z10" i="23"/>
  <c r="Z10" i="22"/>
  <c r="Z2" i="16"/>
  <c r="Z2" i="17"/>
  <c r="Z2" i="18"/>
  <c r="AF2" i="8"/>
  <c r="AB2" i="50" s="1"/>
  <c r="AB5" i="50" s="1"/>
  <c r="AA47" i="21"/>
  <c r="Z28" i="20"/>
  <c r="Z6" i="20"/>
  <c r="Y26" i="23"/>
  <c r="Y34" i="23"/>
  <c r="Y2" i="23"/>
  <c r="X18" i="19"/>
  <c r="Y9" i="20"/>
  <c r="Y10" i="20"/>
  <c r="Y34" i="27"/>
  <c r="Y18" i="27"/>
  <c r="Y27" i="20"/>
  <c r="Y4" i="20"/>
  <c r="AA48" i="21"/>
  <c r="Y26" i="20"/>
  <c r="Y7" i="19"/>
  <c r="Y23" i="20"/>
  <c r="Y19" i="20"/>
  <c r="Y13" i="20"/>
  <c r="Z50" i="20"/>
  <c r="Y28" i="19"/>
  <c r="Z5" i="21"/>
  <c r="Y14" i="20"/>
  <c r="Y44" i="16"/>
  <c r="Y90" i="16"/>
  <c r="Y24" i="16"/>
  <c r="Y34" i="16"/>
  <c r="Y66" i="16"/>
  <c r="Y72" i="16" s="1"/>
  <c r="Y14" i="16"/>
  <c r="Y78" i="16"/>
  <c r="Y96" i="16" s="1"/>
  <c r="Y55" i="16"/>
  <c r="Y84" i="16"/>
  <c r="Y20" i="20"/>
  <c r="Z19" i="12" l="1"/>
  <c r="Z4" i="15"/>
  <c r="AA111" i="21"/>
  <c r="Z23" i="12"/>
  <c r="AA21" i="20"/>
  <c r="Y22" i="19"/>
  <c r="AA16" i="14"/>
  <c r="Z26" i="15"/>
  <c r="AA5" i="15"/>
  <c r="AA6" i="14"/>
  <c r="Z14" i="15"/>
  <c r="Z9" i="28"/>
  <c r="Y27" i="19"/>
  <c r="Z111" i="19"/>
  <c r="Y26" i="19"/>
  <c r="AA5" i="12"/>
  <c r="Z20" i="12"/>
  <c r="Z8" i="21"/>
  <c r="Z27" i="21"/>
  <c r="AA47" i="20"/>
  <c r="AA5" i="20" s="1"/>
  <c r="AA45" i="21"/>
  <c r="AA3" i="21" s="1"/>
  <c r="Z27" i="12"/>
  <c r="Z19" i="14"/>
  <c r="Z14" i="12"/>
  <c r="Z22" i="14"/>
  <c r="AD25" i="21"/>
  <c r="Z19" i="15"/>
  <c r="Y52" i="19"/>
  <c r="Y10" i="19" s="1"/>
  <c r="AA52" i="21"/>
  <c r="Z107" i="19"/>
  <c r="Z9" i="15"/>
  <c r="Y55" i="19"/>
  <c r="Y13" i="19" s="1"/>
  <c r="Z8" i="15"/>
  <c r="Z11" i="15"/>
  <c r="AC25" i="19"/>
  <c r="AA89" i="19"/>
  <c r="Z27" i="15"/>
  <c r="Z15" i="14"/>
  <c r="AA3" i="29"/>
  <c r="AB89" i="20"/>
  <c r="AA5" i="21"/>
  <c r="AB48" i="20"/>
  <c r="AA64" i="21"/>
  <c r="AA3" i="15"/>
  <c r="Y15" i="19"/>
  <c r="Z20" i="14"/>
  <c r="AB89" i="21"/>
  <c r="Z8" i="12"/>
  <c r="Z13" i="12"/>
  <c r="Z14" i="21"/>
  <c r="Z9" i="29"/>
  <c r="AA5" i="14"/>
  <c r="AB21" i="12"/>
  <c r="AA3" i="28"/>
  <c r="AA46" i="21"/>
  <c r="Z17" i="15"/>
  <c r="AA28" i="12"/>
  <c r="Z62" i="21"/>
  <c r="Z20" i="21" s="1"/>
  <c r="Z20" i="15"/>
  <c r="Z15" i="12"/>
  <c r="Z15" i="15"/>
  <c r="Z23" i="14"/>
  <c r="AB28" i="11"/>
  <c r="AA17" i="11"/>
  <c r="Y92" i="19"/>
  <c r="Y8" i="19" s="1"/>
  <c r="AA6" i="15"/>
  <c r="Y17" i="19"/>
  <c r="AA55" i="21"/>
  <c r="AA90" i="19"/>
  <c r="AB49" i="20"/>
  <c r="AA27" i="14"/>
  <c r="Z61" i="21"/>
  <c r="Z19" i="21" s="1"/>
  <c r="AA7" i="15"/>
  <c r="AA106" i="21"/>
  <c r="AA28" i="14"/>
  <c r="Z26" i="21"/>
  <c r="Z22" i="12"/>
  <c r="AA23" i="15"/>
  <c r="Z10" i="21"/>
  <c r="Z18" i="15"/>
  <c r="AA94" i="21"/>
  <c r="AA23" i="11"/>
  <c r="AA7" i="12"/>
  <c r="Z9" i="14"/>
  <c r="Z14" i="14"/>
  <c r="Z26" i="14"/>
  <c r="AB100" i="21"/>
  <c r="Z8" i="14"/>
  <c r="AA56" i="21"/>
  <c r="AA22" i="11"/>
  <c r="Z103" i="19"/>
  <c r="AA91" i="19"/>
  <c r="Z4" i="21"/>
  <c r="AA7" i="21"/>
  <c r="AA13" i="11"/>
  <c r="Z98" i="19"/>
  <c r="AA7" i="14"/>
  <c r="Z6" i="19"/>
  <c r="AD25" i="14"/>
  <c r="AA65" i="21"/>
  <c r="Z11" i="14"/>
  <c r="Z9" i="21"/>
  <c r="AA68" i="20"/>
  <c r="Z12" i="21"/>
  <c r="Z18" i="14"/>
  <c r="AA28" i="21"/>
  <c r="Z102" i="19"/>
  <c r="AA87" i="19"/>
  <c r="Z14" i="29"/>
  <c r="AA57" i="21"/>
  <c r="AA46" i="20"/>
  <c r="Z57" i="19"/>
  <c r="Z22" i="15"/>
  <c r="Z4" i="14"/>
  <c r="Y22" i="20"/>
  <c r="AD25" i="12"/>
  <c r="Z10" i="14"/>
  <c r="Y62" i="19"/>
  <c r="Y20" i="19" s="1"/>
  <c r="AB21" i="14"/>
  <c r="AA61" i="21"/>
  <c r="Z64" i="19"/>
  <c r="AA69" i="20"/>
  <c r="AA93" i="21"/>
  <c r="Z9" i="12"/>
  <c r="Z23" i="20"/>
  <c r="Z58" i="19"/>
  <c r="Z16" i="19" s="1"/>
  <c r="AA14" i="11"/>
  <c r="AA27" i="15"/>
  <c r="Z52" i="19"/>
  <c r="AD109" i="19"/>
  <c r="AA98" i="21"/>
  <c r="Z88" i="19"/>
  <c r="Z8" i="28"/>
  <c r="Z50" i="29"/>
  <c r="Z50" i="19" s="1"/>
  <c r="AA16" i="12"/>
  <c r="AB21" i="21"/>
  <c r="AA19" i="15"/>
  <c r="AA10" i="28"/>
  <c r="AA52" i="29"/>
  <c r="Z97" i="19"/>
  <c r="AC63" i="21"/>
  <c r="AC86" i="20"/>
  <c r="AC44" i="20"/>
  <c r="AB63" i="29"/>
  <c r="AB21" i="29" s="1"/>
  <c r="AB21" i="28"/>
  <c r="AB105" i="19"/>
  <c r="AC86" i="19"/>
  <c r="AC44" i="19"/>
  <c r="AD2" i="28"/>
  <c r="AD2" i="29"/>
  <c r="AD2" i="19"/>
  <c r="AD2" i="21"/>
  <c r="AD2" i="20"/>
  <c r="AD2" i="14"/>
  <c r="AD2" i="12"/>
  <c r="AD2" i="15"/>
  <c r="AD2" i="10"/>
  <c r="AD2" i="11"/>
  <c r="AA93" i="20"/>
  <c r="AA3" i="12"/>
  <c r="AA95" i="21"/>
  <c r="AA61" i="20"/>
  <c r="AC86" i="12"/>
  <c r="AC44" i="12"/>
  <c r="AC86" i="29"/>
  <c r="AC44" i="29"/>
  <c r="AC86" i="10"/>
  <c r="AC44" i="10"/>
  <c r="AC44" i="28"/>
  <c r="AC86" i="28"/>
  <c r="AC44" i="11"/>
  <c r="AC86" i="11"/>
  <c r="Z27" i="14"/>
  <c r="Z12" i="12"/>
  <c r="Z11" i="12"/>
  <c r="Z13" i="21"/>
  <c r="AC105" i="29"/>
  <c r="AC44" i="14"/>
  <c r="AC86" i="14"/>
  <c r="Z104" i="19"/>
  <c r="Z17" i="12"/>
  <c r="AA102" i="21"/>
  <c r="Z53" i="19"/>
  <c r="AB45" i="20"/>
  <c r="AA104" i="29"/>
  <c r="AA100" i="19"/>
  <c r="AA112" i="19"/>
  <c r="AC44" i="15"/>
  <c r="AC86" i="15"/>
  <c r="Z68" i="19"/>
  <c r="Z13" i="14"/>
  <c r="AB45" i="21"/>
  <c r="AA11" i="11"/>
  <c r="Z49" i="19"/>
  <c r="Z7" i="19" s="1"/>
  <c r="AC86" i="21"/>
  <c r="AC44" i="21"/>
  <c r="Z26" i="28"/>
  <c r="AB112" i="21"/>
  <c r="AB112" i="29"/>
  <c r="Z26" i="29"/>
  <c r="AA107" i="21"/>
  <c r="AA107" i="29"/>
  <c r="Z110" i="19"/>
  <c r="AE109" i="21"/>
  <c r="AE109" i="29"/>
  <c r="AA110" i="29"/>
  <c r="AA27" i="11"/>
  <c r="AA111" i="29"/>
  <c r="AA96" i="21"/>
  <c r="AA97" i="29"/>
  <c r="AA103" i="20"/>
  <c r="AA103" i="29"/>
  <c r="Z96" i="19"/>
  <c r="Z99" i="19"/>
  <c r="Z95" i="19"/>
  <c r="Z93" i="19"/>
  <c r="AA97" i="21"/>
  <c r="AB87" i="20"/>
  <c r="AB87" i="29"/>
  <c r="Z12" i="15"/>
  <c r="Z4" i="12"/>
  <c r="Z101" i="19"/>
  <c r="Z10" i="28"/>
  <c r="AA12" i="11"/>
  <c r="AA101" i="21"/>
  <c r="AA88" i="20"/>
  <c r="Z12" i="14"/>
  <c r="AA103" i="21"/>
  <c r="AB90" i="21"/>
  <c r="AB90" i="29"/>
  <c r="AA15" i="11"/>
  <c r="AA99" i="29"/>
  <c r="AA88" i="21"/>
  <c r="AA4" i="11"/>
  <c r="AA92" i="29"/>
  <c r="Z14" i="28"/>
  <c r="Z65" i="29"/>
  <c r="Z23" i="29" s="1"/>
  <c r="Z23" i="28"/>
  <c r="Y60" i="19"/>
  <c r="Y18" i="19" s="1"/>
  <c r="AB58" i="21"/>
  <c r="AA19" i="11"/>
  <c r="Z17" i="14"/>
  <c r="AA57" i="29"/>
  <c r="Z60" i="29"/>
  <c r="Z18" i="29" s="1"/>
  <c r="Z18" i="28"/>
  <c r="Z61" i="29"/>
  <c r="Z19" i="29" s="1"/>
  <c r="Z19" i="28"/>
  <c r="AA56" i="29"/>
  <c r="AA14" i="29" s="1"/>
  <c r="AA14" i="28"/>
  <c r="AA61" i="29"/>
  <c r="AA65" i="29"/>
  <c r="AA55" i="29"/>
  <c r="Z69" i="29"/>
  <c r="Z27" i="29" s="1"/>
  <c r="Z27" i="28"/>
  <c r="AA70" i="29"/>
  <c r="AA28" i="29" s="1"/>
  <c r="AA28" i="28"/>
  <c r="Z59" i="19"/>
  <c r="Y54" i="19"/>
  <c r="Y12" i="19" s="1"/>
  <c r="AA16" i="29"/>
  <c r="AA16" i="28"/>
  <c r="AA60" i="21"/>
  <c r="Z56" i="19"/>
  <c r="AA69" i="29"/>
  <c r="Y65" i="19"/>
  <c r="Y23" i="19" s="1"/>
  <c r="AD67" i="29"/>
  <c r="AD25" i="29" s="1"/>
  <c r="AD25" i="28"/>
  <c r="Y56" i="19"/>
  <c r="Y14" i="19" s="1"/>
  <c r="AB70" i="20"/>
  <c r="AA68" i="29"/>
  <c r="AA59" i="21"/>
  <c r="Z12" i="29"/>
  <c r="Z12" i="28"/>
  <c r="Z55" i="29"/>
  <c r="Z13" i="29" s="1"/>
  <c r="Z13" i="28"/>
  <c r="Y61" i="19"/>
  <c r="Y19" i="19" s="1"/>
  <c r="Y53" i="19"/>
  <c r="Y11" i="19" s="1"/>
  <c r="Z51" i="19"/>
  <c r="AA51" i="20"/>
  <c r="Y51" i="19"/>
  <c r="Y9" i="19" s="1"/>
  <c r="AB48" i="29"/>
  <c r="AB45" i="29"/>
  <c r="AA7" i="28"/>
  <c r="AA49" i="29"/>
  <c r="AA49" i="19" s="1"/>
  <c r="AA48" i="29"/>
  <c r="AA6" i="29" s="1"/>
  <c r="AA6" i="28"/>
  <c r="Z46" i="29"/>
  <c r="Z4" i="29" s="1"/>
  <c r="Z4" i="28"/>
  <c r="AA6" i="12"/>
  <c r="AB5" i="11"/>
  <c r="AA47" i="29"/>
  <c r="AA5" i="29" s="1"/>
  <c r="AA5" i="28"/>
  <c r="Y46" i="19"/>
  <c r="Y4" i="19" s="1"/>
  <c r="Z45" i="19"/>
  <c r="Z3" i="19" s="1"/>
  <c r="AB48" i="21"/>
  <c r="AA46" i="29"/>
  <c r="AA4" i="29" s="1"/>
  <c r="AA4" i="28"/>
  <c r="Z47" i="19"/>
  <c r="Z5" i="19" s="1"/>
  <c r="Z13" i="15"/>
  <c r="X8" i="19"/>
  <c r="AB7" i="11"/>
  <c r="AB91" i="29"/>
  <c r="AB49" i="21"/>
  <c r="AA106" i="20"/>
  <c r="Z106" i="20"/>
  <c r="Z106" i="19" s="1"/>
  <c r="Z10" i="20"/>
  <c r="Z10" i="29"/>
  <c r="Z10" i="15"/>
  <c r="Z10" i="12"/>
  <c r="AA92" i="21"/>
  <c r="Y8" i="20"/>
  <c r="Z92" i="19"/>
  <c r="AA50" i="21"/>
  <c r="AA10" i="11"/>
  <c r="AA22" i="28"/>
  <c r="Z22" i="29"/>
  <c r="Z22" i="28"/>
  <c r="AA22" i="29"/>
  <c r="AA8" i="11"/>
  <c r="AB47" i="21"/>
  <c r="AE67" i="21"/>
  <c r="AB28" i="15"/>
  <c r="Z15" i="21"/>
  <c r="AA51" i="21"/>
  <c r="AA26" i="11"/>
  <c r="AA99" i="21"/>
  <c r="AA110" i="20"/>
  <c r="AA9" i="11"/>
  <c r="AB6" i="11"/>
  <c r="Z26" i="12"/>
  <c r="Z18" i="21"/>
  <c r="AB70" i="21"/>
  <c r="AA68" i="21"/>
  <c r="AA53" i="21"/>
  <c r="Z46" i="20"/>
  <c r="AA104" i="21"/>
  <c r="AC105" i="21"/>
  <c r="AE25" i="11"/>
  <c r="Z69" i="20"/>
  <c r="AB47" i="20"/>
  <c r="AC112" i="29"/>
  <c r="AC90" i="29"/>
  <c r="AB112" i="20"/>
  <c r="AB102" i="29"/>
  <c r="AB16" i="11"/>
  <c r="AA110" i="21"/>
  <c r="AA18" i="11"/>
  <c r="AB99" i="29"/>
  <c r="AA20" i="11"/>
  <c r="AB3" i="11"/>
  <c r="AB88" i="21"/>
  <c r="AB110" i="29"/>
  <c r="AA62" i="21"/>
  <c r="AB64" i="21"/>
  <c r="AB97" i="29"/>
  <c r="AB101" i="29"/>
  <c r="AB103" i="29"/>
  <c r="Z18" i="12"/>
  <c r="AB87" i="21"/>
  <c r="AC21" i="11"/>
  <c r="AB106" i="21"/>
  <c r="AB98" i="29"/>
  <c r="AB91" i="21"/>
  <c r="AA111" i="20"/>
  <c r="AB95" i="29"/>
  <c r="AB107" i="21"/>
  <c r="AC49" i="29"/>
  <c r="Z28" i="19"/>
  <c r="AA21" i="19"/>
  <c r="AB21" i="20"/>
  <c r="Z18" i="20"/>
  <c r="AA3" i="20"/>
  <c r="AA16" i="20"/>
  <c r="Z11" i="20"/>
  <c r="Z20" i="20"/>
  <c r="AA54" i="21"/>
  <c r="AA2" i="27"/>
  <c r="AA10" i="23"/>
  <c r="AA10" i="22"/>
  <c r="AA2" i="17"/>
  <c r="AA2" i="16"/>
  <c r="AA2" i="18"/>
  <c r="AG2" i="8"/>
  <c r="AC2" i="50" s="1"/>
  <c r="AC5" i="50" s="1"/>
  <c r="Z8" i="20"/>
  <c r="Z17" i="20"/>
  <c r="Z34" i="23"/>
  <c r="Z2" i="23"/>
  <c r="Z26" i="23"/>
  <c r="Z34" i="27"/>
  <c r="Z18" i="27"/>
  <c r="Z12" i="20"/>
  <c r="AE77" i="19"/>
  <c r="AE30" i="19"/>
  <c r="AE35" i="19" s="1"/>
  <c r="AF33" i="19"/>
  <c r="AA6" i="21"/>
  <c r="Z24" i="18"/>
  <c r="Z14" i="18"/>
  <c r="Z34" i="18"/>
  <c r="Z44" i="18"/>
  <c r="Z55" i="18"/>
  <c r="Z84" i="18"/>
  <c r="Z90" i="18"/>
  <c r="Z66" i="18"/>
  <c r="Z72" i="18" s="1"/>
  <c r="Z78" i="18"/>
  <c r="Z96" i="18" s="1"/>
  <c r="AA28" i="20"/>
  <c r="Z9" i="20"/>
  <c r="AF32" i="19"/>
  <c r="AA7" i="20"/>
  <c r="Z13" i="20"/>
  <c r="Z78" i="17"/>
  <c r="Z96" i="17" s="1"/>
  <c r="Z14" i="17"/>
  <c r="Z84" i="17"/>
  <c r="Z90" i="17"/>
  <c r="Z44" i="17"/>
  <c r="Z34" i="17"/>
  <c r="Z55" i="17"/>
  <c r="Z66" i="17"/>
  <c r="Z72" i="17" s="1"/>
  <c r="Z24" i="17"/>
  <c r="Z2" i="22"/>
  <c r="Z34" i="22"/>
  <c r="Z26" i="22"/>
  <c r="Z26" i="20"/>
  <c r="Z44" i="16"/>
  <c r="Z90" i="16"/>
  <c r="Z55" i="16"/>
  <c r="Z14" i="16"/>
  <c r="Z24" i="16"/>
  <c r="Z78" i="16"/>
  <c r="Z96" i="16" s="1"/>
  <c r="Z34" i="16"/>
  <c r="Z84" i="16"/>
  <c r="Z66" i="16"/>
  <c r="Z72" i="16" s="1"/>
  <c r="AD25" i="20"/>
  <c r="Z17" i="21"/>
  <c r="AF34" i="19"/>
  <c r="Z23" i="21"/>
  <c r="Z11" i="21"/>
  <c r="AF31" i="19"/>
  <c r="AA6" i="20"/>
  <c r="Z14" i="20"/>
  <c r="Z19" i="20"/>
  <c r="Z15" i="20"/>
  <c r="AA45" i="19" l="1"/>
  <c r="AB5" i="21"/>
  <c r="AB6" i="12"/>
  <c r="AA17" i="15"/>
  <c r="AC21" i="15"/>
  <c r="AA22" i="21"/>
  <c r="AA10" i="15"/>
  <c r="AA14" i="14"/>
  <c r="AA22" i="14"/>
  <c r="AB16" i="12"/>
  <c r="Z22" i="20"/>
  <c r="AB103" i="20"/>
  <c r="AB28" i="21"/>
  <c r="AA12" i="12"/>
  <c r="Z22" i="19"/>
  <c r="AA4" i="15"/>
  <c r="AB110" i="21"/>
  <c r="AB16" i="20"/>
  <c r="AB16" i="15"/>
  <c r="AA69" i="21"/>
  <c r="AA27" i="21" s="1"/>
  <c r="AB5" i="15"/>
  <c r="AA13" i="14"/>
  <c r="AA10" i="14"/>
  <c r="AA10" i="12"/>
  <c r="AA13" i="15"/>
  <c r="Z9" i="19"/>
  <c r="AB3" i="29"/>
  <c r="AB100" i="19"/>
  <c r="AB46" i="20"/>
  <c r="AA20" i="14"/>
  <c r="AA26" i="21"/>
  <c r="AB99" i="21"/>
  <c r="Z17" i="19"/>
  <c r="AB89" i="19"/>
  <c r="Z14" i="19"/>
  <c r="AA10" i="21"/>
  <c r="AA14" i="21"/>
  <c r="AA11" i="21"/>
  <c r="AB16" i="14"/>
  <c r="AA12" i="15"/>
  <c r="Z15" i="19"/>
  <c r="AA13" i="21"/>
  <c r="AB4" i="14"/>
  <c r="AB103" i="21"/>
  <c r="AA17" i="12"/>
  <c r="AA8" i="15"/>
  <c r="AB16" i="21"/>
  <c r="AA98" i="19"/>
  <c r="Z26" i="19"/>
  <c r="AA47" i="19"/>
  <c r="AA20" i="15"/>
  <c r="AA22" i="15"/>
  <c r="AA19" i="21"/>
  <c r="AB27" i="11"/>
  <c r="AA15" i="14"/>
  <c r="AB7" i="15"/>
  <c r="Z62" i="19"/>
  <c r="Z20" i="19" s="1"/>
  <c r="AA111" i="19"/>
  <c r="AA15" i="21"/>
  <c r="AB6" i="15"/>
  <c r="AA19" i="14"/>
  <c r="AB101" i="21"/>
  <c r="AA107" i="19"/>
  <c r="AB17" i="11"/>
  <c r="AA18" i="21"/>
  <c r="Z8" i="29"/>
  <c r="AA26" i="14"/>
  <c r="AA19" i="29"/>
  <c r="AA23" i="21"/>
  <c r="AB5" i="12"/>
  <c r="AA27" i="12"/>
  <c r="AE25" i="14"/>
  <c r="AA22" i="12"/>
  <c r="AC90" i="21"/>
  <c r="AB110" i="20"/>
  <c r="AA17" i="14"/>
  <c r="AA17" i="21"/>
  <c r="AA8" i="14"/>
  <c r="AB56" i="21"/>
  <c r="AE25" i="21"/>
  <c r="AA23" i="14"/>
  <c r="AB54" i="21"/>
  <c r="AA27" i="28"/>
  <c r="AA23" i="28"/>
  <c r="AA14" i="15"/>
  <c r="AB96" i="21"/>
  <c r="AC90" i="20"/>
  <c r="AA18" i="14"/>
  <c r="AB51" i="21"/>
  <c r="AA17" i="20"/>
  <c r="AB3" i="12"/>
  <c r="AA23" i="12"/>
  <c r="AA14" i="12"/>
  <c r="AA11" i="15"/>
  <c r="Z11" i="19"/>
  <c r="AE109" i="19"/>
  <c r="Z54" i="19"/>
  <c r="Z12" i="19" s="1"/>
  <c r="AA9" i="12"/>
  <c r="AA4" i="14"/>
  <c r="AA9" i="21"/>
  <c r="AA26" i="28"/>
  <c r="AA13" i="28"/>
  <c r="Z8" i="19"/>
  <c r="AA4" i="21"/>
  <c r="Z46" i="19"/>
  <c r="Z4" i="19" s="1"/>
  <c r="AA26" i="29"/>
  <c r="AA13" i="29"/>
  <c r="AA101" i="19"/>
  <c r="AA11" i="12"/>
  <c r="AA8" i="21"/>
  <c r="AA102" i="19"/>
  <c r="AB3" i="21"/>
  <c r="AA19" i="28"/>
  <c r="AA26" i="12"/>
  <c r="AA64" i="19"/>
  <c r="AC48" i="21"/>
  <c r="AB3" i="28"/>
  <c r="AA18" i="12"/>
  <c r="AC105" i="19"/>
  <c r="AB63" i="19"/>
  <c r="AB21" i="19" s="1"/>
  <c r="AA56" i="19"/>
  <c r="AA11" i="14"/>
  <c r="AB6" i="14"/>
  <c r="AA11" i="20"/>
  <c r="AB3" i="14"/>
  <c r="AA7" i="29"/>
  <c r="AA93" i="19"/>
  <c r="AA19" i="12"/>
  <c r="AB4" i="11"/>
  <c r="AB6" i="21"/>
  <c r="AA12" i="14"/>
  <c r="AB97" i="21"/>
  <c r="AA12" i="21"/>
  <c r="AA18" i="15"/>
  <c r="AB3" i="15"/>
  <c r="AA96" i="19"/>
  <c r="AB104" i="29"/>
  <c r="AD86" i="12"/>
  <c r="AD44" i="12"/>
  <c r="AA13" i="12"/>
  <c r="AC48" i="20"/>
  <c r="AA26" i="15"/>
  <c r="AE25" i="15"/>
  <c r="AA8" i="28"/>
  <c r="AA50" i="29"/>
  <c r="AB7" i="28"/>
  <c r="Z61" i="19"/>
  <c r="Z19" i="19" s="1"/>
  <c r="AA70" i="19"/>
  <c r="AA28" i="19" s="1"/>
  <c r="AD44" i="14"/>
  <c r="AD86" i="14"/>
  <c r="AA46" i="19"/>
  <c r="AA88" i="19"/>
  <c r="AD86" i="20"/>
  <c r="AD44" i="20"/>
  <c r="AA9" i="14"/>
  <c r="AD63" i="21"/>
  <c r="AA104" i="19"/>
  <c r="AA15" i="28"/>
  <c r="AB90" i="19"/>
  <c r="AD86" i="21"/>
  <c r="AD44" i="21"/>
  <c r="AB5" i="14"/>
  <c r="AA68" i="19"/>
  <c r="AA9" i="15"/>
  <c r="AA15" i="29"/>
  <c r="AA62" i="29"/>
  <c r="AA20" i="29" s="1"/>
  <c r="AA20" i="28"/>
  <c r="AD86" i="19"/>
  <c r="AD44" i="19"/>
  <c r="AA110" i="19"/>
  <c r="AD44" i="11"/>
  <c r="AD86" i="11"/>
  <c r="AD86" i="29"/>
  <c r="AD44" i="29"/>
  <c r="AE2" i="28"/>
  <c r="AE2" i="29"/>
  <c r="AE2" i="19"/>
  <c r="AE2" i="20"/>
  <c r="AE2" i="21"/>
  <c r="AE2" i="15"/>
  <c r="AE2" i="14"/>
  <c r="AE2" i="11"/>
  <c r="AE2" i="12"/>
  <c r="AE2" i="10"/>
  <c r="Z65" i="19"/>
  <c r="Z23" i="19" s="1"/>
  <c r="AD44" i="10"/>
  <c r="AD86" i="10"/>
  <c r="AD86" i="28"/>
  <c r="AD44" i="28"/>
  <c r="AC63" i="29"/>
  <c r="AC21" i="29" s="1"/>
  <c r="AC21" i="28"/>
  <c r="AA55" i="19"/>
  <c r="AB28" i="14"/>
  <c r="AA57" i="19"/>
  <c r="AA20" i="21"/>
  <c r="AD105" i="21"/>
  <c r="AD105" i="29"/>
  <c r="AB112" i="19"/>
  <c r="AA27" i="29"/>
  <c r="Z60" i="19"/>
  <c r="Z18" i="19" s="1"/>
  <c r="AA95" i="19"/>
  <c r="AD44" i="15"/>
  <c r="AD86" i="15"/>
  <c r="AB111" i="29"/>
  <c r="AF109" i="21"/>
  <c r="AF109" i="29"/>
  <c r="AB107" i="29"/>
  <c r="AC112" i="20"/>
  <c r="AE25" i="12"/>
  <c r="AA23" i="29"/>
  <c r="AC112" i="21"/>
  <c r="AC87" i="20"/>
  <c r="AC87" i="29"/>
  <c r="AB6" i="29"/>
  <c r="AB95" i="21"/>
  <c r="AB102" i="21"/>
  <c r="AC89" i="21"/>
  <c r="AC89" i="29"/>
  <c r="AB88" i="29"/>
  <c r="AB98" i="21"/>
  <c r="AB14" i="11"/>
  <c r="AA99" i="19"/>
  <c r="AA103" i="19"/>
  <c r="AB9" i="11"/>
  <c r="AB93" i="29"/>
  <c r="AB87" i="19"/>
  <c r="AA97" i="19"/>
  <c r="AB7" i="14"/>
  <c r="AB7" i="21"/>
  <c r="AA4" i="12"/>
  <c r="AB6" i="28"/>
  <c r="AB61" i="21"/>
  <c r="AB26" i="11"/>
  <c r="AB55" i="21"/>
  <c r="AB56" i="29"/>
  <c r="AB14" i="29" s="1"/>
  <c r="AB14" i="28"/>
  <c r="AB12" i="29"/>
  <c r="AB12" i="28"/>
  <c r="AB68" i="29"/>
  <c r="AB26" i="29" s="1"/>
  <c r="AB26" i="28"/>
  <c r="AE67" i="29"/>
  <c r="AE25" i="29" s="1"/>
  <c r="AE25" i="28"/>
  <c r="AB68" i="20"/>
  <c r="AD67" i="19"/>
  <c r="AD25" i="19" s="1"/>
  <c r="AB16" i="29"/>
  <c r="AB16" i="28"/>
  <c r="AE25" i="20"/>
  <c r="AB53" i="21"/>
  <c r="AA59" i="29"/>
  <c r="AA17" i="29" s="1"/>
  <c r="AA17" i="28"/>
  <c r="AB55" i="29"/>
  <c r="AB13" i="29" s="1"/>
  <c r="AB13" i="28"/>
  <c r="AB26" i="15"/>
  <c r="AB13" i="11"/>
  <c r="AC58" i="21"/>
  <c r="Z55" i="19"/>
  <c r="Z13" i="19" s="1"/>
  <c r="AA53" i="29"/>
  <c r="AA11" i="29" s="1"/>
  <c r="AA11" i="28"/>
  <c r="AA58" i="19"/>
  <c r="AB23" i="11"/>
  <c r="AA65" i="19"/>
  <c r="AF67" i="29"/>
  <c r="AB57" i="21"/>
  <c r="Z69" i="19"/>
  <c r="Z27" i="19" s="1"/>
  <c r="AA60" i="29"/>
  <c r="AA18" i="29" s="1"/>
  <c r="AA18" i="28"/>
  <c r="AA12" i="29"/>
  <c r="AA12" i="28"/>
  <c r="AA61" i="19"/>
  <c r="AB70" i="29"/>
  <c r="AB28" i="29" s="1"/>
  <c r="AB28" i="28"/>
  <c r="AB51" i="20"/>
  <c r="AA51" i="29"/>
  <c r="AA9" i="29" s="1"/>
  <c r="AA9" i="28"/>
  <c r="AB45" i="19"/>
  <c r="AB46" i="29"/>
  <c r="Z4" i="20"/>
  <c r="AC47" i="29"/>
  <c r="AC3" i="11"/>
  <c r="AC48" i="29"/>
  <c r="AC6" i="29" s="1"/>
  <c r="AC6" i="28"/>
  <c r="AB47" i="29"/>
  <c r="AB5" i="29" s="1"/>
  <c r="AB5" i="28"/>
  <c r="AB48" i="19"/>
  <c r="AA48" i="19"/>
  <c r="AA15" i="15"/>
  <c r="AB91" i="20"/>
  <c r="AB7" i="20" s="1"/>
  <c r="AB7" i="29"/>
  <c r="AC7" i="11"/>
  <c r="AC91" i="29"/>
  <c r="AC91" i="20"/>
  <c r="AC49" i="21"/>
  <c r="AB49" i="19"/>
  <c r="AC49" i="20"/>
  <c r="AB106" i="29"/>
  <c r="AA106" i="19"/>
  <c r="AB94" i="21"/>
  <c r="AB94" i="29"/>
  <c r="AA94" i="19"/>
  <c r="AA10" i="29"/>
  <c r="Z94" i="19"/>
  <c r="Z10" i="19" s="1"/>
  <c r="AA92" i="20"/>
  <c r="AA50" i="20"/>
  <c r="AB8" i="11"/>
  <c r="AA52" i="19"/>
  <c r="AB64" i="29"/>
  <c r="AB7" i="12"/>
  <c r="AA8" i="12"/>
  <c r="AC21" i="21"/>
  <c r="AC70" i="20"/>
  <c r="AC89" i="20"/>
  <c r="AD21" i="15"/>
  <c r="AB65" i="21"/>
  <c r="AB23" i="21" s="1"/>
  <c r="AB93" i="20"/>
  <c r="AC70" i="21"/>
  <c r="AB11" i="11"/>
  <c r="AB9" i="15"/>
  <c r="AC5" i="11"/>
  <c r="AA20" i="12"/>
  <c r="AB12" i="11"/>
  <c r="AC6" i="11"/>
  <c r="AB93" i="21"/>
  <c r="AC21" i="12"/>
  <c r="AC28" i="11"/>
  <c r="AB52" i="21"/>
  <c r="AB20" i="15"/>
  <c r="AB88" i="20"/>
  <c r="AA15" i="12"/>
  <c r="AB104" i="21"/>
  <c r="AF25" i="11"/>
  <c r="AB18" i="11"/>
  <c r="AC91" i="21"/>
  <c r="AB19" i="11"/>
  <c r="AB111" i="20"/>
  <c r="AB20" i="11"/>
  <c r="AD21" i="11"/>
  <c r="AB10" i="11"/>
  <c r="AB111" i="21"/>
  <c r="AC100" i="21"/>
  <c r="Z27" i="20"/>
  <c r="AB61" i="20"/>
  <c r="AB69" i="20"/>
  <c r="AB92" i="21"/>
  <c r="AC21" i="14"/>
  <c r="AB69" i="21"/>
  <c r="AC107" i="29"/>
  <c r="AC92" i="29"/>
  <c r="AC88" i="21"/>
  <c r="AC97" i="29"/>
  <c r="AD90" i="29"/>
  <c r="AB50" i="20"/>
  <c r="AC47" i="20"/>
  <c r="AD89" i="29"/>
  <c r="AC102" i="21"/>
  <c r="AC106" i="29"/>
  <c r="AC16" i="11"/>
  <c r="AC95" i="29"/>
  <c r="AF67" i="21"/>
  <c r="AC99" i="29"/>
  <c r="AC93" i="29"/>
  <c r="AD87" i="20"/>
  <c r="AB15" i="11"/>
  <c r="AG109" i="29"/>
  <c r="AD49" i="29"/>
  <c r="AC87" i="21"/>
  <c r="AC101" i="29"/>
  <c r="AC110" i="29"/>
  <c r="AD91" i="29"/>
  <c r="AB22" i="11"/>
  <c r="AB28" i="12"/>
  <c r="AC111" i="21"/>
  <c r="AC98" i="29"/>
  <c r="AC103" i="21"/>
  <c r="AC94" i="29"/>
  <c r="AA34" i="23"/>
  <c r="AA2" i="23"/>
  <c r="AA26" i="23"/>
  <c r="AA12" i="20"/>
  <c r="AA55" i="16"/>
  <c r="AA90" i="16"/>
  <c r="AA66" i="16"/>
  <c r="AA72" i="16" s="1"/>
  <c r="AA78" i="16"/>
  <c r="AA96" i="16" s="1"/>
  <c r="AA84" i="16"/>
  <c r="AA44" i="16"/>
  <c r="AA14" i="16"/>
  <c r="AA24" i="16"/>
  <c r="AA34" i="16"/>
  <c r="AB2" i="27"/>
  <c r="AB10" i="23"/>
  <c r="AB10" i="22"/>
  <c r="AB2" i="17"/>
  <c r="AB2" i="16"/>
  <c r="AB2" i="18"/>
  <c r="AH2" i="8"/>
  <c r="AD2" i="50" s="1"/>
  <c r="AD5" i="50" s="1"/>
  <c r="AB3" i="20"/>
  <c r="AA13" i="20"/>
  <c r="AA2" i="22"/>
  <c r="AA34" i="22"/>
  <c r="AA26" i="22"/>
  <c r="AB22" i="21"/>
  <c r="AB22" i="14"/>
  <c r="AC21" i="20"/>
  <c r="AA27" i="20"/>
  <c r="AA4" i="20"/>
  <c r="AC45" i="21"/>
  <c r="AG32" i="19"/>
  <c r="AA14" i="20"/>
  <c r="AB6" i="20"/>
  <c r="AA20" i="20"/>
  <c r="AA26" i="20"/>
  <c r="AA23" i="20"/>
  <c r="AA10" i="20"/>
  <c r="AA34" i="27"/>
  <c r="AA18" i="27"/>
  <c r="AA15" i="20"/>
  <c r="AG33" i="19"/>
  <c r="AA22" i="20"/>
  <c r="AB28" i="20"/>
  <c r="AG31" i="19"/>
  <c r="AG34" i="19"/>
  <c r="AF30" i="19"/>
  <c r="AF35" i="19" s="1"/>
  <c r="AF77" i="19"/>
  <c r="AA84" i="18"/>
  <c r="AA90" i="18"/>
  <c r="AA66" i="18"/>
  <c r="AA72" i="18" s="1"/>
  <c r="AA14" i="18"/>
  <c r="AA34" i="18"/>
  <c r="AA55" i="18"/>
  <c r="AA24" i="18"/>
  <c r="AA44" i="18"/>
  <c r="AA78" i="18"/>
  <c r="AA96" i="18" s="1"/>
  <c r="AB5" i="20"/>
  <c r="AA9" i="20"/>
  <c r="AA18" i="20"/>
  <c r="AA19" i="20"/>
  <c r="AA24" i="17"/>
  <c r="AA14" i="17"/>
  <c r="AA90" i="17"/>
  <c r="AA44" i="17"/>
  <c r="AA66" i="17"/>
  <c r="AA72" i="17" s="1"/>
  <c r="AA78" i="17"/>
  <c r="AA96" i="17" s="1"/>
  <c r="AA34" i="17"/>
  <c r="AA55" i="17"/>
  <c r="AA84" i="17"/>
  <c r="AB46" i="21" l="1"/>
  <c r="AB4" i="21" s="1"/>
  <c r="AC3" i="12"/>
  <c r="AB15" i="15"/>
  <c r="AB18" i="14"/>
  <c r="AB27" i="15"/>
  <c r="AB13" i="15"/>
  <c r="AB60" i="21"/>
  <c r="AB18" i="21" s="1"/>
  <c r="AA69" i="19"/>
  <c r="AB26" i="14"/>
  <c r="AB15" i="14"/>
  <c r="AC6" i="15"/>
  <c r="AB15" i="12"/>
  <c r="AB17" i="15"/>
  <c r="AB99" i="19"/>
  <c r="AB19" i="15"/>
  <c r="AB14" i="15"/>
  <c r="AB12" i="15"/>
  <c r="AC7" i="12"/>
  <c r="AB6" i="19"/>
  <c r="AC6" i="14"/>
  <c r="AC6" i="21"/>
  <c r="AB17" i="14"/>
  <c r="AB23" i="14"/>
  <c r="AC106" i="21"/>
  <c r="AC45" i="20"/>
  <c r="AC3" i="20" s="1"/>
  <c r="AB15" i="21"/>
  <c r="AB14" i="21"/>
  <c r="AB19" i="14"/>
  <c r="AB13" i="12"/>
  <c r="AD70" i="20"/>
  <c r="AB26" i="12"/>
  <c r="AB101" i="19"/>
  <c r="AB23" i="15"/>
  <c r="AA13" i="19"/>
  <c r="AD90" i="21"/>
  <c r="AC5" i="28"/>
  <c r="AB8" i="15"/>
  <c r="AC5" i="29"/>
  <c r="AC16" i="21"/>
  <c r="AC93" i="21"/>
  <c r="AC107" i="21"/>
  <c r="AD70" i="21"/>
  <c r="AD90" i="20"/>
  <c r="AC23" i="11"/>
  <c r="AC59" i="21"/>
  <c r="AC53" i="21"/>
  <c r="AB20" i="14"/>
  <c r="AB103" i="19"/>
  <c r="AA14" i="19"/>
  <c r="AA26" i="19"/>
  <c r="AB19" i="21"/>
  <c r="AF25" i="21"/>
  <c r="AC106" i="20"/>
  <c r="AB4" i="15"/>
  <c r="AC98" i="21"/>
  <c r="AC110" i="21"/>
  <c r="AB14" i="12"/>
  <c r="AC110" i="20"/>
  <c r="AC46" i="20"/>
  <c r="AE67" i="19"/>
  <c r="AE25" i="19" s="1"/>
  <c r="AB27" i="21"/>
  <c r="AB12" i="14"/>
  <c r="AB62" i="21"/>
  <c r="AB20" i="21" s="1"/>
  <c r="AB9" i="12"/>
  <c r="AF25" i="14"/>
  <c r="AB23" i="12"/>
  <c r="AC46" i="21"/>
  <c r="AC4" i="21" s="1"/>
  <c r="AC28" i="21"/>
  <c r="AF25" i="28"/>
  <c r="AB22" i="12"/>
  <c r="AB20" i="12"/>
  <c r="AB97" i="19"/>
  <c r="AB18" i="12"/>
  <c r="AC5" i="14"/>
  <c r="AB12" i="21"/>
  <c r="AB110" i="19"/>
  <c r="AC99" i="21"/>
  <c r="AC26" i="11"/>
  <c r="AB19" i="12"/>
  <c r="AE21" i="11"/>
  <c r="AC89" i="19"/>
  <c r="AB22" i="15"/>
  <c r="AD6" i="14"/>
  <c r="AD91" i="20"/>
  <c r="AC68" i="20"/>
  <c r="AD47" i="20"/>
  <c r="AD49" i="20"/>
  <c r="AB11" i="14"/>
  <c r="AB104" i="19"/>
  <c r="AB11" i="21"/>
  <c r="AC6" i="12"/>
  <c r="AC7" i="15"/>
  <c r="AD21" i="14"/>
  <c r="AC47" i="21"/>
  <c r="AC5" i="21" s="1"/>
  <c r="AA8" i="20"/>
  <c r="AD5" i="15"/>
  <c r="AD7" i="11"/>
  <c r="AB27" i="14"/>
  <c r="AC92" i="21"/>
  <c r="AB9" i="14"/>
  <c r="AD47" i="21"/>
  <c r="AD49" i="21"/>
  <c r="AB13" i="14"/>
  <c r="AC28" i="14"/>
  <c r="AB68" i="21"/>
  <c r="AB26" i="21" s="1"/>
  <c r="AB13" i="21"/>
  <c r="AC14" i="11"/>
  <c r="AC15" i="11"/>
  <c r="AC5" i="15"/>
  <c r="AB10" i="15"/>
  <c r="AB17" i="12"/>
  <c r="AD21" i="21"/>
  <c r="AC94" i="21"/>
  <c r="AC68" i="21"/>
  <c r="AC28" i="15"/>
  <c r="AA19" i="19"/>
  <c r="AD105" i="19"/>
  <c r="AB10" i="21"/>
  <c r="AC28" i="12"/>
  <c r="AB8" i="12"/>
  <c r="AB4" i="29"/>
  <c r="AC3" i="21"/>
  <c r="AC16" i="12"/>
  <c r="AC48" i="19"/>
  <c r="AB8" i="14"/>
  <c r="AA51" i="19"/>
  <c r="AA9" i="19" s="1"/>
  <c r="AF25" i="29"/>
  <c r="AB98" i="19"/>
  <c r="AB18" i="15"/>
  <c r="AA62" i="19"/>
  <c r="AA54" i="19"/>
  <c r="AB62" i="29"/>
  <c r="AB20" i="29" s="1"/>
  <c r="AB20" i="28"/>
  <c r="AC62" i="21"/>
  <c r="AC56" i="21"/>
  <c r="AB64" i="19"/>
  <c r="AC92" i="20"/>
  <c r="AB10" i="14"/>
  <c r="AC104" i="29"/>
  <c r="AB88" i="19"/>
  <c r="AB11" i="12"/>
  <c r="AB10" i="28"/>
  <c r="AB52" i="29"/>
  <c r="AB52" i="19" s="1"/>
  <c r="AE86" i="19"/>
  <c r="AE44" i="19"/>
  <c r="AD63" i="29"/>
  <c r="AD21" i="29" s="1"/>
  <c r="AD21" i="28"/>
  <c r="AE86" i="20"/>
  <c r="AE44" i="20"/>
  <c r="AC97" i="21"/>
  <c r="AB14" i="14"/>
  <c r="AC16" i="15"/>
  <c r="AE86" i="10"/>
  <c r="AE44" i="10"/>
  <c r="AE86" i="29"/>
  <c r="AE44" i="29"/>
  <c r="AE63" i="29"/>
  <c r="AC62" i="29"/>
  <c r="AC20" i="28"/>
  <c r="AB54" i="19"/>
  <c r="AC10" i="28"/>
  <c r="AC52" i="29"/>
  <c r="AC10" i="29" s="1"/>
  <c r="AB10" i="12"/>
  <c r="AB4" i="28"/>
  <c r="AE86" i="11"/>
  <c r="AE44" i="11"/>
  <c r="AD5" i="11"/>
  <c r="AD100" i="21"/>
  <c r="AE63" i="21"/>
  <c r="AB8" i="28"/>
  <c r="AB50" i="29"/>
  <c r="AB102" i="19"/>
  <c r="AC63" i="19"/>
  <c r="AC21" i="19" s="1"/>
  <c r="AE44" i="14"/>
  <c r="AE86" i="14"/>
  <c r="AE44" i="12"/>
  <c r="AE86" i="12"/>
  <c r="AE86" i="28"/>
  <c r="AE44" i="28"/>
  <c r="AD89" i="20"/>
  <c r="AB59" i="21"/>
  <c r="AB17" i="21" s="1"/>
  <c r="AC7" i="14"/>
  <c r="AC93" i="20"/>
  <c r="AB96" i="19"/>
  <c r="AE44" i="15"/>
  <c r="AE86" i="15"/>
  <c r="AF2" i="28"/>
  <c r="AF2" i="29"/>
  <c r="AF2" i="19"/>
  <c r="AF2" i="20"/>
  <c r="AF2" i="21"/>
  <c r="AF2" i="11"/>
  <c r="AF2" i="10"/>
  <c r="AF2" i="12"/>
  <c r="AF2" i="15"/>
  <c r="AF2" i="14"/>
  <c r="AC95" i="21"/>
  <c r="AC5" i="12"/>
  <c r="AD89" i="21"/>
  <c r="AD6" i="11"/>
  <c r="AC7" i="21"/>
  <c r="AG109" i="21"/>
  <c r="AE105" i="21"/>
  <c r="AE105" i="29"/>
  <c r="AE86" i="21"/>
  <c r="AE44" i="21"/>
  <c r="AB107" i="19"/>
  <c r="AF109" i="19"/>
  <c r="AC111" i="20"/>
  <c r="AC111" i="29"/>
  <c r="AD112" i="21"/>
  <c r="AD112" i="29"/>
  <c r="AF25" i="12"/>
  <c r="AF25" i="15"/>
  <c r="AB27" i="12"/>
  <c r="AB111" i="19"/>
  <c r="AC112" i="19"/>
  <c r="AC16" i="14"/>
  <c r="AC17" i="11"/>
  <c r="AC10" i="11"/>
  <c r="AC101" i="21"/>
  <c r="AB93" i="19"/>
  <c r="AB4" i="12"/>
  <c r="AC90" i="19"/>
  <c r="AD87" i="21"/>
  <c r="AD87" i="29"/>
  <c r="AB12" i="12"/>
  <c r="AC12" i="11"/>
  <c r="AC100" i="19"/>
  <c r="AB92" i="29"/>
  <c r="AC87" i="19"/>
  <c r="AC102" i="29"/>
  <c r="AC88" i="29"/>
  <c r="AD91" i="21"/>
  <c r="AC96" i="21"/>
  <c r="AC103" i="29"/>
  <c r="AC7" i="28"/>
  <c r="AC3" i="15"/>
  <c r="AB95" i="19"/>
  <c r="AB53" i="29"/>
  <c r="AB11" i="29" s="1"/>
  <c r="AB11" i="28"/>
  <c r="AF67" i="19"/>
  <c r="AC56" i="29"/>
  <c r="AC14" i="29" s="1"/>
  <c r="AC14" i="28"/>
  <c r="AB69" i="29"/>
  <c r="AB27" i="29" s="1"/>
  <c r="AB27" i="28"/>
  <c r="AB58" i="19"/>
  <c r="AB16" i="19" s="1"/>
  <c r="AC16" i="29"/>
  <c r="AC16" i="28"/>
  <c r="AC11" i="28"/>
  <c r="AC53" i="29"/>
  <c r="AC11" i="29" s="1"/>
  <c r="AC59" i="29"/>
  <c r="AC17" i="29" s="1"/>
  <c r="AC17" i="28"/>
  <c r="AD70" i="29"/>
  <c r="AB65" i="29"/>
  <c r="AB23" i="29" s="1"/>
  <c r="AB23" i="28"/>
  <c r="AA60" i="19"/>
  <c r="AA18" i="19" s="1"/>
  <c r="AC12" i="29"/>
  <c r="AC12" i="28"/>
  <c r="AB15" i="28"/>
  <c r="AB57" i="29"/>
  <c r="AB15" i="29" s="1"/>
  <c r="AB17" i="28"/>
  <c r="AB59" i="29"/>
  <c r="AB17" i="29" s="1"/>
  <c r="AB61" i="29"/>
  <c r="AB19" i="29" s="1"/>
  <c r="AB19" i="28"/>
  <c r="AC13" i="28"/>
  <c r="AC55" i="29"/>
  <c r="AC13" i="29" s="1"/>
  <c r="AB55" i="19"/>
  <c r="AC54" i="21"/>
  <c r="AB56" i="19"/>
  <c r="AC11" i="11"/>
  <c r="AA53" i="19"/>
  <c r="AC70" i="29"/>
  <c r="AC28" i="29" s="1"/>
  <c r="AC28" i="28"/>
  <c r="AB70" i="19"/>
  <c r="AB28" i="19" s="1"/>
  <c r="AC61" i="20"/>
  <c r="AC68" i="29"/>
  <c r="AC26" i="29" s="1"/>
  <c r="AC26" i="28"/>
  <c r="AB60" i="29"/>
  <c r="AB18" i="29" s="1"/>
  <c r="AB18" i="28"/>
  <c r="AA59" i="19"/>
  <c r="AC51" i="21"/>
  <c r="AB51" i="29"/>
  <c r="AB9" i="29" s="1"/>
  <c r="AB9" i="28"/>
  <c r="AD48" i="29"/>
  <c r="AD6" i="29" s="1"/>
  <c r="AD6" i="28"/>
  <c r="AB47" i="19"/>
  <c r="AB5" i="19" s="1"/>
  <c r="AC46" i="29"/>
  <c r="AD3" i="11"/>
  <c r="AD47" i="29"/>
  <c r="AD5" i="29" s="1"/>
  <c r="AD5" i="28"/>
  <c r="AC3" i="28"/>
  <c r="AC45" i="29"/>
  <c r="AC3" i="29" s="1"/>
  <c r="AB11" i="15"/>
  <c r="AA10" i="19"/>
  <c r="AC91" i="19"/>
  <c r="AC7" i="29"/>
  <c r="AD7" i="29"/>
  <c r="AC49" i="19"/>
  <c r="AD7" i="28"/>
  <c r="AB91" i="19"/>
  <c r="AB106" i="20"/>
  <c r="AB22" i="20" s="1"/>
  <c r="AB22" i="29"/>
  <c r="AB94" i="19"/>
  <c r="AB92" i="20"/>
  <c r="AA92" i="19"/>
  <c r="AC50" i="20"/>
  <c r="AA8" i="29"/>
  <c r="AB50" i="21"/>
  <c r="AA50" i="19"/>
  <c r="AB22" i="28"/>
  <c r="AC64" i="29"/>
  <c r="AD45" i="20"/>
  <c r="AC22" i="11"/>
  <c r="AD21" i="12"/>
  <c r="AD112" i="20"/>
  <c r="AB9" i="21"/>
  <c r="AC4" i="11"/>
  <c r="AG25" i="11"/>
  <c r="AC103" i="20"/>
  <c r="AC8" i="11"/>
  <c r="AC18" i="11"/>
  <c r="AC88" i="20"/>
  <c r="AD58" i="21"/>
  <c r="AC27" i="14"/>
  <c r="AC19" i="11"/>
  <c r="AC13" i="11"/>
  <c r="AC3" i="14"/>
  <c r="AC19" i="14"/>
  <c r="AD52" i="29"/>
  <c r="AC64" i="21"/>
  <c r="AE91" i="29"/>
  <c r="AD102" i="29"/>
  <c r="AD110" i="29"/>
  <c r="AE87" i="29"/>
  <c r="AC9" i="11"/>
  <c r="AD28" i="11"/>
  <c r="AD93" i="29"/>
  <c r="AC55" i="21"/>
  <c r="AC20" i="11"/>
  <c r="AF105" i="29"/>
  <c r="AD106" i="29"/>
  <c r="AD101" i="29"/>
  <c r="AC27" i="11"/>
  <c r="AD16" i="11"/>
  <c r="AD103" i="21"/>
  <c r="AD92" i="29"/>
  <c r="AC104" i="21"/>
  <c r="AD16" i="15"/>
  <c r="AE90" i="20"/>
  <c r="AE89" i="21"/>
  <c r="AB27" i="20"/>
  <c r="AC28" i="20"/>
  <c r="AC7" i="20"/>
  <c r="AB4" i="20"/>
  <c r="AB14" i="20"/>
  <c r="AB55" i="16"/>
  <c r="AB90" i="16"/>
  <c r="AB14" i="16"/>
  <c r="AB66" i="16"/>
  <c r="AB72" i="16" s="1"/>
  <c r="AB34" i="16"/>
  <c r="AB84" i="16"/>
  <c r="AB44" i="16"/>
  <c r="AB78" i="16"/>
  <c r="AB96" i="16" s="1"/>
  <c r="AB24" i="16"/>
  <c r="AG30" i="19"/>
  <c r="AG35" i="19" s="1"/>
  <c r="AG77" i="19"/>
  <c r="AB15" i="20"/>
  <c r="AC50" i="21"/>
  <c r="AC69" i="20"/>
  <c r="AB9" i="20"/>
  <c r="AC16" i="20"/>
  <c r="AC60" i="21"/>
  <c r="AC18" i="21" s="1"/>
  <c r="AC18" i="14"/>
  <c r="AB12" i="20"/>
  <c r="AB26" i="20"/>
  <c r="AF25" i="20"/>
  <c r="AC57" i="21"/>
  <c r="AB78" i="17"/>
  <c r="AB96" i="17" s="1"/>
  <c r="AB34" i="17"/>
  <c r="AB24" i="17"/>
  <c r="AB66" i="17"/>
  <c r="AB72" i="17" s="1"/>
  <c r="AB90" i="17"/>
  <c r="AB44" i="17"/>
  <c r="AB14" i="17"/>
  <c r="AB55" i="17"/>
  <c r="AB84" i="17"/>
  <c r="AH33" i="19"/>
  <c r="AB23" i="20"/>
  <c r="AB18" i="20"/>
  <c r="AB90" i="18"/>
  <c r="AB24" i="18"/>
  <c r="AB44" i="18"/>
  <c r="AB34" i="18"/>
  <c r="AB14" i="18"/>
  <c r="AB66" i="18"/>
  <c r="AB72" i="18" s="1"/>
  <c r="AB78" i="18"/>
  <c r="AB96" i="18" s="1"/>
  <c r="AB84" i="18"/>
  <c r="AB55" i="18"/>
  <c r="AH32" i="19"/>
  <c r="AC6" i="20"/>
  <c r="AB26" i="22"/>
  <c r="AB34" i="22"/>
  <c r="AB2" i="22"/>
  <c r="AB20" i="20"/>
  <c r="AD45" i="21"/>
  <c r="AB34" i="27"/>
  <c r="AB18" i="27"/>
  <c r="AH31" i="19"/>
  <c r="AD21" i="20"/>
  <c r="AB19" i="20"/>
  <c r="AB11" i="20"/>
  <c r="AB34" i="23"/>
  <c r="AB26" i="23"/>
  <c r="AB2" i="23"/>
  <c r="AB17" i="20"/>
  <c r="AB13" i="20"/>
  <c r="AC2" i="27"/>
  <c r="AC10" i="22"/>
  <c r="AC10" i="23"/>
  <c r="AC2" i="16"/>
  <c r="AC2" i="18"/>
  <c r="AC2" i="17"/>
  <c r="AI2" i="8"/>
  <c r="AE2" i="50" s="1"/>
  <c r="AE5" i="50" s="1"/>
  <c r="AC5" i="20"/>
  <c r="AH34" i="19"/>
  <c r="AB46" i="19" l="1"/>
  <c r="AB4" i="19" s="1"/>
  <c r="AD48" i="21"/>
  <c r="AD6" i="21" s="1"/>
  <c r="AD6" i="15"/>
  <c r="AC14" i="14"/>
  <c r="AC23" i="15"/>
  <c r="AC23" i="14"/>
  <c r="AC9" i="21"/>
  <c r="AC22" i="15"/>
  <c r="AC22" i="21"/>
  <c r="AD6" i="12"/>
  <c r="AC12" i="21"/>
  <c r="AC9" i="15"/>
  <c r="AB10" i="29"/>
  <c r="AC17" i="12"/>
  <c r="AC26" i="12"/>
  <c r="AC9" i="14"/>
  <c r="AC15" i="14"/>
  <c r="AC26" i="15"/>
  <c r="AC11" i="15"/>
  <c r="AC10" i="14"/>
  <c r="AC6" i="19"/>
  <c r="AC14" i="15"/>
  <c r="AD65" i="21"/>
  <c r="AD3" i="12"/>
  <c r="AB13" i="19"/>
  <c r="AC27" i="15"/>
  <c r="AC26" i="21"/>
  <c r="AC8" i="14"/>
  <c r="AC12" i="15"/>
  <c r="AC8" i="21"/>
  <c r="AC52" i="21"/>
  <c r="AC10" i="21" s="1"/>
  <c r="AD48" i="20"/>
  <c r="AC14" i="12"/>
  <c r="AC4" i="15"/>
  <c r="AC27" i="12"/>
  <c r="AG25" i="14"/>
  <c r="AC13" i="21"/>
  <c r="AC10" i="15"/>
  <c r="AC65" i="21"/>
  <c r="AC23" i="21" s="1"/>
  <c r="AD90" i="19"/>
  <c r="AC107" i="19"/>
  <c r="AD28" i="15"/>
  <c r="AC9" i="12"/>
  <c r="AC8" i="12"/>
  <c r="AC26" i="14"/>
  <c r="AC23" i="12"/>
  <c r="AD7" i="14"/>
  <c r="AD5" i="14"/>
  <c r="AC4" i="14"/>
  <c r="AC110" i="19"/>
  <c r="AC8" i="15"/>
  <c r="AD16" i="12"/>
  <c r="AC11" i="12"/>
  <c r="AC98" i="19"/>
  <c r="AB12" i="19"/>
  <c r="AB14" i="19"/>
  <c r="AB62" i="19"/>
  <c r="AB20" i="19" s="1"/>
  <c r="AD89" i="19"/>
  <c r="AC14" i="21"/>
  <c r="AC15" i="21"/>
  <c r="AD16" i="21"/>
  <c r="AD68" i="21"/>
  <c r="AD17" i="15"/>
  <c r="AD53" i="21"/>
  <c r="AC61" i="21"/>
  <c r="AC19" i="21" s="1"/>
  <c r="AC99" i="19"/>
  <c r="AD26" i="15"/>
  <c r="AD110" i="20"/>
  <c r="AC47" i="19"/>
  <c r="AC5" i="19" s="1"/>
  <c r="AC15" i="15"/>
  <c r="AD7" i="21"/>
  <c r="AD7" i="15"/>
  <c r="AE87" i="20"/>
  <c r="AD7" i="12"/>
  <c r="AD28" i="14"/>
  <c r="AD28" i="12"/>
  <c r="AE87" i="21"/>
  <c r="AE70" i="21"/>
  <c r="AH109" i="21"/>
  <c r="AC12" i="12"/>
  <c r="AE70" i="20"/>
  <c r="AC4" i="12"/>
  <c r="AE91" i="21"/>
  <c r="AD110" i="21"/>
  <c r="AD23" i="15"/>
  <c r="AD16" i="14"/>
  <c r="AC20" i="15"/>
  <c r="AC95" i="19"/>
  <c r="AE89" i="20"/>
  <c r="AD101" i="21"/>
  <c r="AC13" i="14"/>
  <c r="AD52" i="21"/>
  <c r="AG25" i="15"/>
  <c r="AC93" i="19"/>
  <c r="AC20" i="12"/>
  <c r="AC68" i="19"/>
  <c r="AG67" i="21"/>
  <c r="AG25" i="21" s="1"/>
  <c r="AD28" i="21"/>
  <c r="AE21" i="12"/>
  <c r="AE21" i="14"/>
  <c r="AC11" i="14"/>
  <c r="AC15" i="12"/>
  <c r="AC4" i="28"/>
  <c r="AE21" i="21"/>
  <c r="AC11" i="21"/>
  <c r="AB68" i="19"/>
  <c r="AB26" i="19" s="1"/>
  <c r="AB59" i="19"/>
  <c r="AB17" i="19" s="1"/>
  <c r="AE49" i="20"/>
  <c r="AE49" i="21"/>
  <c r="AE105" i="19"/>
  <c r="AE21" i="15"/>
  <c r="AE7" i="11"/>
  <c r="AD5" i="12"/>
  <c r="AC64" i="19"/>
  <c r="AB69" i="19"/>
  <c r="AB27" i="19" s="1"/>
  <c r="AG109" i="19"/>
  <c r="AD10" i="11"/>
  <c r="AC53" i="19"/>
  <c r="AD19" i="11"/>
  <c r="AB53" i="19"/>
  <c r="AB11" i="19" s="1"/>
  <c r="AB60" i="19"/>
  <c r="AB18" i="19" s="1"/>
  <c r="AC19" i="12"/>
  <c r="AE90" i="21"/>
  <c r="AC10" i="12"/>
  <c r="AC20" i="29"/>
  <c r="AD92" i="21"/>
  <c r="AF105" i="21"/>
  <c r="AC19" i="15"/>
  <c r="AB8" i="29"/>
  <c r="AD100" i="19"/>
  <c r="AC111" i="19"/>
  <c r="AD92" i="20"/>
  <c r="AD49" i="19"/>
  <c r="AC4" i="29"/>
  <c r="AC58" i="19"/>
  <c r="AC16" i="19" s="1"/>
  <c r="AB65" i="19"/>
  <c r="AB23" i="19" s="1"/>
  <c r="AF25" i="19"/>
  <c r="AD8" i="11"/>
  <c r="AB50" i="19"/>
  <c r="AC62" i="19"/>
  <c r="AC18" i="12"/>
  <c r="AC97" i="19"/>
  <c r="AE6" i="12"/>
  <c r="AE63" i="19"/>
  <c r="AC13" i="12"/>
  <c r="AC22" i="14"/>
  <c r="AB8" i="21"/>
  <c r="AC56" i="19"/>
  <c r="AF44" i="19"/>
  <c r="AF86" i="19"/>
  <c r="AB10" i="19"/>
  <c r="AE48" i="21"/>
  <c r="AD3" i="14"/>
  <c r="AD50" i="21"/>
  <c r="AC8" i="28"/>
  <c r="AC50" i="29"/>
  <c r="AC50" i="19" s="1"/>
  <c r="AF44" i="14"/>
  <c r="AF86" i="14"/>
  <c r="AF44" i="29"/>
  <c r="AF86" i="29"/>
  <c r="AE21" i="28"/>
  <c r="AD112" i="19"/>
  <c r="AF44" i="20"/>
  <c r="AF86" i="20"/>
  <c r="AG2" i="29"/>
  <c r="AG2" i="28"/>
  <c r="AG2" i="19"/>
  <c r="AG2" i="20"/>
  <c r="AG2" i="21"/>
  <c r="AG2" i="14"/>
  <c r="AG2" i="12"/>
  <c r="AG2" i="15"/>
  <c r="AG2" i="11"/>
  <c r="AG2" i="10"/>
  <c r="AD3" i="21"/>
  <c r="AE100" i="21"/>
  <c r="AC59" i="19"/>
  <c r="AC20" i="21"/>
  <c r="AF63" i="29"/>
  <c r="AF21" i="29" s="1"/>
  <c r="AF21" i="28"/>
  <c r="AD104" i="29"/>
  <c r="AC94" i="19"/>
  <c r="AF86" i="15"/>
  <c r="AF44" i="15"/>
  <c r="AF86" i="28"/>
  <c r="AF44" i="28"/>
  <c r="AE21" i="29"/>
  <c r="AD87" i="19"/>
  <c r="AF86" i="12"/>
  <c r="AF44" i="12"/>
  <c r="AC46" i="19"/>
  <c r="AF86" i="10"/>
  <c r="AF44" i="10"/>
  <c r="AD106" i="21"/>
  <c r="AD13" i="15"/>
  <c r="AC17" i="14"/>
  <c r="AC104" i="19"/>
  <c r="AC101" i="19"/>
  <c r="AF44" i="11"/>
  <c r="AF86" i="11"/>
  <c r="AC17" i="21"/>
  <c r="AC88" i="19"/>
  <c r="AD28" i="28"/>
  <c r="AF86" i="21"/>
  <c r="AF44" i="21"/>
  <c r="AD63" i="19"/>
  <c r="AD21" i="19" s="1"/>
  <c r="AD28" i="29"/>
  <c r="AD111" i="29"/>
  <c r="AH109" i="29"/>
  <c r="AD107" i="29"/>
  <c r="AE112" i="20"/>
  <c r="AE112" i="29"/>
  <c r="AE112" i="21"/>
  <c r="AD96" i="21"/>
  <c r="AE89" i="29"/>
  <c r="AD88" i="20"/>
  <c r="AD88" i="29"/>
  <c r="AD99" i="29"/>
  <c r="AC103" i="19"/>
  <c r="AE90" i="29"/>
  <c r="AD95" i="29"/>
  <c r="AC17" i="15"/>
  <c r="AC102" i="19"/>
  <c r="AC96" i="19"/>
  <c r="AD93" i="20"/>
  <c r="AC7" i="19"/>
  <c r="AD97" i="29"/>
  <c r="AD93" i="21"/>
  <c r="AD98" i="21"/>
  <c r="AD98" i="29"/>
  <c r="AD102" i="21"/>
  <c r="AD103" i="20"/>
  <c r="AD103" i="29"/>
  <c r="AD65" i="29"/>
  <c r="AD53" i="29"/>
  <c r="AD70" i="19"/>
  <c r="AC57" i="29"/>
  <c r="AC15" i="29" s="1"/>
  <c r="AC15" i="28"/>
  <c r="AH25" i="11"/>
  <c r="AD26" i="11"/>
  <c r="AC54" i="19"/>
  <c r="AC12" i="14"/>
  <c r="AD60" i="29"/>
  <c r="AD18" i="29" s="1"/>
  <c r="AD18" i="28"/>
  <c r="AD69" i="20"/>
  <c r="AD16" i="29"/>
  <c r="AD16" i="28"/>
  <c r="AC70" i="19"/>
  <c r="AC28" i="19" s="1"/>
  <c r="AD69" i="21"/>
  <c r="AG67" i="29"/>
  <c r="AG25" i="29" s="1"/>
  <c r="AG25" i="28"/>
  <c r="AB57" i="19"/>
  <c r="AC69" i="29"/>
  <c r="AC27" i="29" s="1"/>
  <c r="AC27" i="28"/>
  <c r="AD57" i="21"/>
  <c r="AE70" i="29"/>
  <c r="AD59" i="21"/>
  <c r="AC60" i="29"/>
  <c r="AC18" i="29" s="1"/>
  <c r="AC18" i="28"/>
  <c r="AC65" i="29"/>
  <c r="AC23" i="29" s="1"/>
  <c r="AC23" i="28"/>
  <c r="AD69" i="29"/>
  <c r="AE58" i="21"/>
  <c r="AC61" i="29"/>
  <c r="AC19" i="29" s="1"/>
  <c r="AC19" i="28"/>
  <c r="AB61" i="19"/>
  <c r="AB19" i="19" s="1"/>
  <c r="AD51" i="20"/>
  <c r="AB51" i="19"/>
  <c r="AB9" i="19" s="1"/>
  <c r="AC51" i="29"/>
  <c r="AC9" i="29" s="1"/>
  <c r="AC9" i="28"/>
  <c r="AC45" i="19"/>
  <c r="AC3" i="19" s="1"/>
  <c r="AD46" i="20"/>
  <c r="AD5" i="20"/>
  <c r="AD47" i="19"/>
  <c r="AE48" i="29"/>
  <c r="AE45" i="20"/>
  <c r="AE7" i="28"/>
  <c r="AE49" i="29"/>
  <c r="AE7" i="29" s="1"/>
  <c r="AD45" i="29"/>
  <c r="AD3" i="29" s="1"/>
  <c r="AD3" i="28"/>
  <c r="AC13" i="15"/>
  <c r="AC55" i="19"/>
  <c r="AD91" i="19"/>
  <c r="AB106" i="19"/>
  <c r="AD106" i="20"/>
  <c r="AC106" i="19"/>
  <c r="AD10" i="28"/>
  <c r="AB10" i="20"/>
  <c r="AB92" i="19"/>
  <c r="AB8" i="20"/>
  <c r="AC92" i="19"/>
  <c r="AD50" i="20"/>
  <c r="AC22" i="29"/>
  <c r="AC22" i="28"/>
  <c r="AD22" i="11"/>
  <c r="AD64" i="29"/>
  <c r="AC22" i="12"/>
  <c r="AC69" i="21"/>
  <c r="AC27" i="21" s="1"/>
  <c r="AD64" i="21"/>
  <c r="AE47" i="20"/>
  <c r="AC18" i="15"/>
  <c r="AD17" i="11"/>
  <c r="AE6" i="11"/>
  <c r="AF21" i="11"/>
  <c r="AC51" i="20"/>
  <c r="AD23" i="11"/>
  <c r="AE3" i="11"/>
  <c r="AE5" i="11"/>
  <c r="AD46" i="21"/>
  <c r="AD68" i="20"/>
  <c r="AD107" i="21"/>
  <c r="AD94" i="21"/>
  <c r="AD88" i="21"/>
  <c r="AD11" i="11"/>
  <c r="AD15" i="11"/>
  <c r="AD14" i="12"/>
  <c r="AD18" i="11"/>
  <c r="AD99" i="21"/>
  <c r="AD20" i="11"/>
  <c r="AE16" i="11"/>
  <c r="AD3" i="15"/>
  <c r="AD111" i="21"/>
  <c r="AF90" i="29"/>
  <c r="AD61" i="21"/>
  <c r="AD19" i="21" s="1"/>
  <c r="AD111" i="20"/>
  <c r="AE64" i="29"/>
  <c r="AF63" i="21"/>
  <c r="AD51" i="21"/>
  <c r="AD56" i="21"/>
  <c r="AI109" i="29"/>
  <c r="AE97" i="29"/>
  <c r="AD104" i="21"/>
  <c r="AD13" i="11"/>
  <c r="AD9" i="11"/>
  <c r="AD14" i="11"/>
  <c r="AD4" i="11"/>
  <c r="AF89" i="29"/>
  <c r="AE110" i="29"/>
  <c r="AD95" i="21"/>
  <c r="AD27" i="11"/>
  <c r="AF112" i="29"/>
  <c r="AE107" i="21"/>
  <c r="AF87" i="29"/>
  <c r="AE88" i="29"/>
  <c r="AG25" i="12"/>
  <c r="AE102" i="29"/>
  <c r="AF91" i="29"/>
  <c r="AE95" i="29"/>
  <c r="AE28" i="11"/>
  <c r="AD61" i="20"/>
  <c r="AD97" i="21"/>
  <c r="AD12" i="11"/>
  <c r="AE92" i="29"/>
  <c r="AD62" i="21"/>
  <c r="AC20" i="14"/>
  <c r="AE94" i="29"/>
  <c r="AC27" i="20"/>
  <c r="AC34" i="23"/>
  <c r="AC26" i="23"/>
  <c r="AC2" i="23"/>
  <c r="AD3" i="20"/>
  <c r="AD2" i="27"/>
  <c r="AD10" i="22"/>
  <c r="AD10" i="23"/>
  <c r="AD2" i="18"/>
  <c r="AD2" i="16"/>
  <c r="AD2" i="17"/>
  <c r="AJ2" i="8"/>
  <c r="AF2" i="50" s="1"/>
  <c r="AF5" i="50" s="1"/>
  <c r="AC19" i="20"/>
  <c r="AC34" i="27"/>
  <c r="AC18" i="27"/>
  <c r="AE21" i="20"/>
  <c r="AC13" i="20"/>
  <c r="AC23" i="20"/>
  <c r="AC17" i="20"/>
  <c r="AC15" i="20"/>
  <c r="AC44" i="17"/>
  <c r="AC24" i="17"/>
  <c r="AC78" i="17"/>
  <c r="AC96" i="17" s="1"/>
  <c r="AC66" i="17"/>
  <c r="AC72" i="17" s="1"/>
  <c r="AC84" i="17"/>
  <c r="AC55" i="17"/>
  <c r="AC14" i="17"/>
  <c r="AC34" i="17"/>
  <c r="AC90" i="17"/>
  <c r="AE45" i="21"/>
  <c r="AE47" i="21"/>
  <c r="AE5" i="21" s="1"/>
  <c r="AE5" i="14"/>
  <c r="AI34" i="19"/>
  <c r="AC14" i="16"/>
  <c r="AC90" i="16"/>
  <c r="AC66" i="16"/>
  <c r="AC72" i="16" s="1"/>
  <c r="AC78" i="16"/>
  <c r="AC96" i="16" s="1"/>
  <c r="AC84" i="16"/>
  <c r="AC24" i="16"/>
  <c r="AC44" i="16"/>
  <c r="AC34" i="16"/>
  <c r="AC55" i="16"/>
  <c r="AC20" i="20"/>
  <c r="AC12" i="20"/>
  <c r="AC18" i="20"/>
  <c r="AC14" i="20"/>
  <c r="AC26" i="20"/>
  <c r="AI32" i="19"/>
  <c r="AC8" i="20"/>
  <c r="AI31" i="19"/>
  <c r="AI33" i="19"/>
  <c r="AD16" i="20"/>
  <c r="AD7" i="20"/>
  <c r="AC11" i="20"/>
  <c r="AH30" i="19"/>
  <c r="AH35" i="19" s="1"/>
  <c r="AH77" i="19"/>
  <c r="AC34" i="18"/>
  <c r="AC24" i="18"/>
  <c r="AC90" i="18"/>
  <c r="AC44" i="18"/>
  <c r="AC55" i="18"/>
  <c r="AC14" i="18"/>
  <c r="AC84" i="18"/>
  <c r="AC78" i="18"/>
  <c r="AC96" i="18" s="1"/>
  <c r="AC66" i="18"/>
  <c r="AC72" i="18" s="1"/>
  <c r="AC34" i="22"/>
  <c r="AC26" i="22"/>
  <c r="AC2" i="22"/>
  <c r="AC4" i="20"/>
  <c r="AD5" i="21"/>
  <c r="AC10" i="20"/>
  <c r="AD55" i="21"/>
  <c r="AG25" i="20"/>
  <c r="AC22" i="20"/>
  <c r="AD28" i="20"/>
  <c r="AD48" i="19" l="1"/>
  <c r="AD6" i="19" s="1"/>
  <c r="AE16" i="21"/>
  <c r="AE7" i="12"/>
  <c r="AE91" i="20"/>
  <c r="AE91" i="19" s="1"/>
  <c r="AF21" i="15"/>
  <c r="AE7" i="15"/>
  <c r="AF47" i="21"/>
  <c r="AE6" i="21"/>
  <c r="AC52" i="19"/>
  <c r="AC10" i="19" s="1"/>
  <c r="AD6" i="20"/>
  <c r="AC14" i="19"/>
  <c r="AD10" i="12"/>
  <c r="AE7" i="14"/>
  <c r="AD26" i="14"/>
  <c r="AF90" i="21"/>
  <c r="AE3" i="14"/>
  <c r="AE6" i="14"/>
  <c r="AD18" i="14"/>
  <c r="AE7" i="21"/>
  <c r="AD28" i="19"/>
  <c r="AH25" i="15"/>
  <c r="AD60" i="21"/>
  <c r="AD60" i="19" s="1"/>
  <c r="AD14" i="15"/>
  <c r="AC26" i="19"/>
  <c r="AE6" i="15"/>
  <c r="AG63" i="21"/>
  <c r="AD4" i="15"/>
  <c r="AE15" i="11"/>
  <c r="AE110" i="20"/>
  <c r="AC12" i="19"/>
  <c r="AD15" i="21"/>
  <c r="AE64" i="21"/>
  <c r="AD19" i="14"/>
  <c r="AD27" i="15"/>
  <c r="AD20" i="15"/>
  <c r="AE8" i="11"/>
  <c r="AE3" i="15"/>
  <c r="AD12" i="14"/>
  <c r="AC60" i="19"/>
  <c r="AC18" i="19" s="1"/>
  <c r="AD4" i="21"/>
  <c r="AE61" i="20"/>
  <c r="AE5" i="12"/>
  <c r="AD8" i="15"/>
  <c r="AF105" i="19"/>
  <c r="AD5" i="19"/>
  <c r="AD7" i="19"/>
  <c r="AB8" i="19"/>
  <c r="AD26" i="21"/>
  <c r="AC22" i="19"/>
  <c r="AE3" i="21"/>
  <c r="AD17" i="21"/>
  <c r="AD8" i="12"/>
  <c r="AD9" i="15"/>
  <c r="AD101" i="19"/>
  <c r="AD10" i="15"/>
  <c r="AE28" i="28"/>
  <c r="AE28" i="29"/>
  <c r="AE3" i="12"/>
  <c r="AD14" i="20"/>
  <c r="AE57" i="21"/>
  <c r="AD9" i="21"/>
  <c r="AH25" i="14"/>
  <c r="AC11" i="19"/>
  <c r="AC51" i="19"/>
  <c r="AC9" i="19" s="1"/>
  <c r="AE16" i="14"/>
  <c r="AE28" i="12"/>
  <c r="AE87" i="19"/>
  <c r="AD110" i="19"/>
  <c r="AF21" i="21"/>
  <c r="AD17" i="14"/>
  <c r="AD27" i="28"/>
  <c r="AC20" i="19"/>
  <c r="AE16" i="12"/>
  <c r="AE5" i="15"/>
  <c r="AD54" i="21"/>
  <c r="AD12" i="21" s="1"/>
  <c r="AE16" i="15"/>
  <c r="AE48" i="20"/>
  <c r="AE6" i="20" s="1"/>
  <c r="AC17" i="19"/>
  <c r="AE21" i="19"/>
  <c r="AE70" i="19"/>
  <c r="AD14" i="21"/>
  <c r="AE97" i="21"/>
  <c r="AD27" i="12"/>
  <c r="AD12" i="12"/>
  <c r="AC8" i="29"/>
  <c r="AD22" i="15"/>
  <c r="AF89" i="21"/>
  <c r="AD14" i="14"/>
  <c r="AD18" i="12"/>
  <c r="AF21" i="14"/>
  <c r="AD10" i="21"/>
  <c r="AE28" i="15"/>
  <c r="AC61" i="19"/>
  <c r="AC19" i="19" s="1"/>
  <c r="AD23" i="21"/>
  <c r="AD17" i="12"/>
  <c r="AD22" i="21"/>
  <c r="AE102" i="21"/>
  <c r="AD65" i="19"/>
  <c r="AD23" i="28"/>
  <c r="AE6" i="29"/>
  <c r="AD13" i="12"/>
  <c r="AH67" i="21"/>
  <c r="AH25" i="21" s="1"/>
  <c r="AD9" i="12"/>
  <c r="AD11" i="21"/>
  <c r="AD20" i="21"/>
  <c r="AE94" i="21"/>
  <c r="AE51" i="21"/>
  <c r="AD10" i="14"/>
  <c r="AC4" i="19"/>
  <c r="AE90" i="19"/>
  <c r="AC13" i="19"/>
  <c r="AD12" i="15"/>
  <c r="AF100" i="21"/>
  <c r="AF63" i="19"/>
  <c r="AD15" i="14"/>
  <c r="AD23" i="29"/>
  <c r="AD8" i="14"/>
  <c r="AE68" i="20"/>
  <c r="AF91" i="21"/>
  <c r="AD8" i="21"/>
  <c r="AC9" i="20"/>
  <c r="AD104" i="19"/>
  <c r="AF7" i="15"/>
  <c r="AF91" i="20"/>
  <c r="AD92" i="19"/>
  <c r="AE100" i="19"/>
  <c r="AE68" i="21"/>
  <c r="AG86" i="12"/>
  <c r="AG44" i="12"/>
  <c r="AD4" i="14"/>
  <c r="AF89" i="20"/>
  <c r="AF5" i="11"/>
  <c r="AE54" i="21"/>
  <c r="AF21" i="12"/>
  <c r="AE92" i="21"/>
  <c r="AE62" i="21"/>
  <c r="AD18" i="15"/>
  <c r="AH109" i="19"/>
  <c r="AG86" i="14"/>
  <c r="AG44" i="14"/>
  <c r="AG105" i="21"/>
  <c r="AG105" i="29"/>
  <c r="AD13" i="14"/>
  <c r="AE56" i="21"/>
  <c r="AF47" i="20"/>
  <c r="AI67" i="21"/>
  <c r="AG86" i="21"/>
  <c r="AG44" i="21"/>
  <c r="AD97" i="19"/>
  <c r="AG44" i="20"/>
  <c r="AG86" i="20"/>
  <c r="AH2" i="29"/>
  <c r="AH2" i="28"/>
  <c r="AH2" i="19"/>
  <c r="AH2" i="20"/>
  <c r="AH2" i="21"/>
  <c r="AH2" i="12"/>
  <c r="AH2" i="15"/>
  <c r="AH2" i="11"/>
  <c r="AH2" i="10"/>
  <c r="AH2" i="14"/>
  <c r="AD20" i="12"/>
  <c r="AE96" i="21"/>
  <c r="AE9" i="11"/>
  <c r="AI109" i="21"/>
  <c r="AF112" i="20"/>
  <c r="AD22" i="14"/>
  <c r="AF90" i="20"/>
  <c r="AD111" i="19"/>
  <c r="AD19" i="15"/>
  <c r="AD8" i="28"/>
  <c r="AD50" i="29"/>
  <c r="AD50" i="19" s="1"/>
  <c r="AE89" i="19"/>
  <c r="AD62" i="29"/>
  <c r="AD20" i="29" s="1"/>
  <c r="AD20" i="28"/>
  <c r="AG86" i="19"/>
  <c r="AG44" i="19"/>
  <c r="AG86" i="10"/>
  <c r="AG44" i="10"/>
  <c r="AG44" i="28"/>
  <c r="AG86" i="28"/>
  <c r="AE88" i="20"/>
  <c r="AD19" i="12"/>
  <c r="AE46" i="21"/>
  <c r="AD4" i="12"/>
  <c r="AE28" i="14"/>
  <c r="AE13" i="11"/>
  <c r="AC8" i="19"/>
  <c r="AD27" i="29"/>
  <c r="AG44" i="11"/>
  <c r="AG86" i="11"/>
  <c r="AG44" i="29"/>
  <c r="AG86" i="29"/>
  <c r="AE95" i="21"/>
  <c r="AE51" i="20"/>
  <c r="AD53" i="19"/>
  <c r="AE28" i="21"/>
  <c r="AE104" i="21"/>
  <c r="AE104" i="29"/>
  <c r="AE6" i="28"/>
  <c r="AD11" i="28"/>
  <c r="AD98" i="19"/>
  <c r="AD107" i="19"/>
  <c r="AG86" i="15"/>
  <c r="AG44" i="15"/>
  <c r="AE111" i="20"/>
  <c r="AE111" i="29"/>
  <c r="AD27" i="21"/>
  <c r="AD23" i="14"/>
  <c r="AD23" i="12"/>
  <c r="AF112" i="21"/>
  <c r="AE107" i="29"/>
  <c r="AE112" i="19"/>
  <c r="AI25" i="11"/>
  <c r="AF3" i="11"/>
  <c r="AE4" i="11"/>
  <c r="AD11" i="14"/>
  <c r="AE92" i="20"/>
  <c r="AD102" i="19"/>
  <c r="AE101" i="29"/>
  <c r="AD13" i="21"/>
  <c r="AD11" i="12"/>
  <c r="AD99" i="19"/>
  <c r="AD103" i="19"/>
  <c r="AD88" i="19"/>
  <c r="AD96" i="19"/>
  <c r="AE103" i="20"/>
  <c r="AE103" i="29"/>
  <c r="AE99" i="29"/>
  <c r="AD94" i="29"/>
  <c r="AD10" i="29" s="1"/>
  <c r="AD95" i="19"/>
  <c r="AF87" i="20"/>
  <c r="AE12" i="11"/>
  <c r="AE98" i="21"/>
  <c r="AE98" i="29"/>
  <c r="AD93" i="19"/>
  <c r="AE88" i="21"/>
  <c r="AF87" i="21"/>
  <c r="AD11" i="15"/>
  <c r="AE101" i="21"/>
  <c r="AE93" i="21"/>
  <c r="AE93" i="29"/>
  <c r="AD11" i="29"/>
  <c r="AD17" i="28"/>
  <c r="AD59" i="29"/>
  <c r="AD17" i="29" s="1"/>
  <c r="AD55" i="29"/>
  <c r="AD13" i="29" s="1"/>
  <c r="AD13" i="28"/>
  <c r="AE56" i="29"/>
  <c r="AD56" i="29"/>
  <c r="AD14" i="29" s="1"/>
  <c r="AD14" i="28"/>
  <c r="AD27" i="14"/>
  <c r="AE57" i="29"/>
  <c r="AC57" i="19"/>
  <c r="AC15" i="19" s="1"/>
  <c r="AD69" i="19"/>
  <c r="AD12" i="29"/>
  <c r="AD12" i="28"/>
  <c r="AE19" i="11"/>
  <c r="AE18" i="11"/>
  <c r="AD68" i="29"/>
  <c r="AD26" i="29" s="1"/>
  <c r="AD26" i="28"/>
  <c r="AD26" i="12"/>
  <c r="AE59" i="21"/>
  <c r="AE16" i="29"/>
  <c r="AE16" i="28"/>
  <c r="AD57" i="29"/>
  <c r="AD15" i="29" s="1"/>
  <c r="AD15" i="28"/>
  <c r="AD61" i="29"/>
  <c r="AD19" i="29" s="1"/>
  <c r="AD19" i="28"/>
  <c r="AH67" i="29"/>
  <c r="AH25" i="29" s="1"/>
  <c r="AH25" i="28"/>
  <c r="AE69" i="21"/>
  <c r="AE61" i="21"/>
  <c r="AE53" i="29"/>
  <c r="AE11" i="29" s="1"/>
  <c r="AE11" i="28"/>
  <c r="AD58" i="19"/>
  <c r="AD16" i="19" s="1"/>
  <c r="AC65" i="19"/>
  <c r="AC23" i="19" s="1"/>
  <c r="AF70" i="29"/>
  <c r="AF28" i="29" s="1"/>
  <c r="AF28" i="28"/>
  <c r="AE55" i="29"/>
  <c r="AE13" i="29" s="1"/>
  <c r="AE13" i="28"/>
  <c r="AI67" i="29"/>
  <c r="AI25" i="29" s="1"/>
  <c r="AI25" i="28"/>
  <c r="AE12" i="29"/>
  <c r="AE12" i="28"/>
  <c r="AE68" i="29"/>
  <c r="AE26" i="29" s="1"/>
  <c r="AE26" i="28"/>
  <c r="AG67" i="19"/>
  <c r="AG25" i="19" s="1"/>
  <c r="AC69" i="19"/>
  <c r="AC27" i="19" s="1"/>
  <c r="AD51" i="29"/>
  <c r="AD9" i="29" s="1"/>
  <c r="AD9" i="28"/>
  <c r="AE51" i="29"/>
  <c r="AE46" i="29"/>
  <c r="AE4" i="29" s="1"/>
  <c r="AE4" i="28"/>
  <c r="AF47" i="29"/>
  <c r="AF5" i="29" s="1"/>
  <c r="AF5" i="28"/>
  <c r="AE47" i="29"/>
  <c r="AE5" i="29" s="1"/>
  <c r="AE5" i="28"/>
  <c r="AD46" i="29"/>
  <c r="AD4" i="29" s="1"/>
  <c r="AD4" i="28"/>
  <c r="AF48" i="21"/>
  <c r="AE45" i="29"/>
  <c r="AE3" i="29" s="1"/>
  <c r="AE3" i="28"/>
  <c r="AE46" i="20"/>
  <c r="AF6" i="11"/>
  <c r="AF45" i="21"/>
  <c r="AD45" i="19"/>
  <c r="AD3" i="19" s="1"/>
  <c r="AD15" i="15"/>
  <c r="AF7" i="11"/>
  <c r="AE49" i="19"/>
  <c r="AE106" i="21"/>
  <c r="AE106" i="29"/>
  <c r="AD106" i="19"/>
  <c r="AD10" i="20"/>
  <c r="AE50" i="21"/>
  <c r="AE10" i="11"/>
  <c r="AD52" i="19"/>
  <c r="AD22" i="29"/>
  <c r="AD22" i="12"/>
  <c r="AD64" i="19"/>
  <c r="AD22" i="28"/>
  <c r="AE11" i="11"/>
  <c r="AE19" i="15"/>
  <c r="AG21" i="15"/>
  <c r="AF28" i="11"/>
  <c r="AD9" i="14"/>
  <c r="AE17" i="11"/>
  <c r="AE52" i="21"/>
  <c r="AH25" i="12"/>
  <c r="AE26" i="11"/>
  <c r="AE22" i="11"/>
  <c r="AF16" i="11"/>
  <c r="AD15" i="12"/>
  <c r="AE27" i="11"/>
  <c r="AE14" i="11"/>
  <c r="AF97" i="29"/>
  <c r="AF49" i="21"/>
  <c r="AF58" i="21"/>
  <c r="AF98" i="29"/>
  <c r="AF111" i="29"/>
  <c r="AF96" i="21"/>
  <c r="AF94" i="21"/>
  <c r="AE110" i="21"/>
  <c r="AE20" i="11"/>
  <c r="AE103" i="21"/>
  <c r="AG21" i="11"/>
  <c r="AF104" i="21"/>
  <c r="AE99" i="21"/>
  <c r="AF50" i="29"/>
  <c r="AE65" i="21"/>
  <c r="AE23" i="21" s="1"/>
  <c r="AE111" i="21"/>
  <c r="AE23" i="11"/>
  <c r="AE93" i="20"/>
  <c r="AF88" i="20"/>
  <c r="AD20" i="14"/>
  <c r="AF106" i="29"/>
  <c r="AH105" i="21"/>
  <c r="AJ109" i="29"/>
  <c r="AD84" i="17"/>
  <c r="AD34" i="17"/>
  <c r="AD66" i="17"/>
  <c r="AD72" i="17" s="1"/>
  <c r="AD90" i="17"/>
  <c r="AD55" i="17"/>
  <c r="AD14" i="17"/>
  <c r="AD44" i="17"/>
  <c r="AD24" i="17"/>
  <c r="AD78" i="17"/>
  <c r="AD96" i="17" s="1"/>
  <c r="AD14" i="16"/>
  <c r="AD90" i="16"/>
  <c r="AD34" i="16"/>
  <c r="AD24" i="16"/>
  <c r="AD66" i="16"/>
  <c r="AD72" i="16" s="1"/>
  <c r="AD84" i="16"/>
  <c r="AD78" i="16"/>
  <c r="AD96" i="16" s="1"/>
  <c r="AD44" i="16"/>
  <c r="AD55" i="16"/>
  <c r="AE5" i="20"/>
  <c r="AD18" i="20"/>
  <c r="AD17" i="20"/>
  <c r="AJ34" i="19"/>
  <c r="AD4" i="20"/>
  <c r="AD78" i="18"/>
  <c r="AD96" i="18" s="1"/>
  <c r="AD34" i="18"/>
  <c r="AD24" i="18"/>
  <c r="AD44" i="18"/>
  <c r="AD84" i="18"/>
  <c r="AD14" i="18"/>
  <c r="AD66" i="18"/>
  <c r="AD72" i="18" s="1"/>
  <c r="AD90" i="18"/>
  <c r="AD55" i="18"/>
  <c r="AD9" i="20"/>
  <c r="AJ32" i="19"/>
  <c r="AE2" i="27"/>
  <c r="AE10" i="22"/>
  <c r="AE10" i="23"/>
  <c r="AE2" i="18"/>
  <c r="AE2" i="17"/>
  <c r="AE2" i="16"/>
  <c r="AK2" i="8"/>
  <c r="AG2" i="50" s="1"/>
  <c r="AG5" i="50" s="1"/>
  <c r="AD20" i="20"/>
  <c r="AE3" i="20"/>
  <c r="AD8" i="20"/>
  <c r="AD12" i="20"/>
  <c r="AD23" i="20"/>
  <c r="AE16" i="20"/>
  <c r="AD34" i="23"/>
  <c r="AD26" i="23"/>
  <c r="AD2" i="23"/>
  <c r="AJ33" i="19"/>
  <c r="AD26" i="20"/>
  <c r="AI30" i="19"/>
  <c r="AI35" i="19" s="1"/>
  <c r="AI77" i="19"/>
  <c r="AH25" i="20"/>
  <c r="AJ31" i="19"/>
  <c r="AE28" i="20"/>
  <c r="AD19" i="20"/>
  <c r="AD34" i="22"/>
  <c r="AD26" i="22"/>
  <c r="AD2" i="22"/>
  <c r="AD13" i="20"/>
  <c r="AE20" i="12"/>
  <c r="AD15" i="20"/>
  <c r="AD27" i="20"/>
  <c r="AF48" i="20"/>
  <c r="AD11" i="20"/>
  <c r="AD34" i="27"/>
  <c r="AD18" i="27"/>
  <c r="AF21" i="20"/>
  <c r="AE7" i="20" l="1"/>
  <c r="AE12" i="15"/>
  <c r="AE15" i="15"/>
  <c r="AG3" i="11"/>
  <c r="AE22" i="15"/>
  <c r="AF6" i="21"/>
  <c r="AD18" i="21"/>
  <c r="AF5" i="14"/>
  <c r="AF9" i="11"/>
  <c r="AE20" i="15"/>
  <c r="AD8" i="19"/>
  <c r="AE11" i="12"/>
  <c r="AE20" i="14"/>
  <c r="AE4" i="15"/>
  <c r="AE11" i="14"/>
  <c r="AE20" i="21"/>
  <c r="AE7" i="19"/>
  <c r="AE23" i="15"/>
  <c r="AD18" i="19"/>
  <c r="AF51" i="21"/>
  <c r="AE110" i="19"/>
  <c r="AE18" i="15"/>
  <c r="AE48" i="19"/>
  <c r="AE6" i="19" s="1"/>
  <c r="AE26" i="15"/>
  <c r="AE10" i="15"/>
  <c r="AE15" i="12"/>
  <c r="AE18" i="12"/>
  <c r="AE18" i="14"/>
  <c r="AE14" i="28"/>
  <c r="AF3" i="12"/>
  <c r="AF60" i="21"/>
  <c r="AF5" i="15"/>
  <c r="AF21" i="19"/>
  <c r="AD22" i="20"/>
  <c r="AE97" i="19"/>
  <c r="AF45" i="20"/>
  <c r="AF3" i="20" s="1"/>
  <c r="AG21" i="14"/>
  <c r="AE12" i="14"/>
  <c r="AE10" i="21"/>
  <c r="AE102" i="19"/>
  <c r="AD11" i="19"/>
  <c r="AE13" i="14"/>
  <c r="AE8" i="21"/>
  <c r="AF100" i="19"/>
  <c r="AG5" i="11"/>
  <c r="AE53" i="21"/>
  <c r="AE11" i="21" s="1"/>
  <c r="AE28" i="19"/>
  <c r="AG47" i="20"/>
  <c r="AE10" i="12"/>
  <c r="AE15" i="29"/>
  <c r="AE19" i="12"/>
  <c r="AE96" i="19"/>
  <c r="AF65" i="21"/>
  <c r="AD8" i="29"/>
  <c r="AF7" i="12"/>
  <c r="AI25" i="15"/>
  <c r="AF16" i="12"/>
  <c r="AE27" i="12"/>
  <c r="AE8" i="15"/>
  <c r="AF5" i="12"/>
  <c r="AF6" i="15"/>
  <c r="AE13" i="15"/>
  <c r="AG112" i="21"/>
  <c r="AI25" i="12"/>
  <c r="AG21" i="21"/>
  <c r="AE12" i="21"/>
  <c r="AE26" i="12"/>
  <c r="AE94" i="19"/>
  <c r="AE4" i="12"/>
  <c r="AF16" i="14"/>
  <c r="AF61" i="21"/>
  <c r="AF112" i="19"/>
  <c r="AE9" i="14"/>
  <c r="AE13" i="12"/>
  <c r="AF28" i="15"/>
  <c r="AF16" i="15"/>
  <c r="AD23" i="19"/>
  <c r="AD62" i="19"/>
  <c r="AD20" i="19" s="1"/>
  <c r="AE12" i="12"/>
  <c r="AF28" i="12"/>
  <c r="AE4" i="21"/>
  <c r="AF90" i="19"/>
  <c r="AF7" i="21"/>
  <c r="AE10" i="14"/>
  <c r="AF16" i="21"/>
  <c r="AF6" i="14"/>
  <c r="AD54" i="19"/>
  <c r="AD12" i="19" s="1"/>
  <c r="AE15" i="21"/>
  <c r="AF111" i="21"/>
  <c r="AE14" i="15"/>
  <c r="AE9" i="12"/>
  <c r="AF28" i="14"/>
  <c r="AG21" i="12"/>
  <c r="AD22" i="19"/>
  <c r="AD46" i="19"/>
  <c r="AD4" i="19" s="1"/>
  <c r="AE14" i="29"/>
  <c r="AE8" i="14"/>
  <c r="AE54" i="19"/>
  <c r="AE98" i="19"/>
  <c r="AD56" i="19"/>
  <c r="AD14" i="19" s="1"/>
  <c r="AE55" i="21"/>
  <c r="AE13" i="21" s="1"/>
  <c r="AG105" i="19"/>
  <c r="AE4" i="14"/>
  <c r="AE14" i="21"/>
  <c r="AF70" i="21"/>
  <c r="AF28" i="21" s="1"/>
  <c r="AF3" i="15"/>
  <c r="AE104" i="19"/>
  <c r="AF89" i="19"/>
  <c r="AF6" i="12"/>
  <c r="AE9" i="29"/>
  <c r="AE58" i="19"/>
  <c r="AE16" i="19" s="1"/>
  <c r="AD27" i="19"/>
  <c r="AE95" i="19"/>
  <c r="AG48" i="21"/>
  <c r="AF55" i="21"/>
  <c r="AH44" i="11"/>
  <c r="AH86" i="11"/>
  <c r="AF3" i="14"/>
  <c r="AI25" i="14"/>
  <c r="AE14" i="14"/>
  <c r="AE57" i="19"/>
  <c r="AH21" i="14"/>
  <c r="AE10" i="28"/>
  <c r="AE52" i="29"/>
  <c r="AG63" i="29"/>
  <c r="AG21" i="29" s="1"/>
  <c r="AG21" i="28"/>
  <c r="AH44" i="15"/>
  <c r="AH86" i="15"/>
  <c r="AE69" i="20"/>
  <c r="AE27" i="20" s="1"/>
  <c r="AG48" i="20"/>
  <c r="AI2" i="28"/>
  <c r="AI2" i="29"/>
  <c r="AI2" i="20"/>
  <c r="AI2" i="21"/>
  <c r="AI2" i="19"/>
  <c r="AI2" i="15"/>
  <c r="AI2" i="14"/>
  <c r="AI2" i="11"/>
  <c r="AI2" i="12"/>
  <c r="AI2" i="10"/>
  <c r="AF11" i="11"/>
  <c r="AF3" i="21"/>
  <c r="AI25" i="21"/>
  <c r="AE14" i="12"/>
  <c r="AE17" i="12"/>
  <c r="AE93" i="19"/>
  <c r="AD57" i="19"/>
  <c r="AD15" i="19" s="1"/>
  <c r="AE15" i="28"/>
  <c r="AH44" i="12"/>
  <c r="AH86" i="12"/>
  <c r="AE62" i="29"/>
  <c r="AE20" i="29" s="1"/>
  <c r="AE20" i="28"/>
  <c r="AG3" i="15"/>
  <c r="AE8" i="28"/>
  <c r="AE50" i="29"/>
  <c r="AE8" i="29" s="1"/>
  <c r="AH86" i="21"/>
  <c r="AH44" i="21"/>
  <c r="AF10" i="11"/>
  <c r="AE88" i="19"/>
  <c r="AH86" i="20"/>
  <c r="AH44" i="20"/>
  <c r="AE23" i="14"/>
  <c r="AF97" i="21"/>
  <c r="AF51" i="20"/>
  <c r="AG87" i="20"/>
  <c r="AH105" i="29"/>
  <c r="AF20" i="15"/>
  <c r="AF104" i="29"/>
  <c r="AI109" i="19"/>
  <c r="AH86" i="19"/>
  <c r="AH44" i="19"/>
  <c r="AF70" i="20"/>
  <c r="AF28" i="20" s="1"/>
  <c r="AF20" i="14"/>
  <c r="AH86" i="14"/>
  <c r="AH44" i="14"/>
  <c r="AH44" i="28"/>
  <c r="AH86" i="28"/>
  <c r="AE22" i="28"/>
  <c r="AE99" i="19"/>
  <c r="AE107" i="19"/>
  <c r="AH44" i="10"/>
  <c r="AH86" i="10"/>
  <c r="AH86" i="29"/>
  <c r="AH44" i="29"/>
  <c r="AF107" i="21"/>
  <c r="AF107" i="29"/>
  <c r="AG112" i="20"/>
  <c r="AG112" i="29"/>
  <c r="AF110" i="29"/>
  <c r="AE26" i="14"/>
  <c r="AE26" i="21"/>
  <c r="AE22" i="14"/>
  <c r="AF110" i="20"/>
  <c r="AE111" i="19"/>
  <c r="AF95" i="21"/>
  <c r="AF95" i="29"/>
  <c r="AG90" i="20"/>
  <c r="AG90" i="29"/>
  <c r="AF99" i="29"/>
  <c r="AE101" i="19"/>
  <c r="AF102" i="29"/>
  <c r="AF93" i="20"/>
  <c r="AF93" i="29"/>
  <c r="AG89" i="20"/>
  <c r="AG89" i="29"/>
  <c r="AF87" i="19"/>
  <c r="AE103" i="19"/>
  <c r="AF103" i="21"/>
  <c r="AF103" i="29"/>
  <c r="AF88" i="21"/>
  <c r="AF88" i="29"/>
  <c r="AF101" i="21"/>
  <c r="AF101" i="29"/>
  <c r="AE19" i="21"/>
  <c r="AF19" i="15"/>
  <c r="AE19" i="14"/>
  <c r="AE17" i="21"/>
  <c r="AG87" i="21"/>
  <c r="AG87" i="29"/>
  <c r="AE9" i="28"/>
  <c r="AE23" i="12"/>
  <c r="AF12" i="11"/>
  <c r="AF55" i="29"/>
  <c r="AF13" i="29" s="1"/>
  <c r="AF13" i="28"/>
  <c r="AE69" i="29"/>
  <c r="AE27" i="29" s="1"/>
  <c r="AE27" i="28"/>
  <c r="AF16" i="29"/>
  <c r="AF16" i="28"/>
  <c r="AD61" i="19"/>
  <c r="AD19" i="19" s="1"/>
  <c r="AE61" i="29"/>
  <c r="AE19" i="29" s="1"/>
  <c r="AE19" i="28"/>
  <c r="AF56" i="21"/>
  <c r="AF60" i="29"/>
  <c r="AF69" i="21"/>
  <c r="AE17" i="14"/>
  <c r="AF17" i="11"/>
  <c r="AI67" i="19"/>
  <c r="AJ67" i="21"/>
  <c r="AF68" i="20"/>
  <c r="AF61" i="20"/>
  <c r="AG28" i="11"/>
  <c r="AD68" i="19"/>
  <c r="AD26" i="19" s="1"/>
  <c r="AE11" i="20"/>
  <c r="AF13" i="11"/>
  <c r="AG58" i="21"/>
  <c r="AH67" i="19"/>
  <c r="AH25" i="19" s="1"/>
  <c r="AD55" i="19"/>
  <c r="AD13" i="19" s="1"/>
  <c r="AF11" i="15"/>
  <c r="AJ67" i="29"/>
  <c r="AJ25" i="29" s="1"/>
  <c r="AJ25" i="28"/>
  <c r="AF17" i="15"/>
  <c r="AE56" i="19"/>
  <c r="AE68" i="19"/>
  <c r="AJ25" i="11"/>
  <c r="AF14" i="11"/>
  <c r="AF65" i="29"/>
  <c r="AE65" i="29"/>
  <c r="AE23" i="29" s="1"/>
  <c r="AE23" i="28"/>
  <c r="AE59" i="29"/>
  <c r="AE17" i="29" s="1"/>
  <c r="AE17" i="28"/>
  <c r="AE60" i="29"/>
  <c r="AE18" i="29" s="1"/>
  <c r="AE18" i="28"/>
  <c r="AD59" i="19"/>
  <c r="AD17" i="19" s="1"/>
  <c r="AE9" i="20"/>
  <c r="AE51" i="19"/>
  <c r="AF51" i="29"/>
  <c r="AD51" i="19"/>
  <c r="AD9" i="19" s="1"/>
  <c r="AF5" i="20"/>
  <c r="AF47" i="19"/>
  <c r="AF46" i="29"/>
  <c r="AF48" i="29"/>
  <c r="AF6" i="29" s="1"/>
  <c r="AF6" i="28"/>
  <c r="AF45" i="29"/>
  <c r="AF3" i="29" s="1"/>
  <c r="AF3" i="28"/>
  <c r="AF46" i="20"/>
  <c r="AE46" i="19"/>
  <c r="AG45" i="21"/>
  <c r="AF7" i="28"/>
  <c r="AF49" i="29"/>
  <c r="AF7" i="29" s="1"/>
  <c r="AE45" i="19"/>
  <c r="AE3" i="19" s="1"/>
  <c r="AG48" i="29"/>
  <c r="AE47" i="19"/>
  <c r="AE5" i="19" s="1"/>
  <c r="AE17" i="15"/>
  <c r="AE11" i="15"/>
  <c r="AF49" i="20"/>
  <c r="AF7" i="20" s="1"/>
  <c r="AG49" i="29"/>
  <c r="AG91" i="29"/>
  <c r="AF91" i="19"/>
  <c r="AE106" i="20"/>
  <c r="AE22" i="20" s="1"/>
  <c r="AE22" i="29"/>
  <c r="AE22" i="12"/>
  <c r="AF10" i="12"/>
  <c r="AF94" i="29"/>
  <c r="AD94" i="19"/>
  <c r="AD10" i="19" s="1"/>
  <c r="AF92" i="21"/>
  <c r="AF8" i="28"/>
  <c r="AE92" i="19"/>
  <c r="AE50" i="20"/>
  <c r="AE8" i="20" s="1"/>
  <c r="AF10" i="14"/>
  <c r="AF52" i="29"/>
  <c r="AE10" i="20"/>
  <c r="AF64" i="29"/>
  <c r="AE64" i="19"/>
  <c r="AE60" i="21"/>
  <c r="AE18" i="21" s="1"/>
  <c r="AF23" i="11"/>
  <c r="AG45" i="20"/>
  <c r="AF8" i="11"/>
  <c r="AF27" i="11"/>
  <c r="AF19" i="11"/>
  <c r="AG100" i="21"/>
  <c r="AF68" i="21"/>
  <c r="AG7" i="11"/>
  <c r="AG49" i="21"/>
  <c r="AE27" i="21"/>
  <c r="AF111" i="20"/>
  <c r="AE27" i="14"/>
  <c r="AG16" i="11"/>
  <c r="AF50" i="21"/>
  <c r="AF4" i="11"/>
  <c r="AE9" i="15"/>
  <c r="AF102" i="21"/>
  <c r="AF18" i="11"/>
  <c r="AG16" i="15"/>
  <c r="AF103" i="20"/>
  <c r="AG91" i="21"/>
  <c r="AG49" i="20"/>
  <c r="AF64" i="21"/>
  <c r="AE8" i="12"/>
  <c r="AF22" i="11"/>
  <c r="AE15" i="14"/>
  <c r="AE27" i="15"/>
  <c r="AI105" i="29"/>
  <c r="AG103" i="20"/>
  <c r="AF110" i="21"/>
  <c r="AF15" i="11"/>
  <c r="AH112" i="29"/>
  <c r="AJ109" i="21"/>
  <c r="AG6" i="11"/>
  <c r="AH91" i="21"/>
  <c r="AG111" i="29"/>
  <c r="AH21" i="11"/>
  <c r="AG70" i="20"/>
  <c r="AF106" i="21"/>
  <c r="AH87" i="29"/>
  <c r="AG52" i="29"/>
  <c r="AH90" i="20"/>
  <c r="AG110" i="21"/>
  <c r="AF26" i="11"/>
  <c r="AG95" i="29"/>
  <c r="AG106" i="29"/>
  <c r="AF98" i="21"/>
  <c r="AG28" i="15"/>
  <c r="AF20" i="11"/>
  <c r="AG94" i="29"/>
  <c r="AF99" i="21"/>
  <c r="AG90" i="21"/>
  <c r="AG64" i="29"/>
  <c r="AF93" i="21"/>
  <c r="AG102" i="29"/>
  <c r="AG101" i="29"/>
  <c r="AG104" i="29"/>
  <c r="AF7" i="14"/>
  <c r="AH89" i="29"/>
  <c r="AG93" i="29"/>
  <c r="AF46" i="21"/>
  <c r="AG89" i="21"/>
  <c r="AE18" i="20"/>
  <c r="AE34" i="23"/>
  <c r="AE2" i="23"/>
  <c r="AE26" i="23"/>
  <c r="AF16" i="20"/>
  <c r="AG21" i="20"/>
  <c r="AK30" i="19"/>
  <c r="AL72" i="19"/>
  <c r="AM72" i="19"/>
  <c r="AE15" i="20"/>
  <c r="AE23" i="20"/>
  <c r="AE19" i="20"/>
  <c r="AF57" i="21"/>
  <c r="AF53" i="21"/>
  <c r="AJ30" i="19"/>
  <c r="AJ35" i="19" s="1"/>
  <c r="AJ77" i="19"/>
  <c r="AF5" i="21"/>
  <c r="AE34" i="22"/>
  <c r="AE2" i="22"/>
  <c r="AE26" i="22"/>
  <c r="AE17" i="20"/>
  <c r="AE34" i="27"/>
  <c r="AE18" i="27"/>
  <c r="AI25" i="20"/>
  <c r="AF2" i="27"/>
  <c r="AF10" i="23"/>
  <c r="AF10" i="22"/>
  <c r="AF2" i="18"/>
  <c r="AF2" i="16"/>
  <c r="AF2" i="17"/>
  <c r="AL2" i="8"/>
  <c r="AH2" i="50" s="1"/>
  <c r="AH5" i="50" s="1"/>
  <c r="AF6" i="20"/>
  <c r="AE14" i="20"/>
  <c r="AF69" i="20"/>
  <c r="AE44" i="16"/>
  <c r="AE90" i="16"/>
  <c r="AE78" i="16"/>
  <c r="AE96" i="16" s="1"/>
  <c r="AE66" i="16"/>
  <c r="AE72" i="16" s="1"/>
  <c r="AE14" i="16"/>
  <c r="AE24" i="16"/>
  <c r="AE55" i="16"/>
  <c r="AE84" i="16"/>
  <c r="AE34" i="16"/>
  <c r="AK34" i="19"/>
  <c r="AM76" i="19"/>
  <c r="AL76" i="19"/>
  <c r="AG47" i="21"/>
  <c r="AE9" i="21"/>
  <c r="AE20" i="20"/>
  <c r="AF54" i="21"/>
  <c r="AF12" i="21" s="1"/>
  <c r="AF12" i="14"/>
  <c r="AE55" i="17"/>
  <c r="AE84" i="17"/>
  <c r="AE66" i="17"/>
  <c r="AE72" i="17" s="1"/>
  <c r="AE44" i="17"/>
  <c r="AE78" i="17"/>
  <c r="AE96" i="17" s="1"/>
  <c r="AE34" i="17"/>
  <c r="AE90" i="17"/>
  <c r="AE14" i="17"/>
  <c r="AE24" i="17"/>
  <c r="AE4" i="20"/>
  <c r="AE13" i="20"/>
  <c r="AK33" i="19"/>
  <c r="AL75" i="19"/>
  <c r="AM75" i="19"/>
  <c r="AE24" i="18"/>
  <c r="AE44" i="18"/>
  <c r="AE34" i="18"/>
  <c r="AE14" i="18"/>
  <c r="AE55" i="18"/>
  <c r="AE90" i="18"/>
  <c r="AE84" i="18"/>
  <c r="AE78" i="18"/>
  <c r="AE96" i="18" s="1"/>
  <c r="AE66" i="18"/>
  <c r="AE72" i="18" s="1"/>
  <c r="AE22" i="21"/>
  <c r="AE26" i="20"/>
  <c r="AE12" i="20"/>
  <c r="AE26" i="19" l="1"/>
  <c r="AH21" i="12"/>
  <c r="AF4" i="12"/>
  <c r="AG6" i="15"/>
  <c r="AH63" i="21"/>
  <c r="AH21" i="21" s="1"/>
  <c r="AF12" i="15"/>
  <c r="AG111" i="20"/>
  <c r="AF11" i="21"/>
  <c r="AF62" i="21"/>
  <c r="AF20" i="21" s="1"/>
  <c r="AJ25" i="15"/>
  <c r="AE12" i="19"/>
  <c r="AF52" i="21"/>
  <c r="AF10" i="21" s="1"/>
  <c r="AF18" i="14"/>
  <c r="AF10" i="15"/>
  <c r="AE9" i="19"/>
  <c r="AF4" i="15"/>
  <c r="AF15" i="12"/>
  <c r="AF23" i="21"/>
  <c r="AF4" i="21"/>
  <c r="AF23" i="14"/>
  <c r="AG3" i="21"/>
  <c r="AE53" i="19"/>
  <c r="AE11" i="19" s="1"/>
  <c r="AF48" i="19"/>
  <c r="AF6" i="19" s="1"/>
  <c r="AF11" i="14"/>
  <c r="AG59" i="21"/>
  <c r="AG28" i="14"/>
  <c r="AF18" i="28"/>
  <c r="AG10" i="11"/>
  <c r="AG96" i="21"/>
  <c r="AG6" i="14"/>
  <c r="AF12" i="12"/>
  <c r="AF17" i="14"/>
  <c r="AI25" i="19"/>
  <c r="AF14" i="12"/>
  <c r="AG93" i="21"/>
  <c r="AH21" i="15"/>
  <c r="AH70" i="21"/>
  <c r="AE59" i="19"/>
  <c r="AE17" i="19" s="1"/>
  <c r="AE4" i="19"/>
  <c r="AF8" i="12"/>
  <c r="AF18" i="29"/>
  <c r="AF27" i="12"/>
  <c r="AF95" i="19"/>
  <c r="AE62" i="19"/>
  <c r="AE20" i="19" s="1"/>
  <c r="AF13" i="15"/>
  <c r="AH47" i="21"/>
  <c r="AG16" i="12"/>
  <c r="AI105" i="21"/>
  <c r="AF19" i="21"/>
  <c r="AF9" i="28"/>
  <c r="AG16" i="21"/>
  <c r="AF14" i="21"/>
  <c r="AF59" i="21"/>
  <c r="AF17" i="21" s="1"/>
  <c r="AF27" i="21"/>
  <c r="AF23" i="29"/>
  <c r="AG70" i="21"/>
  <c r="AG28" i="21" s="1"/>
  <c r="AF14" i="14"/>
  <c r="AF18" i="21"/>
  <c r="AL67" i="11"/>
  <c r="AF23" i="28"/>
  <c r="AG87" i="19"/>
  <c r="AG63" i="19"/>
  <c r="AG21" i="19" s="1"/>
  <c r="AH105" i="19"/>
  <c r="AF11" i="12"/>
  <c r="AG93" i="20"/>
  <c r="AG28" i="12"/>
  <c r="AG7" i="14"/>
  <c r="AF19" i="14"/>
  <c r="AF70" i="19"/>
  <c r="AF28" i="19" s="1"/>
  <c r="AF9" i="14"/>
  <c r="AG94" i="21"/>
  <c r="AF18" i="12"/>
  <c r="AG68" i="20"/>
  <c r="AG16" i="14"/>
  <c r="AG7" i="15"/>
  <c r="AF51" i="19"/>
  <c r="AJ67" i="19"/>
  <c r="AF5" i="19"/>
  <c r="AG3" i="14"/>
  <c r="AF9" i="21"/>
  <c r="AF9" i="15"/>
  <c r="AF13" i="21"/>
  <c r="AF50" i="20"/>
  <c r="AF50" i="19" s="1"/>
  <c r="AH21" i="20"/>
  <c r="AF27" i="14"/>
  <c r="AF8" i="21"/>
  <c r="AF26" i="15"/>
  <c r="AF27" i="15"/>
  <c r="AE14" i="19"/>
  <c r="AE55" i="19"/>
  <c r="AE13" i="19" s="1"/>
  <c r="AF22" i="12"/>
  <c r="AF9" i="29"/>
  <c r="AG3" i="12"/>
  <c r="AG6" i="12"/>
  <c r="AF9" i="12"/>
  <c r="AG5" i="14"/>
  <c r="AG62" i="21"/>
  <c r="AG48" i="19"/>
  <c r="AG5" i="21"/>
  <c r="AF60" i="19"/>
  <c r="AF20" i="12"/>
  <c r="AG5" i="12"/>
  <c r="AG6" i="28"/>
  <c r="AF45" i="19"/>
  <c r="AF3" i="19" s="1"/>
  <c r="AF18" i="15"/>
  <c r="AE15" i="19"/>
  <c r="AG6" i="21"/>
  <c r="AG64" i="21"/>
  <c r="AJ25" i="21"/>
  <c r="AF13" i="14"/>
  <c r="AG15" i="11"/>
  <c r="AG12" i="15"/>
  <c r="AG111" i="21"/>
  <c r="AF8" i="15"/>
  <c r="AF97" i="19"/>
  <c r="AH5" i="11"/>
  <c r="AG20" i="11"/>
  <c r="AH16" i="12"/>
  <c r="AG13" i="15"/>
  <c r="AG52" i="21"/>
  <c r="AH3" i="15"/>
  <c r="AG62" i="29"/>
  <c r="AG20" i="29" s="1"/>
  <c r="AG20" i="28"/>
  <c r="AG6" i="29"/>
  <c r="AF110" i="19"/>
  <c r="AI44" i="10"/>
  <c r="AI86" i="10"/>
  <c r="AI86" i="29"/>
  <c r="AI44" i="29"/>
  <c r="AI63" i="21"/>
  <c r="AI86" i="20"/>
  <c r="AI44" i="20"/>
  <c r="AH89" i="21"/>
  <c r="AH89" i="20"/>
  <c r="AH47" i="20"/>
  <c r="AG95" i="21"/>
  <c r="AG55" i="21"/>
  <c r="AG104" i="21"/>
  <c r="AF15" i="14"/>
  <c r="AJ109" i="19"/>
  <c r="AF99" i="19"/>
  <c r="AF104" i="19"/>
  <c r="AF23" i="15"/>
  <c r="AF101" i="19"/>
  <c r="AI44" i="12"/>
  <c r="AI86" i="12"/>
  <c r="AI86" i="28"/>
  <c r="AI44" i="28"/>
  <c r="AI44" i="11"/>
  <c r="AI86" i="11"/>
  <c r="AH63" i="29"/>
  <c r="AH21" i="29" s="1"/>
  <c r="AH21" i="28"/>
  <c r="AF88" i="19"/>
  <c r="AI86" i="14"/>
  <c r="AI44" i="14"/>
  <c r="AJ2" i="29"/>
  <c r="AJ2" i="28"/>
  <c r="AJ2" i="21"/>
  <c r="AJ2" i="19"/>
  <c r="AJ2" i="20"/>
  <c r="AJ2" i="12"/>
  <c r="AJ2" i="15"/>
  <c r="AJ2" i="14"/>
  <c r="AJ2" i="11"/>
  <c r="AJ2" i="10"/>
  <c r="AG18" i="11"/>
  <c r="AG9" i="11"/>
  <c r="AF17" i="12"/>
  <c r="AF19" i="12"/>
  <c r="AF23" i="12"/>
  <c r="AG68" i="21"/>
  <c r="AG26" i="21" s="1"/>
  <c r="AF55" i="19"/>
  <c r="AF98" i="19"/>
  <c r="AF103" i="19"/>
  <c r="AI86" i="15"/>
  <c r="AI44" i="15"/>
  <c r="AG51" i="21"/>
  <c r="AG51" i="20"/>
  <c r="AI21" i="11"/>
  <c r="AF8" i="14"/>
  <c r="AF62" i="29"/>
  <c r="AF20" i="29" s="1"/>
  <c r="AF20" i="28"/>
  <c r="AI44" i="19"/>
  <c r="AI86" i="19"/>
  <c r="AI86" i="21"/>
  <c r="AI44" i="21"/>
  <c r="AF26" i="21"/>
  <c r="AG26" i="11"/>
  <c r="AG106" i="20"/>
  <c r="AH112" i="21"/>
  <c r="AG27" i="11"/>
  <c r="AJ25" i="12"/>
  <c r="AH112" i="20"/>
  <c r="AG107" i="29"/>
  <c r="AK109" i="29"/>
  <c r="AM109" i="28"/>
  <c r="AL109" i="28"/>
  <c r="AG106" i="21"/>
  <c r="AG110" i="20"/>
  <c r="AG110" i="29"/>
  <c r="AG112" i="19"/>
  <c r="AF26" i="14"/>
  <c r="AF107" i="19"/>
  <c r="AF111" i="19"/>
  <c r="AG101" i="21"/>
  <c r="AH87" i="20"/>
  <c r="AG103" i="29"/>
  <c r="AH87" i="21"/>
  <c r="AG88" i="29"/>
  <c r="AG100" i="19"/>
  <c r="AG89" i="19"/>
  <c r="AG99" i="21"/>
  <c r="AG99" i="29"/>
  <c r="AF4" i="28"/>
  <c r="AF96" i="19"/>
  <c r="AF102" i="19"/>
  <c r="AG12" i="11"/>
  <c r="AH90" i="21"/>
  <c r="AH90" i="29"/>
  <c r="AF4" i="29"/>
  <c r="AF93" i="19"/>
  <c r="AG90" i="19"/>
  <c r="AG102" i="21"/>
  <c r="AF92" i="29"/>
  <c r="AG4" i="11"/>
  <c r="AG98" i="29"/>
  <c r="AG13" i="11"/>
  <c r="AG97" i="29"/>
  <c r="AG53" i="21"/>
  <c r="AG69" i="20"/>
  <c r="AF14" i="15"/>
  <c r="AG68" i="29"/>
  <c r="AF12" i="29"/>
  <c r="AF12" i="28"/>
  <c r="AF65" i="19"/>
  <c r="AG61" i="20"/>
  <c r="AG16" i="29"/>
  <c r="AG16" i="28"/>
  <c r="AG70" i="29"/>
  <c r="AG28" i="29" s="1"/>
  <c r="AG28" i="28"/>
  <c r="AE60" i="19"/>
  <c r="AE18" i="19" s="1"/>
  <c r="AF57" i="29"/>
  <c r="AF15" i="29" s="1"/>
  <c r="AF15" i="28"/>
  <c r="AG59" i="29"/>
  <c r="AG17" i="29" s="1"/>
  <c r="AG17" i="28"/>
  <c r="AG57" i="21"/>
  <c r="AG54" i="21"/>
  <c r="AF61" i="29"/>
  <c r="AF19" i="29" s="1"/>
  <c r="AF19" i="28"/>
  <c r="AE61" i="19"/>
  <c r="AE19" i="19" s="1"/>
  <c r="AF69" i="29"/>
  <c r="AF27" i="29" s="1"/>
  <c r="AF27" i="28"/>
  <c r="AH28" i="11"/>
  <c r="AF26" i="12"/>
  <c r="AG17" i="11"/>
  <c r="AG19" i="11"/>
  <c r="AG55" i="29"/>
  <c r="AF53" i="29"/>
  <c r="AF11" i="29" s="1"/>
  <c r="AF11" i="28"/>
  <c r="AF56" i="29"/>
  <c r="AF14" i="29" s="1"/>
  <c r="AF14" i="28"/>
  <c r="AF58" i="19"/>
  <c r="AF16" i="19" s="1"/>
  <c r="AF59" i="29"/>
  <c r="AF17" i="29" s="1"/>
  <c r="AF17" i="28"/>
  <c r="AE69" i="19"/>
  <c r="AE27" i="19" s="1"/>
  <c r="AL67" i="14"/>
  <c r="AF68" i="29"/>
  <c r="AF26" i="29" s="1"/>
  <c r="AF26" i="28"/>
  <c r="AE65" i="19"/>
  <c r="AE23" i="19" s="1"/>
  <c r="AG51" i="29"/>
  <c r="AG9" i="29" s="1"/>
  <c r="AG9" i="28"/>
  <c r="AH48" i="20"/>
  <c r="AF4" i="14"/>
  <c r="AG5" i="15"/>
  <c r="AG45" i="29"/>
  <c r="AG3" i="29" s="1"/>
  <c r="AG3" i="28"/>
  <c r="AH6" i="11"/>
  <c r="AH47" i="29"/>
  <c r="AH5" i="29" s="1"/>
  <c r="AH5" i="28"/>
  <c r="AH45" i="21"/>
  <c r="AH45" i="20"/>
  <c r="AG46" i="20"/>
  <c r="AF46" i="19"/>
  <c r="AG47" i="29"/>
  <c r="AG5" i="29" s="1"/>
  <c r="AG5" i="28"/>
  <c r="AF15" i="15"/>
  <c r="AH49" i="29"/>
  <c r="AG91" i="20"/>
  <c r="AG7" i="20" s="1"/>
  <c r="AG7" i="29"/>
  <c r="AG7" i="12"/>
  <c r="AG7" i="28"/>
  <c r="AG49" i="19"/>
  <c r="AH91" i="29"/>
  <c r="AF49" i="19"/>
  <c r="AF7" i="19" s="1"/>
  <c r="AF106" i="20"/>
  <c r="AF106" i="19" s="1"/>
  <c r="AE106" i="19"/>
  <c r="AE22" i="19" s="1"/>
  <c r="AG10" i="28"/>
  <c r="AF94" i="19"/>
  <c r="AF10" i="29"/>
  <c r="AF10" i="28"/>
  <c r="AG92" i="21"/>
  <c r="AF92" i="20"/>
  <c r="AG50" i="29"/>
  <c r="AG8" i="15"/>
  <c r="AE50" i="19"/>
  <c r="AE8" i="19" s="1"/>
  <c r="AE52" i="19"/>
  <c r="AE10" i="19" s="1"/>
  <c r="AE10" i="29"/>
  <c r="AG10" i="29"/>
  <c r="AG22" i="11"/>
  <c r="AG22" i="28"/>
  <c r="AF64" i="19"/>
  <c r="AF22" i="28"/>
  <c r="AG69" i="21"/>
  <c r="AG88" i="20"/>
  <c r="AM67" i="11"/>
  <c r="AG8" i="11"/>
  <c r="AK25" i="11"/>
  <c r="AM25" i="11" s="1"/>
  <c r="AJ25" i="14"/>
  <c r="AF22" i="14"/>
  <c r="AG7" i="21"/>
  <c r="AG103" i="21"/>
  <c r="AH3" i="11"/>
  <c r="AF13" i="12"/>
  <c r="AF22" i="21"/>
  <c r="AG46" i="21"/>
  <c r="AG88" i="21"/>
  <c r="AG50" i="21"/>
  <c r="AG11" i="11"/>
  <c r="AG65" i="21"/>
  <c r="AF22" i="15"/>
  <c r="AH107" i="29"/>
  <c r="AH92" i="29"/>
  <c r="AG23" i="11"/>
  <c r="AM109" i="15"/>
  <c r="AG56" i="21"/>
  <c r="AH93" i="29"/>
  <c r="AH110" i="21"/>
  <c r="AH88" i="20"/>
  <c r="AH48" i="21"/>
  <c r="AH101" i="29"/>
  <c r="AI90" i="20"/>
  <c r="AH106" i="29"/>
  <c r="AH100" i="21"/>
  <c r="AG97" i="21"/>
  <c r="AH64" i="29"/>
  <c r="AH111" i="29"/>
  <c r="AH16" i="11"/>
  <c r="AH49" i="21"/>
  <c r="AH7" i="21" s="1"/>
  <c r="AI49" i="29"/>
  <c r="AH52" i="29"/>
  <c r="AH7" i="11"/>
  <c r="AL109" i="11"/>
  <c r="AF15" i="21"/>
  <c r="AM67" i="15"/>
  <c r="AG107" i="21"/>
  <c r="AH104" i="29"/>
  <c r="AH94" i="21"/>
  <c r="AM109" i="11"/>
  <c r="AG98" i="21"/>
  <c r="AG14" i="11"/>
  <c r="AH103" i="29"/>
  <c r="AI87" i="29"/>
  <c r="AJ105" i="29"/>
  <c r="AH50" i="29"/>
  <c r="AM109" i="14"/>
  <c r="AK77" i="19"/>
  <c r="AL77" i="19" s="1"/>
  <c r="AG6" i="20"/>
  <c r="AG5" i="20"/>
  <c r="AL30" i="19"/>
  <c r="AM30" i="19"/>
  <c r="AF15" i="20"/>
  <c r="AF90" i="17"/>
  <c r="AF14" i="17"/>
  <c r="AF55" i="17"/>
  <c r="AF84" i="17"/>
  <c r="AF44" i="17"/>
  <c r="AF34" i="17"/>
  <c r="AF66" i="17"/>
  <c r="AF72" i="17" s="1"/>
  <c r="AF24" i="17"/>
  <c r="AF78" i="17"/>
  <c r="AF96" i="17" s="1"/>
  <c r="AH70" i="20"/>
  <c r="AF19" i="20"/>
  <c r="AF23" i="20"/>
  <c r="AG61" i="21"/>
  <c r="AL33" i="19"/>
  <c r="AM33" i="19"/>
  <c r="AF14" i="20"/>
  <c r="AF24" i="18"/>
  <c r="AF66" i="18"/>
  <c r="AF72" i="18" s="1"/>
  <c r="AF14" i="18"/>
  <c r="AF78" i="18"/>
  <c r="AF96" i="18" s="1"/>
  <c r="AF55" i="18"/>
  <c r="AF84" i="18"/>
  <c r="AF90" i="18"/>
  <c r="AF34" i="18"/>
  <c r="AF44" i="18"/>
  <c r="AF17" i="20"/>
  <c r="AF18" i="20"/>
  <c r="AF20" i="20"/>
  <c r="AG15" i="12"/>
  <c r="AM67" i="12"/>
  <c r="AL67" i="12"/>
  <c r="AH58" i="21"/>
  <c r="AF34" i="22"/>
  <c r="AF2" i="22"/>
  <c r="AF26" i="22"/>
  <c r="AK31" i="19"/>
  <c r="AL73" i="19"/>
  <c r="AM73" i="19"/>
  <c r="AF11" i="20"/>
  <c r="AG2" i="27"/>
  <c r="AG10" i="23"/>
  <c r="AG10" i="22"/>
  <c r="AG2" i="18"/>
  <c r="AG2" i="17"/>
  <c r="AG2" i="16"/>
  <c r="AM2" i="8"/>
  <c r="AI2" i="50" s="1"/>
  <c r="AI5" i="50" s="1"/>
  <c r="AG28" i="20"/>
  <c r="AF26" i="20"/>
  <c r="AF9" i="20"/>
  <c r="AK32" i="19"/>
  <c r="AL74" i="19"/>
  <c r="AM74" i="19"/>
  <c r="AF34" i="23"/>
  <c r="AF26" i="23"/>
  <c r="AF2" i="23"/>
  <c r="AG3" i="20"/>
  <c r="AM34" i="19"/>
  <c r="AL34" i="19"/>
  <c r="AF27" i="20"/>
  <c r="AF34" i="27"/>
  <c r="AF18" i="27"/>
  <c r="AG16" i="20"/>
  <c r="AH93" i="21"/>
  <c r="AF13" i="20"/>
  <c r="AF4" i="20"/>
  <c r="AJ25" i="20"/>
  <c r="AF44" i="16"/>
  <c r="AF90" i="16"/>
  <c r="AF84" i="16"/>
  <c r="AF55" i="16"/>
  <c r="AF34" i="16"/>
  <c r="AF66" i="16"/>
  <c r="AF72" i="16" s="1"/>
  <c r="AF78" i="16"/>
  <c r="AF96" i="16" s="1"/>
  <c r="AF14" i="16"/>
  <c r="AF24" i="16"/>
  <c r="AG60" i="21"/>
  <c r="AF12" i="20"/>
  <c r="AG12" i="21" l="1"/>
  <c r="AH16" i="20"/>
  <c r="AG26" i="15"/>
  <c r="AG22" i="21"/>
  <c r="AG26" i="14"/>
  <c r="AG18" i="14"/>
  <c r="AG20" i="15"/>
  <c r="AI21" i="15"/>
  <c r="AH3" i="21"/>
  <c r="AG18" i="21"/>
  <c r="AH5" i="15"/>
  <c r="AG27" i="15"/>
  <c r="AG9" i="15"/>
  <c r="AF52" i="19"/>
  <c r="AF10" i="19" s="1"/>
  <c r="AG22" i="15"/>
  <c r="AH16" i="21"/>
  <c r="AG10" i="15"/>
  <c r="AI49" i="21"/>
  <c r="AH93" i="20"/>
  <c r="AI58" i="21"/>
  <c r="AG20" i="12"/>
  <c r="AG64" i="19"/>
  <c r="AI21" i="21"/>
  <c r="AI21" i="14"/>
  <c r="AG18" i="15"/>
  <c r="AJ105" i="21"/>
  <c r="AF9" i="19"/>
  <c r="AH51" i="20"/>
  <c r="AG12" i="12"/>
  <c r="AH51" i="21"/>
  <c r="AH9" i="21" s="1"/>
  <c r="AG17" i="14"/>
  <c r="AG11" i="21"/>
  <c r="AI21" i="12"/>
  <c r="AF8" i="20"/>
  <c r="AF10" i="20"/>
  <c r="AG93" i="19"/>
  <c r="AG17" i="21"/>
  <c r="AL63" i="11"/>
  <c r="AG104" i="19"/>
  <c r="AF4" i="19"/>
  <c r="AG96" i="19"/>
  <c r="AG20" i="21"/>
  <c r="AG6" i="19"/>
  <c r="AG9" i="21"/>
  <c r="AG111" i="19"/>
  <c r="AG4" i="15"/>
  <c r="AH28" i="15"/>
  <c r="AG20" i="14"/>
  <c r="AG18" i="12"/>
  <c r="AK67" i="21"/>
  <c r="AM67" i="21" s="1"/>
  <c r="AF13" i="19"/>
  <c r="AH16" i="15"/>
  <c r="AG13" i="21"/>
  <c r="AH111" i="20"/>
  <c r="AL67" i="15"/>
  <c r="AH104" i="21"/>
  <c r="AG26" i="12"/>
  <c r="AH3" i="12"/>
  <c r="AG103" i="19"/>
  <c r="AG8" i="12"/>
  <c r="AG9" i="12"/>
  <c r="AG17" i="15"/>
  <c r="AH6" i="14"/>
  <c r="AI49" i="20"/>
  <c r="AG8" i="14"/>
  <c r="AH5" i="12"/>
  <c r="AG8" i="21"/>
  <c r="AJ25" i="19"/>
  <c r="AH89" i="19"/>
  <c r="AG19" i="15"/>
  <c r="AI105" i="19"/>
  <c r="AK21" i="11"/>
  <c r="AH111" i="21"/>
  <c r="AH6" i="21"/>
  <c r="AK105" i="21"/>
  <c r="AH28" i="14"/>
  <c r="AH3" i="14"/>
  <c r="AH28" i="21"/>
  <c r="AM109" i="12"/>
  <c r="AG12" i="20"/>
  <c r="AG17" i="12"/>
  <c r="AG99" i="19"/>
  <c r="AG10" i="12"/>
  <c r="AG10" i="14"/>
  <c r="AG9" i="14"/>
  <c r="AG52" i="19"/>
  <c r="AG10" i="21"/>
  <c r="AG13" i="14"/>
  <c r="AG12" i="14"/>
  <c r="AG11" i="14"/>
  <c r="AG50" i="20"/>
  <c r="AG50" i="19" s="1"/>
  <c r="AG70" i="19"/>
  <c r="AG28" i="19" s="1"/>
  <c r="AG101" i="19"/>
  <c r="AG15" i="15"/>
  <c r="AF18" i="19"/>
  <c r="AG68" i="19"/>
  <c r="AH6" i="15"/>
  <c r="AH65" i="21"/>
  <c r="AF54" i="19"/>
  <c r="AF12" i="19" s="1"/>
  <c r="AG58" i="19"/>
  <c r="AG16" i="19" s="1"/>
  <c r="AG110" i="19"/>
  <c r="AG102" i="19"/>
  <c r="AI87" i="20"/>
  <c r="AH96" i="21"/>
  <c r="AH10" i="14"/>
  <c r="AG4" i="14"/>
  <c r="AH57" i="21"/>
  <c r="AH7" i="12"/>
  <c r="AG26" i="28"/>
  <c r="AH112" i="19"/>
  <c r="AK25" i="15"/>
  <c r="AM25" i="15" s="1"/>
  <c r="AI87" i="21"/>
  <c r="AI6" i="11"/>
  <c r="AG62" i="19"/>
  <c r="AH9" i="11"/>
  <c r="AF22" i="20"/>
  <c r="AF62" i="19"/>
  <c r="AF20" i="19" s="1"/>
  <c r="AH47" i="19"/>
  <c r="AG19" i="14"/>
  <c r="AG14" i="21"/>
  <c r="AG27" i="21"/>
  <c r="AJ86" i="21"/>
  <c r="AJ44" i="21"/>
  <c r="AG22" i="12"/>
  <c r="AI16" i="15"/>
  <c r="AG4" i="21"/>
  <c r="AK25" i="12"/>
  <c r="AM25" i="12" s="1"/>
  <c r="AG27" i="14"/>
  <c r="AH49" i="20"/>
  <c r="AH49" i="19" s="1"/>
  <c r="AM63" i="28"/>
  <c r="AJ86" i="10"/>
  <c r="AJ44" i="10"/>
  <c r="AJ86" i="28"/>
  <c r="AJ44" i="28"/>
  <c r="AI16" i="11"/>
  <c r="AL109" i="12"/>
  <c r="AH63" i="19"/>
  <c r="AH21" i="19" s="1"/>
  <c r="AJ86" i="11"/>
  <c r="AJ44" i="11"/>
  <c r="AJ86" i="29"/>
  <c r="AJ44" i="29"/>
  <c r="AK105" i="29"/>
  <c r="AL105" i="28"/>
  <c r="AM105" i="28"/>
  <c r="AG27" i="12"/>
  <c r="AH64" i="21"/>
  <c r="AG14" i="14"/>
  <c r="AG11" i="12"/>
  <c r="AH20" i="11"/>
  <c r="AJ86" i="15"/>
  <c r="AJ44" i="15"/>
  <c r="AJ44" i="14"/>
  <c r="AJ86" i="14"/>
  <c r="AK2" i="28"/>
  <c r="AK2" i="29"/>
  <c r="AK2" i="20"/>
  <c r="AK2" i="19"/>
  <c r="AK2" i="21"/>
  <c r="AK2" i="15"/>
  <c r="AK2" i="14"/>
  <c r="AK2" i="11"/>
  <c r="AK2" i="10"/>
  <c r="AK2" i="12"/>
  <c r="AL105" i="11"/>
  <c r="AG55" i="19"/>
  <c r="AH5" i="14"/>
  <c r="AG15" i="14"/>
  <c r="AH6" i="12"/>
  <c r="AH102" i="21"/>
  <c r="AG97" i="19"/>
  <c r="AF69" i="19"/>
  <c r="AF27" i="19" s="1"/>
  <c r="AF53" i="19"/>
  <c r="AF11" i="19" s="1"/>
  <c r="AG13" i="28"/>
  <c r="AJ86" i="12"/>
  <c r="AJ44" i="12"/>
  <c r="AM105" i="11"/>
  <c r="AH107" i="21"/>
  <c r="AH23" i="11"/>
  <c r="AH7" i="14"/>
  <c r="AH16" i="14"/>
  <c r="AH5" i="21"/>
  <c r="AG51" i="19"/>
  <c r="AH7" i="15"/>
  <c r="AH4" i="11"/>
  <c r="AK63" i="29"/>
  <c r="AK21" i="28"/>
  <c r="AG13" i="29"/>
  <c r="AH90" i="19"/>
  <c r="AF23" i="19"/>
  <c r="AJ86" i="20"/>
  <c r="AJ44" i="20"/>
  <c r="AI63" i="29"/>
  <c r="AI21" i="29" s="1"/>
  <c r="AI21" i="28"/>
  <c r="AH50" i="21"/>
  <c r="AG4" i="12"/>
  <c r="AG23" i="15"/>
  <c r="AJ86" i="19"/>
  <c r="AJ44" i="19"/>
  <c r="AH28" i="12"/>
  <c r="AH106" i="21"/>
  <c r="AH106" i="20"/>
  <c r="AI112" i="20"/>
  <c r="AI112" i="29"/>
  <c r="AI112" i="21"/>
  <c r="AH110" i="20"/>
  <c r="AH110" i="29"/>
  <c r="AL109" i="29"/>
  <c r="AM109" i="29"/>
  <c r="AG22" i="14"/>
  <c r="AI28" i="15"/>
  <c r="AG107" i="19"/>
  <c r="AL25" i="11"/>
  <c r="AG26" i="29"/>
  <c r="AH95" i="29"/>
  <c r="AG92" i="29"/>
  <c r="AH100" i="19"/>
  <c r="AH95" i="21"/>
  <c r="AH98" i="29"/>
  <c r="AI89" i="21"/>
  <c r="AH8" i="28"/>
  <c r="AI100" i="21"/>
  <c r="AH88" i="21"/>
  <c r="AH88" i="29"/>
  <c r="AH103" i="20"/>
  <c r="AG8" i="28"/>
  <c r="AG14" i="15"/>
  <c r="AI89" i="20"/>
  <c r="AI89" i="29"/>
  <c r="AH103" i="21"/>
  <c r="AI90" i="21"/>
  <c r="AI90" i="29"/>
  <c r="AH102" i="29"/>
  <c r="AG88" i="19"/>
  <c r="AH87" i="19"/>
  <c r="AH97" i="29"/>
  <c r="AH11" i="11"/>
  <c r="AH97" i="21"/>
  <c r="AG98" i="19"/>
  <c r="AH99" i="29"/>
  <c r="AG60" i="29"/>
  <c r="AG18" i="29" s="1"/>
  <c r="AG18" i="28"/>
  <c r="AH68" i="20"/>
  <c r="AI28" i="11"/>
  <c r="AH15" i="11"/>
  <c r="AG57" i="29"/>
  <c r="AG15" i="29" s="1"/>
  <c r="AG15" i="28"/>
  <c r="AG11" i="28"/>
  <c r="AG53" i="29"/>
  <c r="AG11" i="29" s="1"/>
  <c r="AH27" i="11"/>
  <c r="AH26" i="14"/>
  <c r="AH69" i="21"/>
  <c r="AG19" i="12"/>
  <c r="AH59" i="21"/>
  <c r="AH65" i="29"/>
  <c r="AH23" i="29" s="1"/>
  <c r="AH23" i="28"/>
  <c r="AH60" i="21"/>
  <c r="AH70" i="29"/>
  <c r="AH28" i="29" s="1"/>
  <c r="AH28" i="28"/>
  <c r="AH68" i="29"/>
  <c r="AF56" i="19"/>
  <c r="AF14" i="19" s="1"/>
  <c r="AF61" i="19"/>
  <c r="AF19" i="19" s="1"/>
  <c r="AH69" i="20"/>
  <c r="AM67" i="14"/>
  <c r="AH56" i="21"/>
  <c r="AF57" i="19"/>
  <c r="AF15" i="19" s="1"/>
  <c r="AG69" i="29"/>
  <c r="AG27" i="29" s="1"/>
  <c r="AG27" i="28"/>
  <c r="AG59" i="19"/>
  <c r="AG65" i="29"/>
  <c r="AG23" i="29" s="1"/>
  <c r="AG23" i="28"/>
  <c r="AH16" i="29"/>
  <c r="AH16" i="28"/>
  <c r="AF59" i="19"/>
  <c r="AF17" i="19" s="1"/>
  <c r="AG12" i="29"/>
  <c r="AG12" i="28"/>
  <c r="AH55" i="21"/>
  <c r="AK67" i="29"/>
  <c r="AK25" i="28"/>
  <c r="AL67" i="28"/>
  <c r="AM67" i="28"/>
  <c r="AG61" i="29"/>
  <c r="AG19" i="29" s="1"/>
  <c r="AG19" i="28"/>
  <c r="AG56" i="29"/>
  <c r="AG14" i="29" s="1"/>
  <c r="AG14" i="28"/>
  <c r="AF68" i="19"/>
  <c r="AF26" i="19" s="1"/>
  <c r="AH51" i="29"/>
  <c r="AH9" i="29" s="1"/>
  <c r="AH9" i="28"/>
  <c r="AG46" i="29"/>
  <c r="AG4" i="29" s="1"/>
  <c r="AG4" i="28"/>
  <c r="AI45" i="21"/>
  <c r="AH45" i="29"/>
  <c r="AH3" i="29" s="1"/>
  <c r="AH3" i="28"/>
  <c r="AG45" i="19"/>
  <c r="AG3" i="19" s="1"/>
  <c r="AI47" i="21"/>
  <c r="AI48" i="21"/>
  <c r="AH48" i="29"/>
  <c r="AH6" i="29" s="1"/>
  <c r="AH6" i="28"/>
  <c r="AG47" i="19"/>
  <c r="AG5" i="19" s="1"/>
  <c r="AG11" i="15"/>
  <c r="AG95" i="19"/>
  <c r="AH91" i="20"/>
  <c r="AI91" i="21"/>
  <c r="AI91" i="29"/>
  <c r="AG91" i="19"/>
  <c r="AG7" i="19" s="1"/>
  <c r="AH7" i="28"/>
  <c r="AI7" i="11"/>
  <c r="AH7" i="29"/>
  <c r="AH22" i="29"/>
  <c r="AG106" i="19"/>
  <c r="AH10" i="28"/>
  <c r="AG94" i="19"/>
  <c r="AF92" i="19"/>
  <c r="AF8" i="19" s="1"/>
  <c r="AF8" i="29"/>
  <c r="AG92" i="20"/>
  <c r="AF22" i="29"/>
  <c r="AH22" i="28"/>
  <c r="AG22" i="29"/>
  <c r="AH22" i="11"/>
  <c r="AF22" i="19"/>
  <c r="AI5" i="15"/>
  <c r="AI70" i="20"/>
  <c r="AH53" i="21"/>
  <c r="AH8" i="11"/>
  <c r="AG23" i="21"/>
  <c r="AM63" i="11"/>
  <c r="AI5" i="11"/>
  <c r="AI70" i="21"/>
  <c r="AJ21" i="11"/>
  <c r="AH46" i="21"/>
  <c r="AH10" i="11"/>
  <c r="AG13" i="12"/>
  <c r="AG19" i="21"/>
  <c r="AH19" i="11"/>
  <c r="AM77" i="19"/>
  <c r="AG23" i="14"/>
  <c r="AH61" i="20"/>
  <c r="AL109" i="14"/>
  <c r="AH61" i="21"/>
  <c r="AH92" i="21"/>
  <c r="AH17" i="11"/>
  <c r="AH12" i="11"/>
  <c r="AG23" i="12"/>
  <c r="AH54" i="21"/>
  <c r="AH98" i="21"/>
  <c r="AJ112" i="29"/>
  <c r="AI101" i="29"/>
  <c r="AH13" i="11"/>
  <c r="AJ89" i="29"/>
  <c r="AI103" i="29"/>
  <c r="AJ91" i="29"/>
  <c r="AK109" i="21"/>
  <c r="AK109" i="19" s="1"/>
  <c r="AI106" i="29"/>
  <c r="AL109" i="15"/>
  <c r="AH18" i="11"/>
  <c r="AI94" i="29"/>
  <c r="AJ49" i="29"/>
  <c r="AH14" i="11"/>
  <c r="AH101" i="21"/>
  <c r="AH18" i="12"/>
  <c r="AI3" i="11"/>
  <c r="AI88" i="29"/>
  <c r="AH62" i="21"/>
  <c r="AK25" i="14"/>
  <c r="AL25" i="14" s="1"/>
  <c r="AI99" i="29"/>
  <c r="AH26" i="11"/>
  <c r="AI93" i="29"/>
  <c r="AG14" i="12"/>
  <c r="AI107" i="29"/>
  <c r="AI97" i="29"/>
  <c r="AH99" i="21"/>
  <c r="AI95" i="29"/>
  <c r="AI102" i="21"/>
  <c r="AG15" i="20"/>
  <c r="AI21" i="20"/>
  <c r="AM32" i="19"/>
  <c r="AL32" i="19"/>
  <c r="AG44" i="16"/>
  <c r="AG90" i="16"/>
  <c r="AG78" i="16"/>
  <c r="AG96" i="16" s="1"/>
  <c r="AG14" i="16"/>
  <c r="AG84" i="16"/>
  <c r="AG66" i="16"/>
  <c r="AG72" i="16" s="1"/>
  <c r="AG24" i="16"/>
  <c r="AG34" i="16"/>
  <c r="AG55" i="16"/>
  <c r="AG26" i="20"/>
  <c r="AI47" i="20"/>
  <c r="AH6" i="20"/>
  <c r="AG11" i="20"/>
  <c r="AG4" i="20"/>
  <c r="AG24" i="17"/>
  <c r="AG14" i="17"/>
  <c r="AG66" i="17"/>
  <c r="AG72" i="17" s="1"/>
  <c r="AG44" i="17"/>
  <c r="AG90" i="17"/>
  <c r="AG55" i="17"/>
  <c r="AG78" i="17"/>
  <c r="AG96" i="17" s="1"/>
  <c r="AG84" i="17"/>
  <c r="AG34" i="17"/>
  <c r="AK25" i="20"/>
  <c r="AM67" i="20"/>
  <c r="AL67" i="20"/>
  <c r="AA25" i="19" s="1"/>
  <c r="AG15" i="21"/>
  <c r="AH3" i="20"/>
  <c r="AG24" i="18"/>
  <c r="AG14" i="18"/>
  <c r="AG78" i="18"/>
  <c r="AG96" i="18" s="1"/>
  <c r="AG55" i="18"/>
  <c r="AG90" i="18"/>
  <c r="AG44" i="18"/>
  <c r="AG84" i="18"/>
  <c r="AG66" i="18"/>
  <c r="AG72" i="18" s="1"/>
  <c r="AG34" i="18"/>
  <c r="AG9" i="20"/>
  <c r="AI48" i="20"/>
  <c r="AI6" i="12"/>
  <c r="AG18" i="20"/>
  <c r="AH46" i="20"/>
  <c r="AH4" i="12"/>
  <c r="AG2" i="22"/>
  <c r="AG26" i="22"/>
  <c r="AG34" i="22"/>
  <c r="AH28" i="20"/>
  <c r="AG19" i="20"/>
  <c r="AG22" i="20"/>
  <c r="AI45" i="20"/>
  <c r="AG23" i="20"/>
  <c r="AG34" i="23"/>
  <c r="AG2" i="23"/>
  <c r="AG26" i="23"/>
  <c r="AL31" i="19"/>
  <c r="AM31" i="19"/>
  <c r="AL109" i="20"/>
  <c r="AM109" i="20"/>
  <c r="AG17" i="20"/>
  <c r="AH5" i="20"/>
  <c r="AK35" i="19"/>
  <c r="AH2" i="27"/>
  <c r="AH10" i="23"/>
  <c r="AH10" i="22"/>
  <c r="AH2" i="17"/>
  <c r="AH2" i="16"/>
  <c r="AH2" i="18"/>
  <c r="AN2" i="8"/>
  <c r="AJ2" i="50" s="1"/>
  <c r="AJ5" i="50" s="1"/>
  <c r="AG27" i="20"/>
  <c r="AG20" i="20"/>
  <c r="AG18" i="27"/>
  <c r="AG34" i="27"/>
  <c r="AG13" i="20"/>
  <c r="AG14" i="20"/>
  <c r="AH9" i="15" l="1"/>
  <c r="AH93" i="19"/>
  <c r="AJ21" i="14"/>
  <c r="AH9" i="12"/>
  <c r="AJ112" i="21"/>
  <c r="AH20" i="21"/>
  <c r="AI3" i="21"/>
  <c r="AG10" i="20"/>
  <c r="AG22" i="19"/>
  <c r="AH26" i="12"/>
  <c r="AG9" i="19"/>
  <c r="AH10" i="12"/>
  <c r="AI3" i="15"/>
  <c r="AI6" i="15"/>
  <c r="AH9" i="14"/>
  <c r="AL67" i="21"/>
  <c r="AL105" i="15"/>
  <c r="AH23" i="14"/>
  <c r="AJ21" i="15"/>
  <c r="AH4" i="14"/>
  <c r="AH27" i="12"/>
  <c r="AJ21" i="12"/>
  <c r="AL105" i="12"/>
  <c r="AI53" i="21"/>
  <c r="AL105" i="14"/>
  <c r="AI103" i="20"/>
  <c r="AH52" i="21"/>
  <c r="AH10" i="21" s="1"/>
  <c r="AJ63" i="21"/>
  <c r="AJ21" i="21" s="1"/>
  <c r="AM105" i="14"/>
  <c r="AI93" i="21"/>
  <c r="AI103" i="21"/>
  <c r="AH13" i="15"/>
  <c r="AH27" i="21"/>
  <c r="AJ105" i="19"/>
  <c r="AL63" i="28"/>
  <c r="AH27" i="15"/>
  <c r="AI16" i="28"/>
  <c r="AH23" i="15"/>
  <c r="AM63" i="14"/>
  <c r="AH4" i="21"/>
  <c r="AH11" i="21"/>
  <c r="AI62" i="21"/>
  <c r="AK63" i="21"/>
  <c r="AK21" i="21" s="1"/>
  <c r="AL91" i="15"/>
  <c r="AJ7" i="11"/>
  <c r="AH68" i="21"/>
  <c r="AH26" i="21" s="1"/>
  <c r="AK21" i="14"/>
  <c r="AH8" i="15"/>
  <c r="AI106" i="21"/>
  <c r="AL25" i="12"/>
  <c r="AH11" i="15"/>
  <c r="AG8" i="20"/>
  <c r="AG20" i="19"/>
  <c r="AH27" i="14"/>
  <c r="AI106" i="20"/>
  <c r="AH17" i="12"/>
  <c r="AH18" i="15"/>
  <c r="AM105" i="15"/>
  <c r="AG17" i="19"/>
  <c r="AL90" i="15"/>
  <c r="AK21" i="15"/>
  <c r="AG26" i="19"/>
  <c r="AH104" i="19"/>
  <c r="AH14" i="21"/>
  <c r="AH111" i="19"/>
  <c r="AH23" i="21"/>
  <c r="AH7" i="20"/>
  <c r="AI88" i="20"/>
  <c r="AH20" i="15"/>
  <c r="AL63" i="15"/>
  <c r="AI28" i="21"/>
  <c r="AH11" i="12"/>
  <c r="AH19" i="12"/>
  <c r="AI6" i="14"/>
  <c r="AH26" i="15"/>
  <c r="AH13" i="21"/>
  <c r="AH18" i="21"/>
  <c r="AI20" i="11"/>
  <c r="AI11" i="15"/>
  <c r="AI51" i="20"/>
  <c r="AJ91" i="20"/>
  <c r="AK90" i="21"/>
  <c r="AM58" i="11"/>
  <c r="AH10" i="15"/>
  <c r="AH26" i="28"/>
  <c r="AH8" i="12"/>
  <c r="AH15" i="15"/>
  <c r="AH22" i="21"/>
  <c r="AL109" i="21"/>
  <c r="AJ49" i="20"/>
  <c r="AI56" i="21"/>
  <c r="AJ47" i="20"/>
  <c r="AJ91" i="21"/>
  <c r="AJ47" i="21"/>
  <c r="AI88" i="21"/>
  <c r="AK25" i="21"/>
  <c r="AM25" i="21" s="1"/>
  <c r="AI7" i="28"/>
  <c r="AL63" i="12"/>
  <c r="AH5" i="19"/>
  <c r="AI52" i="21"/>
  <c r="AJ112" i="20"/>
  <c r="AK90" i="20"/>
  <c r="AJ49" i="21"/>
  <c r="AM63" i="15"/>
  <c r="AL21" i="11"/>
  <c r="AM63" i="12"/>
  <c r="AH4" i="15"/>
  <c r="AH45" i="19"/>
  <c r="AH3" i="19" s="1"/>
  <c r="AH19" i="15"/>
  <c r="AK21" i="12"/>
  <c r="AI7" i="15"/>
  <c r="AH15" i="14"/>
  <c r="AI3" i="12"/>
  <c r="AH15" i="21"/>
  <c r="AI5" i="14"/>
  <c r="AI7" i="14"/>
  <c r="AH17" i="15"/>
  <c r="AH22" i="15"/>
  <c r="AH12" i="15"/>
  <c r="AI7" i="21"/>
  <c r="AH64" i="19"/>
  <c r="AI65" i="21"/>
  <c r="AL63" i="14"/>
  <c r="AH22" i="14"/>
  <c r="AM105" i="12"/>
  <c r="AI28" i="14"/>
  <c r="AI5" i="21"/>
  <c r="AI16" i="21"/>
  <c r="AI5" i="12"/>
  <c r="AI23" i="11"/>
  <c r="AH50" i="20"/>
  <c r="AH50" i="19" s="1"/>
  <c r="AI107" i="21"/>
  <c r="AI3" i="14"/>
  <c r="AI11" i="11"/>
  <c r="AI10" i="12"/>
  <c r="AH23" i="12"/>
  <c r="AH70" i="19"/>
  <c r="AH28" i="19" s="1"/>
  <c r="AH88" i="19"/>
  <c r="AG13" i="19"/>
  <c r="AK105" i="19"/>
  <c r="AI95" i="21"/>
  <c r="AH13" i="14"/>
  <c r="AH22" i="12"/>
  <c r="AI16" i="14"/>
  <c r="AI99" i="21"/>
  <c r="AH101" i="19"/>
  <c r="AG10" i="19"/>
  <c r="AH18" i="20"/>
  <c r="AK70" i="20"/>
  <c r="AK70" i="21"/>
  <c r="AH20" i="14"/>
  <c r="AH96" i="19"/>
  <c r="AI69" i="20"/>
  <c r="AI58" i="19"/>
  <c r="AI100" i="19"/>
  <c r="AG92" i="19"/>
  <c r="AG8" i="19" s="1"/>
  <c r="AJ28" i="11"/>
  <c r="AI69" i="21"/>
  <c r="AI87" i="19"/>
  <c r="AH19" i="14"/>
  <c r="AH12" i="12"/>
  <c r="AM21" i="11"/>
  <c r="AH18" i="14"/>
  <c r="AH11" i="14"/>
  <c r="AH19" i="21"/>
  <c r="AJ70" i="20"/>
  <c r="AM49" i="11"/>
  <c r="AI101" i="21"/>
  <c r="AH26" i="29"/>
  <c r="AI16" i="29"/>
  <c r="AH102" i="19"/>
  <c r="AL49" i="11"/>
  <c r="AM70" i="11"/>
  <c r="AK49" i="20"/>
  <c r="AH12" i="21"/>
  <c r="AL70" i="11"/>
  <c r="AL25" i="15"/>
  <c r="AH107" i="19"/>
  <c r="AK28" i="11"/>
  <c r="AK49" i="21"/>
  <c r="AH14" i="12"/>
  <c r="AK7" i="15"/>
  <c r="AI15" i="11"/>
  <c r="AK44" i="11"/>
  <c r="AK86" i="11"/>
  <c r="AI90" i="19"/>
  <c r="AK44" i="14"/>
  <c r="AK86" i="14"/>
  <c r="AM109" i="21"/>
  <c r="AH20" i="12"/>
  <c r="AG60" i="19"/>
  <c r="AG18" i="19" s="1"/>
  <c r="AK44" i="15"/>
  <c r="AK86" i="15"/>
  <c r="AI20" i="15"/>
  <c r="AI104" i="29"/>
  <c r="AK86" i="21"/>
  <c r="AK44" i="21"/>
  <c r="AJ63" i="29"/>
  <c r="AJ21" i="29" s="1"/>
  <c r="AJ21" i="28"/>
  <c r="AM21" i="28" s="1"/>
  <c r="AK21" i="29"/>
  <c r="AK86" i="19"/>
  <c r="AK44" i="19"/>
  <c r="AH62" i="29"/>
  <c r="AH20" i="29" s="1"/>
  <c r="AH20" i="28"/>
  <c r="AL105" i="29"/>
  <c r="AM105" i="29"/>
  <c r="AG46" i="19"/>
  <c r="AG4" i="19" s="1"/>
  <c r="AK86" i="20"/>
  <c r="AK44" i="20"/>
  <c r="AH14" i="14"/>
  <c r="AK86" i="12"/>
  <c r="AK44" i="12"/>
  <c r="AK44" i="29"/>
  <c r="AK86" i="29"/>
  <c r="AG54" i="19"/>
  <c r="AG12" i="19" s="1"/>
  <c r="AI63" i="19"/>
  <c r="AI21" i="19" s="1"/>
  <c r="AK86" i="10"/>
  <c r="AK44" i="10"/>
  <c r="AK44" i="28"/>
  <c r="AK86" i="28"/>
  <c r="AI110" i="21"/>
  <c r="AI110" i="29"/>
  <c r="AI111" i="29"/>
  <c r="AM25" i="14"/>
  <c r="AI28" i="12"/>
  <c r="AI112" i="19"/>
  <c r="AK112" i="21"/>
  <c r="AK28" i="28"/>
  <c r="AH110" i="19"/>
  <c r="AH98" i="19"/>
  <c r="AK87" i="20"/>
  <c r="AK100" i="21"/>
  <c r="AH99" i="19"/>
  <c r="AI89" i="19"/>
  <c r="AK91" i="20"/>
  <c r="AK91" i="29"/>
  <c r="AI97" i="21"/>
  <c r="AK90" i="29"/>
  <c r="AJ87" i="20"/>
  <c r="AJ87" i="29"/>
  <c r="AM90" i="11"/>
  <c r="AJ90" i="29"/>
  <c r="AM100" i="15"/>
  <c r="AJ5" i="11"/>
  <c r="AI102" i="29"/>
  <c r="AH94" i="29"/>
  <c r="AH10" i="29" s="1"/>
  <c r="AH95" i="19"/>
  <c r="AH97" i="19"/>
  <c r="AJ87" i="21"/>
  <c r="AI98" i="21"/>
  <c r="AI98" i="29"/>
  <c r="AK89" i="20"/>
  <c r="AI93" i="20"/>
  <c r="AI16" i="12"/>
  <c r="AJ100" i="21"/>
  <c r="AJ16" i="11"/>
  <c r="AH103" i="19"/>
  <c r="AH55" i="29"/>
  <c r="AH13" i="29" s="1"/>
  <c r="AH13" i="28"/>
  <c r="AI59" i="21"/>
  <c r="AM25" i="28"/>
  <c r="AL25" i="28"/>
  <c r="AH57" i="29"/>
  <c r="AH15" i="29" s="1"/>
  <c r="AH15" i="28"/>
  <c r="AJ70" i="29"/>
  <c r="AJ28" i="29" s="1"/>
  <c r="AJ28" i="28"/>
  <c r="AK25" i="29"/>
  <c r="AM67" i="29"/>
  <c r="AL67" i="29"/>
  <c r="AH53" i="29"/>
  <c r="AH11" i="29" s="1"/>
  <c r="AH11" i="28"/>
  <c r="AI65" i="29"/>
  <c r="AI23" i="29" s="1"/>
  <c r="AI23" i="28"/>
  <c r="AI11" i="28"/>
  <c r="AI53" i="29"/>
  <c r="AI11" i="29" s="1"/>
  <c r="AG56" i="19"/>
  <c r="AG14" i="19" s="1"/>
  <c r="AI70" i="29"/>
  <c r="AI28" i="29" s="1"/>
  <c r="AI28" i="28"/>
  <c r="AK70" i="29"/>
  <c r="AL70" i="28"/>
  <c r="AM70" i="28"/>
  <c r="AI68" i="21"/>
  <c r="AH61" i="29"/>
  <c r="AH19" i="29" s="1"/>
  <c r="AH19" i="28"/>
  <c r="AH60" i="29"/>
  <c r="AH18" i="29" s="1"/>
  <c r="AH18" i="28"/>
  <c r="AH59" i="29"/>
  <c r="AH17" i="29" s="1"/>
  <c r="AH17" i="28"/>
  <c r="AH17" i="14"/>
  <c r="AH65" i="19"/>
  <c r="AI15" i="28"/>
  <c r="AI57" i="29"/>
  <c r="AI15" i="29" s="1"/>
  <c r="AI69" i="29"/>
  <c r="AG69" i="19"/>
  <c r="AG27" i="19" s="1"/>
  <c r="AH58" i="19"/>
  <c r="AH16" i="19" s="1"/>
  <c r="AG61" i="19"/>
  <c r="AG19" i="19" s="1"/>
  <c r="AI56" i="29"/>
  <c r="AG53" i="19"/>
  <c r="AG11" i="19" s="1"/>
  <c r="AH12" i="29"/>
  <c r="AH12" i="28"/>
  <c r="AH69" i="29"/>
  <c r="AH27" i="29" s="1"/>
  <c r="AH27" i="28"/>
  <c r="AK67" i="19"/>
  <c r="AK25" i="19" s="1"/>
  <c r="AG65" i="19"/>
  <c r="AG23" i="19" s="1"/>
  <c r="AI57" i="21"/>
  <c r="AL58" i="14"/>
  <c r="AI61" i="21"/>
  <c r="AH14" i="15"/>
  <c r="AH56" i="29"/>
  <c r="AH14" i="29" s="1"/>
  <c r="AH14" i="28"/>
  <c r="AG57" i="19"/>
  <c r="AG15" i="19" s="1"/>
  <c r="AH51" i="19"/>
  <c r="AI51" i="29"/>
  <c r="AI9" i="29" s="1"/>
  <c r="AI9" i="28"/>
  <c r="AK48" i="20"/>
  <c r="AK49" i="29"/>
  <c r="AM49" i="29" s="1"/>
  <c r="AK45" i="20"/>
  <c r="AH46" i="29"/>
  <c r="AH4" i="29" s="1"/>
  <c r="AH4" i="28"/>
  <c r="AI6" i="20"/>
  <c r="AK47" i="20"/>
  <c r="AI45" i="29"/>
  <c r="AI3" i="29" s="1"/>
  <c r="AI3" i="28"/>
  <c r="AK6" i="11"/>
  <c r="AI48" i="29"/>
  <c r="AI6" i="29" s="1"/>
  <c r="AI6" i="28"/>
  <c r="AJ47" i="29"/>
  <c r="AJ5" i="29" s="1"/>
  <c r="AJ5" i="28"/>
  <c r="AI47" i="29"/>
  <c r="AI5" i="29" s="1"/>
  <c r="AI5" i="28"/>
  <c r="AK3" i="11"/>
  <c r="AK5" i="15"/>
  <c r="AH48" i="19"/>
  <c r="AH6" i="19" s="1"/>
  <c r="AJ7" i="29"/>
  <c r="AI91" i="20"/>
  <c r="AI7" i="20" s="1"/>
  <c r="AI7" i="29"/>
  <c r="AI49" i="19"/>
  <c r="AJ7" i="28"/>
  <c r="AL49" i="28"/>
  <c r="AM49" i="28"/>
  <c r="AH91" i="19"/>
  <c r="AH7" i="19" s="1"/>
  <c r="AH106" i="19"/>
  <c r="AI94" i="21"/>
  <c r="AH92" i="20"/>
  <c r="AH8" i="14"/>
  <c r="AG8" i="29"/>
  <c r="AI10" i="11"/>
  <c r="AI22" i="11"/>
  <c r="AI64" i="29"/>
  <c r="AJ90" i="21"/>
  <c r="AK45" i="21"/>
  <c r="AL90" i="11"/>
  <c r="AI12" i="11"/>
  <c r="AJ90" i="20"/>
  <c r="AI54" i="21"/>
  <c r="AI27" i="11"/>
  <c r="AH8" i="21"/>
  <c r="AI9" i="11"/>
  <c r="AI55" i="21"/>
  <c r="AI17" i="11"/>
  <c r="AK16" i="11"/>
  <c r="AI13" i="11"/>
  <c r="AL58" i="11"/>
  <c r="AI92" i="21"/>
  <c r="AK87" i="21"/>
  <c r="AI111" i="20"/>
  <c r="AI50" i="20"/>
  <c r="AH12" i="14"/>
  <c r="AI64" i="21"/>
  <c r="AK16" i="12"/>
  <c r="AL91" i="11"/>
  <c r="AK7" i="11"/>
  <c r="AI51" i="21"/>
  <c r="AI111" i="21"/>
  <c r="AI50" i="21"/>
  <c r="AK16" i="15"/>
  <c r="AM112" i="11"/>
  <c r="AI8" i="11"/>
  <c r="AI19" i="11"/>
  <c r="AL112" i="11"/>
  <c r="AL100" i="11"/>
  <c r="AM89" i="11"/>
  <c r="AM91" i="11"/>
  <c r="AI61" i="20"/>
  <c r="AM100" i="11"/>
  <c r="AH13" i="12"/>
  <c r="AI7" i="12"/>
  <c r="AM47" i="11"/>
  <c r="AI18" i="14"/>
  <c r="AJ93" i="20"/>
  <c r="AI26" i="11"/>
  <c r="AJ106" i="29"/>
  <c r="AJ6" i="15"/>
  <c r="AK5" i="11"/>
  <c r="AH17" i="21"/>
  <c r="AJ89" i="20"/>
  <c r="AM48" i="11"/>
  <c r="AJ6" i="11"/>
  <c r="AI110" i="20"/>
  <c r="AJ102" i="29"/>
  <c r="AJ64" i="29"/>
  <c r="AL48" i="11"/>
  <c r="AI26" i="15"/>
  <c r="AJ98" i="29"/>
  <c r="AI96" i="21"/>
  <c r="AJ99" i="21"/>
  <c r="AI46" i="20"/>
  <c r="AJ97" i="29"/>
  <c r="AL47" i="11"/>
  <c r="AI12" i="15"/>
  <c r="AL45" i="15"/>
  <c r="AI104" i="21"/>
  <c r="AJ89" i="21"/>
  <c r="AI4" i="11"/>
  <c r="AL89" i="11"/>
  <c r="AH15" i="12"/>
  <c r="AK64" i="29"/>
  <c r="AJ3" i="11"/>
  <c r="AJ50" i="29"/>
  <c r="AJ94" i="21"/>
  <c r="AJ88" i="29"/>
  <c r="AI68" i="20"/>
  <c r="AJ101" i="29"/>
  <c r="AJ107" i="29"/>
  <c r="AI14" i="15"/>
  <c r="AI18" i="11"/>
  <c r="AI14" i="11"/>
  <c r="AJ52" i="29"/>
  <c r="AK94" i="29"/>
  <c r="AJ103" i="29"/>
  <c r="AJ110" i="29"/>
  <c r="AM105" i="21"/>
  <c r="AL105" i="21"/>
  <c r="AH34" i="23"/>
  <c r="AH26" i="23"/>
  <c r="AH2" i="23"/>
  <c r="AM109" i="19"/>
  <c r="AL109" i="19"/>
  <c r="AH19" i="20"/>
  <c r="AI2" i="27"/>
  <c r="AI10" i="23"/>
  <c r="AI10" i="22"/>
  <c r="AI2" i="17"/>
  <c r="AI2" i="16"/>
  <c r="AI2" i="18"/>
  <c r="AO2" i="8"/>
  <c r="AK2" i="50" s="1"/>
  <c r="AK5" i="50" s="1"/>
  <c r="AH10" i="20"/>
  <c r="AH26" i="20"/>
  <c r="AH34" i="27"/>
  <c r="AH18" i="27"/>
  <c r="AH4" i="20"/>
  <c r="AH20" i="20"/>
  <c r="AI6" i="21"/>
  <c r="AH15" i="20"/>
  <c r="AI16" i="20"/>
  <c r="AJ58" i="21"/>
  <c r="AJ70" i="21"/>
  <c r="AH24" i="18"/>
  <c r="AH14" i="18"/>
  <c r="AH84" i="18"/>
  <c r="AH90" i="18"/>
  <c r="AH66" i="18"/>
  <c r="AH72" i="18" s="1"/>
  <c r="AH34" i="18"/>
  <c r="AH78" i="18"/>
  <c r="AH96" i="18" s="1"/>
  <c r="AH44" i="18"/>
  <c r="AH55" i="18"/>
  <c r="AI3" i="20"/>
  <c r="AH12" i="20"/>
  <c r="AH11" i="20"/>
  <c r="AH24" i="17"/>
  <c r="AH14" i="17"/>
  <c r="AH55" i="17"/>
  <c r="AH66" i="17"/>
  <c r="AH72" i="17" s="1"/>
  <c r="AH44" i="17"/>
  <c r="AH84" i="17"/>
  <c r="AH78" i="17"/>
  <c r="AH96" i="17" s="1"/>
  <c r="AH34" i="17"/>
  <c r="AH90" i="17"/>
  <c r="AH9" i="20"/>
  <c r="AI28" i="20"/>
  <c r="AL25" i="20"/>
  <c r="AM25" i="20"/>
  <c r="AI5" i="20"/>
  <c r="AK21" i="20"/>
  <c r="AM63" i="20"/>
  <c r="AL63" i="20"/>
  <c r="AH44" i="16"/>
  <c r="AH90" i="16"/>
  <c r="AH14" i="16"/>
  <c r="AH78" i="16"/>
  <c r="AH96" i="16" s="1"/>
  <c r="AH66" i="16"/>
  <c r="AH72" i="16" s="1"/>
  <c r="AH55" i="16"/>
  <c r="AH34" i="16"/>
  <c r="AH24" i="16"/>
  <c r="AH84" i="16"/>
  <c r="AH17" i="20"/>
  <c r="AJ48" i="20"/>
  <c r="AM105" i="20"/>
  <c r="AL105" i="20"/>
  <c r="AH23" i="20"/>
  <c r="AH27" i="20"/>
  <c r="AH2" i="22"/>
  <c r="AH26" i="22"/>
  <c r="AH34" i="22"/>
  <c r="AH13" i="20"/>
  <c r="AM35" i="19"/>
  <c r="AL35" i="19"/>
  <c r="AH22" i="20"/>
  <c r="AK112" i="20"/>
  <c r="AJ21" i="20"/>
  <c r="AH14" i="20"/>
  <c r="AH9" i="19" l="1"/>
  <c r="AM21" i="15"/>
  <c r="AL21" i="14"/>
  <c r="AJ28" i="21"/>
  <c r="AJ28" i="14"/>
  <c r="AJ7" i="15"/>
  <c r="AL7" i="15" s="1"/>
  <c r="AM91" i="15"/>
  <c r="AM7" i="11"/>
  <c r="AL21" i="12"/>
  <c r="AI9" i="21"/>
  <c r="AJ28" i="15"/>
  <c r="AL48" i="15"/>
  <c r="AH52" i="19"/>
  <c r="AI22" i="21"/>
  <c r="AL25" i="21"/>
  <c r="AJ112" i="19"/>
  <c r="AJ97" i="21"/>
  <c r="AL95" i="15"/>
  <c r="AI26" i="12"/>
  <c r="AI11" i="21"/>
  <c r="AM21" i="14"/>
  <c r="AI22" i="14"/>
  <c r="AI23" i="14"/>
  <c r="AL91" i="12"/>
  <c r="AJ7" i="12"/>
  <c r="AI22" i="12"/>
  <c r="AM21" i="12"/>
  <c r="AJ53" i="21"/>
  <c r="AM90" i="15"/>
  <c r="AK6" i="15"/>
  <c r="AM6" i="15" s="1"/>
  <c r="AH23" i="19"/>
  <c r="AM48" i="14"/>
  <c r="AL21" i="15"/>
  <c r="AI15" i="21"/>
  <c r="AK6" i="14"/>
  <c r="AK28" i="15"/>
  <c r="AJ107" i="21"/>
  <c r="AK16" i="14"/>
  <c r="AI23" i="15"/>
  <c r="AL58" i="15"/>
  <c r="AK3" i="14"/>
  <c r="AJ7" i="14"/>
  <c r="AJ7" i="21"/>
  <c r="AM67" i="19"/>
  <c r="AL112" i="12"/>
  <c r="AM112" i="12"/>
  <c r="AL87" i="15"/>
  <c r="AI8" i="15"/>
  <c r="AJ46" i="21"/>
  <c r="AK58" i="21"/>
  <c r="AK16" i="21" s="1"/>
  <c r="AL93" i="11"/>
  <c r="AI4" i="15"/>
  <c r="AI19" i="14"/>
  <c r="AL5" i="11"/>
  <c r="AL70" i="14"/>
  <c r="AI19" i="21"/>
  <c r="AL90" i="12"/>
  <c r="AM87" i="15"/>
  <c r="AJ56" i="21"/>
  <c r="AM70" i="14"/>
  <c r="AI103" i="19"/>
  <c r="AM61" i="15"/>
  <c r="AM100" i="14"/>
  <c r="AI26" i="14"/>
  <c r="AI11" i="12"/>
  <c r="AM90" i="12"/>
  <c r="AI10" i="20"/>
  <c r="AJ28" i="12"/>
  <c r="AL49" i="14"/>
  <c r="AK55" i="21"/>
  <c r="AM63" i="21"/>
  <c r="AK7" i="14"/>
  <c r="AM49" i="14"/>
  <c r="AL63" i="21"/>
  <c r="AK63" i="19"/>
  <c r="AK21" i="19" s="1"/>
  <c r="AJ102" i="21"/>
  <c r="AJ110" i="21"/>
  <c r="AJ110" i="20"/>
  <c r="AL47" i="14"/>
  <c r="AL89" i="15"/>
  <c r="AI22" i="15"/>
  <c r="AH68" i="19"/>
  <c r="AH26" i="19" s="1"/>
  <c r="AL49" i="12"/>
  <c r="AI15" i="15"/>
  <c r="AJ48" i="21"/>
  <c r="AJ6" i="21" s="1"/>
  <c r="AM47" i="12"/>
  <c r="AH8" i="20"/>
  <c r="AI15" i="12"/>
  <c r="AL47" i="12"/>
  <c r="AI11" i="14"/>
  <c r="AI88" i="19"/>
  <c r="AI107" i="19"/>
  <c r="AL67" i="19"/>
  <c r="AI26" i="21"/>
  <c r="AI17" i="21"/>
  <c r="AM48" i="12"/>
  <c r="AJ46" i="20"/>
  <c r="AK3" i="15"/>
  <c r="AJ6" i="12"/>
  <c r="AL46" i="11"/>
  <c r="AK20" i="11"/>
  <c r="AK19" i="15"/>
  <c r="AH22" i="19"/>
  <c r="AI16" i="19"/>
  <c r="AJ54" i="21"/>
  <c r="AK93" i="21"/>
  <c r="AM104" i="15"/>
  <c r="AI23" i="21"/>
  <c r="AJ101" i="21"/>
  <c r="AJ10" i="14"/>
  <c r="AI64" i="19"/>
  <c r="AM6" i="11"/>
  <c r="AI10" i="15"/>
  <c r="AL61" i="11"/>
  <c r="AL93" i="12"/>
  <c r="AL112" i="15"/>
  <c r="AM112" i="15"/>
  <c r="AJ61" i="20"/>
  <c r="AJ88" i="20"/>
  <c r="AI27" i="14"/>
  <c r="AM53" i="14"/>
  <c r="AK62" i="21"/>
  <c r="AM93" i="11"/>
  <c r="AJ98" i="21"/>
  <c r="AJ61" i="21"/>
  <c r="AI27" i="21"/>
  <c r="AM47" i="15"/>
  <c r="AI4" i="14"/>
  <c r="AJ90" i="19"/>
  <c r="AM62" i="12"/>
  <c r="AK104" i="21"/>
  <c r="AL70" i="15"/>
  <c r="AI23" i="12"/>
  <c r="AM91" i="12"/>
  <c r="AI19" i="12"/>
  <c r="AM70" i="15"/>
  <c r="AJ3" i="15"/>
  <c r="AI48" i="19"/>
  <c r="AI6" i="19" s="1"/>
  <c r="AI17" i="15"/>
  <c r="AJ6" i="14"/>
  <c r="AI15" i="14"/>
  <c r="AM49" i="15"/>
  <c r="AI27" i="15"/>
  <c r="AI99" i="19"/>
  <c r="AK28" i="12"/>
  <c r="AL48" i="14"/>
  <c r="AH94" i="19"/>
  <c r="AM87" i="14"/>
  <c r="AJ22" i="11"/>
  <c r="AM106" i="11"/>
  <c r="AK26" i="11"/>
  <c r="AL100" i="15"/>
  <c r="AI9" i="12"/>
  <c r="AK95" i="21"/>
  <c r="AJ106" i="21"/>
  <c r="AI9" i="14"/>
  <c r="AI20" i="12"/>
  <c r="AK48" i="21"/>
  <c r="AK6" i="21" s="1"/>
  <c r="AI14" i="14"/>
  <c r="AL92" i="11"/>
  <c r="AL6" i="11"/>
  <c r="AI95" i="19"/>
  <c r="AI12" i="14"/>
  <c r="AL89" i="14"/>
  <c r="AI51" i="19"/>
  <c r="AJ106" i="20"/>
  <c r="AK11" i="11"/>
  <c r="AJ64" i="21"/>
  <c r="AI14" i="21"/>
  <c r="AM45" i="14"/>
  <c r="AL47" i="15"/>
  <c r="AK9" i="11"/>
  <c r="AK3" i="12"/>
  <c r="AM97" i="15"/>
  <c r="AL56" i="11"/>
  <c r="AM45" i="15"/>
  <c r="AJ50" i="20"/>
  <c r="AI4" i="12"/>
  <c r="AJ16" i="15"/>
  <c r="AM16" i="15" s="1"/>
  <c r="AM5" i="11"/>
  <c r="AI13" i="15"/>
  <c r="AL28" i="11"/>
  <c r="AJ19" i="11"/>
  <c r="AI57" i="19"/>
  <c r="AJ15" i="14"/>
  <c r="AL48" i="12"/>
  <c r="AL49" i="15"/>
  <c r="AI18" i="12"/>
  <c r="AM52" i="11"/>
  <c r="AM50" i="11"/>
  <c r="AK18" i="11"/>
  <c r="AI19" i="15"/>
  <c r="AL16" i="11"/>
  <c r="AJ88" i="21"/>
  <c r="AI8" i="12"/>
  <c r="AK6" i="12"/>
  <c r="AL100" i="14"/>
  <c r="AI17" i="12"/>
  <c r="AJ5" i="15"/>
  <c r="AL5" i="15" s="1"/>
  <c r="AL89" i="12"/>
  <c r="AL70" i="12"/>
  <c r="AI27" i="12"/>
  <c r="AI12" i="12"/>
  <c r="AK16" i="20"/>
  <c r="AJ103" i="21"/>
  <c r="AM57" i="11"/>
  <c r="AM89" i="12"/>
  <c r="AM70" i="12"/>
  <c r="AL87" i="14"/>
  <c r="AJ16" i="14"/>
  <c r="AM87" i="12"/>
  <c r="AH62" i="19"/>
  <c r="AH20" i="19" s="1"/>
  <c r="AJ103" i="20"/>
  <c r="AK51" i="21"/>
  <c r="AM48" i="15"/>
  <c r="AL53" i="11"/>
  <c r="AI17" i="14"/>
  <c r="AJ16" i="21"/>
  <c r="AJ5" i="12"/>
  <c r="AM45" i="12"/>
  <c r="AI12" i="21"/>
  <c r="AM58" i="15"/>
  <c r="AL100" i="12"/>
  <c r="AM104" i="11"/>
  <c r="AJ3" i="14"/>
  <c r="AM49" i="12"/>
  <c r="AK7" i="12"/>
  <c r="AM100" i="12"/>
  <c r="AI13" i="21"/>
  <c r="AL49" i="29"/>
  <c r="AI13" i="14"/>
  <c r="AJ45" i="21"/>
  <c r="AJ3" i="21" s="1"/>
  <c r="AL45" i="14"/>
  <c r="AM28" i="11"/>
  <c r="AI110" i="19"/>
  <c r="AK94" i="21"/>
  <c r="AI101" i="19"/>
  <c r="AL91" i="14"/>
  <c r="AI60" i="21"/>
  <c r="AI18" i="21" s="1"/>
  <c r="AM91" i="14"/>
  <c r="AJ4" i="11"/>
  <c r="AK91" i="21"/>
  <c r="AK91" i="19" s="1"/>
  <c r="AI45" i="19"/>
  <c r="AI3" i="19" s="1"/>
  <c r="AI46" i="21"/>
  <c r="AI4" i="21" s="1"/>
  <c r="AI13" i="12"/>
  <c r="AH55" i="19"/>
  <c r="AH13" i="19" s="1"/>
  <c r="AM90" i="28"/>
  <c r="AL21" i="28"/>
  <c r="AI69" i="19"/>
  <c r="AK13" i="11"/>
  <c r="AL90" i="14"/>
  <c r="AH69" i="19"/>
  <c r="AH27" i="19" s="1"/>
  <c r="AI14" i="28"/>
  <c r="AL102" i="11"/>
  <c r="AK13" i="15"/>
  <c r="AM90" i="14"/>
  <c r="AH53" i="19"/>
  <c r="AH11" i="19" s="1"/>
  <c r="AJ63" i="19"/>
  <c r="AJ21" i="19" s="1"/>
  <c r="AK70" i="19"/>
  <c r="AI27" i="28"/>
  <c r="AJ49" i="19"/>
  <c r="AL62" i="28"/>
  <c r="AH46" i="19"/>
  <c r="AH4" i="19" s="1"/>
  <c r="AI62" i="29"/>
  <c r="AI20" i="29" s="1"/>
  <c r="AI20" i="28"/>
  <c r="AI53" i="19"/>
  <c r="AJ70" i="19"/>
  <c r="AM47" i="14"/>
  <c r="AJ47" i="19"/>
  <c r="AM91" i="28"/>
  <c r="AK7" i="28"/>
  <c r="AL7" i="28" s="1"/>
  <c r="AI93" i="19"/>
  <c r="AL90" i="28"/>
  <c r="AI10" i="28"/>
  <c r="AI52" i="29"/>
  <c r="AI10" i="29" s="1"/>
  <c r="AL91" i="28"/>
  <c r="AK7" i="29"/>
  <c r="AM7" i="29" s="1"/>
  <c r="AK5" i="12"/>
  <c r="AI56" i="19"/>
  <c r="AJ104" i="29"/>
  <c r="AL63" i="29"/>
  <c r="AJ27" i="11"/>
  <c r="AI98" i="19"/>
  <c r="AI104" i="19"/>
  <c r="AI8" i="28"/>
  <c r="AI50" i="29"/>
  <c r="AI50" i="19" s="1"/>
  <c r="AH59" i="19"/>
  <c r="AH17" i="19" s="1"/>
  <c r="AM63" i="29"/>
  <c r="AK104" i="29"/>
  <c r="AK62" i="29"/>
  <c r="AK20" i="28"/>
  <c r="AM21" i="29"/>
  <c r="AL21" i="29"/>
  <c r="AK28" i="14"/>
  <c r="AM28" i="14" s="1"/>
  <c r="AI111" i="19"/>
  <c r="AM112" i="14"/>
  <c r="AL112" i="14"/>
  <c r="AK111" i="21"/>
  <c r="AK27" i="11"/>
  <c r="AI27" i="29"/>
  <c r="AJ111" i="21"/>
  <c r="AJ111" i="29"/>
  <c r="AK112" i="29"/>
  <c r="AK28" i="29" s="1"/>
  <c r="AM112" i="28"/>
  <c r="AL112" i="28"/>
  <c r="AJ14" i="11"/>
  <c r="AL101" i="15"/>
  <c r="AJ96" i="21"/>
  <c r="AM102" i="11"/>
  <c r="AL95" i="11"/>
  <c r="AJ95" i="29"/>
  <c r="AJ99" i="29"/>
  <c r="AK14" i="28"/>
  <c r="AI102" i="19"/>
  <c r="AK102" i="29"/>
  <c r="AL102" i="28"/>
  <c r="AM102" i="28"/>
  <c r="AK93" i="29"/>
  <c r="AK89" i="29"/>
  <c r="AL89" i="28"/>
  <c r="AM89" i="28"/>
  <c r="AK100" i="19"/>
  <c r="AL100" i="28"/>
  <c r="AM100" i="28"/>
  <c r="AK95" i="29"/>
  <c r="AK13" i="28"/>
  <c r="AJ93" i="21"/>
  <c r="AJ93" i="29"/>
  <c r="AI18" i="15"/>
  <c r="AM90" i="29"/>
  <c r="AL90" i="29"/>
  <c r="AK90" i="19"/>
  <c r="AI9" i="15"/>
  <c r="AI97" i="19"/>
  <c r="AM89" i="15"/>
  <c r="AJ17" i="11"/>
  <c r="AI10" i="14"/>
  <c r="AM88" i="11"/>
  <c r="AK4" i="28"/>
  <c r="AK103" i="20"/>
  <c r="AK87" i="29"/>
  <c r="AM87" i="28"/>
  <c r="AL87" i="28"/>
  <c r="AL97" i="11"/>
  <c r="AI10" i="21"/>
  <c r="AI14" i="12"/>
  <c r="AI96" i="19"/>
  <c r="AJ89" i="19"/>
  <c r="AI92" i="29"/>
  <c r="AJ12" i="11"/>
  <c r="AJ13" i="11"/>
  <c r="AM97" i="11"/>
  <c r="AI14" i="29"/>
  <c r="AJ100" i="19"/>
  <c r="AJ87" i="19"/>
  <c r="AJ68" i="29"/>
  <c r="AJ26" i="29" s="1"/>
  <c r="AJ26" i="28"/>
  <c r="AJ53" i="29"/>
  <c r="AJ57" i="29"/>
  <c r="AK16" i="28"/>
  <c r="AL58" i="28"/>
  <c r="AM58" i="28"/>
  <c r="AI60" i="29"/>
  <c r="AI18" i="29" s="1"/>
  <c r="AI18" i="28"/>
  <c r="AL70" i="29"/>
  <c r="AM70" i="29"/>
  <c r="AK68" i="21"/>
  <c r="AL57" i="11"/>
  <c r="AK61" i="20"/>
  <c r="AL55" i="28"/>
  <c r="AI59" i="29"/>
  <c r="AI17" i="29" s="1"/>
  <c r="AI17" i="28"/>
  <c r="AL58" i="12"/>
  <c r="AJ69" i="20"/>
  <c r="AJ26" i="11"/>
  <c r="AM53" i="11"/>
  <c r="AI65" i="19"/>
  <c r="AM59" i="11"/>
  <c r="AK69" i="21"/>
  <c r="AM60" i="11"/>
  <c r="AI55" i="29"/>
  <c r="AI13" i="29" s="1"/>
  <c r="AI13" i="28"/>
  <c r="AH54" i="19"/>
  <c r="AH12" i="19" s="1"/>
  <c r="AI68" i="29"/>
  <c r="AI26" i="29" s="1"/>
  <c r="AI26" i="28"/>
  <c r="AI70" i="19"/>
  <c r="AI28" i="19" s="1"/>
  <c r="AH61" i="19"/>
  <c r="AH19" i="19" s="1"/>
  <c r="AJ61" i="29"/>
  <c r="AJ19" i="29" s="1"/>
  <c r="AJ19" i="28"/>
  <c r="AK53" i="29"/>
  <c r="AK11" i="28"/>
  <c r="AL53" i="28"/>
  <c r="AM53" i="28"/>
  <c r="AJ56" i="29"/>
  <c r="AJ14" i="29" s="1"/>
  <c r="AJ14" i="28"/>
  <c r="AI12" i="29"/>
  <c r="AI12" i="28"/>
  <c r="AH60" i="19"/>
  <c r="AH18" i="19" s="1"/>
  <c r="AJ16" i="29"/>
  <c r="AJ16" i="28"/>
  <c r="AM69" i="11"/>
  <c r="AL53" i="15"/>
  <c r="AJ16" i="12"/>
  <c r="AL16" i="12" s="1"/>
  <c r="AM58" i="14"/>
  <c r="AK59" i="21"/>
  <c r="AJ12" i="29"/>
  <c r="AJ12" i="28"/>
  <c r="AK55" i="29"/>
  <c r="AI61" i="29"/>
  <c r="AI19" i="29" s="1"/>
  <c r="AI19" i="28"/>
  <c r="AH56" i="19"/>
  <c r="AH14" i="19" s="1"/>
  <c r="AH57" i="19"/>
  <c r="AH15" i="19" s="1"/>
  <c r="AM58" i="12"/>
  <c r="AM16" i="11"/>
  <c r="AJ68" i="20"/>
  <c r="AK56" i="29"/>
  <c r="AL56" i="28"/>
  <c r="AM56" i="28"/>
  <c r="AL28" i="28"/>
  <c r="AM28" i="28"/>
  <c r="AM25" i="29"/>
  <c r="AL25" i="29"/>
  <c r="AK51" i="29"/>
  <c r="AK9" i="28"/>
  <c r="AL51" i="15"/>
  <c r="AK46" i="29"/>
  <c r="AL46" i="28"/>
  <c r="AM46" i="28"/>
  <c r="AJ45" i="29"/>
  <c r="AJ3" i="29" s="1"/>
  <c r="AJ3" i="28"/>
  <c r="AI46" i="29"/>
  <c r="AI4" i="29" s="1"/>
  <c r="AI4" i="28"/>
  <c r="AK49" i="19"/>
  <c r="AK3" i="28"/>
  <c r="AK45" i="29"/>
  <c r="AK45" i="19" s="1"/>
  <c r="AL45" i="28"/>
  <c r="AM45" i="28"/>
  <c r="AJ48" i="29"/>
  <c r="AJ6" i="29" s="1"/>
  <c r="AJ6" i="28"/>
  <c r="AK48" i="29"/>
  <c r="AK6" i="28"/>
  <c r="AL48" i="28"/>
  <c r="AM48" i="28"/>
  <c r="AJ46" i="29"/>
  <c r="AJ4" i="29" s="1"/>
  <c r="AJ4" i="28"/>
  <c r="AK47" i="29"/>
  <c r="AK5" i="28"/>
  <c r="AL47" i="28"/>
  <c r="AM47" i="28"/>
  <c r="AI47" i="19"/>
  <c r="AI5" i="19" s="1"/>
  <c r="AI91" i="19"/>
  <c r="AI7" i="19" s="1"/>
  <c r="AM91" i="29"/>
  <c r="AL91" i="29"/>
  <c r="AJ91" i="19"/>
  <c r="AK106" i="21"/>
  <c r="AK106" i="29"/>
  <c r="AL106" i="29" s="1"/>
  <c r="AI106" i="19"/>
  <c r="AJ94" i="29"/>
  <c r="AJ10" i="11"/>
  <c r="AM92" i="11"/>
  <c r="AK92" i="29"/>
  <c r="AI92" i="20"/>
  <c r="AI8" i="20" s="1"/>
  <c r="AH8" i="29"/>
  <c r="AH92" i="19"/>
  <c r="AH8" i="19" s="1"/>
  <c r="AJ8" i="28"/>
  <c r="AK92" i="21"/>
  <c r="AL50" i="11"/>
  <c r="AK50" i="29"/>
  <c r="AK50" i="20"/>
  <c r="AK8" i="11"/>
  <c r="AK52" i="29"/>
  <c r="AK52" i="21"/>
  <c r="AK22" i="12"/>
  <c r="AM64" i="28"/>
  <c r="AL64" i="28"/>
  <c r="AI22" i="29"/>
  <c r="AI22" i="28"/>
  <c r="AJ22" i="28"/>
  <c r="AJ104" i="21"/>
  <c r="AK17" i="11"/>
  <c r="AK47" i="21"/>
  <c r="AL47" i="21" s="1"/>
  <c r="AK60" i="21"/>
  <c r="AK69" i="20"/>
  <c r="AJ20" i="11"/>
  <c r="AL104" i="11"/>
  <c r="AJ11" i="11"/>
  <c r="AM101" i="11"/>
  <c r="AJ5" i="14"/>
  <c r="AL101" i="11"/>
  <c r="AL98" i="11"/>
  <c r="AI20" i="14"/>
  <c r="AJ5" i="21"/>
  <c r="AL111" i="11"/>
  <c r="AL69" i="11"/>
  <c r="AK22" i="11"/>
  <c r="AM46" i="11"/>
  <c r="AM56" i="11"/>
  <c r="AJ18" i="11"/>
  <c r="AL59" i="11"/>
  <c r="AJ95" i="21"/>
  <c r="AM95" i="11"/>
  <c r="AJ60" i="21"/>
  <c r="AK101" i="21"/>
  <c r="AM98" i="11"/>
  <c r="AI20" i="21"/>
  <c r="AL60" i="11"/>
  <c r="AL52" i="11"/>
  <c r="AJ15" i="11"/>
  <c r="AK10" i="11"/>
  <c r="AJ23" i="11"/>
  <c r="AK5" i="14"/>
  <c r="AM61" i="11"/>
  <c r="AM89" i="14"/>
  <c r="AJ23" i="15"/>
  <c r="AK89" i="21"/>
  <c r="AL89" i="21" s="1"/>
  <c r="AM55" i="11"/>
  <c r="AL88" i="11"/>
  <c r="AL68" i="11"/>
  <c r="AL7" i="11"/>
  <c r="AL55" i="11"/>
  <c r="AM51" i="12"/>
  <c r="AJ111" i="20"/>
  <c r="AI8" i="14"/>
  <c r="AM68" i="11"/>
  <c r="AI8" i="21"/>
  <c r="AM94" i="11"/>
  <c r="AL94" i="11"/>
  <c r="AK68" i="20"/>
  <c r="AM51" i="11"/>
  <c r="AJ62" i="21"/>
  <c r="AK56" i="21"/>
  <c r="AK110" i="20"/>
  <c r="AL99" i="11"/>
  <c r="AJ3" i="12"/>
  <c r="AJ9" i="11"/>
  <c r="AL106" i="11"/>
  <c r="AM111" i="11"/>
  <c r="AL51" i="11"/>
  <c r="AK4" i="11"/>
  <c r="AK14" i="11"/>
  <c r="AM99" i="11"/>
  <c r="AJ45" i="20"/>
  <c r="AM45" i="20" s="1"/>
  <c r="AJ51" i="21"/>
  <c r="AK88" i="21"/>
  <c r="AL99" i="14"/>
  <c r="AL62" i="11"/>
  <c r="AJ8" i="11"/>
  <c r="AK111" i="20"/>
  <c r="AL103" i="11"/>
  <c r="AK15" i="11"/>
  <c r="AK46" i="20"/>
  <c r="AM62" i="11"/>
  <c r="AM64" i="11"/>
  <c r="AL92" i="12"/>
  <c r="AM103" i="11"/>
  <c r="AM110" i="11"/>
  <c r="AL64" i="11"/>
  <c r="AJ92" i="21"/>
  <c r="AK19" i="11"/>
  <c r="AL110" i="11"/>
  <c r="AK64" i="21"/>
  <c r="AM100" i="20"/>
  <c r="AL100" i="20"/>
  <c r="AK17" i="15"/>
  <c r="AL59" i="15"/>
  <c r="AM59" i="15"/>
  <c r="AJ69" i="21"/>
  <c r="AK3" i="20"/>
  <c r="AI17" i="20"/>
  <c r="AM48" i="20"/>
  <c r="AL48" i="20"/>
  <c r="AJ7" i="20"/>
  <c r="AI24" i="17"/>
  <c r="AI66" i="17"/>
  <c r="AI72" i="17" s="1"/>
  <c r="AI14" i="17"/>
  <c r="AI34" i="17"/>
  <c r="AI84" i="17"/>
  <c r="AI55" i="17"/>
  <c r="AI44" i="17"/>
  <c r="AI78" i="17"/>
  <c r="AI96" i="17" s="1"/>
  <c r="AI90" i="17"/>
  <c r="AI13" i="20"/>
  <c r="AL90" i="21"/>
  <c r="AM90" i="21"/>
  <c r="AI27" i="20"/>
  <c r="AL112" i="21"/>
  <c r="AM112" i="21"/>
  <c r="AK6" i="20"/>
  <c r="AM90" i="20"/>
  <c r="AL90" i="20"/>
  <c r="AA6" i="19" s="1"/>
  <c r="AK51" i="20"/>
  <c r="AI20" i="20"/>
  <c r="AK98" i="21"/>
  <c r="AI12" i="20"/>
  <c r="AL112" i="20"/>
  <c r="AM112" i="20"/>
  <c r="AI9" i="20"/>
  <c r="AK28" i="20"/>
  <c r="AL70" i="20"/>
  <c r="AM70" i="20"/>
  <c r="AI23" i="20"/>
  <c r="AI26" i="22"/>
  <c r="AI34" i="22"/>
  <c r="AI2" i="22"/>
  <c r="AL91" i="20"/>
  <c r="AA7" i="19" s="1"/>
  <c r="AM91" i="20"/>
  <c r="AB7" i="19" s="1"/>
  <c r="AJ6" i="20"/>
  <c r="AI11" i="20"/>
  <c r="AI19" i="20"/>
  <c r="AM87" i="20"/>
  <c r="AB3" i="19" s="1"/>
  <c r="AL87" i="20"/>
  <c r="AA3" i="19" s="1"/>
  <c r="AI14" i="20"/>
  <c r="AL21" i="20"/>
  <c r="AM21" i="20"/>
  <c r="AL105" i="19"/>
  <c r="AM105" i="19"/>
  <c r="AK5" i="20"/>
  <c r="AL47" i="20"/>
  <c r="AA5" i="19" s="1"/>
  <c r="AM47" i="20"/>
  <c r="AL87" i="21"/>
  <c r="AM87" i="21"/>
  <c r="AI55" i="16"/>
  <c r="AI90" i="16"/>
  <c r="AI66" i="16"/>
  <c r="AI72" i="16" s="1"/>
  <c r="AI14" i="16"/>
  <c r="AI44" i="16"/>
  <c r="AI34" i="16"/>
  <c r="AI78" i="16"/>
  <c r="AI96" i="16" s="1"/>
  <c r="AI24" i="16"/>
  <c r="AI84" i="16"/>
  <c r="AK106" i="20"/>
  <c r="AK92" i="20"/>
  <c r="AK28" i="21"/>
  <c r="AL70" i="21"/>
  <c r="AM70" i="21"/>
  <c r="AI15" i="20"/>
  <c r="AI26" i="20"/>
  <c r="AL49" i="21"/>
  <c r="AM49" i="21"/>
  <c r="AI34" i="23"/>
  <c r="AI26" i="23"/>
  <c r="AI2" i="23"/>
  <c r="AI22" i="20"/>
  <c r="AL21" i="21"/>
  <c r="AM21" i="21"/>
  <c r="AL25" i="19"/>
  <c r="AM25" i="19"/>
  <c r="AI18" i="20"/>
  <c r="AK3" i="21"/>
  <c r="AJ28" i="20"/>
  <c r="AK7" i="20"/>
  <c r="AL49" i="20"/>
  <c r="AM49" i="20"/>
  <c r="AI34" i="27"/>
  <c r="AI18" i="27"/>
  <c r="AJ5" i="20"/>
  <c r="AK103" i="21"/>
  <c r="AL94" i="14"/>
  <c r="AM89" i="20"/>
  <c r="AL89" i="20"/>
  <c r="AM100" i="21"/>
  <c r="AL100" i="21"/>
  <c r="AI34" i="18"/>
  <c r="AI24" i="18"/>
  <c r="AI44" i="18"/>
  <c r="AI78" i="18"/>
  <c r="AI96" i="18" s="1"/>
  <c r="AI84" i="18"/>
  <c r="AI55" i="18"/>
  <c r="AI14" i="18"/>
  <c r="AI66" i="18"/>
  <c r="AI72" i="18" s="1"/>
  <c r="AI90" i="18"/>
  <c r="AJ16" i="20"/>
  <c r="AI4" i="20"/>
  <c r="AM7" i="15" l="1"/>
  <c r="AM18" i="11"/>
  <c r="AL110" i="15"/>
  <c r="AM95" i="15"/>
  <c r="AK20" i="14"/>
  <c r="AL88" i="12"/>
  <c r="AJ26" i="14"/>
  <c r="AL16" i="15"/>
  <c r="AK18" i="15"/>
  <c r="AM9" i="11"/>
  <c r="AI94" i="19"/>
  <c r="AL97" i="15"/>
  <c r="AJ52" i="21"/>
  <c r="AJ10" i="21" s="1"/>
  <c r="AL28" i="14"/>
  <c r="AL58" i="21"/>
  <c r="AM58" i="21"/>
  <c r="AJ28" i="19"/>
  <c r="AH10" i="19"/>
  <c r="AL103" i="14"/>
  <c r="AM20" i="11"/>
  <c r="AM56" i="15"/>
  <c r="AL104" i="15"/>
  <c r="AM16" i="14"/>
  <c r="AM6" i="14"/>
  <c r="AL28" i="15"/>
  <c r="AL56" i="12"/>
  <c r="AJ14" i="15"/>
  <c r="AM103" i="14"/>
  <c r="AM19" i="11"/>
  <c r="AL102" i="15"/>
  <c r="AM110" i="14"/>
  <c r="AL7" i="12"/>
  <c r="AJ12" i="15"/>
  <c r="AJ4" i="12"/>
  <c r="AL97" i="14"/>
  <c r="AM102" i="15"/>
  <c r="AJ13" i="14"/>
  <c r="AJ18" i="15"/>
  <c r="AL22" i="11"/>
  <c r="AL16" i="14"/>
  <c r="AL6" i="15"/>
  <c r="AM106" i="12"/>
  <c r="AL106" i="12"/>
  <c r="AL6" i="14"/>
  <c r="AJ23" i="14"/>
  <c r="AK11" i="15"/>
  <c r="AK9" i="15"/>
  <c r="AL98" i="15"/>
  <c r="AM56" i="12"/>
  <c r="AL3" i="14"/>
  <c r="AM28" i="15"/>
  <c r="AK20" i="12"/>
  <c r="AM104" i="12"/>
  <c r="AL46" i="14"/>
  <c r="AK13" i="14"/>
  <c r="AM3" i="14"/>
  <c r="AM97" i="14"/>
  <c r="AJ18" i="21"/>
  <c r="AM60" i="14"/>
  <c r="AK97" i="21"/>
  <c r="AL97" i="21" s="1"/>
  <c r="AM102" i="14"/>
  <c r="AL28" i="12"/>
  <c r="AL6" i="12"/>
  <c r="AJ13" i="15"/>
  <c r="AL13" i="15" s="1"/>
  <c r="AM3" i="15"/>
  <c r="AL7" i="14"/>
  <c r="AL56" i="14"/>
  <c r="AJ13" i="12"/>
  <c r="AI9" i="19"/>
  <c r="AK110" i="21"/>
  <c r="AK26" i="21" s="1"/>
  <c r="AM7" i="14"/>
  <c r="AK93" i="20"/>
  <c r="AK9" i="20" s="1"/>
  <c r="AL61" i="15"/>
  <c r="AL7" i="29"/>
  <c r="AI23" i="19"/>
  <c r="AL110" i="14"/>
  <c r="AL99" i="12"/>
  <c r="AL104" i="12"/>
  <c r="AL52" i="15"/>
  <c r="AK8" i="14"/>
  <c r="AL3" i="15"/>
  <c r="AJ102" i="19"/>
  <c r="AK64" i="19"/>
  <c r="AJ4" i="14"/>
  <c r="AM15" i="11"/>
  <c r="AL93" i="15"/>
  <c r="AJ110" i="19"/>
  <c r="AJ20" i="12"/>
  <c r="AM52" i="12"/>
  <c r="AJ10" i="15"/>
  <c r="AL19" i="11"/>
  <c r="AL88" i="14"/>
  <c r="AM64" i="12"/>
  <c r="AK56" i="19"/>
  <c r="AL52" i="14"/>
  <c r="AM102" i="12"/>
  <c r="AL11" i="11"/>
  <c r="AJ22" i="21"/>
  <c r="AJ19" i="21"/>
  <c r="AL46" i="15"/>
  <c r="AK8" i="15"/>
  <c r="AL102" i="12"/>
  <c r="AK22" i="14"/>
  <c r="AJ9" i="15"/>
  <c r="AM103" i="15"/>
  <c r="AK9" i="12"/>
  <c r="AM51" i="15"/>
  <c r="AM99" i="12"/>
  <c r="AM45" i="21"/>
  <c r="AL62" i="12"/>
  <c r="AL99" i="20"/>
  <c r="AA15" i="19" s="1"/>
  <c r="AK62" i="19"/>
  <c r="AJ14" i="14"/>
  <c r="AM98" i="14"/>
  <c r="AK18" i="14"/>
  <c r="AL98" i="14"/>
  <c r="AL92" i="15"/>
  <c r="AJ97" i="19"/>
  <c r="AJ22" i="14"/>
  <c r="AL22" i="14" s="1"/>
  <c r="AK11" i="14"/>
  <c r="AL68" i="12"/>
  <c r="AK50" i="21"/>
  <c r="AK8" i="21" s="1"/>
  <c r="AL97" i="12"/>
  <c r="AM68" i="12"/>
  <c r="AM62" i="14"/>
  <c r="AK13" i="12"/>
  <c r="AL60" i="12"/>
  <c r="AJ26" i="12"/>
  <c r="AK20" i="15"/>
  <c r="AJ14" i="12"/>
  <c r="AM46" i="15"/>
  <c r="AK9" i="14"/>
  <c r="AM58" i="20"/>
  <c r="AM98" i="12"/>
  <c r="AM61" i="14"/>
  <c r="AL99" i="15"/>
  <c r="AM98" i="15"/>
  <c r="AK18" i="12"/>
  <c r="AJ9" i="12"/>
  <c r="AJ12" i="14"/>
  <c r="AL15" i="11"/>
  <c r="AL106" i="15"/>
  <c r="AL111" i="14"/>
  <c r="AJ12" i="21"/>
  <c r="AM93" i="14"/>
  <c r="AL5" i="12"/>
  <c r="AJ22" i="15"/>
  <c r="AJ19" i="14"/>
  <c r="AL13" i="11"/>
  <c r="AM6" i="12"/>
  <c r="AL55" i="15"/>
  <c r="AM57" i="12"/>
  <c r="AM10" i="11"/>
  <c r="AL57" i="12"/>
  <c r="AI11" i="19"/>
  <c r="AL45" i="21"/>
  <c r="AJ14" i="21"/>
  <c r="AI22" i="19"/>
  <c r="AJ7" i="19"/>
  <c r="AM47" i="21"/>
  <c r="AL10" i="11"/>
  <c r="AM5" i="14"/>
  <c r="AI8" i="29"/>
  <c r="AK26" i="14"/>
  <c r="AL26" i="11"/>
  <c r="AM50" i="15"/>
  <c r="AL50" i="14"/>
  <c r="AL68" i="15"/>
  <c r="AM68" i="14"/>
  <c r="AI14" i="19"/>
  <c r="AJ103" i="19"/>
  <c r="AJ88" i="19"/>
  <c r="AI15" i="19"/>
  <c r="AK5" i="21"/>
  <c r="AM5" i="21" s="1"/>
  <c r="AK88" i="20"/>
  <c r="AK4" i="20" s="1"/>
  <c r="AM59" i="12"/>
  <c r="AM93" i="12"/>
  <c r="AL53" i="14"/>
  <c r="AL50" i="15"/>
  <c r="AJ57" i="21"/>
  <c r="AJ15" i="21" s="1"/>
  <c r="AL64" i="15"/>
  <c r="AM92" i="12"/>
  <c r="AK61" i="21"/>
  <c r="AK102" i="21"/>
  <c r="AL102" i="21" s="1"/>
  <c r="AM27" i="11"/>
  <c r="AL60" i="15"/>
  <c r="AJ26" i="15"/>
  <c r="AM16" i="12"/>
  <c r="AL68" i="14"/>
  <c r="AM101" i="14"/>
  <c r="AL20" i="11"/>
  <c r="AK14" i="15"/>
  <c r="AM62" i="15"/>
  <c r="AM53" i="15"/>
  <c r="AM63" i="19"/>
  <c r="AM60" i="15"/>
  <c r="AJ68" i="21"/>
  <c r="AJ26" i="21" s="1"/>
  <c r="AM5" i="15"/>
  <c r="AM68" i="15"/>
  <c r="AM50" i="14"/>
  <c r="AL101" i="14"/>
  <c r="AL63" i="19"/>
  <c r="AK7" i="21"/>
  <c r="AL7" i="21" s="1"/>
  <c r="AJ50" i="21"/>
  <c r="AM28" i="12"/>
  <c r="AM110" i="15"/>
  <c r="AM52" i="14"/>
  <c r="AM26" i="11"/>
  <c r="AJ98" i="19"/>
  <c r="AJ8" i="15"/>
  <c r="AK53" i="21"/>
  <c r="AK53" i="19" s="1"/>
  <c r="AJ65" i="21"/>
  <c r="AJ23" i="21" s="1"/>
  <c r="AK26" i="15"/>
  <c r="AL91" i="21"/>
  <c r="AL62" i="14"/>
  <c r="AM11" i="11"/>
  <c r="AM59" i="14"/>
  <c r="AK11" i="12"/>
  <c r="AM111" i="14"/>
  <c r="AM94" i="14"/>
  <c r="AJ18" i="12"/>
  <c r="AK95" i="19"/>
  <c r="AL55" i="14"/>
  <c r="AJ51" i="20"/>
  <c r="AJ9" i="20" s="1"/>
  <c r="AK10" i="14"/>
  <c r="AL10" i="14" s="1"/>
  <c r="AK19" i="14"/>
  <c r="AJ17" i="14"/>
  <c r="AJ19" i="15"/>
  <c r="AL19" i="15" s="1"/>
  <c r="AK17" i="12"/>
  <c r="AM103" i="12"/>
  <c r="AL101" i="12"/>
  <c r="AL46" i="12"/>
  <c r="AL60" i="14"/>
  <c r="AM55" i="15"/>
  <c r="AJ18" i="20"/>
  <c r="AJ11" i="15"/>
  <c r="AM55" i="14"/>
  <c r="AJ19" i="12"/>
  <c r="AJ59" i="21"/>
  <c r="AJ17" i="21" s="1"/>
  <c r="AL51" i="14"/>
  <c r="AM46" i="12"/>
  <c r="AL18" i="11"/>
  <c r="AM59" i="20"/>
  <c r="AJ4" i="15"/>
  <c r="AM56" i="14"/>
  <c r="AM48" i="21"/>
  <c r="AJ17" i="12"/>
  <c r="AL27" i="11"/>
  <c r="AJ18" i="14"/>
  <c r="AJ8" i="12"/>
  <c r="AM7" i="12"/>
  <c r="AJ9" i="14"/>
  <c r="AL9" i="14" s="1"/>
  <c r="AK14" i="14"/>
  <c r="AL48" i="21"/>
  <c r="AM88" i="15"/>
  <c r="AJ5" i="19"/>
  <c r="AM60" i="12"/>
  <c r="AJ56" i="19"/>
  <c r="AL53" i="12"/>
  <c r="AJ9" i="21"/>
  <c r="AL64" i="14"/>
  <c r="AL103" i="15"/>
  <c r="AL61" i="14"/>
  <c r="AL106" i="14"/>
  <c r="AJ12" i="12"/>
  <c r="AM97" i="12"/>
  <c r="AM64" i="14"/>
  <c r="AL93" i="14"/>
  <c r="AM106" i="14"/>
  <c r="AJ27" i="15"/>
  <c r="AK46" i="21"/>
  <c r="AM46" i="21" s="1"/>
  <c r="AL62" i="15"/>
  <c r="AM91" i="21"/>
  <c r="AK26" i="12"/>
  <c r="AL64" i="12"/>
  <c r="AJ15" i="12"/>
  <c r="AJ55" i="21"/>
  <c r="AJ13" i="21" s="1"/>
  <c r="AJ20" i="15"/>
  <c r="AM14" i="11"/>
  <c r="AK102" i="19"/>
  <c r="AK106" i="19"/>
  <c r="AL58" i="20"/>
  <c r="AA16" i="19" s="1"/>
  <c r="AK10" i="15"/>
  <c r="AK22" i="28"/>
  <c r="AM22" i="28" s="1"/>
  <c r="AL61" i="12"/>
  <c r="AL59" i="14"/>
  <c r="AL69" i="14"/>
  <c r="AL5" i="14"/>
  <c r="AK58" i="19"/>
  <c r="AK16" i="19" s="1"/>
  <c r="AM92" i="15"/>
  <c r="AK19" i="12"/>
  <c r="AK17" i="14"/>
  <c r="AJ27" i="14"/>
  <c r="AM57" i="14"/>
  <c r="AL102" i="14"/>
  <c r="AM52" i="15"/>
  <c r="AJ27" i="21"/>
  <c r="AM51" i="14"/>
  <c r="AJ11" i="28"/>
  <c r="AL11" i="28" s="1"/>
  <c r="AM13" i="11"/>
  <c r="AM62" i="28"/>
  <c r="AM5" i="12"/>
  <c r="AM93" i="15"/>
  <c r="AL8" i="11"/>
  <c r="AJ96" i="19"/>
  <c r="AM8" i="11"/>
  <c r="AM64" i="15"/>
  <c r="AM92" i="14"/>
  <c r="AL16" i="28"/>
  <c r="AM88" i="12"/>
  <c r="AK22" i="15"/>
  <c r="AL69" i="12"/>
  <c r="AI59" i="19"/>
  <c r="AI17" i="19" s="1"/>
  <c r="AJ8" i="14"/>
  <c r="AL52" i="12"/>
  <c r="AK92" i="19"/>
  <c r="AK57" i="21"/>
  <c r="AM89" i="21"/>
  <c r="AJ3" i="20"/>
  <c r="AL3" i="20" s="1"/>
  <c r="AI92" i="19"/>
  <c r="AI8" i="19" s="1"/>
  <c r="AL95" i="28"/>
  <c r="AK14" i="12"/>
  <c r="AM104" i="28"/>
  <c r="AK10" i="12"/>
  <c r="AK27" i="15"/>
  <c r="AL17" i="11"/>
  <c r="AL104" i="28"/>
  <c r="AI27" i="19"/>
  <c r="AM4" i="11"/>
  <c r="AL59" i="12"/>
  <c r="AL111" i="12"/>
  <c r="AK15" i="12"/>
  <c r="AM61" i="12"/>
  <c r="AL98" i="12"/>
  <c r="AM101" i="15"/>
  <c r="AM7" i="28"/>
  <c r="AJ17" i="15"/>
  <c r="AL17" i="15" s="1"/>
  <c r="AM111" i="12"/>
  <c r="AM53" i="12"/>
  <c r="AI54" i="19"/>
  <c r="AI12" i="19" s="1"/>
  <c r="AM55" i="28"/>
  <c r="AK27" i="14"/>
  <c r="AJ15" i="28"/>
  <c r="AJ111" i="19"/>
  <c r="AL94" i="12"/>
  <c r="AM101" i="12"/>
  <c r="AJ11" i="14"/>
  <c r="AJ54" i="19"/>
  <c r="AM69" i="15"/>
  <c r="AM95" i="14"/>
  <c r="AK27" i="12"/>
  <c r="AK8" i="12"/>
  <c r="AJ11" i="29"/>
  <c r="AJ11" i="21"/>
  <c r="AL69" i="15"/>
  <c r="AM110" i="12"/>
  <c r="AL95" i="14"/>
  <c r="AL4" i="11"/>
  <c r="AJ107" i="19"/>
  <c r="AL56" i="15"/>
  <c r="AL104" i="14"/>
  <c r="AM46" i="14"/>
  <c r="AL111" i="15"/>
  <c r="AL110" i="12"/>
  <c r="AJ20" i="14"/>
  <c r="AL20" i="14" s="1"/>
  <c r="AJ10" i="12"/>
  <c r="AM17" i="11"/>
  <c r="AL103" i="12"/>
  <c r="AJ95" i="19"/>
  <c r="AM104" i="14"/>
  <c r="AM111" i="15"/>
  <c r="AJ20" i="21"/>
  <c r="AI60" i="19"/>
  <c r="AI18" i="19" s="1"/>
  <c r="AI62" i="19"/>
  <c r="AI20" i="19" s="1"/>
  <c r="AL50" i="12"/>
  <c r="AM69" i="12"/>
  <c r="AM69" i="14"/>
  <c r="AM50" i="12"/>
  <c r="AK15" i="14"/>
  <c r="AL15" i="14" s="1"/>
  <c r="AL57" i="15"/>
  <c r="AJ15" i="29"/>
  <c r="AK20" i="29"/>
  <c r="AK104" i="19"/>
  <c r="AK52" i="19"/>
  <c r="AI55" i="19"/>
  <c r="AI13" i="19" s="1"/>
  <c r="AI52" i="19"/>
  <c r="AK55" i="19"/>
  <c r="AL104" i="29"/>
  <c r="AM104" i="29"/>
  <c r="AJ93" i="19"/>
  <c r="AJ62" i="29"/>
  <c r="AJ20" i="29" s="1"/>
  <c r="AJ20" i="28"/>
  <c r="AL20" i="28" s="1"/>
  <c r="AJ104" i="19"/>
  <c r="AK110" i="29"/>
  <c r="AM110" i="28"/>
  <c r="AL110" i="28"/>
  <c r="AL112" i="29"/>
  <c r="AM112" i="29"/>
  <c r="AK107" i="29"/>
  <c r="AL107" i="28"/>
  <c r="AM107" i="28"/>
  <c r="AM106" i="15"/>
  <c r="AM22" i="11"/>
  <c r="AJ23" i="12"/>
  <c r="AM106" i="29"/>
  <c r="AK111" i="29"/>
  <c r="AM111" i="28"/>
  <c r="AL111" i="28"/>
  <c r="AJ27" i="12"/>
  <c r="AK112" i="19"/>
  <c r="AM112" i="19" s="1"/>
  <c r="AL102" i="29"/>
  <c r="AM102" i="29"/>
  <c r="AK99" i="29"/>
  <c r="AL99" i="28"/>
  <c r="AM99" i="28"/>
  <c r="AL95" i="29"/>
  <c r="AM95" i="29"/>
  <c r="AK4" i="15"/>
  <c r="AK4" i="12"/>
  <c r="AK101" i="29"/>
  <c r="AM101" i="28"/>
  <c r="AL101" i="28"/>
  <c r="AM89" i="29"/>
  <c r="AL89" i="29"/>
  <c r="AM95" i="12"/>
  <c r="AJ92" i="29"/>
  <c r="AM92" i="29" s="1"/>
  <c r="AK88" i="29"/>
  <c r="AK4" i="29" s="1"/>
  <c r="AM88" i="28"/>
  <c r="AL88" i="28"/>
  <c r="AL93" i="28"/>
  <c r="AL96" i="28"/>
  <c r="AM96" i="28"/>
  <c r="AJ11" i="12"/>
  <c r="AL88" i="15"/>
  <c r="AM88" i="14"/>
  <c r="AL95" i="12"/>
  <c r="AM93" i="28"/>
  <c r="AK98" i="29"/>
  <c r="AK14" i="29" s="1"/>
  <c r="AL98" i="28"/>
  <c r="AM98" i="28"/>
  <c r="AK4" i="14"/>
  <c r="AJ10" i="28"/>
  <c r="AK97" i="29"/>
  <c r="AK13" i="29" s="1"/>
  <c r="AM97" i="28"/>
  <c r="AL97" i="28"/>
  <c r="AM93" i="29"/>
  <c r="AL93" i="29"/>
  <c r="AJ101" i="19"/>
  <c r="AM94" i="28"/>
  <c r="AK87" i="19"/>
  <c r="AK3" i="19" s="1"/>
  <c r="AM87" i="29"/>
  <c r="AL87" i="29"/>
  <c r="AK89" i="19"/>
  <c r="AM89" i="19" s="1"/>
  <c r="AL94" i="28"/>
  <c r="AK103" i="29"/>
  <c r="AM103" i="28"/>
  <c r="AL103" i="28"/>
  <c r="AM95" i="28"/>
  <c r="AL100" i="29"/>
  <c r="AM100" i="29"/>
  <c r="AJ13" i="20"/>
  <c r="AK60" i="29"/>
  <c r="AK60" i="19" s="1"/>
  <c r="AK18" i="28"/>
  <c r="AL60" i="28"/>
  <c r="AM60" i="28"/>
  <c r="AM57" i="15"/>
  <c r="AL14" i="11"/>
  <c r="AJ61" i="19"/>
  <c r="AK17" i="28"/>
  <c r="AK59" i="29"/>
  <c r="AM59" i="28"/>
  <c r="AL59" i="28"/>
  <c r="AK61" i="29"/>
  <c r="AK19" i="28"/>
  <c r="AL61" i="28"/>
  <c r="AM61" i="28"/>
  <c r="AM28" i="29"/>
  <c r="AL28" i="29"/>
  <c r="AK12" i="28"/>
  <c r="AL54" i="28"/>
  <c r="AM54" i="28"/>
  <c r="AK15" i="15"/>
  <c r="AJ59" i="29"/>
  <c r="AJ17" i="29" s="1"/>
  <c r="AJ17" i="28"/>
  <c r="AI61" i="19"/>
  <c r="AI19" i="19" s="1"/>
  <c r="AM55" i="12"/>
  <c r="AK57" i="29"/>
  <c r="AK15" i="28"/>
  <c r="AL57" i="28"/>
  <c r="AM57" i="28"/>
  <c r="AK65" i="29"/>
  <c r="AK23" i="28"/>
  <c r="AL65" i="28"/>
  <c r="AM65" i="28"/>
  <c r="AL55" i="12"/>
  <c r="AL57" i="14"/>
  <c r="AJ65" i="29"/>
  <c r="AJ23" i="29" s="1"/>
  <c r="AJ23" i="28"/>
  <c r="AJ60" i="29"/>
  <c r="AJ18" i="29" s="1"/>
  <c r="AJ18" i="28"/>
  <c r="AL14" i="28"/>
  <c r="AM14" i="28"/>
  <c r="AK11" i="29"/>
  <c r="AL53" i="29"/>
  <c r="AM53" i="29"/>
  <c r="AK68" i="29"/>
  <c r="AK26" i="28"/>
  <c r="AM26" i="28" s="1"/>
  <c r="AM68" i="28"/>
  <c r="AL68" i="28"/>
  <c r="AM56" i="29"/>
  <c r="AL56" i="29"/>
  <c r="AJ53" i="19"/>
  <c r="AK69" i="29"/>
  <c r="AK27" i="28"/>
  <c r="AM69" i="28"/>
  <c r="AL69" i="28"/>
  <c r="AM16" i="28"/>
  <c r="AI68" i="19"/>
  <c r="AI26" i="19" s="1"/>
  <c r="AJ69" i="29"/>
  <c r="AJ27" i="29" s="1"/>
  <c r="AJ27" i="28"/>
  <c r="AJ55" i="29"/>
  <c r="AJ13" i="29" s="1"/>
  <c r="AJ13" i="28"/>
  <c r="AL13" i="28" s="1"/>
  <c r="AK16" i="29"/>
  <c r="AL58" i="29"/>
  <c r="AM58" i="29"/>
  <c r="AJ58" i="19"/>
  <c r="AJ16" i="19" s="1"/>
  <c r="AK51" i="19"/>
  <c r="AJ51" i="29"/>
  <c r="AJ9" i="29" s="1"/>
  <c r="AJ9" i="28"/>
  <c r="AL9" i="28" s="1"/>
  <c r="AM51" i="28"/>
  <c r="AL51" i="28"/>
  <c r="AL51" i="12"/>
  <c r="AK9" i="29"/>
  <c r="AJ4" i="20"/>
  <c r="AJ46" i="19"/>
  <c r="AM6" i="28"/>
  <c r="AL6" i="28"/>
  <c r="AK6" i="29"/>
  <c r="AM48" i="29"/>
  <c r="AL48" i="29"/>
  <c r="AK48" i="19"/>
  <c r="AJ45" i="19"/>
  <c r="AJ3" i="19" s="1"/>
  <c r="AL5" i="28"/>
  <c r="AM5" i="28"/>
  <c r="AK3" i="29"/>
  <c r="AL45" i="29"/>
  <c r="AM45" i="29"/>
  <c r="AK5" i="29"/>
  <c r="AM47" i="29"/>
  <c r="AL47" i="29"/>
  <c r="AK47" i="19"/>
  <c r="AL3" i="28"/>
  <c r="AM3" i="28"/>
  <c r="AI46" i="19"/>
  <c r="AI4" i="19" s="1"/>
  <c r="AL4" i="28"/>
  <c r="AM4" i="28"/>
  <c r="AJ48" i="19"/>
  <c r="AJ6" i="19" s="1"/>
  <c r="AL46" i="29"/>
  <c r="AM46" i="29"/>
  <c r="AM99" i="15"/>
  <c r="AJ15" i="15"/>
  <c r="AJ99" i="19"/>
  <c r="AM106" i="28"/>
  <c r="AL106" i="28"/>
  <c r="AJ106" i="19"/>
  <c r="AK94" i="19"/>
  <c r="AJ10" i="29"/>
  <c r="AJ92" i="20"/>
  <c r="AM92" i="20" s="1"/>
  <c r="AL92" i="28"/>
  <c r="AM92" i="28"/>
  <c r="AK8" i="29"/>
  <c r="AM50" i="29"/>
  <c r="AL50" i="29"/>
  <c r="AK8" i="28"/>
  <c r="AM50" i="28"/>
  <c r="AL50" i="28"/>
  <c r="AK10" i="28"/>
  <c r="AM52" i="28"/>
  <c r="AL52" i="28"/>
  <c r="AK10" i="29"/>
  <c r="AM52" i="29"/>
  <c r="AL52" i="29"/>
  <c r="AJ22" i="12"/>
  <c r="AM22" i="12" s="1"/>
  <c r="AJ64" i="19"/>
  <c r="AJ22" i="29"/>
  <c r="AK22" i="29"/>
  <c r="AM64" i="29"/>
  <c r="AL64" i="29"/>
  <c r="AL92" i="14"/>
  <c r="AL45" i="20"/>
  <c r="AM94" i="12"/>
  <c r="AM94" i="15"/>
  <c r="AM99" i="14"/>
  <c r="AL94" i="15"/>
  <c r="AK99" i="21"/>
  <c r="AM99" i="21" s="1"/>
  <c r="AL9" i="11"/>
  <c r="AL95" i="21"/>
  <c r="AM95" i="21"/>
  <c r="AK27" i="20"/>
  <c r="AM69" i="20"/>
  <c r="AL69" i="20"/>
  <c r="AA27" i="19" s="1"/>
  <c r="AM97" i="20"/>
  <c r="AL97" i="20"/>
  <c r="AL5" i="20"/>
  <c r="AM5" i="20"/>
  <c r="AK26" i="20"/>
  <c r="AL68" i="20"/>
  <c r="AM68" i="20"/>
  <c r="AM6" i="21"/>
  <c r="AL6" i="21"/>
  <c r="AK27" i="21"/>
  <c r="AM69" i="21"/>
  <c r="AL69" i="21"/>
  <c r="AM46" i="20"/>
  <c r="AL46" i="20"/>
  <c r="AA4" i="19" s="1"/>
  <c r="AM96" i="11"/>
  <c r="AL96" i="11"/>
  <c r="AL111" i="20"/>
  <c r="AM111" i="20"/>
  <c r="AM7" i="20"/>
  <c r="AL7" i="20"/>
  <c r="AL3" i="21"/>
  <c r="AM3" i="21"/>
  <c r="AM21" i="19"/>
  <c r="AL21" i="19"/>
  <c r="AK18" i="20"/>
  <c r="AL93" i="21"/>
  <c r="AM93" i="21"/>
  <c r="AK10" i="21"/>
  <c r="AM16" i="20"/>
  <c r="AL16" i="20"/>
  <c r="AL90" i="19"/>
  <c r="AM90" i="19"/>
  <c r="AM103" i="20"/>
  <c r="AL103" i="20"/>
  <c r="AK17" i="21"/>
  <c r="AM101" i="20"/>
  <c r="AL101" i="20"/>
  <c r="AJ12" i="20"/>
  <c r="AM49" i="19"/>
  <c r="AL49" i="19"/>
  <c r="AK12" i="11"/>
  <c r="AL54" i="11"/>
  <c r="AM54" i="11"/>
  <c r="AL104" i="20"/>
  <c r="AM104" i="20"/>
  <c r="AK20" i="21"/>
  <c r="AM62" i="21"/>
  <c r="AL62" i="21"/>
  <c r="AL70" i="19"/>
  <c r="AM70" i="19"/>
  <c r="AJ15" i="20"/>
  <c r="AM6" i="20"/>
  <c r="AL6" i="20"/>
  <c r="AJ19" i="20"/>
  <c r="AJ27" i="20"/>
  <c r="AJ4" i="21"/>
  <c r="AM100" i="19"/>
  <c r="AL100" i="19"/>
  <c r="AM60" i="21"/>
  <c r="AL60" i="21"/>
  <c r="AM110" i="20"/>
  <c r="AL110" i="20"/>
  <c r="AM28" i="21"/>
  <c r="AL28" i="21"/>
  <c r="AK22" i="21"/>
  <c r="AL64" i="21"/>
  <c r="AM64" i="21"/>
  <c r="AK13" i="20"/>
  <c r="AM28" i="20"/>
  <c r="AL28" i="20"/>
  <c r="AM98" i="21"/>
  <c r="AL98" i="21"/>
  <c r="AK19" i="20"/>
  <c r="AL61" i="20"/>
  <c r="AM61" i="20"/>
  <c r="AM103" i="21"/>
  <c r="AL103" i="21"/>
  <c r="AK9" i="21"/>
  <c r="AM51" i="21"/>
  <c r="AL51" i="21"/>
  <c r="AK17" i="20"/>
  <c r="AL94" i="21"/>
  <c r="AM94" i="21"/>
  <c r="AL102" i="20"/>
  <c r="AM102" i="20"/>
  <c r="AJ14" i="20"/>
  <c r="AM16" i="21"/>
  <c r="AL16" i="21"/>
  <c r="AM101" i="21"/>
  <c r="AL101" i="21"/>
  <c r="AJ11" i="20"/>
  <c r="AM107" i="11"/>
  <c r="AL107" i="11"/>
  <c r="AK23" i="11"/>
  <c r="AM65" i="11"/>
  <c r="AL65" i="11"/>
  <c r="AM106" i="21"/>
  <c r="AL106" i="21"/>
  <c r="AJ23" i="20"/>
  <c r="AJ26" i="20"/>
  <c r="AK8" i="20"/>
  <c r="AM50" i="20"/>
  <c r="AL50" i="20"/>
  <c r="AA8" i="19" s="1"/>
  <c r="AK14" i="21"/>
  <c r="AL56" i="21"/>
  <c r="AM56" i="21"/>
  <c r="AM111" i="21"/>
  <c r="AL111" i="21"/>
  <c r="AM104" i="21"/>
  <c r="AL104" i="21"/>
  <c r="AL53" i="20"/>
  <c r="AA11" i="19" s="1"/>
  <c r="AM53" i="20"/>
  <c r="AL88" i="21"/>
  <c r="AM88" i="21"/>
  <c r="AL106" i="20"/>
  <c r="AA22" i="19" s="1"/>
  <c r="AM106" i="20"/>
  <c r="AB22" i="19" s="1"/>
  <c r="AK7" i="19"/>
  <c r="AM91" i="19"/>
  <c r="AL91" i="19"/>
  <c r="AJ20" i="20"/>
  <c r="AL92" i="21"/>
  <c r="AM92" i="21"/>
  <c r="AL52" i="20"/>
  <c r="AM52" i="20"/>
  <c r="AL3" i="11"/>
  <c r="AM3" i="11"/>
  <c r="AL45" i="11"/>
  <c r="AM22" i="14" l="1"/>
  <c r="AL26" i="14"/>
  <c r="AK93" i="19"/>
  <c r="AL93" i="19" s="1"/>
  <c r="AL13" i="14"/>
  <c r="AM18" i="15"/>
  <c r="AM52" i="21"/>
  <c r="AJ52" i="19"/>
  <c r="AL52" i="19" s="1"/>
  <c r="AL52" i="21"/>
  <c r="AM27" i="15"/>
  <c r="AI10" i="19"/>
  <c r="AL18" i="15"/>
  <c r="AL14" i="15"/>
  <c r="AL4" i="12"/>
  <c r="AL20" i="12"/>
  <c r="AM97" i="21"/>
  <c r="AK13" i="21"/>
  <c r="AL13" i="21" s="1"/>
  <c r="AL110" i="21"/>
  <c r="AM110" i="21"/>
  <c r="AL55" i="21"/>
  <c r="AM13" i="15"/>
  <c r="AM13" i="14"/>
  <c r="AK50" i="19"/>
  <c r="AK8" i="19" s="1"/>
  <c r="AM7" i="19"/>
  <c r="AM99" i="20"/>
  <c r="AB15" i="19" s="1"/>
  <c r="AL88" i="20"/>
  <c r="AK15" i="20"/>
  <c r="AL15" i="20" s="1"/>
  <c r="AM11" i="15"/>
  <c r="AL9" i="15"/>
  <c r="AL14" i="12"/>
  <c r="AM93" i="20"/>
  <c r="AM14" i="12"/>
  <c r="AL11" i="12"/>
  <c r="AM8" i="14"/>
  <c r="AM50" i="21"/>
  <c r="AL10" i="15"/>
  <c r="AM20" i="12"/>
  <c r="AL93" i="20"/>
  <c r="AL62" i="20"/>
  <c r="AA20" i="19" s="1"/>
  <c r="AL8" i="14"/>
  <c r="AM4" i="14"/>
  <c r="AL51" i="20"/>
  <c r="AL4" i="15"/>
  <c r="AM4" i="12"/>
  <c r="AL4" i="14"/>
  <c r="AK110" i="19"/>
  <c r="AM110" i="19" s="1"/>
  <c r="AM9" i="14"/>
  <c r="AM19" i="15"/>
  <c r="AL11" i="15"/>
  <c r="AJ8" i="21"/>
  <c r="AL8" i="21" s="1"/>
  <c r="AJ50" i="19"/>
  <c r="AM11" i="28"/>
  <c r="AL50" i="21"/>
  <c r="AM26" i="14"/>
  <c r="AL22" i="28"/>
  <c r="AJ4" i="19"/>
  <c r="AJ57" i="19"/>
  <c r="AJ15" i="19" s="1"/>
  <c r="AM4" i="15"/>
  <c r="AL19" i="14"/>
  <c r="AL13" i="12"/>
  <c r="AK22" i="20"/>
  <c r="AM20" i="14"/>
  <c r="AJ17" i="20"/>
  <c r="AM17" i="20" s="1"/>
  <c r="AM87" i="19"/>
  <c r="AL92" i="29"/>
  <c r="AM60" i="20"/>
  <c r="AL87" i="19"/>
  <c r="AM9" i="15"/>
  <c r="AL17" i="14"/>
  <c r="AM18" i="12"/>
  <c r="AM8" i="15"/>
  <c r="AM55" i="21"/>
  <c r="AM13" i="12"/>
  <c r="AM9" i="12"/>
  <c r="AM56" i="20"/>
  <c r="AL89" i="19"/>
  <c r="AL56" i="20"/>
  <c r="AM11" i="14"/>
  <c r="AL18" i="12"/>
  <c r="AK5" i="19"/>
  <c r="AM5" i="19" s="1"/>
  <c r="AK11" i="20"/>
  <c r="AM11" i="20" s="1"/>
  <c r="AL95" i="20"/>
  <c r="AM55" i="20"/>
  <c r="AM68" i="21"/>
  <c r="AM17" i="14"/>
  <c r="AL26" i="15"/>
  <c r="AM95" i="20"/>
  <c r="AL68" i="21"/>
  <c r="AL5" i="21"/>
  <c r="AJ68" i="19"/>
  <c r="AJ26" i="19" s="1"/>
  <c r="AL8" i="15"/>
  <c r="AK14" i="20"/>
  <c r="AL14" i="20" s="1"/>
  <c r="AM26" i="15"/>
  <c r="AM10" i="15"/>
  <c r="AL45" i="19"/>
  <c r="AL60" i="20"/>
  <c r="AL9" i="12"/>
  <c r="AM17" i="15"/>
  <c r="AL22" i="15"/>
  <c r="AM18" i="14"/>
  <c r="AL20" i="15"/>
  <c r="AM14" i="14"/>
  <c r="AM26" i="12"/>
  <c r="AK11" i="21"/>
  <c r="AM11" i="21" s="1"/>
  <c r="AL59" i="20"/>
  <c r="AA17" i="19" s="1"/>
  <c r="AM27" i="12"/>
  <c r="AL17" i="12"/>
  <c r="AM7" i="21"/>
  <c r="AL10" i="12"/>
  <c r="AM14" i="15"/>
  <c r="AL92" i="20"/>
  <c r="AM51" i="20"/>
  <c r="AL26" i="12"/>
  <c r="AL14" i="14"/>
  <c r="AM98" i="20"/>
  <c r="AM62" i="20"/>
  <c r="AL11" i="14"/>
  <c r="AK20" i="20"/>
  <c r="AM20" i="20" s="1"/>
  <c r="AM102" i="21"/>
  <c r="AM27" i="14"/>
  <c r="AM20" i="15"/>
  <c r="AM10" i="14"/>
  <c r="AM22" i="15"/>
  <c r="AJ8" i="20"/>
  <c r="AM8" i="20" s="1"/>
  <c r="AM15" i="14"/>
  <c r="AL18" i="14"/>
  <c r="AM11" i="12"/>
  <c r="AJ14" i="19"/>
  <c r="AM88" i="20"/>
  <c r="AK28" i="19"/>
  <c r="AL28" i="19" s="1"/>
  <c r="AL112" i="19"/>
  <c r="AM3" i="20"/>
  <c r="AM53" i="21"/>
  <c r="AL53" i="21"/>
  <c r="AJ19" i="19"/>
  <c r="AM47" i="19"/>
  <c r="AK18" i="21"/>
  <c r="AL18" i="21" s="1"/>
  <c r="AL47" i="19"/>
  <c r="AM15" i="12"/>
  <c r="AL27" i="15"/>
  <c r="AK15" i="21"/>
  <c r="AL15" i="21" s="1"/>
  <c r="AK61" i="19"/>
  <c r="AM61" i="19" s="1"/>
  <c r="AL19" i="12"/>
  <c r="AL57" i="21"/>
  <c r="AL55" i="20"/>
  <c r="AM61" i="21"/>
  <c r="AM15" i="15"/>
  <c r="AM10" i="12"/>
  <c r="AK4" i="21"/>
  <c r="AM4" i="21" s="1"/>
  <c r="AL61" i="21"/>
  <c r="AM45" i="19"/>
  <c r="AM19" i="12"/>
  <c r="AK19" i="21"/>
  <c r="AL19" i="21" s="1"/>
  <c r="AL64" i="20"/>
  <c r="AL57" i="20"/>
  <c r="AJ12" i="19"/>
  <c r="AM58" i="19"/>
  <c r="AM8" i="12"/>
  <c r="AL15" i="12"/>
  <c r="AL46" i="21"/>
  <c r="AM57" i="20"/>
  <c r="AK46" i="19"/>
  <c r="AM57" i="21"/>
  <c r="AL99" i="21"/>
  <c r="AM17" i="12"/>
  <c r="AM59" i="21"/>
  <c r="AM19" i="14"/>
  <c r="AL8" i="12"/>
  <c r="AL59" i="21"/>
  <c r="AL27" i="12"/>
  <c r="AM94" i="20"/>
  <c r="AK57" i="19"/>
  <c r="AJ10" i="20"/>
  <c r="AL27" i="14"/>
  <c r="AL51" i="29"/>
  <c r="AM51" i="29"/>
  <c r="AL15" i="15"/>
  <c r="AJ11" i="19"/>
  <c r="AK98" i="19"/>
  <c r="AL98" i="19" s="1"/>
  <c r="AL58" i="19"/>
  <c r="AM9" i="28"/>
  <c r="AK10" i="20"/>
  <c r="AL98" i="20"/>
  <c r="AK99" i="19"/>
  <c r="AM99" i="19" s="1"/>
  <c r="AL94" i="20"/>
  <c r="AM48" i="19"/>
  <c r="AL62" i="29"/>
  <c r="AM62" i="29"/>
  <c r="AM20" i="29"/>
  <c r="AL20" i="29"/>
  <c r="AM20" i="28"/>
  <c r="AJ55" i="19"/>
  <c r="AJ13" i="19" s="1"/>
  <c r="AJ62" i="19"/>
  <c r="AJ20" i="19" s="1"/>
  <c r="AL107" i="29"/>
  <c r="AM107" i="29"/>
  <c r="AK111" i="19"/>
  <c r="AL111" i="19" s="1"/>
  <c r="AL111" i="29"/>
  <c r="AM111" i="29"/>
  <c r="AL26" i="28"/>
  <c r="AJ22" i="19"/>
  <c r="AM110" i="29"/>
  <c r="AL110" i="29"/>
  <c r="AM88" i="29"/>
  <c r="AL88" i="29"/>
  <c r="AM101" i="29"/>
  <c r="AL101" i="29"/>
  <c r="AM99" i="29"/>
  <c r="AL99" i="29"/>
  <c r="AK103" i="19"/>
  <c r="AL103" i="19" s="1"/>
  <c r="AM103" i="29"/>
  <c r="AL103" i="29"/>
  <c r="AL98" i="29"/>
  <c r="AM98" i="29"/>
  <c r="AL96" i="29"/>
  <c r="AM96" i="29"/>
  <c r="AK88" i="19"/>
  <c r="AL88" i="19" s="1"/>
  <c r="AL97" i="29"/>
  <c r="AM97" i="29"/>
  <c r="AK97" i="19"/>
  <c r="AK13" i="19" s="1"/>
  <c r="AK101" i="19"/>
  <c r="AL101" i="19" s="1"/>
  <c r="AM16" i="29"/>
  <c r="AL16" i="29"/>
  <c r="AL13" i="29"/>
  <c r="AM13" i="29"/>
  <c r="AK26" i="29"/>
  <c r="AM68" i="29"/>
  <c r="AL68" i="29"/>
  <c r="AK17" i="29"/>
  <c r="AL59" i="29"/>
  <c r="AM59" i="29"/>
  <c r="AM18" i="28"/>
  <c r="AL18" i="28"/>
  <c r="AM17" i="28"/>
  <c r="AL17" i="28"/>
  <c r="AK18" i="29"/>
  <c r="AL60" i="29"/>
  <c r="AM60" i="29"/>
  <c r="AL15" i="28"/>
  <c r="AM15" i="28"/>
  <c r="AL27" i="28"/>
  <c r="AM27" i="28"/>
  <c r="AM14" i="29"/>
  <c r="AL14" i="29"/>
  <c r="AL11" i="29"/>
  <c r="AM11" i="29"/>
  <c r="AK15" i="29"/>
  <c r="AL57" i="29"/>
  <c r="AM57" i="29"/>
  <c r="AJ65" i="19"/>
  <c r="AJ23" i="19" s="1"/>
  <c r="AK27" i="29"/>
  <c r="AM69" i="29"/>
  <c r="AL69" i="29"/>
  <c r="AM13" i="28"/>
  <c r="AK69" i="19"/>
  <c r="AM19" i="28"/>
  <c r="AL19" i="28"/>
  <c r="AJ60" i="19"/>
  <c r="AJ18" i="19" s="1"/>
  <c r="AK19" i="29"/>
  <c r="AM61" i="29"/>
  <c r="AL61" i="29"/>
  <c r="AK59" i="19"/>
  <c r="AJ69" i="19"/>
  <c r="AJ27" i="19" s="1"/>
  <c r="AM55" i="29"/>
  <c r="AL23" i="28"/>
  <c r="AM23" i="28"/>
  <c r="AM12" i="28"/>
  <c r="AL12" i="28"/>
  <c r="AL55" i="29"/>
  <c r="AK23" i="29"/>
  <c r="AM65" i="29"/>
  <c r="AL65" i="29"/>
  <c r="AK68" i="19"/>
  <c r="AK12" i="29"/>
  <c r="AM54" i="29"/>
  <c r="AL54" i="29"/>
  <c r="AJ59" i="19"/>
  <c r="AJ17" i="19" s="1"/>
  <c r="AM9" i="29"/>
  <c r="AL9" i="29"/>
  <c r="AJ51" i="19"/>
  <c r="AJ9" i="19" s="1"/>
  <c r="AL5" i="29"/>
  <c r="AM5" i="29"/>
  <c r="AK6" i="19"/>
  <c r="AM6" i="19" s="1"/>
  <c r="AL3" i="29"/>
  <c r="AM3" i="29"/>
  <c r="AL6" i="29"/>
  <c r="AM6" i="29"/>
  <c r="AL48" i="19"/>
  <c r="AL4" i="29"/>
  <c r="AM4" i="29"/>
  <c r="AL22" i="12"/>
  <c r="AJ94" i="19"/>
  <c r="AM94" i="29"/>
  <c r="AL94" i="29"/>
  <c r="AJ8" i="29"/>
  <c r="AJ92" i="19"/>
  <c r="AM8" i="28"/>
  <c r="AL8" i="28"/>
  <c r="AL10" i="29"/>
  <c r="AM10" i="29"/>
  <c r="AL10" i="28"/>
  <c r="AM10" i="28"/>
  <c r="AL22" i="29"/>
  <c r="AM22" i="29"/>
  <c r="AM64" i="20"/>
  <c r="AJ22" i="20"/>
  <c r="AL23" i="11"/>
  <c r="AM23" i="11"/>
  <c r="AK22" i="19"/>
  <c r="AL106" i="19"/>
  <c r="AM106" i="19"/>
  <c r="AL14" i="21"/>
  <c r="AM14" i="21"/>
  <c r="AK23" i="15"/>
  <c r="AL65" i="15"/>
  <c r="AM65" i="15"/>
  <c r="AM107" i="12"/>
  <c r="AL107" i="12"/>
  <c r="AL64" i="19"/>
  <c r="AM64" i="19"/>
  <c r="AM22" i="21"/>
  <c r="AL22" i="21"/>
  <c r="AL16" i="19"/>
  <c r="AM16" i="19"/>
  <c r="AK54" i="21"/>
  <c r="AK12" i="14"/>
  <c r="AM54" i="14"/>
  <c r="AL54" i="14"/>
  <c r="AK18" i="19"/>
  <c r="AM27" i="21"/>
  <c r="AL27" i="21"/>
  <c r="AK11" i="19"/>
  <c r="AL53" i="19"/>
  <c r="AM53" i="19"/>
  <c r="AK65" i="21"/>
  <c r="AK23" i="14"/>
  <c r="AM65" i="14"/>
  <c r="AL65" i="14"/>
  <c r="AM107" i="15"/>
  <c r="AL107" i="15"/>
  <c r="AM26" i="21"/>
  <c r="AL26" i="21"/>
  <c r="AL104" i="19"/>
  <c r="AM104" i="19"/>
  <c r="AK12" i="12"/>
  <c r="AM54" i="12"/>
  <c r="AL54" i="12"/>
  <c r="AL18" i="20"/>
  <c r="AM18" i="20"/>
  <c r="AK12" i="15"/>
  <c r="AL54" i="15"/>
  <c r="AM54" i="15"/>
  <c r="AM102" i="19"/>
  <c r="AL102" i="19"/>
  <c r="AL12" i="11"/>
  <c r="AM12" i="11"/>
  <c r="AM3" i="19"/>
  <c r="AL3" i="19"/>
  <c r="AM10" i="21"/>
  <c r="AL10" i="21"/>
  <c r="AL96" i="15"/>
  <c r="AM96" i="15"/>
  <c r="AL4" i="20"/>
  <c r="AM4" i="20"/>
  <c r="AK20" i="19"/>
  <c r="AK10" i="19"/>
  <c r="AM9" i="21"/>
  <c r="AL9" i="21"/>
  <c r="AM19" i="20"/>
  <c r="AL19" i="20"/>
  <c r="AM13" i="20"/>
  <c r="AL13" i="20"/>
  <c r="AK96" i="21"/>
  <c r="AM96" i="14"/>
  <c r="AL96" i="14"/>
  <c r="AM9" i="20"/>
  <c r="AL9" i="20"/>
  <c r="AL7" i="19"/>
  <c r="AL96" i="12"/>
  <c r="AM96" i="12"/>
  <c r="AM95" i="19"/>
  <c r="AL95" i="19"/>
  <c r="AL20" i="21"/>
  <c r="AM20" i="21"/>
  <c r="AM17" i="21"/>
  <c r="AL17" i="21"/>
  <c r="AM56" i="19"/>
  <c r="AL56" i="19"/>
  <c r="AL27" i="20"/>
  <c r="AM27" i="20"/>
  <c r="AK23" i="12"/>
  <c r="AM65" i="12"/>
  <c r="AL65" i="12"/>
  <c r="AK107" i="21"/>
  <c r="AL107" i="14"/>
  <c r="AM107" i="14"/>
  <c r="AM26" i="20"/>
  <c r="AL26" i="20"/>
  <c r="AM87" i="11"/>
  <c r="AM45" i="11"/>
  <c r="AL87" i="11"/>
  <c r="AM93" i="19" l="1"/>
  <c r="AK9" i="19"/>
  <c r="AL9" i="19" s="1"/>
  <c r="AM8" i="21"/>
  <c r="AM52" i="19"/>
  <c r="AJ10" i="19"/>
  <c r="AM10" i="19" s="1"/>
  <c r="AM13" i="21"/>
  <c r="AL11" i="21"/>
  <c r="AL11" i="20"/>
  <c r="AL5" i="19"/>
  <c r="AL50" i="19"/>
  <c r="AM15" i="20"/>
  <c r="AM50" i="19"/>
  <c r="AM15" i="21"/>
  <c r="AJ8" i="19"/>
  <c r="AL8" i="19" s="1"/>
  <c r="AL57" i="19"/>
  <c r="AM14" i="20"/>
  <c r="AL17" i="20"/>
  <c r="AL61" i="19"/>
  <c r="AM22" i="20"/>
  <c r="AL20" i="20"/>
  <c r="AK26" i="19"/>
  <c r="AL26" i="19" s="1"/>
  <c r="AL110" i="19"/>
  <c r="AL8" i="20"/>
  <c r="AM62" i="19"/>
  <c r="AM28" i="19"/>
  <c r="AM19" i="21"/>
  <c r="AM88" i="19"/>
  <c r="AM18" i="21"/>
  <c r="AM51" i="19"/>
  <c r="AM10" i="20"/>
  <c r="AK4" i="19"/>
  <c r="AL4" i="19" s="1"/>
  <c r="AL99" i="19"/>
  <c r="AL55" i="19"/>
  <c r="AM55" i="19"/>
  <c r="AL68" i="19"/>
  <c r="AM46" i="19"/>
  <c r="AK15" i="19"/>
  <c r="AM15" i="19" s="1"/>
  <c r="AM111" i="19"/>
  <c r="AM101" i="19"/>
  <c r="AL4" i="21"/>
  <c r="AL6" i="19"/>
  <c r="AK27" i="19"/>
  <c r="AM27" i="19" s="1"/>
  <c r="AL46" i="19"/>
  <c r="AL59" i="19"/>
  <c r="AK17" i="19"/>
  <c r="AL17" i="19" s="1"/>
  <c r="AK65" i="19"/>
  <c r="AK54" i="19"/>
  <c r="AM69" i="19"/>
  <c r="AL69" i="19"/>
  <c r="AM57" i="19"/>
  <c r="AL10" i="20"/>
  <c r="AM59" i="19"/>
  <c r="AM98" i="19"/>
  <c r="AK14" i="19"/>
  <c r="AL14" i="19" s="1"/>
  <c r="AK96" i="19"/>
  <c r="AM97" i="19"/>
  <c r="AL97" i="19"/>
  <c r="AL94" i="19"/>
  <c r="AM94" i="19"/>
  <c r="AL22" i="20"/>
  <c r="AK19" i="19"/>
  <c r="AL19" i="19" s="1"/>
  <c r="AM60" i="19"/>
  <c r="AM103" i="19"/>
  <c r="AL60" i="19"/>
  <c r="AL62" i="19"/>
  <c r="AM92" i="19"/>
  <c r="AL92" i="19"/>
  <c r="AL51" i="19"/>
  <c r="AK107" i="19"/>
  <c r="AL17" i="29"/>
  <c r="AM17" i="29"/>
  <c r="AM68" i="19"/>
  <c r="AM27" i="29"/>
  <c r="AL27" i="29"/>
  <c r="AM18" i="29"/>
  <c r="AL18" i="29"/>
  <c r="AL23" i="29"/>
  <c r="AM23" i="29"/>
  <c r="AL26" i="29"/>
  <c r="AM26" i="29"/>
  <c r="AL19" i="29"/>
  <c r="AM19" i="29"/>
  <c r="AM15" i="29"/>
  <c r="AL15" i="29"/>
  <c r="AM12" i="29"/>
  <c r="AL12" i="29"/>
  <c r="AM8" i="29"/>
  <c r="AL8" i="29"/>
  <c r="AL12" i="15"/>
  <c r="AM12" i="15"/>
  <c r="AL18" i="19"/>
  <c r="AM18" i="19"/>
  <c r="AM23" i="14"/>
  <c r="AL23" i="14"/>
  <c r="AK23" i="20"/>
  <c r="AM107" i="20"/>
  <c r="AL107" i="20"/>
  <c r="AA23" i="19" s="1"/>
  <c r="AM65" i="20"/>
  <c r="AL65" i="20"/>
  <c r="AL96" i="21"/>
  <c r="AM96" i="21"/>
  <c r="AK23" i="21"/>
  <c r="AM65" i="21"/>
  <c r="AL65" i="21"/>
  <c r="AL11" i="19"/>
  <c r="AM11" i="19"/>
  <c r="AM107" i="21"/>
  <c r="AL107" i="21"/>
  <c r="AL20" i="19"/>
  <c r="AM20" i="19"/>
  <c r="AL12" i="14"/>
  <c r="AM12" i="14"/>
  <c r="AL22" i="19"/>
  <c r="AM22" i="19"/>
  <c r="AM23" i="12"/>
  <c r="AL23" i="12"/>
  <c r="AM96" i="20"/>
  <c r="AL96" i="20"/>
  <c r="AL13" i="19"/>
  <c r="AM13" i="19"/>
  <c r="AM12" i="12"/>
  <c r="AL12" i="12"/>
  <c r="AK12" i="21"/>
  <c r="AL54" i="21"/>
  <c r="AM54" i="21"/>
  <c r="AL23" i="15"/>
  <c r="AM23" i="15"/>
  <c r="AK12" i="20"/>
  <c r="AM54" i="20"/>
  <c r="AL54" i="20"/>
  <c r="AA12" i="19" s="1"/>
  <c r="AL45" i="12"/>
  <c r="AM9" i="19" l="1"/>
  <c r="AL10" i="19"/>
  <c r="AM8" i="19"/>
  <c r="AM4" i="19"/>
  <c r="AM26" i="19"/>
  <c r="AM17" i="19"/>
  <c r="AM14" i="19"/>
  <c r="AL15" i="19"/>
  <c r="AM19" i="19"/>
  <c r="AL27" i="19"/>
  <c r="AM12" i="21"/>
  <c r="AL12" i="21"/>
  <c r="AK12" i="19"/>
  <c r="AM54" i="19"/>
  <c r="AL54" i="19"/>
  <c r="AL96" i="19"/>
  <c r="AM96" i="19"/>
  <c r="AM65" i="19"/>
  <c r="AL65" i="19"/>
  <c r="AK23" i="19"/>
  <c r="AL107" i="19"/>
  <c r="AM107" i="19"/>
  <c r="AM23" i="20"/>
  <c r="AL23" i="20"/>
  <c r="AL23" i="21"/>
  <c r="AM23" i="21"/>
  <c r="AM12" i="20"/>
  <c r="AL12" i="20"/>
  <c r="AL87" i="12"/>
  <c r="E3" i="12"/>
  <c r="AL12" i="19" l="1"/>
  <c r="AM12" i="19"/>
  <c r="AL23" i="19"/>
  <c r="AM23" i="19"/>
  <c r="AM3" i="12"/>
  <c r="AL3" i="12"/>
  <c r="F108" i="29" l="1"/>
  <c r="F113" i="29" s="1"/>
  <c r="F122" i="29" s="1"/>
  <c r="D27" i="17" s="1"/>
  <c r="F113" i="28"/>
  <c r="F122" i="28" s="1"/>
  <c r="D17" i="17" s="1"/>
  <c r="F24" i="28"/>
  <c r="F29" i="28" s="1"/>
  <c r="F38" i="28" s="1"/>
  <c r="D17" i="18" s="1"/>
  <c r="F66" i="29"/>
  <c r="F71" i="28"/>
  <c r="F80" i="28" s="1"/>
  <c r="D17" i="16" s="1"/>
  <c r="F24" i="11"/>
  <c r="F29" i="11" s="1"/>
  <c r="F71" i="11"/>
  <c r="F113" i="11"/>
  <c r="E108" i="29" l="1"/>
  <c r="E113" i="28"/>
  <c r="I108" i="29"/>
  <c r="I113" i="29" s="1"/>
  <c r="I122" i="29" s="1"/>
  <c r="G27" i="17" s="1"/>
  <c r="I113" i="28"/>
  <c r="I122" i="28" s="1"/>
  <c r="G17" i="17" s="1"/>
  <c r="E24" i="28"/>
  <c r="E66" i="29"/>
  <c r="E71" i="28"/>
  <c r="F24" i="29"/>
  <c r="F29" i="29" s="1"/>
  <c r="F38" i="29" s="1"/>
  <c r="D27" i="18" s="1"/>
  <c r="F71" i="29"/>
  <c r="F80" i="29" s="1"/>
  <c r="D27" i="16" s="1"/>
  <c r="I24" i="28"/>
  <c r="I29" i="28" s="1"/>
  <c r="I38" i="28" s="1"/>
  <c r="G17" i="18" s="1"/>
  <c r="I66" i="29"/>
  <c r="I71" i="28"/>
  <c r="I80" i="28" s="1"/>
  <c r="G17" i="16" s="1"/>
  <c r="F113" i="15"/>
  <c r="F122" i="15" s="1"/>
  <c r="F24" i="12"/>
  <c r="F29" i="12" s="1"/>
  <c r="F39" i="12" s="1"/>
  <c r="F40" i="12" s="1"/>
  <c r="F71" i="12"/>
  <c r="F81" i="12" s="1"/>
  <c r="F82" i="12" s="1"/>
  <c r="F122" i="11"/>
  <c r="D15" i="17" s="1"/>
  <c r="F24" i="15"/>
  <c r="F29" i="15" s="1"/>
  <c r="F38" i="15" s="1"/>
  <c r="F71" i="15"/>
  <c r="F80" i="15" s="1"/>
  <c r="E71" i="11"/>
  <c r="E24" i="11"/>
  <c r="F108" i="21"/>
  <c r="F113" i="21" s="1"/>
  <c r="F122" i="21" s="1"/>
  <c r="F113" i="14"/>
  <c r="F122" i="14" s="1"/>
  <c r="D18" i="17" s="1"/>
  <c r="I71" i="11"/>
  <c r="I24" i="11"/>
  <c r="I29" i="11" s="1"/>
  <c r="F71" i="14"/>
  <c r="F80" i="14" s="1"/>
  <c r="D18" i="16" s="1"/>
  <c r="F24" i="14"/>
  <c r="F29" i="14" s="1"/>
  <c r="F38" i="14" s="1"/>
  <c r="D18" i="18" s="1"/>
  <c r="F66" i="21"/>
  <c r="I113" i="11"/>
  <c r="F80" i="11"/>
  <c r="D15" i="16" s="1"/>
  <c r="E113" i="11"/>
  <c r="F38" i="11"/>
  <c r="D15" i="18" s="1"/>
  <c r="F113" i="12"/>
  <c r="F123" i="12" s="1"/>
  <c r="F124" i="12" s="1"/>
  <c r="D28" i="17" l="1"/>
  <c r="D52" i="26"/>
  <c r="D53" i="26"/>
  <c r="D54" i="26"/>
  <c r="D51" i="26"/>
  <c r="D29" i="17"/>
  <c r="D19" i="17"/>
  <c r="D19" i="16"/>
  <c r="D29" i="16"/>
  <c r="D19" i="18"/>
  <c r="D29" i="18"/>
  <c r="F40" i="11"/>
  <c r="F39" i="11"/>
  <c r="F82" i="11"/>
  <c r="F81" i="11"/>
  <c r="F124" i="11"/>
  <c r="F123" i="11"/>
  <c r="F108" i="19"/>
  <c r="F113" i="19" s="1"/>
  <c r="F66" i="19"/>
  <c r="J108" i="29"/>
  <c r="J113" i="29" s="1"/>
  <c r="J122" i="29" s="1"/>
  <c r="H27" i="17" s="1"/>
  <c r="J113" i="28"/>
  <c r="J122" i="28" s="1"/>
  <c r="H17" i="17" s="1"/>
  <c r="E122" i="28"/>
  <c r="C17" i="17" s="1"/>
  <c r="E113" i="29"/>
  <c r="J66" i="29"/>
  <c r="J24" i="28"/>
  <c r="J29" i="28" s="1"/>
  <c r="J38" i="28" s="1"/>
  <c r="H17" i="18" s="1"/>
  <c r="J71" i="28"/>
  <c r="J80" i="28" s="1"/>
  <c r="H17" i="16" s="1"/>
  <c r="E80" i="28"/>
  <c r="C17" i="16" s="1"/>
  <c r="E24" i="29"/>
  <c r="E71" i="29"/>
  <c r="I24" i="29"/>
  <c r="I29" i="29" s="1"/>
  <c r="I38" i="29" s="1"/>
  <c r="G27" i="18" s="1"/>
  <c r="I71" i="29"/>
  <c r="I80" i="29" s="1"/>
  <c r="G27" i="16" s="1"/>
  <c r="E29" i="28"/>
  <c r="I113" i="15"/>
  <c r="I122" i="15" s="1"/>
  <c r="I122" i="11"/>
  <c r="G15" i="17" s="1"/>
  <c r="E71" i="15"/>
  <c r="E24" i="15"/>
  <c r="E108" i="21"/>
  <c r="E113" i="14"/>
  <c r="I71" i="12"/>
  <c r="I81" i="12" s="1"/>
  <c r="I82" i="12" s="1"/>
  <c r="I24" i="12"/>
  <c r="I29" i="12" s="1"/>
  <c r="I39" i="12" s="1"/>
  <c r="I40" i="12" s="1"/>
  <c r="E24" i="14"/>
  <c r="E66" i="21"/>
  <c r="E71" i="14"/>
  <c r="E113" i="12"/>
  <c r="J71" i="11"/>
  <c r="J24" i="11"/>
  <c r="J29" i="11" s="1"/>
  <c r="I38" i="11"/>
  <c r="G15" i="18" s="1"/>
  <c r="F24" i="20"/>
  <c r="F29" i="20" s="1"/>
  <c r="F39" i="20" s="1"/>
  <c r="F40" i="20" s="1"/>
  <c r="F71" i="20"/>
  <c r="F81" i="20" s="1"/>
  <c r="I113" i="12"/>
  <c r="I123" i="12" s="1"/>
  <c r="I124" i="12" s="1"/>
  <c r="E113" i="15"/>
  <c r="E29" i="11"/>
  <c r="F80" i="12"/>
  <c r="D16" i="16" s="1"/>
  <c r="J113" i="11"/>
  <c r="I71" i="15"/>
  <c r="I80" i="15" s="1"/>
  <c r="I24" i="15"/>
  <c r="I29" i="15" s="1"/>
  <c r="I38" i="15" s="1"/>
  <c r="I66" i="21"/>
  <c r="I71" i="14"/>
  <c r="I80" i="14" s="1"/>
  <c r="G18" i="16" s="1"/>
  <c r="I24" i="14"/>
  <c r="I29" i="14" s="1"/>
  <c r="I38" i="14" s="1"/>
  <c r="G18" i="18" s="1"/>
  <c r="E80" i="11"/>
  <c r="C15" i="16" s="1"/>
  <c r="F38" i="12"/>
  <c r="D16" i="18" s="1"/>
  <c r="F122" i="12"/>
  <c r="D16" i="17" s="1"/>
  <c r="E122" i="11"/>
  <c r="C15" i="17" s="1"/>
  <c r="I108" i="21"/>
  <c r="I113" i="21" s="1"/>
  <c r="I122" i="21" s="1"/>
  <c r="I113" i="14"/>
  <c r="I122" i="14" s="1"/>
  <c r="G18" i="17" s="1"/>
  <c r="I80" i="11"/>
  <c r="G15" i="16" s="1"/>
  <c r="F113" i="20"/>
  <c r="F71" i="21"/>
  <c r="F80" i="21" s="1"/>
  <c r="F24" i="21"/>
  <c r="F29" i="21" s="1"/>
  <c r="F38" i="21" s="1"/>
  <c r="D28" i="18" s="1"/>
  <c r="E71" i="12"/>
  <c r="E24" i="12"/>
  <c r="G28" i="17" l="1"/>
  <c r="E52" i="26"/>
  <c r="E54" i="26"/>
  <c r="E53" i="26"/>
  <c r="E51" i="26"/>
  <c r="D28" i="16"/>
  <c r="D52" i="24"/>
  <c r="D51" i="24"/>
  <c r="D53" i="24"/>
  <c r="D54" i="24"/>
  <c r="E81" i="12"/>
  <c r="E82" i="12" s="1"/>
  <c r="E123" i="12"/>
  <c r="E124" i="12" s="1"/>
  <c r="D98" i="17"/>
  <c r="D99" i="17"/>
  <c r="D100" i="17"/>
  <c r="D97" i="17"/>
  <c r="G29" i="18"/>
  <c r="G19" i="18"/>
  <c r="G29" i="17"/>
  <c r="G19" i="17"/>
  <c r="G29" i="16"/>
  <c r="G19" i="16"/>
  <c r="F82" i="20"/>
  <c r="F82" i="19" s="1"/>
  <c r="D35" i="24"/>
  <c r="F123" i="20"/>
  <c r="F40" i="19"/>
  <c r="F39" i="19"/>
  <c r="F81" i="19"/>
  <c r="I82" i="11"/>
  <c r="I81" i="11"/>
  <c r="I124" i="11"/>
  <c r="I123" i="11"/>
  <c r="I40" i="11"/>
  <c r="I39" i="11"/>
  <c r="E66" i="19"/>
  <c r="E108" i="19"/>
  <c r="I66" i="19"/>
  <c r="K108" i="29"/>
  <c r="K113" i="28"/>
  <c r="I108" i="19"/>
  <c r="I113" i="19" s="1"/>
  <c r="E122" i="29"/>
  <c r="C27" i="17" s="1"/>
  <c r="E80" i="29"/>
  <c r="C27" i="16" s="1"/>
  <c r="E38" i="28"/>
  <c r="C17" i="18" s="1"/>
  <c r="K66" i="29"/>
  <c r="K24" i="28"/>
  <c r="K71" i="28"/>
  <c r="E29" i="29"/>
  <c r="J24" i="29"/>
  <c r="J29" i="29" s="1"/>
  <c r="J38" i="29" s="1"/>
  <c r="H27" i="18" s="1"/>
  <c r="J71" i="29"/>
  <c r="J80" i="29" s="1"/>
  <c r="H27" i="16" s="1"/>
  <c r="J113" i="15"/>
  <c r="J122" i="15" s="1"/>
  <c r="D20" i="17"/>
  <c r="D21" i="17"/>
  <c r="K71" i="11"/>
  <c r="K24" i="11"/>
  <c r="F122" i="19"/>
  <c r="F120" i="19"/>
  <c r="F80" i="20"/>
  <c r="J71" i="14"/>
  <c r="J80" i="14" s="1"/>
  <c r="H18" i="16" s="1"/>
  <c r="J24" i="14"/>
  <c r="J29" i="14" s="1"/>
  <c r="J38" i="14" s="1"/>
  <c r="H18" i="18" s="1"/>
  <c r="J66" i="21"/>
  <c r="E113" i="21"/>
  <c r="E122" i="12"/>
  <c r="C16" i="17" s="1"/>
  <c r="D21" i="18"/>
  <c r="D20" i="18"/>
  <c r="J122" i="11"/>
  <c r="H15" i="17" s="1"/>
  <c r="E38" i="11"/>
  <c r="C15" i="18" s="1"/>
  <c r="F24" i="19"/>
  <c r="F71" i="19"/>
  <c r="J71" i="15"/>
  <c r="J80" i="15" s="1"/>
  <c r="J24" i="15"/>
  <c r="J29" i="15" s="1"/>
  <c r="J38" i="15" s="1"/>
  <c r="E29" i="15"/>
  <c r="F122" i="20"/>
  <c r="J113" i="14"/>
  <c r="J122" i="14" s="1"/>
  <c r="H18" i="17" s="1"/>
  <c r="J108" i="21"/>
  <c r="J113" i="21" s="1"/>
  <c r="J122" i="21" s="1"/>
  <c r="J24" i="12"/>
  <c r="J29" i="12" s="1"/>
  <c r="J39" i="12" s="1"/>
  <c r="J40" i="12" s="1"/>
  <c r="J71" i="12"/>
  <c r="J81" i="12" s="1"/>
  <c r="J82" i="12" s="1"/>
  <c r="E29" i="14"/>
  <c r="E29" i="12"/>
  <c r="E71" i="20"/>
  <c r="E24" i="20"/>
  <c r="K113" i="11"/>
  <c r="I71" i="21"/>
  <c r="I80" i="21" s="1"/>
  <c r="I24" i="21"/>
  <c r="I29" i="21" s="1"/>
  <c r="I38" i="21" s="1"/>
  <c r="G28" i="18" s="1"/>
  <c r="F38" i="20"/>
  <c r="D26" i="18" s="1"/>
  <c r="J38" i="11"/>
  <c r="H15" i="18" s="1"/>
  <c r="I24" i="20"/>
  <c r="I29" i="20" s="1"/>
  <c r="I39" i="20" s="1"/>
  <c r="I40" i="20" s="1"/>
  <c r="I71" i="20"/>
  <c r="I81" i="20" s="1"/>
  <c r="E80" i="15"/>
  <c r="E80" i="12"/>
  <c r="C16" i="16" s="1"/>
  <c r="J80" i="11"/>
  <c r="H15" i="16" s="1"/>
  <c r="I38" i="12"/>
  <c r="G16" i="18" s="1"/>
  <c r="E122" i="15"/>
  <c r="I80" i="12"/>
  <c r="G16" i="16" s="1"/>
  <c r="I122" i="12"/>
  <c r="G16" i="17" s="1"/>
  <c r="E80" i="14"/>
  <c r="C18" i="16" s="1"/>
  <c r="E122" i="14"/>
  <c r="C18" i="17" s="1"/>
  <c r="J113" i="12"/>
  <c r="J123" i="12" s="1"/>
  <c r="J124" i="12" s="1"/>
  <c r="D20" i="16"/>
  <c r="D21" i="16"/>
  <c r="I113" i="20"/>
  <c r="E113" i="20"/>
  <c r="E71" i="21"/>
  <c r="E24" i="21"/>
  <c r="D38" i="27" l="1"/>
  <c r="D39" i="27"/>
  <c r="D37" i="27"/>
  <c r="D36" i="27"/>
  <c r="D35" i="27"/>
  <c r="G28" i="16"/>
  <c r="E53" i="24"/>
  <c r="E51" i="24"/>
  <c r="E54" i="24"/>
  <c r="E52" i="24"/>
  <c r="H28" i="17"/>
  <c r="F51" i="26"/>
  <c r="F53" i="26"/>
  <c r="F52" i="26"/>
  <c r="F54" i="26"/>
  <c r="E81" i="20"/>
  <c r="C36" i="24" s="1"/>
  <c r="E39" i="12"/>
  <c r="E40" i="12" s="1"/>
  <c r="E123" i="20"/>
  <c r="C38" i="26" s="1"/>
  <c r="D100" i="16"/>
  <c r="D97" i="16"/>
  <c r="D98" i="16"/>
  <c r="D99" i="16"/>
  <c r="G99" i="17"/>
  <c r="G100" i="17"/>
  <c r="G97" i="17"/>
  <c r="G98" i="17"/>
  <c r="D28" i="24"/>
  <c r="D29" i="24"/>
  <c r="D30" i="24"/>
  <c r="D27" i="24"/>
  <c r="C19" i="16"/>
  <c r="C29" i="16"/>
  <c r="H19" i="17"/>
  <c r="H29" i="17"/>
  <c r="H29" i="18"/>
  <c r="H19" i="18"/>
  <c r="H29" i="16"/>
  <c r="H19" i="16"/>
  <c r="C29" i="17"/>
  <c r="C19" i="17"/>
  <c r="I82" i="20"/>
  <c r="I82" i="19" s="1"/>
  <c r="E37" i="24"/>
  <c r="E35" i="24"/>
  <c r="E36" i="24"/>
  <c r="E38" i="24"/>
  <c r="F124" i="20"/>
  <c r="D38" i="26"/>
  <c r="D37" i="26"/>
  <c r="D36" i="26"/>
  <c r="D35" i="26"/>
  <c r="D43" i="24"/>
  <c r="D45" i="24"/>
  <c r="D44" i="24"/>
  <c r="D46" i="24"/>
  <c r="I123" i="20"/>
  <c r="F123" i="19"/>
  <c r="D30" i="17" s="1"/>
  <c r="E81" i="11"/>
  <c r="C20" i="16" s="1"/>
  <c r="I81" i="19"/>
  <c r="I40" i="19"/>
  <c r="I39" i="19"/>
  <c r="E123" i="11"/>
  <c r="C20" i="17" s="1"/>
  <c r="E124" i="11"/>
  <c r="C21" i="17" s="1"/>
  <c r="E82" i="11"/>
  <c r="C21" i="16" s="1"/>
  <c r="J82" i="11"/>
  <c r="J81" i="11"/>
  <c r="J124" i="11"/>
  <c r="J123" i="11"/>
  <c r="J40" i="11"/>
  <c r="J39" i="11"/>
  <c r="D101" i="17"/>
  <c r="D36" i="24"/>
  <c r="D38" i="24"/>
  <c r="D37" i="24"/>
  <c r="J108" i="19"/>
  <c r="J113" i="19" s="1"/>
  <c r="J66" i="19"/>
  <c r="K122" i="28"/>
  <c r="I17" i="17" s="1"/>
  <c r="K113" i="29"/>
  <c r="L108" i="29"/>
  <c r="L113" i="29" s="1"/>
  <c r="L122" i="29" s="1"/>
  <c r="J27" i="17" s="1"/>
  <c r="L113" i="28"/>
  <c r="K24" i="29"/>
  <c r="K71" i="29"/>
  <c r="K80" i="29" s="1"/>
  <c r="I27" i="16" s="1"/>
  <c r="E38" i="29"/>
  <c r="C27" i="18" s="1"/>
  <c r="L66" i="29"/>
  <c r="L24" i="28"/>
  <c r="L29" i="28" s="1"/>
  <c r="L38" i="28" s="1"/>
  <c r="J17" i="18" s="1"/>
  <c r="L71" i="28"/>
  <c r="L80" i="28" s="1"/>
  <c r="J17" i="16" s="1"/>
  <c r="K80" i="28"/>
  <c r="I17" i="16" s="1"/>
  <c r="K29" i="28"/>
  <c r="F29" i="19"/>
  <c r="F36" i="19" s="1"/>
  <c r="D30" i="18"/>
  <c r="D31" i="18"/>
  <c r="E38" i="15"/>
  <c r="J122" i="12"/>
  <c r="H16" i="17" s="1"/>
  <c r="G20" i="17"/>
  <c r="G21" i="17"/>
  <c r="J24" i="20"/>
  <c r="J29" i="20" s="1"/>
  <c r="J39" i="20" s="1"/>
  <c r="J40" i="20" s="1"/>
  <c r="J71" i="20"/>
  <c r="J81" i="20" s="1"/>
  <c r="J113" i="20"/>
  <c r="L113" i="11"/>
  <c r="J80" i="12"/>
  <c r="H16" i="16" s="1"/>
  <c r="J24" i="21"/>
  <c r="J29" i="21" s="1"/>
  <c r="J38" i="21" s="1"/>
  <c r="H28" i="18" s="1"/>
  <c r="J71" i="21"/>
  <c r="J80" i="21" s="1"/>
  <c r="K24" i="12"/>
  <c r="K71" i="12"/>
  <c r="K81" i="12" s="1"/>
  <c r="K82" i="12" s="1"/>
  <c r="E122" i="20"/>
  <c r="G20" i="16"/>
  <c r="G21" i="16"/>
  <c r="J38" i="12"/>
  <c r="H16" i="18" s="1"/>
  <c r="K24" i="15"/>
  <c r="K71" i="15"/>
  <c r="E113" i="19"/>
  <c r="I80" i="20"/>
  <c r="F80" i="19"/>
  <c r="F78" i="19"/>
  <c r="K24" i="14"/>
  <c r="K66" i="21"/>
  <c r="K71" i="14"/>
  <c r="K122" i="11"/>
  <c r="I15" i="17" s="1"/>
  <c r="I24" i="19"/>
  <c r="I71" i="19"/>
  <c r="K113" i="12"/>
  <c r="E38" i="12"/>
  <c r="C16" i="18" s="1"/>
  <c r="D26" i="17"/>
  <c r="D26" i="16"/>
  <c r="D25" i="17"/>
  <c r="K29" i="11"/>
  <c r="I122" i="19"/>
  <c r="I120" i="19"/>
  <c r="G21" i="18"/>
  <c r="G20" i="18"/>
  <c r="I38" i="20"/>
  <c r="G26" i="18" s="1"/>
  <c r="K108" i="21"/>
  <c r="K113" i="21" s="1"/>
  <c r="K122" i="21" s="1"/>
  <c r="K113" i="14"/>
  <c r="E29" i="20"/>
  <c r="L71" i="11"/>
  <c r="L24" i="11"/>
  <c r="L29" i="11" s="1"/>
  <c r="E122" i="21"/>
  <c r="D30" i="16"/>
  <c r="D31" i="16"/>
  <c r="K80" i="11"/>
  <c r="I15" i="16" s="1"/>
  <c r="E71" i="19"/>
  <c r="E24" i="19"/>
  <c r="E29" i="21"/>
  <c r="I122" i="20"/>
  <c r="E80" i="21"/>
  <c r="K113" i="15"/>
  <c r="E80" i="20"/>
  <c r="E38" i="14"/>
  <c r="C18" i="18" s="1"/>
  <c r="D19" i="27" l="1"/>
  <c r="D23" i="27"/>
  <c r="D22" i="27"/>
  <c r="D21" i="27"/>
  <c r="D20" i="27"/>
  <c r="D4" i="27" s="1"/>
  <c r="G40" i="27"/>
  <c r="G36" i="27"/>
  <c r="G39" i="27"/>
  <c r="G43" i="27"/>
  <c r="G35" i="27"/>
  <c r="G46" i="27"/>
  <c r="G38" i="27"/>
  <c r="G44" i="27"/>
  <c r="G41" i="27"/>
  <c r="G42" i="27"/>
  <c r="G45" i="27"/>
  <c r="G37" i="27"/>
  <c r="E124" i="20"/>
  <c r="C46" i="26" s="1"/>
  <c r="C37" i="26"/>
  <c r="E82" i="20"/>
  <c r="C46" i="24" s="1"/>
  <c r="H28" i="16"/>
  <c r="F51" i="24"/>
  <c r="F52" i="24"/>
  <c r="F54" i="24"/>
  <c r="F53" i="24"/>
  <c r="C51" i="26"/>
  <c r="C52" i="26"/>
  <c r="C53" i="26"/>
  <c r="C54" i="26"/>
  <c r="I28" i="17"/>
  <c r="C51" i="24"/>
  <c r="C52" i="24"/>
  <c r="C54" i="24"/>
  <c r="C53" i="24"/>
  <c r="D59" i="24"/>
  <c r="D67" i="24" s="1"/>
  <c r="D62" i="24"/>
  <c r="D70" i="24" s="1"/>
  <c r="D61" i="24"/>
  <c r="D69" i="24" s="1"/>
  <c r="D60" i="24"/>
  <c r="D68" i="24" s="1"/>
  <c r="C37" i="24"/>
  <c r="C38" i="24"/>
  <c r="C35" i="24"/>
  <c r="C35" i="26"/>
  <c r="C36" i="26"/>
  <c r="K123" i="12"/>
  <c r="K124" i="12" s="1"/>
  <c r="E39" i="20"/>
  <c r="E40" i="20" s="1"/>
  <c r="L122" i="28"/>
  <c r="J17" i="17" s="1"/>
  <c r="C99" i="17"/>
  <c r="C100" i="17"/>
  <c r="C98" i="17"/>
  <c r="C97" i="17"/>
  <c r="G98" i="16"/>
  <c r="G99" i="16"/>
  <c r="G97" i="16"/>
  <c r="G100" i="16"/>
  <c r="H99" i="17"/>
  <c r="H97" i="17"/>
  <c r="H100" i="17"/>
  <c r="H98" i="17"/>
  <c r="C97" i="16"/>
  <c r="C98" i="16"/>
  <c r="C99" i="16"/>
  <c r="C100" i="16"/>
  <c r="E123" i="19"/>
  <c r="C30" i="17" s="1"/>
  <c r="C28" i="17"/>
  <c r="E28" i="24"/>
  <c r="E29" i="24"/>
  <c r="E30" i="24"/>
  <c r="E27" i="24"/>
  <c r="C19" i="18"/>
  <c r="C29" i="18"/>
  <c r="E81" i="19"/>
  <c r="C30" i="16" s="1"/>
  <c r="C28" i="16"/>
  <c r="D100" i="18"/>
  <c r="F124" i="19"/>
  <c r="D45" i="26"/>
  <c r="D46" i="26"/>
  <c r="D44" i="26"/>
  <c r="D43" i="26"/>
  <c r="D99" i="18"/>
  <c r="D98" i="18"/>
  <c r="D47" i="24"/>
  <c r="E43" i="24"/>
  <c r="E46" i="24"/>
  <c r="E44" i="24"/>
  <c r="E45" i="24"/>
  <c r="J82" i="20"/>
  <c r="J82" i="19" s="1"/>
  <c r="F37" i="24"/>
  <c r="F35" i="24"/>
  <c r="F38" i="24"/>
  <c r="F36" i="24"/>
  <c r="D97" i="18"/>
  <c r="I124" i="20"/>
  <c r="E37" i="26"/>
  <c r="E38" i="26"/>
  <c r="E36" i="26"/>
  <c r="E35" i="26"/>
  <c r="J123" i="20"/>
  <c r="I123" i="19"/>
  <c r="G30" i="17" s="1"/>
  <c r="J81" i="19"/>
  <c r="J40" i="19"/>
  <c r="J39" i="19"/>
  <c r="E39" i="11"/>
  <c r="C20" i="18" s="1"/>
  <c r="E40" i="11"/>
  <c r="C21" i="18" s="1"/>
  <c r="D6" i="27"/>
  <c r="D5" i="27"/>
  <c r="D7" i="27"/>
  <c r="D101" i="16"/>
  <c r="G101" i="17"/>
  <c r="F38" i="19"/>
  <c r="D25" i="18" s="1"/>
  <c r="K108" i="19"/>
  <c r="K113" i="19" s="1"/>
  <c r="K66" i="19"/>
  <c r="M108" i="29"/>
  <c r="M113" i="28"/>
  <c r="K122" i="29"/>
  <c r="I27" i="17" s="1"/>
  <c r="L24" i="29"/>
  <c r="L71" i="29"/>
  <c r="M66" i="29"/>
  <c r="M24" i="28"/>
  <c r="M71" i="28"/>
  <c r="K38" i="28"/>
  <c r="I17" i="18" s="1"/>
  <c r="K29" i="29"/>
  <c r="L113" i="15"/>
  <c r="L122" i="15" s="1"/>
  <c r="I29" i="19"/>
  <c r="I36" i="19" s="1"/>
  <c r="G30" i="18"/>
  <c r="G31" i="18"/>
  <c r="D47" i="27"/>
  <c r="D10" i="27"/>
  <c r="D8" i="27"/>
  <c r="D13" i="27"/>
  <c r="D9" i="27"/>
  <c r="D14" i="27"/>
  <c r="D12" i="27"/>
  <c r="D11" i="27"/>
  <c r="I80" i="19"/>
  <c r="I78" i="19"/>
  <c r="J122" i="19"/>
  <c r="J120" i="19"/>
  <c r="E38" i="20"/>
  <c r="C26" i="18" s="1"/>
  <c r="G26" i="16"/>
  <c r="E80" i="19"/>
  <c r="E78" i="19"/>
  <c r="C30" i="27" s="1"/>
  <c r="K122" i="14"/>
  <c r="I18" i="17" s="1"/>
  <c r="G30" i="16"/>
  <c r="G31" i="16"/>
  <c r="E120" i="19"/>
  <c r="E122" i="19"/>
  <c r="C26" i="17"/>
  <c r="K29" i="12"/>
  <c r="J122" i="20"/>
  <c r="H21" i="17"/>
  <c r="H20" i="17"/>
  <c r="K24" i="20"/>
  <c r="K71" i="20"/>
  <c r="K81" i="20" s="1"/>
  <c r="G26" i="17"/>
  <c r="K38" i="11"/>
  <c r="I15" i="18" s="1"/>
  <c r="H20" i="16"/>
  <c r="H21" i="16"/>
  <c r="J80" i="20"/>
  <c r="C26" i="16"/>
  <c r="L80" i="11"/>
  <c r="J15" i="16" s="1"/>
  <c r="K122" i="15"/>
  <c r="G53" i="26" s="1"/>
  <c r="M71" i="11"/>
  <c r="M24" i="11"/>
  <c r="H21" i="18"/>
  <c r="H20" i="18"/>
  <c r="J38" i="20"/>
  <c r="H26" i="18" s="1"/>
  <c r="E38" i="21"/>
  <c r="L24" i="12"/>
  <c r="L29" i="12" s="1"/>
  <c r="L39" i="12" s="1"/>
  <c r="L40" i="12" s="1"/>
  <c r="L71" i="12"/>
  <c r="L81" i="12" s="1"/>
  <c r="L82" i="12" s="1"/>
  <c r="J24" i="19"/>
  <c r="J71" i="19"/>
  <c r="G25" i="17"/>
  <c r="L113" i="12"/>
  <c r="L123" i="12" s="1"/>
  <c r="L124" i="12" s="1"/>
  <c r="L24" i="15"/>
  <c r="L29" i="15" s="1"/>
  <c r="L38" i="15" s="1"/>
  <c r="L71" i="15"/>
  <c r="L80" i="15" s="1"/>
  <c r="K113" i="20"/>
  <c r="K123" i="20" s="1"/>
  <c r="K80" i="14"/>
  <c r="I18" i="16" s="1"/>
  <c r="K80" i="15"/>
  <c r="L108" i="21"/>
  <c r="L113" i="14"/>
  <c r="L122" i="14" s="1"/>
  <c r="J18" i="17" s="1"/>
  <c r="L66" i="21"/>
  <c r="L24" i="14"/>
  <c r="L29" i="14" s="1"/>
  <c r="L38" i="14" s="1"/>
  <c r="J18" i="18" s="1"/>
  <c r="L71" i="14"/>
  <c r="L80" i="14" s="1"/>
  <c r="J18" i="16" s="1"/>
  <c r="K71" i="21"/>
  <c r="K24" i="21"/>
  <c r="K29" i="21" s="1"/>
  <c r="K38" i="21" s="1"/>
  <c r="I28" i="18" s="1"/>
  <c r="D25" i="16"/>
  <c r="K29" i="15"/>
  <c r="K122" i="12"/>
  <c r="I16" i="17" s="1"/>
  <c r="M113" i="11"/>
  <c r="E29" i="19"/>
  <c r="L38" i="11"/>
  <c r="J15" i="18" s="1"/>
  <c r="K29" i="14"/>
  <c r="K80" i="12"/>
  <c r="I16" i="16" s="1"/>
  <c r="L122" i="11"/>
  <c r="J15" i="17" s="1"/>
  <c r="C46" i="27" l="1"/>
  <c r="C47" i="27" s="1"/>
  <c r="H45" i="27"/>
  <c r="H43" i="27"/>
  <c r="H41" i="27"/>
  <c r="H39" i="27"/>
  <c r="H37" i="27"/>
  <c r="H35" i="27"/>
  <c r="H46" i="27"/>
  <c r="H42" i="27"/>
  <c r="H38" i="27"/>
  <c r="H44" i="27"/>
  <c r="H40" i="27"/>
  <c r="H36" i="27"/>
  <c r="G28" i="27"/>
  <c r="G20" i="27"/>
  <c r="G27" i="27"/>
  <c r="G11" i="27" s="1"/>
  <c r="G23" i="27"/>
  <c r="G26" i="27"/>
  <c r="G24" i="27"/>
  <c r="G29" i="27"/>
  <c r="G13" i="27" s="1"/>
  <c r="G21" i="27"/>
  <c r="G5" i="27" s="1"/>
  <c r="G19" i="27"/>
  <c r="G30" i="27"/>
  <c r="G22" i="27"/>
  <c r="G6" i="27" s="1"/>
  <c r="G25" i="27"/>
  <c r="C45" i="24"/>
  <c r="C43" i="26"/>
  <c r="C44" i="26"/>
  <c r="C45" i="26"/>
  <c r="E124" i="19"/>
  <c r="C28" i="26" s="1"/>
  <c r="E82" i="19"/>
  <c r="C29" i="24" s="1"/>
  <c r="C61" i="24" s="1"/>
  <c r="C43" i="24"/>
  <c r="C44" i="24"/>
  <c r="G54" i="26"/>
  <c r="E61" i="24"/>
  <c r="E69" i="24" s="1"/>
  <c r="E60" i="24"/>
  <c r="E68" i="24" s="1"/>
  <c r="G52" i="26"/>
  <c r="E62" i="24"/>
  <c r="E70" i="24" s="1"/>
  <c r="G51" i="26"/>
  <c r="G97" i="18"/>
  <c r="E59" i="24"/>
  <c r="E67" i="24" s="1"/>
  <c r="K39" i="12"/>
  <c r="K40" i="12" s="1"/>
  <c r="H97" i="16"/>
  <c r="H98" i="16"/>
  <c r="H99" i="16"/>
  <c r="H100" i="16"/>
  <c r="I98" i="17"/>
  <c r="I99" i="17"/>
  <c r="I97" i="17"/>
  <c r="I100" i="17"/>
  <c r="J19" i="17"/>
  <c r="J29" i="17"/>
  <c r="D30" i="26"/>
  <c r="D27" i="26"/>
  <c r="D59" i="26" s="1"/>
  <c r="D29" i="26"/>
  <c r="D28" i="26"/>
  <c r="J29" i="18"/>
  <c r="J19" i="18"/>
  <c r="I29" i="16"/>
  <c r="I19" i="16"/>
  <c r="I19" i="17"/>
  <c r="I29" i="17"/>
  <c r="F27" i="24"/>
  <c r="F29" i="24"/>
  <c r="F28" i="24"/>
  <c r="F30" i="24"/>
  <c r="J19" i="16"/>
  <c r="J29" i="16"/>
  <c r="E39" i="19"/>
  <c r="C30" i="18" s="1"/>
  <c r="C28" i="18"/>
  <c r="D101" i="18"/>
  <c r="E47" i="24"/>
  <c r="D47" i="26"/>
  <c r="J124" i="20"/>
  <c r="F36" i="26"/>
  <c r="F37" i="26"/>
  <c r="F38" i="26"/>
  <c r="F35" i="26"/>
  <c r="G99" i="18"/>
  <c r="D31" i="17"/>
  <c r="K82" i="20"/>
  <c r="G37" i="24"/>
  <c r="G35" i="24"/>
  <c r="G38" i="24"/>
  <c r="G36" i="24"/>
  <c r="G100" i="18"/>
  <c r="F46" i="24"/>
  <c r="F44" i="24"/>
  <c r="F43" i="24"/>
  <c r="F45" i="24"/>
  <c r="K124" i="20"/>
  <c r="K124" i="19" s="1"/>
  <c r="G35" i="26"/>
  <c r="G36" i="26"/>
  <c r="G37" i="26"/>
  <c r="G38" i="26"/>
  <c r="G98" i="18"/>
  <c r="I124" i="19"/>
  <c r="E45" i="26"/>
  <c r="E43" i="26"/>
  <c r="E46" i="26"/>
  <c r="E44" i="26"/>
  <c r="J123" i="19"/>
  <c r="H30" i="17" s="1"/>
  <c r="K123" i="19"/>
  <c r="E40" i="19"/>
  <c r="C31" i="18" s="1"/>
  <c r="K81" i="11"/>
  <c r="I20" i="16" s="1"/>
  <c r="K123" i="11"/>
  <c r="I20" i="17" s="1"/>
  <c r="K82" i="11"/>
  <c r="I21" i="16" s="1"/>
  <c r="K124" i="11"/>
  <c r="I21" i="17" s="1"/>
  <c r="L124" i="11"/>
  <c r="L123" i="11"/>
  <c r="L82" i="11"/>
  <c r="L81" i="11"/>
  <c r="L40" i="11"/>
  <c r="L39" i="11"/>
  <c r="C100" i="18"/>
  <c r="C97" i="18"/>
  <c r="C99" i="18"/>
  <c r="C98" i="18"/>
  <c r="C101" i="17"/>
  <c r="C101" i="16"/>
  <c r="G101" i="16"/>
  <c r="H101" i="17"/>
  <c r="I38" i="19"/>
  <c r="G25" i="18" s="1"/>
  <c r="L66" i="19"/>
  <c r="L108" i="19"/>
  <c r="N108" i="29"/>
  <c r="N113" i="29" s="1"/>
  <c r="N122" i="29" s="1"/>
  <c r="L27" i="17" s="1"/>
  <c r="N113" i="28"/>
  <c r="N122" i="28" s="1"/>
  <c r="L17" i="17" s="1"/>
  <c r="M122" i="28"/>
  <c r="K17" i="17" s="1"/>
  <c r="M113" i="29"/>
  <c r="K38" i="29"/>
  <c r="I27" i="18" s="1"/>
  <c r="M80" i="28"/>
  <c r="K17" i="16" s="1"/>
  <c r="M29" i="28"/>
  <c r="M24" i="29"/>
  <c r="M71" i="29"/>
  <c r="M80" i="29" s="1"/>
  <c r="K27" i="16" s="1"/>
  <c r="N24" i="28"/>
  <c r="N29" i="28" s="1"/>
  <c r="N38" i="28" s="1"/>
  <c r="L17" i="18" s="1"/>
  <c r="N66" i="29"/>
  <c r="N71" i="28"/>
  <c r="L80" i="29"/>
  <c r="J27" i="16" s="1"/>
  <c r="L29" i="29"/>
  <c r="L38" i="29" s="1"/>
  <c r="J27" i="18" s="1"/>
  <c r="J29" i="19"/>
  <c r="J38" i="19" s="1"/>
  <c r="H25" i="18" s="1"/>
  <c r="H30" i="18"/>
  <c r="H31" i="18"/>
  <c r="D3" i="27"/>
  <c r="D15" i="27" s="1"/>
  <c r="D31" i="27"/>
  <c r="C31" i="27"/>
  <c r="C14" i="27"/>
  <c r="C15" i="27" s="1"/>
  <c r="G47" i="27"/>
  <c r="G4" i="27"/>
  <c r="G14" i="27"/>
  <c r="G12" i="27"/>
  <c r="G10" i="27"/>
  <c r="G7" i="27"/>
  <c r="G8" i="27"/>
  <c r="G9" i="27"/>
  <c r="K122" i="20"/>
  <c r="M113" i="15"/>
  <c r="K80" i="21"/>
  <c r="K122" i="19"/>
  <c r="K120" i="19"/>
  <c r="M24" i="12"/>
  <c r="M71" i="12"/>
  <c r="M81" i="12" s="1"/>
  <c r="M82" i="12" s="1"/>
  <c r="D39" i="24"/>
  <c r="M108" i="21"/>
  <c r="M113" i="21" s="1"/>
  <c r="M122" i="21" s="1"/>
  <c r="M113" i="14"/>
  <c r="M122" i="14" s="1"/>
  <c r="K18" i="17" s="1"/>
  <c r="K80" i="20"/>
  <c r="M122" i="11"/>
  <c r="K15" i="17" s="1"/>
  <c r="L80" i="12"/>
  <c r="J16" i="16" s="1"/>
  <c r="M24" i="15"/>
  <c r="M71" i="15"/>
  <c r="H26" i="16"/>
  <c r="K24" i="19"/>
  <c r="K71" i="19"/>
  <c r="G25" i="16"/>
  <c r="L24" i="20"/>
  <c r="L29" i="20" s="1"/>
  <c r="L39" i="20" s="1"/>
  <c r="L40" i="20" s="1"/>
  <c r="L71" i="20"/>
  <c r="L81" i="20" s="1"/>
  <c r="L122" i="12"/>
  <c r="J16" i="17" s="1"/>
  <c r="L38" i="12"/>
  <c r="J16" i="18" s="1"/>
  <c r="M29" i="11"/>
  <c r="H30" i="16"/>
  <c r="H31" i="16"/>
  <c r="K29" i="20"/>
  <c r="K38" i="12"/>
  <c r="I16" i="18" s="1"/>
  <c r="H25" i="17"/>
  <c r="E38" i="19"/>
  <c r="C25" i="18" s="1"/>
  <c r="E36" i="19"/>
  <c r="L113" i="21"/>
  <c r="L113" i="20"/>
  <c r="L123" i="20" s="1"/>
  <c r="M80" i="11"/>
  <c r="K15" i="16" s="1"/>
  <c r="C25" i="17"/>
  <c r="C25" i="16"/>
  <c r="N113" i="11"/>
  <c r="K38" i="15"/>
  <c r="D39" i="26"/>
  <c r="M24" i="14"/>
  <c r="M66" i="21"/>
  <c r="M71" i="14"/>
  <c r="K38" i="14"/>
  <c r="I18" i="18" s="1"/>
  <c r="N71" i="11"/>
  <c r="N24" i="11"/>
  <c r="N29" i="11" s="1"/>
  <c r="M113" i="12"/>
  <c r="M123" i="12" s="1"/>
  <c r="M124" i="12" s="1"/>
  <c r="D55" i="26"/>
  <c r="L24" i="21"/>
  <c r="L29" i="21" s="1"/>
  <c r="L38" i="21" s="1"/>
  <c r="J28" i="18" s="1"/>
  <c r="L71" i="21"/>
  <c r="L80" i="21" s="1"/>
  <c r="J80" i="19"/>
  <c r="J78" i="19"/>
  <c r="H26" i="17"/>
  <c r="H29" i="27" l="1"/>
  <c r="H27" i="27"/>
  <c r="H25" i="27"/>
  <c r="H23" i="27"/>
  <c r="H21" i="27"/>
  <c r="H19" i="27"/>
  <c r="H30" i="27"/>
  <c r="H24" i="27"/>
  <c r="H8" i="27" s="1"/>
  <c r="H22" i="27"/>
  <c r="H26" i="27"/>
  <c r="H28" i="27"/>
  <c r="H20" i="27"/>
  <c r="I46" i="27"/>
  <c r="I44" i="27"/>
  <c r="I42" i="27"/>
  <c r="I40" i="27"/>
  <c r="I38" i="27"/>
  <c r="I36" i="27"/>
  <c r="I45" i="27"/>
  <c r="I41" i="27"/>
  <c r="I37" i="27"/>
  <c r="I39" i="27"/>
  <c r="I43" i="27"/>
  <c r="I35" i="27"/>
  <c r="C31" i="17"/>
  <c r="C28" i="24"/>
  <c r="C60" i="24" s="1"/>
  <c r="C68" i="24" s="1"/>
  <c r="C47" i="24"/>
  <c r="C27" i="26"/>
  <c r="C59" i="26" s="1"/>
  <c r="C67" i="26" s="1"/>
  <c r="C30" i="26"/>
  <c r="C62" i="26" s="1"/>
  <c r="C70" i="26" s="1"/>
  <c r="C29" i="26"/>
  <c r="C61" i="26" s="1"/>
  <c r="C69" i="26" s="1"/>
  <c r="C27" i="24"/>
  <c r="C59" i="24" s="1"/>
  <c r="C67" i="24" s="1"/>
  <c r="C47" i="26"/>
  <c r="C60" i="26"/>
  <c r="C68" i="26" s="1"/>
  <c r="C30" i="24"/>
  <c r="C62" i="24" s="1"/>
  <c r="C70" i="24" s="1"/>
  <c r="C31" i="16"/>
  <c r="F59" i="24"/>
  <c r="F67" i="24" s="1"/>
  <c r="G54" i="24"/>
  <c r="G51" i="24"/>
  <c r="G53" i="24"/>
  <c r="G52" i="24"/>
  <c r="F62" i="24"/>
  <c r="F70" i="24" s="1"/>
  <c r="F61" i="24"/>
  <c r="F69" i="24" s="1"/>
  <c r="J28" i="16"/>
  <c r="H52" i="24"/>
  <c r="H54" i="24"/>
  <c r="H51" i="24"/>
  <c r="H53" i="24"/>
  <c r="K28" i="17"/>
  <c r="F60" i="24"/>
  <c r="F68" i="24" s="1"/>
  <c r="D61" i="26"/>
  <c r="D69" i="26" s="1"/>
  <c r="D77" i="26" s="1"/>
  <c r="D60" i="26"/>
  <c r="D68" i="26" s="1"/>
  <c r="D76" i="26" s="1"/>
  <c r="D62" i="26"/>
  <c r="D70" i="26" s="1"/>
  <c r="D78" i="26" s="1"/>
  <c r="K39" i="20"/>
  <c r="K40" i="20" s="1"/>
  <c r="K40" i="19" s="1"/>
  <c r="I100" i="16"/>
  <c r="I98" i="16"/>
  <c r="I99" i="16"/>
  <c r="I97" i="16"/>
  <c r="G29" i="26"/>
  <c r="G28" i="26"/>
  <c r="G30" i="26"/>
  <c r="G27" i="26"/>
  <c r="K81" i="19"/>
  <c r="I30" i="16" s="1"/>
  <c r="I28" i="16"/>
  <c r="E30" i="26"/>
  <c r="E62" i="26" s="1"/>
  <c r="E27" i="26"/>
  <c r="E59" i="26" s="1"/>
  <c r="E28" i="26"/>
  <c r="E29" i="26"/>
  <c r="I29" i="18"/>
  <c r="I19" i="18"/>
  <c r="G101" i="18"/>
  <c r="C69" i="24"/>
  <c r="G31" i="17"/>
  <c r="J124" i="19"/>
  <c r="F44" i="26"/>
  <c r="F45" i="26"/>
  <c r="F43" i="26"/>
  <c r="F46" i="26"/>
  <c r="H100" i="18"/>
  <c r="G43" i="26"/>
  <c r="G46" i="26"/>
  <c r="G44" i="26"/>
  <c r="G45" i="26"/>
  <c r="E47" i="26"/>
  <c r="H98" i="18"/>
  <c r="H99" i="18"/>
  <c r="F47" i="24"/>
  <c r="L82" i="20"/>
  <c r="L82" i="19" s="1"/>
  <c r="H35" i="24"/>
  <c r="H38" i="24"/>
  <c r="H36" i="24"/>
  <c r="H37" i="24"/>
  <c r="H97" i="18"/>
  <c r="L124" i="20"/>
  <c r="H38" i="26"/>
  <c r="H37" i="26"/>
  <c r="H35" i="26"/>
  <c r="H36" i="26"/>
  <c r="G44" i="24"/>
  <c r="G45" i="24"/>
  <c r="G43" i="24"/>
  <c r="G46" i="24"/>
  <c r="L40" i="19"/>
  <c r="L39" i="19"/>
  <c r="L81" i="19"/>
  <c r="K82" i="19"/>
  <c r="K39" i="11"/>
  <c r="I20" i="18" s="1"/>
  <c r="K40" i="11"/>
  <c r="I21" i="18" s="1"/>
  <c r="C101" i="18"/>
  <c r="I101" i="17"/>
  <c r="H101" i="16"/>
  <c r="J36" i="19"/>
  <c r="M108" i="19"/>
  <c r="M66" i="19"/>
  <c r="M122" i="29"/>
  <c r="K27" i="17" s="1"/>
  <c r="O108" i="29"/>
  <c r="O113" i="28"/>
  <c r="M38" i="28"/>
  <c r="K17" i="18" s="1"/>
  <c r="O66" i="29"/>
  <c r="O24" i="28"/>
  <c r="O29" i="28" s="1"/>
  <c r="O38" i="28" s="1"/>
  <c r="M17" i="18" s="1"/>
  <c r="O71" i="28"/>
  <c r="O80" i="28" s="1"/>
  <c r="M17" i="16" s="1"/>
  <c r="N80" i="28"/>
  <c r="L17" i="16" s="1"/>
  <c r="N24" i="29"/>
  <c r="N71" i="29"/>
  <c r="N80" i="29" s="1"/>
  <c r="L27" i="16" s="1"/>
  <c r="M29" i="29"/>
  <c r="N113" i="15"/>
  <c r="N122" i="15" s="1"/>
  <c r="H47" i="27"/>
  <c r="D76" i="24"/>
  <c r="H4" i="27"/>
  <c r="H7" i="27"/>
  <c r="H5" i="27"/>
  <c r="H9" i="27"/>
  <c r="H6" i="27"/>
  <c r="H14" i="27"/>
  <c r="H11" i="27"/>
  <c r="H12" i="27"/>
  <c r="H10" i="27"/>
  <c r="H13" i="27"/>
  <c r="G3" i="27"/>
  <c r="G15" i="27" s="1"/>
  <c r="G31" i="27"/>
  <c r="D31" i="26"/>
  <c r="E39" i="26"/>
  <c r="K29" i="19"/>
  <c r="M80" i="15"/>
  <c r="I30" i="17"/>
  <c r="I31" i="17"/>
  <c r="N122" i="11"/>
  <c r="L15" i="17" s="1"/>
  <c r="M113" i="20"/>
  <c r="M123" i="20" s="1"/>
  <c r="M29" i="15"/>
  <c r="C39" i="24"/>
  <c r="I26" i="17"/>
  <c r="H25" i="16"/>
  <c r="L122" i="20"/>
  <c r="M38" i="11"/>
  <c r="K15" i="18" s="1"/>
  <c r="E55" i="26"/>
  <c r="I25" i="17"/>
  <c r="M122" i="15"/>
  <c r="I54" i="26" s="1"/>
  <c r="M122" i="12"/>
  <c r="K16" i="17" s="1"/>
  <c r="N24" i="12"/>
  <c r="N71" i="12"/>
  <c r="N81" i="12" s="1"/>
  <c r="N82" i="12" s="1"/>
  <c r="M80" i="14"/>
  <c r="K18" i="16" s="1"/>
  <c r="L113" i="19"/>
  <c r="L80" i="20"/>
  <c r="M80" i="12"/>
  <c r="K16" i="16" s="1"/>
  <c r="N24" i="14"/>
  <c r="N29" i="14" s="1"/>
  <c r="N38" i="14" s="1"/>
  <c r="L18" i="18" s="1"/>
  <c r="N71" i="14"/>
  <c r="N80" i="14" s="1"/>
  <c r="L18" i="16" s="1"/>
  <c r="N66" i="21"/>
  <c r="J21" i="18"/>
  <c r="J20" i="18"/>
  <c r="L38" i="20"/>
  <c r="J26" i="18" s="1"/>
  <c r="N24" i="15"/>
  <c r="N29" i="15" s="1"/>
  <c r="N38" i="15" s="1"/>
  <c r="N71" i="15"/>
  <c r="N80" i="15" s="1"/>
  <c r="M29" i="14"/>
  <c r="N113" i="12"/>
  <c r="N123" i="12" s="1"/>
  <c r="N124" i="12" s="1"/>
  <c r="L122" i="21"/>
  <c r="K38" i="20"/>
  <c r="I26" i="18" s="1"/>
  <c r="D55" i="24"/>
  <c r="L24" i="19"/>
  <c r="L71" i="19"/>
  <c r="M24" i="20"/>
  <c r="M71" i="20"/>
  <c r="M81" i="20" s="1"/>
  <c r="D31" i="24"/>
  <c r="D75" i="24"/>
  <c r="M24" i="21"/>
  <c r="M71" i="21"/>
  <c r="M80" i="21" s="1"/>
  <c r="O24" i="11"/>
  <c r="O29" i="11" s="1"/>
  <c r="O71" i="11"/>
  <c r="N38" i="11"/>
  <c r="L15" i="18" s="1"/>
  <c r="O113" i="11"/>
  <c r="J21" i="17"/>
  <c r="J20" i="17"/>
  <c r="J21" i="16"/>
  <c r="J20" i="16"/>
  <c r="I26" i="16"/>
  <c r="E39" i="24"/>
  <c r="M29" i="12"/>
  <c r="N80" i="11"/>
  <c r="L15" i="16" s="1"/>
  <c r="N108" i="21"/>
  <c r="N113" i="14"/>
  <c r="K80" i="19"/>
  <c r="K78" i="19"/>
  <c r="C39" i="26"/>
  <c r="I29" i="27" l="1"/>
  <c r="I27" i="27"/>
  <c r="I25" i="27"/>
  <c r="I30" i="27"/>
  <c r="I28" i="27"/>
  <c r="I26" i="27"/>
  <c r="I24" i="27"/>
  <c r="I22" i="27"/>
  <c r="I6" i="27" s="1"/>
  <c r="I20" i="27"/>
  <c r="I21" i="27"/>
  <c r="I19" i="27"/>
  <c r="I23" i="27"/>
  <c r="G59" i="26"/>
  <c r="G67" i="26" s="1"/>
  <c r="G62" i="26"/>
  <c r="G70" i="26" s="1"/>
  <c r="G60" i="26"/>
  <c r="G68" i="26" s="1"/>
  <c r="G61" i="26"/>
  <c r="G69" i="26" s="1"/>
  <c r="D63" i="26"/>
  <c r="K28" i="16"/>
  <c r="I52" i="24"/>
  <c r="I51" i="24"/>
  <c r="I53" i="24"/>
  <c r="I54" i="24"/>
  <c r="I52" i="26"/>
  <c r="H54" i="26"/>
  <c r="H51" i="26"/>
  <c r="H53" i="26"/>
  <c r="H52" i="26"/>
  <c r="K39" i="19"/>
  <c r="I30" i="18" s="1"/>
  <c r="E70" i="26"/>
  <c r="E78" i="26" s="1"/>
  <c r="I51" i="26"/>
  <c r="I53" i="26"/>
  <c r="E61" i="26"/>
  <c r="E69" i="26" s="1"/>
  <c r="E77" i="26" s="1"/>
  <c r="E60" i="26"/>
  <c r="E68" i="26" s="1"/>
  <c r="E76" i="26" s="1"/>
  <c r="M39" i="12"/>
  <c r="M40" i="12" s="1"/>
  <c r="J97" i="16"/>
  <c r="J100" i="16"/>
  <c r="J98" i="16"/>
  <c r="J99" i="16"/>
  <c r="J100" i="17"/>
  <c r="J97" i="17"/>
  <c r="J98" i="17"/>
  <c r="J99" i="17"/>
  <c r="L123" i="19"/>
  <c r="J30" i="17" s="1"/>
  <c r="J28" i="17"/>
  <c r="M123" i="11"/>
  <c r="K20" i="17" s="1"/>
  <c r="K29" i="17"/>
  <c r="K19" i="17"/>
  <c r="L29" i="17"/>
  <c r="L19" i="17"/>
  <c r="L19" i="16"/>
  <c r="L29" i="16"/>
  <c r="H28" i="24"/>
  <c r="H30" i="24"/>
  <c r="H27" i="24"/>
  <c r="H29" i="24"/>
  <c r="F28" i="26"/>
  <c r="F30" i="26"/>
  <c r="F27" i="26"/>
  <c r="F59" i="26" s="1"/>
  <c r="F29" i="26"/>
  <c r="F61" i="26" s="1"/>
  <c r="F69" i="26" s="1"/>
  <c r="L19" i="18"/>
  <c r="L29" i="18"/>
  <c r="K19" i="16"/>
  <c r="K29" i="16"/>
  <c r="G28" i="24"/>
  <c r="G60" i="24" s="1"/>
  <c r="G30" i="24"/>
  <c r="G62" i="24" s="1"/>
  <c r="G27" i="24"/>
  <c r="G59" i="24" s="1"/>
  <c r="G29" i="24"/>
  <c r="G61" i="24" s="1"/>
  <c r="D67" i="26"/>
  <c r="D75" i="26" s="1"/>
  <c r="D79" i="26" s="1"/>
  <c r="E67" i="26"/>
  <c r="H101" i="18"/>
  <c r="F47" i="26"/>
  <c r="I97" i="18"/>
  <c r="M82" i="20"/>
  <c r="M82" i="19" s="1"/>
  <c r="I35" i="24"/>
  <c r="I38" i="24"/>
  <c r="I36" i="24"/>
  <c r="I37" i="24"/>
  <c r="G47" i="26"/>
  <c r="H31" i="17"/>
  <c r="I100" i="18"/>
  <c r="M124" i="20"/>
  <c r="M124" i="19" s="1"/>
  <c r="I37" i="26"/>
  <c r="I35" i="26"/>
  <c r="I38" i="26"/>
  <c r="I36" i="26"/>
  <c r="I98" i="18"/>
  <c r="I31" i="16"/>
  <c r="G47" i="24"/>
  <c r="H43" i="26"/>
  <c r="H46" i="26"/>
  <c r="H44" i="26"/>
  <c r="H45" i="26"/>
  <c r="I99" i="18"/>
  <c r="H44" i="24"/>
  <c r="H45" i="24"/>
  <c r="H46" i="24"/>
  <c r="H43" i="24"/>
  <c r="M81" i="19"/>
  <c r="M123" i="19"/>
  <c r="L124" i="19"/>
  <c r="M81" i="11"/>
  <c r="K20" i="16" s="1"/>
  <c r="M82" i="11"/>
  <c r="K21" i="16" s="1"/>
  <c r="M124" i="11"/>
  <c r="K21" i="17" s="1"/>
  <c r="N82" i="11"/>
  <c r="N81" i="11"/>
  <c r="I101" i="16"/>
  <c r="N66" i="19"/>
  <c r="N108" i="19"/>
  <c r="P108" i="29"/>
  <c r="P113" i="29" s="1"/>
  <c r="P122" i="29" s="1"/>
  <c r="N27" i="17" s="1"/>
  <c r="P113" i="28"/>
  <c r="P122" i="28" s="1"/>
  <c r="N17" i="17" s="1"/>
  <c r="O122" i="28"/>
  <c r="M17" i="17" s="1"/>
  <c r="O113" i="29"/>
  <c r="M38" i="29"/>
  <c r="K27" i="18" s="1"/>
  <c r="P66" i="29"/>
  <c r="P24" i="28"/>
  <c r="P71" i="28"/>
  <c r="O24" i="29"/>
  <c r="O71" i="29"/>
  <c r="N29" i="29"/>
  <c r="O113" i="15"/>
  <c r="O122" i="15" s="1"/>
  <c r="L29" i="19"/>
  <c r="L36" i="19" s="1"/>
  <c r="J30" i="18"/>
  <c r="C77" i="24"/>
  <c r="C31" i="24"/>
  <c r="C76" i="24"/>
  <c r="C78" i="24"/>
  <c r="D78" i="24"/>
  <c r="D77" i="24"/>
  <c r="I47" i="27"/>
  <c r="I9" i="27"/>
  <c r="I12" i="27"/>
  <c r="I5" i="27"/>
  <c r="I7" i="27"/>
  <c r="I11" i="27"/>
  <c r="I4" i="27"/>
  <c r="I10" i="27"/>
  <c r="I13" i="27"/>
  <c r="I8" i="27"/>
  <c r="I14" i="27"/>
  <c r="H31" i="27"/>
  <c r="H3" i="27"/>
  <c r="H15" i="27" s="1"/>
  <c r="E31" i="24"/>
  <c r="O24" i="12"/>
  <c r="O71" i="12"/>
  <c r="O81" i="12" s="1"/>
  <c r="O82" i="12" s="1"/>
  <c r="P71" i="11"/>
  <c r="P24" i="11"/>
  <c r="P29" i="11" s="1"/>
  <c r="N113" i="20"/>
  <c r="N123" i="20" s="1"/>
  <c r="M38" i="14"/>
  <c r="K18" i="18" s="1"/>
  <c r="M38" i="15"/>
  <c r="K38" i="19"/>
  <c r="I25" i="18" s="1"/>
  <c r="K36" i="19"/>
  <c r="M38" i="12"/>
  <c r="K16" i="18" s="1"/>
  <c r="M29" i="21"/>
  <c r="J31" i="18"/>
  <c r="E31" i="26"/>
  <c r="F55" i="26"/>
  <c r="C31" i="26"/>
  <c r="O108" i="21"/>
  <c r="O113" i="21" s="1"/>
  <c r="O122" i="21" s="1"/>
  <c r="O113" i="14"/>
  <c r="O122" i="14" s="1"/>
  <c r="M18" i="17" s="1"/>
  <c r="F39" i="26"/>
  <c r="O122" i="11"/>
  <c r="M15" i="17" s="1"/>
  <c r="O24" i="15"/>
  <c r="O29" i="15" s="1"/>
  <c r="O38" i="15" s="1"/>
  <c r="O71" i="15"/>
  <c r="O80" i="15" s="1"/>
  <c r="N24" i="20"/>
  <c r="N29" i="20" s="1"/>
  <c r="N39" i="20" s="1"/>
  <c r="N40" i="20" s="1"/>
  <c r="N71" i="20"/>
  <c r="O80" i="11"/>
  <c r="M15" i="16" s="1"/>
  <c r="J26" i="16"/>
  <c r="L122" i="19"/>
  <c r="L120" i="19"/>
  <c r="N80" i="12"/>
  <c r="L16" i="16" s="1"/>
  <c r="O38" i="11"/>
  <c r="M15" i="18" s="1"/>
  <c r="I31" i="18"/>
  <c r="N24" i="21"/>
  <c r="N29" i="21" s="1"/>
  <c r="N38" i="21" s="1"/>
  <c r="L28" i="18" s="1"/>
  <c r="N71" i="21"/>
  <c r="N80" i="21" s="1"/>
  <c r="J31" i="16"/>
  <c r="J30" i="16"/>
  <c r="N29" i="12"/>
  <c r="N39" i="12" s="1"/>
  <c r="N40" i="12" s="1"/>
  <c r="M113" i="19"/>
  <c r="M80" i="20"/>
  <c r="M122" i="20"/>
  <c r="N122" i="14"/>
  <c r="O66" i="21"/>
  <c r="O71" i="14"/>
  <c r="O24" i="14"/>
  <c r="C55" i="26"/>
  <c r="D63" i="24"/>
  <c r="M29" i="20"/>
  <c r="L80" i="19"/>
  <c r="L78" i="19"/>
  <c r="C55" i="24"/>
  <c r="F39" i="24"/>
  <c r="J26" i="17"/>
  <c r="N113" i="21"/>
  <c r="I25" i="16"/>
  <c r="O113" i="12"/>
  <c r="O123" i="12" s="1"/>
  <c r="O124" i="12" s="1"/>
  <c r="M24" i="19"/>
  <c r="M71" i="19"/>
  <c r="N122" i="12"/>
  <c r="L16" i="17" s="1"/>
  <c r="P113" i="11"/>
  <c r="E55" i="24"/>
  <c r="J30" i="27" l="1"/>
  <c r="J28" i="27"/>
  <c r="J26" i="27"/>
  <c r="J24" i="27"/>
  <c r="J22" i="27"/>
  <c r="J20" i="27"/>
  <c r="J25" i="27"/>
  <c r="J23" i="27"/>
  <c r="J19" i="27"/>
  <c r="J27" i="27"/>
  <c r="J29" i="27"/>
  <c r="J21" i="27"/>
  <c r="J46" i="27"/>
  <c r="J44" i="27"/>
  <c r="J42" i="27"/>
  <c r="J40" i="27"/>
  <c r="J38" i="27"/>
  <c r="J36" i="27"/>
  <c r="J43" i="27"/>
  <c r="J39" i="27"/>
  <c r="J35" i="27"/>
  <c r="J45" i="27"/>
  <c r="J41" i="27"/>
  <c r="J37" i="27"/>
  <c r="H61" i="24"/>
  <c r="H69" i="24" s="1"/>
  <c r="H60" i="24"/>
  <c r="H68" i="24" s="1"/>
  <c r="H62" i="24"/>
  <c r="H70" i="24" s="1"/>
  <c r="H59" i="24"/>
  <c r="L28" i="16"/>
  <c r="J52" i="24"/>
  <c r="J54" i="24"/>
  <c r="J53" i="24"/>
  <c r="J51" i="24"/>
  <c r="F62" i="26"/>
  <c r="F70" i="26" s="1"/>
  <c r="M28" i="17"/>
  <c r="K53" i="26"/>
  <c r="K54" i="26"/>
  <c r="K52" i="26"/>
  <c r="K51" i="26"/>
  <c r="F60" i="26"/>
  <c r="F68" i="26" s="1"/>
  <c r="F76" i="26" s="1"/>
  <c r="N81" i="20"/>
  <c r="J37" i="24" s="1"/>
  <c r="M39" i="20"/>
  <c r="M40" i="20" s="1"/>
  <c r="K99" i="16"/>
  <c r="K97" i="16"/>
  <c r="K98" i="16"/>
  <c r="K100" i="16"/>
  <c r="K99" i="17"/>
  <c r="K100" i="17"/>
  <c r="K97" i="17"/>
  <c r="K98" i="17"/>
  <c r="K29" i="18"/>
  <c r="K19" i="18"/>
  <c r="I27" i="26"/>
  <c r="I29" i="26"/>
  <c r="I28" i="26"/>
  <c r="I30" i="26"/>
  <c r="M29" i="16"/>
  <c r="M19" i="16"/>
  <c r="M19" i="17"/>
  <c r="M29" i="17"/>
  <c r="I28" i="24"/>
  <c r="I30" i="24"/>
  <c r="I27" i="24"/>
  <c r="I29" i="24"/>
  <c r="M19" i="18"/>
  <c r="M29" i="18"/>
  <c r="N123" i="11"/>
  <c r="L20" i="17" s="1"/>
  <c r="L18" i="17"/>
  <c r="H27" i="26"/>
  <c r="H59" i="26" s="1"/>
  <c r="H29" i="26"/>
  <c r="H61" i="26" s="1"/>
  <c r="H28" i="26"/>
  <c r="H60" i="26" s="1"/>
  <c r="H30" i="26"/>
  <c r="H62" i="26" s="1"/>
  <c r="D71" i="26"/>
  <c r="F67" i="26"/>
  <c r="I101" i="18"/>
  <c r="G68" i="24"/>
  <c r="G67" i="24"/>
  <c r="G69" i="24"/>
  <c r="G70" i="24"/>
  <c r="H47" i="24"/>
  <c r="H47" i="26"/>
  <c r="I45" i="24"/>
  <c r="I43" i="24"/>
  <c r="I44" i="24"/>
  <c r="I46" i="24"/>
  <c r="N124" i="20"/>
  <c r="J36" i="26"/>
  <c r="J37" i="26"/>
  <c r="J35" i="26"/>
  <c r="J38" i="26"/>
  <c r="I45" i="26"/>
  <c r="I46" i="26"/>
  <c r="I44" i="26"/>
  <c r="I43" i="26"/>
  <c r="M39" i="11"/>
  <c r="K20" i="18" s="1"/>
  <c r="O124" i="11"/>
  <c r="O123" i="11"/>
  <c r="M40" i="11"/>
  <c r="K21" i="18" s="1"/>
  <c r="N124" i="11"/>
  <c r="L21" i="17" s="1"/>
  <c r="N40" i="11"/>
  <c r="N39" i="11"/>
  <c r="J100" i="18"/>
  <c r="J99" i="18"/>
  <c r="J97" i="18"/>
  <c r="J98" i="18"/>
  <c r="J31" i="17"/>
  <c r="J101" i="16"/>
  <c r="H67" i="24"/>
  <c r="J101" i="17"/>
  <c r="O66" i="19"/>
  <c r="O108" i="19"/>
  <c r="O122" i="29"/>
  <c r="M27" i="17" s="1"/>
  <c r="Q108" i="29"/>
  <c r="Q113" i="28"/>
  <c r="O80" i="29"/>
  <c r="M27" i="16" s="1"/>
  <c r="Q24" i="28"/>
  <c r="Q29" i="28" s="1"/>
  <c r="Q38" i="28" s="1"/>
  <c r="O17" i="18" s="1"/>
  <c r="Q66" i="29"/>
  <c r="Q71" i="28"/>
  <c r="Q80" i="28" s="1"/>
  <c r="O17" i="16" s="1"/>
  <c r="O29" i="29"/>
  <c r="O38" i="29" s="1"/>
  <c r="M27" i="18" s="1"/>
  <c r="P80" i="28"/>
  <c r="N17" i="16" s="1"/>
  <c r="P29" i="28"/>
  <c r="N38" i="29"/>
  <c r="P24" i="29"/>
  <c r="P29" i="29" s="1"/>
  <c r="P38" i="29" s="1"/>
  <c r="N27" i="18" s="1"/>
  <c r="P71" i="29"/>
  <c r="P80" i="29" s="1"/>
  <c r="N27" i="16" s="1"/>
  <c r="P113" i="15"/>
  <c r="P122" i="15" s="1"/>
  <c r="L38" i="19"/>
  <c r="J25" i="18" s="1"/>
  <c r="M29" i="19"/>
  <c r="M36" i="19" s="1"/>
  <c r="F77" i="26"/>
  <c r="C78" i="26"/>
  <c r="C77" i="26"/>
  <c r="C76" i="26"/>
  <c r="F31" i="26"/>
  <c r="E77" i="24"/>
  <c r="E76" i="24"/>
  <c r="I3" i="27"/>
  <c r="I15" i="27" s="1"/>
  <c r="I31" i="27"/>
  <c r="E78" i="24"/>
  <c r="E63" i="24"/>
  <c r="E75" i="24"/>
  <c r="D71" i="24"/>
  <c r="D79" i="24"/>
  <c r="F55" i="24"/>
  <c r="N122" i="21"/>
  <c r="M122" i="19"/>
  <c r="M120" i="19"/>
  <c r="L21" i="16"/>
  <c r="L20" i="16"/>
  <c r="F31" i="24"/>
  <c r="M38" i="21"/>
  <c r="P80" i="11"/>
  <c r="N15" i="16" s="1"/>
  <c r="O29" i="14"/>
  <c r="Q113" i="11"/>
  <c r="O24" i="20"/>
  <c r="O71" i="20"/>
  <c r="O81" i="20" s="1"/>
  <c r="C63" i="24"/>
  <c r="O80" i="14"/>
  <c r="K26" i="16"/>
  <c r="N80" i="20"/>
  <c r="N113" i="19"/>
  <c r="O80" i="12"/>
  <c r="M16" i="16" s="1"/>
  <c r="P113" i="12"/>
  <c r="P123" i="12" s="1"/>
  <c r="P124" i="12" s="1"/>
  <c r="P108" i="21"/>
  <c r="P113" i="14"/>
  <c r="M80" i="19"/>
  <c r="M78" i="19"/>
  <c r="O24" i="21"/>
  <c r="O29" i="21" s="1"/>
  <c r="O38" i="21" s="1"/>
  <c r="M28" i="18" s="1"/>
  <c r="O71" i="21"/>
  <c r="O80" i="21" s="1"/>
  <c r="K30" i="16"/>
  <c r="K31" i="16"/>
  <c r="N24" i="19"/>
  <c r="N71" i="19"/>
  <c r="N122" i="20"/>
  <c r="O29" i="12"/>
  <c r="O39" i="12" s="1"/>
  <c r="O40" i="12" s="1"/>
  <c r="E63" i="26"/>
  <c r="N38" i="20"/>
  <c r="L26" i="18" s="1"/>
  <c r="P71" i="12"/>
  <c r="P81" i="12" s="1"/>
  <c r="P82" i="12" s="1"/>
  <c r="P24" i="12"/>
  <c r="J25" i="17"/>
  <c r="G55" i="26"/>
  <c r="G39" i="26"/>
  <c r="P71" i="14"/>
  <c r="P24" i="14"/>
  <c r="P29" i="14" s="1"/>
  <c r="P38" i="14" s="1"/>
  <c r="N18" i="18" s="1"/>
  <c r="P66" i="21"/>
  <c r="O122" i="12"/>
  <c r="M16" i="17" s="1"/>
  <c r="J25" i="16"/>
  <c r="M38" i="20"/>
  <c r="K26" i="18" s="1"/>
  <c r="K31" i="17"/>
  <c r="K30" i="17"/>
  <c r="N38" i="12"/>
  <c r="L16" i="18" s="1"/>
  <c r="P24" i="15"/>
  <c r="P71" i="15"/>
  <c r="P122" i="11"/>
  <c r="N15" i="17" s="1"/>
  <c r="O113" i="20"/>
  <c r="O123" i="20" s="1"/>
  <c r="K26" i="17"/>
  <c r="G39" i="24"/>
  <c r="C63" i="26"/>
  <c r="Q71" i="11"/>
  <c r="Q24" i="11"/>
  <c r="Q29" i="11" s="1"/>
  <c r="P38" i="11"/>
  <c r="N15" i="18" s="1"/>
  <c r="K30" i="27" l="1"/>
  <c r="K28" i="27"/>
  <c r="K26" i="27"/>
  <c r="K24" i="27"/>
  <c r="K29" i="27"/>
  <c r="K27" i="27"/>
  <c r="K25" i="27"/>
  <c r="K23" i="27"/>
  <c r="K21" i="27"/>
  <c r="K19" i="27"/>
  <c r="K22" i="27"/>
  <c r="K20" i="27"/>
  <c r="K45" i="27"/>
  <c r="K43" i="27"/>
  <c r="K41" i="27"/>
  <c r="K39" i="27"/>
  <c r="K37" i="27"/>
  <c r="K35" i="27"/>
  <c r="K46" i="27"/>
  <c r="K42" i="27"/>
  <c r="K38" i="27"/>
  <c r="K44" i="27"/>
  <c r="K40" i="27"/>
  <c r="K36" i="27"/>
  <c r="J35" i="24"/>
  <c r="J36" i="24"/>
  <c r="J38" i="24"/>
  <c r="N82" i="20"/>
  <c r="N82" i="19" s="1"/>
  <c r="N81" i="19"/>
  <c r="L30" i="16" s="1"/>
  <c r="M28" i="16"/>
  <c r="K54" i="24"/>
  <c r="K52" i="24"/>
  <c r="K51" i="24"/>
  <c r="K53" i="24"/>
  <c r="J51" i="26"/>
  <c r="J52" i="26"/>
  <c r="J53" i="26"/>
  <c r="J54" i="26"/>
  <c r="I59" i="26"/>
  <c r="I67" i="26" s="1"/>
  <c r="I62" i="26"/>
  <c r="I70" i="26" s="1"/>
  <c r="I61" i="26"/>
  <c r="I69" i="26" s="1"/>
  <c r="I62" i="24"/>
  <c r="I70" i="24" s="1"/>
  <c r="I60" i="26"/>
  <c r="I68" i="26" s="1"/>
  <c r="I60" i="24"/>
  <c r="I68" i="24" s="1"/>
  <c r="I59" i="24"/>
  <c r="I67" i="24" s="1"/>
  <c r="I61" i="24"/>
  <c r="I69" i="24" s="1"/>
  <c r="L99" i="16"/>
  <c r="L97" i="16"/>
  <c r="L100" i="16"/>
  <c r="L98" i="16"/>
  <c r="L99" i="17"/>
  <c r="L100" i="17"/>
  <c r="L97" i="17"/>
  <c r="L98" i="17"/>
  <c r="H69" i="26"/>
  <c r="O81" i="11"/>
  <c r="M20" i="16" s="1"/>
  <c r="M18" i="16"/>
  <c r="N29" i="17"/>
  <c r="N19" i="17"/>
  <c r="M39" i="19"/>
  <c r="K30" i="18" s="1"/>
  <c r="K28" i="18"/>
  <c r="N39" i="19"/>
  <c r="L30" i="18" s="1"/>
  <c r="L27" i="18"/>
  <c r="N123" i="19"/>
  <c r="L30" i="17" s="1"/>
  <c r="L28" i="17"/>
  <c r="H70" i="26"/>
  <c r="H68" i="26"/>
  <c r="H67" i="26"/>
  <c r="O82" i="20"/>
  <c r="O82" i="19" s="1"/>
  <c r="K36" i="24"/>
  <c r="K37" i="24"/>
  <c r="K35" i="24"/>
  <c r="K38" i="24"/>
  <c r="J44" i="26"/>
  <c r="J45" i="26"/>
  <c r="J46" i="26"/>
  <c r="J43" i="26"/>
  <c r="I47" i="24"/>
  <c r="J45" i="24"/>
  <c r="O124" i="20"/>
  <c r="O124" i="19" s="1"/>
  <c r="K35" i="26"/>
  <c r="K38" i="26"/>
  <c r="K36" i="26"/>
  <c r="K37" i="26"/>
  <c r="I47" i="26"/>
  <c r="O123" i="19"/>
  <c r="M40" i="19"/>
  <c r="K31" i="18" s="1"/>
  <c r="N124" i="19"/>
  <c r="N40" i="19"/>
  <c r="L31" i="18" s="1"/>
  <c r="O81" i="19"/>
  <c r="O82" i="11"/>
  <c r="M21" i="16" s="1"/>
  <c r="K100" i="18"/>
  <c r="J101" i="18"/>
  <c r="K97" i="18"/>
  <c r="K99" i="18"/>
  <c r="K98" i="18"/>
  <c r="K101" i="16"/>
  <c r="K101" i="17"/>
  <c r="P108" i="19"/>
  <c r="P113" i="19" s="1"/>
  <c r="P66" i="19"/>
  <c r="Q122" i="28"/>
  <c r="O17" i="17" s="1"/>
  <c r="Q113" i="29"/>
  <c r="R108" i="29"/>
  <c r="R113" i="29" s="1"/>
  <c r="R122" i="29" s="1"/>
  <c r="P27" i="17" s="1"/>
  <c r="R113" i="28"/>
  <c r="R122" i="28" s="1"/>
  <c r="P17" i="17" s="1"/>
  <c r="P38" i="28"/>
  <c r="N17" i="18" s="1"/>
  <c r="Q24" i="29"/>
  <c r="Q29" i="29" s="1"/>
  <c r="Q38" i="29" s="1"/>
  <c r="O27" i="18" s="1"/>
  <c r="Q71" i="29"/>
  <c r="Q80" i="29" s="1"/>
  <c r="O27" i="16" s="1"/>
  <c r="R24" i="28"/>
  <c r="R29" i="28" s="1"/>
  <c r="R38" i="28" s="1"/>
  <c r="P17" i="18" s="1"/>
  <c r="R66" i="29"/>
  <c r="R71" i="28"/>
  <c r="R80" i="28" s="1"/>
  <c r="P17" i="16" s="1"/>
  <c r="Q113" i="15"/>
  <c r="Q122" i="15" s="1"/>
  <c r="M38" i="19"/>
  <c r="K25" i="18" s="1"/>
  <c r="N29" i="19"/>
  <c r="N36" i="19" s="1"/>
  <c r="G75" i="24"/>
  <c r="F78" i="26"/>
  <c r="G77" i="26"/>
  <c r="G76" i="26"/>
  <c r="G78" i="26"/>
  <c r="J8" i="27"/>
  <c r="G76" i="24"/>
  <c r="J7" i="27"/>
  <c r="J5" i="27"/>
  <c r="F63" i="26"/>
  <c r="E71" i="24"/>
  <c r="E71" i="26"/>
  <c r="E75" i="26"/>
  <c r="E79" i="26" s="1"/>
  <c r="J13" i="27"/>
  <c r="J10" i="27"/>
  <c r="J4" i="27"/>
  <c r="F76" i="24"/>
  <c r="J47" i="27"/>
  <c r="J9" i="27"/>
  <c r="J14" i="27"/>
  <c r="F77" i="24"/>
  <c r="J12" i="27"/>
  <c r="F75" i="26"/>
  <c r="F78" i="24"/>
  <c r="J11" i="27"/>
  <c r="C71" i="26"/>
  <c r="C75" i="26"/>
  <c r="C79" i="26" s="1"/>
  <c r="E79" i="24"/>
  <c r="J31" i="27"/>
  <c r="J3" i="27"/>
  <c r="J6" i="27"/>
  <c r="C71" i="24"/>
  <c r="C75" i="24"/>
  <c r="C79" i="24" s="1"/>
  <c r="G31" i="24"/>
  <c r="P24" i="20"/>
  <c r="P29" i="20" s="1"/>
  <c r="P39" i="20" s="1"/>
  <c r="P40" i="20" s="1"/>
  <c r="P71" i="20"/>
  <c r="P81" i="20" s="1"/>
  <c r="P122" i="14"/>
  <c r="Q122" i="11"/>
  <c r="O15" i="17" s="1"/>
  <c r="F63" i="24"/>
  <c r="Q24" i="12"/>
  <c r="Q29" i="12" s="1"/>
  <c r="Q39" i="12" s="1"/>
  <c r="Q40" i="12" s="1"/>
  <c r="Q71" i="12"/>
  <c r="Q81" i="12" s="1"/>
  <c r="Q82" i="12" s="1"/>
  <c r="O113" i="19"/>
  <c r="P29" i="15"/>
  <c r="P29" i="12"/>
  <c r="P39" i="12" s="1"/>
  <c r="P40" i="12" s="1"/>
  <c r="P113" i="21"/>
  <c r="N122" i="19"/>
  <c r="N120" i="19"/>
  <c r="P80" i="15"/>
  <c r="Q66" i="21"/>
  <c r="Q24" i="14"/>
  <c r="Q29" i="14" s="1"/>
  <c r="Q38" i="14" s="1"/>
  <c r="O18" i="18" s="1"/>
  <c r="Q71" i="14"/>
  <c r="Q80" i="14" s="1"/>
  <c r="O18" i="16" s="1"/>
  <c r="O122" i="20"/>
  <c r="P80" i="12"/>
  <c r="N16" i="16" s="1"/>
  <c r="O38" i="12"/>
  <c r="M16" i="18" s="1"/>
  <c r="R113" i="11"/>
  <c r="O38" i="14"/>
  <c r="M21" i="17"/>
  <c r="M20" i="17"/>
  <c r="N80" i="19"/>
  <c r="N78" i="19"/>
  <c r="K25" i="16"/>
  <c r="G55" i="24"/>
  <c r="L21" i="18"/>
  <c r="L20" i="18"/>
  <c r="P24" i="21"/>
  <c r="P29" i="21" s="1"/>
  <c r="P38" i="21" s="1"/>
  <c r="N28" i="18" s="1"/>
  <c r="P71" i="21"/>
  <c r="P80" i="21" s="1"/>
  <c r="P122" i="12"/>
  <c r="N16" i="17" s="1"/>
  <c r="L26" i="16"/>
  <c r="H39" i="24"/>
  <c r="G31" i="26"/>
  <c r="H39" i="26"/>
  <c r="O80" i="20"/>
  <c r="Q24" i="15"/>
  <c r="Q29" i="15" s="1"/>
  <c r="Q38" i="15" s="1"/>
  <c r="Q71" i="15"/>
  <c r="Q80" i="15" s="1"/>
  <c r="Q80" i="11"/>
  <c r="O15" i="16" s="1"/>
  <c r="L26" i="17"/>
  <c r="P113" i="20"/>
  <c r="P123" i="20" s="1"/>
  <c r="L31" i="16"/>
  <c r="O24" i="19"/>
  <c r="O71" i="19"/>
  <c r="Q38" i="11"/>
  <c r="O15" i="18" s="1"/>
  <c r="R24" i="11"/>
  <c r="R29" i="11" s="1"/>
  <c r="R71" i="11"/>
  <c r="P80" i="14"/>
  <c r="N18" i="16" s="1"/>
  <c r="O29" i="20"/>
  <c r="Q113" i="12"/>
  <c r="Q123" i="12" s="1"/>
  <c r="Q124" i="12" s="1"/>
  <c r="K25" i="17"/>
  <c r="Q113" i="14"/>
  <c r="Q122" i="14" s="1"/>
  <c r="O18" i="17" s="1"/>
  <c r="Q108" i="21"/>
  <c r="Q113" i="21" s="1"/>
  <c r="Q122" i="21" s="1"/>
  <c r="L46" i="27" l="1"/>
  <c r="L44" i="27"/>
  <c r="L42" i="27"/>
  <c r="L40" i="27"/>
  <c r="L38" i="27"/>
  <c r="L36" i="27"/>
  <c r="L43" i="27"/>
  <c r="L39" i="27"/>
  <c r="L35" i="27"/>
  <c r="L45" i="27"/>
  <c r="L41" i="27"/>
  <c r="L37" i="27"/>
  <c r="L30" i="27"/>
  <c r="L28" i="27"/>
  <c r="L26" i="27"/>
  <c r="L24" i="27"/>
  <c r="L22" i="27"/>
  <c r="L20" i="27"/>
  <c r="L27" i="27"/>
  <c r="L25" i="27"/>
  <c r="L23" i="27"/>
  <c r="L19" i="27"/>
  <c r="L29" i="27"/>
  <c r="L21" i="27"/>
  <c r="J30" i="24"/>
  <c r="J44" i="24"/>
  <c r="J27" i="24"/>
  <c r="J28" i="24"/>
  <c r="J60" i="24" s="1"/>
  <c r="J68" i="24" s="1"/>
  <c r="J29" i="24"/>
  <c r="J61" i="24" s="1"/>
  <c r="J69" i="24" s="1"/>
  <c r="J46" i="24"/>
  <c r="J43" i="24"/>
  <c r="N28" i="16"/>
  <c r="L53" i="24"/>
  <c r="L51" i="24"/>
  <c r="L52" i="24"/>
  <c r="L54" i="24"/>
  <c r="O28" i="17"/>
  <c r="M51" i="26"/>
  <c r="M53" i="26"/>
  <c r="M54" i="26"/>
  <c r="M52" i="26"/>
  <c r="M98" i="17"/>
  <c r="M99" i="17"/>
  <c r="M100" i="17"/>
  <c r="M97" i="17"/>
  <c r="N98" i="17"/>
  <c r="N99" i="17"/>
  <c r="N97" i="17"/>
  <c r="N100" i="17"/>
  <c r="M100" i="16"/>
  <c r="M99" i="16"/>
  <c r="M97" i="16"/>
  <c r="M98" i="16"/>
  <c r="O29" i="18"/>
  <c r="O19" i="18"/>
  <c r="K27" i="24"/>
  <c r="K29" i="24"/>
  <c r="K28" i="24"/>
  <c r="K30" i="24"/>
  <c r="O39" i="11"/>
  <c r="M20" i="18" s="1"/>
  <c r="M18" i="18"/>
  <c r="N29" i="16"/>
  <c r="N19" i="16"/>
  <c r="O29" i="17"/>
  <c r="O19" i="17"/>
  <c r="P123" i="11"/>
  <c r="N20" i="17" s="1"/>
  <c r="N18" i="17"/>
  <c r="J28" i="26"/>
  <c r="J60" i="26" s="1"/>
  <c r="J27" i="26"/>
  <c r="J59" i="26" s="1"/>
  <c r="J29" i="26"/>
  <c r="J61" i="26" s="1"/>
  <c r="J30" i="26"/>
  <c r="J62" i="26" s="1"/>
  <c r="K30" i="26"/>
  <c r="K27" i="26"/>
  <c r="K29" i="26"/>
  <c r="K28" i="26"/>
  <c r="O29" i="16"/>
  <c r="O19" i="16"/>
  <c r="P82" i="20"/>
  <c r="P82" i="19" s="1"/>
  <c r="L36" i="24"/>
  <c r="L37" i="24"/>
  <c r="L38" i="24"/>
  <c r="L35" i="24"/>
  <c r="K43" i="26"/>
  <c r="K44" i="26"/>
  <c r="K45" i="26"/>
  <c r="K46" i="26"/>
  <c r="P124" i="20"/>
  <c r="L35" i="26"/>
  <c r="L38" i="26"/>
  <c r="L36" i="26"/>
  <c r="L37" i="26"/>
  <c r="J47" i="26"/>
  <c r="K45" i="24"/>
  <c r="K43" i="24"/>
  <c r="K46" i="24"/>
  <c r="K44" i="24"/>
  <c r="O39" i="20"/>
  <c r="O40" i="20" s="1"/>
  <c r="O40" i="19" s="1"/>
  <c r="P40" i="19"/>
  <c r="P39" i="19"/>
  <c r="P81" i="19"/>
  <c r="P81" i="11"/>
  <c r="N20" i="16" s="1"/>
  <c r="O40" i="11"/>
  <c r="M21" i="18" s="1"/>
  <c r="P82" i="11"/>
  <c r="N21" i="16" s="1"/>
  <c r="P124" i="11"/>
  <c r="N21" i="17" s="1"/>
  <c r="Q82" i="11"/>
  <c r="Q81" i="11"/>
  <c r="Q40" i="11"/>
  <c r="Q39" i="11"/>
  <c r="Q124" i="11"/>
  <c r="Q123" i="11"/>
  <c r="L100" i="18"/>
  <c r="L97" i="18"/>
  <c r="L99" i="18"/>
  <c r="L98" i="18"/>
  <c r="K101" i="18"/>
  <c r="G63" i="26"/>
  <c r="L31" i="17"/>
  <c r="L101" i="17"/>
  <c r="L101" i="16"/>
  <c r="Q66" i="19"/>
  <c r="Q108" i="19"/>
  <c r="Q113" i="19" s="1"/>
  <c r="S108" i="29"/>
  <c r="S113" i="29" s="1"/>
  <c r="S122" i="29" s="1"/>
  <c r="Q27" i="17" s="1"/>
  <c r="S113" i="28"/>
  <c r="S122" i="28" s="1"/>
  <c r="Q17" i="17" s="1"/>
  <c r="Q122" i="29"/>
  <c r="O27" i="17" s="1"/>
  <c r="S66" i="29"/>
  <c r="S24" i="28"/>
  <c r="S29" i="28" s="1"/>
  <c r="S38" i="28" s="1"/>
  <c r="Q17" i="18" s="1"/>
  <c r="S71" i="28"/>
  <c r="S80" i="28" s="1"/>
  <c r="Q17" i="16" s="1"/>
  <c r="R24" i="29"/>
  <c r="R29" i="29" s="1"/>
  <c r="R38" i="29" s="1"/>
  <c r="P27" i="18" s="1"/>
  <c r="R71" i="29"/>
  <c r="R80" i="29" s="1"/>
  <c r="P27" i="16" s="1"/>
  <c r="R113" i="15"/>
  <c r="R122" i="15" s="1"/>
  <c r="N38" i="19"/>
  <c r="L25" i="18" s="1"/>
  <c r="F71" i="26"/>
  <c r="H77" i="24"/>
  <c r="F79" i="26"/>
  <c r="H31" i="26"/>
  <c r="K14" i="27"/>
  <c r="K12" i="27"/>
  <c r="K7" i="27"/>
  <c r="K5" i="27"/>
  <c r="K10" i="27"/>
  <c r="K6" i="27"/>
  <c r="K13" i="27"/>
  <c r="K4" i="27"/>
  <c r="K9" i="27"/>
  <c r="G71" i="26"/>
  <c r="G75" i="26"/>
  <c r="G79" i="26" s="1"/>
  <c r="G77" i="24"/>
  <c r="K11" i="27"/>
  <c r="K47" i="27"/>
  <c r="G78" i="24"/>
  <c r="K8" i="27"/>
  <c r="K3" i="27"/>
  <c r="K31" i="27"/>
  <c r="J15" i="27"/>
  <c r="H31" i="24"/>
  <c r="F71" i="24"/>
  <c r="F75" i="24"/>
  <c r="F79" i="24" s="1"/>
  <c r="H75" i="24"/>
  <c r="G63" i="24"/>
  <c r="M30" i="16"/>
  <c r="M31" i="16"/>
  <c r="L25" i="16"/>
  <c r="R113" i="12"/>
  <c r="R123" i="12" s="1"/>
  <c r="R124" i="12" s="1"/>
  <c r="P38" i="12"/>
  <c r="N16" i="18" s="1"/>
  <c r="O122" i="19"/>
  <c r="O120" i="19"/>
  <c r="I39" i="26"/>
  <c r="P122" i="20"/>
  <c r="H55" i="24"/>
  <c r="Q24" i="21"/>
  <c r="Q29" i="21" s="1"/>
  <c r="Q38" i="21" s="1"/>
  <c r="O28" i="18" s="1"/>
  <c r="Q71" i="21"/>
  <c r="Q80" i="21" s="1"/>
  <c r="P80" i="20"/>
  <c r="R38" i="11"/>
  <c r="P15" i="18" s="1"/>
  <c r="P122" i="19"/>
  <c r="P120" i="19"/>
  <c r="O80" i="19"/>
  <c r="O78" i="19"/>
  <c r="R108" i="21"/>
  <c r="R113" i="21" s="1"/>
  <c r="R122" i="21" s="1"/>
  <c r="R113" i="14"/>
  <c r="R122" i="14" s="1"/>
  <c r="P18" i="17" s="1"/>
  <c r="I39" i="24"/>
  <c r="P122" i="21"/>
  <c r="P24" i="19"/>
  <c r="P71" i="19"/>
  <c r="R24" i="15"/>
  <c r="R29" i="15" s="1"/>
  <c r="R38" i="15" s="1"/>
  <c r="R71" i="15"/>
  <c r="R80" i="15" s="1"/>
  <c r="O29" i="19"/>
  <c r="R122" i="11"/>
  <c r="P15" i="17" s="1"/>
  <c r="M30" i="17"/>
  <c r="M31" i="17"/>
  <c r="P38" i="20"/>
  <c r="N26" i="18" s="1"/>
  <c r="Q122" i="12"/>
  <c r="O16" i="17" s="1"/>
  <c r="R24" i="12"/>
  <c r="R29" i="12" s="1"/>
  <c r="R39" i="12" s="1"/>
  <c r="R40" i="12" s="1"/>
  <c r="R71" i="12"/>
  <c r="R81" i="12" s="1"/>
  <c r="R82" i="12" s="1"/>
  <c r="M26" i="17"/>
  <c r="H55" i="26"/>
  <c r="Q113" i="20"/>
  <c r="Q123" i="20" s="1"/>
  <c r="R71" i="14"/>
  <c r="R80" i="14" s="1"/>
  <c r="P18" i="16" s="1"/>
  <c r="R24" i="14"/>
  <c r="R29" i="14" s="1"/>
  <c r="R66" i="21"/>
  <c r="L25" i="17"/>
  <c r="Q24" i="20"/>
  <c r="Q71" i="20"/>
  <c r="Q81" i="20" s="1"/>
  <c r="P38" i="15"/>
  <c r="Q80" i="12"/>
  <c r="O16" i="16" s="1"/>
  <c r="O38" i="20"/>
  <c r="M26" i="18" s="1"/>
  <c r="R80" i="11"/>
  <c r="P15" i="16" s="1"/>
  <c r="M26" i="16"/>
  <c r="S113" i="11"/>
  <c r="S71" i="11"/>
  <c r="S24" i="11"/>
  <c r="S29" i="11" s="1"/>
  <c r="Q38" i="12"/>
  <c r="O16" i="18" s="1"/>
  <c r="N45" i="27" l="1"/>
  <c r="N43" i="27"/>
  <c r="N41" i="27"/>
  <c r="N39" i="27"/>
  <c r="N37" i="27"/>
  <c r="N35" i="27"/>
  <c r="N44" i="27"/>
  <c r="N40" i="27"/>
  <c r="N36" i="27"/>
  <c r="N46" i="27"/>
  <c r="N42" i="27"/>
  <c r="N38" i="27"/>
  <c r="M45" i="27"/>
  <c r="M43" i="27"/>
  <c r="M41" i="27"/>
  <c r="M39" i="27"/>
  <c r="M37" i="27"/>
  <c r="M35" i="27"/>
  <c r="M46" i="27"/>
  <c r="M42" i="27"/>
  <c r="M38" i="27"/>
  <c r="M40" i="27"/>
  <c r="M36" i="27"/>
  <c r="M44" i="27"/>
  <c r="M30" i="27"/>
  <c r="M28" i="27"/>
  <c r="M26" i="27"/>
  <c r="M24" i="27"/>
  <c r="M29" i="27"/>
  <c r="M27" i="27"/>
  <c r="M25" i="27"/>
  <c r="M23" i="27"/>
  <c r="M21" i="27"/>
  <c r="M19" i="27"/>
  <c r="M22" i="27"/>
  <c r="M20" i="27"/>
  <c r="J62" i="24"/>
  <c r="J70" i="24" s="1"/>
  <c r="J59" i="24"/>
  <c r="J67" i="24" s="1"/>
  <c r="J47" i="24"/>
  <c r="P28" i="17"/>
  <c r="N51" i="26"/>
  <c r="N52" i="26"/>
  <c r="N53" i="26"/>
  <c r="N54" i="26"/>
  <c r="K60" i="24"/>
  <c r="K68" i="24" s="1"/>
  <c r="K59" i="26"/>
  <c r="K67" i="26" s="1"/>
  <c r="K59" i="24"/>
  <c r="K67" i="24" s="1"/>
  <c r="K62" i="26"/>
  <c r="K70" i="26" s="1"/>
  <c r="K61" i="24"/>
  <c r="K69" i="24" s="1"/>
  <c r="K61" i="26"/>
  <c r="K69" i="26" s="1"/>
  <c r="O28" i="16"/>
  <c r="M54" i="24"/>
  <c r="M52" i="24"/>
  <c r="M51" i="24"/>
  <c r="M53" i="24"/>
  <c r="L51" i="26"/>
  <c r="L52" i="26"/>
  <c r="L53" i="26"/>
  <c r="L54" i="26"/>
  <c r="K62" i="24"/>
  <c r="K70" i="24" s="1"/>
  <c r="K60" i="26"/>
  <c r="K68" i="26" s="1"/>
  <c r="O97" i="17"/>
  <c r="O98" i="17"/>
  <c r="O99" i="17"/>
  <c r="O100" i="17"/>
  <c r="N100" i="16"/>
  <c r="N97" i="16"/>
  <c r="N98" i="16"/>
  <c r="N99" i="16"/>
  <c r="L27" i="24"/>
  <c r="L29" i="24"/>
  <c r="L28" i="24"/>
  <c r="L30" i="24"/>
  <c r="P29" i="18"/>
  <c r="P19" i="18"/>
  <c r="P123" i="19"/>
  <c r="N30" i="17" s="1"/>
  <c r="N28" i="17"/>
  <c r="P19" i="17"/>
  <c r="P29" i="17"/>
  <c r="P39" i="11"/>
  <c r="N20" i="18" s="1"/>
  <c r="N19" i="18"/>
  <c r="N29" i="18"/>
  <c r="P29" i="16"/>
  <c r="P19" i="16"/>
  <c r="J67" i="26"/>
  <c r="J70" i="26"/>
  <c r="J69" i="26"/>
  <c r="J68" i="26"/>
  <c r="L46" i="26"/>
  <c r="L45" i="26"/>
  <c r="L43" i="26"/>
  <c r="L44" i="26"/>
  <c r="K47" i="24"/>
  <c r="Q82" i="20"/>
  <c r="Q82" i="19" s="1"/>
  <c r="M37" i="24"/>
  <c r="M35" i="24"/>
  <c r="M36" i="24"/>
  <c r="M38" i="24"/>
  <c r="K47" i="26"/>
  <c r="Q124" i="20"/>
  <c r="Q124" i="19" s="1"/>
  <c r="M37" i="26"/>
  <c r="M38" i="26"/>
  <c r="M36" i="26"/>
  <c r="M35" i="26"/>
  <c r="L43" i="24"/>
  <c r="L46" i="24"/>
  <c r="L44" i="24"/>
  <c r="L45" i="24"/>
  <c r="O39" i="19"/>
  <c r="M30" i="18" s="1"/>
  <c r="Q123" i="19"/>
  <c r="M97" i="18"/>
  <c r="P124" i="19"/>
  <c r="Q81" i="19"/>
  <c r="R82" i="11"/>
  <c r="R81" i="11"/>
  <c r="R124" i="11"/>
  <c r="R123" i="11"/>
  <c r="P40" i="11"/>
  <c r="N21" i="18" s="1"/>
  <c r="L101" i="18"/>
  <c r="M98" i="18"/>
  <c r="M100" i="18"/>
  <c r="M99" i="18"/>
  <c r="M101" i="17"/>
  <c r="N101" i="17"/>
  <c r="M101" i="16"/>
  <c r="R108" i="19"/>
  <c r="R113" i="19" s="1"/>
  <c r="R66" i="19"/>
  <c r="T108" i="29"/>
  <c r="T113" i="29" s="1"/>
  <c r="T122" i="29" s="1"/>
  <c r="R27" i="17" s="1"/>
  <c r="T113" i="28"/>
  <c r="T122" i="28" s="1"/>
  <c r="R17" i="17" s="1"/>
  <c r="T24" i="28"/>
  <c r="T29" i="28" s="1"/>
  <c r="T38" i="28" s="1"/>
  <c r="R17" i="18" s="1"/>
  <c r="T66" i="29"/>
  <c r="T71" i="28"/>
  <c r="T80" i="28" s="1"/>
  <c r="R17" i="16" s="1"/>
  <c r="S24" i="29"/>
  <c r="S29" i="29" s="1"/>
  <c r="S38" i="29" s="1"/>
  <c r="Q27" i="18" s="1"/>
  <c r="S71" i="29"/>
  <c r="S80" i="29" s="1"/>
  <c r="Q27" i="16" s="1"/>
  <c r="S113" i="15"/>
  <c r="S122" i="15" s="1"/>
  <c r="N31" i="18"/>
  <c r="N30" i="18"/>
  <c r="P29" i="19"/>
  <c r="P38" i="19" s="1"/>
  <c r="N25" i="18" s="1"/>
  <c r="H77" i="26"/>
  <c r="H76" i="26"/>
  <c r="H78" i="26"/>
  <c r="L9" i="27"/>
  <c r="I77" i="24"/>
  <c r="G71" i="24"/>
  <c r="L6" i="27"/>
  <c r="L8" i="27"/>
  <c r="G79" i="24"/>
  <c r="L4" i="27"/>
  <c r="L14" i="27"/>
  <c r="H63" i="26"/>
  <c r="L12" i="27"/>
  <c r="L13" i="27"/>
  <c r="H78" i="24"/>
  <c r="L7" i="27"/>
  <c r="L5" i="27"/>
  <c r="L47" i="27"/>
  <c r="K15" i="27"/>
  <c r="L31" i="27"/>
  <c r="L3" i="27"/>
  <c r="L10" i="27"/>
  <c r="L11" i="27"/>
  <c r="H75" i="26"/>
  <c r="H63" i="24"/>
  <c r="I31" i="24"/>
  <c r="I31" i="26"/>
  <c r="M31" i="18"/>
  <c r="R38" i="12"/>
  <c r="P16" i="18" s="1"/>
  <c r="O38" i="19"/>
  <c r="M25" i="18" s="1"/>
  <c r="O36" i="19"/>
  <c r="S38" i="11"/>
  <c r="Q15" i="18" s="1"/>
  <c r="T24" i="11"/>
  <c r="T29" i="11" s="1"/>
  <c r="T71" i="11"/>
  <c r="I55" i="26"/>
  <c r="N26" i="16"/>
  <c r="I55" i="24"/>
  <c r="S80" i="11"/>
  <c r="Q15" i="16" s="1"/>
  <c r="S113" i="12"/>
  <c r="S123" i="12" s="1"/>
  <c r="S124" i="12" s="1"/>
  <c r="M25" i="16"/>
  <c r="N25" i="17"/>
  <c r="N30" i="16"/>
  <c r="N31" i="16"/>
  <c r="R122" i="12"/>
  <c r="P16" i="17" s="1"/>
  <c r="S108" i="21"/>
  <c r="S113" i="21" s="1"/>
  <c r="S113" i="14"/>
  <c r="S122" i="14" s="1"/>
  <c r="Q18" i="17" s="1"/>
  <c r="R24" i="21"/>
  <c r="R29" i="21" s="1"/>
  <c r="R38" i="21" s="1"/>
  <c r="P28" i="18" s="1"/>
  <c r="R71" i="21"/>
  <c r="R80" i="21" s="1"/>
  <c r="Q122" i="19"/>
  <c r="Q120" i="19"/>
  <c r="J39" i="26"/>
  <c r="R113" i="20"/>
  <c r="M25" i="17"/>
  <c r="Q80" i="20"/>
  <c r="P80" i="19"/>
  <c r="P78" i="19"/>
  <c r="S122" i="11"/>
  <c r="Q15" i="17" s="1"/>
  <c r="Q24" i="19"/>
  <c r="Q71" i="19"/>
  <c r="R80" i="12"/>
  <c r="P16" i="16" s="1"/>
  <c r="N26" i="17"/>
  <c r="R38" i="14"/>
  <c r="R24" i="20"/>
  <c r="R29" i="20" s="1"/>
  <c r="R39" i="20" s="1"/>
  <c r="R40" i="20" s="1"/>
  <c r="R71" i="20"/>
  <c r="R81" i="20" s="1"/>
  <c r="Q29" i="20"/>
  <c r="J39" i="24"/>
  <c r="Q122" i="20"/>
  <c r="S24" i="12"/>
  <c r="S29" i="12" s="1"/>
  <c r="S39" i="12" s="1"/>
  <c r="S40" i="12" s="1"/>
  <c r="S71" i="12"/>
  <c r="S81" i="12" s="1"/>
  <c r="S82" i="12" s="1"/>
  <c r="O21" i="18"/>
  <c r="O20" i="18"/>
  <c r="S24" i="15"/>
  <c r="S29" i="15" s="1"/>
  <c r="S71" i="15"/>
  <c r="S80" i="15" s="1"/>
  <c r="O21" i="16"/>
  <c r="O20" i="16"/>
  <c r="S24" i="14"/>
  <c r="S29" i="14" s="1"/>
  <c r="S38" i="14" s="1"/>
  <c r="Q18" i="18" s="1"/>
  <c r="S66" i="21"/>
  <c r="S71" i="14"/>
  <c r="S80" i="14" s="1"/>
  <c r="Q18" i="16" s="1"/>
  <c r="O20" i="17"/>
  <c r="O21" i="17"/>
  <c r="T113" i="11"/>
  <c r="O46" i="27" l="1"/>
  <c r="O44" i="27"/>
  <c r="O42" i="27"/>
  <c r="O40" i="27"/>
  <c r="O38" i="27"/>
  <c r="O36" i="27"/>
  <c r="O43" i="27"/>
  <c r="O39" i="27"/>
  <c r="O35" i="27"/>
  <c r="O41" i="27"/>
  <c r="O45" i="27"/>
  <c r="O37" i="27"/>
  <c r="N29" i="27"/>
  <c r="N27" i="27"/>
  <c r="N25" i="27"/>
  <c r="N9" i="27" s="1"/>
  <c r="N23" i="27"/>
  <c r="N7" i="27" s="1"/>
  <c r="N21" i="27"/>
  <c r="N19" i="27"/>
  <c r="N24" i="27"/>
  <c r="N26" i="27"/>
  <c r="N20" i="27"/>
  <c r="N28" i="27"/>
  <c r="N30" i="27"/>
  <c r="N14" i="27" s="1"/>
  <c r="N22" i="27"/>
  <c r="N6" i="27" s="1"/>
  <c r="L59" i="24"/>
  <c r="L67" i="24" s="1"/>
  <c r="L62" i="24"/>
  <c r="L70" i="24" s="1"/>
  <c r="P28" i="16"/>
  <c r="N51" i="24"/>
  <c r="N53" i="24"/>
  <c r="N52" i="24"/>
  <c r="N54" i="24"/>
  <c r="L61" i="24"/>
  <c r="L69" i="24" s="1"/>
  <c r="L60" i="24"/>
  <c r="L68" i="24" s="1"/>
  <c r="O97" i="16"/>
  <c r="O98" i="16"/>
  <c r="O100" i="16"/>
  <c r="O99" i="16"/>
  <c r="P97" i="17"/>
  <c r="P98" i="17"/>
  <c r="P100" i="17"/>
  <c r="P99" i="17"/>
  <c r="M28" i="26"/>
  <c r="M30" i="26"/>
  <c r="M27" i="26"/>
  <c r="M29" i="26"/>
  <c r="L28" i="26"/>
  <c r="L60" i="26" s="1"/>
  <c r="L68" i="26" s="1"/>
  <c r="L30" i="26"/>
  <c r="L62" i="26" s="1"/>
  <c r="L70" i="26" s="1"/>
  <c r="L27" i="26"/>
  <c r="L59" i="26" s="1"/>
  <c r="L29" i="26"/>
  <c r="L61" i="26" s="1"/>
  <c r="Q29" i="16"/>
  <c r="Q19" i="16"/>
  <c r="Q19" i="17"/>
  <c r="Q29" i="17"/>
  <c r="R39" i="11"/>
  <c r="P20" i="18" s="1"/>
  <c r="P18" i="18"/>
  <c r="M27" i="24"/>
  <c r="M29" i="24"/>
  <c r="M28" i="24"/>
  <c r="M30" i="24"/>
  <c r="N99" i="18"/>
  <c r="N98" i="18"/>
  <c r="M45" i="26"/>
  <c r="M43" i="26"/>
  <c r="M46" i="26"/>
  <c r="M44" i="26"/>
  <c r="L47" i="26"/>
  <c r="N97" i="18"/>
  <c r="R82" i="20"/>
  <c r="R82" i="19" s="1"/>
  <c r="N37" i="24"/>
  <c r="N35" i="24"/>
  <c r="N38" i="24"/>
  <c r="N36" i="24"/>
  <c r="N100" i="18"/>
  <c r="L47" i="24"/>
  <c r="M43" i="24"/>
  <c r="M46" i="24"/>
  <c r="M44" i="24"/>
  <c r="M45" i="24"/>
  <c r="Q39" i="20"/>
  <c r="Q40" i="20" s="1"/>
  <c r="Q40" i="19" s="1"/>
  <c r="R123" i="20"/>
  <c r="R81" i="19"/>
  <c r="R40" i="19"/>
  <c r="R39" i="19"/>
  <c r="S82" i="11"/>
  <c r="S81" i="11"/>
  <c r="S124" i="11"/>
  <c r="S123" i="11"/>
  <c r="R40" i="11"/>
  <c r="P21" i="18" s="1"/>
  <c r="M101" i="18"/>
  <c r="N101" i="16"/>
  <c r="O101" i="17"/>
  <c r="N31" i="17"/>
  <c r="S66" i="19"/>
  <c r="S108" i="19"/>
  <c r="S113" i="19" s="1"/>
  <c r="U108" i="29"/>
  <c r="U113" i="29" s="1"/>
  <c r="U122" i="29" s="1"/>
  <c r="S27" i="17" s="1"/>
  <c r="U113" i="28"/>
  <c r="U122" i="28" s="1"/>
  <c r="S17" i="17" s="1"/>
  <c r="U66" i="29"/>
  <c r="U24" i="28"/>
  <c r="U29" i="28" s="1"/>
  <c r="U38" i="28" s="1"/>
  <c r="S17" i="18" s="1"/>
  <c r="U71" i="28"/>
  <c r="U80" i="28" s="1"/>
  <c r="S17" i="16" s="1"/>
  <c r="T24" i="29"/>
  <c r="T29" i="29" s="1"/>
  <c r="T38" i="29" s="1"/>
  <c r="R27" i="18" s="1"/>
  <c r="T71" i="29"/>
  <c r="T80" i="29" s="1"/>
  <c r="R27" i="16" s="1"/>
  <c r="T113" i="15"/>
  <c r="T122" i="15" s="1"/>
  <c r="P36" i="19"/>
  <c r="Q29" i="19"/>
  <c r="Q36" i="19" s="1"/>
  <c r="I77" i="26"/>
  <c r="I78" i="26"/>
  <c r="H79" i="26"/>
  <c r="H71" i="26"/>
  <c r="I76" i="26"/>
  <c r="H71" i="24"/>
  <c r="M9" i="27"/>
  <c r="M11" i="27"/>
  <c r="M6" i="27"/>
  <c r="I76" i="24"/>
  <c r="L15" i="27"/>
  <c r="N47" i="27"/>
  <c r="M12" i="27"/>
  <c r="N10" i="27"/>
  <c r="N4" i="27"/>
  <c r="N8" i="27"/>
  <c r="N13" i="27"/>
  <c r="N5" i="27"/>
  <c r="N12" i="27"/>
  <c r="N11" i="27"/>
  <c r="I78" i="24"/>
  <c r="H76" i="24"/>
  <c r="H79" i="24" s="1"/>
  <c r="M13" i="27"/>
  <c r="M14" i="27"/>
  <c r="M7" i="27"/>
  <c r="M31" i="27"/>
  <c r="M4" i="27"/>
  <c r="M10" i="27"/>
  <c r="M8" i="27"/>
  <c r="M47" i="27"/>
  <c r="M3" i="27"/>
  <c r="M5" i="27"/>
  <c r="K39" i="26"/>
  <c r="U113" i="11"/>
  <c r="S80" i="12"/>
  <c r="Q16" i="16" s="1"/>
  <c r="R24" i="19"/>
  <c r="R71" i="19"/>
  <c r="R122" i="20"/>
  <c r="I63" i="24"/>
  <c r="T71" i="14"/>
  <c r="T80" i="14" s="1"/>
  <c r="R18" i="16" s="1"/>
  <c r="T66" i="21"/>
  <c r="T24" i="14"/>
  <c r="T29" i="14" s="1"/>
  <c r="T38" i="14" s="1"/>
  <c r="R18" i="18" s="1"/>
  <c r="T108" i="21"/>
  <c r="T113" i="21" s="1"/>
  <c r="T122" i="21" s="1"/>
  <c r="T113" i="14"/>
  <c r="T122" i="14" s="1"/>
  <c r="R18" i="17" s="1"/>
  <c r="S24" i="21"/>
  <c r="S29" i="21" s="1"/>
  <c r="S38" i="21" s="1"/>
  <c r="Q28" i="18" s="1"/>
  <c r="S71" i="21"/>
  <c r="S80" i="21" s="1"/>
  <c r="S38" i="12"/>
  <c r="Q16" i="18" s="1"/>
  <c r="R38" i="20"/>
  <c r="P26" i="18" s="1"/>
  <c r="T24" i="15"/>
  <c r="T29" i="15" s="1"/>
  <c r="T38" i="15" s="1"/>
  <c r="T71" i="15"/>
  <c r="T80" i="15" s="1"/>
  <c r="K39" i="24"/>
  <c r="U71" i="11"/>
  <c r="U24" i="11"/>
  <c r="U29" i="11" s="1"/>
  <c r="P21" i="16"/>
  <c r="P20" i="16"/>
  <c r="T80" i="11"/>
  <c r="R15" i="16" s="1"/>
  <c r="J31" i="24"/>
  <c r="I63" i="26"/>
  <c r="T38" i="11"/>
  <c r="R15" i="18" s="1"/>
  <c r="T113" i="12"/>
  <c r="T123" i="12" s="1"/>
  <c r="T124" i="12" s="1"/>
  <c r="J55" i="26"/>
  <c r="S38" i="15"/>
  <c r="J55" i="24"/>
  <c r="Q80" i="19"/>
  <c r="Q78" i="19"/>
  <c r="O26" i="16"/>
  <c r="O25" i="17"/>
  <c r="S122" i="12"/>
  <c r="Q16" i="17" s="1"/>
  <c r="O31" i="17"/>
  <c r="O30" i="17"/>
  <c r="O31" i="16"/>
  <c r="O30" i="16"/>
  <c r="S113" i="20"/>
  <c r="S123" i="20" s="1"/>
  <c r="T122" i="11"/>
  <c r="R15" i="17" s="1"/>
  <c r="O26" i="17"/>
  <c r="Q38" i="20"/>
  <c r="O26" i="18" s="1"/>
  <c r="S122" i="21"/>
  <c r="S24" i="20"/>
  <c r="S29" i="20" s="1"/>
  <c r="S39" i="20" s="1"/>
  <c r="S40" i="20" s="1"/>
  <c r="S71" i="20"/>
  <c r="S81" i="20" s="1"/>
  <c r="R80" i="20"/>
  <c r="N25" i="16"/>
  <c r="R122" i="19"/>
  <c r="R120" i="19"/>
  <c r="P21" i="17"/>
  <c r="P20" i="17"/>
  <c r="J31" i="26"/>
  <c r="T24" i="12"/>
  <c r="T29" i="12" s="1"/>
  <c r="T39" i="12" s="1"/>
  <c r="T40" i="12" s="1"/>
  <c r="T71" i="12"/>
  <c r="T81" i="12" s="1"/>
  <c r="T82" i="12" s="1"/>
  <c r="P45" i="27" l="1"/>
  <c r="P43" i="27"/>
  <c r="P41" i="27"/>
  <c r="P39" i="27"/>
  <c r="P37" i="27"/>
  <c r="P35" i="27"/>
  <c r="P44" i="27"/>
  <c r="P40" i="27"/>
  <c r="P36" i="27"/>
  <c r="P46" i="27"/>
  <c r="P42" i="27"/>
  <c r="P38" i="27"/>
  <c r="O29" i="27"/>
  <c r="O27" i="27"/>
  <c r="O25" i="27"/>
  <c r="O9" i="27" s="1"/>
  <c r="O23" i="27"/>
  <c r="O7" i="27" s="1"/>
  <c r="O30" i="27"/>
  <c r="O28" i="27"/>
  <c r="O26" i="27"/>
  <c r="O24" i="27"/>
  <c r="O22" i="27"/>
  <c r="O20" i="27"/>
  <c r="O19" i="27"/>
  <c r="O21" i="27"/>
  <c r="M62" i="26"/>
  <c r="M70" i="26" s="1"/>
  <c r="M61" i="26"/>
  <c r="M69" i="26" s="1"/>
  <c r="M60" i="26"/>
  <c r="M68" i="26" s="1"/>
  <c r="M59" i="26"/>
  <c r="M67" i="26" s="1"/>
  <c r="Q28" i="16"/>
  <c r="O51" i="24"/>
  <c r="O54" i="24"/>
  <c r="O52" i="24"/>
  <c r="O53" i="24"/>
  <c r="M61" i="24"/>
  <c r="M69" i="24" s="1"/>
  <c r="Q28" i="17"/>
  <c r="O51" i="26"/>
  <c r="O52" i="26"/>
  <c r="O53" i="26"/>
  <c r="O54" i="26"/>
  <c r="M62" i="24"/>
  <c r="M70" i="24" s="1"/>
  <c r="M60" i="24"/>
  <c r="M68" i="24" s="1"/>
  <c r="R28" i="17"/>
  <c r="P51" i="26"/>
  <c r="P52" i="26"/>
  <c r="P53" i="26"/>
  <c r="P54" i="26"/>
  <c r="M59" i="24"/>
  <c r="M67" i="24" s="1"/>
  <c r="L69" i="26"/>
  <c r="Q100" i="17"/>
  <c r="Q97" i="17"/>
  <c r="Q98" i="17"/>
  <c r="Q99" i="17"/>
  <c r="P97" i="16"/>
  <c r="P100" i="16"/>
  <c r="P99" i="16"/>
  <c r="P98" i="16"/>
  <c r="S39" i="11"/>
  <c r="Q20" i="18" s="1"/>
  <c r="Q29" i="18"/>
  <c r="Q19" i="18"/>
  <c r="R19" i="17"/>
  <c r="R29" i="17"/>
  <c r="R19" i="16"/>
  <c r="R29" i="16"/>
  <c r="N30" i="24"/>
  <c r="N27" i="24"/>
  <c r="N29" i="24"/>
  <c r="N28" i="24"/>
  <c r="R29" i="18"/>
  <c r="R19" i="18"/>
  <c r="L67" i="26"/>
  <c r="N101" i="18"/>
  <c r="S124" i="20"/>
  <c r="S124" i="19" s="1"/>
  <c r="O35" i="26"/>
  <c r="O36" i="26"/>
  <c r="O37" i="26"/>
  <c r="O38" i="26"/>
  <c r="M47" i="26"/>
  <c r="S82" i="20"/>
  <c r="S82" i="19" s="1"/>
  <c r="O37" i="24"/>
  <c r="O35" i="24"/>
  <c r="O38" i="24"/>
  <c r="O36" i="24"/>
  <c r="O100" i="18"/>
  <c r="O99" i="18"/>
  <c r="M47" i="24"/>
  <c r="O97" i="18"/>
  <c r="O98" i="18"/>
  <c r="R124" i="20"/>
  <c r="N36" i="26"/>
  <c r="N37" i="26"/>
  <c r="N38" i="26"/>
  <c r="N35" i="26"/>
  <c r="N46" i="24"/>
  <c r="N44" i="24"/>
  <c r="N43" i="24"/>
  <c r="N45" i="24"/>
  <c r="R123" i="19"/>
  <c r="Q39" i="19"/>
  <c r="O30" i="18" s="1"/>
  <c r="S123" i="19"/>
  <c r="S81" i="19"/>
  <c r="S40" i="19"/>
  <c r="S39" i="19"/>
  <c r="T82" i="11"/>
  <c r="T81" i="11"/>
  <c r="S40" i="11"/>
  <c r="Q21" i="18" s="1"/>
  <c r="T40" i="11"/>
  <c r="T39" i="11"/>
  <c r="T124" i="11"/>
  <c r="T123" i="11"/>
  <c r="P101" i="17"/>
  <c r="O101" i="16"/>
  <c r="T66" i="19"/>
  <c r="T108" i="19"/>
  <c r="T113" i="19" s="1"/>
  <c r="V108" i="29"/>
  <c r="V113" i="29" s="1"/>
  <c r="V122" i="29" s="1"/>
  <c r="T27" i="17" s="1"/>
  <c r="V113" i="28"/>
  <c r="V122" i="28" s="1"/>
  <c r="T17" i="17" s="1"/>
  <c r="U24" i="29"/>
  <c r="U29" i="29" s="1"/>
  <c r="U38" i="29" s="1"/>
  <c r="S27" i="18" s="1"/>
  <c r="U71" i="29"/>
  <c r="U80" i="29" s="1"/>
  <c r="S27" i="16" s="1"/>
  <c r="V66" i="29"/>
  <c r="V24" i="28"/>
  <c r="V29" i="28" s="1"/>
  <c r="V38" i="28" s="1"/>
  <c r="T17" i="18" s="1"/>
  <c r="V71" i="28"/>
  <c r="V80" i="28" s="1"/>
  <c r="T17" i="16" s="1"/>
  <c r="Q38" i="19"/>
  <c r="O25" i="18" s="1"/>
  <c r="U113" i="15"/>
  <c r="U122" i="15" s="1"/>
  <c r="R29" i="19"/>
  <c r="R38" i="19" s="1"/>
  <c r="P25" i="18" s="1"/>
  <c r="K75" i="26"/>
  <c r="K75" i="24"/>
  <c r="J76" i="26"/>
  <c r="J78" i="26"/>
  <c r="J77" i="26"/>
  <c r="K78" i="24"/>
  <c r="I71" i="26"/>
  <c r="I75" i="26"/>
  <c r="I79" i="26" s="1"/>
  <c r="J77" i="24"/>
  <c r="J76" i="24"/>
  <c r="O47" i="27"/>
  <c r="O6" i="27"/>
  <c r="O11" i="27"/>
  <c r="O10" i="27"/>
  <c r="O14" i="27"/>
  <c r="O4" i="27"/>
  <c r="O12" i="27"/>
  <c r="O8" i="27"/>
  <c r="O13" i="27"/>
  <c r="O3" i="27"/>
  <c r="J78" i="24"/>
  <c r="M15" i="27"/>
  <c r="N31" i="27"/>
  <c r="N3" i="27"/>
  <c r="N15" i="27" s="1"/>
  <c r="I71" i="24"/>
  <c r="I75" i="24"/>
  <c r="I79" i="24" s="1"/>
  <c r="K31" i="24"/>
  <c r="K31" i="26"/>
  <c r="S122" i="19"/>
  <c r="S120" i="19"/>
  <c r="T38" i="12"/>
  <c r="R16" i="18" s="1"/>
  <c r="S38" i="20"/>
  <c r="Q26" i="18" s="1"/>
  <c r="S122" i="20"/>
  <c r="U113" i="12"/>
  <c r="U123" i="12" s="1"/>
  <c r="U124" i="12" s="1"/>
  <c r="J63" i="24"/>
  <c r="U113" i="14"/>
  <c r="U122" i="14" s="1"/>
  <c r="S18" i="17" s="1"/>
  <c r="U108" i="21"/>
  <c r="U113" i="21" s="1"/>
  <c r="U122" i="21" s="1"/>
  <c r="J63" i="26"/>
  <c r="P26" i="16"/>
  <c r="L55" i="26"/>
  <c r="U24" i="12"/>
  <c r="U29" i="12" s="1"/>
  <c r="U39" i="12" s="1"/>
  <c r="U40" i="12" s="1"/>
  <c r="U71" i="12"/>
  <c r="U81" i="12" s="1"/>
  <c r="U82" i="12" s="1"/>
  <c r="P30" i="16"/>
  <c r="P31" i="16"/>
  <c r="Q21" i="17"/>
  <c r="Q20" i="17"/>
  <c r="U71" i="15"/>
  <c r="U80" i="15" s="1"/>
  <c r="U24" i="15"/>
  <c r="U29" i="15" s="1"/>
  <c r="U38" i="15" s="1"/>
  <c r="K55" i="26"/>
  <c r="P31" i="18"/>
  <c r="P30" i="18"/>
  <c r="S24" i="19"/>
  <c r="S71" i="19"/>
  <c r="K55" i="24"/>
  <c r="U24" i="14"/>
  <c r="U29" i="14" s="1"/>
  <c r="U38" i="14" s="1"/>
  <c r="S18" i="18" s="1"/>
  <c r="U66" i="21"/>
  <c r="U71" i="14"/>
  <c r="U80" i="14" s="1"/>
  <c r="S18" i="16" s="1"/>
  <c r="P26" i="17"/>
  <c r="U122" i="11"/>
  <c r="S15" i="17" s="1"/>
  <c r="U38" i="11"/>
  <c r="S15" i="18" s="1"/>
  <c r="R80" i="19"/>
  <c r="R78" i="19"/>
  <c r="T80" i="12"/>
  <c r="R16" i="16" s="1"/>
  <c r="L39" i="24"/>
  <c r="T122" i="12"/>
  <c r="R16" i="17" s="1"/>
  <c r="U80" i="11"/>
  <c r="S15" i="16" s="1"/>
  <c r="V113" i="11"/>
  <c r="O25" i="16"/>
  <c r="O31" i="18"/>
  <c r="T24" i="20"/>
  <c r="T29" i="20" s="1"/>
  <c r="T39" i="20" s="1"/>
  <c r="T40" i="20" s="1"/>
  <c r="T71" i="20"/>
  <c r="T81" i="20" s="1"/>
  <c r="P25" i="17"/>
  <c r="S80" i="20"/>
  <c r="T113" i="20"/>
  <c r="L39" i="26"/>
  <c r="T24" i="21"/>
  <c r="T29" i="21" s="1"/>
  <c r="T38" i="21" s="1"/>
  <c r="R28" i="18" s="1"/>
  <c r="T71" i="21"/>
  <c r="T80" i="21" s="1"/>
  <c r="V71" i="11"/>
  <c r="V24" i="11"/>
  <c r="V29" i="11" s="1"/>
  <c r="Q21" i="16"/>
  <c r="Q20" i="16"/>
  <c r="Q46" i="27" l="1"/>
  <c r="Q44" i="27"/>
  <c r="Q42" i="27"/>
  <c r="Q40" i="27"/>
  <c r="Q38" i="27"/>
  <c r="Q36" i="27"/>
  <c r="Q43" i="27"/>
  <c r="Q39" i="27"/>
  <c r="Q35" i="27"/>
  <c r="Q37" i="27"/>
  <c r="Q45" i="27"/>
  <c r="Q41" i="27"/>
  <c r="P29" i="27"/>
  <c r="P27" i="27"/>
  <c r="P25" i="27"/>
  <c r="P23" i="27"/>
  <c r="P7" i="27" s="1"/>
  <c r="P21" i="27"/>
  <c r="P19" i="27"/>
  <c r="P24" i="27"/>
  <c r="P26" i="27"/>
  <c r="P20" i="27"/>
  <c r="P28" i="27"/>
  <c r="P12" i="27" s="1"/>
  <c r="P30" i="27"/>
  <c r="P22" i="27"/>
  <c r="P6" i="27" s="1"/>
  <c r="N60" i="24"/>
  <c r="N68" i="24" s="1"/>
  <c r="R28" i="16"/>
  <c r="P53" i="24"/>
  <c r="P52" i="24"/>
  <c r="P51" i="24"/>
  <c r="P54" i="24"/>
  <c r="S28" i="17"/>
  <c r="Q51" i="26"/>
  <c r="Q52" i="26"/>
  <c r="Q53" i="26"/>
  <c r="Q54" i="26"/>
  <c r="N61" i="24"/>
  <c r="N69" i="24" s="1"/>
  <c r="N62" i="24"/>
  <c r="N70" i="24" s="1"/>
  <c r="N59" i="24"/>
  <c r="N67" i="24" s="1"/>
  <c r="R100" i="17"/>
  <c r="R97" i="17"/>
  <c r="R99" i="17"/>
  <c r="R98" i="17"/>
  <c r="Q98" i="16"/>
  <c r="Q100" i="16"/>
  <c r="Q97" i="16"/>
  <c r="Q99" i="16"/>
  <c r="O27" i="26"/>
  <c r="O29" i="26"/>
  <c r="O28" i="26"/>
  <c r="O30" i="26"/>
  <c r="S29" i="18"/>
  <c r="S19" i="18"/>
  <c r="S29" i="17"/>
  <c r="S19" i="17"/>
  <c r="O28" i="24"/>
  <c r="O27" i="24"/>
  <c r="O29" i="24"/>
  <c r="O30" i="24"/>
  <c r="S19" i="16"/>
  <c r="S29" i="16"/>
  <c r="O101" i="18"/>
  <c r="P100" i="18"/>
  <c r="P98" i="18"/>
  <c r="P99" i="18"/>
  <c r="O44" i="24"/>
  <c r="O45" i="24"/>
  <c r="O43" i="24"/>
  <c r="O46" i="24"/>
  <c r="P97" i="18"/>
  <c r="N47" i="24"/>
  <c r="R124" i="19"/>
  <c r="N44" i="26"/>
  <c r="N45" i="26"/>
  <c r="N43" i="26"/>
  <c r="N46" i="26"/>
  <c r="T82" i="20"/>
  <c r="T82" i="19" s="1"/>
  <c r="P35" i="24"/>
  <c r="P38" i="24"/>
  <c r="P36" i="24"/>
  <c r="P37" i="24"/>
  <c r="O43" i="26"/>
  <c r="O46" i="26"/>
  <c r="O44" i="26"/>
  <c r="O45" i="26"/>
  <c r="P30" i="17"/>
  <c r="T123" i="20"/>
  <c r="T40" i="19"/>
  <c r="T39" i="19"/>
  <c r="T81" i="19"/>
  <c r="U40" i="11"/>
  <c r="U39" i="11"/>
  <c r="U82" i="11"/>
  <c r="U81" i="11"/>
  <c r="U124" i="11"/>
  <c r="U123" i="11"/>
  <c r="Q101" i="17"/>
  <c r="P101" i="16"/>
  <c r="U108" i="19"/>
  <c r="U113" i="19" s="1"/>
  <c r="U66" i="19"/>
  <c r="W108" i="29"/>
  <c r="W113" i="29" s="1"/>
  <c r="W122" i="29" s="1"/>
  <c r="U27" i="17" s="1"/>
  <c r="W113" i="28"/>
  <c r="W122" i="28" s="1"/>
  <c r="U17" i="17" s="1"/>
  <c r="V24" i="29"/>
  <c r="V29" i="29" s="1"/>
  <c r="V38" i="29" s="1"/>
  <c r="T27" i="18" s="1"/>
  <c r="V71" i="29"/>
  <c r="V80" i="29" s="1"/>
  <c r="T27" i="16" s="1"/>
  <c r="W66" i="29"/>
  <c r="W24" i="28"/>
  <c r="W29" i="28" s="1"/>
  <c r="W38" i="28" s="1"/>
  <c r="U17" i="18" s="1"/>
  <c r="W71" i="28"/>
  <c r="W80" i="28" s="1"/>
  <c r="U17" i="16" s="1"/>
  <c r="V113" i="15"/>
  <c r="V122" i="15" s="1"/>
  <c r="R36" i="19"/>
  <c r="S29" i="19"/>
  <c r="S38" i="19" s="1"/>
  <c r="Q25" i="18" s="1"/>
  <c r="Q31" i="18"/>
  <c r="Q30" i="18"/>
  <c r="L76" i="26"/>
  <c r="K78" i="26"/>
  <c r="K77" i="26"/>
  <c r="L77" i="26"/>
  <c r="L78" i="26"/>
  <c r="P47" i="27"/>
  <c r="O31" i="27"/>
  <c r="O5" i="27"/>
  <c r="O15" i="27" s="1"/>
  <c r="P4" i="27"/>
  <c r="P8" i="27"/>
  <c r="P5" i="27"/>
  <c r="P10" i="27"/>
  <c r="P14" i="27"/>
  <c r="P9" i="27"/>
  <c r="P13" i="27"/>
  <c r="P11" i="27"/>
  <c r="J71" i="26"/>
  <c r="J75" i="26"/>
  <c r="J79" i="26" s="1"/>
  <c r="K76" i="24"/>
  <c r="K77" i="24"/>
  <c r="J71" i="24"/>
  <c r="J75" i="24"/>
  <c r="J79" i="24" s="1"/>
  <c r="L31" i="26"/>
  <c r="K63" i="24"/>
  <c r="K63" i="26"/>
  <c r="L31" i="24"/>
  <c r="T122" i="19"/>
  <c r="T120" i="19"/>
  <c r="U80" i="12"/>
  <c r="S16" i="16" s="1"/>
  <c r="M39" i="24"/>
  <c r="M39" i="26"/>
  <c r="V38" i="11"/>
  <c r="T15" i="18" s="1"/>
  <c r="V80" i="11"/>
  <c r="T15" i="16" s="1"/>
  <c r="T122" i="20"/>
  <c r="W71" i="11"/>
  <c r="W24" i="11"/>
  <c r="W29" i="11" s="1"/>
  <c r="R21" i="16"/>
  <c r="R20" i="16"/>
  <c r="S80" i="19"/>
  <c r="S78" i="19"/>
  <c r="U38" i="12"/>
  <c r="S16" i="18" s="1"/>
  <c r="U122" i="12"/>
  <c r="S16" i="17" s="1"/>
  <c r="U113" i="20"/>
  <c r="V113" i="12"/>
  <c r="V123" i="12" s="1"/>
  <c r="V124" i="12" s="1"/>
  <c r="L55" i="24"/>
  <c r="Q26" i="17"/>
  <c r="V24" i="12"/>
  <c r="V29" i="12" s="1"/>
  <c r="V39" i="12" s="1"/>
  <c r="V40" i="12" s="1"/>
  <c r="V71" i="12"/>
  <c r="V81" i="12" s="1"/>
  <c r="V82" i="12" s="1"/>
  <c r="Q30" i="16"/>
  <c r="Q31" i="16"/>
  <c r="M55" i="26"/>
  <c r="P25" i="16"/>
  <c r="Q31" i="17"/>
  <c r="Q30" i="17"/>
  <c r="R20" i="18"/>
  <c r="R21" i="18"/>
  <c r="R21" i="17"/>
  <c r="R20" i="17"/>
  <c r="L63" i="26"/>
  <c r="Q26" i="16"/>
  <c r="V108" i="21"/>
  <c r="V113" i="21" s="1"/>
  <c r="V122" i="21" s="1"/>
  <c r="V113" i="14"/>
  <c r="V122" i="14" s="1"/>
  <c r="T18" i="17" s="1"/>
  <c r="T38" i="20"/>
  <c r="R26" i="18" s="1"/>
  <c r="W113" i="11"/>
  <c r="U24" i="21"/>
  <c r="U29" i="21" s="1"/>
  <c r="U38" i="21" s="1"/>
  <c r="S28" i="18" s="1"/>
  <c r="U71" i="21"/>
  <c r="U80" i="21" s="1"/>
  <c r="Q25" i="17"/>
  <c r="T80" i="20"/>
  <c r="T24" i="19"/>
  <c r="T71" i="19"/>
  <c r="V66" i="21"/>
  <c r="V24" i="14"/>
  <c r="V29" i="14" s="1"/>
  <c r="V38" i="14" s="1"/>
  <c r="T18" i="18" s="1"/>
  <c r="V71" i="14"/>
  <c r="V80" i="14" s="1"/>
  <c r="T18" i="16" s="1"/>
  <c r="V71" i="15"/>
  <c r="V80" i="15" s="1"/>
  <c r="V24" i="15"/>
  <c r="V29" i="15" s="1"/>
  <c r="V38" i="15" s="1"/>
  <c r="V122" i="11"/>
  <c r="T15" i="17" s="1"/>
  <c r="U24" i="20"/>
  <c r="U29" i="20" s="1"/>
  <c r="U39" i="20" s="1"/>
  <c r="U40" i="20" s="1"/>
  <c r="U71" i="20"/>
  <c r="U81" i="20" s="1"/>
  <c r="R46" i="27" l="1"/>
  <c r="R44" i="27"/>
  <c r="R42" i="27"/>
  <c r="R40" i="27"/>
  <c r="R38" i="27"/>
  <c r="R36" i="27"/>
  <c r="R45" i="27"/>
  <c r="R41" i="27"/>
  <c r="R37" i="27"/>
  <c r="R43" i="27"/>
  <c r="R39" i="27"/>
  <c r="R35" i="27"/>
  <c r="Q29" i="27"/>
  <c r="Q27" i="27"/>
  <c r="Q11" i="27" s="1"/>
  <c r="Q25" i="27"/>
  <c r="Q30" i="27"/>
  <c r="Q14" i="27" s="1"/>
  <c r="Q28" i="27"/>
  <c r="Q26" i="27"/>
  <c r="Q24" i="27"/>
  <c r="Q22" i="27"/>
  <c r="Q20" i="27"/>
  <c r="Q19" i="27"/>
  <c r="Q23" i="27"/>
  <c r="Q21" i="27"/>
  <c r="Q5" i="27" s="1"/>
  <c r="O62" i="26"/>
  <c r="O70" i="26" s="1"/>
  <c r="O60" i="26"/>
  <c r="O68" i="26" s="1"/>
  <c r="O59" i="26"/>
  <c r="O67" i="26" s="1"/>
  <c r="O61" i="24"/>
  <c r="O69" i="24" s="1"/>
  <c r="O61" i="26"/>
  <c r="O69" i="26" s="1"/>
  <c r="S28" i="16"/>
  <c r="Q54" i="24"/>
  <c r="Q53" i="24"/>
  <c r="Q52" i="24"/>
  <c r="Q51" i="24"/>
  <c r="O59" i="24"/>
  <c r="O67" i="24" s="1"/>
  <c r="O62" i="24"/>
  <c r="O70" i="24" s="1"/>
  <c r="O60" i="24"/>
  <c r="O68" i="24" s="1"/>
  <c r="T28" i="17"/>
  <c r="R51" i="26"/>
  <c r="R52" i="26"/>
  <c r="R53" i="26"/>
  <c r="R54" i="26"/>
  <c r="S99" i="17"/>
  <c r="S100" i="17"/>
  <c r="S97" i="17"/>
  <c r="S98" i="17"/>
  <c r="R99" i="16"/>
  <c r="R98" i="16"/>
  <c r="R97" i="16"/>
  <c r="R100" i="16"/>
  <c r="P28" i="24"/>
  <c r="P30" i="24"/>
  <c r="P27" i="24"/>
  <c r="P29" i="24"/>
  <c r="T19" i="18"/>
  <c r="T29" i="18"/>
  <c r="T19" i="16"/>
  <c r="T29" i="16"/>
  <c r="T29" i="17"/>
  <c r="T19" i="17"/>
  <c r="N28" i="26"/>
  <c r="N30" i="26"/>
  <c r="N62" i="26" s="1"/>
  <c r="N27" i="26"/>
  <c r="N59" i="26" s="1"/>
  <c r="N29" i="26"/>
  <c r="P101" i="18"/>
  <c r="O47" i="24"/>
  <c r="U82" i="20"/>
  <c r="U82" i="19" s="1"/>
  <c r="Q35" i="24"/>
  <c r="Q38" i="24"/>
  <c r="Q36" i="24"/>
  <c r="Q37" i="24"/>
  <c r="N47" i="26"/>
  <c r="Q97" i="18"/>
  <c r="O47" i="26"/>
  <c r="P31" i="17"/>
  <c r="P44" i="24"/>
  <c r="P45" i="24"/>
  <c r="P46" i="24"/>
  <c r="P43" i="24"/>
  <c r="Q100" i="18"/>
  <c r="Q98" i="18"/>
  <c r="T124" i="20"/>
  <c r="P38" i="26"/>
  <c r="P37" i="26"/>
  <c r="P35" i="26"/>
  <c r="P36" i="26"/>
  <c r="Q99" i="18"/>
  <c r="U123" i="20"/>
  <c r="T123" i="19"/>
  <c r="U81" i="19"/>
  <c r="U40" i="19"/>
  <c r="U39" i="19"/>
  <c r="V40" i="11"/>
  <c r="V39" i="11"/>
  <c r="V82" i="11"/>
  <c r="V81" i="11"/>
  <c r="V124" i="11"/>
  <c r="V123" i="11"/>
  <c r="R101" i="17"/>
  <c r="Q101" i="16"/>
  <c r="M75" i="26"/>
  <c r="V108" i="19"/>
  <c r="V113" i="19" s="1"/>
  <c r="V66" i="19"/>
  <c r="X108" i="29"/>
  <c r="X113" i="29" s="1"/>
  <c r="X122" i="29" s="1"/>
  <c r="V27" i="17" s="1"/>
  <c r="X113" i="28"/>
  <c r="X122" i="28" s="1"/>
  <c r="V17" i="17" s="1"/>
  <c r="X66" i="29"/>
  <c r="X24" i="28"/>
  <c r="X29" i="28" s="1"/>
  <c r="X38" i="28" s="1"/>
  <c r="V17" i="18" s="1"/>
  <c r="X71" i="28"/>
  <c r="X80" i="28" s="1"/>
  <c r="V17" i="16" s="1"/>
  <c r="W24" i="29"/>
  <c r="W29" i="29" s="1"/>
  <c r="W38" i="29" s="1"/>
  <c r="U27" i="18" s="1"/>
  <c r="W71" i="29"/>
  <c r="W80" i="29" s="1"/>
  <c r="U27" i="16" s="1"/>
  <c r="S36" i="19"/>
  <c r="W113" i="15"/>
  <c r="W122" i="15" s="1"/>
  <c r="T29" i="19"/>
  <c r="T38" i="19" s="1"/>
  <c r="R25" i="18" s="1"/>
  <c r="R31" i="18"/>
  <c r="R30" i="18"/>
  <c r="K71" i="26"/>
  <c r="M77" i="26"/>
  <c r="M78" i="26"/>
  <c r="K76" i="26"/>
  <c r="K79" i="26" s="1"/>
  <c r="K79" i="24"/>
  <c r="Q12" i="27"/>
  <c r="Q8" i="27"/>
  <c r="Q9" i="27"/>
  <c r="Q13" i="27"/>
  <c r="Q10" i="27"/>
  <c r="Q6" i="27"/>
  <c r="Q4" i="27"/>
  <c r="Q7" i="27"/>
  <c r="P31" i="27"/>
  <c r="P3" i="27"/>
  <c r="P15" i="27" s="1"/>
  <c r="K71" i="24"/>
  <c r="Q47" i="27"/>
  <c r="L78" i="24"/>
  <c r="L71" i="26"/>
  <c r="L75" i="26"/>
  <c r="L79" i="26" s="1"/>
  <c r="L77" i="24"/>
  <c r="L76" i="24"/>
  <c r="M31" i="26"/>
  <c r="N39" i="24"/>
  <c r="U80" i="20"/>
  <c r="V80" i="12"/>
  <c r="T16" i="16" s="1"/>
  <c r="V122" i="12"/>
  <c r="T16" i="17" s="1"/>
  <c r="Q25" i="16"/>
  <c r="R25" i="17"/>
  <c r="V24" i="20"/>
  <c r="V29" i="20" s="1"/>
  <c r="V39" i="20" s="1"/>
  <c r="V40" i="20" s="1"/>
  <c r="V71" i="20"/>
  <c r="V81" i="20" s="1"/>
  <c r="V113" i="20"/>
  <c r="N39" i="26"/>
  <c r="S21" i="17"/>
  <c r="S20" i="17"/>
  <c r="W24" i="12"/>
  <c r="W29" i="12" s="1"/>
  <c r="W39" i="12" s="1"/>
  <c r="W40" i="12" s="1"/>
  <c r="W71" i="12"/>
  <c r="W81" i="12" s="1"/>
  <c r="W82" i="12" s="1"/>
  <c r="N55" i="26"/>
  <c r="S21" i="16"/>
  <c r="S20" i="16"/>
  <c r="L63" i="24"/>
  <c r="R30" i="16"/>
  <c r="R31" i="16"/>
  <c r="W113" i="12"/>
  <c r="W123" i="12" s="1"/>
  <c r="W124" i="12" s="1"/>
  <c r="X113" i="11"/>
  <c r="W24" i="15"/>
  <c r="W29" i="15" s="1"/>
  <c r="W38" i="15" s="1"/>
  <c r="W71" i="15"/>
  <c r="W80" i="15" s="1"/>
  <c r="R26" i="16"/>
  <c r="M55" i="24"/>
  <c r="U122" i="19"/>
  <c r="U120" i="19"/>
  <c r="W66" i="21"/>
  <c r="W71" i="14"/>
  <c r="W80" i="14" s="1"/>
  <c r="U18" i="16" s="1"/>
  <c r="W24" i="14"/>
  <c r="W29" i="14" s="1"/>
  <c r="W38" i="14" s="1"/>
  <c r="U18" i="18" s="1"/>
  <c r="R26" i="17"/>
  <c r="U38" i="20"/>
  <c r="S26" i="18" s="1"/>
  <c r="V24" i="21"/>
  <c r="V29" i="21" s="1"/>
  <c r="V38" i="21" s="1"/>
  <c r="T28" i="18" s="1"/>
  <c r="V71" i="21"/>
  <c r="V80" i="21" s="1"/>
  <c r="X71" i="11"/>
  <c r="X24" i="11"/>
  <c r="X29" i="11" s="1"/>
  <c r="W108" i="21"/>
  <c r="W113" i="21" s="1"/>
  <c r="W122" i="21" s="1"/>
  <c r="W113" i="14"/>
  <c r="W122" i="14" s="1"/>
  <c r="U18" i="17" s="1"/>
  <c r="U122" i="20"/>
  <c r="S21" i="18"/>
  <c r="S20" i="18"/>
  <c r="W38" i="11"/>
  <c r="U15" i="18" s="1"/>
  <c r="U24" i="19"/>
  <c r="U71" i="19"/>
  <c r="V38" i="12"/>
  <c r="T16" i="18" s="1"/>
  <c r="T80" i="19"/>
  <c r="T78" i="19"/>
  <c r="W122" i="11"/>
  <c r="U15" i="17" s="1"/>
  <c r="W80" i="11"/>
  <c r="U15" i="16" s="1"/>
  <c r="M31" i="24"/>
  <c r="R30" i="27" l="1"/>
  <c r="R28" i="27"/>
  <c r="R26" i="27"/>
  <c r="R24" i="27"/>
  <c r="R22" i="27"/>
  <c r="R20" i="27"/>
  <c r="R4" i="27" s="1"/>
  <c r="R23" i="27"/>
  <c r="R25" i="27"/>
  <c r="R9" i="27" s="1"/>
  <c r="R29" i="27"/>
  <c r="R27" i="27"/>
  <c r="R21" i="27"/>
  <c r="R19" i="27"/>
  <c r="S45" i="27"/>
  <c r="S43" i="27"/>
  <c r="S41" i="27"/>
  <c r="S39" i="27"/>
  <c r="S37" i="27"/>
  <c r="S35" i="27"/>
  <c r="S46" i="27"/>
  <c r="S44" i="27"/>
  <c r="S40" i="27"/>
  <c r="S36" i="27"/>
  <c r="S38" i="27"/>
  <c r="S42" i="27"/>
  <c r="P62" i="24"/>
  <c r="P70" i="24" s="1"/>
  <c r="P59" i="24"/>
  <c r="P67" i="24" s="1"/>
  <c r="N60" i="26"/>
  <c r="N68" i="26" s="1"/>
  <c r="N76" i="26" s="1"/>
  <c r="U28" i="17"/>
  <c r="S54" i="26"/>
  <c r="S52" i="26"/>
  <c r="S53" i="26"/>
  <c r="S51" i="26"/>
  <c r="P60" i="24"/>
  <c r="P68" i="24" s="1"/>
  <c r="T28" i="16"/>
  <c r="R53" i="24"/>
  <c r="R51" i="24"/>
  <c r="R54" i="24"/>
  <c r="R52" i="24"/>
  <c r="P61" i="24"/>
  <c r="P69" i="24" s="1"/>
  <c r="N61" i="26"/>
  <c r="N69" i="26" s="1"/>
  <c r="N77" i="26" s="1"/>
  <c r="N70" i="26"/>
  <c r="N78" i="26" s="1"/>
  <c r="S100" i="16"/>
  <c r="S98" i="16"/>
  <c r="S99" i="16"/>
  <c r="S97" i="16"/>
  <c r="T99" i="17"/>
  <c r="T100" i="17"/>
  <c r="T98" i="17"/>
  <c r="T97" i="17"/>
  <c r="Q28" i="24"/>
  <c r="Q30" i="24"/>
  <c r="Q27" i="24"/>
  <c r="Q29" i="24"/>
  <c r="U19" i="18"/>
  <c r="U29" i="18"/>
  <c r="U29" i="17"/>
  <c r="U19" i="17"/>
  <c r="U29" i="16"/>
  <c r="U19" i="16"/>
  <c r="N67" i="26"/>
  <c r="Q101" i="18"/>
  <c r="R97" i="18"/>
  <c r="T124" i="19"/>
  <c r="P43" i="26"/>
  <c r="P46" i="26"/>
  <c r="P44" i="26"/>
  <c r="P45" i="26"/>
  <c r="P47" i="24"/>
  <c r="U124" i="20"/>
  <c r="Q37" i="26"/>
  <c r="Q35" i="26"/>
  <c r="Q38" i="26"/>
  <c r="Q36" i="26"/>
  <c r="Q45" i="24"/>
  <c r="Q43" i="24"/>
  <c r="Q44" i="24"/>
  <c r="Q46" i="24"/>
  <c r="R98" i="18"/>
  <c r="R100" i="18"/>
  <c r="V82" i="20"/>
  <c r="R38" i="24"/>
  <c r="R36" i="24"/>
  <c r="R35" i="24"/>
  <c r="R37" i="24"/>
  <c r="R99" i="18"/>
  <c r="R30" i="17"/>
  <c r="V123" i="20"/>
  <c r="U123" i="19"/>
  <c r="V81" i="19"/>
  <c r="V40" i="19"/>
  <c r="V39" i="19"/>
  <c r="W82" i="11"/>
  <c r="W81" i="11"/>
  <c r="W124" i="11"/>
  <c r="W123" i="11"/>
  <c r="W40" i="11"/>
  <c r="W39" i="11"/>
  <c r="S101" i="17"/>
  <c r="R101" i="16"/>
  <c r="T36" i="19"/>
  <c r="W66" i="19"/>
  <c r="Y108" i="29"/>
  <c r="Y113" i="29" s="1"/>
  <c r="Y122" i="29" s="1"/>
  <c r="W27" i="17" s="1"/>
  <c r="Y113" i="28"/>
  <c r="Y122" i="28" s="1"/>
  <c r="W17" i="17" s="1"/>
  <c r="W108" i="19"/>
  <c r="W113" i="19" s="1"/>
  <c r="Y66" i="29"/>
  <c r="Y24" i="28"/>
  <c r="Y29" i="28" s="1"/>
  <c r="Y38" i="28" s="1"/>
  <c r="W17" i="18" s="1"/>
  <c r="Y71" i="28"/>
  <c r="Y80" i="28" s="1"/>
  <c r="W17" i="16" s="1"/>
  <c r="X24" i="29"/>
  <c r="X29" i="29" s="1"/>
  <c r="X38" i="29" s="1"/>
  <c r="V27" i="18" s="1"/>
  <c r="X71" i="29"/>
  <c r="X80" i="29" s="1"/>
  <c r="V27" i="16" s="1"/>
  <c r="X113" i="15"/>
  <c r="X122" i="15" s="1"/>
  <c r="U29" i="19"/>
  <c r="U36" i="19" s="1"/>
  <c r="S30" i="18"/>
  <c r="M71" i="26"/>
  <c r="M76" i="24"/>
  <c r="R5" i="27"/>
  <c r="R8" i="27"/>
  <c r="R6" i="27"/>
  <c r="R7" i="27"/>
  <c r="R11" i="27"/>
  <c r="R13" i="27"/>
  <c r="R12" i="27"/>
  <c r="R14" i="27"/>
  <c r="R10" i="27"/>
  <c r="R47" i="27"/>
  <c r="Q3" i="27"/>
  <c r="Q15" i="27" s="1"/>
  <c r="Q31" i="27"/>
  <c r="M77" i="24"/>
  <c r="M78" i="24"/>
  <c r="L71" i="24"/>
  <c r="L75" i="24"/>
  <c r="L79" i="24" s="1"/>
  <c r="M63" i="26"/>
  <c r="N31" i="26"/>
  <c r="N31" i="24"/>
  <c r="O39" i="26"/>
  <c r="X80" i="11"/>
  <c r="V15" i="16" s="1"/>
  <c r="Y113" i="11"/>
  <c r="W122" i="12"/>
  <c r="U16" i="17" s="1"/>
  <c r="Y71" i="11"/>
  <c r="Y24" i="11"/>
  <c r="Y29" i="11" s="1"/>
  <c r="O39" i="24"/>
  <c r="X122" i="11"/>
  <c r="V15" i="17" s="1"/>
  <c r="T20" i="18"/>
  <c r="T21" i="18"/>
  <c r="W113" i="20"/>
  <c r="S26" i="16"/>
  <c r="M63" i="24"/>
  <c r="U80" i="19"/>
  <c r="U78" i="19"/>
  <c r="W80" i="12"/>
  <c r="U16" i="16" s="1"/>
  <c r="V122" i="19"/>
  <c r="V120" i="19"/>
  <c r="S30" i="16"/>
  <c r="S31" i="16"/>
  <c r="W24" i="20"/>
  <c r="W29" i="20" s="1"/>
  <c r="W39" i="20" s="1"/>
  <c r="W40" i="20" s="1"/>
  <c r="W71" i="20"/>
  <c r="W81" i="20" s="1"/>
  <c r="V122" i="20"/>
  <c r="S31" i="18"/>
  <c r="X24" i="12"/>
  <c r="X29" i="12" s="1"/>
  <c r="X39" i="12" s="1"/>
  <c r="X40" i="12" s="1"/>
  <c r="X71" i="12"/>
  <c r="X81" i="12" s="1"/>
  <c r="X82" i="12" s="1"/>
  <c r="O55" i="26"/>
  <c r="X113" i="12"/>
  <c r="X123" i="12" s="1"/>
  <c r="X124" i="12" s="1"/>
  <c r="W38" i="12"/>
  <c r="U16" i="18" s="1"/>
  <c r="V80" i="20"/>
  <c r="T21" i="17"/>
  <c r="T20" i="17"/>
  <c r="X38" i="11"/>
  <c r="V15" i="18" s="1"/>
  <c r="S25" i="17"/>
  <c r="R25" i="16"/>
  <c r="S26" i="17"/>
  <c r="X24" i="15"/>
  <c r="X29" i="15" s="1"/>
  <c r="X38" i="15" s="1"/>
  <c r="X71" i="15"/>
  <c r="X80" i="15" s="1"/>
  <c r="W24" i="21"/>
  <c r="W29" i="21" s="1"/>
  <c r="W38" i="21" s="1"/>
  <c r="U28" i="18" s="1"/>
  <c r="W71" i="21"/>
  <c r="W80" i="21" s="1"/>
  <c r="N55" i="24"/>
  <c r="X108" i="21"/>
  <c r="X113" i="21" s="1"/>
  <c r="X122" i="21" s="1"/>
  <c r="X113" i="14"/>
  <c r="X122" i="14" s="1"/>
  <c r="V18" i="17" s="1"/>
  <c r="V38" i="20"/>
  <c r="T26" i="18" s="1"/>
  <c r="X24" i="14"/>
  <c r="X29" i="14" s="1"/>
  <c r="X38" i="14" s="1"/>
  <c r="V18" i="18" s="1"/>
  <c r="X71" i="14"/>
  <c r="X80" i="14" s="1"/>
  <c r="V18" i="16" s="1"/>
  <c r="X66" i="21"/>
  <c r="V24" i="19"/>
  <c r="V71" i="19"/>
  <c r="T21" i="16"/>
  <c r="T20" i="16"/>
  <c r="S30" i="27" l="1"/>
  <c r="S28" i="27"/>
  <c r="S26" i="27"/>
  <c r="S24" i="27"/>
  <c r="S29" i="27"/>
  <c r="S27" i="27"/>
  <c r="S11" i="27" s="1"/>
  <c r="S25" i="27"/>
  <c r="S23" i="27"/>
  <c r="S7" i="27" s="1"/>
  <c r="S21" i="27"/>
  <c r="S19" i="27"/>
  <c r="S20" i="27"/>
  <c r="S22" i="27"/>
  <c r="T46" i="27"/>
  <c r="T44" i="27"/>
  <c r="T42" i="27"/>
  <c r="T40" i="27"/>
  <c r="T38" i="27"/>
  <c r="T36" i="27"/>
  <c r="T45" i="27"/>
  <c r="T41" i="27"/>
  <c r="T37" i="27"/>
  <c r="T43" i="27"/>
  <c r="T39" i="27"/>
  <c r="T35" i="27"/>
  <c r="Q61" i="24"/>
  <c r="Q69" i="24" s="1"/>
  <c r="Q59" i="24"/>
  <c r="Q67" i="24" s="1"/>
  <c r="V28" i="17"/>
  <c r="T51" i="26"/>
  <c r="T52" i="26"/>
  <c r="T53" i="26"/>
  <c r="T54" i="26"/>
  <c r="U28" i="16"/>
  <c r="S54" i="24"/>
  <c r="S52" i="24"/>
  <c r="S53" i="24"/>
  <c r="S51" i="24"/>
  <c r="Q60" i="24"/>
  <c r="Q68" i="24" s="1"/>
  <c r="Q62" i="24"/>
  <c r="Q70" i="24" s="1"/>
  <c r="T100" i="16"/>
  <c r="T99" i="16"/>
  <c r="T98" i="16"/>
  <c r="T97" i="16"/>
  <c r="U98" i="17"/>
  <c r="U99" i="17"/>
  <c r="U100" i="17"/>
  <c r="U97" i="17"/>
  <c r="P27" i="26"/>
  <c r="P59" i="26" s="1"/>
  <c r="P29" i="26"/>
  <c r="P61" i="26" s="1"/>
  <c r="P69" i="26" s="1"/>
  <c r="P28" i="26"/>
  <c r="P30" i="26"/>
  <c r="P62" i="26" s="1"/>
  <c r="V29" i="16"/>
  <c r="V19" i="16"/>
  <c r="V19" i="18"/>
  <c r="V29" i="18"/>
  <c r="V29" i="17"/>
  <c r="V19" i="17"/>
  <c r="R101" i="18"/>
  <c r="Q47" i="24"/>
  <c r="U124" i="19"/>
  <c r="Q45" i="26"/>
  <c r="Q46" i="26"/>
  <c r="Q44" i="26"/>
  <c r="Q43" i="26"/>
  <c r="S99" i="18"/>
  <c r="V124" i="20"/>
  <c r="R36" i="26"/>
  <c r="R37" i="26"/>
  <c r="R35" i="26"/>
  <c r="R38" i="26"/>
  <c r="R45" i="24"/>
  <c r="R43" i="24"/>
  <c r="R46" i="24"/>
  <c r="R44" i="24"/>
  <c r="S100" i="18"/>
  <c r="W82" i="20"/>
  <c r="W82" i="19" s="1"/>
  <c r="S36" i="24"/>
  <c r="S37" i="24"/>
  <c r="S35" i="24"/>
  <c r="S38" i="24"/>
  <c r="S98" i="18"/>
  <c r="P47" i="26"/>
  <c r="S97" i="18"/>
  <c r="V82" i="19"/>
  <c r="R31" i="17"/>
  <c r="S30" i="17"/>
  <c r="W123" i="20"/>
  <c r="V123" i="19"/>
  <c r="W81" i="19"/>
  <c r="W40" i="19"/>
  <c r="W39" i="19"/>
  <c r="X82" i="11"/>
  <c r="X81" i="11"/>
  <c r="X124" i="11"/>
  <c r="X123" i="11"/>
  <c r="X40" i="11"/>
  <c r="X39" i="11"/>
  <c r="T101" i="17"/>
  <c r="S101" i="16"/>
  <c r="X108" i="19"/>
  <c r="X113" i="19" s="1"/>
  <c r="X66" i="19"/>
  <c r="Z108" i="29"/>
  <c r="Z113" i="29" s="1"/>
  <c r="Z122" i="29" s="1"/>
  <c r="X27" i="17" s="1"/>
  <c r="Z113" i="28"/>
  <c r="Z122" i="28" s="1"/>
  <c r="X17" i="17" s="1"/>
  <c r="Z66" i="29"/>
  <c r="Z24" i="28"/>
  <c r="Z29" i="28" s="1"/>
  <c r="Z38" i="28" s="1"/>
  <c r="X17" i="18" s="1"/>
  <c r="Z71" i="28"/>
  <c r="Z80" i="28" s="1"/>
  <c r="X17" i="16" s="1"/>
  <c r="Y24" i="29"/>
  <c r="Y29" i="29" s="1"/>
  <c r="Y38" i="29" s="1"/>
  <c r="W27" i="18" s="1"/>
  <c r="Y71" i="29"/>
  <c r="Y80" i="29" s="1"/>
  <c r="W27" i="16" s="1"/>
  <c r="Y113" i="15"/>
  <c r="Y122" i="15" s="1"/>
  <c r="U38" i="19"/>
  <c r="S25" i="18" s="1"/>
  <c r="V29" i="19"/>
  <c r="V36" i="19" s="1"/>
  <c r="T30" i="18"/>
  <c r="T31" i="18"/>
  <c r="O76" i="26"/>
  <c r="M76" i="26"/>
  <c r="M79" i="26" s="1"/>
  <c r="O78" i="26"/>
  <c r="O77" i="26"/>
  <c r="N63" i="26"/>
  <c r="R3" i="27"/>
  <c r="R15" i="27" s="1"/>
  <c r="R31" i="27"/>
  <c r="N76" i="24"/>
  <c r="S4" i="27"/>
  <c r="S13" i="27"/>
  <c r="S12" i="27"/>
  <c r="S8" i="27"/>
  <c r="S6" i="27"/>
  <c r="S10" i="27"/>
  <c r="S9" i="27"/>
  <c r="S14" i="27"/>
  <c r="S5" i="27"/>
  <c r="S47" i="27"/>
  <c r="N77" i="24"/>
  <c r="N78" i="24"/>
  <c r="M71" i="24"/>
  <c r="M75" i="24"/>
  <c r="M79" i="24" s="1"/>
  <c r="O31" i="26"/>
  <c r="P39" i="24"/>
  <c r="T26" i="16"/>
  <c r="T26" i="17"/>
  <c r="U21" i="17"/>
  <c r="U20" i="17"/>
  <c r="T30" i="16"/>
  <c r="Z113" i="11"/>
  <c r="N63" i="24"/>
  <c r="W71" i="19"/>
  <c r="W24" i="19"/>
  <c r="V80" i="19"/>
  <c r="V78" i="19"/>
  <c r="O55" i="24"/>
  <c r="W80" i="20"/>
  <c r="Y113" i="12"/>
  <c r="Y123" i="12" s="1"/>
  <c r="Y124" i="12" s="1"/>
  <c r="O31" i="24"/>
  <c r="U21" i="18"/>
  <c r="U20" i="18"/>
  <c r="W38" i="20"/>
  <c r="U26" i="18" s="1"/>
  <c r="Y24" i="12"/>
  <c r="Y29" i="12" s="1"/>
  <c r="Y39" i="12" s="1"/>
  <c r="Y40" i="12" s="1"/>
  <c r="Y71" i="12"/>
  <c r="Y81" i="12" s="1"/>
  <c r="Y82" i="12" s="1"/>
  <c r="U20" i="16"/>
  <c r="U21" i="16"/>
  <c r="W122" i="19"/>
  <c r="W120" i="19"/>
  <c r="Y66" i="21"/>
  <c r="Y71" i="14"/>
  <c r="Y80" i="14" s="1"/>
  <c r="W18" i="16" s="1"/>
  <c r="Y24" i="14"/>
  <c r="Y29" i="14" s="1"/>
  <c r="Y38" i="14" s="1"/>
  <c r="W18" i="18" s="1"/>
  <c r="Y108" i="21"/>
  <c r="Y113" i="21" s="1"/>
  <c r="Y122" i="21" s="1"/>
  <c r="Y113" i="14"/>
  <c r="Y122" i="14" s="1"/>
  <c r="W18" i="17" s="1"/>
  <c r="Z71" i="11"/>
  <c r="Z24" i="11"/>
  <c r="Z29" i="11" s="1"/>
  <c r="X122" i="12"/>
  <c r="V16" i="17" s="1"/>
  <c r="X24" i="20"/>
  <c r="X29" i="20" s="1"/>
  <c r="X39" i="20" s="1"/>
  <c r="X40" i="20" s="1"/>
  <c r="X71" i="20"/>
  <c r="X81" i="20" s="1"/>
  <c r="P55" i="26"/>
  <c r="P39" i="26"/>
  <c r="W122" i="20"/>
  <c r="Y71" i="15"/>
  <c r="Y80" i="15" s="1"/>
  <c r="Y24" i="15"/>
  <c r="Y29" i="15" s="1"/>
  <c r="Y38" i="15" s="1"/>
  <c r="Y122" i="11"/>
  <c r="W15" i="17" s="1"/>
  <c r="X80" i="12"/>
  <c r="V16" i="16" s="1"/>
  <c r="X113" i="20"/>
  <c r="X38" i="12"/>
  <c r="V16" i="18" s="1"/>
  <c r="Y38" i="11"/>
  <c r="W15" i="18" s="1"/>
  <c r="X24" i="21"/>
  <c r="X29" i="21" s="1"/>
  <c r="X38" i="21" s="1"/>
  <c r="V28" i="18" s="1"/>
  <c r="X71" i="21"/>
  <c r="X80" i="21" s="1"/>
  <c r="T25" i="17"/>
  <c r="S25" i="16"/>
  <c r="Y80" i="11"/>
  <c r="W15" i="16" s="1"/>
  <c r="T30" i="27" l="1"/>
  <c r="T28" i="27"/>
  <c r="T26" i="27"/>
  <c r="T24" i="27"/>
  <c r="T22" i="27"/>
  <c r="T20" i="27"/>
  <c r="T4" i="27" s="1"/>
  <c r="T25" i="27"/>
  <c r="T27" i="27"/>
  <c r="T11" i="27" s="1"/>
  <c r="T21" i="27"/>
  <c r="T29" i="27"/>
  <c r="T19" i="27"/>
  <c r="T23" i="27"/>
  <c r="U45" i="27"/>
  <c r="U43" i="27"/>
  <c r="U41" i="27"/>
  <c r="U39" i="27"/>
  <c r="U37" i="27"/>
  <c r="U35" i="27"/>
  <c r="U44" i="27"/>
  <c r="U40" i="27"/>
  <c r="U36" i="27"/>
  <c r="U46" i="27"/>
  <c r="U42" i="27"/>
  <c r="U38" i="27"/>
  <c r="V28" i="16"/>
  <c r="T53" i="24"/>
  <c r="T51" i="24"/>
  <c r="T54" i="24"/>
  <c r="T52" i="24"/>
  <c r="P70" i="26"/>
  <c r="P78" i="26" s="1"/>
  <c r="P60" i="26"/>
  <c r="P68" i="26" s="1"/>
  <c r="P76" i="26" s="1"/>
  <c r="W28" i="17"/>
  <c r="U54" i="26"/>
  <c r="U51" i="26"/>
  <c r="U53" i="26"/>
  <c r="U52" i="26"/>
  <c r="U100" i="16"/>
  <c r="U99" i="16"/>
  <c r="U98" i="16"/>
  <c r="U97" i="16"/>
  <c r="V98" i="17"/>
  <c r="V99" i="17"/>
  <c r="V100" i="17"/>
  <c r="V97" i="17"/>
  <c r="S29" i="24"/>
  <c r="S28" i="24"/>
  <c r="S30" i="24"/>
  <c r="S27" i="24"/>
  <c r="T31" i="16"/>
  <c r="R29" i="24"/>
  <c r="R61" i="24" s="1"/>
  <c r="R28" i="24"/>
  <c r="R60" i="24" s="1"/>
  <c r="R30" i="24"/>
  <c r="R62" i="24" s="1"/>
  <c r="R27" i="24"/>
  <c r="R59" i="24" s="1"/>
  <c r="Q27" i="26"/>
  <c r="Q59" i="26" s="1"/>
  <c r="Q29" i="26"/>
  <c r="Q28" i="26"/>
  <c r="Q30" i="26"/>
  <c r="W29" i="17"/>
  <c r="W19" i="17"/>
  <c r="W29" i="18"/>
  <c r="W19" i="18"/>
  <c r="W29" i="16"/>
  <c r="W19" i="16"/>
  <c r="P67" i="26"/>
  <c r="S101" i="18"/>
  <c r="Q47" i="26"/>
  <c r="T97" i="18"/>
  <c r="W124" i="20"/>
  <c r="S35" i="26"/>
  <c r="S38" i="26"/>
  <c r="S36" i="26"/>
  <c r="S37" i="26"/>
  <c r="T100" i="18"/>
  <c r="X82" i="20"/>
  <c r="X82" i="19" s="1"/>
  <c r="T36" i="24"/>
  <c r="T37" i="24"/>
  <c r="T38" i="24"/>
  <c r="T35" i="24"/>
  <c r="T98" i="18"/>
  <c r="S45" i="24"/>
  <c r="S43" i="24"/>
  <c r="S46" i="24"/>
  <c r="S44" i="24"/>
  <c r="V124" i="19"/>
  <c r="R44" i="26"/>
  <c r="R45" i="26"/>
  <c r="R46" i="26"/>
  <c r="R43" i="26"/>
  <c r="S31" i="17"/>
  <c r="T99" i="18"/>
  <c r="R47" i="24"/>
  <c r="T30" i="17"/>
  <c r="X123" i="20"/>
  <c r="W123" i="19"/>
  <c r="X81" i="19"/>
  <c r="X40" i="19"/>
  <c r="X39" i="19"/>
  <c r="Y82" i="11"/>
  <c r="Y81" i="11"/>
  <c r="Y40" i="11"/>
  <c r="Y39" i="11"/>
  <c r="Y124" i="11"/>
  <c r="Y123" i="11"/>
  <c r="O63" i="26"/>
  <c r="U101" i="17"/>
  <c r="T101" i="16"/>
  <c r="Y66" i="19"/>
  <c r="Y108" i="19"/>
  <c r="Y113" i="19" s="1"/>
  <c r="AA108" i="29"/>
  <c r="AA113" i="29" s="1"/>
  <c r="AA122" i="29" s="1"/>
  <c r="Y27" i="17" s="1"/>
  <c r="AA113" i="28"/>
  <c r="AA122" i="28" s="1"/>
  <c r="Y17" i="17" s="1"/>
  <c r="AA66" i="29"/>
  <c r="AA24" i="28"/>
  <c r="AA29" i="28" s="1"/>
  <c r="AA38" i="28" s="1"/>
  <c r="Y17" i="18" s="1"/>
  <c r="AA71" i="28"/>
  <c r="AA80" i="28" s="1"/>
  <c r="Y17" i="16" s="1"/>
  <c r="Z24" i="29"/>
  <c r="Z29" i="29" s="1"/>
  <c r="Z38" i="29" s="1"/>
  <c r="X27" i="18" s="1"/>
  <c r="Z71" i="29"/>
  <c r="Z80" i="29" s="1"/>
  <c r="X27" i="16" s="1"/>
  <c r="V38" i="19"/>
  <c r="T25" i="18" s="1"/>
  <c r="Z113" i="15"/>
  <c r="Z122" i="15" s="1"/>
  <c r="W29" i="19"/>
  <c r="W38" i="19" s="1"/>
  <c r="U25" i="18" s="1"/>
  <c r="U30" i="18"/>
  <c r="P77" i="26"/>
  <c r="N71" i="26"/>
  <c r="N75" i="26"/>
  <c r="N79" i="26" s="1"/>
  <c r="O77" i="24"/>
  <c r="T6" i="27"/>
  <c r="T5" i="27"/>
  <c r="T9" i="27"/>
  <c r="T7" i="27"/>
  <c r="T12" i="27"/>
  <c r="T8" i="27"/>
  <c r="T13" i="27"/>
  <c r="T14" i="27"/>
  <c r="T10" i="27"/>
  <c r="T3" i="27"/>
  <c r="O71" i="26"/>
  <c r="O75" i="26"/>
  <c r="O79" i="26" s="1"/>
  <c r="O76" i="24"/>
  <c r="O78" i="24"/>
  <c r="T47" i="27"/>
  <c r="O75" i="24"/>
  <c r="S3" i="27"/>
  <c r="S15" i="27" s="1"/>
  <c r="S31" i="27"/>
  <c r="N71" i="24"/>
  <c r="N75" i="24"/>
  <c r="N79" i="24" s="1"/>
  <c r="P31" i="24"/>
  <c r="X24" i="19"/>
  <c r="X71" i="19"/>
  <c r="Z38" i="11"/>
  <c r="X15" i="18" s="1"/>
  <c r="Y80" i="12"/>
  <c r="W16" i="16" s="1"/>
  <c r="O63" i="24"/>
  <c r="X38" i="20"/>
  <c r="V26" i="18" s="1"/>
  <c r="Z80" i="11"/>
  <c r="X15" i="16" s="1"/>
  <c r="Y24" i="20"/>
  <c r="Y29" i="20" s="1"/>
  <c r="Y39" i="20" s="1"/>
  <c r="Y40" i="20" s="1"/>
  <c r="Y71" i="20"/>
  <c r="Y81" i="20" s="1"/>
  <c r="U31" i="18"/>
  <c r="V20" i="17"/>
  <c r="V21" i="17"/>
  <c r="Q39" i="24"/>
  <c r="Y38" i="12"/>
  <c r="W16" i="18" s="1"/>
  <c r="P55" i="24"/>
  <c r="U25" i="17"/>
  <c r="U26" i="16"/>
  <c r="T25" i="16"/>
  <c r="W80" i="19"/>
  <c r="W78" i="19"/>
  <c r="Z113" i="12"/>
  <c r="Z123" i="12" s="1"/>
  <c r="Z124" i="12" s="1"/>
  <c r="Y122" i="12"/>
  <c r="W16" i="17" s="1"/>
  <c r="U30" i="16"/>
  <c r="U31" i="16"/>
  <c r="Z113" i="14"/>
  <c r="Z122" i="14" s="1"/>
  <c r="X18" i="17" s="1"/>
  <c r="Z108" i="21"/>
  <c r="Z113" i="21" s="1"/>
  <c r="Z122" i="21" s="1"/>
  <c r="P31" i="26"/>
  <c r="V21" i="16"/>
  <c r="V20" i="16"/>
  <c r="X122" i="19"/>
  <c r="X120" i="19"/>
  <c r="Z24" i="12"/>
  <c r="Z29" i="12" s="1"/>
  <c r="Z39" i="12" s="1"/>
  <c r="Z40" i="12" s="1"/>
  <c r="Z71" i="12"/>
  <c r="Z81" i="12" s="1"/>
  <c r="Z82" i="12" s="1"/>
  <c r="Q39" i="26"/>
  <c r="X122" i="20"/>
  <c r="U26" i="17"/>
  <c r="Z24" i="15"/>
  <c r="Z29" i="15" s="1"/>
  <c r="Z38" i="15" s="1"/>
  <c r="Z71" i="15"/>
  <c r="Z80" i="15" s="1"/>
  <c r="Y24" i="21"/>
  <c r="Y29" i="21" s="1"/>
  <c r="Y38" i="21" s="1"/>
  <c r="W28" i="18" s="1"/>
  <c r="Y71" i="21"/>
  <c r="Y80" i="21" s="1"/>
  <c r="AA113" i="11"/>
  <c r="Y113" i="20"/>
  <c r="AA71" i="11"/>
  <c r="AA24" i="11"/>
  <c r="AA29" i="11" s="1"/>
  <c r="V21" i="18"/>
  <c r="V20" i="18"/>
  <c r="X80" i="20"/>
  <c r="Q55" i="26"/>
  <c r="Z66" i="21"/>
  <c r="Z24" i="14"/>
  <c r="Z29" i="14" s="1"/>
  <c r="Z38" i="14" s="1"/>
  <c r="X18" i="18" s="1"/>
  <c r="Z71" i="14"/>
  <c r="Z80" i="14" s="1"/>
  <c r="X18" i="16" s="1"/>
  <c r="Z122" i="11"/>
  <c r="X15" i="17" s="1"/>
  <c r="U30" i="27" l="1"/>
  <c r="U28" i="27"/>
  <c r="U26" i="27"/>
  <c r="U24" i="27"/>
  <c r="U29" i="27"/>
  <c r="U27" i="27"/>
  <c r="U25" i="27"/>
  <c r="U23" i="27"/>
  <c r="U7" i="27" s="1"/>
  <c r="U21" i="27"/>
  <c r="U19" i="27"/>
  <c r="U20" i="27"/>
  <c r="U22" i="27"/>
  <c r="V45" i="27"/>
  <c r="V43" i="27"/>
  <c r="V41" i="27"/>
  <c r="V39" i="27"/>
  <c r="V37" i="27"/>
  <c r="V35" i="27"/>
  <c r="V46" i="27"/>
  <c r="V42" i="27"/>
  <c r="V38" i="27"/>
  <c r="V44" i="27"/>
  <c r="V40" i="27"/>
  <c r="V36" i="27"/>
  <c r="S60" i="24"/>
  <c r="S68" i="24" s="1"/>
  <c r="Q60" i="26"/>
  <c r="Q68" i="26" s="1"/>
  <c r="Q76" i="26" s="1"/>
  <c r="S59" i="24"/>
  <c r="S61" i="24"/>
  <c r="S69" i="24" s="1"/>
  <c r="S62" i="24"/>
  <c r="S70" i="24" s="1"/>
  <c r="Q61" i="26"/>
  <c r="Q69" i="26" s="1"/>
  <c r="Q77" i="26" s="1"/>
  <c r="W28" i="16"/>
  <c r="U54" i="24"/>
  <c r="U52" i="24"/>
  <c r="U51" i="24"/>
  <c r="U53" i="24"/>
  <c r="Q62" i="26"/>
  <c r="Q70" i="26" s="1"/>
  <c r="Q78" i="26" s="1"/>
  <c r="X28" i="17"/>
  <c r="V51" i="26"/>
  <c r="V52" i="26"/>
  <c r="V53" i="26"/>
  <c r="V54" i="26"/>
  <c r="V97" i="16"/>
  <c r="V100" i="16"/>
  <c r="V99" i="16"/>
  <c r="V98" i="16"/>
  <c r="W97" i="17"/>
  <c r="W98" i="17"/>
  <c r="W99" i="17"/>
  <c r="W100" i="17"/>
  <c r="X29" i="16"/>
  <c r="X19" i="16"/>
  <c r="X29" i="18"/>
  <c r="X19" i="18"/>
  <c r="X19" i="17"/>
  <c r="X29" i="17"/>
  <c r="R28" i="26"/>
  <c r="R60" i="26" s="1"/>
  <c r="R68" i="26" s="1"/>
  <c r="R30" i="26"/>
  <c r="R27" i="26"/>
  <c r="R59" i="26" s="1"/>
  <c r="R29" i="26"/>
  <c r="T27" i="24"/>
  <c r="T29" i="24"/>
  <c r="T28" i="24"/>
  <c r="T30" i="24"/>
  <c r="Q67" i="26"/>
  <c r="R68" i="24"/>
  <c r="R69" i="24"/>
  <c r="T101" i="18"/>
  <c r="R67" i="24"/>
  <c r="R70" i="24"/>
  <c r="S47" i="24"/>
  <c r="U100" i="18"/>
  <c r="Y82" i="20"/>
  <c r="Y82" i="19" s="1"/>
  <c r="U37" i="24"/>
  <c r="U35" i="24"/>
  <c r="U36" i="24"/>
  <c r="U38" i="24"/>
  <c r="U97" i="18"/>
  <c r="W124" i="19"/>
  <c r="S43" i="26"/>
  <c r="S44" i="26"/>
  <c r="S45" i="26"/>
  <c r="S46" i="26"/>
  <c r="U98" i="18"/>
  <c r="U99" i="18"/>
  <c r="T31" i="17"/>
  <c r="R47" i="26"/>
  <c r="X124" i="20"/>
  <c r="T35" i="26"/>
  <c r="T38" i="26"/>
  <c r="T36" i="26"/>
  <c r="T37" i="26"/>
  <c r="T43" i="24"/>
  <c r="T46" i="24"/>
  <c r="T44" i="24"/>
  <c r="T45" i="24"/>
  <c r="U30" i="17"/>
  <c r="Y123" i="20"/>
  <c r="X123" i="19"/>
  <c r="Y40" i="19"/>
  <c r="Y39" i="19"/>
  <c r="Y81" i="19"/>
  <c r="Z124" i="11"/>
  <c r="Z123" i="11"/>
  <c r="Z82" i="11"/>
  <c r="Z81" i="11"/>
  <c r="Z40" i="11"/>
  <c r="Z39" i="11"/>
  <c r="P63" i="26"/>
  <c r="U101" i="16"/>
  <c r="V101" i="17"/>
  <c r="S67" i="24"/>
  <c r="Z66" i="19"/>
  <c r="AB108" i="29"/>
  <c r="AB113" i="29" s="1"/>
  <c r="AB122" i="29" s="1"/>
  <c r="Z27" i="17" s="1"/>
  <c r="AB113" i="28"/>
  <c r="AB122" i="28" s="1"/>
  <c r="Z17" i="17" s="1"/>
  <c r="Z108" i="19"/>
  <c r="Z113" i="19" s="1"/>
  <c r="AB66" i="29"/>
  <c r="AB24" i="28"/>
  <c r="AB29" i="28" s="1"/>
  <c r="AB38" i="28" s="1"/>
  <c r="Z17" i="18" s="1"/>
  <c r="AB71" i="28"/>
  <c r="AB80" i="28" s="1"/>
  <c r="Z17" i="16" s="1"/>
  <c r="AA24" i="29"/>
  <c r="AA29" i="29" s="1"/>
  <c r="AA38" i="29" s="1"/>
  <c r="Y27" i="18" s="1"/>
  <c r="AA71" i="29"/>
  <c r="AA80" i="29" s="1"/>
  <c r="Y27" i="16" s="1"/>
  <c r="AA113" i="15"/>
  <c r="AA122" i="15" s="1"/>
  <c r="W36" i="19"/>
  <c r="X29" i="19"/>
  <c r="X36" i="19" s="1"/>
  <c r="V31" i="18"/>
  <c r="O71" i="24"/>
  <c r="O79" i="24"/>
  <c r="P75" i="24"/>
  <c r="U5" i="27"/>
  <c r="U9" i="27"/>
  <c r="U10" i="27"/>
  <c r="U14" i="27"/>
  <c r="U13" i="27"/>
  <c r="U11" i="27"/>
  <c r="U4" i="27"/>
  <c r="U8" i="27"/>
  <c r="U12" i="27"/>
  <c r="U6" i="27"/>
  <c r="T15" i="27"/>
  <c r="T31" i="27"/>
  <c r="P77" i="24"/>
  <c r="P71" i="26"/>
  <c r="P75" i="26"/>
  <c r="P79" i="26" s="1"/>
  <c r="P78" i="24"/>
  <c r="U47" i="27"/>
  <c r="P63" i="24"/>
  <c r="Q31" i="26"/>
  <c r="Z38" i="12"/>
  <c r="X16" i="18" s="1"/>
  <c r="R39" i="24"/>
  <c r="X80" i="19"/>
  <c r="X78" i="19"/>
  <c r="V25" i="17"/>
  <c r="V26" i="16"/>
  <c r="R55" i="26"/>
  <c r="Y80" i="20"/>
  <c r="W21" i="16"/>
  <c r="W20" i="16"/>
  <c r="V31" i="16"/>
  <c r="V30" i="16"/>
  <c r="AA24" i="12"/>
  <c r="AA29" i="12" s="1"/>
  <c r="AA39" i="12" s="1"/>
  <c r="AA40" i="12" s="1"/>
  <c r="AA71" i="12"/>
  <c r="AA81" i="12" s="1"/>
  <c r="AA82" i="12" s="1"/>
  <c r="AA24" i="15"/>
  <c r="AA29" i="15" s="1"/>
  <c r="AA38" i="15" s="1"/>
  <c r="AA71" i="15"/>
  <c r="AA80" i="15" s="1"/>
  <c r="AA108" i="21"/>
  <c r="AA113" i="21" s="1"/>
  <c r="AA122" i="21" s="1"/>
  <c r="AA113" i="14"/>
  <c r="AA122" i="14" s="1"/>
  <c r="Y18" i="17" s="1"/>
  <c r="W21" i="18"/>
  <c r="W20" i="18"/>
  <c r="Y38" i="20"/>
  <c r="W26" i="18" s="1"/>
  <c r="V30" i="18"/>
  <c r="AB24" i="11"/>
  <c r="AB29" i="11" s="1"/>
  <c r="AB71" i="11"/>
  <c r="R39" i="26"/>
  <c r="Y24" i="19"/>
  <c r="Y71" i="19"/>
  <c r="AA122" i="11"/>
  <c r="Y15" i="17" s="1"/>
  <c r="AA38" i="11"/>
  <c r="Y15" i="18" s="1"/>
  <c r="Y122" i="19"/>
  <c r="Y120" i="19"/>
  <c r="V26" i="17"/>
  <c r="AA80" i="11"/>
  <c r="Y15" i="16" s="1"/>
  <c r="AA113" i="12"/>
  <c r="AA123" i="12" s="1"/>
  <c r="AA124" i="12" s="1"/>
  <c r="AA24" i="14"/>
  <c r="AA29" i="14" s="1"/>
  <c r="AA38" i="14" s="1"/>
  <c r="Y18" i="18" s="1"/>
  <c r="AA66" i="21"/>
  <c r="AA71" i="14"/>
  <c r="AA80" i="14" s="1"/>
  <c r="Y18" i="16" s="1"/>
  <c r="Y122" i="20"/>
  <c r="Z24" i="20"/>
  <c r="Z29" i="20" s="1"/>
  <c r="Z39" i="20" s="1"/>
  <c r="Z40" i="20" s="1"/>
  <c r="Z71" i="20"/>
  <c r="Z81" i="20" s="1"/>
  <c r="AB113" i="11"/>
  <c r="Z122" i="12"/>
  <c r="X16" i="17" s="1"/>
  <c r="Q31" i="24"/>
  <c r="Z71" i="21"/>
  <c r="Z80" i="21" s="1"/>
  <c r="Z24" i="21"/>
  <c r="Z29" i="21" s="1"/>
  <c r="Z38" i="21" s="1"/>
  <c r="X28" i="18" s="1"/>
  <c r="Q55" i="24"/>
  <c r="Z80" i="12"/>
  <c r="X16" i="16" s="1"/>
  <c r="W21" i="17"/>
  <c r="W20" i="17"/>
  <c r="Z113" i="20"/>
  <c r="U25" i="16"/>
  <c r="V29" i="27" l="1"/>
  <c r="V27" i="27"/>
  <c r="V25" i="27"/>
  <c r="V23" i="27"/>
  <c r="V21" i="27"/>
  <c r="V19" i="27"/>
  <c r="V26" i="27"/>
  <c r="V30" i="27"/>
  <c r="V14" i="27" s="1"/>
  <c r="V28" i="27"/>
  <c r="V22" i="27"/>
  <c r="V24" i="27"/>
  <c r="V20" i="27"/>
  <c r="W46" i="27"/>
  <c r="W44" i="27"/>
  <c r="W42" i="27"/>
  <c r="W40" i="27"/>
  <c r="W38" i="27"/>
  <c r="W36" i="27"/>
  <c r="W45" i="27"/>
  <c r="W41" i="27"/>
  <c r="W37" i="27"/>
  <c r="W35" i="27"/>
  <c r="W39" i="27"/>
  <c r="W43" i="27"/>
  <c r="T62" i="24"/>
  <c r="T59" i="24"/>
  <c r="T67" i="24" s="1"/>
  <c r="X28" i="16"/>
  <c r="V53" i="24"/>
  <c r="V51" i="24"/>
  <c r="V52" i="24"/>
  <c r="V54" i="24"/>
  <c r="Y28" i="17"/>
  <c r="W51" i="26"/>
  <c r="W52" i="26"/>
  <c r="W53" i="26"/>
  <c r="W54" i="26"/>
  <c r="R62" i="26"/>
  <c r="R70" i="26" s="1"/>
  <c r="R78" i="26" s="1"/>
  <c r="T60" i="24"/>
  <c r="T68" i="24" s="1"/>
  <c r="R61" i="26"/>
  <c r="R69" i="26" s="1"/>
  <c r="R77" i="26" s="1"/>
  <c r="T61" i="24"/>
  <c r="T69" i="24" s="1"/>
  <c r="X97" i="17"/>
  <c r="X100" i="17"/>
  <c r="X98" i="17"/>
  <c r="X99" i="17"/>
  <c r="W100" i="16"/>
  <c r="W99" i="16"/>
  <c r="W98" i="16"/>
  <c r="W97" i="16"/>
  <c r="S30" i="26"/>
  <c r="S62" i="26" s="1"/>
  <c r="S28" i="26"/>
  <c r="S27" i="26"/>
  <c r="S59" i="26" s="1"/>
  <c r="S29" i="26"/>
  <c r="Y19" i="17"/>
  <c r="Y29" i="17"/>
  <c r="Y29" i="16"/>
  <c r="Y19" i="16"/>
  <c r="Y29" i="18"/>
  <c r="Y19" i="18"/>
  <c r="U27" i="24"/>
  <c r="U29" i="24"/>
  <c r="U28" i="24"/>
  <c r="U30" i="24"/>
  <c r="R67" i="26"/>
  <c r="U101" i="18"/>
  <c r="Z82" i="20"/>
  <c r="Z82" i="19" s="1"/>
  <c r="V37" i="24"/>
  <c r="V35" i="24"/>
  <c r="V38" i="24"/>
  <c r="V36" i="24"/>
  <c r="T47" i="24"/>
  <c r="S47" i="26"/>
  <c r="U43" i="24"/>
  <c r="U46" i="24"/>
  <c r="U44" i="24"/>
  <c r="U45" i="24"/>
  <c r="U31" i="17"/>
  <c r="V97" i="18"/>
  <c r="V98" i="18"/>
  <c r="V100" i="18"/>
  <c r="V99" i="18"/>
  <c r="Y124" i="20"/>
  <c r="U37" i="26"/>
  <c r="U38" i="26"/>
  <c r="U36" i="26"/>
  <c r="U35" i="26"/>
  <c r="X124" i="19"/>
  <c r="T46" i="26"/>
  <c r="T45" i="26"/>
  <c r="T43" i="26"/>
  <c r="T44" i="26"/>
  <c r="V30" i="17"/>
  <c r="Z123" i="20"/>
  <c r="Y123" i="19"/>
  <c r="Z40" i="19"/>
  <c r="Z39" i="19"/>
  <c r="Z81" i="19"/>
  <c r="AA124" i="11"/>
  <c r="AA123" i="11"/>
  <c r="AA82" i="11"/>
  <c r="AA81" i="11"/>
  <c r="AA40" i="11"/>
  <c r="AA39" i="11"/>
  <c r="W101" i="17"/>
  <c r="V101" i="16"/>
  <c r="T70" i="24"/>
  <c r="AA108" i="19"/>
  <c r="AA113" i="19" s="1"/>
  <c r="AA66" i="19"/>
  <c r="AC108" i="29"/>
  <c r="AC113" i="29" s="1"/>
  <c r="AC122" i="29" s="1"/>
  <c r="AA27" i="17" s="1"/>
  <c r="AC113" i="28"/>
  <c r="AC122" i="28" s="1"/>
  <c r="AA17" i="17" s="1"/>
  <c r="X38" i="19"/>
  <c r="V25" i="18" s="1"/>
  <c r="AB24" i="29"/>
  <c r="AB29" i="29" s="1"/>
  <c r="AB38" i="29" s="1"/>
  <c r="Z27" i="18" s="1"/>
  <c r="AB71" i="29"/>
  <c r="AB80" i="29" s="1"/>
  <c r="Z27" i="16" s="1"/>
  <c r="AC66" i="29"/>
  <c r="AC24" i="28"/>
  <c r="AC29" i="28" s="1"/>
  <c r="AC38" i="28" s="1"/>
  <c r="AA17" i="18" s="1"/>
  <c r="AC71" i="28"/>
  <c r="AC80" i="28" s="1"/>
  <c r="AA17" i="16" s="1"/>
  <c r="AB113" i="15"/>
  <c r="AB122" i="15" s="1"/>
  <c r="Y29" i="19"/>
  <c r="Y36" i="19" s="1"/>
  <c r="W30" i="18"/>
  <c r="W31" i="18"/>
  <c r="R76" i="26"/>
  <c r="P71" i="24"/>
  <c r="Q76" i="24"/>
  <c r="V7" i="27"/>
  <c r="V6" i="27"/>
  <c r="V4" i="27"/>
  <c r="V8" i="27"/>
  <c r="V5" i="27"/>
  <c r="V13" i="27"/>
  <c r="V10" i="27"/>
  <c r="V9" i="27"/>
  <c r="V12" i="27"/>
  <c r="V11" i="27"/>
  <c r="P76" i="24"/>
  <c r="P79" i="24" s="1"/>
  <c r="Q77" i="24"/>
  <c r="U3" i="27"/>
  <c r="U15" i="27" s="1"/>
  <c r="U31" i="27"/>
  <c r="V47" i="27"/>
  <c r="Q78" i="24"/>
  <c r="R31" i="26"/>
  <c r="Z122" i="19"/>
  <c r="Z120" i="19"/>
  <c r="AC113" i="11"/>
  <c r="AB24" i="12"/>
  <c r="AB29" i="12" s="1"/>
  <c r="AB39" i="12" s="1"/>
  <c r="AB40" i="12" s="1"/>
  <c r="AB71" i="12"/>
  <c r="AB81" i="12" s="1"/>
  <c r="AB82" i="12" s="1"/>
  <c r="S39" i="24"/>
  <c r="Z80" i="20"/>
  <c r="W25" i="17"/>
  <c r="AB24" i="14"/>
  <c r="AB29" i="14" s="1"/>
  <c r="AB38" i="14" s="1"/>
  <c r="Z18" i="18" s="1"/>
  <c r="AB66" i="21"/>
  <c r="AB71" i="14"/>
  <c r="AB80" i="14" s="1"/>
  <c r="Z18" i="16" s="1"/>
  <c r="Q63" i="26"/>
  <c r="W26" i="16"/>
  <c r="AB113" i="14"/>
  <c r="AB122" i="14" s="1"/>
  <c r="Z18" i="17" s="1"/>
  <c r="AB108" i="21"/>
  <c r="AB113" i="21" s="1"/>
  <c r="AB122" i="21" s="1"/>
  <c r="AA24" i="21"/>
  <c r="AA29" i="21" s="1"/>
  <c r="AA38" i="21" s="1"/>
  <c r="Y28" i="18" s="1"/>
  <c r="AA71" i="21"/>
  <c r="AA80" i="21" s="1"/>
  <c r="R55" i="24"/>
  <c r="AB113" i="12"/>
  <c r="AB123" i="12" s="1"/>
  <c r="AB124" i="12" s="1"/>
  <c r="Y80" i="19"/>
  <c r="Y78" i="19"/>
  <c r="AB24" i="15"/>
  <c r="AB29" i="15" s="1"/>
  <c r="AB38" i="15" s="1"/>
  <c r="AB71" i="15"/>
  <c r="AB80" i="15" s="1"/>
  <c r="AA24" i="20"/>
  <c r="AA29" i="20" s="1"/>
  <c r="AA39" i="20" s="1"/>
  <c r="AA40" i="20" s="1"/>
  <c r="AA71" i="20"/>
  <c r="AA81" i="20" s="1"/>
  <c r="W30" i="16"/>
  <c r="W31" i="16"/>
  <c r="V25" i="16"/>
  <c r="X21" i="17"/>
  <c r="X20" i="17"/>
  <c r="R31" i="24"/>
  <c r="Z38" i="20"/>
  <c r="X26" i="18" s="1"/>
  <c r="Z24" i="19"/>
  <c r="Z71" i="19"/>
  <c r="S55" i="26"/>
  <c r="W26" i="17"/>
  <c r="AA122" i="12"/>
  <c r="Y16" i="17" s="1"/>
  <c r="AB80" i="11"/>
  <c r="Z15" i="16" s="1"/>
  <c r="AA80" i="12"/>
  <c r="Y16" i="16" s="1"/>
  <c r="AB38" i="11"/>
  <c r="Z15" i="18" s="1"/>
  <c r="AA38" i="12"/>
  <c r="Y16" i="18" s="1"/>
  <c r="AB122" i="11"/>
  <c r="Z15" i="17" s="1"/>
  <c r="AA113" i="20"/>
  <c r="X21" i="18"/>
  <c r="X20" i="18"/>
  <c r="Q63" i="24"/>
  <c r="AC24" i="11"/>
  <c r="AC29" i="11" s="1"/>
  <c r="AC71" i="11"/>
  <c r="Z122" i="20"/>
  <c r="X21" i="16"/>
  <c r="X20" i="16"/>
  <c r="S39" i="26"/>
  <c r="X45" i="27" l="1"/>
  <c r="X43" i="27"/>
  <c r="X41" i="27"/>
  <c r="X39" i="27"/>
  <c r="X37" i="27"/>
  <c r="X35" i="27"/>
  <c r="X46" i="27"/>
  <c r="X42" i="27"/>
  <c r="X38" i="27"/>
  <c r="X44" i="27"/>
  <c r="X40" i="27"/>
  <c r="X36" i="27"/>
  <c r="W29" i="27"/>
  <c r="W27" i="27"/>
  <c r="W25" i="27"/>
  <c r="W9" i="27" s="1"/>
  <c r="W23" i="27"/>
  <c r="W7" i="27" s="1"/>
  <c r="W30" i="27"/>
  <c r="W28" i="27"/>
  <c r="W26" i="27"/>
  <c r="W24" i="27"/>
  <c r="W22" i="27"/>
  <c r="W20" i="27"/>
  <c r="W21" i="27"/>
  <c r="W5" i="27" s="1"/>
  <c r="W19" i="27"/>
  <c r="S70" i="26"/>
  <c r="S78" i="26" s="1"/>
  <c r="U59" i="24"/>
  <c r="U67" i="24" s="1"/>
  <c r="U60" i="24"/>
  <c r="U61" i="24"/>
  <c r="U69" i="24" s="1"/>
  <c r="Y28" i="16"/>
  <c r="W52" i="24"/>
  <c r="W51" i="24"/>
  <c r="W54" i="24"/>
  <c r="W53" i="24"/>
  <c r="Z28" i="17"/>
  <c r="X52" i="26"/>
  <c r="X53" i="26"/>
  <c r="X54" i="26"/>
  <c r="X51" i="26"/>
  <c r="U62" i="24"/>
  <c r="U70" i="24" s="1"/>
  <c r="S61" i="26"/>
  <c r="S69" i="26" s="1"/>
  <c r="S77" i="26" s="1"/>
  <c r="S60" i="26"/>
  <c r="S68" i="26" s="1"/>
  <c r="S76" i="26" s="1"/>
  <c r="Y97" i="17"/>
  <c r="Y98" i="17"/>
  <c r="Y100" i="17"/>
  <c r="Y99" i="17"/>
  <c r="X97" i="16"/>
  <c r="X100" i="16"/>
  <c r="X99" i="16"/>
  <c r="X98" i="16"/>
  <c r="Z29" i="18"/>
  <c r="Z19" i="18"/>
  <c r="Z19" i="17"/>
  <c r="Z29" i="17"/>
  <c r="Z19" i="16"/>
  <c r="Z29" i="16"/>
  <c r="T28" i="26"/>
  <c r="T60" i="26" s="1"/>
  <c r="T30" i="26"/>
  <c r="T27" i="26"/>
  <c r="T59" i="26" s="1"/>
  <c r="T29" i="26"/>
  <c r="T61" i="26" s="1"/>
  <c r="V28" i="24"/>
  <c r="V27" i="24"/>
  <c r="V29" i="24"/>
  <c r="V30" i="24"/>
  <c r="S67" i="26"/>
  <c r="U47" i="24"/>
  <c r="V101" i="18"/>
  <c r="W99" i="18"/>
  <c r="W98" i="18"/>
  <c r="W100" i="18"/>
  <c r="T47" i="26"/>
  <c r="Y124" i="19"/>
  <c r="U45" i="26"/>
  <c r="U43" i="26"/>
  <c r="U46" i="26"/>
  <c r="U44" i="26"/>
  <c r="AA82" i="20"/>
  <c r="W37" i="24"/>
  <c r="W35" i="24"/>
  <c r="W38" i="24"/>
  <c r="W36" i="24"/>
  <c r="V31" i="17"/>
  <c r="V46" i="24"/>
  <c r="V44" i="24"/>
  <c r="V43" i="24"/>
  <c r="V45" i="24"/>
  <c r="W97" i="18"/>
  <c r="Z124" i="20"/>
  <c r="V36" i="26"/>
  <c r="V37" i="26"/>
  <c r="V35" i="26"/>
  <c r="V38" i="26"/>
  <c r="W30" i="17"/>
  <c r="AA123" i="20"/>
  <c r="Z123" i="19"/>
  <c r="AA81" i="19"/>
  <c r="AA40" i="19"/>
  <c r="AA39" i="19"/>
  <c r="AB82" i="11"/>
  <c r="AB81" i="11"/>
  <c r="AB124" i="11"/>
  <c r="AB123" i="11"/>
  <c r="AB40" i="11"/>
  <c r="AB39" i="11"/>
  <c r="R63" i="26"/>
  <c r="X101" i="17"/>
  <c r="U68" i="24"/>
  <c r="W101" i="16"/>
  <c r="AB66" i="19"/>
  <c r="AB108" i="19"/>
  <c r="AB113" i="19" s="1"/>
  <c r="AD108" i="29"/>
  <c r="AD113" i="29" s="1"/>
  <c r="AD122" i="29" s="1"/>
  <c r="AB27" i="17" s="1"/>
  <c r="AD113" i="28"/>
  <c r="AD122" i="28" s="1"/>
  <c r="AB17" i="17" s="1"/>
  <c r="AC24" i="29"/>
  <c r="AC29" i="29" s="1"/>
  <c r="AC38" i="29" s="1"/>
  <c r="AA27" i="18" s="1"/>
  <c r="AC71" i="29"/>
  <c r="AC80" i="29" s="1"/>
  <c r="AA27" i="16" s="1"/>
  <c r="AD24" i="28"/>
  <c r="AD29" i="28" s="1"/>
  <c r="AD38" i="28" s="1"/>
  <c r="AB17" i="18" s="1"/>
  <c r="AD66" i="29"/>
  <c r="AD71" i="28"/>
  <c r="AD80" i="28" s="1"/>
  <c r="AB17" i="16" s="1"/>
  <c r="AC113" i="15"/>
  <c r="AC122" i="15" s="1"/>
  <c r="Y38" i="19"/>
  <c r="W25" i="18" s="1"/>
  <c r="Z29" i="19"/>
  <c r="Z38" i="19" s="1"/>
  <c r="X25" i="18" s="1"/>
  <c r="X30" i="18"/>
  <c r="X31" i="18"/>
  <c r="R71" i="26"/>
  <c r="R75" i="26"/>
  <c r="R79" i="26" s="1"/>
  <c r="R76" i="24"/>
  <c r="W47" i="27"/>
  <c r="W6" i="27"/>
  <c r="W11" i="27"/>
  <c r="W4" i="27"/>
  <c r="W10" i="27"/>
  <c r="W14" i="27"/>
  <c r="W8" i="27"/>
  <c r="W12" i="27"/>
  <c r="W13" i="27"/>
  <c r="R78" i="24"/>
  <c r="Q71" i="26"/>
  <c r="Q75" i="26"/>
  <c r="Q79" i="26" s="1"/>
  <c r="V3" i="27"/>
  <c r="V15" i="27" s="1"/>
  <c r="V31" i="27"/>
  <c r="R77" i="24"/>
  <c r="Q71" i="24"/>
  <c r="Q75" i="24"/>
  <c r="Q79" i="24" s="1"/>
  <c r="S31" i="26"/>
  <c r="S31" i="24"/>
  <c r="AC38" i="11"/>
  <c r="AA15" i="18" s="1"/>
  <c r="AA122" i="19"/>
  <c r="AA120" i="19"/>
  <c r="AB113" i="20"/>
  <c r="AC113" i="12"/>
  <c r="AC123" i="12" s="1"/>
  <c r="AC124" i="12" s="1"/>
  <c r="X25" i="17"/>
  <c r="T55" i="26"/>
  <c r="AB24" i="21"/>
  <c r="AB29" i="21" s="1"/>
  <c r="AB38" i="21" s="1"/>
  <c r="Z28" i="18" s="1"/>
  <c r="AB71" i="21"/>
  <c r="AB80" i="21" s="1"/>
  <c r="X26" i="16"/>
  <c r="R63" i="24"/>
  <c r="X30" i="16"/>
  <c r="X31" i="16"/>
  <c r="AB80" i="12"/>
  <c r="Z16" i="16" s="1"/>
  <c r="AC108" i="21"/>
  <c r="AC113" i="21" s="1"/>
  <c r="AC122" i="21" s="1"/>
  <c r="AC113" i="14"/>
  <c r="AC122" i="14" s="1"/>
  <c r="AA18" i="17" s="1"/>
  <c r="Z80" i="19"/>
  <c r="Z78" i="19"/>
  <c r="T39" i="26"/>
  <c r="AA80" i="20"/>
  <c r="AB24" i="20"/>
  <c r="AB29" i="20" s="1"/>
  <c r="AB39" i="20" s="1"/>
  <c r="AB40" i="20" s="1"/>
  <c r="AB71" i="20"/>
  <c r="AB81" i="20" s="1"/>
  <c r="AC122" i="11"/>
  <c r="AA15" i="17" s="1"/>
  <c r="AC24" i="12"/>
  <c r="AC29" i="12" s="1"/>
  <c r="AC39" i="12" s="1"/>
  <c r="AC40" i="12" s="1"/>
  <c r="AC71" i="12"/>
  <c r="AC81" i="12" s="1"/>
  <c r="AC82" i="12" s="1"/>
  <c r="Y21" i="16"/>
  <c r="Y20" i="16"/>
  <c r="AA38" i="20"/>
  <c r="Y26" i="18" s="1"/>
  <c r="AB38" i="12"/>
  <c r="Z16" i="18" s="1"/>
  <c r="AC24" i="14"/>
  <c r="AC29" i="14" s="1"/>
  <c r="AC38" i="14" s="1"/>
  <c r="AA18" i="18" s="1"/>
  <c r="AC71" i="14"/>
  <c r="AC80" i="14" s="1"/>
  <c r="AA18" i="16" s="1"/>
  <c r="AC66" i="21"/>
  <c r="S55" i="24"/>
  <c r="Y21" i="17"/>
  <c r="Y20" i="17"/>
  <c r="AA71" i="19"/>
  <c r="AA24" i="19"/>
  <c r="X26" i="17"/>
  <c r="AC24" i="15"/>
  <c r="AC29" i="15" s="1"/>
  <c r="AC38" i="15" s="1"/>
  <c r="AC71" i="15"/>
  <c r="AC80" i="15" s="1"/>
  <c r="AD71" i="11"/>
  <c r="AD24" i="11"/>
  <c r="AD29" i="11" s="1"/>
  <c r="AD113" i="11"/>
  <c r="W25" i="16"/>
  <c r="T39" i="24"/>
  <c r="AC80" i="11"/>
  <c r="AA15" i="16" s="1"/>
  <c r="AA122" i="20"/>
  <c r="Y20" i="18"/>
  <c r="Y21" i="18"/>
  <c r="AB122" i="12"/>
  <c r="Z16" i="17" s="1"/>
  <c r="Y46" i="27" l="1"/>
  <c r="Y44" i="27"/>
  <c r="Y42" i="27"/>
  <c r="Y40" i="27"/>
  <c r="Y38" i="27"/>
  <c r="Y36" i="27"/>
  <c r="Y45" i="27"/>
  <c r="Y41" i="27"/>
  <c r="Y37" i="27"/>
  <c r="Y43" i="27"/>
  <c r="Y35" i="27"/>
  <c r="Y39" i="27"/>
  <c r="X29" i="27"/>
  <c r="X27" i="27"/>
  <c r="X25" i="27"/>
  <c r="X9" i="27" s="1"/>
  <c r="X23" i="27"/>
  <c r="X7" i="27" s="1"/>
  <c r="X21" i="27"/>
  <c r="X19" i="27"/>
  <c r="X26" i="27"/>
  <c r="X28" i="27"/>
  <c r="X12" i="27" s="1"/>
  <c r="X22" i="27"/>
  <c r="X30" i="27"/>
  <c r="X24" i="27"/>
  <c r="X8" i="27" s="1"/>
  <c r="X20" i="27"/>
  <c r="X4" i="27" s="1"/>
  <c r="V61" i="24"/>
  <c r="V69" i="24" s="1"/>
  <c r="V60" i="24"/>
  <c r="V68" i="24" s="1"/>
  <c r="T68" i="26"/>
  <c r="T76" i="26" s="1"/>
  <c r="V62" i="24"/>
  <c r="V70" i="24" s="1"/>
  <c r="Z28" i="16"/>
  <c r="X52" i="24"/>
  <c r="X51" i="24"/>
  <c r="X54" i="24"/>
  <c r="X53" i="24"/>
  <c r="V59" i="24"/>
  <c r="V67" i="24" s="1"/>
  <c r="AA28" i="17"/>
  <c r="Y51" i="26"/>
  <c r="Y52" i="26"/>
  <c r="Y53" i="26"/>
  <c r="Y54" i="26"/>
  <c r="T69" i="26"/>
  <c r="T77" i="26" s="1"/>
  <c r="T62" i="26"/>
  <c r="T70" i="26" s="1"/>
  <c r="T78" i="26" s="1"/>
  <c r="Y98" i="16"/>
  <c r="Y97" i="16"/>
  <c r="Y100" i="16"/>
  <c r="Y99" i="16"/>
  <c r="Z100" i="17"/>
  <c r="Z99" i="17"/>
  <c r="Z97" i="17"/>
  <c r="Z98" i="17"/>
  <c r="AA29" i="18"/>
  <c r="AA19" i="18"/>
  <c r="U28" i="26"/>
  <c r="U30" i="26"/>
  <c r="U27" i="26"/>
  <c r="U59" i="26" s="1"/>
  <c r="U29" i="26"/>
  <c r="U61" i="26" s="1"/>
  <c r="AA29" i="17"/>
  <c r="AA19" i="17"/>
  <c r="AA19" i="16"/>
  <c r="AA29" i="16"/>
  <c r="T67" i="26"/>
  <c r="W101" i="18"/>
  <c r="V47" i="24"/>
  <c r="X99" i="18"/>
  <c r="W44" i="24"/>
  <c r="W45" i="24"/>
  <c r="W43" i="24"/>
  <c r="W46" i="24"/>
  <c r="X100" i="18"/>
  <c r="AB82" i="20"/>
  <c r="AB82" i="19" s="1"/>
  <c r="X35" i="24"/>
  <c r="X38" i="24"/>
  <c r="X36" i="24"/>
  <c r="X37" i="24"/>
  <c r="X98" i="18"/>
  <c r="X97" i="18"/>
  <c r="U47" i="26"/>
  <c r="AA82" i="19"/>
  <c r="Z124" i="19"/>
  <c r="V44" i="26"/>
  <c r="V45" i="26"/>
  <c r="V43" i="26"/>
  <c r="V46" i="26"/>
  <c r="W31" i="17"/>
  <c r="AA124" i="20"/>
  <c r="W35" i="26"/>
  <c r="W36" i="26"/>
  <c r="W37" i="26"/>
  <c r="W38" i="26"/>
  <c r="X30" i="17"/>
  <c r="AA123" i="19"/>
  <c r="Y30" i="17" s="1"/>
  <c r="AB123" i="20"/>
  <c r="AB81" i="19"/>
  <c r="AB40" i="19"/>
  <c r="AB39" i="19"/>
  <c r="AC82" i="11"/>
  <c r="AC81" i="11"/>
  <c r="AC124" i="11"/>
  <c r="AC123" i="11"/>
  <c r="AC40" i="11"/>
  <c r="AC39" i="11"/>
  <c r="S63" i="26"/>
  <c r="Y101" i="17"/>
  <c r="X101" i="16"/>
  <c r="Z36" i="19"/>
  <c r="AC66" i="19"/>
  <c r="AC108" i="19"/>
  <c r="AC113" i="19" s="1"/>
  <c r="AE108" i="29"/>
  <c r="AE113" i="29" s="1"/>
  <c r="AE122" i="29" s="1"/>
  <c r="AC27" i="17" s="1"/>
  <c r="AE113" i="28"/>
  <c r="AE122" i="28" s="1"/>
  <c r="AC17" i="17" s="1"/>
  <c r="AD24" i="29"/>
  <c r="AD29" i="29" s="1"/>
  <c r="AD38" i="29" s="1"/>
  <c r="AB27" i="18" s="1"/>
  <c r="AD71" i="29"/>
  <c r="AD80" i="29" s="1"/>
  <c r="AB27" i="16" s="1"/>
  <c r="AE66" i="29"/>
  <c r="AE24" i="28"/>
  <c r="AE29" i="28" s="1"/>
  <c r="AE38" i="28" s="1"/>
  <c r="AC17" i="18" s="1"/>
  <c r="AE71" i="28"/>
  <c r="AE80" i="28" s="1"/>
  <c r="AC17" i="16" s="1"/>
  <c r="AD113" i="15"/>
  <c r="AD122" i="15" s="1"/>
  <c r="AA29" i="19"/>
  <c r="AA38" i="19" s="1"/>
  <c r="Y25" i="18" s="1"/>
  <c r="Y30" i="18"/>
  <c r="T75" i="24"/>
  <c r="S76" i="24"/>
  <c r="W3" i="27"/>
  <c r="W15" i="27" s="1"/>
  <c r="W31" i="27"/>
  <c r="S78" i="24"/>
  <c r="X5" i="27"/>
  <c r="X10" i="27"/>
  <c r="X14" i="27"/>
  <c r="X6" i="27"/>
  <c r="X11" i="27"/>
  <c r="X13" i="27"/>
  <c r="X47" i="27"/>
  <c r="S71" i="26"/>
  <c r="S75" i="26"/>
  <c r="S79" i="26" s="1"/>
  <c r="S77" i="24"/>
  <c r="R71" i="24"/>
  <c r="R75" i="24"/>
  <c r="R79" i="24" s="1"/>
  <c r="T31" i="24"/>
  <c r="T31" i="26"/>
  <c r="AC122" i="12"/>
  <c r="AA16" i="17" s="1"/>
  <c r="U39" i="26"/>
  <c r="AD38" i="11"/>
  <c r="AB15" i="18" s="1"/>
  <c r="AC80" i="12"/>
  <c r="AA16" i="16" s="1"/>
  <c r="U55" i="26"/>
  <c r="AD113" i="12"/>
  <c r="AD123" i="12" s="1"/>
  <c r="AD124" i="12" s="1"/>
  <c r="AD80" i="11"/>
  <c r="AB15" i="16" s="1"/>
  <c r="Y31" i="18"/>
  <c r="AC38" i="12"/>
  <c r="AA16" i="18" s="1"/>
  <c r="AC113" i="20"/>
  <c r="AB122" i="20"/>
  <c r="Y25" i="17"/>
  <c r="Z21" i="17"/>
  <c r="Z20" i="17"/>
  <c r="AD108" i="21"/>
  <c r="AD113" i="21" s="1"/>
  <c r="AD122" i="21" s="1"/>
  <c r="AD113" i="14"/>
  <c r="AD122" i="14" s="1"/>
  <c r="AB18" i="17" s="1"/>
  <c r="AA80" i="19"/>
  <c r="AA78" i="19"/>
  <c r="AB122" i="19"/>
  <c r="AB120" i="19"/>
  <c r="AE113" i="11"/>
  <c r="AD122" i="11"/>
  <c r="AB15" i="17" s="1"/>
  <c r="S63" i="24"/>
  <c r="Z21" i="18"/>
  <c r="Z20" i="18"/>
  <c r="X25" i="16"/>
  <c r="Z21" i="16"/>
  <c r="Z20" i="16"/>
  <c r="Y26" i="17"/>
  <c r="AD24" i="12"/>
  <c r="AD29" i="12" s="1"/>
  <c r="AD39" i="12" s="1"/>
  <c r="AD40" i="12" s="1"/>
  <c r="AD71" i="12"/>
  <c r="AD81" i="12" s="1"/>
  <c r="AD82" i="12" s="1"/>
  <c r="AB80" i="20"/>
  <c r="Y26" i="16"/>
  <c r="AD71" i="15"/>
  <c r="AD80" i="15" s="1"/>
  <c r="AD24" i="15"/>
  <c r="AD29" i="15" s="1"/>
  <c r="AD38" i="15" s="1"/>
  <c r="U39" i="24"/>
  <c r="AC24" i="21"/>
  <c r="AC29" i="21" s="1"/>
  <c r="AC38" i="21" s="1"/>
  <c r="AA28" i="18" s="1"/>
  <c r="AC71" i="21"/>
  <c r="AC80" i="21" s="1"/>
  <c r="AB38" i="20"/>
  <c r="Z26" i="18" s="1"/>
  <c r="Y30" i="16"/>
  <c r="T55" i="24"/>
  <c r="AD66" i="21"/>
  <c r="AD24" i="14"/>
  <c r="AD29" i="14" s="1"/>
  <c r="AD38" i="14" s="1"/>
  <c r="AB18" i="18" s="1"/>
  <c r="AD71" i="14"/>
  <c r="AD80" i="14" s="1"/>
  <c r="AB18" i="16" s="1"/>
  <c r="AE71" i="11"/>
  <c r="AE24" i="11"/>
  <c r="AE29" i="11" s="1"/>
  <c r="AC24" i="20"/>
  <c r="AC29" i="20" s="1"/>
  <c r="AC39" i="20" s="1"/>
  <c r="AC40" i="20" s="1"/>
  <c r="AC71" i="20"/>
  <c r="AC81" i="20" s="1"/>
  <c r="AB24" i="19"/>
  <c r="AB71" i="19"/>
  <c r="Z46" i="27" l="1"/>
  <c r="Z44" i="27"/>
  <c r="Z42" i="27"/>
  <c r="Z40" i="27"/>
  <c r="Z38" i="27"/>
  <c r="Z36" i="27"/>
  <c r="Z43" i="27"/>
  <c r="Z39" i="27"/>
  <c r="Z35" i="27"/>
  <c r="Z45" i="27"/>
  <c r="Z41" i="27"/>
  <c r="Z37" i="27"/>
  <c r="Y29" i="27"/>
  <c r="Y27" i="27"/>
  <c r="Y11" i="27" s="1"/>
  <c r="Y25" i="27"/>
  <c r="Y30" i="27"/>
  <c r="Y14" i="27" s="1"/>
  <c r="Y28" i="27"/>
  <c r="Y26" i="27"/>
  <c r="Y24" i="27"/>
  <c r="Y8" i="27" s="1"/>
  <c r="Y22" i="27"/>
  <c r="Y20" i="27"/>
  <c r="Y21" i="27"/>
  <c r="Y5" i="27" s="1"/>
  <c r="Y19" i="27"/>
  <c r="Y23" i="27"/>
  <c r="Y7" i="27" s="1"/>
  <c r="AA28" i="16"/>
  <c r="Y53" i="24"/>
  <c r="Y52" i="24"/>
  <c r="Y54" i="24"/>
  <c r="Y51" i="24"/>
  <c r="U62" i="26"/>
  <c r="U70" i="26" s="1"/>
  <c r="U78" i="26" s="1"/>
  <c r="U60" i="26"/>
  <c r="U68" i="26" s="1"/>
  <c r="U76" i="26" s="1"/>
  <c r="AB28" i="17"/>
  <c r="Z51" i="26"/>
  <c r="Z52" i="26"/>
  <c r="Z53" i="26"/>
  <c r="Z54" i="26"/>
  <c r="U69" i="26"/>
  <c r="U77" i="26" s="1"/>
  <c r="AA99" i="17"/>
  <c r="AA100" i="17"/>
  <c r="AA97" i="17"/>
  <c r="AA98" i="17"/>
  <c r="Z99" i="16"/>
  <c r="Z98" i="16"/>
  <c r="Z97" i="16"/>
  <c r="Z100" i="16"/>
  <c r="X28" i="24"/>
  <c r="X30" i="24"/>
  <c r="X27" i="24"/>
  <c r="X29" i="24"/>
  <c r="AB19" i="18"/>
  <c r="AB29" i="18"/>
  <c r="V28" i="26"/>
  <c r="V30" i="26"/>
  <c r="V27" i="26"/>
  <c r="V59" i="26" s="1"/>
  <c r="V29" i="26"/>
  <c r="AB19" i="16"/>
  <c r="AB29" i="16"/>
  <c r="Y31" i="16"/>
  <c r="W28" i="24"/>
  <c r="W60" i="24" s="1"/>
  <c r="W30" i="24"/>
  <c r="W62" i="24" s="1"/>
  <c r="W27" i="24"/>
  <c r="W59" i="24" s="1"/>
  <c r="W29" i="24"/>
  <c r="W61" i="24" s="1"/>
  <c r="AB29" i="17"/>
  <c r="AB19" i="17"/>
  <c r="T63" i="26"/>
  <c r="U67" i="26"/>
  <c r="X101" i="18"/>
  <c r="V47" i="26"/>
  <c r="Y99" i="18"/>
  <c r="AA124" i="19"/>
  <c r="W43" i="26"/>
  <c r="W46" i="26"/>
  <c r="W44" i="26"/>
  <c r="W45" i="26"/>
  <c r="Y98" i="18"/>
  <c r="AB124" i="20"/>
  <c r="X38" i="26"/>
  <c r="X37" i="26"/>
  <c r="X35" i="26"/>
  <c r="X36" i="26"/>
  <c r="X44" i="24"/>
  <c r="X45" i="24"/>
  <c r="X46" i="24"/>
  <c r="X43" i="24"/>
  <c r="X31" i="17"/>
  <c r="AC82" i="20"/>
  <c r="Y35" i="24"/>
  <c r="Y38" i="24"/>
  <c r="Y36" i="24"/>
  <c r="Y37" i="24"/>
  <c r="Y100" i="18"/>
  <c r="Y97" i="18"/>
  <c r="W47" i="24"/>
  <c r="AB123" i="19"/>
  <c r="AC123" i="20"/>
  <c r="AC40" i="19"/>
  <c r="AC39" i="19"/>
  <c r="AC81" i="19"/>
  <c r="AD40" i="11"/>
  <c r="AD39" i="11"/>
  <c r="AD124" i="11"/>
  <c r="AD123" i="11"/>
  <c r="AD82" i="11"/>
  <c r="AD81" i="11"/>
  <c r="Y101" i="16"/>
  <c r="Z101" i="17"/>
  <c r="T71" i="26"/>
  <c r="AD66" i="19"/>
  <c r="AD108" i="19"/>
  <c r="AD113" i="19" s="1"/>
  <c r="AF108" i="29"/>
  <c r="AF113" i="29" s="1"/>
  <c r="AF122" i="29" s="1"/>
  <c r="AD27" i="17" s="1"/>
  <c r="AF113" i="28"/>
  <c r="AF122" i="28" s="1"/>
  <c r="AD17" i="17" s="1"/>
  <c r="AF24" i="28"/>
  <c r="AF29" i="28" s="1"/>
  <c r="AF38" i="28" s="1"/>
  <c r="AD17" i="18" s="1"/>
  <c r="AF66" i="29"/>
  <c r="AF71" i="28"/>
  <c r="AF80" i="28" s="1"/>
  <c r="AD17" i="16" s="1"/>
  <c r="AE24" i="29"/>
  <c r="AE29" i="29" s="1"/>
  <c r="AE38" i="29" s="1"/>
  <c r="AC27" i="18" s="1"/>
  <c r="AE71" i="29"/>
  <c r="AE80" i="29" s="1"/>
  <c r="AC27" i="16" s="1"/>
  <c r="AE113" i="15"/>
  <c r="AE122" i="15" s="1"/>
  <c r="AA36" i="19"/>
  <c r="AB29" i="19"/>
  <c r="AB36" i="19" s="1"/>
  <c r="Z31" i="18"/>
  <c r="Z30" i="18"/>
  <c r="Y47" i="27"/>
  <c r="T77" i="24"/>
  <c r="Y12" i="27"/>
  <c r="Y6" i="27"/>
  <c r="Y4" i="27"/>
  <c r="Y13" i="27"/>
  <c r="Y10" i="27"/>
  <c r="Y9" i="27"/>
  <c r="T76" i="24"/>
  <c r="X31" i="27"/>
  <c r="X3" i="27"/>
  <c r="X15" i="27" s="1"/>
  <c r="T78" i="24"/>
  <c r="S71" i="24"/>
  <c r="S75" i="24"/>
  <c r="S79" i="24" s="1"/>
  <c r="T63" i="24"/>
  <c r="U31" i="26"/>
  <c r="U31" i="24"/>
  <c r="AE66" i="21"/>
  <c r="AE71" i="14"/>
  <c r="AE80" i="14" s="1"/>
  <c r="AC18" i="16" s="1"/>
  <c r="AE24" i="14"/>
  <c r="AE29" i="14" s="1"/>
  <c r="AE38" i="14" s="1"/>
  <c r="AC18" i="18" s="1"/>
  <c r="AF113" i="11"/>
  <c r="AE122" i="11"/>
  <c r="AC15" i="17" s="1"/>
  <c r="Z25" i="17"/>
  <c r="V55" i="26"/>
  <c r="V39" i="24"/>
  <c r="AE24" i="15"/>
  <c r="AE29" i="15" s="1"/>
  <c r="AE38" i="15" s="1"/>
  <c r="AE71" i="15"/>
  <c r="AE80" i="15" s="1"/>
  <c r="AB80" i="19"/>
  <c r="AB78" i="19"/>
  <c r="AE38" i="11"/>
  <c r="AC15" i="18" s="1"/>
  <c r="Z26" i="17"/>
  <c r="AE80" i="11"/>
  <c r="AC15" i="16" s="1"/>
  <c r="Y25" i="16"/>
  <c r="AA21" i="16"/>
  <c r="AA20" i="16"/>
  <c r="AA20" i="17"/>
  <c r="AA21" i="17"/>
  <c r="U55" i="24"/>
  <c r="AC122" i="19"/>
  <c r="AC120" i="19"/>
  <c r="AF71" i="11"/>
  <c r="AF24" i="11"/>
  <c r="AF29" i="11" s="1"/>
  <c r="AC71" i="19"/>
  <c r="AC24" i="19"/>
  <c r="AC38" i="20"/>
  <c r="AA26" i="18" s="1"/>
  <c r="AD71" i="21"/>
  <c r="AD80" i="21" s="1"/>
  <c r="AD24" i="21"/>
  <c r="AD29" i="21" s="1"/>
  <c r="AD38" i="21" s="1"/>
  <c r="AB28" i="18" s="1"/>
  <c r="AD24" i="20"/>
  <c r="AD29" i="20" s="1"/>
  <c r="AD39" i="20" s="1"/>
  <c r="AD40" i="20" s="1"/>
  <c r="AD71" i="20"/>
  <c r="AD81" i="20" s="1"/>
  <c r="AE113" i="12"/>
  <c r="AE123" i="12" s="1"/>
  <c r="AE124" i="12" s="1"/>
  <c r="AC122" i="20"/>
  <c r="AA21" i="18"/>
  <c r="AA20" i="18"/>
  <c r="AD122" i="12"/>
  <c r="AB16" i="17" s="1"/>
  <c r="AC80" i="20"/>
  <c r="Z30" i="16"/>
  <c r="Z31" i="16"/>
  <c r="AE71" i="12"/>
  <c r="AE81" i="12" s="1"/>
  <c r="AE82" i="12" s="1"/>
  <c r="AE24" i="12"/>
  <c r="AE29" i="12" s="1"/>
  <c r="AE39" i="12" s="1"/>
  <c r="AE40" i="12" s="1"/>
  <c r="AD80" i="12"/>
  <c r="AB16" i="16" s="1"/>
  <c r="AE108" i="21"/>
  <c r="AE113" i="21" s="1"/>
  <c r="AE122" i="21" s="1"/>
  <c r="AE113" i="14"/>
  <c r="AE122" i="14" s="1"/>
  <c r="AC18" i="17" s="1"/>
  <c r="AD113" i="20"/>
  <c r="Z26" i="16"/>
  <c r="AD38" i="12"/>
  <c r="AB16" i="18" s="1"/>
  <c r="V39" i="26"/>
  <c r="Z30" i="27" l="1"/>
  <c r="Z28" i="27"/>
  <c r="Z26" i="27"/>
  <c r="Z24" i="27"/>
  <c r="Z8" i="27" s="1"/>
  <c r="Z22" i="27"/>
  <c r="Z20" i="27"/>
  <c r="Z27" i="27"/>
  <c r="Z23" i="27"/>
  <c r="Z7" i="27" s="1"/>
  <c r="Z29" i="27"/>
  <c r="Z19" i="27"/>
  <c r="Z25" i="27"/>
  <c r="Z21" i="27"/>
  <c r="Z5" i="27" s="1"/>
  <c r="AA45" i="27"/>
  <c r="AA43" i="27"/>
  <c r="AA41" i="27"/>
  <c r="AA39" i="27"/>
  <c r="AA37" i="27"/>
  <c r="AA35" i="27"/>
  <c r="AA46" i="27"/>
  <c r="AA42" i="27"/>
  <c r="AA38" i="27"/>
  <c r="AA44" i="27"/>
  <c r="AA36" i="27"/>
  <c r="AA40" i="27"/>
  <c r="X61" i="24"/>
  <c r="X69" i="24" s="1"/>
  <c r="X62" i="24"/>
  <c r="X70" i="24" s="1"/>
  <c r="AB28" i="16"/>
  <c r="Z53" i="24"/>
  <c r="Z51" i="24"/>
  <c r="Z54" i="24"/>
  <c r="Z52" i="24"/>
  <c r="X59" i="24"/>
  <c r="X67" i="24" s="1"/>
  <c r="AC28" i="17"/>
  <c r="AA51" i="26"/>
  <c r="AA53" i="26"/>
  <c r="AA54" i="26"/>
  <c r="AA52" i="26"/>
  <c r="X60" i="24"/>
  <c r="X68" i="24" s="1"/>
  <c r="V60" i="26"/>
  <c r="V68" i="26" s="1"/>
  <c r="V76" i="26" s="1"/>
  <c r="V61" i="26"/>
  <c r="V69" i="26" s="1"/>
  <c r="V77" i="26" s="1"/>
  <c r="V62" i="26"/>
  <c r="V70" i="26" s="1"/>
  <c r="V78" i="26" s="1"/>
  <c r="AB99" i="17"/>
  <c r="AB100" i="17"/>
  <c r="AB98" i="17"/>
  <c r="AB97" i="17"/>
  <c r="AA100" i="16"/>
  <c r="AA99" i="16"/>
  <c r="AA98" i="16"/>
  <c r="AA97" i="16"/>
  <c r="AC29" i="16"/>
  <c r="AC19" i="16"/>
  <c r="AC19" i="18"/>
  <c r="AC29" i="18"/>
  <c r="AC29" i="17"/>
  <c r="AC19" i="17"/>
  <c r="W27" i="26"/>
  <c r="W59" i="26" s="1"/>
  <c r="W29" i="26"/>
  <c r="W28" i="26"/>
  <c r="W60" i="26" s="1"/>
  <c r="W68" i="26" s="1"/>
  <c r="W30" i="26"/>
  <c r="W62" i="26" s="1"/>
  <c r="V67" i="26"/>
  <c r="W68" i="24"/>
  <c r="W70" i="24"/>
  <c r="W69" i="24"/>
  <c r="W67" i="24"/>
  <c r="Y101" i="18"/>
  <c r="Z97" i="18"/>
  <c r="AC124" i="20"/>
  <c r="Y37" i="26"/>
  <c r="Y35" i="26"/>
  <c r="Y38" i="26"/>
  <c r="Y36" i="26"/>
  <c r="Y45" i="24"/>
  <c r="Y43" i="24"/>
  <c r="Y44" i="24"/>
  <c r="Y46" i="24"/>
  <c r="AB124" i="19"/>
  <c r="X43" i="26"/>
  <c r="X46" i="26"/>
  <c r="X44" i="26"/>
  <c r="X45" i="26"/>
  <c r="W47" i="26"/>
  <c r="Y31" i="17"/>
  <c r="Z99" i="18"/>
  <c r="Z98" i="18"/>
  <c r="AC82" i="19"/>
  <c r="X47" i="24"/>
  <c r="AD82" i="20"/>
  <c r="AD82" i="19" s="1"/>
  <c r="Z38" i="24"/>
  <c r="Z36" i="24"/>
  <c r="Z35" i="24"/>
  <c r="Z37" i="24"/>
  <c r="Z100" i="18"/>
  <c r="Z30" i="17"/>
  <c r="AD123" i="20"/>
  <c r="AC123" i="19"/>
  <c r="AD40" i="19"/>
  <c r="AD39" i="19"/>
  <c r="AD81" i="19"/>
  <c r="AE40" i="11"/>
  <c r="AE39" i="11"/>
  <c r="AE82" i="11"/>
  <c r="AE81" i="11"/>
  <c r="AE124" i="11"/>
  <c r="AE123" i="11"/>
  <c r="T75" i="26"/>
  <c r="T79" i="26" s="1"/>
  <c r="U63" i="26"/>
  <c r="Z101" i="16"/>
  <c r="AA101" i="17"/>
  <c r="AE66" i="19"/>
  <c r="AE108" i="19"/>
  <c r="AE113" i="19" s="1"/>
  <c r="AG108" i="29"/>
  <c r="AG113" i="29" s="1"/>
  <c r="AG122" i="29" s="1"/>
  <c r="AE27" i="17" s="1"/>
  <c r="AG113" i="28"/>
  <c r="AG122" i="28" s="1"/>
  <c r="AE17" i="17" s="1"/>
  <c r="AG24" i="28"/>
  <c r="AG29" i="28" s="1"/>
  <c r="AG38" i="28" s="1"/>
  <c r="AE17" i="18" s="1"/>
  <c r="AG66" i="29"/>
  <c r="AG71" i="28"/>
  <c r="AG80" i="28" s="1"/>
  <c r="AE17" i="16" s="1"/>
  <c r="AF24" i="29"/>
  <c r="AF29" i="29" s="1"/>
  <c r="AF38" i="29" s="1"/>
  <c r="AD27" i="18" s="1"/>
  <c r="AF71" i="29"/>
  <c r="AF80" i="29" s="1"/>
  <c r="AD27" i="16" s="1"/>
  <c r="AF113" i="15"/>
  <c r="AF122" i="15" s="1"/>
  <c r="AB38" i="19"/>
  <c r="Z25" i="18" s="1"/>
  <c r="AC29" i="19"/>
  <c r="AC38" i="19" s="1"/>
  <c r="AA25" i="18" s="1"/>
  <c r="AA31" i="18"/>
  <c r="AA30" i="18"/>
  <c r="T79" i="24"/>
  <c r="T71" i="24"/>
  <c r="Z47" i="27"/>
  <c r="Z9" i="27"/>
  <c r="Z4" i="27"/>
  <c r="Z6" i="27"/>
  <c r="Z11" i="27"/>
  <c r="Z12" i="27"/>
  <c r="Z14" i="27"/>
  <c r="Z10" i="27"/>
  <c r="Z13" i="27"/>
  <c r="U78" i="24"/>
  <c r="Y3" i="27"/>
  <c r="Y15" i="27" s="1"/>
  <c r="Y31" i="27"/>
  <c r="U71" i="26"/>
  <c r="U75" i="26"/>
  <c r="U79" i="26" s="1"/>
  <c r="U76" i="24"/>
  <c r="U77" i="24"/>
  <c r="V31" i="24"/>
  <c r="V31" i="26"/>
  <c r="AD80" i="20"/>
  <c r="AF24" i="15"/>
  <c r="AF29" i="15" s="1"/>
  <c r="AF38" i="15" s="1"/>
  <c r="AF71" i="15"/>
  <c r="AF80" i="15" s="1"/>
  <c r="AF38" i="11"/>
  <c r="AD15" i="18" s="1"/>
  <c r="AA25" i="17"/>
  <c r="AF122" i="11"/>
  <c r="AD15" i="17" s="1"/>
  <c r="AE38" i="12"/>
  <c r="AC16" i="18" s="1"/>
  <c r="AF71" i="14"/>
  <c r="AF80" i="14" s="1"/>
  <c r="AD18" i="16" s="1"/>
  <c r="AF24" i="14"/>
  <c r="AF29" i="14" s="1"/>
  <c r="AF38" i="14" s="1"/>
  <c r="AD18" i="18" s="1"/>
  <c r="AF66" i="21"/>
  <c r="V55" i="24"/>
  <c r="AD38" i="20"/>
  <c r="AB26" i="18" s="1"/>
  <c r="AD71" i="19"/>
  <c r="AD24" i="19"/>
  <c r="AF80" i="11"/>
  <c r="AD15" i="16" s="1"/>
  <c r="AA26" i="17"/>
  <c r="Z25" i="16"/>
  <c r="AD122" i="19"/>
  <c r="AD120" i="19"/>
  <c r="AG113" i="11"/>
  <c r="AC80" i="19"/>
  <c r="AC78" i="19"/>
  <c r="U63" i="24"/>
  <c r="AA30" i="16"/>
  <c r="AE80" i="12"/>
  <c r="AC16" i="16" s="1"/>
  <c r="AD122" i="20"/>
  <c r="AB21" i="16"/>
  <c r="AB20" i="16"/>
  <c r="AB21" i="17"/>
  <c r="AB20" i="17"/>
  <c r="AG71" i="11"/>
  <c r="AG24" i="11"/>
  <c r="AG29" i="11" s="1"/>
  <c r="AE24" i="21"/>
  <c r="AE29" i="21" s="1"/>
  <c r="AE38" i="21" s="1"/>
  <c r="AC28" i="18" s="1"/>
  <c r="AE71" i="21"/>
  <c r="AE80" i="21" s="1"/>
  <c r="AB21" i="18"/>
  <c r="AB20" i="18"/>
  <c r="AE24" i="20"/>
  <c r="AE29" i="20" s="1"/>
  <c r="AE39" i="20" s="1"/>
  <c r="AE40" i="20" s="1"/>
  <c r="AE71" i="20"/>
  <c r="AE81" i="20" s="1"/>
  <c r="AA26" i="16"/>
  <c r="AE122" i="12"/>
  <c r="AC16" i="17" s="1"/>
  <c r="AF24" i="12"/>
  <c r="AF29" i="12" s="1"/>
  <c r="AF39" i="12" s="1"/>
  <c r="AF40" i="12" s="1"/>
  <c r="AF71" i="12"/>
  <c r="AF81" i="12" s="1"/>
  <c r="AF82" i="12" s="1"/>
  <c r="W55" i="26"/>
  <c r="AF113" i="12"/>
  <c r="AF123" i="12" s="1"/>
  <c r="AF124" i="12" s="1"/>
  <c r="AE113" i="20"/>
  <c r="W39" i="24"/>
  <c r="W39" i="26"/>
  <c r="AF108" i="21"/>
  <c r="AF113" i="21" s="1"/>
  <c r="AF122" i="21" s="1"/>
  <c r="AF113" i="14"/>
  <c r="AF122" i="14" s="1"/>
  <c r="AD18" i="17" s="1"/>
  <c r="AA30" i="27" l="1"/>
  <c r="AA28" i="27"/>
  <c r="AA26" i="27"/>
  <c r="AA24" i="27"/>
  <c r="AA29" i="27"/>
  <c r="AA27" i="27"/>
  <c r="AA25" i="27"/>
  <c r="AA9" i="27" s="1"/>
  <c r="AA23" i="27"/>
  <c r="AA7" i="27" s="1"/>
  <c r="AA21" i="27"/>
  <c r="AA19" i="27"/>
  <c r="AA22" i="27"/>
  <c r="AA20" i="27"/>
  <c r="AB46" i="27"/>
  <c r="AB44" i="27"/>
  <c r="AB42" i="27"/>
  <c r="AB40" i="27"/>
  <c r="AB38" i="27"/>
  <c r="AB36" i="27"/>
  <c r="AB43" i="27"/>
  <c r="AB39" i="27"/>
  <c r="AB35" i="27"/>
  <c r="AB45" i="27"/>
  <c r="AB41" i="27"/>
  <c r="AB37" i="27"/>
  <c r="W61" i="26"/>
  <c r="W69" i="26" s="1"/>
  <c r="W77" i="26" s="1"/>
  <c r="AC28" i="16"/>
  <c r="AA54" i="24"/>
  <c r="AA52" i="24"/>
  <c r="AA51" i="24"/>
  <c r="AA53" i="24"/>
  <c r="AD28" i="17"/>
  <c r="AB51" i="26"/>
  <c r="AB52" i="26"/>
  <c r="AB53" i="26"/>
  <c r="AB54" i="26"/>
  <c r="W70" i="26"/>
  <c r="W78" i="26" s="1"/>
  <c r="AB99" i="16"/>
  <c r="AB100" i="16"/>
  <c r="AB98" i="16"/>
  <c r="AB97" i="16"/>
  <c r="AC98" i="17"/>
  <c r="AC99" i="17"/>
  <c r="AC100" i="17"/>
  <c r="AC97" i="17"/>
  <c r="X27" i="26"/>
  <c r="X59" i="26" s="1"/>
  <c r="X29" i="26"/>
  <c r="X28" i="26"/>
  <c r="X60" i="26" s="1"/>
  <c r="X68" i="26" s="1"/>
  <c r="X30" i="26"/>
  <c r="AD19" i="18"/>
  <c r="AD29" i="18"/>
  <c r="Z28" i="24"/>
  <c r="Z30" i="24"/>
  <c r="Z29" i="24"/>
  <c r="Z27" i="24"/>
  <c r="AD29" i="17"/>
  <c r="AD19" i="17"/>
  <c r="AD29" i="16"/>
  <c r="AD19" i="16"/>
  <c r="AA31" i="16"/>
  <c r="Y28" i="24"/>
  <c r="Y60" i="24" s="1"/>
  <c r="Y30" i="24"/>
  <c r="Y62" i="24" s="1"/>
  <c r="Y27" i="24"/>
  <c r="Y59" i="24" s="1"/>
  <c r="Y29" i="24"/>
  <c r="Y61" i="24" s="1"/>
  <c r="W67" i="26"/>
  <c r="Z101" i="18"/>
  <c r="AA98" i="18"/>
  <c r="AD124" i="20"/>
  <c r="Z36" i="26"/>
  <c r="Z37" i="26"/>
  <c r="Z35" i="26"/>
  <c r="Z38" i="26"/>
  <c r="Z45" i="24"/>
  <c r="Z43" i="24"/>
  <c r="Z46" i="24"/>
  <c r="Z44" i="24"/>
  <c r="AA97" i="18"/>
  <c r="AE82" i="20"/>
  <c r="AE82" i="19" s="1"/>
  <c r="AA36" i="24"/>
  <c r="AA37" i="24"/>
  <c r="AA35" i="24"/>
  <c r="AA38" i="24"/>
  <c r="X47" i="26"/>
  <c r="Z31" i="17"/>
  <c r="AA99" i="18"/>
  <c r="Y47" i="24"/>
  <c r="AA100" i="18"/>
  <c r="AC124" i="19"/>
  <c r="Y45" i="26"/>
  <c r="Y46" i="26"/>
  <c r="Y44" i="26"/>
  <c r="Y43" i="26"/>
  <c r="AA30" i="17"/>
  <c r="AE123" i="20"/>
  <c r="AD123" i="19"/>
  <c r="AE81" i="19"/>
  <c r="AE40" i="19"/>
  <c r="AE39" i="19"/>
  <c r="AF40" i="11"/>
  <c r="AF39" i="11"/>
  <c r="AF124" i="11"/>
  <c r="AF123" i="11"/>
  <c r="AF82" i="11"/>
  <c r="AF81" i="11"/>
  <c r="AB101" i="17"/>
  <c r="AC36" i="19"/>
  <c r="AA101" i="16"/>
  <c r="AF108" i="19"/>
  <c r="AF113" i="19" s="1"/>
  <c r="AF66" i="19"/>
  <c r="AH108" i="29"/>
  <c r="AH113" i="29" s="1"/>
  <c r="AH122" i="29" s="1"/>
  <c r="AF27" i="17" s="1"/>
  <c r="AH113" i="28"/>
  <c r="AH122" i="28" s="1"/>
  <c r="AF17" i="17" s="1"/>
  <c r="AH66" i="29"/>
  <c r="AH24" i="28"/>
  <c r="AH29" i="28" s="1"/>
  <c r="AH38" i="28" s="1"/>
  <c r="AF17" i="18" s="1"/>
  <c r="AH71" i="28"/>
  <c r="AH80" i="28" s="1"/>
  <c r="AF17" i="16" s="1"/>
  <c r="AG24" i="29"/>
  <c r="AG29" i="29" s="1"/>
  <c r="AG38" i="29" s="1"/>
  <c r="AE27" i="18" s="1"/>
  <c r="AG71" i="29"/>
  <c r="AG80" i="29" s="1"/>
  <c r="AE27" i="16" s="1"/>
  <c r="AG113" i="15"/>
  <c r="AG122" i="15" s="1"/>
  <c r="AD29" i="19"/>
  <c r="AD36" i="19" s="1"/>
  <c r="AB31" i="18"/>
  <c r="AB30" i="18"/>
  <c r="W76" i="26"/>
  <c r="V76" i="24"/>
  <c r="AA47" i="27"/>
  <c r="AA4" i="27"/>
  <c r="AA8" i="27"/>
  <c r="AA13" i="27"/>
  <c r="AA12" i="27"/>
  <c r="AA5" i="27"/>
  <c r="AA6" i="27"/>
  <c r="AA10" i="27"/>
  <c r="AA11" i="27"/>
  <c r="AA14" i="27"/>
  <c r="V78" i="24"/>
  <c r="V77" i="24"/>
  <c r="Z31" i="27"/>
  <c r="Z3" i="27"/>
  <c r="Z15" i="27" s="1"/>
  <c r="U71" i="24"/>
  <c r="U75" i="24"/>
  <c r="U79" i="24" s="1"/>
  <c r="W31" i="26"/>
  <c r="AA25" i="16"/>
  <c r="AG108" i="21"/>
  <c r="AG113" i="21" s="1"/>
  <c r="AG122" i="21" s="1"/>
  <c r="AG113" i="14"/>
  <c r="AG122" i="14" s="1"/>
  <c r="AE18" i="17" s="1"/>
  <c r="AC21" i="18"/>
  <c r="AC20" i="18"/>
  <c r="V63" i="24"/>
  <c r="AH113" i="11"/>
  <c r="AB25" i="17"/>
  <c r="AG122" i="11"/>
  <c r="AE15" i="17" s="1"/>
  <c r="AF24" i="20"/>
  <c r="AF29" i="20" s="1"/>
  <c r="AF39" i="20" s="1"/>
  <c r="AF40" i="20" s="1"/>
  <c r="AF71" i="20"/>
  <c r="AF81" i="20" s="1"/>
  <c r="W31" i="24"/>
  <c r="AG24" i="14"/>
  <c r="AG29" i="14" s="1"/>
  <c r="AG38" i="14" s="1"/>
  <c r="AE18" i="18" s="1"/>
  <c r="AG71" i="14"/>
  <c r="AG80" i="14" s="1"/>
  <c r="AE18" i="16" s="1"/>
  <c r="AG66" i="21"/>
  <c r="X39" i="24"/>
  <c r="AF80" i="12"/>
  <c r="AD16" i="16" s="1"/>
  <c r="AG24" i="12"/>
  <c r="AG29" i="12" s="1"/>
  <c r="AG39" i="12" s="1"/>
  <c r="AG40" i="12" s="1"/>
  <c r="AG71" i="12"/>
  <c r="AG81" i="12" s="1"/>
  <c r="AG82" i="12" s="1"/>
  <c r="AE80" i="20"/>
  <c r="AF122" i="12"/>
  <c r="AD16" i="17" s="1"/>
  <c r="AF38" i="12"/>
  <c r="AD16" i="18" s="1"/>
  <c r="AE24" i="19"/>
  <c r="AE71" i="19"/>
  <c r="AG24" i="15"/>
  <c r="AG29" i="15" s="1"/>
  <c r="AG38" i="15" s="1"/>
  <c r="AG71" i="15"/>
  <c r="AG80" i="15" s="1"/>
  <c r="AC21" i="16"/>
  <c r="AC20" i="16"/>
  <c r="X55" i="26"/>
  <c r="AF24" i="21"/>
  <c r="AF29" i="21" s="1"/>
  <c r="AF38" i="21" s="1"/>
  <c r="AD28" i="18" s="1"/>
  <c r="AF71" i="21"/>
  <c r="AF80" i="21" s="1"/>
  <c r="AE122" i="19"/>
  <c r="AE120" i="19"/>
  <c r="AF113" i="20"/>
  <c r="AE38" i="20"/>
  <c r="AC26" i="18" s="1"/>
  <c r="AG38" i="11"/>
  <c r="AE15" i="18" s="1"/>
  <c r="AH24" i="11"/>
  <c r="AH29" i="11" s="1"/>
  <c r="AH71" i="11"/>
  <c r="AD80" i="19"/>
  <c r="AD78" i="19"/>
  <c r="AB26" i="16"/>
  <c r="AE122" i="20"/>
  <c r="W55" i="24"/>
  <c r="AG80" i="11"/>
  <c r="AE15" i="16" s="1"/>
  <c r="V63" i="26"/>
  <c r="AB30" i="16"/>
  <c r="AB31" i="16"/>
  <c r="AC21" i="17"/>
  <c r="AC20" i="17"/>
  <c r="X39" i="26"/>
  <c r="AB26" i="17"/>
  <c r="AG113" i="12"/>
  <c r="AG123" i="12" s="1"/>
  <c r="AG124" i="12" s="1"/>
  <c r="AC45" i="27" l="1"/>
  <c r="AC43" i="27"/>
  <c r="AC41" i="27"/>
  <c r="AC39" i="27"/>
  <c r="AC37" i="27"/>
  <c r="AC35" i="27"/>
  <c r="AC46" i="27"/>
  <c r="AC42" i="27"/>
  <c r="AC38" i="27"/>
  <c r="AC40" i="27"/>
  <c r="AC44" i="27"/>
  <c r="AC36" i="27"/>
  <c r="AB30" i="27"/>
  <c r="AB28" i="27"/>
  <c r="AB26" i="27"/>
  <c r="AB24" i="27"/>
  <c r="AB8" i="27" s="1"/>
  <c r="AB22" i="27"/>
  <c r="AB20" i="27"/>
  <c r="AB27" i="27"/>
  <c r="AB29" i="27"/>
  <c r="AB19" i="27"/>
  <c r="AB23" i="27"/>
  <c r="AB25" i="27"/>
  <c r="AB21" i="27"/>
  <c r="Z59" i="24"/>
  <c r="Z67" i="24" s="1"/>
  <c r="Z60" i="24"/>
  <c r="Z68" i="24" s="1"/>
  <c r="AE28" i="17"/>
  <c r="AC51" i="26"/>
  <c r="AC53" i="26"/>
  <c r="AC54" i="26"/>
  <c r="AC52" i="26"/>
  <c r="Z62" i="24"/>
  <c r="Z70" i="24" s="1"/>
  <c r="Z61" i="24"/>
  <c r="Z69" i="24" s="1"/>
  <c r="AD28" i="16"/>
  <c r="AB53" i="24"/>
  <c r="AB51" i="24"/>
  <c r="AB54" i="24"/>
  <c r="AB52" i="24"/>
  <c r="X62" i="26"/>
  <c r="X70" i="26" s="1"/>
  <c r="X78" i="26" s="1"/>
  <c r="X61" i="26"/>
  <c r="X69" i="26" s="1"/>
  <c r="X77" i="26" s="1"/>
  <c r="AC97" i="16"/>
  <c r="AC100" i="16"/>
  <c r="AC99" i="16"/>
  <c r="AC98" i="16"/>
  <c r="AD98" i="17"/>
  <c r="AD97" i="17"/>
  <c r="AD99" i="17"/>
  <c r="AD100" i="17"/>
  <c r="AA31" i="17"/>
  <c r="Y27" i="26"/>
  <c r="Y59" i="26" s="1"/>
  <c r="Y29" i="26"/>
  <c r="Y61" i="26" s="1"/>
  <c r="Y69" i="26" s="1"/>
  <c r="Y28" i="26"/>
  <c r="Y60" i="26" s="1"/>
  <c r="Y30" i="26"/>
  <c r="Y62" i="26" s="1"/>
  <c r="AE29" i="16"/>
  <c r="AE19" i="16"/>
  <c r="AE29" i="17"/>
  <c r="AE19" i="17"/>
  <c r="AE29" i="18"/>
  <c r="AE19" i="18"/>
  <c r="AA28" i="24"/>
  <c r="AA30" i="24"/>
  <c r="AA29" i="24"/>
  <c r="AA27" i="24"/>
  <c r="Y70" i="24"/>
  <c r="AA101" i="18"/>
  <c r="Y68" i="24"/>
  <c r="Y67" i="24"/>
  <c r="Y69" i="24"/>
  <c r="AB99" i="18"/>
  <c r="AB100" i="18"/>
  <c r="AB97" i="18"/>
  <c r="Z44" i="26"/>
  <c r="Z45" i="26"/>
  <c r="Z43" i="26"/>
  <c r="Z46" i="26"/>
  <c r="AD124" i="19"/>
  <c r="AB98" i="18"/>
  <c r="AE124" i="20"/>
  <c r="AA35" i="26"/>
  <c r="AA38" i="26"/>
  <c r="AA36" i="26"/>
  <c r="AA37" i="26"/>
  <c r="Z47" i="24"/>
  <c r="Y47" i="26"/>
  <c r="AF82" i="20"/>
  <c r="AF82" i="19" s="1"/>
  <c r="AB36" i="24"/>
  <c r="AB37" i="24"/>
  <c r="AB38" i="24"/>
  <c r="AB35" i="24"/>
  <c r="AA45" i="24"/>
  <c r="AA43" i="24"/>
  <c r="AA46" i="24"/>
  <c r="AA44" i="24"/>
  <c r="AB30" i="17"/>
  <c r="AF123" i="20"/>
  <c r="AE123" i="19"/>
  <c r="AC30" i="17" s="1"/>
  <c r="AF81" i="19"/>
  <c r="AF40" i="19"/>
  <c r="AF39" i="19"/>
  <c r="AG124" i="11"/>
  <c r="AG123" i="11"/>
  <c r="AG82" i="11"/>
  <c r="AG81" i="11"/>
  <c r="AG40" i="11"/>
  <c r="AG39" i="11"/>
  <c r="W63" i="26"/>
  <c r="AC101" i="17"/>
  <c r="AB101" i="16"/>
  <c r="AG108" i="19"/>
  <c r="AG113" i="19" s="1"/>
  <c r="AG66" i="19"/>
  <c r="AI108" i="29"/>
  <c r="AI113" i="29" s="1"/>
  <c r="AI122" i="29" s="1"/>
  <c r="AG27" i="17" s="1"/>
  <c r="AI113" i="28"/>
  <c r="AI122" i="28" s="1"/>
  <c r="AG17" i="17" s="1"/>
  <c r="AI66" i="29"/>
  <c r="AI24" i="28"/>
  <c r="AI29" i="28" s="1"/>
  <c r="AI38" i="28" s="1"/>
  <c r="AG17" i="18" s="1"/>
  <c r="AI71" i="28"/>
  <c r="AI80" i="28" s="1"/>
  <c r="AG17" i="16" s="1"/>
  <c r="AH24" i="29"/>
  <c r="AH29" i="29" s="1"/>
  <c r="AH38" i="29" s="1"/>
  <c r="AF27" i="18" s="1"/>
  <c r="AH71" i="29"/>
  <c r="AH80" i="29" s="1"/>
  <c r="AF27" i="16" s="1"/>
  <c r="AH113" i="15"/>
  <c r="AH122" i="15" s="1"/>
  <c r="AD38" i="19"/>
  <c r="AB25" i="18" s="1"/>
  <c r="AE29" i="19"/>
  <c r="AE36" i="19" s="1"/>
  <c r="AC31" i="18"/>
  <c r="AC30" i="18"/>
  <c r="X76" i="26"/>
  <c r="AA3" i="27"/>
  <c r="AA15" i="27" s="1"/>
  <c r="AA31" i="27"/>
  <c r="W77" i="24"/>
  <c r="AB6" i="27"/>
  <c r="AB5" i="27"/>
  <c r="AB9" i="27"/>
  <c r="AB7" i="27"/>
  <c r="AB12" i="27"/>
  <c r="AB13" i="27"/>
  <c r="AB4" i="27"/>
  <c r="AB11" i="27"/>
  <c r="AB10" i="27"/>
  <c r="AB14" i="27"/>
  <c r="AB47" i="27"/>
  <c r="W78" i="24"/>
  <c r="W71" i="26"/>
  <c r="W75" i="26"/>
  <c r="W79" i="26" s="1"/>
  <c r="V71" i="26"/>
  <c r="V75" i="26"/>
  <c r="V79" i="26" s="1"/>
  <c r="W76" i="24"/>
  <c r="V71" i="24"/>
  <c r="V75" i="24"/>
  <c r="V79" i="24" s="1"/>
  <c r="Y39" i="24"/>
  <c r="W63" i="24"/>
  <c r="AH71" i="12"/>
  <c r="AH81" i="12" s="1"/>
  <c r="AH82" i="12" s="1"/>
  <c r="AH24" i="12"/>
  <c r="AH29" i="12" s="1"/>
  <c r="AH39" i="12" s="1"/>
  <c r="AH40" i="12" s="1"/>
  <c r="AD21" i="18"/>
  <c r="AD20" i="18"/>
  <c r="AG122" i="12"/>
  <c r="AE16" i="17" s="1"/>
  <c r="AG113" i="20"/>
  <c r="AB25" i="16"/>
  <c r="AH71" i="14"/>
  <c r="AH80" i="14" s="1"/>
  <c r="AF18" i="16" s="1"/>
  <c r="AH66" i="21"/>
  <c r="AH24" i="14"/>
  <c r="AH29" i="14" s="1"/>
  <c r="AH38" i="14" s="1"/>
  <c r="AF18" i="18" s="1"/>
  <c r="AC25" i="17"/>
  <c r="X31" i="26"/>
  <c r="Y55" i="26"/>
  <c r="X31" i="24"/>
  <c r="Y39" i="26"/>
  <c r="AH24" i="15"/>
  <c r="AH29" i="15" s="1"/>
  <c r="AH38" i="15" s="1"/>
  <c r="AH71" i="15"/>
  <c r="AH80" i="15" s="1"/>
  <c r="AG24" i="20"/>
  <c r="AG29" i="20" s="1"/>
  <c r="AG39" i="20" s="1"/>
  <c r="AG40" i="20" s="1"/>
  <c r="AG71" i="20"/>
  <c r="AG81" i="20" s="1"/>
  <c r="AF80" i="20"/>
  <c r="AH113" i="12"/>
  <c r="AH123" i="12" s="1"/>
  <c r="AH124" i="12" s="1"/>
  <c r="AI71" i="11"/>
  <c r="AI24" i="11"/>
  <c r="AI29" i="11" s="1"/>
  <c r="AH80" i="11"/>
  <c r="AF15" i="16" s="1"/>
  <c r="AG80" i="12"/>
  <c r="AE16" i="16" s="1"/>
  <c r="AF38" i="20"/>
  <c r="AD26" i="18" s="1"/>
  <c r="AH113" i="14"/>
  <c r="AH122" i="14" s="1"/>
  <c r="AF18" i="17" s="1"/>
  <c r="AH108" i="21"/>
  <c r="AH113" i="21" s="1"/>
  <c r="AH122" i="21" s="1"/>
  <c r="AH38" i="11"/>
  <c r="AF15" i="18" s="1"/>
  <c r="AF122" i="19"/>
  <c r="AF120" i="19"/>
  <c r="AI113" i="11"/>
  <c r="AC26" i="16"/>
  <c r="AG38" i="12"/>
  <c r="AE16" i="18" s="1"/>
  <c r="AF71" i="19"/>
  <c r="AF24" i="19"/>
  <c r="AC26" i="17"/>
  <c r="AF122" i="20"/>
  <c r="AE80" i="19"/>
  <c r="AE78" i="19"/>
  <c r="AC31" i="16"/>
  <c r="AC30" i="16"/>
  <c r="AD21" i="16"/>
  <c r="AD20" i="16"/>
  <c r="AG24" i="21"/>
  <c r="AG29" i="21" s="1"/>
  <c r="AG38" i="21" s="1"/>
  <c r="AE28" i="18" s="1"/>
  <c r="AG71" i="21"/>
  <c r="AG80" i="21" s="1"/>
  <c r="X55" i="24"/>
  <c r="AH122" i="11"/>
  <c r="AF15" i="17" s="1"/>
  <c r="AD20" i="17"/>
  <c r="AD21" i="17"/>
  <c r="AC30" i="27" l="1"/>
  <c r="AC28" i="27"/>
  <c r="AC26" i="27"/>
  <c r="AC24" i="27"/>
  <c r="AC29" i="27"/>
  <c r="AC27" i="27"/>
  <c r="AC25" i="27"/>
  <c r="AC23" i="27"/>
  <c r="AC7" i="27" s="1"/>
  <c r="AC21" i="27"/>
  <c r="AC19" i="27"/>
  <c r="AC22" i="27"/>
  <c r="AC20" i="27"/>
  <c r="AD45" i="27"/>
  <c r="AD43" i="27"/>
  <c r="AD41" i="27"/>
  <c r="AD39" i="27"/>
  <c r="AD37" i="27"/>
  <c r="AD35" i="27"/>
  <c r="AD44" i="27"/>
  <c r="AD40" i="27"/>
  <c r="AD36" i="27"/>
  <c r="AD46" i="27"/>
  <c r="AD42" i="27"/>
  <c r="AD38" i="27"/>
  <c r="AA60" i="24"/>
  <c r="AA68" i="24" s="1"/>
  <c r="AA62" i="24"/>
  <c r="AA70" i="24" s="1"/>
  <c r="AA61" i="24"/>
  <c r="AA69" i="24" s="1"/>
  <c r="AF28" i="17"/>
  <c r="AD51" i="26"/>
  <c r="AD52" i="26"/>
  <c r="AD53" i="26"/>
  <c r="AD54" i="26"/>
  <c r="AA59" i="24"/>
  <c r="AA67" i="24" s="1"/>
  <c r="AE28" i="16"/>
  <c r="AC54" i="24"/>
  <c r="AC52" i="24"/>
  <c r="AC51" i="24"/>
  <c r="AC53" i="24"/>
  <c r="Y68" i="26"/>
  <c r="Y76" i="26" s="1"/>
  <c r="Y70" i="26"/>
  <c r="Y78" i="26" s="1"/>
  <c r="AE97" i="17"/>
  <c r="AE98" i="17"/>
  <c r="AE99" i="17"/>
  <c r="AE100" i="17"/>
  <c r="AD100" i="16"/>
  <c r="AD98" i="16"/>
  <c r="AD97" i="16"/>
  <c r="AD99" i="16"/>
  <c r="AF19" i="17"/>
  <c r="AF29" i="17"/>
  <c r="AF29" i="16"/>
  <c r="AF19" i="16"/>
  <c r="AF29" i="18"/>
  <c r="AF19" i="18"/>
  <c r="AB27" i="24"/>
  <c r="AB29" i="24"/>
  <c r="AB28" i="24"/>
  <c r="AB30" i="24"/>
  <c r="Z27" i="26"/>
  <c r="Z59" i="26" s="1"/>
  <c r="Z29" i="26"/>
  <c r="Z28" i="26"/>
  <c r="Z30" i="26"/>
  <c r="X63" i="26"/>
  <c r="X67" i="26"/>
  <c r="X75" i="26" s="1"/>
  <c r="X79" i="26" s="1"/>
  <c r="Y67" i="26"/>
  <c r="AB101" i="18"/>
  <c r="AF124" i="20"/>
  <c r="AB35" i="26"/>
  <c r="AB38" i="26"/>
  <c r="AB36" i="26"/>
  <c r="AB37" i="26"/>
  <c r="AB31" i="17"/>
  <c r="AC100" i="18"/>
  <c r="AC99" i="18"/>
  <c r="AA47" i="24"/>
  <c r="Z47" i="26"/>
  <c r="AG82" i="20"/>
  <c r="AC37" i="24"/>
  <c r="AC35" i="24"/>
  <c r="AC36" i="24"/>
  <c r="AC38" i="24"/>
  <c r="AC97" i="18"/>
  <c r="AB43" i="24"/>
  <c r="AB46" i="24"/>
  <c r="AB44" i="24"/>
  <c r="AB45" i="24"/>
  <c r="AC98" i="18"/>
  <c r="AE124" i="19"/>
  <c r="AA43" i="26"/>
  <c r="AA44" i="26"/>
  <c r="AA45" i="26"/>
  <c r="AA46" i="26"/>
  <c r="AF123" i="19"/>
  <c r="AG123" i="20"/>
  <c r="AG40" i="19"/>
  <c r="AG39" i="19"/>
  <c r="AG81" i="19"/>
  <c r="AH40" i="11"/>
  <c r="AH39" i="11"/>
  <c r="AH82" i="11"/>
  <c r="AH81" i="11"/>
  <c r="AH124" i="11"/>
  <c r="AH123" i="11"/>
  <c r="AD101" i="17"/>
  <c r="AC101" i="16"/>
  <c r="AE38" i="19"/>
  <c r="AC25" i="18" s="1"/>
  <c r="AH66" i="19"/>
  <c r="AH108" i="19"/>
  <c r="AH113" i="19" s="1"/>
  <c r="AJ108" i="29"/>
  <c r="AJ113" i="29" s="1"/>
  <c r="AJ122" i="29" s="1"/>
  <c r="AH27" i="17" s="1"/>
  <c r="AJ113" i="28"/>
  <c r="AJ122" i="28" s="1"/>
  <c r="AH17" i="17" s="1"/>
  <c r="AI24" i="29"/>
  <c r="AI29" i="29" s="1"/>
  <c r="AI38" i="29" s="1"/>
  <c r="AG27" i="18" s="1"/>
  <c r="AI71" i="29"/>
  <c r="AI80" i="29" s="1"/>
  <c r="AG27" i="16" s="1"/>
  <c r="AJ66" i="29"/>
  <c r="AJ24" i="28"/>
  <c r="AJ29" i="28" s="1"/>
  <c r="AJ38" i="28" s="1"/>
  <c r="AH17" i="18" s="1"/>
  <c r="AJ71" i="28"/>
  <c r="AJ80" i="28" s="1"/>
  <c r="AH17" i="16" s="1"/>
  <c r="AI113" i="15"/>
  <c r="AI122" i="15" s="1"/>
  <c r="AF29" i="19"/>
  <c r="AF38" i="19" s="1"/>
  <c r="AD25" i="18" s="1"/>
  <c r="AD31" i="18"/>
  <c r="Y77" i="26"/>
  <c r="AC47" i="27"/>
  <c r="X78" i="24"/>
  <c r="X76" i="24"/>
  <c r="X75" i="24"/>
  <c r="AC5" i="27"/>
  <c r="AC10" i="27"/>
  <c r="AC14" i="27"/>
  <c r="AC8" i="27"/>
  <c r="AC13" i="27"/>
  <c r="AC9" i="27"/>
  <c r="AC11" i="27"/>
  <c r="AC6" i="27"/>
  <c r="AC12" i="27"/>
  <c r="AC4" i="27"/>
  <c r="X77" i="24"/>
  <c r="AB3" i="27"/>
  <c r="AB15" i="27" s="1"/>
  <c r="AB31" i="27"/>
  <c r="W71" i="24"/>
  <c r="W75" i="24"/>
  <c r="W79" i="24" s="1"/>
  <c r="Y31" i="26"/>
  <c r="Y31" i="24"/>
  <c r="AI113" i="12"/>
  <c r="AI123" i="12" s="1"/>
  <c r="AI124" i="12" s="1"/>
  <c r="AD25" i="17"/>
  <c r="AI80" i="11"/>
  <c r="AG15" i="16" s="1"/>
  <c r="Z39" i="26"/>
  <c r="AG38" i="20"/>
  <c r="AE26" i="18" s="1"/>
  <c r="AG122" i="20"/>
  <c r="AH38" i="12"/>
  <c r="AF16" i="18" s="1"/>
  <c r="AF80" i="19"/>
  <c r="AF78" i="19"/>
  <c r="AH80" i="12"/>
  <c r="AF16" i="16" s="1"/>
  <c r="AJ71" i="11"/>
  <c r="AJ24" i="11"/>
  <c r="AJ29" i="11" s="1"/>
  <c r="AI108" i="21"/>
  <c r="AI113" i="21" s="1"/>
  <c r="AI122" i="21" s="1"/>
  <c r="AI113" i="14"/>
  <c r="AI122" i="14" s="1"/>
  <c r="AG18" i="17" s="1"/>
  <c r="AH122" i="12"/>
  <c r="AF16" i="17" s="1"/>
  <c r="AD26" i="17"/>
  <c r="AI122" i="11"/>
  <c r="AG15" i="17" s="1"/>
  <c r="AD30" i="18"/>
  <c r="AH113" i="20"/>
  <c r="X63" i="24"/>
  <c r="AI24" i="12"/>
  <c r="AI29" i="12" s="1"/>
  <c r="AI39" i="12" s="1"/>
  <c r="AI40" i="12" s="1"/>
  <c r="AI71" i="12"/>
  <c r="AI81" i="12" s="1"/>
  <c r="AI82" i="12" s="1"/>
  <c r="AD26" i="16"/>
  <c r="AH24" i="21"/>
  <c r="AH29" i="21" s="1"/>
  <c r="AH38" i="21" s="1"/>
  <c r="AF28" i="18" s="1"/>
  <c r="AH71" i="21"/>
  <c r="AH80" i="21" s="1"/>
  <c r="AE21" i="18"/>
  <c r="AE20" i="18"/>
  <c r="AE21" i="16"/>
  <c r="AE20" i="16"/>
  <c r="AI24" i="15"/>
  <c r="AI29" i="15" s="1"/>
  <c r="AI38" i="15" s="1"/>
  <c r="AI71" i="15"/>
  <c r="AI80" i="15" s="1"/>
  <c r="AD30" i="16"/>
  <c r="AD31" i="16"/>
  <c r="AE20" i="17"/>
  <c r="AE21" i="17"/>
  <c r="Y55" i="24"/>
  <c r="AI24" i="14"/>
  <c r="AI29" i="14" s="1"/>
  <c r="AI38" i="14" s="1"/>
  <c r="AG18" i="18" s="1"/>
  <c r="AI66" i="21"/>
  <c r="AI71" i="14"/>
  <c r="AI80" i="14" s="1"/>
  <c r="AG18" i="16" s="1"/>
  <c r="AG80" i="20"/>
  <c r="Z39" i="24"/>
  <c r="Z55" i="26"/>
  <c r="AJ113" i="11"/>
  <c r="AC25" i="16"/>
  <c r="AI38" i="11"/>
  <c r="AG15" i="18" s="1"/>
  <c r="AG71" i="19"/>
  <c r="AG24" i="19"/>
  <c r="AG122" i="19"/>
  <c r="AG120" i="19"/>
  <c r="AH24" i="20"/>
  <c r="AH29" i="20" s="1"/>
  <c r="AH39" i="20" s="1"/>
  <c r="AH40" i="20" s="1"/>
  <c r="AH71" i="20"/>
  <c r="AH81" i="20" s="1"/>
  <c r="AE46" i="27" l="1"/>
  <c r="AE44" i="27"/>
  <c r="AE42" i="27"/>
  <c r="AE40" i="27"/>
  <c r="AE38" i="27"/>
  <c r="AE36" i="27"/>
  <c r="AE43" i="27"/>
  <c r="AE39" i="27"/>
  <c r="AE35" i="27"/>
  <c r="AE45" i="27"/>
  <c r="AE41" i="27"/>
  <c r="AE37" i="27"/>
  <c r="AD29" i="27"/>
  <c r="AD27" i="27"/>
  <c r="AD25" i="27"/>
  <c r="AD23" i="27"/>
  <c r="AD7" i="27" s="1"/>
  <c r="AD21" i="27"/>
  <c r="AD19" i="27"/>
  <c r="AD28" i="27"/>
  <c r="AD24" i="27"/>
  <c r="AD30" i="27"/>
  <c r="AD20" i="27"/>
  <c r="AD26" i="27"/>
  <c r="AD22" i="27"/>
  <c r="AD6" i="27" s="1"/>
  <c r="AB61" i="24"/>
  <c r="AB69" i="24" s="1"/>
  <c r="AB62" i="24"/>
  <c r="AB70" i="24" s="1"/>
  <c r="AB59" i="24"/>
  <c r="AB67" i="24" s="1"/>
  <c r="AB60" i="24"/>
  <c r="AB68" i="24" s="1"/>
  <c r="Z61" i="26"/>
  <c r="Z69" i="26" s="1"/>
  <c r="Z77" i="26" s="1"/>
  <c r="AG28" i="17"/>
  <c r="AE51" i="26"/>
  <c r="AE52" i="26"/>
  <c r="AE53" i="26"/>
  <c r="AE54" i="26"/>
  <c r="Z60" i="26"/>
  <c r="Z68" i="26" s="1"/>
  <c r="Z76" i="26" s="1"/>
  <c r="AF28" i="16"/>
  <c r="AD53" i="24"/>
  <c r="AD52" i="24"/>
  <c r="AD51" i="24"/>
  <c r="AD54" i="24"/>
  <c r="Z62" i="26"/>
  <c r="Z70" i="26" s="1"/>
  <c r="Z78" i="26" s="1"/>
  <c r="AF97" i="17"/>
  <c r="AF98" i="17"/>
  <c r="AF100" i="17"/>
  <c r="AF99" i="17"/>
  <c r="AE98" i="16"/>
  <c r="AE99" i="16"/>
  <c r="AE100" i="16"/>
  <c r="AE97" i="16"/>
  <c r="AG29" i="18"/>
  <c r="AG19" i="18"/>
  <c r="AG19" i="17"/>
  <c r="AG29" i="17"/>
  <c r="AA28" i="26"/>
  <c r="AA60" i="26" s="1"/>
  <c r="AA27" i="26"/>
  <c r="AA59" i="26" s="1"/>
  <c r="AA29" i="26"/>
  <c r="AA30" i="26"/>
  <c r="AG29" i="16"/>
  <c r="AG19" i="16"/>
  <c r="X71" i="26"/>
  <c r="AC101" i="18"/>
  <c r="AG124" i="20"/>
  <c r="AC37" i="26"/>
  <c r="AC38" i="26"/>
  <c r="AC36" i="26"/>
  <c r="AC35" i="26"/>
  <c r="AH82" i="20"/>
  <c r="AD37" i="24"/>
  <c r="AD35" i="24"/>
  <c r="AD38" i="24"/>
  <c r="AD36" i="24"/>
  <c r="AB47" i="24"/>
  <c r="AC43" i="24"/>
  <c r="AC46" i="24"/>
  <c r="AC44" i="24"/>
  <c r="AC45" i="24"/>
  <c r="AD98" i="18"/>
  <c r="AD100" i="18"/>
  <c r="AD99" i="18"/>
  <c r="AG82" i="19"/>
  <c r="AA47" i="26"/>
  <c r="AD97" i="18"/>
  <c r="AC31" i="17"/>
  <c r="AB46" i="26"/>
  <c r="AB45" i="26"/>
  <c r="AB43" i="26"/>
  <c r="AB44" i="26"/>
  <c r="AF124" i="19"/>
  <c r="AD30" i="17"/>
  <c r="AG123" i="19"/>
  <c r="AH123" i="20"/>
  <c r="AH81" i="19"/>
  <c r="AH40" i="19"/>
  <c r="AH39" i="19"/>
  <c r="AI82" i="11"/>
  <c r="AI81" i="11"/>
  <c r="AI40" i="11"/>
  <c r="AI39" i="11"/>
  <c r="AI124" i="11"/>
  <c r="AI123" i="11"/>
  <c r="Y63" i="26"/>
  <c r="AD101" i="16"/>
  <c r="AE101" i="17"/>
  <c r="AI66" i="19"/>
  <c r="AI108" i="19"/>
  <c r="AI113" i="19" s="1"/>
  <c r="AK108" i="29"/>
  <c r="AK113" i="28"/>
  <c r="AM113" i="28" s="1"/>
  <c r="AL108" i="28"/>
  <c r="AM108" i="28"/>
  <c r="AK66" i="29"/>
  <c r="AK24" i="28"/>
  <c r="AK71" i="28"/>
  <c r="AM71" i="28" s="1"/>
  <c r="AM66" i="28"/>
  <c r="AL66" i="28"/>
  <c r="AJ24" i="29"/>
  <c r="AJ29" i="29" s="1"/>
  <c r="AJ38" i="29" s="1"/>
  <c r="AH27" i="18" s="1"/>
  <c r="AJ71" i="29"/>
  <c r="AJ80" i="29" s="1"/>
  <c r="AH27" i="16" s="1"/>
  <c r="AJ113" i="15"/>
  <c r="AJ122" i="15" s="1"/>
  <c r="AF36" i="19"/>
  <c r="AG29" i="19"/>
  <c r="AG38" i="19" s="1"/>
  <c r="AE25" i="18" s="1"/>
  <c r="AE30" i="18"/>
  <c r="AE31" i="18"/>
  <c r="Z76" i="24"/>
  <c r="X71" i="24"/>
  <c r="X79" i="24"/>
  <c r="Y75" i="24"/>
  <c r="Y78" i="24"/>
  <c r="AD4" i="27"/>
  <c r="AD8" i="27"/>
  <c r="AD13" i="27"/>
  <c r="AD5" i="27"/>
  <c r="AD12" i="27"/>
  <c r="AD11" i="27"/>
  <c r="AD10" i="27"/>
  <c r="AD14" i="27"/>
  <c r="AD9" i="27"/>
  <c r="AD47" i="27"/>
  <c r="Y71" i="26"/>
  <c r="Y75" i="26"/>
  <c r="Y79" i="26" s="1"/>
  <c r="Y76" i="24"/>
  <c r="Y77" i="24"/>
  <c r="AC3" i="27"/>
  <c r="AC15" i="27" s="1"/>
  <c r="AC31" i="27"/>
  <c r="Z31" i="24"/>
  <c r="Z31" i="26"/>
  <c r="Y63" i="24"/>
  <c r="AJ108" i="21"/>
  <c r="AJ113" i="21" s="1"/>
  <c r="AJ122" i="21" s="1"/>
  <c r="AJ113" i="14"/>
  <c r="AJ122" i="14" s="1"/>
  <c r="AH18" i="17" s="1"/>
  <c r="AI24" i="21"/>
  <c r="AI29" i="21" s="1"/>
  <c r="AI38" i="21" s="1"/>
  <c r="AG28" i="18" s="1"/>
  <c r="AI71" i="21"/>
  <c r="AI80" i="21" s="1"/>
  <c r="AH122" i="20"/>
  <c r="AF21" i="17"/>
  <c r="AF20" i="17"/>
  <c r="AJ66" i="21"/>
  <c r="AJ71" i="14"/>
  <c r="AJ80" i="14" s="1"/>
  <c r="AH18" i="16" s="1"/>
  <c r="AJ24" i="14"/>
  <c r="AJ29" i="14" s="1"/>
  <c r="AJ38" i="14" s="1"/>
  <c r="AH18" i="18" s="1"/>
  <c r="AH38" i="20"/>
  <c r="AF26" i="18" s="1"/>
  <c r="AH122" i="19"/>
  <c r="AH120" i="19"/>
  <c r="AJ38" i="11"/>
  <c r="AH15" i="18" s="1"/>
  <c r="AA39" i="26"/>
  <c r="AK113" i="11"/>
  <c r="AL108" i="11"/>
  <c r="AO113" i="11" s="1"/>
  <c r="AO122" i="11" s="1"/>
  <c r="AM108" i="11"/>
  <c r="AJ80" i="11"/>
  <c r="AH15" i="16" s="1"/>
  <c r="AF21" i="18"/>
  <c r="AF20" i="18"/>
  <c r="AI122" i="12"/>
  <c r="AG16" i="17" s="1"/>
  <c r="AJ122" i="11"/>
  <c r="AH15" i="17" s="1"/>
  <c r="AE26" i="16"/>
  <c r="AI24" i="20"/>
  <c r="AI29" i="20" s="1"/>
  <c r="AI39" i="20" s="1"/>
  <c r="AI40" i="20" s="1"/>
  <c r="AI71" i="20"/>
  <c r="AI81" i="20" s="1"/>
  <c r="AI113" i="20"/>
  <c r="AI80" i="12"/>
  <c r="AG16" i="16" s="1"/>
  <c r="AD25" i="16"/>
  <c r="Z55" i="24"/>
  <c r="AH80" i="20"/>
  <c r="AK24" i="11"/>
  <c r="AK71" i="11"/>
  <c r="AM66" i="11"/>
  <c r="AL66" i="11"/>
  <c r="AO71" i="11" s="1"/>
  <c r="AO80" i="11" s="1"/>
  <c r="AI38" i="12"/>
  <c r="AG16" i="18" s="1"/>
  <c r="AJ24" i="12"/>
  <c r="AJ29" i="12" s="1"/>
  <c r="AJ39" i="12" s="1"/>
  <c r="AJ40" i="12" s="1"/>
  <c r="AJ71" i="12"/>
  <c r="AJ81" i="12" s="1"/>
  <c r="AJ82" i="12" s="1"/>
  <c r="AF20" i="16"/>
  <c r="AF21" i="16"/>
  <c r="AE26" i="17"/>
  <c r="AG80" i="19"/>
  <c r="AG78" i="19"/>
  <c r="AA39" i="24"/>
  <c r="AE30" i="16"/>
  <c r="AE25" i="17"/>
  <c r="AH24" i="19"/>
  <c r="AH71" i="19"/>
  <c r="AJ113" i="12"/>
  <c r="AJ123" i="12" s="1"/>
  <c r="AJ124" i="12" s="1"/>
  <c r="AA55" i="26"/>
  <c r="AJ24" i="15"/>
  <c r="AJ29" i="15" s="1"/>
  <c r="AJ38" i="15" s="1"/>
  <c r="AJ71" i="15"/>
  <c r="AJ80" i="15" s="1"/>
  <c r="AF45" i="27" l="1"/>
  <c r="AF43" i="27"/>
  <c r="AF41" i="27"/>
  <c r="AF39" i="27"/>
  <c r="AF37" i="27"/>
  <c r="AF35" i="27"/>
  <c r="AF44" i="27"/>
  <c r="AF40" i="27"/>
  <c r="AF36" i="27"/>
  <c r="AF46" i="27"/>
  <c r="AF42" i="27"/>
  <c r="AF38" i="27"/>
  <c r="AE29" i="27"/>
  <c r="AE27" i="27"/>
  <c r="AE25" i="27"/>
  <c r="AE23" i="27"/>
  <c r="AE7" i="27" s="1"/>
  <c r="AE30" i="27"/>
  <c r="AE28" i="27"/>
  <c r="AE26" i="27"/>
  <c r="AE24" i="27"/>
  <c r="AE22" i="27"/>
  <c r="AE20" i="27"/>
  <c r="AE4" i="27" s="1"/>
  <c r="AE19" i="27"/>
  <c r="AE21" i="27"/>
  <c r="AE5" i="27" s="1"/>
  <c r="AG28" i="16"/>
  <c r="AE51" i="24"/>
  <c r="AE54" i="24"/>
  <c r="AE52" i="24"/>
  <c r="AE53" i="24"/>
  <c r="AH28" i="17"/>
  <c r="AF52" i="26"/>
  <c r="AF53" i="26"/>
  <c r="AF51" i="26"/>
  <c r="AF54" i="26"/>
  <c r="AA61" i="26"/>
  <c r="AA69" i="26" s="1"/>
  <c r="AA77" i="26" s="1"/>
  <c r="AA68" i="26"/>
  <c r="AA76" i="26" s="1"/>
  <c r="AA62" i="26"/>
  <c r="AA70" i="26" s="1"/>
  <c r="AA78" i="26" s="1"/>
  <c r="AF99" i="16"/>
  <c r="AF97" i="16"/>
  <c r="AF100" i="16"/>
  <c r="AF98" i="16"/>
  <c r="AG97" i="17"/>
  <c r="AG98" i="17"/>
  <c r="AG100" i="17"/>
  <c r="AG99" i="17"/>
  <c r="AH19" i="16"/>
  <c r="AH29" i="16"/>
  <c r="AH19" i="17"/>
  <c r="AH29" i="17"/>
  <c r="AC27" i="24"/>
  <c r="AC59" i="24" s="1"/>
  <c r="AC29" i="24"/>
  <c r="AC61" i="24" s="1"/>
  <c r="AC28" i="24"/>
  <c r="AC60" i="24" s="1"/>
  <c r="AC30" i="24"/>
  <c r="AC62" i="24" s="1"/>
  <c r="AH29" i="18"/>
  <c r="AH19" i="18"/>
  <c r="AB28" i="26"/>
  <c r="AB60" i="26" s="1"/>
  <c r="AB30" i="26"/>
  <c r="AB62" i="26" s="1"/>
  <c r="AB70" i="26" s="1"/>
  <c r="AB27" i="26"/>
  <c r="AB59" i="26" s="1"/>
  <c r="AB29" i="26"/>
  <c r="Z63" i="26"/>
  <c r="Z67" i="26"/>
  <c r="Z75" i="26" s="1"/>
  <c r="Z79" i="26" s="1"/>
  <c r="AA67" i="26"/>
  <c r="AD101" i="18"/>
  <c r="AH124" i="20"/>
  <c r="AD36" i="26"/>
  <c r="AD37" i="26"/>
  <c r="AD35" i="26"/>
  <c r="AD38" i="26"/>
  <c r="AE100" i="18"/>
  <c r="AG124" i="19"/>
  <c r="AC45" i="26"/>
  <c r="AC43" i="26"/>
  <c r="AC46" i="26"/>
  <c r="AC44" i="26"/>
  <c r="AI82" i="20"/>
  <c r="AI82" i="19" s="1"/>
  <c r="AE37" i="24"/>
  <c r="AE35" i="24"/>
  <c r="AE38" i="24"/>
  <c r="AE36" i="24"/>
  <c r="AE31" i="16"/>
  <c r="AE98" i="18"/>
  <c r="AD31" i="17"/>
  <c r="AE99" i="18"/>
  <c r="AB47" i="26"/>
  <c r="AD46" i="24"/>
  <c r="AD44" i="24"/>
  <c r="AD43" i="24"/>
  <c r="AD45" i="24"/>
  <c r="AE97" i="18"/>
  <c r="AH82" i="19"/>
  <c r="AC47" i="24"/>
  <c r="AE30" i="17"/>
  <c r="AI123" i="20"/>
  <c r="AH123" i="19"/>
  <c r="AF30" i="17" s="1"/>
  <c r="AI40" i="19"/>
  <c r="AI39" i="19"/>
  <c r="AI81" i="19"/>
  <c r="AJ82" i="11"/>
  <c r="AJ81" i="11"/>
  <c r="AJ40" i="11"/>
  <c r="AJ39" i="11"/>
  <c r="AJ124" i="11"/>
  <c r="AJ123" i="11"/>
  <c r="AE101" i="16"/>
  <c r="AF101" i="17"/>
  <c r="AJ108" i="19"/>
  <c r="AJ113" i="19" s="1"/>
  <c r="AJ66" i="19"/>
  <c r="AK122" i="28"/>
  <c r="AI17" i="17" s="1"/>
  <c r="AL113" i="28"/>
  <c r="AL122" i="28" s="1"/>
  <c r="AK113" i="29"/>
  <c r="AM113" i="29" s="1"/>
  <c r="AM108" i="29"/>
  <c r="AL108" i="29"/>
  <c r="AG36" i="19"/>
  <c r="AK80" i="28"/>
  <c r="AI17" i="16" s="1"/>
  <c r="AL71" i="28"/>
  <c r="AL80" i="28" s="1"/>
  <c r="AK29" i="28"/>
  <c r="AM29" i="28" s="1"/>
  <c r="AL24" i="28"/>
  <c r="AM24" i="28"/>
  <c r="AK24" i="29"/>
  <c r="AK71" i="29"/>
  <c r="AM71" i="29" s="1"/>
  <c r="AM66" i="29"/>
  <c r="AL66" i="29"/>
  <c r="AH29" i="19"/>
  <c r="AH36" i="19" s="1"/>
  <c r="AF31" i="18"/>
  <c r="AF30" i="18"/>
  <c r="Y79" i="24"/>
  <c r="AD31" i="27"/>
  <c r="AD3" i="27"/>
  <c r="AD15" i="27" s="1"/>
  <c r="AE47" i="27"/>
  <c r="Z78" i="24"/>
  <c r="Y71" i="24"/>
  <c r="Z77" i="24"/>
  <c r="AE9" i="27"/>
  <c r="AE11" i="27"/>
  <c r="AE10" i="27"/>
  <c r="AE14" i="27"/>
  <c r="AE8" i="27"/>
  <c r="AE12" i="27"/>
  <c r="AE13" i="27"/>
  <c r="AE6" i="27"/>
  <c r="AA31" i="24"/>
  <c r="AH80" i="19"/>
  <c r="AH78" i="19"/>
  <c r="Z63" i="24"/>
  <c r="AJ24" i="20"/>
  <c r="AJ29" i="20" s="1"/>
  <c r="AJ39" i="20" s="1"/>
  <c r="AJ40" i="20" s="1"/>
  <c r="AJ71" i="20"/>
  <c r="AJ81" i="20" s="1"/>
  <c r="AK29" i="11"/>
  <c r="AL24" i="11"/>
  <c r="AO29" i="11" s="1"/>
  <c r="AO38" i="11" s="1"/>
  <c r="AM24" i="11"/>
  <c r="AK122" i="11"/>
  <c r="AI15" i="17" s="1"/>
  <c r="AM113" i="11"/>
  <c r="AL113" i="11"/>
  <c r="AL122" i="11" s="1"/>
  <c r="AJ24" i="21"/>
  <c r="AJ29" i="21" s="1"/>
  <c r="AJ38" i="21" s="1"/>
  <c r="AH28" i="18" s="1"/>
  <c r="AJ71" i="21"/>
  <c r="AJ80" i="21" s="1"/>
  <c r="AJ80" i="12"/>
  <c r="AH16" i="16" s="1"/>
  <c r="AI80" i="20"/>
  <c r="AG21" i="17"/>
  <c r="AG20" i="17"/>
  <c r="AB39" i="24"/>
  <c r="AB39" i="26"/>
  <c r="AJ38" i="12"/>
  <c r="AH16" i="18" s="1"/>
  <c r="AP71" i="11"/>
  <c r="AP80" i="11" s="1"/>
  <c r="AN71" i="11"/>
  <c r="AN80" i="11" s="1"/>
  <c r="AQ71" i="11"/>
  <c r="AQ80" i="11" s="1"/>
  <c r="AI24" i="19"/>
  <c r="AI71" i="19"/>
  <c r="AF26" i="17"/>
  <c r="AI38" i="20"/>
  <c r="AG26" i="18" s="1"/>
  <c r="AK24" i="12"/>
  <c r="AK71" i="12"/>
  <c r="AL66" i="12"/>
  <c r="AM66" i="12"/>
  <c r="AA31" i="26"/>
  <c r="AQ113" i="11"/>
  <c r="AQ122" i="11" s="1"/>
  <c r="AP113" i="11"/>
  <c r="AP122" i="11" s="1"/>
  <c r="AN113" i="11"/>
  <c r="AN122" i="11" s="1"/>
  <c r="AJ122" i="12"/>
  <c r="AH16" i="17" s="1"/>
  <c r="AK80" i="11"/>
  <c r="AI15" i="16" s="1"/>
  <c r="AL71" i="11"/>
  <c r="AL80" i="11" s="1"/>
  <c r="AM71" i="11"/>
  <c r="AF26" i="16"/>
  <c r="AK113" i="12"/>
  <c r="AM108" i="12"/>
  <c r="AL108" i="12"/>
  <c r="AJ113" i="20"/>
  <c r="AE25" i="16"/>
  <c r="AG20" i="18"/>
  <c r="AG21" i="18"/>
  <c r="AK24" i="14"/>
  <c r="AK71" i="14"/>
  <c r="AM71" i="14" s="1"/>
  <c r="AK66" i="21"/>
  <c r="AL66" i="14"/>
  <c r="AM66" i="14"/>
  <c r="AF30" i="16"/>
  <c r="AI122" i="19"/>
  <c r="AI120" i="19"/>
  <c r="AK113" i="14"/>
  <c r="AM113" i="14" s="1"/>
  <c r="AK108" i="21"/>
  <c r="AL108" i="14"/>
  <c r="AM108" i="14"/>
  <c r="AK24" i="15"/>
  <c r="AK71" i="15"/>
  <c r="AM71" i="15" s="1"/>
  <c r="AL66" i="15"/>
  <c r="AM66" i="15"/>
  <c r="AG21" i="16"/>
  <c r="AG20" i="16"/>
  <c r="AI122" i="20"/>
  <c r="AA55" i="24"/>
  <c r="AB55" i="26"/>
  <c r="AK113" i="15"/>
  <c r="AM113" i="15" s="1"/>
  <c r="AM108" i="15"/>
  <c r="AL108" i="15"/>
  <c r="AF25" i="17"/>
  <c r="AG46" i="27" l="1"/>
  <c r="AG44" i="27"/>
  <c r="AG42" i="27"/>
  <c r="AG40" i="27"/>
  <c r="AG38" i="27"/>
  <c r="AG36" i="27"/>
  <c r="AG43" i="27"/>
  <c r="AG39" i="27"/>
  <c r="AG35" i="27"/>
  <c r="AG37" i="27"/>
  <c r="AG41" i="27"/>
  <c r="AG45" i="27"/>
  <c r="AF29" i="27"/>
  <c r="AF27" i="27"/>
  <c r="AF11" i="27" s="1"/>
  <c r="AF25" i="27"/>
  <c r="AF23" i="27"/>
  <c r="AF7" i="27" s="1"/>
  <c r="AF21" i="27"/>
  <c r="AF19" i="27"/>
  <c r="AF28" i="27"/>
  <c r="AF30" i="27"/>
  <c r="AF20" i="27"/>
  <c r="AF24" i="27"/>
  <c r="AF8" i="27" s="1"/>
  <c r="AF26" i="27"/>
  <c r="AF22" i="27"/>
  <c r="AF6" i="27" s="1"/>
  <c r="AH28" i="16"/>
  <c r="AF52" i="24"/>
  <c r="AF51" i="24"/>
  <c r="AF53" i="24"/>
  <c r="AF54" i="24"/>
  <c r="AB61" i="26"/>
  <c r="AB69" i="26" s="1"/>
  <c r="AB77" i="26" s="1"/>
  <c r="AB68" i="26"/>
  <c r="AB76" i="26" s="1"/>
  <c r="AK123" i="12"/>
  <c r="AK124" i="12" s="1"/>
  <c r="AM113" i="12"/>
  <c r="AK81" i="12"/>
  <c r="AK82" i="12" s="1"/>
  <c r="AM71" i="12"/>
  <c r="AG98" i="16"/>
  <c r="AG100" i="16"/>
  <c r="AG97" i="16"/>
  <c r="AG99" i="16"/>
  <c r="AH100" i="17"/>
  <c r="AH97" i="17"/>
  <c r="AH98" i="17"/>
  <c r="AH99" i="17"/>
  <c r="AC28" i="26"/>
  <c r="AC30" i="26"/>
  <c r="AC27" i="26"/>
  <c r="AC59" i="26" s="1"/>
  <c r="AC29" i="26"/>
  <c r="AF31" i="16"/>
  <c r="AD27" i="24"/>
  <c r="AD59" i="24" s="1"/>
  <c r="AD29" i="24"/>
  <c r="AD61" i="24" s="1"/>
  <c r="AD30" i="24"/>
  <c r="AD62" i="24" s="1"/>
  <c r="AD28" i="24"/>
  <c r="AD60" i="24" s="1"/>
  <c r="AE27" i="24"/>
  <c r="AE29" i="24"/>
  <c r="AE28" i="24"/>
  <c r="AE30" i="24"/>
  <c r="Z71" i="26"/>
  <c r="AC69" i="24"/>
  <c r="AC68" i="24"/>
  <c r="AC70" i="24"/>
  <c r="AC67" i="24"/>
  <c r="AE101" i="18"/>
  <c r="AJ82" i="20"/>
  <c r="AJ82" i="19" s="1"/>
  <c r="AF35" i="24"/>
  <c r="AF38" i="24"/>
  <c r="AF36" i="24"/>
  <c r="AF37" i="24"/>
  <c r="AE44" i="24"/>
  <c r="AE45" i="24"/>
  <c r="AE43" i="24"/>
  <c r="AE46" i="24"/>
  <c r="AF99" i="18"/>
  <c r="AF100" i="18"/>
  <c r="AH124" i="19"/>
  <c r="AD44" i="26"/>
  <c r="AD45" i="26"/>
  <c r="AD43" i="26"/>
  <c r="AD46" i="26"/>
  <c r="AF98" i="18"/>
  <c r="AI124" i="20"/>
  <c r="AE35" i="26"/>
  <c r="AE36" i="26"/>
  <c r="AE37" i="26"/>
  <c r="AE38" i="26"/>
  <c r="AD47" i="24"/>
  <c r="AC47" i="26"/>
  <c r="AF97" i="18"/>
  <c r="AE31" i="17"/>
  <c r="AJ123" i="20"/>
  <c r="AI123" i="19"/>
  <c r="AG30" i="17" s="1"/>
  <c r="AJ81" i="19"/>
  <c r="AJ40" i="19"/>
  <c r="AJ39" i="19"/>
  <c r="AG101" i="17"/>
  <c r="AF101" i="16"/>
  <c r="AH38" i="19"/>
  <c r="AF25" i="18" s="1"/>
  <c r="AK108" i="19"/>
  <c r="AK66" i="19"/>
  <c r="AK122" i="29"/>
  <c r="AI27" i="17" s="1"/>
  <c r="AL113" i="29"/>
  <c r="AL122" i="29" s="1"/>
  <c r="AK38" i="28"/>
  <c r="AI17" i="18" s="1"/>
  <c r="AL29" i="28"/>
  <c r="AL38" i="28" s="1"/>
  <c r="AK80" i="29"/>
  <c r="AI27" i="16" s="1"/>
  <c r="AL71" i="29"/>
  <c r="AL80" i="29" s="1"/>
  <c r="AK29" i="29"/>
  <c r="AM29" i="29" s="1"/>
  <c r="AL24" i="29"/>
  <c r="AM24" i="29"/>
  <c r="AI29" i="19"/>
  <c r="AI36" i="19" s="1"/>
  <c r="AG30" i="18"/>
  <c r="AB76" i="24"/>
  <c r="AB78" i="26"/>
  <c r="AB77" i="24"/>
  <c r="AB78" i="24"/>
  <c r="AB31" i="24"/>
  <c r="AA76" i="24"/>
  <c r="AF47" i="27"/>
  <c r="AA75" i="24"/>
  <c r="AF4" i="27"/>
  <c r="AF5" i="27"/>
  <c r="AF10" i="27"/>
  <c r="AF14" i="27"/>
  <c r="AF9" i="27"/>
  <c r="AF13" i="27"/>
  <c r="AF12" i="27"/>
  <c r="AA77" i="24"/>
  <c r="AA78" i="24"/>
  <c r="AE3" i="27"/>
  <c r="AE15" i="27" s="1"/>
  <c r="AE31" i="27"/>
  <c r="Z71" i="24"/>
  <c r="Z75" i="24"/>
  <c r="Z79" i="24" s="1"/>
  <c r="AA63" i="24"/>
  <c r="AH21" i="17"/>
  <c r="AH20" i="17"/>
  <c r="AK80" i="12"/>
  <c r="AI16" i="16" s="1"/>
  <c r="AL71" i="12"/>
  <c r="AL80" i="12" s="1"/>
  <c r="AG26" i="16"/>
  <c r="AK80" i="15"/>
  <c r="AL71" i="15"/>
  <c r="AL80" i="15" s="1"/>
  <c r="AA63" i="26"/>
  <c r="AK71" i="21"/>
  <c r="AM71" i="21" s="1"/>
  <c r="AK24" i="21"/>
  <c r="AM66" i="21"/>
  <c r="AL66" i="21"/>
  <c r="AJ122" i="19"/>
  <c r="AJ120" i="19"/>
  <c r="AK29" i="12"/>
  <c r="AL24" i="12"/>
  <c r="AM24" i="12"/>
  <c r="AG30" i="16"/>
  <c r="AG31" i="16"/>
  <c r="AP29" i="11"/>
  <c r="AP38" i="11" s="1"/>
  <c r="AN29" i="11"/>
  <c r="AN38" i="11" s="1"/>
  <c r="AQ29" i="11"/>
  <c r="AQ38" i="11" s="1"/>
  <c r="AG31" i="18"/>
  <c r="AH20" i="18"/>
  <c r="AH21" i="18"/>
  <c r="AC39" i="26"/>
  <c r="AK38" i="11"/>
  <c r="AI15" i="18" s="1"/>
  <c r="AM29" i="11"/>
  <c r="AL29" i="11"/>
  <c r="AL38" i="11" s="1"/>
  <c r="AF25" i="16"/>
  <c r="AK122" i="14"/>
  <c r="AI18" i="17" s="1"/>
  <c r="AL113" i="14"/>
  <c r="AL122" i="14" s="1"/>
  <c r="AK29" i="14"/>
  <c r="AM29" i="14" s="1"/>
  <c r="AL24" i="14"/>
  <c r="AM24" i="14"/>
  <c r="AI80" i="19"/>
  <c r="AI78" i="19"/>
  <c r="AJ80" i="20"/>
  <c r="AK29" i="15"/>
  <c r="AM29" i="15" s="1"/>
  <c r="AL24" i="15"/>
  <c r="AM24" i="15"/>
  <c r="AK80" i="14"/>
  <c r="AI18" i="16" s="1"/>
  <c r="AL71" i="14"/>
  <c r="AL80" i="14" s="1"/>
  <c r="AJ122" i="20"/>
  <c r="AK122" i="15"/>
  <c r="AL113" i="15"/>
  <c r="AL122" i="15" s="1"/>
  <c r="AG26" i="17"/>
  <c r="AK113" i="21"/>
  <c r="AM113" i="21" s="1"/>
  <c r="AL108" i="21"/>
  <c r="AM108" i="21"/>
  <c r="AG25" i="17"/>
  <c r="AB55" i="24"/>
  <c r="AK122" i="12"/>
  <c r="AI16" i="17" s="1"/>
  <c r="AL113" i="12"/>
  <c r="AL122" i="12" s="1"/>
  <c r="AC39" i="24"/>
  <c r="AJ24" i="19"/>
  <c r="AJ71" i="19"/>
  <c r="AK113" i="20"/>
  <c r="AM108" i="20"/>
  <c r="AL108" i="20"/>
  <c r="AH21" i="16"/>
  <c r="AH20" i="16"/>
  <c r="AJ38" i="20"/>
  <c r="AH26" i="18" s="1"/>
  <c r="AK24" i="20"/>
  <c r="AK71" i="20"/>
  <c r="AM66" i="20"/>
  <c r="AL66" i="20"/>
  <c r="AC55" i="26"/>
  <c r="AB31" i="26"/>
  <c r="AH46" i="27" l="1"/>
  <c r="AH44" i="27"/>
  <c r="AH42" i="27"/>
  <c r="AH40" i="27"/>
  <c r="AH38" i="27"/>
  <c r="AH36" i="27"/>
  <c r="AH45" i="27"/>
  <c r="AH41" i="27"/>
  <c r="AH37" i="27"/>
  <c r="AH43" i="27"/>
  <c r="AH39" i="27"/>
  <c r="AH35" i="27"/>
  <c r="AG29" i="27"/>
  <c r="AG27" i="27"/>
  <c r="AG25" i="27"/>
  <c r="AG23" i="27"/>
  <c r="AG7" i="27" s="1"/>
  <c r="AG30" i="27"/>
  <c r="AG28" i="27"/>
  <c r="AG26" i="27"/>
  <c r="AG24" i="27"/>
  <c r="AG22" i="27"/>
  <c r="AG20" i="27"/>
  <c r="AG19" i="27"/>
  <c r="AG21" i="27"/>
  <c r="AG5" i="27" s="1"/>
  <c r="AE61" i="24"/>
  <c r="AE69" i="24" s="1"/>
  <c r="AE59" i="24"/>
  <c r="AE67" i="24" s="1"/>
  <c r="AE62" i="24"/>
  <c r="AE70" i="24" s="1"/>
  <c r="AE60" i="24"/>
  <c r="AE68" i="24" s="1"/>
  <c r="AC61" i="26"/>
  <c r="AC69" i="26" s="1"/>
  <c r="AC77" i="26" s="1"/>
  <c r="AC60" i="26"/>
  <c r="AC68" i="26" s="1"/>
  <c r="AC76" i="26" s="1"/>
  <c r="AC62" i="26"/>
  <c r="AC70" i="26" s="1"/>
  <c r="AC78" i="26" s="1"/>
  <c r="AK39" i="12"/>
  <c r="AK40" i="12" s="1"/>
  <c r="AM29" i="12"/>
  <c r="AK81" i="20"/>
  <c r="AG37" i="24" s="1"/>
  <c r="AM71" i="20"/>
  <c r="AK123" i="20"/>
  <c r="AG38" i="26" s="1"/>
  <c r="AM113" i="20"/>
  <c r="AH99" i="16"/>
  <c r="AH98" i="16"/>
  <c r="AH97" i="16"/>
  <c r="AH100" i="16"/>
  <c r="AI29" i="17"/>
  <c r="AI19" i="17"/>
  <c r="AI19" i="16"/>
  <c r="AI29" i="16"/>
  <c r="AD28" i="26"/>
  <c r="AD60" i="26" s="1"/>
  <c r="AD68" i="26" s="1"/>
  <c r="AD30" i="26"/>
  <c r="AD62" i="26" s="1"/>
  <c r="AD70" i="26" s="1"/>
  <c r="AD27" i="26"/>
  <c r="AD59" i="26" s="1"/>
  <c r="AD29" i="26"/>
  <c r="AF28" i="24"/>
  <c r="AF30" i="24"/>
  <c r="AF27" i="24"/>
  <c r="AF29" i="24"/>
  <c r="AB63" i="26"/>
  <c r="AB67" i="26"/>
  <c r="AB75" i="26" s="1"/>
  <c r="AB79" i="26" s="1"/>
  <c r="AC67" i="26"/>
  <c r="AD69" i="24"/>
  <c r="AF101" i="18"/>
  <c r="AD68" i="24"/>
  <c r="AD67" i="24"/>
  <c r="AD70" i="24"/>
  <c r="AE47" i="24"/>
  <c r="AD47" i="26"/>
  <c r="AF44" i="24"/>
  <c r="AF45" i="24"/>
  <c r="AF46" i="24"/>
  <c r="AF43" i="24"/>
  <c r="AG98" i="18"/>
  <c r="AG99" i="18"/>
  <c r="AF31" i="17"/>
  <c r="AG100" i="18"/>
  <c r="AJ124" i="20"/>
  <c r="AF38" i="26"/>
  <c r="AF37" i="26"/>
  <c r="AF35" i="26"/>
  <c r="AF36" i="26"/>
  <c r="AI124" i="19"/>
  <c r="AE43" i="26"/>
  <c r="AE46" i="26"/>
  <c r="AE44" i="26"/>
  <c r="AE45" i="26"/>
  <c r="AG97" i="18"/>
  <c r="AJ123" i="19"/>
  <c r="AK81" i="11"/>
  <c r="AI20" i="16" s="1"/>
  <c r="AK123" i="11"/>
  <c r="AI20" i="17" s="1"/>
  <c r="AK124" i="11"/>
  <c r="AI21" i="17" s="1"/>
  <c r="AK82" i="11"/>
  <c r="AI21" i="16" s="1"/>
  <c r="AH101" i="17"/>
  <c r="AG101" i="16"/>
  <c r="AK38" i="29"/>
  <c r="AI27" i="18" s="1"/>
  <c r="AL29" i="29"/>
  <c r="AL38" i="29" s="1"/>
  <c r="AI38" i="19"/>
  <c r="AG25" i="18" s="1"/>
  <c r="AJ29" i="19"/>
  <c r="AJ36" i="19" s="1"/>
  <c r="AH30" i="18"/>
  <c r="AH31" i="18"/>
  <c r="AC77" i="24"/>
  <c r="AA79" i="24"/>
  <c r="AG12" i="27"/>
  <c r="AG9" i="27"/>
  <c r="AG11" i="27"/>
  <c r="AG14" i="27"/>
  <c r="AG4" i="27"/>
  <c r="AG6" i="27"/>
  <c r="AG13" i="27"/>
  <c r="AG8" i="27"/>
  <c r="AG10" i="27"/>
  <c r="AG47" i="27"/>
  <c r="AA71" i="26"/>
  <c r="AA75" i="26"/>
  <c r="AA79" i="26" s="1"/>
  <c r="AA71" i="24"/>
  <c r="AF31" i="27"/>
  <c r="AF3" i="27"/>
  <c r="AF15" i="27" s="1"/>
  <c r="AK29" i="21"/>
  <c r="AM29" i="21" s="1"/>
  <c r="AM24" i="21"/>
  <c r="AL24" i="21"/>
  <c r="AK24" i="19"/>
  <c r="AK71" i="19"/>
  <c r="AL66" i="19"/>
  <c r="AM66" i="19"/>
  <c r="AB63" i="24"/>
  <c r="AH25" i="17"/>
  <c r="AK80" i="21"/>
  <c r="AL71" i="21"/>
  <c r="AL80" i="21" s="1"/>
  <c r="AK80" i="20"/>
  <c r="AL71" i="20"/>
  <c r="AL80" i="20" s="1"/>
  <c r="AK38" i="15"/>
  <c r="AL29" i="15"/>
  <c r="AL38" i="15" s="1"/>
  <c r="AG25" i="16"/>
  <c r="AC31" i="26"/>
  <c r="AK38" i="14"/>
  <c r="AI18" i="18" s="1"/>
  <c r="AL29" i="14"/>
  <c r="AL38" i="14" s="1"/>
  <c r="AD55" i="26"/>
  <c r="AC55" i="24"/>
  <c r="AD39" i="24"/>
  <c r="AK29" i="20"/>
  <c r="AL24" i="20"/>
  <c r="AM24" i="20"/>
  <c r="AJ80" i="19"/>
  <c r="AJ78" i="19"/>
  <c r="AH26" i="17"/>
  <c r="AD39" i="26"/>
  <c r="AK113" i="19"/>
  <c r="AM108" i="19"/>
  <c r="AL108" i="19"/>
  <c r="AK122" i="21"/>
  <c r="AL113" i="21"/>
  <c r="AL122" i="21" s="1"/>
  <c r="AC31" i="24"/>
  <c r="AK122" i="20"/>
  <c r="AL113" i="20"/>
  <c r="AL122" i="20" s="1"/>
  <c r="AH26" i="16"/>
  <c r="AH30" i="16"/>
  <c r="AH31" i="16"/>
  <c r="AK38" i="12"/>
  <c r="AI16" i="18" s="1"/>
  <c r="AL29" i="12"/>
  <c r="AL38" i="12" s="1"/>
  <c r="AH30" i="27" l="1"/>
  <c r="AH28" i="27"/>
  <c r="AH26" i="27"/>
  <c r="AH24" i="27"/>
  <c r="AH22" i="27"/>
  <c r="AH20" i="27"/>
  <c r="AH4" i="27" s="1"/>
  <c r="AH29" i="27"/>
  <c r="AH13" i="27" s="1"/>
  <c r="AH25" i="27"/>
  <c r="AH9" i="27" s="1"/>
  <c r="AH23" i="27"/>
  <c r="AH21" i="27"/>
  <c r="AH27" i="27"/>
  <c r="AH19" i="27"/>
  <c r="AG38" i="24"/>
  <c r="AG36" i="24"/>
  <c r="AG37" i="26"/>
  <c r="AG35" i="26"/>
  <c r="AK124" i="20"/>
  <c r="AG46" i="26" s="1"/>
  <c r="AF62" i="24"/>
  <c r="AF70" i="24" s="1"/>
  <c r="AG53" i="24"/>
  <c r="AG52" i="24"/>
  <c r="AG54" i="24"/>
  <c r="AG51" i="24"/>
  <c r="AG51" i="26"/>
  <c r="AG52" i="26"/>
  <c r="AG53" i="26"/>
  <c r="AG54" i="26"/>
  <c r="AK82" i="20"/>
  <c r="AG43" i="24" s="1"/>
  <c r="AF59" i="24"/>
  <c r="AF67" i="24" s="1"/>
  <c r="AF60" i="24"/>
  <c r="AF68" i="24" s="1"/>
  <c r="AF61" i="24"/>
  <c r="AF69" i="24" s="1"/>
  <c r="AG35" i="24"/>
  <c r="AD61" i="26"/>
  <c r="AD69" i="26" s="1"/>
  <c r="AD77" i="26" s="1"/>
  <c r="AG36" i="26"/>
  <c r="AK39" i="20"/>
  <c r="AK40" i="20" s="1"/>
  <c r="AM29" i="20"/>
  <c r="AI99" i="17"/>
  <c r="AI100" i="17"/>
  <c r="AI97" i="17"/>
  <c r="AI98" i="17"/>
  <c r="AI100" i="16"/>
  <c r="AI98" i="16"/>
  <c r="AI97" i="16"/>
  <c r="AI99" i="16"/>
  <c r="AM71" i="19"/>
  <c r="AE28" i="26"/>
  <c r="AE30" i="26"/>
  <c r="AE27" i="26"/>
  <c r="AE59" i="26" s="1"/>
  <c r="AE29" i="26"/>
  <c r="AI29" i="18"/>
  <c r="AI19" i="18"/>
  <c r="AK123" i="19"/>
  <c r="AI30" i="17" s="1"/>
  <c r="AI28" i="17"/>
  <c r="AK81" i="19"/>
  <c r="AI30" i="16" s="1"/>
  <c r="AI28" i="16"/>
  <c r="AD67" i="26"/>
  <c r="AG101" i="18"/>
  <c r="AH100" i="18"/>
  <c r="AJ124" i="19"/>
  <c r="AF43" i="26"/>
  <c r="AF46" i="26"/>
  <c r="AF44" i="26"/>
  <c r="AF45" i="26"/>
  <c r="AF47" i="24"/>
  <c r="AH98" i="18"/>
  <c r="AH97" i="18"/>
  <c r="AE47" i="26"/>
  <c r="AH99" i="18"/>
  <c r="AG31" i="17"/>
  <c r="AH30" i="17"/>
  <c r="AK39" i="11"/>
  <c r="AI20" i="18" s="1"/>
  <c r="AK40" i="11"/>
  <c r="AI21" i="18" s="1"/>
  <c r="AH101" i="16"/>
  <c r="AB71" i="26"/>
  <c r="AJ38" i="19"/>
  <c r="AH25" i="18" s="1"/>
  <c r="AD76" i="26"/>
  <c r="AD78" i="26"/>
  <c r="AC78" i="24"/>
  <c r="AC76" i="24"/>
  <c r="AG3" i="27"/>
  <c r="AG15" i="27" s="1"/>
  <c r="AG31" i="27"/>
  <c r="AH5" i="27"/>
  <c r="AH8" i="27"/>
  <c r="AH6" i="27"/>
  <c r="AH7" i="27"/>
  <c r="AH11" i="27"/>
  <c r="AH12" i="27"/>
  <c r="AH10" i="27"/>
  <c r="AH14" i="27"/>
  <c r="AH47" i="27"/>
  <c r="AB71" i="24"/>
  <c r="AB75" i="24"/>
  <c r="AB79" i="24" s="1"/>
  <c r="AD31" i="24"/>
  <c r="AI26" i="17"/>
  <c r="AD31" i="26"/>
  <c r="AE39" i="26"/>
  <c r="AC63" i="24"/>
  <c r="AK122" i="19"/>
  <c r="AK120" i="19"/>
  <c r="AM113" i="19"/>
  <c r="AL113" i="19"/>
  <c r="AL122" i="19" s="1"/>
  <c r="AE55" i="26"/>
  <c r="AK80" i="19"/>
  <c r="AK78" i="19"/>
  <c r="AL71" i="19"/>
  <c r="AL80" i="19" s="1"/>
  <c r="AK29" i="19"/>
  <c r="AL24" i="19"/>
  <c r="AM24" i="19"/>
  <c r="AD55" i="24"/>
  <c r="AK38" i="20"/>
  <c r="AI26" i="18" s="1"/>
  <c r="AL29" i="20"/>
  <c r="AL38" i="20" s="1"/>
  <c r="AI26" i="16"/>
  <c r="AK38" i="21"/>
  <c r="AL29" i="21"/>
  <c r="AL38" i="21" s="1"/>
  <c r="AC63" i="26"/>
  <c r="AH25" i="16"/>
  <c r="AE39" i="24"/>
  <c r="AI45" i="27" l="1"/>
  <c r="AI43" i="27"/>
  <c r="AI41" i="27"/>
  <c r="AI39" i="27"/>
  <c r="AI37" i="27"/>
  <c r="AI35" i="27"/>
  <c r="AI44" i="27"/>
  <c r="AI40" i="27"/>
  <c r="AI36" i="27"/>
  <c r="AI38" i="27"/>
  <c r="AI46" i="27"/>
  <c r="AI42" i="27"/>
  <c r="AI30" i="27"/>
  <c r="AI28" i="27"/>
  <c r="AI26" i="27"/>
  <c r="AI24" i="27"/>
  <c r="AI29" i="27"/>
  <c r="AI27" i="27"/>
  <c r="AI25" i="27"/>
  <c r="AI23" i="27"/>
  <c r="AI21" i="27"/>
  <c r="AI19" i="27"/>
  <c r="AI20" i="27"/>
  <c r="AI22" i="27"/>
  <c r="AK124" i="19"/>
  <c r="AG29" i="26" s="1"/>
  <c r="AG43" i="26"/>
  <c r="AG45" i="26"/>
  <c r="AG44" i="26"/>
  <c r="AK82" i="19"/>
  <c r="AG30" i="24" s="1"/>
  <c r="AG45" i="24"/>
  <c r="AE61" i="26"/>
  <c r="AE69" i="26" s="1"/>
  <c r="AE77" i="26" s="1"/>
  <c r="AE62" i="26"/>
  <c r="AE70" i="26" s="1"/>
  <c r="AE78" i="26" s="1"/>
  <c r="AG46" i="24"/>
  <c r="AE60" i="26"/>
  <c r="AE68" i="26" s="1"/>
  <c r="AE76" i="26" s="1"/>
  <c r="AG44" i="24"/>
  <c r="AK39" i="19"/>
  <c r="AI30" i="18" s="1"/>
  <c r="AI28" i="18"/>
  <c r="AF27" i="26"/>
  <c r="AF59" i="26" s="1"/>
  <c r="AF29" i="26"/>
  <c r="AF28" i="26"/>
  <c r="AF60" i="26" s="1"/>
  <c r="AF68" i="26" s="1"/>
  <c r="AF30" i="26"/>
  <c r="AF62" i="26" s="1"/>
  <c r="AF70" i="26" s="1"/>
  <c r="AE67" i="26"/>
  <c r="AH101" i="18"/>
  <c r="AF47" i="26"/>
  <c r="AH31" i="17"/>
  <c r="AK40" i="19"/>
  <c r="AI31" i="18" s="1"/>
  <c r="AI97" i="18"/>
  <c r="AI98" i="18"/>
  <c r="AI100" i="18"/>
  <c r="AI99" i="18"/>
  <c r="AI101" i="16"/>
  <c r="AI101" i="17"/>
  <c r="AD63" i="26"/>
  <c r="AD76" i="24"/>
  <c r="AH3" i="27"/>
  <c r="AH15" i="27" s="1"/>
  <c r="AH31" i="27"/>
  <c r="AD78" i="24"/>
  <c r="AD77" i="24"/>
  <c r="AC71" i="26"/>
  <c r="AC75" i="26"/>
  <c r="AC79" i="26" s="1"/>
  <c r="AD71" i="26"/>
  <c r="AD75" i="26"/>
  <c r="AD79" i="26" s="1"/>
  <c r="AC71" i="24"/>
  <c r="AC75" i="24"/>
  <c r="AC79" i="24" s="1"/>
  <c r="AE31" i="24"/>
  <c r="AI25" i="16"/>
  <c r="AM120" i="19"/>
  <c r="AL120" i="19"/>
  <c r="AF39" i="26"/>
  <c r="AE31" i="26"/>
  <c r="AI25" i="17"/>
  <c r="AF39" i="24"/>
  <c r="AK36" i="19"/>
  <c r="AK38" i="19"/>
  <c r="AI25" i="18" s="1"/>
  <c r="AM29" i="19"/>
  <c r="AL29" i="19"/>
  <c r="AL38" i="19" s="1"/>
  <c r="AD63" i="24"/>
  <c r="AF55" i="26"/>
  <c r="AE55" i="24"/>
  <c r="AL78" i="19"/>
  <c r="AM78" i="19"/>
  <c r="AG47" i="26" l="1"/>
  <c r="AI31" i="17"/>
  <c r="AG30" i="26"/>
  <c r="AG62" i="26" s="1"/>
  <c r="AG70" i="26" s="1"/>
  <c r="AG27" i="26"/>
  <c r="AG59" i="26" s="1"/>
  <c r="AG67" i="26" s="1"/>
  <c r="AG61" i="26"/>
  <c r="AG69" i="26" s="1"/>
  <c r="AG28" i="26"/>
  <c r="AG60" i="26" s="1"/>
  <c r="AG68" i="26" s="1"/>
  <c r="AI31" i="16"/>
  <c r="AG28" i="24"/>
  <c r="AG60" i="24" s="1"/>
  <c r="AG68" i="24" s="1"/>
  <c r="AG29" i="24"/>
  <c r="AG61" i="24" s="1"/>
  <c r="AG69" i="24" s="1"/>
  <c r="AG27" i="24"/>
  <c r="AG59" i="24" s="1"/>
  <c r="AG67" i="24" s="1"/>
  <c r="AG62" i="24"/>
  <c r="AG70" i="24" s="1"/>
  <c r="AG47" i="24"/>
  <c r="AF61" i="26"/>
  <c r="AF69" i="26" s="1"/>
  <c r="AF77" i="26" s="1"/>
  <c r="AF67" i="26"/>
  <c r="AI101" i="18"/>
  <c r="AF76" i="24"/>
  <c r="AF76" i="26"/>
  <c r="AF78" i="26"/>
  <c r="AI13" i="27"/>
  <c r="AI14" i="27"/>
  <c r="AI12" i="27"/>
  <c r="AI5" i="27"/>
  <c r="AI47" i="27"/>
  <c r="AI11" i="27"/>
  <c r="AI10" i="27"/>
  <c r="AI6" i="27"/>
  <c r="AE78" i="24"/>
  <c r="AI4" i="27"/>
  <c r="AE76" i="24"/>
  <c r="AI3" i="27"/>
  <c r="AI31" i="27"/>
  <c r="AI9" i="27"/>
  <c r="AI8" i="27"/>
  <c r="AE77" i="24"/>
  <c r="AI7" i="27"/>
  <c r="AD71" i="24"/>
  <c r="AD75" i="24"/>
  <c r="AD79" i="24" s="1"/>
  <c r="AF31" i="26"/>
  <c r="AF31" i="24"/>
  <c r="AE63" i="26"/>
  <c r="AL36" i="19"/>
  <c r="AM36" i="19"/>
  <c r="AE63" i="24"/>
  <c r="AF55" i="24"/>
  <c r="AG39" i="24"/>
  <c r="AG39" i="26"/>
  <c r="AF78" i="24" l="1"/>
  <c r="AI15" i="27"/>
  <c r="AF77" i="24"/>
  <c r="AF71" i="26"/>
  <c r="AF75" i="26"/>
  <c r="AF79" i="26" s="1"/>
  <c r="AF75" i="24"/>
  <c r="AE71" i="26"/>
  <c r="AE75" i="26"/>
  <c r="AE79" i="26" s="1"/>
  <c r="AE71" i="24"/>
  <c r="AE75" i="24"/>
  <c r="AE79" i="24" s="1"/>
  <c r="AF63" i="26"/>
  <c r="AF63" i="24"/>
  <c r="AG31" i="24"/>
  <c r="AG55" i="26"/>
  <c r="AG55" i="24"/>
  <c r="AG31" i="26"/>
  <c r="AG76" i="26" l="1"/>
  <c r="AG78" i="26"/>
  <c r="AG77" i="26"/>
  <c r="AG75" i="26"/>
  <c r="AF71" i="24"/>
  <c r="AF79" i="24"/>
  <c r="AG77" i="24"/>
  <c r="AG76" i="24"/>
  <c r="AG78" i="24"/>
  <c r="AG63" i="24"/>
  <c r="AG63" i="26"/>
  <c r="AG79" i="26" l="1"/>
  <c r="AG71" i="26"/>
  <c r="AG71" i="24"/>
  <c r="AG75" i="24"/>
  <c r="AG79" i="24" s="1"/>
  <c r="AL3" i="47"/>
  <c r="AP29" i="47" s="1"/>
  <c r="AP38" i="47" s="1"/>
  <c r="E29" i="47"/>
  <c r="AM29" i="47" s="1"/>
  <c r="AM87" i="47"/>
  <c r="AM3" i="47"/>
  <c r="E71" i="47"/>
  <c r="E38" i="47" l="1"/>
  <c r="AL71" i="47"/>
  <c r="AL80" i="47" s="1"/>
  <c r="E80" i="47"/>
  <c r="AM71" i="47"/>
  <c r="AO29" i="47"/>
  <c r="AO38" i="47" s="1"/>
  <c r="AL29" i="47"/>
  <c r="AL38" i="47" s="1"/>
  <c r="E113" i="47"/>
  <c r="AL45" i="47"/>
  <c r="AN29" i="47"/>
  <c r="AN38" i="47" s="1"/>
  <c r="AM45" i="47"/>
  <c r="AL87" i="47"/>
  <c r="AQ29" i="47"/>
  <c r="AQ38" i="47" s="1"/>
  <c r="AL113" i="47" l="1"/>
  <c r="AL122" i="47" s="1"/>
  <c r="AM113" i="47"/>
  <c r="E122" i="47"/>
  <c r="AO113" i="47"/>
  <c r="AO122" i="47" s="1"/>
  <c r="AP113" i="47"/>
  <c r="AP122" i="47" s="1"/>
  <c r="AQ113" i="47"/>
  <c r="AQ122" i="47" s="1"/>
  <c r="AN113" i="47"/>
  <c r="AN122" i="47" s="1"/>
  <c r="AN71" i="47"/>
  <c r="AN80" i="47" s="1"/>
  <c r="AP71" i="47"/>
  <c r="AP80" i="47" s="1"/>
  <c r="AO71" i="47"/>
  <c r="AO80" i="47" s="1"/>
  <c r="AQ71" i="47"/>
  <c r="AQ80" i="47" s="1"/>
</calcChain>
</file>

<file path=xl/sharedStrings.xml><?xml version="1.0" encoding="utf-8"?>
<sst xmlns="http://schemas.openxmlformats.org/spreadsheetml/2006/main" count="3022" uniqueCount="684">
  <si>
    <t>Zajištění dopravní obslužnosti drážní osobní dopravou na území Prahy a Středočeského kraje</t>
  </si>
  <si>
    <t>Provozní soubor EMU 400</t>
  </si>
  <si>
    <t>Položky vyplňuje Dopravce</t>
  </si>
  <si>
    <t>Položky vyplňuje Objednatel</t>
  </si>
  <si>
    <t>Položka vyplněná v rozporu s pravidly</t>
  </si>
  <si>
    <t>Provoz výchozí</t>
  </si>
  <si>
    <t>Výchozí provozní parametry dopravního výkonu, počtu hodin vlakových čet, počtu pokladních hodin, počtu hodin ostrahy a počtu vlakových jednotek zadávají Objednatelé do listu Provoz výchozí.</t>
  </si>
  <si>
    <t>Model výchozí (MV)</t>
  </si>
  <si>
    <t>Index</t>
  </si>
  <si>
    <t>Na tomto listu jsou shromážděny hodnoty všech Indexů potřebných k valorizaci Výchozího finančního modelu během Doby plnění. Také jsou zde jednotlivé Indexy přiřazeny k Cenotvorným položkám.</t>
  </si>
  <si>
    <t>Doplněk</t>
  </si>
  <si>
    <t>Model aktualizovaný (MA)</t>
  </si>
  <si>
    <r>
      <t xml:space="preserve">Aktualizovaný finanční model </t>
    </r>
    <r>
      <rPr>
        <sz val="11"/>
        <color theme="1"/>
        <rFont val="Calibri"/>
        <family val="2"/>
        <scheme val="minor"/>
      </rPr>
      <t>slouží ke každoroční valorizaci Výchozího finančního modelu podle vývoje Cenotvorných položek na trhu prostřednictvím Indexů. Dále do něj vstupuje Doplněk. Aktualizovaný finanční model zobrazuje Cenotvorné položky v cenové úrovni příslušného Kalendářního roku, při uvažování výchozích provozních parametrů</t>
    </r>
  </si>
  <si>
    <t>MA Výkon</t>
  </si>
  <si>
    <t>Tento list vychází z Aktualizovaného finančního modelu, avšak zobrazuje pouze hodnoty Cenotvorných položek přiřazené na Výkon.</t>
  </si>
  <si>
    <t>MA Hodiny</t>
  </si>
  <si>
    <t>Tento list vychází z Aktualizovaného finančního modelu, avšak zobrazuje pouze hodnoty Cenotvorných položek přiřazené na Hodiny. Počty hodin vycházejí z výchozího rozsahu provozu a jsou rozdílné u jednotlivých Cenotvorných položek.</t>
  </si>
  <si>
    <t>MA Vozidlo</t>
  </si>
  <si>
    <t>Tento list vychází z Aktualizovaného finančního modelu, avšak zobrazuje pouze hodnoty Cenotvorných položek přiřazené na Vozidlo.</t>
  </si>
  <si>
    <t>MA Fixní</t>
  </si>
  <si>
    <t>Tento list vychází z Aktualizovaného finančního modelu, avšak zobrazuje pouze hodnoty Cenotvorných položek přiřazené na Fixní složku. Aktualizovaný finanční model Fixní tedy zobrazuje výši Cenotvorných položek, která zůstane i po změnách Objednávky v absolutní částce stejná.</t>
  </si>
  <si>
    <t>Objednávka</t>
  </si>
  <si>
    <t xml:space="preserve">Tento list shrnuje parametry Objednávky za oba objednatele. Zadává se zde pouze počet vozidel, který nesou oba Objednatelé společně. </t>
  </si>
  <si>
    <t>Objednávka SČK</t>
  </si>
  <si>
    <t>Tento list slouží k určení parametrů Objednávky za SČK, které mají vliv na výpočet Objednávkové ceny. Na základě údajů zadaných do tohoto listu se Aktualizovaný finanční model pro SČK přepočte na Objednávkový finanční model pro SČK.</t>
  </si>
  <si>
    <t>Objednávka HMP</t>
  </si>
  <si>
    <t>Tento list slouží k určení parametrů Objednávky za HMP, které mají vliv na výpočet Objednávkové ceny. Na základě údajů zadaných do tohoto listu se Aktualizovaný finanční model pro HMP přepočte na Objednávkový finanční model pro HMP.</t>
  </si>
  <si>
    <t>Model objednávkový (MO)</t>
  </si>
  <si>
    <t>MO Výkon</t>
  </si>
  <si>
    <t>Tento list vychází z Objednávkového finančního modelu, avšak zobrazuje pouze hodnoty Cenotvorných položek přiřazené na Výkon.</t>
  </si>
  <si>
    <t>MO Hodiny</t>
  </si>
  <si>
    <t>Tento list vychází z Objednávkového finančního modelu, avšak zobrazuje pouze hodnoty Cenotvorných položek přiřazené na Hodiny.  Počty hodin vycházejí z objednaných provozních parametrů a jsou rozdílné u jednotlivých Cenotvorných položek.</t>
  </si>
  <si>
    <t>MO Vozidlo</t>
  </si>
  <si>
    <t>Tento list vychází z Objednávkového finančního modelu, avšak zobrazuje pouze hodnoty Cenotvorných položek přiřazené na Vozidlo.</t>
  </si>
  <si>
    <t>Zálohy</t>
  </si>
  <si>
    <t>Skutečnost SČK</t>
  </si>
  <si>
    <t>Skutečnost slouží ke každoročnímu vyhodnocení odchylek realizace dopravního výkonu oproti Objednávce SČK</t>
  </si>
  <si>
    <t>Skutečnost HMP</t>
  </si>
  <si>
    <t>Skutečnost slouží ke každoročnímu vyhodnocení odchylek realizace dopravního výkonu oproti Objednávce HMP</t>
  </si>
  <si>
    <t>Kompenzace SČK</t>
  </si>
  <si>
    <t>Na tomto listu probíhá finanční ocenění odchylek ve Skutečnosti a po doplnění Skutečných tržeb je pak stanovena Skutečná kompenzace. Také je zde provedeno vypořádání Záloh kompenzace vůči Skutečné kompenzaci, které pak určí Doplatek kompenzace</t>
  </si>
  <si>
    <t>Kompenzace HMP</t>
  </si>
  <si>
    <t>Výchozí předpoklady</t>
  </si>
  <si>
    <t>CELKEM</t>
  </si>
  <si>
    <t>Kalendářní rok</t>
  </si>
  <si>
    <t>Provozní parametry</t>
  </si>
  <si>
    <t>XII/29</t>
  </si>
  <si>
    <t>I-VI/30</t>
  </si>
  <si>
    <t>VI-XII/30</t>
  </si>
  <si>
    <t>XII/30</t>
  </si>
  <si>
    <t>Výchozí dopravní výkon [tis. vlkm]</t>
  </si>
  <si>
    <r>
      <t>DV</t>
    </r>
    <r>
      <rPr>
        <vertAlign val="subscript"/>
        <sz val="10"/>
        <color theme="1"/>
        <rFont val="Calibri"/>
        <family val="2"/>
        <scheme val="minor"/>
      </rPr>
      <t>j</t>
    </r>
  </si>
  <si>
    <t>Výchozí dopravní výkon jednotek [tis. vlkm]</t>
  </si>
  <si>
    <r>
      <t>DV</t>
    </r>
    <r>
      <rPr>
        <vertAlign val="subscript"/>
        <sz val="10"/>
        <color theme="1"/>
        <rFont val="Calibri"/>
        <family val="2"/>
        <scheme val="minor"/>
      </rPr>
      <t>j</t>
    </r>
    <r>
      <rPr>
        <vertAlign val="superscript"/>
        <sz val="10"/>
        <color theme="1"/>
        <rFont val="Calibri"/>
        <family val="2"/>
        <charset val="238"/>
        <scheme val="minor"/>
      </rPr>
      <t>Jedna</t>
    </r>
  </si>
  <si>
    <r>
      <t>DV</t>
    </r>
    <r>
      <rPr>
        <vertAlign val="subscript"/>
        <sz val="10"/>
        <color theme="1"/>
        <rFont val="Calibri"/>
        <family val="2"/>
        <scheme val="minor"/>
      </rPr>
      <t>j</t>
    </r>
    <r>
      <rPr>
        <vertAlign val="superscript"/>
        <sz val="10"/>
        <color theme="1"/>
        <rFont val="Calibri"/>
        <family val="2"/>
        <charset val="238"/>
        <scheme val="minor"/>
      </rPr>
      <t>Dve</t>
    </r>
  </si>
  <si>
    <r>
      <t>LV</t>
    </r>
    <r>
      <rPr>
        <vertAlign val="subscript"/>
        <sz val="10"/>
        <color theme="1"/>
        <rFont val="Calibri"/>
        <family val="2"/>
        <scheme val="minor"/>
      </rPr>
      <t>j</t>
    </r>
  </si>
  <si>
    <r>
      <t>OV</t>
    </r>
    <r>
      <rPr>
        <vertAlign val="subscript"/>
        <sz val="10"/>
        <color theme="1"/>
        <rFont val="Calibri"/>
        <family val="2"/>
        <scheme val="minor"/>
      </rPr>
      <t>j</t>
    </r>
  </si>
  <si>
    <t>Výchozí počet vlakových jednotek [#]</t>
  </si>
  <si>
    <r>
      <t>VV</t>
    </r>
    <r>
      <rPr>
        <vertAlign val="subscript"/>
        <sz val="10"/>
        <color theme="1"/>
        <rFont val="Calibri"/>
        <family val="2"/>
        <scheme val="minor"/>
      </rPr>
      <t>j</t>
    </r>
  </si>
  <si>
    <t>Aktualizovaný počet vlakových jednotek [#]</t>
  </si>
  <si>
    <r>
      <t>PV</t>
    </r>
    <r>
      <rPr>
        <vertAlign val="subscript"/>
        <sz val="10"/>
        <color theme="1"/>
        <rFont val="Calibri"/>
        <family val="2"/>
        <scheme val="minor"/>
      </rPr>
      <t>j</t>
    </r>
  </si>
  <si>
    <t>SČK</t>
  </si>
  <si>
    <r>
      <t>DV</t>
    </r>
    <r>
      <rPr>
        <vertAlign val="subscript"/>
        <sz val="10"/>
        <color theme="1"/>
        <rFont val="Calibri"/>
        <family val="2"/>
        <scheme val="minor"/>
      </rPr>
      <t>j,SČK</t>
    </r>
  </si>
  <si>
    <r>
      <t>DV</t>
    </r>
    <r>
      <rPr>
        <vertAlign val="subscript"/>
        <sz val="10"/>
        <color theme="1"/>
        <rFont val="Calibri"/>
        <family val="2"/>
        <scheme val="minor"/>
      </rPr>
      <t>j,SČK</t>
    </r>
    <r>
      <rPr>
        <vertAlign val="superscript"/>
        <sz val="10"/>
        <color theme="1"/>
        <rFont val="Calibri"/>
        <family val="2"/>
        <charset val="238"/>
        <scheme val="minor"/>
      </rPr>
      <t>Jedna</t>
    </r>
  </si>
  <si>
    <r>
      <t>DV</t>
    </r>
    <r>
      <rPr>
        <vertAlign val="subscript"/>
        <sz val="10"/>
        <color theme="1"/>
        <rFont val="Calibri"/>
        <family val="2"/>
        <scheme val="minor"/>
      </rPr>
      <t>j,SČK</t>
    </r>
    <r>
      <rPr>
        <vertAlign val="superscript"/>
        <sz val="10"/>
        <color theme="1"/>
        <rFont val="Calibri"/>
        <family val="2"/>
        <charset val="238"/>
        <scheme val="minor"/>
      </rPr>
      <t>Dve</t>
    </r>
  </si>
  <si>
    <r>
      <t>LV</t>
    </r>
    <r>
      <rPr>
        <vertAlign val="subscript"/>
        <sz val="10"/>
        <color theme="1"/>
        <rFont val="Calibri"/>
        <family val="2"/>
        <scheme val="minor"/>
      </rPr>
      <t>j,SČK</t>
    </r>
  </si>
  <si>
    <r>
      <t>OV</t>
    </r>
    <r>
      <rPr>
        <vertAlign val="subscript"/>
        <sz val="10"/>
        <color theme="1"/>
        <rFont val="Calibri"/>
        <family val="2"/>
        <scheme val="minor"/>
      </rPr>
      <t>j,SČK</t>
    </r>
  </si>
  <si>
    <r>
      <t>PV</t>
    </r>
    <r>
      <rPr>
        <vertAlign val="subscript"/>
        <sz val="10"/>
        <color theme="1"/>
        <rFont val="Calibri"/>
        <family val="2"/>
        <scheme val="minor"/>
      </rPr>
      <t>j,SČK</t>
    </r>
  </si>
  <si>
    <t>HMP</t>
  </si>
  <si>
    <r>
      <t>DV</t>
    </r>
    <r>
      <rPr>
        <vertAlign val="subscript"/>
        <sz val="10"/>
        <color theme="1"/>
        <rFont val="Calibri"/>
        <family val="2"/>
        <scheme val="minor"/>
      </rPr>
      <t>j,HMP</t>
    </r>
  </si>
  <si>
    <r>
      <t>DV</t>
    </r>
    <r>
      <rPr>
        <vertAlign val="subscript"/>
        <sz val="10"/>
        <color theme="1"/>
        <rFont val="Calibri"/>
        <family val="2"/>
        <scheme val="minor"/>
      </rPr>
      <t>j,HMP</t>
    </r>
    <r>
      <rPr>
        <vertAlign val="superscript"/>
        <sz val="10"/>
        <color theme="1"/>
        <rFont val="Calibri"/>
        <family val="2"/>
        <charset val="238"/>
        <scheme val="minor"/>
      </rPr>
      <t>Jedna</t>
    </r>
  </si>
  <si>
    <r>
      <t>DV</t>
    </r>
    <r>
      <rPr>
        <vertAlign val="subscript"/>
        <sz val="10"/>
        <color theme="1"/>
        <rFont val="Calibri"/>
        <family val="2"/>
        <scheme val="minor"/>
      </rPr>
      <t>j,HMP</t>
    </r>
    <r>
      <rPr>
        <vertAlign val="superscript"/>
        <sz val="10"/>
        <color theme="1"/>
        <rFont val="Calibri"/>
        <family val="2"/>
        <charset val="238"/>
        <scheme val="minor"/>
      </rPr>
      <t>Dve</t>
    </r>
  </si>
  <si>
    <r>
      <t>LV</t>
    </r>
    <r>
      <rPr>
        <vertAlign val="subscript"/>
        <sz val="10"/>
        <color theme="1"/>
        <rFont val="Calibri"/>
        <family val="2"/>
        <scheme val="minor"/>
      </rPr>
      <t>j,HMP</t>
    </r>
  </si>
  <si>
    <r>
      <t>OV</t>
    </r>
    <r>
      <rPr>
        <vertAlign val="subscript"/>
        <sz val="10"/>
        <color theme="1"/>
        <rFont val="Calibri"/>
        <family val="2"/>
        <scheme val="minor"/>
      </rPr>
      <t>j,HMP</t>
    </r>
  </si>
  <si>
    <r>
      <t>PV</t>
    </r>
    <r>
      <rPr>
        <vertAlign val="subscript"/>
        <sz val="10"/>
        <color theme="1"/>
        <rFont val="Calibri"/>
        <family val="2"/>
        <scheme val="minor"/>
      </rPr>
      <t>j,HMP</t>
    </r>
  </si>
  <si>
    <t>Výchozí finanční model</t>
  </si>
  <si>
    <t>Celkem</t>
  </si>
  <si>
    <t>Přiřazení položek</t>
  </si>
  <si>
    <t>Součet</t>
  </si>
  <si>
    <t>Průměr</t>
  </si>
  <si>
    <t>Výkon</t>
  </si>
  <si>
    <t>Hodiny</t>
  </si>
  <si>
    <t>Vozidlo</t>
  </si>
  <si>
    <t>Fixní</t>
  </si>
  <si>
    <t>Trakční energie a palivo</t>
  </si>
  <si>
    <t>Elektrická energie</t>
  </si>
  <si>
    <t>Motorová nafta</t>
  </si>
  <si>
    <t>Netrakční energie a palivo</t>
  </si>
  <si>
    <t>Přímý materiál</t>
  </si>
  <si>
    <t>Opravy a údržba vozidel</t>
  </si>
  <si>
    <t>Odpisy dlouhodobého majetku</t>
  </si>
  <si>
    <t>Vozidla</t>
  </si>
  <si>
    <t>Ostatní</t>
  </si>
  <si>
    <t>Pronájem a leasing vozidel</t>
  </si>
  <si>
    <t>Mzdové náklady</t>
  </si>
  <si>
    <t>Vlaková četa</t>
  </si>
  <si>
    <t>7.2</t>
  </si>
  <si>
    <t>Strojvedoucí</t>
  </si>
  <si>
    <t>7.3</t>
  </si>
  <si>
    <t>Pokladní</t>
  </si>
  <si>
    <t>7.4</t>
  </si>
  <si>
    <t>Ostatní zaměstnanci</t>
  </si>
  <si>
    <t>Sociální a zdravotní pojištění</t>
  </si>
  <si>
    <t>8.2</t>
  </si>
  <si>
    <t>8.3</t>
  </si>
  <si>
    <t>8.4</t>
  </si>
  <si>
    <t>Cestovné</t>
  </si>
  <si>
    <t>Úhrada za použití dopravní cesty</t>
  </si>
  <si>
    <t>Úhrada za použití ostatní infrastruktury</t>
  </si>
  <si>
    <t>Ostatní přímé náklady</t>
  </si>
  <si>
    <t>12.1</t>
  </si>
  <si>
    <t>Finanční náklady</t>
  </si>
  <si>
    <t>12.2</t>
  </si>
  <si>
    <t>Ostatní služby</t>
  </si>
  <si>
    <t>13.1</t>
  </si>
  <si>
    <t>Ostraha</t>
  </si>
  <si>
    <t>13.2</t>
  </si>
  <si>
    <t>Provozní režie</t>
  </si>
  <si>
    <t>Správní režie</t>
  </si>
  <si>
    <t>Zisk</t>
  </si>
  <si>
    <t>Výchozí cena [tis.Kč]</t>
  </si>
  <si>
    <r>
      <t>CV</t>
    </r>
    <r>
      <rPr>
        <b/>
        <vertAlign val="subscript"/>
        <sz val="10"/>
        <color theme="1"/>
        <rFont val="Calibri"/>
        <family val="2"/>
        <scheme val="minor"/>
      </rPr>
      <t>j</t>
    </r>
  </si>
  <si>
    <t>Tržby z jízdného</t>
  </si>
  <si>
    <t>17.1</t>
  </si>
  <si>
    <t>Tržby z jízdného PID</t>
  </si>
  <si>
    <t>17.2</t>
  </si>
  <si>
    <t>Tržby z jízdného SJT</t>
  </si>
  <si>
    <t>Ostatní tržby z přepravy</t>
  </si>
  <si>
    <t>18.1</t>
  </si>
  <si>
    <t>Kompenzace slev</t>
  </si>
  <si>
    <t>18.2</t>
  </si>
  <si>
    <t xml:space="preserve">Ostatní </t>
  </si>
  <si>
    <t>Ostatní výnosy</t>
  </si>
  <si>
    <t>Výchozí dopravní výkon [tis.vlkm]</t>
  </si>
  <si>
    <t>-</t>
  </si>
  <si>
    <t>Výchozí jednotková cena [Kč/vlkm]</t>
  </si>
  <si>
    <r>
      <t>JCV</t>
    </r>
    <r>
      <rPr>
        <b/>
        <vertAlign val="subscript"/>
        <sz val="10"/>
        <color theme="1"/>
        <rFont val="Calibri"/>
        <family val="2"/>
        <scheme val="minor"/>
      </rPr>
      <t>j</t>
    </r>
  </si>
  <si>
    <t>Pásmo dovolené roční změny Výchozí jednotkové ceny +/- [%]</t>
  </si>
  <si>
    <t xml:space="preserve"> - </t>
  </si>
  <si>
    <t>Koeficient nejvyšší dovolené Výchozí jednotkové ceny</t>
  </si>
  <si>
    <t>Nejvyšší dovolená Výchozí jednotková cena [Kč/vlkm]</t>
  </si>
  <si>
    <r>
      <t>CV</t>
    </r>
    <r>
      <rPr>
        <b/>
        <vertAlign val="subscript"/>
        <sz val="10"/>
        <color theme="1"/>
        <rFont val="Calibri"/>
        <family val="2"/>
        <scheme val="minor"/>
      </rPr>
      <t>j,k</t>
    </r>
  </si>
  <si>
    <t>Přepočet Výchozího finančního modelu</t>
  </si>
  <si>
    <t>Pouze pro účely hodnocení nabídky</t>
  </si>
  <si>
    <t>Výchozí finanční model po přepočtu</t>
  </si>
  <si>
    <t>Pouze pro účely hodnocení nabídky [tis.Kč]</t>
  </si>
  <si>
    <t>Výchozí cena po přepočtu [tis.Kč]</t>
  </si>
  <si>
    <t>Výchozí jednotková cena po přepočtu [Kč/vlkm]</t>
  </si>
  <si>
    <t>Nabídková cena</t>
  </si>
  <si>
    <t>Indexace Výchozího finančního modelu</t>
  </si>
  <si>
    <t>Definice</t>
  </si>
  <si>
    <t>Index cen průmyslových výrobců - elektřina D351</t>
  </si>
  <si>
    <t>Průměrné spotřebitelské ceny pohonných hmot</t>
  </si>
  <si>
    <t>Index spotřebitelských cen</t>
  </si>
  <si>
    <t>Bez indexace</t>
  </si>
  <si>
    <t>Průměrná hrubá měsíční mzda podle odvětví - doprava a skladování</t>
  </si>
  <si>
    <t>Doplněk Výchozího finančního modelu</t>
  </si>
  <si>
    <t>Cenová úroveň pro Kalendářní rok [tis.Kč]</t>
  </si>
  <si>
    <t>Doplněná cena [tis.Kč]</t>
  </si>
  <si>
    <t>Doplněná jednotková cena [Kč/vlkm]</t>
  </si>
  <si>
    <t>Doplněná jednotková cena za jednotku [Kč/vlkm]</t>
  </si>
  <si>
    <t>Doplněná jednotková cena za soupravu [Kč/vlkm]</t>
  </si>
  <si>
    <t>Aktualizovaný finanční model</t>
  </si>
  <si>
    <t>Aktualizovaná cena [tis.Kč]</t>
  </si>
  <si>
    <r>
      <t>CA</t>
    </r>
    <r>
      <rPr>
        <b/>
        <vertAlign val="subscript"/>
        <sz val="10"/>
        <color theme="1"/>
        <rFont val="Calibri"/>
        <family val="2"/>
        <scheme val="minor"/>
      </rPr>
      <t>j</t>
    </r>
  </si>
  <si>
    <t>Aktualizovaná jednotková cena [Kč/vlkm]</t>
  </si>
  <si>
    <r>
      <t>JCA</t>
    </r>
    <r>
      <rPr>
        <b/>
        <vertAlign val="subscript"/>
        <sz val="10"/>
        <color theme="1"/>
        <rFont val="Calibri"/>
        <family val="2"/>
        <scheme val="minor"/>
      </rPr>
      <t>j</t>
    </r>
  </si>
  <si>
    <t>Aktualizovaná jednotková cena za jednotku [Kč/vlkm]</t>
  </si>
  <si>
    <r>
      <t>JCA</t>
    </r>
    <r>
      <rPr>
        <vertAlign val="subscript"/>
        <sz val="10"/>
        <color theme="1"/>
        <rFont val="Calibri"/>
        <family val="2"/>
        <scheme val="minor"/>
      </rPr>
      <t>j</t>
    </r>
    <r>
      <rPr>
        <vertAlign val="superscript"/>
        <sz val="10"/>
        <color theme="1"/>
        <rFont val="Calibri"/>
        <family val="2"/>
        <scheme val="minor"/>
      </rPr>
      <t>Jedna</t>
    </r>
  </si>
  <si>
    <t>Aktualizovaná jednotková cena za soupravu [Kč/vlkm]</t>
  </si>
  <si>
    <r>
      <t>JCA</t>
    </r>
    <r>
      <rPr>
        <vertAlign val="subscript"/>
        <sz val="10"/>
        <color theme="1"/>
        <rFont val="Calibri"/>
        <family val="2"/>
        <scheme val="minor"/>
      </rPr>
      <t>j</t>
    </r>
    <r>
      <rPr>
        <vertAlign val="superscript"/>
        <sz val="10"/>
        <color theme="1"/>
        <rFont val="Calibri"/>
        <family val="2"/>
        <scheme val="minor"/>
      </rPr>
      <t>Dve</t>
    </r>
  </si>
  <si>
    <r>
      <t>CA</t>
    </r>
    <r>
      <rPr>
        <b/>
        <vertAlign val="subscript"/>
        <sz val="10"/>
        <color theme="1"/>
        <rFont val="Calibri"/>
        <family val="2"/>
        <scheme val="minor"/>
      </rPr>
      <t>j,SČK</t>
    </r>
  </si>
  <si>
    <r>
      <t>JCA</t>
    </r>
    <r>
      <rPr>
        <b/>
        <vertAlign val="subscript"/>
        <sz val="10"/>
        <color theme="1"/>
        <rFont val="Calibri"/>
        <family val="2"/>
        <scheme val="minor"/>
      </rPr>
      <t>j,SČK</t>
    </r>
  </si>
  <si>
    <r>
      <t>JCA</t>
    </r>
    <r>
      <rPr>
        <vertAlign val="subscript"/>
        <sz val="10"/>
        <color theme="1"/>
        <rFont val="Calibri"/>
        <family val="2"/>
        <scheme val="minor"/>
      </rPr>
      <t>j,SČK</t>
    </r>
    <r>
      <rPr>
        <vertAlign val="superscript"/>
        <sz val="10"/>
        <color theme="1"/>
        <rFont val="Calibri"/>
        <family val="2"/>
        <scheme val="minor"/>
      </rPr>
      <t>Jedna</t>
    </r>
  </si>
  <si>
    <r>
      <t>JCA</t>
    </r>
    <r>
      <rPr>
        <vertAlign val="subscript"/>
        <sz val="10"/>
        <color theme="1"/>
        <rFont val="Calibri"/>
        <family val="2"/>
        <scheme val="minor"/>
      </rPr>
      <t>j,SČK</t>
    </r>
    <r>
      <rPr>
        <vertAlign val="superscript"/>
        <sz val="10"/>
        <color theme="1"/>
        <rFont val="Calibri"/>
        <family val="2"/>
        <scheme val="minor"/>
      </rPr>
      <t>Dve</t>
    </r>
  </si>
  <si>
    <r>
      <t>CA</t>
    </r>
    <r>
      <rPr>
        <b/>
        <vertAlign val="subscript"/>
        <sz val="10"/>
        <color theme="1"/>
        <rFont val="Calibri"/>
        <family val="2"/>
        <scheme val="minor"/>
      </rPr>
      <t>j,HMP</t>
    </r>
  </si>
  <si>
    <r>
      <t>JCA</t>
    </r>
    <r>
      <rPr>
        <b/>
        <vertAlign val="subscript"/>
        <sz val="10"/>
        <color theme="1"/>
        <rFont val="Calibri"/>
        <family val="2"/>
        <scheme val="minor"/>
      </rPr>
      <t>j,HMP</t>
    </r>
  </si>
  <si>
    <r>
      <t>JCA</t>
    </r>
    <r>
      <rPr>
        <vertAlign val="subscript"/>
        <sz val="10"/>
        <color theme="1"/>
        <rFont val="Calibri"/>
        <family val="2"/>
        <scheme val="minor"/>
      </rPr>
      <t>j,HMP</t>
    </r>
    <r>
      <rPr>
        <vertAlign val="superscript"/>
        <sz val="10"/>
        <color theme="1"/>
        <rFont val="Calibri"/>
        <family val="2"/>
        <scheme val="minor"/>
      </rPr>
      <t>Jedna</t>
    </r>
  </si>
  <si>
    <r>
      <t>JCA</t>
    </r>
    <r>
      <rPr>
        <vertAlign val="subscript"/>
        <sz val="10"/>
        <color theme="1"/>
        <rFont val="Calibri"/>
        <family val="2"/>
        <scheme val="minor"/>
      </rPr>
      <t>j,HMP</t>
    </r>
    <r>
      <rPr>
        <vertAlign val="superscript"/>
        <sz val="10"/>
        <color theme="1"/>
        <rFont val="Calibri"/>
        <family val="2"/>
        <scheme val="minor"/>
      </rPr>
      <t>Dve</t>
    </r>
  </si>
  <si>
    <t>Aktualizovaný finanční model na Výkon</t>
  </si>
  <si>
    <t>Aktualizovaná cena za Výkon [tis.Kč]</t>
  </si>
  <si>
    <r>
      <t>CA</t>
    </r>
    <r>
      <rPr>
        <b/>
        <vertAlign val="subscript"/>
        <sz val="10"/>
        <color theme="1"/>
        <rFont val="Calibri"/>
        <family val="2"/>
        <charset val="238"/>
        <scheme val="minor"/>
      </rPr>
      <t>j</t>
    </r>
    <r>
      <rPr>
        <b/>
        <vertAlign val="superscript"/>
        <sz val="10"/>
        <color theme="1"/>
        <rFont val="Calibri"/>
        <family val="2"/>
        <charset val="238"/>
        <scheme val="minor"/>
      </rPr>
      <t>Vykon</t>
    </r>
  </si>
  <si>
    <t>Aktualizovaná jednotková cena za Výkon [Kč/vlkm]</t>
  </si>
  <si>
    <r>
      <t>JCA</t>
    </r>
    <r>
      <rPr>
        <b/>
        <vertAlign val="subscript"/>
        <sz val="10"/>
        <color theme="1"/>
        <rFont val="Calibri"/>
        <family val="2"/>
        <charset val="238"/>
        <scheme val="minor"/>
      </rPr>
      <t>j</t>
    </r>
    <r>
      <rPr>
        <b/>
        <vertAlign val="superscript"/>
        <sz val="10"/>
        <color theme="1"/>
        <rFont val="Calibri"/>
        <family val="2"/>
        <charset val="238"/>
        <scheme val="minor"/>
      </rPr>
      <t>Vykon</t>
    </r>
  </si>
  <si>
    <t>Aktualizovaná jednotková cena za jednotku za Výkon [Kč/vlkm]</t>
  </si>
  <si>
    <r>
      <t>JCA</t>
    </r>
    <r>
      <rPr>
        <vertAlign val="subscript"/>
        <sz val="10"/>
        <color theme="1"/>
        <rFont val="Calibri"/>
        <family val="2"/>
        <scheme val="minor"/>
      </rPr>
      <t>j</t>
    </r>
    <r>
      <rPr>
        <vertAlign val="superscript"/>
        <sz val="10"/>
        <color theme="1"/>
        <rFont val="Calibri"/>
        <family val="2"/>
        <scheme val="minor"/>
      </rPr>
      <t>Jedna, Výkon</t>
    </r>
  </si>
  <si>
    <t>Aktualizovaná jednotková cena za soupravu za Výkon [Kč/vlkm]</t>
  </si>
  <si>
    <r>
      <t>JCA</t>
    </r>
    <r>
      <rPr>
        <vertAlign val="subscript"/>
        <sz val="10"/>
        <color theme="1"/>
        <rFont val="Calibri"/>
        <family val="2"/>
        <scheme val="minor"/>
      </rPr>
      <t>j</t>
    </r>
    <r>
      <rPr>
        <vertAlign val="superscript"/>
        <sz val="10"/>
        <color theme="1"/>
        <rFont val="Calibri"/>
        <family val="2"/>
        <scheme val="minor"/>
      </rPr>
      <t>Dve,Výkon</t>
    </r>
  </si>
  <si>
    <r>
      <t>CA</t>
    </r>
    <r>
      <rPr>
        <b/>
        <vertAlign val="subscript"/>
        <sz val="10"/>
        <color theme="1"/>
        <rFont val="Calibri"/>
        <family val="2"/>
        <charset val="238"/>
        <scheme val="minor"/>
      </rPr>
      <t>j,SČK</t>
    </r>
    <r>
      <rPr>
        <b/>
        <vertAlign val="superscript"/>
        <sz val="10"/>
        <color theme="1"/>
        <rFont val="Calibri"/>
        <family val="2"/>
        <charset val="238"/>
        <scheme val="minor"/>
      </rPr>
      <t>Vykon</t>
    </r>
  </si>
  <si>
    <r>
      <t>JCA</t>
    </r>
    <r>
      <rPr>
        <b/>
        <vertAlign val="subscript"/>
        <sz val="10"/>
        <color theme="1"/>
        <rFont val="Calibri"/>
        <family val="2"/>
        <charset val="238"/>
        <scheme val="minor"/>
      </rPr>
      <t>j,SČK</t>
    </r>
    <r>
      <rPr>
        <b/>
        <vertAlign val="superscript"/>
        <sz val="10"/>
        <color theme="1"/>
        <rFont val="Calibri"/>
        <family val="2"/>
        <charset val="238"/>
        <scheme val="minor"/>
      </rPr>
      <t>Vykon</t>
    </r>
  </si>
  <si>
    <r>
      <t>JCA</t>
    </r>
    <r>
      <rPr>
        <vertAlign val="subscript"/>
        <sz val="10"/>
        <color theme="1"/>
        <rFont val="Calibri"/>
        <family val="2"/>
        <scheme val="minor"/>
      </rPr>
      <t>j,SČK</t>
    </r>
    <r>
      <rPr>
        <vertAlign val="superscript"/>
        <sz val="10"/>
        <color theme="1"/>
        <rFont val="Calibri"/>
        <family val="2"/>
        <scheme val="minor"/>
      </rPr>
      <t>Jedna, Výkon</t>
    </r>
  </si>
  <si>
    <r>
      <t>JCA</t>
    </r>
    <r>
      <rPr>
        <vertAlign val="subscript"/>
        <sz val="10"/>
        <color theme="1"/>
        <rFont val="Calibri"/>
        <family val="2"/>
        <scheme val="minor"/>
      </rPr>
      <t>j,SČK</t>
    </r>
    <r>
      <rPr>
        <vertAlign val="superscript"/>
        <sz val="10"/>
        <color theme="1"/>
        <rFont val="Calibri"/>
        <family val="2"/>
        <scheme val="minor"/>
      </rPr>
      <t>Dve,Výkon</t>
    </r>
  </si>
  <si>
    <r>
      <t>CA</t>
    </r>
    <r>
      <rPr>
        <b/>
        <vertAlign val="subscript"/>
        <sz val="10"/>
        <color theme="1"/>
        <rFont val="Calibri"/>
        <family val="2"/>
        <charset val="238"/>
        <scheme val="minor"/>
      </rPr>
      <t>j,HMP</t>
    </r>
    <r>
      <rPr>
        <b/>
        <vertAlign val="superscript"/>
        <sz val="10"/>
        <color theme="1"/>
        <rFont val="Calibri"/>
        <family val="2"/>
        <charset val="238"/>
        <scheme val="minor"/>
      </rPr>
      <t>Vykon</t>
    </r>
  </si>
  <si>
    <r>
      <t>JCA</t>
    </r>
    <r>
      <rPr>
        <b/>
        <vertAlign val="subscript"/>
        <sz val="10"/>
        <color theme="1"/>
        <rFont val="Calibri"/>
        <family val="2"/>
        <charset val="238"/>
        <scheme val="minor"/>
      </rPr>
      <t>j,HMP</t>
    </r>
    <r>
      <rPr>
        <b/>
        <vertAlign val="superscript"/>
        <sz val="10"/>
        <color theme="1"/>
        <rFont val="Calibri"/>
        <family val="2"/>
        <charset val="238"/>
        <scheme val="minor"/>
      </rPr>
      <t>Vykon</t>
    </r>
  </si>
  <si>
    <r>
      <t>JCA</t>
    </r>
    <r>
      <rPr>
        <vertAlign val="subscript"/>
        <sz val="10"/>
        <color theme="1"/>
        <rFont val="Calibri"/>
        <family val="2"/>
        <scheme val="minor"/>
      </rPr>
      <t>j,HMP</t>
    </r>
    <r>
      <rPr>
        <vertAlign val="superscript"/>
        <sz val="10"/>
        <color theme="1"/>
        <rFont val="Calibri"/>
        <family val="2"/>
        <scheme val="minor"/>
      </rPr>
      <t>Jedna, Výkon</t>
    </r>
  </si>
  <si>
    <r>
      <t>JCA</t>
    </r>
    <r>
      <rPr>
        <vertAlign val="subscript"/>
        <sz val="10"/>
        <color theme="1"/>
        <rFont val="Calibri"/>
        <family val="2"/>
        <scheme val="minor"/>
      </rPr>
      <t>j,HMP</t>
    </r>
    <r>
      <rPr>
        <vertAlign val="superscript"/>
        <sz val="10"/>
        <color theme="1"/>
        <rFont val="Calibri"/>
        <family val="2"/>
        <scheme val="minor"/>
      </rPr>
      <t>Dve,Výkon</t>
    </r>
  </si>
  <si>
    <t>Aktualizovaný finanční model na Hodiny</t>
  </si>
  <si>
    <t>Aktualizovaná cena za Hodiny [tis.Kč]</t>
  </si>
  <si>
    <t>Aktualizovaná jednotková cena za Hodiny [Kč/vlkm]</t>
  </si>
  <si>
    <t>Aktualizovaná jednotková cena za jednotku za Hodiny [Kč/vlkm]</t>
  </si>
  <si>
    <t>Aktualizovaná jednotková cena za soupravu za Hodiny [Kč/vlkm]</t>
  </si>
  <si>
    <t>Aktualizovaný finanční model na Vozidlo</t>
  </si>
  <si>
    <t>Aktualizovaná cena za Vozidlo [tis.Kč]</t>
  </si>
  <si>
    <r>
      <t>CA</t>
    </r>
    <r>
      <rPr>
        <vertAlign val="subscript"/>
        <sz val="10"/>
        <color theme="1"/>
        <rFont val="Calibri"/>
        <family val="2"/>
        <charset val="238"/>
        <scheme val="minor"/>
      </rPr>
      <t>j</t>
    </r>
    <r>
      <rPr>
        <vertAlign val="superscript"/>
        <sz val="10"/>
        <color theme="1"/>
        <rFont val="Calibri"/>
        <family val="2"/>
        <charset val="238"/>
        <scheme val="minor"/>
      </rPr>
      <t>Vozidlo</t>
    </r>
  </si>
  <si>
    <r>
      <t>DV</t>
    </r>
    <r>
      <rPr>
        <vertAlign val="subscript"/>
        <sz val="10"/>
        <color theme="1"/>
        <rFont val="Calibri"/>
        <family val="2"/>
        <charset val="238"/>
        <scheme val="minor"/>
      </rPr>
      <t>j</t>
    </r>
  </si>
  <si>
    <t>Aktualizovaná jednotková cena za Vozidlo [Kč/vlkm]</t>
  </si>
  <si>
    <r>
      <t>JCA</t>
    </r>
    <r>
      <rPr>
        <vertAlign val="subscript"/>
        <sz val="10"/>
        <color theme="1"/>
        <rFont val="Calibri"/>
        <family val="2"/>
        <charset val="238"/>
        <scheme val="minor"/>
      </rPr>
      <t>j</t>
    </r>
    <r>
      <rPr>
        <vertAlign val="superscript"/>
        <sz val="10"/>
        <color theme="1"/>
        <rFont val="Calibri"/>
        <family val="2"/>
        <charset val="238"/>
        <scheme val="minor"/>
      </rPr>
      <t>Vozidlo</t>
    </r>
  </si>
  <si>
    <t>Aktualizovaná jednotková cena za jednotku za Vozidlo [Kč/vlkm]</t>
  </si>
  <si>
    <r>
      <t>JCA</t>
    </r>
    <r>
      <rPr>
        <vertAlign val="subscript"/>
        <sz val="10"/>
        <color theme="0" tint="-0.249977111117893"/>
        <rFont val="Calibri"/>
        <family val="2"/>
        <scheme val="minor"/>
      </rPr>
      <t>j</t>
    </r>
    <r>
      <rPr>
        <vertAlign val="superscript"/>
        <sz val="10"/>
        <color theme="0" tint="-0.249977111117893"/>
        <rFont val="Calibri"/>
        <family val="2"/>
        <scheme val="minor"/>
      </rPr>
      <t>Jedna</t>
    </r>
  </si>
  <si>
    <t>Aktualizovaná jednotková cena za soupravu za Vozidlo [Kč/vlkm]</t>
  </si>
  <si>
    <r>
      <t>JCA</t>
    </r>
    <r>
      <rPr>
        <vertAlign val="subscript"/>
        <sz val="10"/>
        <color theme="0" tint="-0.249977111117893"/>
        <rFont val="Calibri"/>
        <family val="2"/>
        <scheme val="minor"/>
      </rPr>
      <t>j</t>
    </r>
    <r>
      <rPr>
        <vertAlign val="superscript"/>
        <sz val="10"/>
        <color theme="0" tint="-0.249977111117893"/>
        <rFont val="Calibri"/>
        <family val="2"/>
        <scheme val="minor"/>
      </rPr>
      <t>Dve</t>
    </r>
  </si>
  <si>
    <r>
      <t>CA</t>
    </r>
    <r>
      <rPr>
        <b/>
        <vertAlign val="subscript"/>
        <sz val="10"/>
        <color theme="1"/>
        <rFont val="Calibri"/>
        <family val="2"/>
        <charset val="238"/>
        <scheme val="minor"/>
      </rPr>
      <t>j,SČK</t>
    </r>
    <r>
      <rPr>
        <b/>
        <vertAlign val="superscript"/>
        <sz val="10"/>
        <color theme="1"/>
        <rFont val="Calibri"/>
        <family val="2"/>
        <charset val="238"/>
        <scheme val="minor"/>
      </rPr>
      <t>Vozidlo</t>
    </r>
  </si>
  <si>
    <r>
      <t>JCA</t>
    </r>
    <r>
      <rPr>
        <b/>
        <vertAlign val="subscript"/>
        <sz val="10"/>
        <color theme="1"/>
        <rFont val="Calibri"/>
        <family val="2"/>
        <charset val="238"/>
        <scheme val="minor"/>
      </rPr>
      <t>j,SČK</t>
    </r>
    <r>
      <rPr>
        <b/>
        <vertAlign val="superscript"/>
        <sz val="10"/>
        <color theme="1"/>
        <rFont val="Calibri"/>
        <family val="2"/>
        <charset val="238"/>
        <scheme val="minor"/>
      </rPr>
      <t>Vozidlo</t>
    </r>
  </si>
  <si>
    <r>
      <t>JCA</t>
    </r>
    <r>
      <rPr>
        <vertAlign val="subscript"/>
        <sz val="10"/>
        <color theme="0" tint="-0.249977111117893"/>
        <rFont val="Calibri"/>
        <family val="2"/>
        <scheme val="minor"/>
      </rPr>
      <t>j,SČK</t>
    </r>
    <r>
      <rPr>
        <vertAlign val="superscript"/>
        <sz val="10"/>
        <color theme="0" tint="-0.249977111117893"/>
        <rFont val="Calibri"/>
        <family val="2"/>
        <scheme val="minor"/>
      </rPr>
      <t>Jedna, Vozidlo</t>
    </r>
  </si>
  <si>
    <r>
      <t>JCA</t>
    </r>
    <r>
      <rPr>
        <vertAlign val="subscript"/>
        <sz val="10"/>
        <color theme="0" tint="-0.249977111117893"/>
        <rFont val="Calibri"/>
        <family val="2"/>
        <scheme val="minor"/>
      </rPr>
      <t>j,SČK</t>
    </r>
    <r>
      <rPr>
        <vertAlign val="superscript"/>
        <sz val="10"/>
        <color theme="0" tint="-0.249977111117893"/>
        <rFont val="Calibri"/>
        <family val="2"/>
        <scheme val="minor"/>
      </rPr>
      <t>Dve,Vozidlo</t>
    </r>
  </si>
  <si>
    <r>
      <t>CA</t>
    </r>
    <r>
      <rPr>
        <b/>
        <vertAlign val="subscript"/>
        <sz val="10"/>
        <color theme="1"/>
        <rFont val="Calibri"/>
        <family val="2"/>
        <charset val="238"/>
        <scheme val="minor"/>
      </rPr>
      <t>j,HMP</t>
    </r>
    <r>
      <rPr>
        <b/>
        <vertAlign val="superscript"/>
        <sz val="10"/>
        <color theme="1"/>
        <rFont val="Calibri"/>
        <family val="2"/>
        <charset val="238"/>
        <scheme val="minor"/>
      </rPr>
      <t>Vozidlo</t>
    </r>
  </si>
  <si>
    <r>
      <t>JCA</t>
    </r>
    <r>
      <rPr>
        <b/>
        <vertAlign val="subscript"/>
        <sz val="10"/>
        <color theme="1"/>
        <rFont val="Calibri"/>
        <family val="2"/>
        <charset val="238"/>
        <scheme val="minor"/>
      </rPr>
      <t>j,HMP</t>
    </r>
    <r>
      <rPr>
        <b/>
        <vertAlign val="superscript"/>
        <sz val="10"/>
        <color theme="1"/>
        <rFont val="Calibri"/>
        <family val="2"/>
        <charset val="238"/>
        <scheme val="minor"/>
      </rPr>
      <t>Vozidlo</t>
    </r>
  </si>
  <si>
    <r>
      <t>JCA</t>
    </r>
    <r>
      <rPr>
        <vertAlign val="subscript"/>
        <sz val="10"/>
        <color theme="0" tint="-0.249977111117893"/>
        <rFont val="Calibri"/>
        <family val="2"/>
        <scheme val="minor"/>
      </rPr>
      <t>j,HMP</t>
    </r>
    <r>
      <rPr>
        <vertAlign val="superscript"/>
        <sz val="10"/>
        <color theme="0" tint="-0.249977111117893"/>
        <rFont val="Calibri"/>
        <family val="2"/>
        <scheme val="minor"/>
      </rPr>
      <t>Jedna, Vozidlo</t>
    </r>
  </si>
  <si>
    <r>
      <t>JCA</t>
    </r>
    <r>
      <rPr>
        <vertAlign val="subscript"/>
        <sz val="10"/>
        <color theme="0" tint="-0.249977111117893"/>
        <rFont val="Calibri"/>
        <family val="2"/>
        <scheme val="minor"/>
      </rPr>
      <t>j,HMP</t>
    </r>
    <r>
      <rPr>
        <vertAlign val="superscript"/>
        <sz val="10"/>
        <color theme="0" tint="-0.249977111117893"/>
        <rFont val="Calibri"/>
        <family val="2"/>
        <scheme val="minor"/>
      </rPr>
      <t>Dve,Vozidlo</t>
    </r>
  </si>
  <si>
    <t>Aktualizovaný finanční model na Fixní</t>
  </si>
  <si>
    <t>Aktualizovaná cena za Fixní [tis.Kč]</t>
  </si>
  <si>
    <r>
      <t>CA</t>
    </r>
    <r>
      <rPr>
        <b/>
        <vertAlign val="subscript"/>
        <sz val="10"/>
        <color theme="1"/>
        <rFont val="Calibri"/>
        <family val="2"/>
        <charset val="238"/>
        <scheme val="minor"/>
      </rPr>
      <t>j</t>
    </r>
    <r>
      <rPr>
        <b/>
        <vertAlign val="superscript"/>
        <sz val="10"/>
        <color theme="1"/>
        <rFont val="Calibri"/>
        <family val="2"/>
        <charset val="238"/>
        <scheme val="minor"/>
      </rPr>
      <t>Fixní</t>
    </r>
  </si>
  <si>
    <t>Aktualizovaná jednotková cena za Fixní [Kč/vlkm]</t>
  </si>
  <si>
    <r>
      <t>JCA</t>
    </r>
    <r>
      <rPr>
        <b/>
        <vertAlign val="subscript"/>
        <sz val="10"/>
        <color theme="1"/>
        <rFont val="Calibri"/>
        <family val="2"/>
        <charset val="238"/>
        <scheme val="minor"/>
      </rPr>
      <t>j</t>
    </r>
    <r>
      <rPr>
        <b/>
        <vertAlign val="superscript"/>
        <sz val="10"/>
        <color theme="1"/>
        <rFont val="Calibri"/>
        <family val="2"/>
        <charset val="238"/>
        <scheme val="minor"/>
      </rPr>
      <t>Fixní</t>
    </r>
  </si>
  <si>
    <t>Aktualizovaná jednotková cena za jednotku za Fixní [Kč/vlkm]</t>
  </si>
  <si>
    <r>
      <t>JCA</t>
    </r>
    <r>
      <rPr>
        <vertAlign val="subscript"/>
        <sz val="10"/>
        <color theme="0" tint="-0.249977111117893"/>
        <rFont val="Calibri"/>
        <family val="2"/>
        <scheme val="minor"/>
      </rPr>
      <t>j</t>
    </r>
    <r>
      <rPr>
        <vertAlign val="superscript"/>
        <sz val="10"/>
        <color theme="0" tint="-0.249977111117893"/>
        <rFont val="Calibri"/>
        <family val="2"/>
        <scheme val="minor"/>
      </rPr>
      <t>Jedna,Fixní</t>
    </r>
  </si>
  <si>
    <t>Aktualizovaná jednotková cena za soupravu za Fixní [Kč/vlkm]</t>
  </si>
  <si>
    <r>
      <t>JCA</t>
    </r>
    <r>
      <rPr>
        <vertAlign val="subscript"/>
        <sz val="10"/>
        <color theme="0" tint="-0.249977111117893"/>
        <rFont val="Calibri"/>
        <family val="2"/>
        <scheme val="minor"/>
      </rPr>
      <t>j</t>
    </r>
    <r>
      <rPr>
        <vertAlign val="superscript"/>
        <sz val="10"/>
        <color theme="0" tint="-0.249977111117893"/>
        <rFont val="Calibri"/>
        <family val="2"/>
        <scheme val="minor"/>
      </rPr>
      <t>Dve,Fixní</t>
    </r>
  </si>
  <si>
    <r>
      <t>CA</t>
    </r>
    <r>
      <rPr>
        <b/>
        <vertAlign val="subscript"/>
        <sz val="10"/>
        <color theme="1"/>
        <rFont val="Calibri"/>
        <family val="2"/>
        <charset val="238"/>
        <scheme val="minor"/>
      </rPr>
      <t>j,SČK</t>
    </r>
    <r>
      <rPr>
        <b/>
        <vertAlign val="superscript"/>
        <sz val="10"/>
        <color theme="1"/>
        <rFont val="Calibri"/>
        <family val="2"/>
        <charset val="238"/>
        <scheme val="minor"/>
      </rPr>
      <t>Fixní</t>
    </r>
  </si>
  <si>
    <r>
      <t>JCA</t>
    </r>
    <r>
      <rPr>
        <b/>
        <vertAlign val="subscript"/>
        <sz val="10"/>
        <color theme="1"/>
        <rFont val="Calibri"/>
        <family val="2"/>
        <charset val="238"/>
        <scheme val="minor"/>
      </rPr>
      <t>j,SČK</t>
    </r>
    <r>
      <rPr>
        <b/>
        <vertAlign val="superscript"/>
        <sz val="10"/>
        <color theme="1"/>
        <rFont val="Calibri"/>
        <family val="2"/>
        <charset val="238"/>
        <scheme val="minor"/>
      </rPr>
      <t>Fixní</t>
    </r>
  </si>
  <si>
    <r>
      <t>JCA</t>
    </r>
    <r>
      <rPr>
        <vertAlign val="subscript"/>
        <sz val="10"/>
        <color theme="0" tint="-0.249977111117893"/>
        <rFont val="Calibri"/>
        <family val="2"/>
        <scheme val="minor"/>
      </rPr>
      <t>j,SČK</t>
    </r>
    <r>
      <rPr>
        <vertAlign val="superscript"/>
        <sz val="10"/>
        <color theme="0" tint="-0.249977111117893"/>
        <rFont val="Calibri"/>
        <family val="2"/>
        <scheme val="minor"/>
      </rPr>
      <t>Jedna, Fixní</t>
    </r>
  </si>
  <si>
    <r>
      <t>JCA</t>
    </r>
    <r>
      <rPr>
        <vertAlign val="subscript"/>
        <sz val="10"/>
        <color theme="0" tint="-0.249977111117893"/>
        <rFont val="Calibri"/>
        <family val="2"/>
        <scheme val="minor"/>
      </rPr>
      <t>j,SČK</t>
    </r>
    <r>
      <rPr>
        <vertAlign val="superscript"/>
        <sz val="10"/>
        <color theme="0" tint="-0.249977111117893"/>
        <rFont val="Calibri"/>
        <family val="2"/>
        <scheme val="minor"/>
      </rPr>
      <t>Dve,Fixní</t>
    </r>
  </si>
  <si>
    <r>
      <t>CA</t>
    </r>
    <r>
      <rPr>
        <b/>
        <vertAlign val="subscript"/>
        <sz val="10"/>
        <color theme="1"/>
        <rFont val="Calibri"/>
        <family val="2"/>
        <charset val="238"/>
        <scheme val="minor"/>
      </rPr>
      <t>j,HMP</t>
    </r>
    <r>
      <rPr>
        <b/>
        <vertAlign val="superscript"/>
        <sz val="10"/>
        <color theme="1"/>
        <rFont val="Calibri"/>
        <family val="2"/>
        <charset val="238"/>
        <scheme val="minor"/>
      </rPr>
      <t>Fixní</t>
    </r>
  </si>
  <si>
    <r>
      <t>JCA</t>
    </r>
    <r>
      <rPr>
        <b/>
        <vertAlign val="subscript"/>
        <sz val="10"/>
        <color theme="1"/>
        <rFont val="Calibri"/>
        <family val="2"/>
        <charset val="238"/>
        <scheme val="minor"/>
      </rPr>
      <t>j,HMP</t>
    </r>
    <r>
      <rPr>
        <b/>
        <vertAlign val="superscript"/>
        <sz val="10"/>
        <color theme="1"/>
        <rFont val="Calibri"/>
        <family val="2"/>
        <charset val="238"/>
        <scheme val="minor"/>
      </rPr>
      <t>Fixní</t>
    </r>
  </si>
  <si>
    <r>
      <t>JCA</t>
    </r>
    <r>
      <rPr>
        <vertAlign val="subscript"/>
        <sz val="10"/>
        <color theme="0" tint="-0.249977111117893"/>
        <rFont val="Calibri"/>
        <family val="2"/>
        <scheme val="minor"/>
      </rPr>
      <t>j,HMP</t>
    </r>
    <r>
      <rPr>
        <vertAlign val="superscript"/>
        <sz val="10"/>
        <color theme="0" tint="-0.249977111117893"/>
        <rFont val="Calibri"/>
        <family val="2"/>
        <scheme val="minor"/>
      </rPr>
      <t>Jedna, Fixní</t>
    </r>
  </si>
  <si>
    <r>
      <t>JCA</t>
    </r>
    <r>
      <rPr>
        <vertAlign val="subscript"/>
        <sz val="10"/>
        <color theme="0" tint="-0.249977111117893"/>
        <rFont val="Calibri"/>
        <family val="2"/>
        <scheme val="minor"/>
      </rPr>
      <t>j,HMP</t>
    </r>
    <r>
      <rPr>
        <vertAlign val="superscript"/>
        <sz val="10"/>
        <color theme="0" tint="-0.249977111117893"/>
        <rFont val="Calibri"/>
        <family val="2"/>
        <scheme val="minor"/>
      </rPr>
      <t>Dve,Fixní</t>
    </r>
  </si>
  <si>
    <t>Souhrn Aktualizovaného finančního modelu</t>
  </si>
  <si>
    <r>
      <t>JCA</t>
    </r>
    <r>
      <rPr>
        <vertAlign val="subscript"/>
        <sz val="10"/>
        <color theme="1"/>
        <rFont val="Calibri"/>
        <family val="2"/>
        <scheme val="minor"/>
      </rPr>
      <t>j</t>
    </r>
    <r>
      <rPr>
        <vertAlign val="superscript"/>
        <sz val="10"/>
        <color theme="1"/>
        <rFont val="Calibri"/>
        <family val="2"/>
        <scheme val="minor"/>
      </rPr>
      <t>Vykon</t>
    </r>
  </si>
  <si>
    <t>Souhrn Objednávkového finančního modelu</t>
  </si>
  <si>
    <t>Objednávková jednotková cena [Kč/vlkm]</t>
  </si>
  <si>
    <r>
      <t>JCO</t>
    </r>
    <r>
      <rPr>
        <b/>
        <vertAlign val="subscript"/>
        <sz val="10"/>
        <color theme="1"/>
        <rFont val="Calibri"/>
        <family val="2"/>
        <scheme val="minor"/>
      </rPr>
      <t>j</t>
    </r>
  </si>
  <si>
    <t>Objednávková jednotková cena za Výkon [Kč/vlkm]</t>
  </si>
  <si>
    <r>
      <t>JCO</t>
    </r>
    <r>
      <rPr>
        <vertAlign val="subscript"/>
        <sz val="10"/>
        <color theme="1"/>
        <rFont val="Calibri"/>
        <family val="2"/>
        <scheme val="minor"/>
      </rPr>
      <t>j</t>
    </r>
    <r>
      <rPr>
        <vertAlign val="superscript"/>
        <sz val="10"/>
        <color theme="1"/>
        <rFont val="Calibri"/>
        <family val="2"/>
        <scheme val="minor"/>
      </rPr>
      <t>Vykon</t>
    </r>
  </si>
  <si>
    <t>Objednávková jednotková cena za jednotku [Kč/vlkm]</t>
  </si>
  <si>
    <r>
      <t>JCO</t>
    </r>
    <r>
      <rPr>
        <vertAlign val="subscript"/>
        <sz val="10"/>
        <color theme="1"/>
        <rFont val="Calibri"/>
        <family val="2"/>
        <scheme val="minor"/>
      </rPr>
      <t>j</t>
    </r>
    <r>
      <rPr>
        <vertAlign val="superscript"/>
        <sz val="10"/>
        <color theme="1"/>
        <rFont val="Calibri"/>
        <family val="2"/>
        <scheme val="minor"/>
      </rPr>
      <t>Jedna</t>
    </r>
  </si>
  <si>
    <t>Objednávková jednotková cena za soupravu [Kč/vlkm]</t>
  </si>
  <si>
    <r>
      <t>JCO</t>
    </r>
    <r>
      <rPr>
        <vertAlign val="subscript"/>
        <sz val="10"/>
        <color theme="1"/>
        <rFont val="Calibri"/>
        <family val="2"/>
        <scheme val="minor"/>
      </rPr>
      <t>j</t>
    </r>
    <r>
      <rPr>
        <vertAlign val="superscript"/>
        <sz val="10"/>
        <color theme="1"/>
        <rFont val="Calibri"/>
        <family val="2"/>
        <scheme val="minor"/>
      </rPr>
      <t>Dve</t>
    </r>
  </si>
  <si>
    <t>Objednávka dopravního výkonu</t>
  </si>
  <si>
    <t>Objednaný dopravní výkon</t>
  </si>
  <si>
    <t>… za 1. čtvrtletí [vlkm]</t>
  </si>
  <si>
    <t>… za 2. čtvrtletí [vlkm]</t>
  </si>
  <si>
    <t>… za 3. čtvrtletí [vlkm]</t>
  </si>
  <si>
    <t>… za 4. čtvrtletí [vlkm]</t>
  </si>
  <si>
    <t>Objednaný dopravní výkon [vlkm]</t>
  </si>
  <si>
    <t>Doj</t>
  </si>
  <si>
    <t>Rozdíl dopravního výkonu [vlkm]</t>
  </si>
  <si>
    <t>Objednaný dopravní výkon vůči výchozímu [%]</t>
  </si>
  <si>
    <t>Objednávka dopravního výkonu jednotek</t>
  </si>
  <si>
    <t>Objednaný dopravní výkon jednotek</t>
  </si>
  <si>
    <t>Objednaný dopravní výkon jednotek [vlkm]</t>
  </si>
  <si>
    <r>
      <t>DO</t>
    </r>
    <r>
      <rPr>
        <b/>
        <vertAlign val="subscript"/>
        <sz val="10"/>
        <color theme="1"/>
        <rFont val="Calibri"/>
        <family val="2"/>
        <charset val="238"/>
        <scheme val="minor"/>
      </rPr>
      <t>j</t>
    </r>
    <r>
      <rPr>
        <b/>
        <vertAlign val="superscript"/>
        <sz val="10"/>
        <color theme="1"/>
        <rFont val="Calibri"/>
        <family val="2"/>
        <charset val="238"/>
        <scheme val="minor"/>
      </rPr>
      <t>Jedna</t>
    </r>
  </si>
  <si>
    <t>Rozdíl objednaného dopravního výkonu vůči výchozímu [vlkm]</t>
  </si>
  <si>
    <t>Podíl objednaného dopravního výkonu vůči výchozímu [%]</t>
  </si>
  <si>
    <t>Podíl jednotek na objednaném dopravním výkonu [%]</t>
  </si>
  <si>
    <r>
      <t>DO</t>
    </r>
    <r>
      <rPr>
        <b/>
        <vertAlign val="subscript"/>
        <sz val="10"/>
        <color theme="1"/>
        <rFont val="Calibri"/>
        <family val="2"/>
        <charset val="238"/>
        <scheme val="minor"/>
      </rPr>
      <t>j</t>
    </r>
    <r>
      <rPr>
        <b/>
        <vertAlign val="superscript"/>
        <sz val="10"/>
        <color theme="1"/>
        <rFont val="Calibri"/>
        <family val="2"/>
        <charset val="238"/>
        <scheme val="minor"/>
      </rPr>
      <t>Dve</t>
    </r>
  </si>
  <si>
    <t>Rozdíl dopravního výkonu vůči výchozímu [vlkm]</t>
  </si>
  <si>
    <t>Objednávka počtu vlakových jednotek</t>
  </si>
  <si>
    <t>Objednaný počet vlakových jednotek</t>
  </si>
  <si>
    <t>Objednaný počet vlakových jednotek [#]</t>
  </si>
  <si>
    <r>
      <t>VO</t>
    </r>
    <r>
      <rPr>
        <vertAlign val="subscript"/>
        <sz val="10"/>
        <color theme="1"/>
        <rFont val="Calibri"/>
        <family val="2"/>
        <charset val="238"/>
        <scheme val="minor"/>
      </rPr>
      <t>j</t>
    </r>
  </si>
  <si>
    <t>Rozdíl počtu vlakových jednotek vůči výchozímu [#]</t>
  </si>
  <si>
    <t>Objednaný počet vlakových jednotek vůči výchozímu  [%]</t>
  </si>
  <si>
    <t>Objednávka počtu pokladních hodin</t>
  </si>
  <si>
    <t>Objednaný počet pokladních hodin</t>
  </si>
  <si>
    <t>Objednaný počet pokladních hodin [h]</t>
  </si>
  <si>
    <r>
      <t>PO</t>
    </r>
    <r>
      <rPr>
        <vertAlign val="subscript"/>
        <sz val="10"/>
        <color theme="1"/>
        <rFont val="Calibri"/>
        <family val="2"/>
        <scheme val="minor"/>
      </rPr>
      <t>j,</t>
    </r>
  </si>
  <si>
    <t>Rozdíl počtu pokladních hodin vůči výchozímu [h]</t>
  </si>
  <si>
    <t>Objednaný počet pokladních hodin vůči výchozímu [%]</t>
  </si>
  <si>
    <t>Objednávková cena</t>
  </si>
  <si>
    <t>Rozdělení Objednávkové ceny</t>
  </si>
  <si>
    <t>… za 1. čtvrtletí [Kč]</t>
  </si>
  <si>
    <t>… za 2. čtvrtletí [Kč]</t>
  </si>
  <si>
    <t>… za 3. čtvrtletí [Kč]</t>
  </si>
  <si>
    <t>… za 4. čtvrtletí [Kč]</t>
  </si>
  <si>
    <t>Objednávková cena [Kč]</t>
  </si>
  <si>
    <r>
      <t>CO</t>
    </r>
    <r>
      <rPr>
        <b/>
        <vertAlign val="subscript"/>
        <sz val="10"/>
        <color theme="1"/>
        <rFont val="Calibri"/>
        <family val="2"/>
        <scheme val="minor"/>
      </rPr>
      <t>j</t>
    </r>
  </si>
  <si>
    <r>
      <t>JCA</t>
    </r>
    <r>
      <rPr>
        <vertAlign val="subscript"/>
        <sz val="10"/>
        <color theme="1"/>
        <rFont val="Calibri"/>
        <family val="2"/>
        <scheme val="minor"/>
      </rPr>
      <t>j,SČK</t>
    </r>
    <r>
      <rPr>
        <vertAlign val="superscript"/>
        <sz val="10"/>
        <color theme="1"/>
        <rFont val="Calibri"/>
        <family val="2"/>
        <scheme val="minor"/>
      </rPr>
      <t>Vykon</t>
    </r>
  </si>
  <si>
    <r>
      <t>JCO</t>
    </r>
    <r>
      <rPr>
        <b/>
        <vertAlign val="subscript"/>
        <sz val="10"/>
        <color theme="1"/>
        <rFont val="Calibri"/>
        <family val="2"/>
        <scheme val="minor"/>
      </rPr>
      <t>j,SČK</t>
    </r>
  </si>
  <si>
    <r>
      <t>JCO</t>
    </r>
    <r>
      <rPr>
        <vertAlign val="subscript"/>
        <sz val="10"/>
        <color theme="1"/>
        <rFont val="Calibri"/>
        <family val="2"/>
        <scheme val="minor"/>
      </rPr>
      <t>j,SČK</t>
    </r>
    <r>
      <rPr>
        <vertAlign val="superscript"/>
        <sz val="10"/>
        <color theme="1"/>
        <rFont val="Calibri"/>
        <family val="2"/>
        <scheme val="minor"/>
      </rPr>
      <t>Vykon</t>
    </r>
  </si>
  <si>
    <r>
      <t>JCO</t>
    </r>
    <r>
      <rPr>
        <vertAlign val="subscript"/>
        <sz val="10"/>
        <color theme="1"/>
        <rFont val="Calibri"/>
        <family val="2"/>
        <scheme val="minor"/>
      </rPr>
      <t>j,SČK</t>
    </r>
    <r>
      <rPr>
        <vertAlign val="superscript"/>
        <sz val="10"/>
        <color theme="1"/>
        <rFont val="Calibri"/>
        <family val="2"/>
        <scheme val="minor"/>
      </rPr>
      <t>Jedna</t>
    </r>
  </si>
  <si>
    <r>
      <t>JCO</t>
    </r>
    <r>
      <rPr>
        <vertAlign val="subscript"/>
        <sz val="10"/>
        <color theme="1"/>
        <rFont val="Calibri"/>
        <family val="2"/>
        <scheme val="minor"/>
      </rPr>
      <t>j,SČK</t>
    </r>
    <r>
      <rPr>
        <vertAlign val="superscript"/>
        <sz val="10"/>
        <color theme="1"/>
        <rFont val="Calibri"/>
        <family val="2"/>
        <scheme val="minor"/>
      </rPr>
      <t>Dve</t>
    </r>
  </si>
  <si>
    <r>
      <t>DO</t>
    </r>
    <r>
      <rPr>
        <b/>
        <vertAlign val="subscript"/>
        <sz val="10"/>
        <color theme="1"/>
        <rFont val="Calibri"/>
        <family val="2"/>
        <scheme val="minor"/>
      </rPr>
      <t>j,SČK</t>
    </r>
  </si>
  <si>
    <r>
      <t>DO</t>
    </r>
    <r>
      <rPr>
        <b/>
        <vertAlign val="subscript"/>
        <sz val="10"/>
        <color theme="1"/>
        <rFont val="Calibri"/>
        <family val="2"/>
        <charset val="238"/>
        <scheme val="minor"/>
      </rPr>
      <t>j,SČK</t>
    </r>
    <r>
      <rPr>
        <b/>
        <vertAlign val="superscript"/>
        <sz val="10"/>
        <color theme="1"/>
        <rFont val="Calibri"/>
        <family val="2"/>
        <charset val="238"/>
        <scheme val="minor"/>
      </rPr>
      <t>Jedna</t>
    </r>
  </si>
  <si>
    <r>
      <t>DO</t>
    </r>
    <r>
      <rPr>
        <b/>
        <vertAlign val="subscript"/>
        <sz val="10"/>
        <color theme="1"/>
        <rFont val="Calibri"/>
        <family val="2"/>
        <charset val="238"/>
        <scheme val="minor"/>
      </rPr>
      <t>j,SČK</t>
    </r>
    <r>
      <rPr>
        <b/>
        <vertAlign val="superscript"/>
        <sz val="10"/>
        <color theme="1"/>
        <rFont val="Calibri"/>
        <family val="2"/>
        <charset val="238"/>
        <scheme val="minor"/>
      </rPr>
      <t>Dve</t>
    </r>
  </si>
  <si>
    <r>
      <t>PO</t>
    </r>
    <r>
      <rPr>
        <vertAlign val="subscript"/>
        <sz val="10"/>
        <color theme="1"/>
        <rFont val="Calibri"/>
        <family val="2"/>
        <scheme val="minor"/>
      </rPr>
      <t>j,SČK</t>
    </r>
  </si>
  <si>
    <r>
      <t>CO</t>
    </r>
    <r>
      <rPr>
        <b/>
        <vertAlign val="subscript"/>
        <sz val="10"/>
        <color theme="1"/>
        <rFont val="Calibri"/>
        <family val="2"/>
        <scheme val="minor"/>
      </rPr>
      <t>j,SČK</t>
    </r>
  </si>
  <si>
    <r>
      <t>JCA</t>
    </r>
    <r>
      <rPr>
        <vertAlign val="subscript"/>
        <sz val="10"/>
        <color theme="1"/>
        <rFont val="Calibri"/>
        <family val="2"/>
        <scheme val="minor"/>
      </rPr>
      <t>j,HMP</t>
    </r>
    <r>
      <rPr>
        <vertAlign val="superscript"/>
        <sz val="10"/>
        <color theme="1"/>
        <rFont val="Calibri"/>
        <family val="2"/>
        <scheme val="minor"/>
      </rPr>
      <t>Vykon</t>
    </r>
  </si>
  <si>
    <r>
      <t>JCO</t>
    </r>
    <r>
      <rPr>
        <b/>
        <vertAlign val="subscript"/>
        <sz val="10"/>
        <color theme="1"/>
        <rFont val="Calibri"/>
        <family val="2"/>
        <scheme val="minor"/>
      </rPr>
      <t>j,HMP</t>
    </r>
  </si>
  <si>
    <r>
      <t>JCO</t>
    </r>
    <r>
      <rPr>
        <vertAlign val="subscript"/>
        <sz val="10"/>
        <color theme="1"/>
        <rFont val="Calibri"/>
        <family val="2"/>
        <scheme val="minor"/>
      </rPr>
      <t>j,HMP</t>
    </r>
    <r>
      <rPr>
        <vertAlign val="superscript"/>
        <sz val="10"/>
        <color theme="1"/>
        <rFont val="Calibri"/>
        <family val="2"/>
        <scheme val="minor"/>
      </rPr>
      <t>ykon</t>
    </r>
  </si>
  <si>
    <r>
      <t>JCO</t>
    </r>
    <r>
      <rPr>
        <vertAlign val="subscript"/>
        <sz val="10"/>
        <color theme="1"/>
        <rFont val="Calibri"/>
        <family val="2"/>
        <scheme val="minor"/>
      </rPr>
      <t>j,HMP</t>
    </r>
    <r>
      <rPr>
        <vertAlign val="superscript"/>
        <sz val="10"/>
        <color theme="1"/>
        <rFont val="Calibri"/>
        <family val="2"/>
        <scheme val="minor"/>
      </rPr>
      <t>Jedna</t>
    </r>
  </si>
  <si>
    <r>
      <t>JCO</t>
    </r>
    <r>
      <rPr>
        <vertAlign val="subscript"/>
        <sz val="10"/>
        <color theme="1"/>
        <rFont val="Calibri"/>
        <family val="2"/>
        <scheme val="minor"/>
      </rPr>
      <t>j,HMP</t>
    </r>
    <r>
      <rPr>
        <vertAlign val="superscript"/>
        <sz val="10"/>
        <color theme="1"/>
        <rFont val="Calibri"/>
        <family val="2"/>
        <scheme val="minor"/>
      </rPr>
      <t>Dve</t>
    </r>
  </si>
  <si>
    <r>
      <t>DO</t>
    </r>
    <r>
      <rPr>
        <b/>
        <vertAlign val="subscript"/>
        <sz val="10"/>
        <color theme="1"/>
        <rFont val="Calibri"/>
        <family val="2"/>
        <scheme val="minor"/>
      </rPr>
      <t>j,HMP</t>
    </r>
  </si>
  <si>
    <r>
      <t>DO</t>
    </r>
    <r>
      <rPr>
        <b/>
        <vertAlign val="subscript"/>
        <sz val="10"/>
        <color theme="1"/>
        <rFont val="Calibri"/>
        <family val="2"/>
        <charset val="238"/>
        <scheme val="minor"/>
      </rPr>
      <t>j,HMP</t>
    </r>
    <r>
      <rPr>
        <b/>
        <vertAlign val="superscript"/>
        <sz val="10"/>
        <color theme="1"/>
        <rFont val="Calibri"/>
        <family val="2"/>
        <charset val="238"/>
        <scheme val="minor"/>
      </rPr>
      <t>Jedna</t>
    </r>
  </si>
  <si>
    <r>
      <t>DO</t>
    </r>
    <r>
      <rPr>
        <b/>
        <vertAlign val="subscript"/>
        <sz val="10"/>
        <color theme="1"/>
        <rFont val="Calibri"/>
        <family val="2"/>
        <charset val="238"/>
        <scheme val="minor"/>
      </rPr>
      <t>j,HMP</t>
    </r>
    <r>
      <rPr>
        <b/>
        <vertAlign val="superscript"/>
        <sz val="10"/>
        <color theme="1"/>
        <rFont val="Calibri"/>
        <family val="2"/>
        <charset val="238"/>
        <scheme val="minor"/>
      </rPr>
      <t>Dve</t>
    </r>
  </si>
  <si>
    <r>
      <t>PO</t>
    </r>
    <r>
      <rPr>
        <vertAlign val="subscript"/>
        <sz val="10"/>
        <color theme="1"/>
        <rFont val="Calibri"/>
        <family val="2"/>
        <scheme val="minor"/>
      </rPr>
      <t>j,HMP</t>
    </r>
  </si>
  <si>
    <r>
      <t>CO</t>
    </r>
    <r>
      <rPr>
        <b/>
        <vertAlign val="subscript"/>
        <sz val="10"/>
        <color theme="1"/>
        <rFont val="Calibri"/>
        <family val="2"/>
        <scheme val="minor"/>
      </rPr>
      <t>j,HMP</t>
    </r>
  </si>
  <si>
    <t>Objednávkový finanční model</t>
  </si>
  <si>
    <t>Objednávková cena [tis.Kč]</t>
  </si>
  <si>
    <t>Objednávkové výnosy [tis.Kč]</t>
  </si>
  <si>
    <r>
      <t>TO</t>
    </r>
    <r>
      <rPr>
        <b/>
        <vertAlign val="subscript"/>
        <sz val="10"/>
        <color theme="1"/>
        <rFont val="Calibri"/>
        <family val="2"/>
        <scheme val="minor"/>
      </rPr>
      <t>j</t>
    </r>
  </si>
  <si>
    <t>Objednávková kompenzace [tis.Kč]</t>
  </si>
  <si>
    <r>
      <t>KO</t>
    </r>
    <r>
      <rPr>
        <b/>
        <vertAlign val="subscript"/>
        <sz val="10"/>
        <color theme="1"/>
        <rFont val="Calibri"/>
        <family val="2"/>
        <scheme val="minor"/>
      </rPr>
      <t>j</t>
    </r>
  </si>
  <si>
    <t>Objednaný dopravní výkon [tis.vlkm]</t>
  </si>
  <si>
    <r>
      <t>DO</t>
    </r>
    <r>
      <rPr>
        <vertAlign val="subscript"/>
        <sz val="10"/>
        <color theme="1"/>
        <rFont val="Calibri"/>
        <family val="2"/>
        <scheme val="minor"/>
      </rPr>
      <t>j</t>
    </r>
  </si>
  <si>
    <r>
      <t>TO</t>
    </r>
    <r>
      <rPr>
        <b/>
        <vertAlign val="subscript"/>
        <sz val="10"/>
        <color theme="1"/>
        <rFont val="Calibri"/>
        <family val="2"/>
        <scheme val="minor"/>
      </rPr>
      <t>j,SČK</t>
    </r>
  </si>
  <si>
    <r>
      <t>KO</t>
    </r>
    <r>
      <rPr>
        <b/>
        <vertAlign val="subscript"/>
        <sz val="10"/>
        <color theme="1"/>
        <rFont val="Calibri"/>
        <family val="2"/>
        <scheme val="minor"/>
      </rPr>
      <t>j,SČK</t>
    </r>
  </si>
  <si>
    <r>
      <t>DO</t>
    </r>
    <r>
      <rPr>
        <vertAlign val="subscript"/>
        <sz val="10"/>
        <color theme="1"/>
        <rFont val="Calibri"/>
        <family val="2"/>
        <scheme val="minor"/>
      </rPr>
      <t>j,SČK</t>
    </r>
  </si>
  <si>
    <r>
      <t>TO</t>
    </r>
    <r>
      <rPr>
        <b/>
        <vertAlign val="subscript"/>
        <sz val="10"/>
        <color theme="1"/>
        <rFont val="Calibri"/>
        <family val="2"/>
        <scheme val="minor"/>
      </rPr>
      <t>j,HMP</t>
    </r>
  </si>
  <si>
    <r>
      <t>KO</t>
    </r>
    <r>
      <rPr>
        <b/>
        <vertAlign val="subscript"/>
        <sz val="10"/>
        <color theme="1"/>
        <rFont val="Calibri"/>
        <family val="2"/>
        <scheme val="minor"/>
      </rPr>
      <t>j,HMP</t>
    </r>
  </si>
  <si>
    <r>
      <t>DO</t>
    </r>
    <r>
      <rPr>
        <vertAlign val="subscript"/>
        <sz val="10"/>
        <color theme="1"/>
        <rFont val="Calibri"/>
        <family val="2"/>
        <scheme val="minor"/>
      </rPr>
      <t>j,HMP</t>
    </r>
  </si>
  <si>
    <t>Objednávkový finanční model na Výkon</t>
  </si>
  <si>
    <t>Objednávková cena za Výkon [tis.Kč]</t>
  </si>
  <si>
    <r>
      <t>CO</t>
    </r>
    <r>
      <rPr>
        <b/>
        <vertAlign val="subscript"/>
        <sz val="10"/>
        <color theme="1"/>
        <rFont val="Calibri"/>
        <family val="2"/>
        <scheme val="minor"/>
      </rPr>
      <t>j</t>
    </r>
    <r>
      <rPr>
        <b/>
        <vertAlign val="superscript"/>
        <sz val="10"/>
        <color theme="1"/>
        <rFont val="Calibri"/>
        <family val="2"/>
        <charset val="238"/>
        <scheme val="minor"/>
      </rPr>
      <t>Vykon</t>
    </r>
  </si>
  <si>
    <r>
      <t>DO</t>
    </r>
    <r>
      <rPr>
        <vertAlign val="subscript"/>
        <sz val="10"/>
        <color theme="1"/>
        <rFont val="Calibri"/>
        <family val="2"/>
        <charset val="238"/>
        <scheme val="minor"/>
      </rPr>
      <t>j</t>
    </r>
  </si>
  <si>
    <r>
      <t>JCO</t>
    </r>
    <r>
      <rPr>
        <vertAlign val="subscript"/>
        <sz val="10"/>
        <color theme="1"/>
        <rFont val="Calibri"/>
        <family val="2"/>
        <charset val="238"/>
        <scheme val="minor"/>
      </rPr>
      <t>j</t>
    </r>
    <r>
      <rPr>
        <vertAlign val="superscript"/>
        <sz val="10"/>
        <color theme="1"/>
        <rFont val="Calibri"/>
        <family val="2"/>
        <charset val="238"/>
        <scheme val="minor"/>
      </rPr>
      <t>Vykon</t>
    </r>
  </si>
  <si>
    <t>Objednávková jednotková cena za jednotku za Výkon [Kč/vlkm]</t>
  </si>
  <si>
    <r>
      <t>JCO</t>
    </r>
    <r>
      <rPr>
        <vertAlign val="subscript"/>
        <sz val="10"/>
        <color theme="1"/>
        <rFont val="Calibri"/>
        <family val="2"/>
        <scheme val="minor"/>
      </rPr>
      <t>j</t>
    </r>
    <r>
      <rPr>
        <vertAlign val="superscript"/>
        <sz val="10"/>
        <color theme="1"/>
        <rFont val="Calibri"/>
        <family val="2"/>
        <scheme val="minor"/>
      </rPr>
      <t>Jedna,Výkon</t>
    </r>
  </si>
  <si>
    <t>Objednávková jednotková cena za soupravu za Výkon [Kč/vlkm]</t>
  </si>
  <si>
    <r>
      <t>JCO</t>
    </r>
    <r>
      <rPr>
        <vertAlign val="subscript"/>
        <sz val="10"/>
        <color theme="1"/>
        <rFont val="Calibri"/>
        <family val="2"/>
        <scheme val="minor"/>
      </rPr>
      <t>j</t>
    </r>
    <r>
      <rPr>
        <vertAlign val="superscript"/>
        <sz val="10"/>
        <color theme="1"/>
        <rFont val="Calibri"/>
        <family val="2"/>
        <scheme val="minor"/>
      </rPr>
      <t>Dve,Výkon</t>
    </r>
  </si>
  <si>
    <r>
      <t>CO</t>
    </r>
    <r>
      <rPr>
        <b/>
        <vertAlign val="subscript"/>
        <sz val="10"/>
        <color theme="1"/>
        <rFont val="Calibri"/>
        <family val="2"/>
        <charset val="238"/>
        <scheme val="minor"/>
      </rPr>
      <t>j,SČK</t>
    </r>
    <r>
      <rPr>
        <b/>
        <vertAlign val="superscript"/>
        <sz val="10"/>
        <color theme="1"/>
        <rFont val="Calibri"/>
        <family val="2"/>
        <charset val="238"/>
        <scheme val="minor"/>
      </rPr>
      <t>Vykon</t>
    </r>
  </si>
  <si>
    <r>
      <t>JCO</t>
    </r>
    <r>
      <rPr>
        <b/>
        <vertAlign val="subscript"/>
        <sz val="10"/>
        <color theme="1"/>
        <rFont val="Calibri"/>
        <family val="2"/>
        <charset val="238"/>
        <scheme val="minor"/>
      </rPr>
      <t>j,SČK</t>
    </r>
    <r>
      <rPr>
        <b/>
        <vertAlign val="superscript"/>
        <sz val="10"/>
        <color theme="1"/>
        <rFont val="Calibri"/>
        <family val="2"/>
        <charset val="238"/>
        <scheme val="minor"/>
      </rPr>
      <t>Vykon</t>
    </r>
  </si>
  <si>
    <r>
      <t>JCO</t>
    </r>
    <r>
      <rPr>
        <vertAlign val="subscript"/>
        <sz val="10"/>
        <color theme="1"/>
        <rFont val="Calibri"/>
        <family val="2"/>
        <scheme val="minor"/>
      </rPr>
      <t>j,SČK</t>
    </r>
    <r>
      <rPr>
        <vertAlign val="superscript"/>
        <sz val="10"/>
        <color theme="1"/>
        <rFont val="Calibri"/>
        <family val="2"/>
        <scheme val="minor"/>
      </rPr>
      <t>Jedna, Výkon</t>
    </r>
  </si>
  <si>
    <r>
      <t>JCO</t>
    </r>
    <r>
      <rPr>
        <vertAlign val="subscript"/>
        <sz val="10"/>
        <color theme="1"/>
        <rFont val="Calibri"/>
        <family val="2"/>
        <scheme val="minor"/>
      </rPr>
      <t>j,SČK</t>
    </r>
    <r>
      <rPr>
        <vertAlign val="superscript"/>
        <sz val="10"/>
        <color theme="1"/>
        <rFont val="Calibri"/>
        <family val="2"/>
        <scheme val="minor"/>
      </rPr>
      <t>Dve,Výkon</t>
    </r>
  </si>
  <si>
    <r>
      <t>CO</t>
    </r>
    <r>
      <rPr>
        <b/>
        <vertAlign val="subscript"/>
        <sz val="10"/>
        <color theme="1"/>
        <rFont val="Calibri"/>
        <family val="2"/>
        <charset val="238"/>
        <scheme val="minor"/>
      </rPr>
      <t>,HMP</t>
    </r>
    <r>
      <rPr>
        <b/>
        <vertAlign val="superscript"/>
        <sz val="10"/>
        <color theme="1"/>
        <rFont val="Calibri"/>
        <family val="2"/>
        <charset val="238"/>
        <scheme val="minor"/>
      </rPr>
      <t>Vykon</t>
    </r>
  </si>
  <si>
    <r>
      <t>JCO</t>
    </r>
    <r>
      <rPr>
        <b/>
        <vertAlign val="subscript"/>
        <sz val="10"/>
        <color theme="1"/>
        <rFont val="Calibri"/>
        <family val="2"/>
        <charset val="238"/>
        <scheme val="minor"/>
      </rPr>
      <t>j,HMP</t>
    </r>
    <r>
      <rPr>
        <b/>
        <vertAlign val="superscript"/>
        <sz val="10"/>
        <color theme="1"/>
        <rFont val="Calibri"/>
        <family val="2"/>
        <charset val="238"/>
        <scheme val="minor"/>
      </rPr>
      <t>Vykon</t>
    </r>
  </si>
  <si>
    <r>
      <t>JCO</t>
    </r>
    <r>
      <rPr>
        <vertAlign val="subscript"/>
        <sz val="10"/>
        <color theme="1"/>
        <rFont val="Calibri"/>
        <family val="2"/>
        <scheme val="minor"/>
      </rPr>
      <t>j,HMP</t>
    </r>
    <r>
      <rPr>
        <vertAlign val="superscript"/>
        <sz val="10"/>
        <color theme="1"/>
        <rFont val="Calibri"/>
        <family val="2"/>
        <scheme val="minor"/>
      </rPr>
      <t>Jedna, Výkon</t>
    </r>
  </si>
  <si>
    <r>
      <t>JCO</t>
    </r>
    <r>
      <rPr>
        <vertAlign val="subscript"/>
        <sz val="10"/>
        <color theme="1"/>
        <rFont val="Calibri"/>
        <family val="2"/>
        <scheme val="minor"/>
      </rPr>
      <t>j,HMP</t>
    </r>
    <r>
      <rPr>
        <vertAlign val="superscript"/>
        <sz val="10"/>
        <color theme="1"/>
        <rFont val="Calibri"/>
        <family val="2"/>
        <scheme val="minor"/>
      </rPr>
      <t>Dve,Výkon</t>
    </r>
  </si>
  <si>
    <t>Objednávkový finanční model na Hodiny</t>
  </si>
  <si>
    <t>Objednávková cena za Hodiny [tis.Kč]</t>
  </si>
  <si>
    <r>
      <t>CO</t>
    </r>
    <r>
      <rPr>
        <b/>
        <vertAlign val="subscript"/>
        <sz val="10"/>
        <color theme="1"/>
        <rFont val="Calibri"/>
        <family val="2"/>
        <scheme val="minor"/>
      </rPr>
      <t>j</t>
    </r>
    <r>
      <rPr>
        <b/>
        <vertAlign val="superscript"/>
        <sz val="10"/>
        <color theme="1"/>
        <rFont val="Calibri"/>
        <family val="2"/>
        <charset val="238"/>
        <scheme val="minor"/>
      </rPr>
      <t>Hodiny</t>
    </r>
  </si>
  <si>
    <t>Objednávková jednotková cena za Hodiny [Kč/vlkm]</t>
  </si>
  <si>
    <r>
      <t>JCO</t>
    </r>
    <r>
      <rPr>
        <vertAlign val="subscript"/>
        <sz val="10"/>
        <color theme="1"/>
        <rFont val="Calibri"/>
        <family val="2"/>
        <charset val="238"/>
        <scheme val="minor"/>
      </rPr>
      <t>j</t>
    </r>
    <r>
      <rPr>
        <vertAlign val="superscript"/>
        <sz val="10"/>
        <color theme="1"/>
        <rFont val="Calibri"/>
        <family val="2"/>
        <charset val="238"/>
        <scheme val="minor"/>
      </rPr>
      <t>Hodiny</t>
    </r>
  </si>
  <si>
    <t>Objednávková jednotková cena za jednotku za Hodiny [Kč/vlkm]</t>
  </si>
  <si>
    <t>Objednávková jednotková cena za soupravu za Hodiny [Kč/vlkm]</t>
  </si>
  <si>
    <r>
      <t>CO</t>
    </r>
    <r>
      <rPr>
        <b/>
        <vertAlign val="subscript"/>
        <sz val="10"/>
        <color theme="1"/>
        <rFont val="Calibri"/>
        <family val="2"/>
        <charset val="238"/>
        <scheme val="minor"/>
      </rPr>
      <t>j,SČK</t>
    </r>
    <r>
      <rPr>
        <b/>
        <vertAlign val="superscript"/>
        <sz val="10"/>
        <color theme="1"/>
        <rFont val="Calibri"/>
        <family val="2"/>
        <charset val="238"/>
        <scheme val="minor"/>
      </rPr>
      <t>Hodiny</t>
    </r>
  </si>
  <si>
    <r>
      <t>JCO</t>
    </r>
    <r>
      <rPr>
        <b/>
        <vertAlign val="subscript"/>
        <sz val="10"/>
        <color theme="1"/>
        <rFont val="Calibri"/>
        <family val="2"/>
        <charset val="238"/>
        <scheme val="minor"/>
      </rPr>
      <t>j,SČK</t>
    </r>
    <r>
      <rPr>
        <b/>
        <vertAlign val="superscript"/>
        <sz val="10"/>
        <color theme="1"/>
        <rFont val="Calibri"/>
        <family val="2"/>
        <charset val="238"/>
        <scheme val="minor"/>
      </rPr>
      <t>Hodiny</t>
    </r>
  </si>
  <si>
    <r>
      <t>CO</t>
    </r>
    <r>
      <rPr>
        <b/>
        <vertAlign val="subscript"/>
        <sz val="10"/>
        <color theme="1"/>
        <rFont val="Calibri"/>
        <family val="2"/>
        <charset val="238"/>
        <scheme val="minor"/>
      </rPr>
      <t>,HMP</t>
    </r>
    <r>
      <rPr>
        <b/>
        <vertAlign val="superscript"/>
        <sz val="10"/>
        <color theme="1"/>
        <rFont val="Calibri"/>
        <family val="2"/>
        <charset val="238"/>
        <scheme val="minor"/>
      </rPr>
      <t>Hodiny</t>
    </r>
  </si>
  <si>
    <r>
      <t>JCO</t>
    </r>
    <r>
      <rPr>
        <b/>
        <vertAlign val="subscript"/>
        <sz val="10"/>
        <color theme="1"/>
        <rFont val="Calibri"/>
        <family val="2"/>
        <charset val="238"/>
        <scheme val="minor"/>
      </rPr>
      <t>j,HMP</t>
    </r>
    <r>
      <rPr>
        <b/>
        <vertAlign val="superscript"/>
        <sz val="10"/>
        <color theme="1"/>
        <rFont val="Calibri"/>
        <family val="2"/>
        <charset val="238"/>
        <scheme val="minor"/>
      </rPr>
      <t>Hodiny</t>
    </r>
  </si>
  <si>
    <t>Objednávkový finanční model na Vozidlo</t>
  </si>
  <si>
    <t>Objednávková cena za Vozidlo [tis.Kč]</t>
  </si>
  <si>
    <r>
      <t>CO</t>
    </r>
    <r>
      <rPr>
        <vertAlign val="subscript"/>
        <sz val="10"/>
        <color theme="1"/>
        <rFont val="Calibri"/>
        <family val="2"/>
        <charset val="238"/>
        <scheme val="minor"/>
      </rPr>
      <t>j</t>
    </r>
    <r>
      <rPr>
        <vertAlign val="superscript"/>
        <sz val="10"/>
        <color theme="1"/>
        <rFont val="Calibri"/>
        <family val="2"/>
        <charset val="238"/>
        <scheme val="minor"/>
      </rPr>
      <t>Vozidlo</t>
    </r>
  </si>
  <si>
    <t>Objednávková jednotková cena za Vozidlo [Kč/vlkm]</t>
  </si>
  <si>
    <r>
      <t>JCO</t>
    </r>
    <r>
      <rPr>
        <vertAlign val="subscript"/>
        <sz val="10"/>
        <color theme="1"/>
        <rFont val="Calibri"/>
        <family val="2"/>
        <charset val="238"/>
        <scheme val="minor"/>
      </rPr>
      <t>j</t>
    </r>
    <r>
      <rPr>
        <vertAlign val="superscript"/>
        <sz val="10"/>
        <color theme="1"/>
        <rFont val="Calibri"/>
        <family val="2"/>
        <charset val="238"/>
        <scheme val="minor"/>
      </rPr>
      <t>Vozidlo</t>
    </r>
  </si>
  <si>
    <t>Objednávková jednotková cena za jednotku za Vozidlo [Kč/vlkm]</t>
  </si>
  <si>
    <r>
      <t>JCO</t>
    </r>
    <r>
      <rPr>
        <vertAlign val="subscript"/>
        <sz val="10"/>
        <color theme="0" tint="-0.249977111117893"/>
        <rFont val="Calibri"/>
        <family val="2"/>
        <scheme val="minor"/>
      </rPr>
      <t>j</t>
    </r>
    <r>
      <rPr>
        <vertAlign val="superscript"/>
        <sz val="10"/>
        <color theme="0" tint="-0.249977111117893"/>
        <rFont val="Calibri"/>
        <family val="2"/>
        <scheme val="minor"/>
      </rPr>
      <t>Jedna,Vozidlo</t>
    </r>
  </si>
  <si>
    <t>Objednávková jednotková cena za soupravu za Vozidlo [Kč/vlkm]</t>
  </si>
  <si>
    <r>
      <t>JCO</t>
    </r>
    <r>
      <rPr>
        <vertAlign val="subscript"/>
        <sz val="10"/>
        <color theme="0" tint="-0.249977111117893"/>
        <rFont val="Calibri"/>
        <family val="2"/>
        <scheme val="minor"/>
      </rPr>
      <t>j</t>
    </r>
    <r>
      <rPr>
        <vertAlign val="superscript"/>
        <sz val="10"/>
        <color theme="0" tint="-0.249977111117893"/>
        <rFont val="Calibri"/>
        <family val="2"/>
        <scheme val="minor"/>
      </rPr>
      <t>Dve,Vozidlo</t>
    </r>
  </si>
  <si>
    <r>
      <t>CO</t>
    </r>
    <r>
      <rPr>
        <b/>
        <vertAlign val="subscript"/>
        <sz val="10"/>
        <color theme="1"/>
        <rFont val="Calibri"/>
        <family val="2"/>
        <charset val="238"/>
        <scheme val="minor"/>
      </rPr>
      <t>j,SČK</t>
    </r>
    <r>
      <rPr>
        <b/>
        <vertAlign val="superscript"/>
        <sz val="10"/>
        <color theme="1"/>
        <rFont val="Calibri"/>
        <family val="2"/>
        <charset val="238"/>
        <scheme val="minor"/>
      </rPr>
      <t>Vozidlo</t>
    </r>
  </si>
  <si>
    <r>
      <t>JCO</t>
    </r>
    <r>
      <rPr>
        <b/>
        <vertAlign val="subscript"/>
        <sz val="10"/>
        <color theme="1"/>
        <rFont val="Calibri"/>
        <family val="2"/>
        <charset val="238"/>
        <scheme val="minor"/>
      </rPr>
      <t>j,SČK</t>
    </r>
    <r>
      <rPr>
        <b/>
        <vertAlign val="superscript"/>
        <sz val="10"/>
        <color theme="1"/>
        <rFont val="Calibri"/>
        <family val="2"/>
        <charset val="238"/>
        <scheme val="minor"/>
      </rPr>
      <t>Vozidlo</t>
    </r>
  </si>
  <si>
    <r>
      <t>JCO</t>
    </r>
    <r>
      <rPr>
        <vertAlign val="subscript"/>
        <sz val="10"/>
        <color theme="0" tint="-0.249977111117893"/>
        <rFont val="Calibri"/>
        <family val="2"/>
        <scheme val="minor"/>
      </rPr>
      <t>j,SČK</t>
    </r>
    <r>
      <rPr>
        <vertAlign val="superscript"/>
        <sz val="10"/>
        <color theme="0" tint="-0.249977111117893"/>
        <rFont val="Calibri"/>
        <family val="2"/>
        <scheme val="minor"/>
      </rPr>
      <t>Jedna, Vozidlo</t>
    </r>
  </si>
  <si>
    <r>
      <t>JCO</t>
    </r>
    <r>
      <rPr>
        <vertAlign val="subscript"/>
        <sz val="10"/>
        <color theme="0" tint="-0.249977111117893"/>
        <rFont val="Calibri"/>
        <family val="2"/>
        <scheme val="minor"/>
      </rPr>
      <t>j,SČK</t>
    </r>
    <r>
      <rPr>
        <vertAlign val="superscript"/>
        <sz val="10"/>
        <color theme="0" tint="-0.249977111117893"/>
        <rFont val="Calibri"/>
        <family val="2"/>
        <scheme val="minor"/>
      </rPr>
      <t>Dve,Vozidlo</t>
    </r>
  </si>
  <si>
    <r>
      <t>CO</t>
    </r>
    <r>
      <rPr>
        <b/>
        <vertAlign val="subscript"/>
        <sz val="10"/>
        <color theme="1"/>
        <rFont val="Calibri"/>
        <family val="2"/>
        <charset val="238"/>
        <scheme val="minor"/>
      </rPr>
      <t>j,HMP</t>
    </r>
    <r>
      <rPr>
        <b/>
        <vertAlign val="superscript"/>
        <sz val="10"/>
        <color theme="1"/>
        <rFont val="Calibri"/>
        <family val="2"/>
        <charset val="238"/>
        <scheme val="minor"/>
      </rPr>
      <t>Vozidlo</t>
    </r>
  </si>
  <si>
    <r>
      <t>JCO</t>
    </r>
    <r>
      <rPr>
        <b/>
        <vertAlign val="subscript"/>
        <sz val="10"/>
        <color theme="1"/>
        <rFont val="Calibri"/>
        <family val="2"/>
        <charset val="238"/>
        <scheme val="minor"/>
      </rPr>
      <t>j,HMP</t>
    </r>
    <r>
      <rPr>
        <b/>
        <vertAlign val="superscript"/>
        <sz val="10"/>
        <color theme="1"/>
        <rFont val="Calibri"/>
        <family val="2"/>
        <charset val="238"/>
        <scheme val="minor"/>
      </rPr>
      <t>Vozidlo</t>
    </r>
  </si>
  <si>
    <r>
      <t>JCO</t>
    </r>
    <r>
      <rPr>
        <vertAlign val="subscript"/>
        <sz val="10"/>
        <color theme="0" tint="-0.249977111117893"/>
        <rFont val="Calibri"/>
        <family val="2"/>
        <scheme val="minor"/>
      </rPr>
      <t>j,HMP</t>
    </r>
    <r>
      <rPr>
        <vertAlign val="superscript"/>
        <sz val="10"/>
        <color theme="0" tint="-0.249977111117893"/>
        <rFont val="Calibri"/>
        <family val="2"/>
        <scheme val="minor"/>
      </rPr>
      <t>Jedna, Vozidlo</t>
    </r>
  </si>
  <si>
    <r>
      <t>JCO</t>
    </r>
    <r>
      <rPr>
        <vertAlign val="subscript"/>
        <sz val="10"/>
        <color theme="0" tint="-0.249977111117893"/>
        <rFont val="Calibri"/>
        <family val="2"/>
        <scheme val="minor"/>
      </rPr>
      <t>j,HMP</t>
    </r>
    <r>
      <rPr>
        <vertAlign val="superscript"/>
        <sz val="10"/>
        <color theme="0" tint="-0.249977111117893"/>
        <rFont val="Calibri"/>
        <family val="2"/>
        <scheme val="minor"/>
      </rPr>
      <t>Dve,Vozidlo</t>
    </r>
  </si>
  <si>
    <t>Záloha kompenzace</t>
  </si>
  <si>
    <t>Cenová úroveň pro Kalendářní rok</t>
  </si>
  <si>
    <t>… za leden [Kč]</t>
  </si>
  <si>
    <t>… za únor [Kč]</t>
  </si>
  <si>
    <t>… za březen [Kč]</t>
  </si>
  <si>
    <t>… za duben [Kč]</t>
  </si>
  <si>
    <t>… za květen [Kč]</t>
  </si>
  <si>
    <t>… za červen [Kč]</t>
  </si>
  <si>
    <t>… za červenec [Kč]</t>
  </si>
  <si>
    <t>… za srpen [Kč]</t>
  </si>
  <si>
    <t>… za září [Kč]</t>
  </si>
  <si>
    <t>… za říjen [Kč]</t>
  </si>
  <si>
    <t>… za listopad [Kč]</t>
  </si>
  <si>
    <t>… za prosinec [Kč]</t>
  </si>
  <si>
    <t>Záloha kompenzace [Kč]</t>
  </si>
  <si>
    <r>
      <t>LS</t>
    </r>
    <r>
      <rPr>
        <b/>
        <vertAlign val="subscript"/>
        <sz val="10"/>
        <color theme="1"/>
        <rFont val="Calibri"/>
        <family val="2"/>
        <scheme val="minor"/>
      </rPr>
      <t>j</t>
    </r>
  </si>
  <si>
    <r>
      <t>LS</t>
    </r>
    <r>
      <rPr>
        <b/>
        <vertAlign val="subscript"/>
        <sz val="10"/>
        <color theme="1"/>
        <rFont val="Calibri"/>
        <family val="2"/>
        <scheme val="minor"/>
      </rPr>
      <t>j,SČK</t>
    </r>
  </si>
  <si>
    <r>
      <t>LS</t>
    </r>
    <r>
      <rPr>
        <b/>
        <vertAlign val="subscript"/>
        <sz val="10"/>
        <color theme="1"/>
        <rFont val="Calibri"/>
        <family val="2"/>
        <scheme val="minor"/>
      </rPr>
      <t>j,HMP</t>
    </r>
  </si>
  <si>
    <t>Odchylka skutečnosti proti objednávce</t>
  </si>
  <si>
    <r>
      <t>DR</t>
    </r>
    <r>
      <rPr>
        <b/>
        <vertAlign val="subscript"/>
        <sz val="10"/>
        <color theme="1"/>
        <rFont val="Calibri"/>
        <family val="2"/>
        <scheme val="minor"/>
      </rPr>
      <t>j,SČK</t>
    </r>
  </si>
  <si>
    <r>
      <t>DU</t>
    </r>
    <r>
      <rPr>
        <b/>
        <vertAlign val="subscript"/>
        <sz val="10"/>
        <color theme="1"/>
        <rFont val="Calibri"/>
        <family val="2"/>
        <scheme val="minor"/>
      </rPr>
      <t>j,SČK</t>
    </r>
  </si>
  <si>
    <t>Skutečnost dopravního výkonu</t>
  </si>
  <si>
    <t>Skutečný dopravní výkon</t>
  </si>
  <si>
    <t>Skutečný dopravní výkon [vlkm]</t>
  </si>
  <si>
    <r>
      <t>DS</t>
    </r>
    <r>
      <rPr>
        <b/>
        <vertAlign val="subscript"/>
        <sz val="10"/>
        <color theme="1"/>
        <rFont val="Calibri"/>
        <family val="2"/>
        <scheme val="minor"/>
      </rPr>
      <t>j,SČK</t>
    </r>
  </si>
  <si>
    <r>
      <t>DR</t>
    </r>
    <r>
      <rPr>
        <b/>
        <vertAlign val="subscript"/>
        <sz val="10"/>
        <color theme="1"/>
        <rFont val="Calibri"/>
        <family val="2"/>
        <scheme val="minor"/>
      </rPr>
      <t>j,HMP</t>
    </r>
  </si>
  <si>
    <r>
      <t>DU</t>
    </r>
    <r>
      <rPr>
        <b/>
        <vertAlign val="subscript"/>
        <sz val="10"/>
        <color theme="1"/>
        <rFont val="Calibri"/>
        <family val="2"/>
        <scheme val="minor"/>
      </rPr>
      <t>j,HMP</t>
    </r>
  </si>
  <si>
    <r>
      <t>DS</t>
    </r>
    <r>
      <rPr>
        <b/>
        <vertAlign val="subscript"/>
        <sz val="10"/>
        <color theme="1"/>
        <rFont val="Calibri"/>
        <family val="2"/>
        <scheme val="minor"/>
      </rPr>
      <t>j,HMP</t>
    </r>
  </si>
  <si>
    <t>Skutečné tržby</t>
  </si>
  <si>
    <t>Záznam Skutečných tržeb</t>
  </si>
  <si>
    <t>Skutečné tržby [Kč]</t>
  </si>
  <si>
    <r>
      <t>TS</t>
    </r>
    <r>
      <rPr>
        <b/>
        <vertAlign val="subscript"/>
        <sz val="10"/>
        <color theme="1"/>
        <rFont val="Calibri"/>
        <family val="2"/>
        <scheme val="minor"/>
      </rPr>
      <t>j,SČK</t>
    </r>
  </si>
  <si>
    <t>Skutečná cena</t>
  </si>
  <si>
    <t>Skutečná cena [Kč]</t>
  </si>
  <si>
    <r>
      <t>CS</t>
    </r>
    <r>
      <rPr>
        <b/>
        <vertAlign val="subscript"/>
        <sz val="10"/>
        <color theme="1"/>
        <rFont val="Calibri"/>
        <family val="2"/>
        <scheme val="minor"/>
      </rPr>
      <t>j,SČK</t>
    </r>
  </si>
  <si>
    <t>Skutečná kompenzace</t>
  </si>
  <si>
    <t>Skutečná kompenzace [Kč]</t>
  </si>
  <si>
    <r>
      <t>KS</t>
    </r>
    <r>
      <rPr>
        <b/>
        <vertAlign val="subscript"/>
        <sz val="10"/>
        <color theme="1"/>
        <rFont val="Calibri"/>
        <family val="2"/>
        <scheme val="minor"/>
      </rPr>
      <t>j,SČK</t>
    </r>
  </si>
  <si>
    <t>Doplatek kompenzace</t>
  </si>
  <si>
    <t>Doplatek kompenzace [Kč]</t>
  </si>
  <si>
    <r>
      <t>KS</t>
    </r>
    <r>
      <rPr>
        <b/>
        <vertAlign val="subscript"/>
        <sz val="10"/>
        <color theme="1"/>
        <rFont val="Calibri"/>
        <family val="2"/>
        <charset val="238"/>
        <scheme val="minor"/>
      </rPr>
      <t xml:space="preserve">SČK </t>
    </r>
    <r>
      <rPr>
        <b/>
        <sz val="10"/>
        <color theme="1"/>
        <rFont val="Calibri"/>
        <family val="2"/>
        <scheme val="minor"/>
      </rPr>
      <t>- LS</t>
    </r>
    <r>
      <rPr>
        <b/>
        <vertAlign val="subscript"/>
        <sz val="10"/>
        <color theme="1"/>
        <rFont val="Calibri"/>
        <family val="2"/>
        <scheme val="minor"/>
      </rPr>
      <t>SČK</t>
    </r>
  </si>
  <si>
    <r>
      <t>TS</t>
    </r>
    <r>
      <rPr>
        <b/>
        <vertAlign val="subscript"/>
        <sz val="10"/>
        <color theme="1"/>
        <rFont val="Calibri"/>
        <family val="2"/>
        <scheme val="minor"/>
      </rPr>
      <t>j,HMP</t>
    </r>
  </si>
  <si>
    <r>
      <t>CS</t>
    </r>
    <r>
      <rPr>
        <b/>
        <vertAlign val="subscript"/>
        <sz val="10"/>
        <color theme="1"/>
        <rFont val="Calibri"/>
        <family val="2"/>
        <scheme val="minor"/>
      </rPr>
      <t>j,HMP</t>
    </r>
  </si>
  <si>
    <r>
      <t>KS</t>
    </r>
    <r>
      <rPr>
        <b/>
        <vertAlign val="subscript"/>
        <sz val="10"/>
        <color theme="1"/>
        <rFont val="Calibri"/>
        <family val="2"/>
        <scheme val="minor"/>
      </rPr>
      <t>j,HMP</t>
    </r>
  </si>
  <si>
    <r>
      <t>KS</t>
    </r>
    <r>
      <rPr>
        <b/>
        <vertAlign val="subscript"/>
        <sz val="10"/>
        <color theme="1"/>
        <rFont val="Calibri"/>
        <family val="2"/>
        <charset val="238"/>
        <scheme val="minor"/>
      </rPr>
      <t xml:space="preserve">HMP </t>
    </r>
    <r>
      <rPr>
        <b/>
        <sz val="10"/>
        <color theme="1"/>
        <rFont val="Calibri"/>
        <family val="2"/>
        <scheme val="minor"/>
      </rPr>
      <t>- LS</t>
    </r>
    <r>
      <rPr>
        <b/>
        <vertAlign val="subscript"/>
        <sz val="10"/>
        <color theme="1"/>
        <rFont val="Calibri"/>
        <family val="2"/>
        <scheme val="minor"/>
      </rPr>
      <t>HMP</t>
    </r>
  </si>
  <si>
    <t>Přepočet</t>
  </si>
  <si>
    <t>MV Přepočet</t>
  </si>
  <si>
    <t>Nabídka</t>
  </si>
  <si>
    <t>MV Index</t>
  </si>
  <si>
    <t>Výchozí předpoklady úplné</t>
  </si>
  <si>
    <t>Rozdíl počtu vlakových jednotek vůči aktualizovanému [#]</t>
  </si>
  <si>
    <t>Objednaný počet vlakových jednotek vůči aktualizovanému [%]</t>
  </si>
  <si>
    <t>Výchozí předpoklady pro opci 1</t>
  </si>
  <si>
    <r>
      <t>DE</t>
    </r>
    <r>
      <rPr>
        <vertAlign val="subscript"/>
        <sz val="10"/>
        <color theme="1"/>
        <rFont val="Calibri"/>
        <family val="2"/>
        <scheme val="minor"/>
      </rPr>
      <t>j</t>
    </r>
  </si>
  <si>
    <r>
      <t>DE</t>
    </r>
    <r>
      <rPr>
        <vertAlign val="subscript"/>
        <sz val="10"/>
        <color theme="1"/>
        <rFont val="Calibri"/>
        <family val="2"/>
        <scheme val="minor"/>
      </rPr>
      <t>j</t>
    </r>
    <r>
      <rPr>
        <vertAlign val="superscript"/>
        <sz val="10"/>
        <color theme="1"/>
        <rFont val="Calibri"/>
        <family val="2"/>
        <charset val="238"/>
        <scheme val="minor"/>
      </rPr>
      <t>Jedna</t>
    </r>
  </si>
  <si>
    <r>
      <t>DE</t>
    </r>
    <r>
      <rPr>
        <vertAlign val="subscript"/>
        <sz val="10"/>
        <color theme="1"/>
        <rFont val="Calibri"/>
        <family val="2"/>
        <scheme val="minor"/>
      </rPr>
      <t>j</t>
    </r>
    <r>
      <rPr>
        <vertAlign val="superscript"/>
        <sz val="10"/>
        <color theme="1"/>
        <rFont val="Calibri"/>
        <family val="2"/>
        <charset val="238"/>
        <scheme val="minor"/>
      </rPr>
      <t>Dve</t>
    </r>
  </si>
  <si>
    <r>
      <t>LE</t>
    </r>
    <r>
      <rPr>
        <vertAlign val="subscript"/>
        <sz val="10"/>
        <color theme="1"/>
        <rFont val="Calibri"/>
        <family val="2"/>
        <scheme val="minor"/>
      </rPr>
      <t>j</t>
    </r>
  </si>
  <si>
    <r>
      <t>OE</t>
    </r>
    <r>
      <rPr>
        <vertAlign val="subscript"/>
        <sz val="10"/>
        <color theme="1"/>
        <rFont val="Calibri"/>
        <family val="2"/>
        <scheme val="minor"/>
      </rPr>
      <t>j</t>
    </r>
  </si>
  <si>
    <r>
      <t>VE</t>
    </r>
    <r>
      <rPr>
        <vertAlign val="subscript"/>
        <sz val="10"/>
        <color theme="1"/>
        <rFont val="Calibri"/>
        <family val="2"/>
        <scheme val="minor"/>
      </rPr>
      <t>j</t>
    </r>
  </si>
  <si>
    <r>
      <t>DE</t>
    </r>
    <r>
      <rPr>
        <vertAlign val="subscript"/>
        <sz val="10"/>
        <color theme="1"/>
        <rFont val="Calibri"/>
        <family val="2"/>
        <scheme val="minor"/>
      </rPr>
      <t>j,SČK</t>
    </r>
  </si>
  <si>
    <r>
      <t>DE</t>
    </r>
    <r>
      <rPr>
        <vertAlign val="subscript"/>
        <sz val="10"/>
        <color theme="1"/>
        <rFont val="Calibri"/>
        <family val="2"/>
        <scheme val="minor"/>
      </rPr>
      <t>j,SČK</t>
    </r>
    <r>
      <rPr>
        <vertAlign val="superscript"/>
        <sz val="10"/>
        <color theme="1"/>
        <rFont val="Calibri"/>
        <family val="2"/>
        <charset val="238"/>
        <scheme val="minor"/>
      </rPr>
      <t>Jedna</t>
    </r>
  </si>
  <si>
    <r>
      <t>DE</t>
    </r>
    <r>
      <rPr>
        <vertAlign val="subscript"/>
        <sz val="10"/>
        <color theme="1"/>
        <rFont val="Calibri"/>
        <family val="2"/>
        <scheme val="minor"/>
      </rPr>
      <t>j,SČK</t>
    </r>
    <r>
      <rPr>
        <vertAlign val="superscript"/>
        <sz val="10"/>
        <color theme="1"/>
        <rFont val="Calibri"/>
        <family val="2"/>
        <charset val="238"/>
        <scheme val="minor"/>
      </rPr>
      <t>Dve</t>
    </r>
  </si>
  <si>
    <r>
      <t>LE</t>
    </r>
    <r>
      <rPr>
        <vertAlign val="subscript"/>
        <sz val="10"/>
        <color theme="1"/>
        <rFont val="Calibri"/>
        <family val="2"/>
        <scheme val="minor"/>
      </rPr>
      <t>j,SČK</t>
    </r>
  </si>
  <si>
    <r>
      <t>OE</t>
    </r>
    <r>
      <rPr>
        <vertAlign val="subscript"/>
        <sz val="10"/>
        <color theme="1"/>
        <rFont val="Calibri"/>
        <family val="2"/>
        <scheme val="minor"/>
      </rPr>
      <t>j,SČK</t>
    </r>
  </si>
  <si>
    <r>
      <t>PE</t>
    </r>
    <r>
      <rPr>
        <vertAlign val="subscript"/>
        <sz val="10"/>
        <color theme="1"/>
        <rFont val="Calibri"/>
        <family val="2"/>
        <scheme val="minor"/>
      </rPr>
      <t>j,SČK</t>
    </r>
  </si>
  <si>
    <r>
      <t>DE</t>
    </r>
    <r>
      <rPr>
        <vertAlign val="subscript"/>
        <sz val="10"/>
        <color theme="1"/>
        <rFont val="Calibri"/>
        <family val="2"/>
        <scheme val="minor"/>
      </rPr>
      <t>j,HMP</t>
    </r>
  </si>
  <si>
    <r>
      <t>DE</t>
    </r>
    <r>
      <rPr>
        <vertAlign val="subscript"/>
        <sz val="10"/>
        <color theme="1"/>
        <rFont val="Calibri"/>
        <family val="2"/>
        <scheme val="minor"/>
      </rPr>
      <t>j,HMP</t>
    </r>
    <r>
      <rPr>
        <vertAlign val="superscript"/>
        <sz val="10"/>
        <color theme="1"/>
        <rFont val="Calibri"/>
        <family val="2"/>
        <charset val="238"/>
        <scheme val="minor"/>
      </rPr>
      <t>Jedna</t>
    </r>
  </si>
  <si>
    <r>
      <t>DE</t>
    </r>
    <r>
      <rPr>
        <vertAlign val="subscript"/>
        <sz val="10"/>
        <color theme="1"/>
        <rFont val="Calibri"/>
        <family val="2"/>
        <scheme val="minor"/>
      </rPr>
      <t>j,HMP</t>
    </r>
    <r>
      <rPr>
        <vertAlign val="superscript"/>
        <sz val="10"/>
        <color theme="1"/>
        <rFont val="Calibri"/>
        <family val="2"/>
        <charset val="238"/>
        <scheme val="minor"/>
      </rPr>
      <t>Dve</t>
    </r>
  </si>
  <si>
    <r>
      <t>LE</t>
    </r>
    <r>
      <rPr>
        <vertAlign val="subscript"/>
        <sz val="10"/>
        <color theme="1"/>
        <rFont val="Calibri"/>
        <family val="2"/>
        <scheme val="minor"/>
      </rPr>
      <t>j,HMP</t>
    </r>
  </si>
  <si>
    <r>
      <t>OE</t>
    </r>
    <r>
      <rPr>
        <vertAlign val="subscript"/>
        <sz val="10"/>
        <color theme="1"/>
        <rFont val="Calibri"/>
        <family val="2"/>
        <scheme val="minor"/>
      </rPr>
      <t>j,HMP</t>
    </r>
  </si>
  <si>
    <r>
      <t>PE</t>
    </r>
    <r>
      <rPr>
        <vertAlign val="subscript"/>
        <sz val="10"/>
        <color theme="1"/>
        <rFont val="Calibri"/>
        <family val="2"/>
        <scheme val="minor"/>
      </rPr>
      <t>j,HMP</t>
    </r>
  </si>
  <si>
    <t>Výchozí předpoklady pro opci 2</t>
  </si>
  <si>
    <r>
      <t>DF</t>
    </r>
    <r>
      <rPr>
        <vertAlign val="subscript"/>
        <sz val="10"/>
        <color theme="1"/>
        <rFont val="Calibri"/>
        <family val="2"/>
        <scheme val="minor"/>
      </rPr>
      <t>j</t>
    </r>
  </si>
  <si>
    <r>
      <t>DF</t>
    </r>
    <r>
      <rPr>
        <vertAlign val="subscript"/>
        <sz val="10"/>
        <color theme="1"/>
        <rFont val="Calibri"/>
        <family val="2"/>
        <scheme val="minor"/>
      </rPr>
      <t>j</t>
    </r>
    <r>
      <rPr>
        <vertAlign val="superscript"/>
        <sz val="10"/>
        <color theme="1"/>
        <rFont val="Calibri"/>
        <family val="2"/>
        <charset val="238"/>
        <scheme val="minor"/>
      </rPr>
      <t>Jedna</t>
    </r>
  </si>
  <si>
    <r>
      <t>DF</t>
    </r>
    <r>
      <rPr>
        <vertAlign val="subscript"/>
        <sz val="10"/>
        <color theme="1"/>
        <rFont val="Calibri"/>
        <family val="2"/>
        <scheme val="minor"/>
      </rPr>
      <t>j</t>
    </r>
    <r>
      <rPr>
        <vertAlign val="superscript"/>
        <sz val="10"/>
        <color theme="1"/>
        <rFont val="Calibri"/>
        <family val="2"/>
        <charset val="238"/>
        <scheme val="minor"/>
      </rPr>
      <t>Dve</t>
    </r>
  </si>
  <si>
    <r>
      <t>LF</t>
    </r>
    <r>
      <rPr>
        <vertAlign val="subscript"/>
        <sz val="10"/>
        <color theme="1"/>
        <rFont val="Calibri"/>
        <family val="2"/>
        <scheme val="minor"/>
      </rPr>
      <t>j</t>
    </r>
  </si>
  <si>
    <r>
      <t>OF</t>
    </r>
    <r>
      <rPr>
        <vertAlign val="subscript"/>
        <sz val="10"/>
        <color theme="1"/>
        <rFont val="Calibri"/>
        <family val="2"/>
        <scheme val="minor"/>
      </rPr>
      <t>j</t>
    </r>
  </si>
  <si>
    <r>
      <t>VF</t>
    </r>
    <r>
      <rPr>
        <vertAlign val="subscript"/>
        <sz val="10"/>
        <color theme="1"/>
        <rFont val="Calibri"/>
        <family val="2"/>
        <scheme val="minor"/>
      </rPr>
      <t>j</t>
    </r>
  </si>
  <si>
    <r>
      <t>PE</t>
    </r>
    <r>
      <rPr>
        <vertAlign val="subscript"/>
        <sz val="10"/>
        <color theme="1"/>
        <rFont val="Calibri"/>
        <family val="2"/>
        <scheme val="minor"/>
      </rPr>
      <t>j</t>
    </r>
  </si>
  <si>
    <r>
      <t>PF</t>
    </r>
    <r>
      <rPr>
        <vertAlign val="subscript"/>
        <sz val="10"/>
        <color theme="1"/>
        <rFont val="Calibri"/>
        <family val="2"/>
        <scheme val="minor"/>
      </rPr>
      <t>j</t>
    </r>
  </si>
  <si>
    <r>
      <t>DF</t>
    </r>
    <r>
      <rPr>
        <vertAlign val="subscript"/>
        <sz val="10"/>
        <color theme="1"/>
        <rFont val="Calibri"/>
        <family val="2"/>
        <scheme val="minor"/>
      </rPr>
      <t>j,SČK</t>
    </r>
  </si>
  <si>
    <r>
      <t>DF</t>
    </r>
    <r>
      <rPr>
        <vertAlign val="subscript"/>
        <sz val="10"/>
        <color theme="1"/>
        <rFont val="Calibri"/>
        <family val="2"/>
        <scheme val="minor"/>
      </rPr>
      <t>j,SČK</t>
    </r>
    <r>
      <rPr>
        <vertAlign val="superscript"/>
        <sz val="10"/>
        <color theme="1"/>
        <rFont val="Calibri"/>
        <family val="2"/>
        <charset val="238"/>
        <scheme val="minor"/>
      </rPr>
      <t>Jedna</t>
    </r>
  </si>
  <si>
    <r>
      <t>DF</t>
    </r>
    <r>
      <rPr>
        <vertAlign val="subscript"/>
        <sz val="10"/>
        <color theme="1"/>
        <rFont val="Calibri"/>
        <family val="2"/>
        <scheme val="minor"/>
      </rPr>
      <t>j,SČK</t>
    </r>
    <r>
      <rPr>
        <vertAlign val="superscript"/>
        <sz val="10"/>
        <color theme="1"/>
        <rFont val="Calibri"/>
        <family val="2"/>
        <charset val="238"/>
        <scheme val="minor"/>
      </rPr>
      <t>Dve</t>
    </r>
  </si>
  <si>
    <r>
      <t>LF</t>
    </r>
    <r>
      <rPr>
        <vertAlign val="subscript"/>
        <sz val="10"/>
        <color theme="1"/>
        <rFont val="Calibri"/>
        <family val="2"/>
        <scheme val="minor"/>
      </rPr>
      <t>j,SČK</t>
    </r>
  </si>
  <si>
    <r>
      <t>OF</t>
    </r>
    <r>
      <rPr>
        <vertAlign val="subscript"/>
        <sz val="10"/>
        <color theme="1"/>
        <rFont val="Calibri"/>
        <family val="2"/>
        <scheme val="minor"/>
      </rPr>
      <t>j,SČK</t>
    </r>
  </si>
  <si>
    <r>
      <t>PF</t>
    </r>
    <r>
      <rPr>
        <vertAlign val="subscript"/>
        <sz val="10"/>
        <color theme="1"/>
        <rFont val="Calibri"/>
        <family val="2"/>
        <scheme val="minor"/>
      </rPr>
      <t>j,SČK</t>
    </r>
  </si>
  <si>
    <r>
      <t>DF</t>
    </r>
    <r>
      <rPr>
        <vertAlign val="subscript"/>
        <sz val="10"/>
        <color theme="1"/>
        <rFont val="Calibri"/>
        <family val="2"/>
        <scheme val="minor"/>
      </rPr>
      <t>j,HMP</t>
    </r>
  </si>
  <si>
    <r>
      <t>DF</t>
    </r>
    <r>
      <rPr>
        <vertAlign val="subscript"/>
        <sz val="10"/>
        <color theme="1"/>
        <rFont val="Calibri"/>
        <family val="2"/>
        <scheme val="minor"/>
      </rPr>
      <t>j,HMP</t>
    </r>
    <r>
      <rPr>
        <vertAlign val="superscript"/>
        <sz val="10"/>
        <color theme="1"/>
        <rFont val="Calibri"/>
        <family val="2"/>
        <charset val="238"/>
        <scheme val="minor"/>
      </rPr>
      <t>Jedna</t>
    </r>
  </si>
  <si>
    <r>
      <t>DF</t>
    </r>
    <r>
      <rPr>
        <vertAlign val="subscript"/>
        <sz val="10"/>
        <color theme="1"/>
        <rFont val="Calibri"/>
        <family val="2"/>
        <scheme val="minor"/>
      </rPr>
      <t>j,HMP</t>
    </r>
    <r>
      <rPr>
        <vertAlign val="superscript"/>
        <sz val="10"/>
        <color theme="1"/>
        <rFont val="Calibri"/>
        <family val="2"/>
        <charset val="238"/>
        <scheme val="minor"/>
      </rPr>
      <t>Dve</t>
    </r>
  </si>
  <si>
    <r>
      <t>LF</t>
    </r>
    <r>
      <rPr>
        <vertAlign val="subscript"/>
        <sz val="10"/>
        <color theme="1"/>
        <rFont val="Calibri"/>
        <family val="2"/>
        <scheme val="minor"/>
      </rPr>
      <t>j,HMP</t>
    </r>
  </si>
  <si>
    <r>
      <t>OF</t>
    </r>
    <r>
      <rPr>
        <vertAlign val="subscript"/>
        <sz val="10"/>
        <color theme="1"/>
        <rFont val="Calibri"/>
        <family val="2"/>
        <scheme val="minor"/>
      </rPr>
      <t>j,HMP</t>
    </r>
  </si>
  <si>
    <r>
      <t>PF</t>
    </r>
    <r>
      <rPr>
        <vertAlign val="subscript"/>
        <sz val="10"/>
        <color theme="1"/>
        <rFont val="Calibri"/>
        <family val="2"/>
        <scheme val="minor"/>
      </rPr>
      <t>j,HMP</t>
    </r>
  </si>
  <si>
    <t>Výchozí finanční model opční 1</t>
  </si>
  <si>
    <r>
      <t>CE</t>
    </r>
    <r>
      <rPr>
        <b/>
        <vertAlign val="subscript"/>
        <sz val="10"/>
        <color theme="1"/>
        <rFont val="Calibri"/>
        <family val="2"/>
        <scheme val="minor"/>
      </rPr>
      <t>j</t>
    </r>
  </si>
  <si>
    <r>
      <t>JCE</t>
    </r>
    <r>
      <rPr>
        <b/>
        <vertAlign val="subscript"/>
        <sz val="10"/>
        <color theme="1"/>
        <rFont val="Calibri"/>
        <family val="2"/>
        <scheme val="minor"/>
      </rPr>
      <t>j</t>
    </r>
  </si>
  <si>
    <r>
      <t>CE</t>
    </r>
    <r>
      <rPr>
        <b/>
        <vertAlign val="subscript"/>
        <sz val="10"/>
        <color theme="1"/>
        <rFont val="Calibri"/>
        <family val="2"/>
        <scheme val="minor"/>
      </rPr>
      <t>j,k</t>
    </r>
  </si>
  <si>
    <r>
      <t>DE</t>
    </r>
    <r>
      <rPr>
        <vertAlign val="subscript"/>
        <sz val="10"/>
        <color theme="1"/>
        <rFont val="Calibri"/>
        <family val="2"/>
        <scheme val="minor"/>
      </rPr>
      <t>j,k</t>
    </r>
  </si>
  <si>
    <r>
      <t>JCE</t>
    </r>
    <r>
      <rPr>
        <b/>
        <vertAlign val="subscript"/>
        <sz val="10"/>
        <color theme="1"/>
        <rFont val="Calibri"/>
        <family val="2"/>
        <scheme val="minor"/>
      </rPr>
      <t>j.k</t>
    </r>
  </si>
  <si>
    <r>
      <t>DV</t>
    </r>
    <r>
      <rPr>
        <vertAlign val="subscript"/>
        <sz val="10"/>
        <color theme="1"/>
        <rFont val="Calibri"/>
        <family val="2"/>
        <scheme val="minor"/>
      </rPr>
      <t>j,k</t>
    </r>
  </si>
  <si>
    <r>
      <t>JCV</t>
    </r>
    <r>
      <rPr>
        <b/>
        <vertAlign val="subscript"/>
        <sz val="10"/>
        <color theme="1"/>
        <rFont val="Calibri"/>
        <family val="2"/>
        <scheme val="minor"/>
      </rPr>
      <t>j,k</t>
    </r>
  </si>
  <si>
    <t>Výchozí finanční model opční 2</t>
  </si>
  <si>
    <r>
      <t>CF</t>
    </r>
    <r>
      <rPr>
        <b/>
        <vertAlign val="subscript"/>
        <sz val="10"/>
        <color theme="1"/>
        <rFont val="Calibri"/>
        <family val="2"/>
        <scheme val="minor"/>
      </rPr>
      <t>j</t>
    </r>
  </si>
  <si>
    <r>
      <t>JCF</t>
    </r>
    <r>
      <rPr>
        <b/>
        <vertAlign val="subscript"/>
        <sz val="10"/>
        <color theme="1"/>
        <rFont val="Calibri"/>
        <family val="2"/>
        <scheme val="minor"/>
      </rPr>
      <t>j</t>
    </r>
  </si>
  <si>
    <r>
      <t>CF</t>
    </r>
    <r>
      <rPr>
        <b/>
        <vertAlign val="subscript"/>
        <sz val="10"/>
        <color theme="1"/>
        <rFont val="Calibri"/>
        <family val="2"/>
        <scheme val="minor"/>
      </rPr>
      <t>j,k</t>
    </r>
  </si>
  <si>
    <r>
      <t>DF</t>
    </r>
    <r>
      <rPr>
        <vertAlign val="subscript"/>
        <sz val="10"/>
        <color theme="1"/>
        <rFont val="Calibri"/>
        <family val="2"/>
        <scheme val="minor"/>
      </rPr>
      <t>j,k</t>
    </r>
  </si>
  <si>
    <r>
      <t>JCF</t>
    </r>
    <r>
      <rPr>
        <b/>
        <vertAlign val="subscript"/>
        <sz val="10"/>
        <color theme="1"/>
        <rFont val="Calibri"/>
        <family val="2"/>
        <scheme val="minor"/>
      </rPr>
      <t>j.k</t>
    </r>
  </si>
  <si>
    <t>Výchozí cena opční 1 [tis.Kč]</t>
  </si>
  <si>
    <t>Výchozí cena opční 2 [tis.Kč]</t>
  </si>
  <si>
    <t>Výchozí dopravní výkon opční 2[tis.vlkm]</t>
  </si>
  <si>
    <t>Výchozí jednotková cena opční 2 [Kč/vlkm]</t>
  </si>
  <si>
    <t>Výchozí dopravní výkon opční 1 [tis.vlkm]</t>
  </si>
  <si>
    <t>Výchozí jednotková cena opční 1 [Kč/vlkm]</t>
  </si>
  <si>
    <t>Výchozí dopravní výkon opční 1 [tis. vlkm]</t>
  </si>
  <si>
    <t>Výchozí dopravní výkon jednotek opční 2 [tis. vlkm]</t>
  </si>
  <si>
    <t>Výchozí dopravní výkon opční 2 [tis. vlkm]</t>
  </si>
  <si>
    <t>Výchozí počet vlakových jednotek opční 2 [#]</t>
  </si>
  <si>
    <t>Aktualizovaný počet vlakových jednotek opční 2 [#]</t>
  </si>
  <si>
    <t>Výchozí dopravní výkon jednotek opční 1 [tis. vlkm]</t>
  </si>
  <si>
    <t>Výchozí počet vlakových jednotek opční 1 [#]</t>
  </si>
  <si>
    <t>Aktualizovaný počet vlakových jednotek opční 1 [#]</t>
  </si>
  <si>
    <t>Výchozí finanční model opční 1 po přepočtu</t>
  </si>
  <si>
    <t>Výchozí cena opční 1 po přepočtu [tis.Kč]</t>
  </si>
  <si>
    <t>Výchozí jednotková cena opční 1 po přepočtu [Kč/vlkm]</t>
  </si>
  <si>
    <t>Výchozí finanční model opční 2 po přepočtu</t>
  </si>
  <si>
    <t>Výchozí cena opční 2 po přepočtu [tis.Kč]</t>
  </si>
  <si>
    <t>Výchozí dopravní výkon opční 2 [tis.vlkm]</t>
  </si>
  <si>
    <t>Výchozí jednotková cena opční 2 po přepočtu [Kč/vlkm]</t>
  </si>
  <si>
    <t>Nabídková cena [tis.Kč]</t>
  </si>
  <si>
    <t>Indexace Výchozího finančního modelu opčního 1</t>
  </si>
  <si>
    <t>Indexace Výchozího finančního modelu opčního 2</t>
  </si>
  <si>
    <r>
      <t>CA</t>
    </r>
    <r>
      <rPr>
        <b/>
        <vertAlign val="subscript"/>
        <sz val="10"/>
        <rFont val="Calibri"/>
        <family val="2"/>
        <scheme val="minor"/>
      </rPr>
      <t>j</t>
    </r>
    <r>
      <rPr>
        <b/>
        <vertAlign val="superscript"/>
        <sz val="10"/>
        <rFont val="Calibri"/>
        <family val="2"/>
        <scheme val="minor"/>
      </rPr>
      <t>Hodiny</t>
    </r>
  </si>
  <si>
    <r>
      <t>JCA</t>
    </r>
    <r>
      <rPr>
        <b/>
        <vertAlign val="subscript"/>
        <sz val="10"/>
        <rFont val="Calibri"/>
        <family val="2"/>
        <scheme val="minor"/>
      </rPr>
      <t>j</t>
    </r>
    <r>
      <rPr>
        <b/>
        <vertAlign val="superscript"/>
        <sz val="10"/>
        <rFont val="Calibri"/>
        <family val="2"/>
        <scheme val="minor"/>
      </rPr>
      <t>Hodiny</t>
    </r>
  </si>
  <si>
    <r>
      <t>CA</t>
    </r>
    <r>
      <rPr>
        <b/>
        <vertAlign val="subscript"/>
        <sz val="10"/>
        <rFont val="Calibri"/>
        <family val="2"/>
        <scheme val="minor"/>
      </rPr>
      <t>j,SČK</t>
    </r>
    <r>
      <rPr>
        <b/>
        <vertAlign val="superscript"/>
        <sz val="10"/>
        <rFont val="Calibri"/>
        <family val="2"/>
        <scheme val="minor"/>
      </rPr>
      <t>Hodiny</t>
    </r>
  </si>
  <si>
    <r>
      <t>DV</t>
    </r>
    <r>
      <rPr>
        <vertAlign val="subscript"/>
        <sz val="10"/>
        <rFont val="Calibri"/>
        <family val="2"/>
        <scheme val="minor"/>
      </rPr>
      <t>j,SČK</t>
    </r>
  </si>
  <si>
    <r>
      <t>JCA</t>
    </r>
    <r>
      <rPr>
        <b/>
        <vertAlign val="subscript"/>
        <sz val="10"/>
        <rFont val="Calibri"/>
        <family val="2"/>
        <scheme val="minor"/>
      </rPr>
      <t>j,SČK</t>
    </r>
    <r>
      <rPr>
        <b/>
        <vertAlign val="superscript"/>
        <sz val="10"/>
        <rFont val="Calibri"/>
        <family val="2"/>
        <scheme val="minor"/>
      </rPr>
      <t>Hodiny</t>
    </r>
  </si>
  <si>
    <r>
      <t>CA</t>
    </r>
    <r>
      <rPr>
        <b/>
        <vertAlign val="subscript"/>
        <sz val="10"/>
        <rFont val="Calibri"/>
        <family val="2"/>
        <scheme val="minor"/>
      </rPr>
      <t>j,HMP</t>
    </r>
    <r>
      <rPr>
        <b/>
        <vertAlign val="superscript"/>
        <sz val="10"/>
        <rFont val="Calibri"/>
        <family val="2"/>
        <scheme val="minor"/>
      </rPr>
      <t>Hodiny</t>
    </r>
  </si>
  <si>
    <r>
      <t>DV</t>
    </r>
    <r>
      <rPr>
        <vertAlign val="subscript"/>
        <sz val="10"/>
        <rFont val="Calibri"/>
        <family val="2"/>
        <scheme val="minor"/>
      </rPr>
      <t>j,HMP</t>
    </r>
  </si>
  <si>
    <r>
      <t>JCA</t>
    </r>
    <r>
      <rPr>
        <b/>
        <vertAlign val="subscript"/>
        <sz val="10"/>
        <rFont val="Calibri"/>
        <family val="2"/>
        <scheme val="minor"/>
      </rPr>
      <t>j,HMP</t>
    </r>
    <r>
      <rPr>
        <b/>
        <vertAlign val="superscript"/>
        <sz val="10"/>
        <rFont val="Calibri"/>
        <family val="2"/>
        <scheme val="minor"/>
      </rPr>
      <t>Hodiny</t>
    </r>
  </si>
  <si>
    <t>Výchozí předpoklady včetně opcí</t>
  </si>
  <si>
    <t>Provoz opční 1</t>
  </si>
  <si>
    <t>Výchozí provozní parametry dopravního výkonu, počtu hodin vlakových čet, počtu pokladních hodin, počtu hodin ostrahy a počtu vlakových jednotek, stanovené pro první opci. Zadávají  je Objednatelé.</t>
  </si>
  <si>
    <t>Výchozí provozní parametry dopravního výkonu, počtu hodin vlakových čet, počtu pokladních hodin, počtu hodin ostrahy a počtu vlakových jednotek, stanovené pro druhou opci. Zadávají  je Objednatelé.</t>
  </si>
  <si>
    <t>Model opční 1 (ME)</t>
  </si>
  <si>
    <t>Model opční 2 (MF)</t>
  </si>
  <si>
    <t>Přepočet slouží k přepočtu Výchozího finančního modelu a obou Výchozích finančních modelů opčních pro účely hodnocení nabídky.</t>
  </si>
  <si>
    <t>ME Přepočet</t>
  </si>
  <si>
    <t>Finanční model přepočtený pro účely hodnocení nabídky. Celková Výchozí cena po přepočtu vstupuje do hodnocení nabídky.</t>
  </si>
  <si>
    <t>Finanční model opční 1 přepočtený pro účely hodnocení nabídky. Celková Výchozí cena opční 1 po přepočtu vstupuje do hodnocení nabídky.</t>
  </si>
  <si>
    <t>MF Přepočet</t>
  </si>
  <si>
    <t>Finanční model opční 2 přepočtený pro účely hodnocení nabídky. Celková Výchozí cena opční 2 po přepočtu vstupuje do hodnocení nabídky.</t>
  </si>
  <si>
    <t>Tento list slouží k výpočtu Nabídkové ceny.</t>
  </si>
  <si>
    <t>Na tomto listu jsou shromážděny hodnoty všech Indexů potřebných k valorizaci Výchozího finančního modelu opčního 1 během Doby plnění. Také jsou zde jednotlivé Indexy přiřazeny k Cenotvorným položkám.</t>
  </si>
  <si>
    <t>ME Index</t>
  </si>
  <si>
    <t>Na tomto listu jsou shromážděny hodnoty všech Indexů potřebných k valorizaci Výchozího finančního modelu opčního 2 během Doby plnění. Také jsou zde jednotlivé Indexy přiřazeny k Cenotvorným položkám.</t>
  </si>
  <si>
    <t>Na tomto listu lze doplnit hodnoty, které v souladu se Smlouvou byly vyhrazeny jako předjímané změny, avšak nevyčíslitelné do Nabídky (tj. nezahrnutelné do Výchozího finančního modelu).</t>
  </si>
  <si>
    <r>
      <t xml:space="preserve">Objednávkový finanční model </t>
    </r>
    <r>
      <rPr>
        <sz val="11"/>
        <color theme="1"/>
        <rFont val="Calibri"/>
        <family val="2"/>
        <scheme val="minor"/>
      </rPr>
      <t>slouží ke každoročnímu přepočtení Aktualizovaného finančního modelu podle Objednávky. Dále se sem zadávají odhady výnosů, podle nichž se pak počítají zálohy. Objednávkový finanční model zobrazuje Cenotvorné položky v cenové úrovni příslušného Kalendářního roku, při uvažování objednaných provozních parametrů.</t>
    </r>
  </si>
  <si>
    <t>Provoz opční 2</t>
  </si>
  <si>
    <r>
      <t>TV</t>
    </r>
    <r>
      <rPr>
        <vertAlign val="subscript"/>
        <sz val="10"/>
        <color theme="1"/>
        <rFont val="Calibri"/>
        <family val="2"/>
        <scheme val="minor"/>
      </rPr>
      <t>j</t>
    </r>
  </si>
  <si>
    <r>
      <t>TV</t>
    </r>
    <r>
      <rPr>
        <vertAlign val="subscript"/>
        <sz val="10"/>
        <color theme="1"/>
        <rFont val="Calibri"/>
        <family val="2"/>
        <scheme val="minor"/>
      </rPr>
      <t>j,SČK</t>
    </r>
  </si>
  <si>
    <r>
      <t>TV</t>
    </r>
    <r>
      <rPr>
        <vertAlign val="subscript"/>
        <sz val="10"/>
        <color theme="1"/>
        <rFont val="Calibri"/>
        <family val="2"/>
        <scheme val="minor"/>
      </rPr>
      <t>j,HMP</t>
    </r>
  </si>
  <si>
    <r>
      <t>TE</t>
    </r>
    <r>
      <rPr>
        <vertAlign val="subscript"/>
        <sz val="10"/>
        <color theme="1"/>
        <rFont val="Calibri"/>
        <family val="2"/>
        <scheme val="minor"/>
      </rPr>
      <t>j</t>
    </r>
  </si>
  <si>
    <r>
      <t>TE</t>
    </r>
    <r>
      <rPr>
        <vertAlign val="subscript"/>
        <sz val="10"/>
        <color theme="1"/>
        <rFont val="Calibri"/>
        <family val="2"/>
        <scheme val="minor"/>
      </rPr>
      <t>j,SČK</t>
    </r>
  </si>
  <si>
    <r>
      <t>TE</t>
    </r>
    <r>
      <rPr>
        <vertAlign val="subscript"/>
        <sz val="10"/>
        <color theme="1"/>
        <rFont val="Calibri"/>
        <family val="2"/>
        <scheme val="minor"/>
      </rPr>
      <t>j,HMP</t>
    </r>
  </si>
  <si>
    <r>
      <t>TF</t>
    </r>
    <r>
      <rPr>
        <vertAlign val="subscript"/>
        <sz val="10"/>
        <color theme="1"/>
        <rFont val="Calibri"/>
        <family val="2"/>
        <scheme val="minor"/>
      </rPr>
      <t>j,HMP</t>
    </r>
  </si>
  <si>
    <r>
      <t>TF</t>
    </r>
    <r>
      <rPr>
        <vertAlign val="subscript"/>
        <sz val="10"/>
        <color theme="1"/>
        <rFont val="Calibri"/>
        <family val="2"/>
        <scheme val="minor"/>
      </rPr>
      <t>j,SČK</t>
    </r>
  </si>
  <si>
    <r>
      <t>TF</t>
    </r>
    <r>
      <rPr>
        <vertAlign val="subscript"/>
        <sz val="10"/>
        <color theme="1"/>
        <rFont val="Calibri"/>
        <family val="2"/>
        <scheme val="minor"/>
      </rPr>
      <t>j</t>
    </r>
  </si>
  <si>
    <t>Objednávka počtu hodin provozu vlakových čet</t>
  </si>
  <si>
    <t>Objednaný počet hodin provozu vlakových čet</t>
  </si>
  <si>
    <t>Objednaný počet hodin provozu vlakových čet [h]</t>
  </si>
  <si>
    <t>Rozdíl počtu hodin provozu vlakových čet vůči výchozímu [h]</t>
  </si>
  <si>
    <t>Objednaný počet hodin provozu vlakových čet vůči výchozímu [%]</t>
  </si>
  <si>
    <t>Objednávka počtu hodin provozu strojvedoucích</t>
  </si>
  <si>
    <t>Objednaný počet hodin provozu strojvedoucích</t>
  </si>
  <si>
    <t>Objednaný počet hodin provozu strojvedoucích [h]</t>
  </si>
  <si>
    <t>Rozdíl počtu hodin provozu strojvedoucích vůči výchozímu [h]</t>
  </si>
  <si>
    <t>Objednaný počet hodin provozu strojvedoucích vůči výchozímu [%]</t>
  </si>
  <si>
    <t>Objednávka počtu hodin provozu ostrahy</t>
  </si>
  <si>
    <t>Objednaný počet hodin provozu ostrahy</t>
  </si>
  <si>
    <t>Objednaný počet hodin provozu ostrahy [h]</t>
  </si>
  <si>
    <t>Rozdíl počtu hodin provozu ostrahy vůči výchozímu [h]</t>
  </si>
  <si>
    <t>Objednaný počet hodin provozu ostrahy vůči výchozímu [%]</t>
  </si>
  <si>
    <r>
      <t>TO</t>
    </r>
    <r>
      <rPr>
        <vertAlign val="subscript"/>
        <sz val="10"/>
        <color theme="1"/>
        <rFont val="Calibri"/>
        <family val="2"/>
        <scheme val="minor"/>
      </rPr>
      <t>j</t>
    </r>
  </si>
  <si>
    <r>
      <t>OO</t>
    </r>
    <r>
      <rPr>
        <vertAlign val="subscript"/>
        <sz val="10"/>
        <color theme="1"/>
        <rFont val="Calibri"/>
        <family val="2"/>
        <scheme val="minor"/>
      </rPr>
      <t>j</t>
    </r>
  </si>
  <si>
    <r>
      <t>LO</t>
    </r>
    <r>
      <rPr>
        <vertAlign val="subscript"/>
        <sz val="10"/>
        <color theme="1"/>
        <rFont val="Calibri"/>
        <family val="2"/>
        <scheme val="minor"/>
      </rPr>
      <t>j</t>
    </r>
  </si>
  <si>
    <r>
      <t>LO</t>
    </r>
    <r>
      <rPr>
        <vertAlign val="subscript"/>
        <sz val="10"/>
        <color indexed="8"/>
        <rFont val="Calibri"/>
        <family val="2"/>
        <scheme val="minor"/>
      </rPr>
      <t>j,SČK</t>
    </r>
  </si>
  <si>
    <r>
      <t>OO</t>
    </r>
    <r>
      <rPr>
        <vertAlign val="subscript"/>
        <sz val="10"/>
        <color indexed="8"/>
        <rFont val="Calibri"/>
        <family val="2"/>
        <scheme val="minor"/>
      </rPr>
      <t>j,SČK</t>
    </r>
  </si>
  <si>
    <r>
      <t>TO</t>
    </r>
    <r>
      <rPr>
        <vertAlign val="subscript"/>
        <sz val="10"/>
        <color indexed="8"/>
        <rFont val="Calibri"/>
        <family val="2"/>
        <scheme val="minor"/>
      </rPr>
      <t>j,SČK</t>
    </r>
  </si>
  <si>
    <r>
      <t>LO</t>
    </r>
    <r>
      <rPr>
        <vertAlign val="subscript"/>
        <sz val="10"/>
        <color indexed="8"/>
        <rFont val="Calibri"/>
        <family val="2"/>
        <scheme val="minor"/>
      </rPr>
      <t>j,HMP</t>
    </r>
  </si>
  <si>
    <r>
      <t>OO</t>
    </r>
    <r>
      <rPr>
        <vertAlign val="subscript"/>
        <sz val="10"/>
        <color indexed="8"/>
        <rFont val="Calibri"/>
        <family val="2"/>
        <scheme val="minor"/>
      </rPr>
      <t>j,HMP</t>
    </r>
  </si>
  <si>
    <t>Výchozí počet pokladních hodin [tis. h]</t>
  </si>
  <si>
    <t>Výchozí hodiny provozu ostrahy [tis. h]</t>
  </si>
  <si>
    <t>Výchozí hodiny provozu vlakových čet [tis. h]</t>
  </si>
  <si>
    <t>Výchozí hodiny provozu strojvedoucích [tis. h]</t>
  </si>
  <si>
    <t>Výchozí hodiny provozu vlakových čet opční 1 [tis. h]</t>
  </si>
  <si>
    <t>Výchozí hodiny provozu strojvedoucích opční 1 [tis. h]</t>
  </si>
  <si>
    <t>Výchozí počet pokladních hodin opční 1 [tis. h]</t>
  </si>
  <si>
    <t>Výchozí hodiny provozu ostrahy opční 1 [tis. h]</t>
  </si>
  <si>
    <t>Výchozí hodiny provozu vlakových čet opční 2 [tis. h]</t>
  </si>
  <si>
    <t>Výchozí hodiny provozu strojvedoucích opční 2 [tis. h]</t>
  </si>
  <si>
    <t>Výchozí počet pokladních hodin opční 2 [tis. h]</t>
  </si>
  <si>
    <t>Výchozí hodiny provozu ostrahy opční 2 [tis. h]</t>
  </si>
  <si>
    <t>Výchozí cena indexovaná [tis.Kč]</t>
  </si>
  <si>
    <t>Výchozí jednotková cena indexovaná [Kč/vlkm]</t>
  </si>
  <si>
    <r>
      <t>CVI</t>
    </r>
    <r>
      <rPr>
        <b/>
        <vertAlign val="subscript"/>
        <sz val="10"/>
        <color theme="1"/>
        <rFont val="Calibri"/>
        <family val="2"/>
        <scheme val="minor"/>
      </rPr>
      <t>j,k</t>
    </r>
  </si>
  <si>
    <r>
      <t>JCVI</t>
    </r>
    <r>
      <rPr>
        <b/>
        <vertAlign val="subscript"/>
        <sz val="10"/>
        <color theme="1"/>
        <rFont val="Calibri"/>
        <family val="2"/>
        <scheme val="minor"/>
      </rPr>
      <t>j,k</t>
    </r>
  </si>
  <si>
    <r>
      <t>CVI</t>
    </r>
    <r>
      <rPr>
        <b/>
        <vertAlign val="subscript"/>
        <sz val="10"/>
        <color theme="1"/>
        <rFont val="Calibri"/>
        <family val="2"/>
        <scheme val="minor"/>
      </rPr>
      <t>j</t>
    </r>
  </si>
  <si>
    <r>
      <t>JCVI</t>
    </r>
    <r>
      <rPr>
        <b/>
        <vertAlign val="subscript"/>
        <sz val="10"/>
        <color theme="1"/>
        <rFont val="Calibri"/>
        <family val="2"/>
        <scheme val="minor"/>
      </rPr>
      <t>j</t>
    </r>
  </si>
  <si>
    <t>Výchozí cena opční 1 indexovaná [tis.Kč]</t>
  </si>
  <si>
    <t>Výchozí jednotková cena opční 1 indexovaná [Kč/vlkm]</t>
  </si>
  <si>
    <r>
      <t>CEI</t>
    </r>
    <r>
      <rPr>
        <b/>
        <vertAlign val="subscript"/>
        <sz val="10"/>
        <color theme="1"/>
        <rFont val="Calibri"/>
        <family val="2"/>
        <scheme val="minor"/>
      </rPr>
      <t>j</t>
    </r>
  </si>
  <si>
    <r>
      <t>JCEI</t>
    </r>
    <r>
      <rPr>
        <b/>
        <vertAlign val="subscript"/>
        <sz val="10"/>
        <color theme="1"/>
        <rFont val="Calibri"/>
        <family val="2"/>
        <scheme val="minor"/>
      </rPr>
      <t>j</t>
    </r>
  </si>
  <si>
    <r>
      <t>CEI</t>
    </r>
    <r>
      <rPr>
        <b/>
        <vertAlign val="subscript"/>
        <sz val="10"/>
        <color theme="1"/>
        <rFont val="Calibri"/>
        <family val="2"/>
        <scheme val="minor"/>
      </rPr>
      <t>j,k</t>
    </r>
  </si>
  <si>
    <r>
      <t>JCEI</t>
    </r>
    <r>
      <rPr>
        <b/>
        <vertAlign val="subscript"/>
        <sz val="10"/>
        <color theme="1"/>
        <rFont val="Calibri"/>
        <family val="2"/>
        <scheme val="minor"/>
      </rPr>
      <t>j,k</t>
    </r>
  </si>
  <si>
    <t>Výchozí cena opční 2 indexovaná [tis.Kč]</t>
  </si>
  <si>
    <t>Výchozí jednotková cena opční 2 indexovaná [Kč/vlkm]</t>
  </si>
  <si>
    <r>
      <t>CFI</t>
    </r>
    <r>
      <rPr>
        <b/>
        <vertAlign val="subscript"/>
        <sz val="10"/>
        <color theme="1"/>
        <rFont val="Calibri"/>
        <family val="2"/>
        <scheme val="minor"/>
      </rPr>
      <t>j</t>
    </r>
  </si>
  <si>
    <r>
      <t>JCFI</t>
    </r>
    <r>
      <rPr>
        <b/>
        <vertAlign val="subscript"/>
        <sz val="10"/>
        <color theme="1"/>
        <rFont val="Calibri"/>
        <family val="2"/>
        <scheme val="minor"/>
      </rPr>
      <t>j</t>
    </r>
  </si>
  <si>
    <r>
      <t>CFI</t>
    </r>
    <r>
      <rPr>
        <b/>
        <vertAlign val="subscript"/>
        <sz val="10"/>
        <color theme="1"/>
        <rFont val="Calibri"/>
        <family val="2"/>
        <scheme val="minor"/>
      </rPr>
      <t>j,k</t>
    </r>
  </si>
  <si>
    <r>
      <t>JCFI</t>
    </r>
    <r>
      <rPr>
        <b/>
        <vertAlign val="subscript"/>
        <sz val="10"/>
        <color theme="1"/>
        <rFont val="Calibri"/>
        <family val="2"/>
        <scheme val="minor"/>
      </rPr>
      <t>j,k</t>
    </r>
  </si>
  <si>
    <t>Klíč výchozí</t>
  </si>
  <si>
    <t>Klíč opční 1</t>
  </si>
  <si>
    <t>Klíč opční 2</t>
  </si>
  <si>
    <t>MV Indexovaný</t>
  </si>
  <si>
    <t>ME Indexovaný</t>
  </si>
  <si>
    <t>MF Indexovaný</t>
  </si>
  <si>
    <t>MF Index</t>
  </si>
  <si>
    <t>Indexovaný finanční model zobrazuje Cenotvorné položky v cenové úrovni příslušného Kalendářního roku, při uvažování výchozích provozních parametrů.</t>
  </si>
  <si>
    <t>Klíč zobrazuje rozdělení nákladových položek mezi Středočeský kraj a Hlavní město Praha vyjádřené v procentech. Vypočten je na základě poměru dopravních výkonů jednotek / souprav a provozních hodin na listu Provoz výchozí.</t>
  </si>
  <si>
    <t>Klíč zobrazuje rozdělení nákladových položek mezi Středočeský kraj a Hlavní město Praha vyjádřené v procentech. Vypočten je na základě poměru dopravních výkonů jednotek / souprav a provozních hodin na listu Provoz opční 1.</t>
  </si>
  <si>
    <t>Klíč zobrazuje rozdělení nákladových položek mezi Středočeský kraj a Hlavní město Praha vyjádřené v procentech. Vypočten je na základě poměru dopravních výkonů jednotek / souprav a provozních hodin na listu Provoz opční 2.</t>
  </si>
  <si>
    <t>Výchozí dopravní výkon souprav [tis. vlkm]</t>
  </si>
  <si>
    <t>Výchozí dopravní výkon souprav opční 1 [tis. vlkm]</t>
  </si>
  <si>
    <t>Výchozí dopravní výkon souprav opční 2 [tis. vlkm]</t>
  </si>
  <si>
    <t>Rozdělení cenotvorných položek mezi Objednatele</t>
  </si>
  <si>
    <t>Indexovaný Výchozí finanční model</t>
  </si>
  <si>
    <t>Indexovaný Výchozí finanční model opční 1</t>
  </si>
  <si>
    <t>Indexovaný Výchozí finanční model opční 2</t>
  </si>
  <si>
    <t>Objednávka dopravního výkonu souprav</t>
  </si>
  <si>
    <t>Objednaný dopravní výkon souprav</t>
  </si>
  <si>
    <t>Objednaný dopravní výkon souprav [vlkm]</t>
  </si>
  <si>
    <t>Podíl souprav na objednaném dopravním výkonu [%]</t>
  </si>
  <si>
    <t>Změna Objednaného dopravního výkonu souprav</t>
  </si>
  <si>
    <t>Změna dopravního výkonu jednotek</t>
  </si>
  <si>
    <t>Změna dopravního výkonu jednotek [vlkm]</t>
  </si>
  <si>
    <t>Změna dopravního výkonu souprav [vlkm]</t>
  </si>
  <si>
    <t>Změna dopravního výkonu souprav</t>
  </si>
  <si>
    <t>Změna dopravního výkonu jednotek [Kč]</t>
  </si>
  <si>
    <t>Změna dopravního výkonu souprav [Kč]</t>
  </si>
  <si>
    <r>
      <t>DZ</t>
    </r>
    <r>
      <rPr>
        <b/>
        <vertAlign val="subscript"/>
        <sz val="10"/>
        <color theme="1"/>
        <rFont val="Calibri"/>
        <family val="2"/>
        <scheme val="minor"/>
      </rPr>
      <t>j,SČK</t>
    </r>
    <r>
      <rPr>
        <b/>
        <vertAlign val="superscript"/>
        <sz val="10"/>
        <color theme="1"/>
        <rFont val="Calibri"/>
        <family val="2"/>
        <scheme val="minor"/>
      </rPr>
      <t>Jedna</t>
    </r>
  </si>
  <si>
    <r>
      <t>DZ</t>
    </r>
    <r>
      <rPr>
        <b/>
        <vertAlign val="subscript"/>
        <sz val="10"/>
        <color theme="1"/>
        <rFont val="Calibri"/>
        <family val="2"/>
        <scheme val="minor"/>
      </rPr>
      <t>j,SČK</t>
    </r>
    <r>
      <rPr>
        <b/>
        <vertAlign val="superscript"/>
        <sz val="10"/>
        <color theme="1"/>
        <rFont val="Calibri"/>
        <family val="2"/>
        <scheme val="minor"/>
      </rPr>
      <t>Dve</t>
    </r>
  </si>
  <si>
    <r>
      <t>DZ</t>
    </r>
    <r>
      <rPr>
        <b/>
        <vertAlign val="subscript"/>
        <sz val="10"/>
        <color theme="1"/>
        <rFont val="Calibri"/>
        <family val="2"/>
        <scheme val="minor"/>
      </rPr>
      <t>j,HMP</t>
    </r>
    <r>
      <rPr>
        <b/>
        <vertAlign val="superscript"/>
        <sz val="10"/>
        <color theme="1"/>
        <rFont val="Calibri"/>
        <family val="2"/>
        <scheme val="minor"/>
      </rPr>
      <t>Jedna</t>
    </r>
  </si>
  <si>
    <r>
      <t>DZ</t>
    </r>
    <r>
      <rPr>
        <b/>
        <vertAlign val="subscript"/>
        <sz val="10"/>
        <color theme="1"/>
        <rFont val="Calibri"/>
        <family val="2"/>
        <scheme val="minor"/>
      </rPr>
      <t>j,HMP</t>
    </r>
    <r>
      <rPr>
        <b/>
        <vertAlign val="superscript"/>
        <sz val="10"/>
        <color theme="1"/>
        <rFont val="Calibri"/>
        <family val="2"/>
        <scheme val="minor"/>
      </rPr>
      <t>Dve</t>
    </r>
  </si>
  <si>
    <t>Výpočet z výchozích finančních modelů po přepočtu</t>
  </si>
  <si>
    <t>List</t>
  </si>
  <si>
    <t>Koeficient</t>
  </si>
  <si>
    <t>Klíč</t>
  </si>
  <si>
    <t>Název</t>
  </si>
  <si>
    <t>Úhrady</t>
  </si>
  <si>
    <t>Výchozí dopravní výkon</t>
  </si>
  <si>
    <t>Výchozí hodiny provozu vlakových čet</t>
  </si>
  <si>
    <t>Výchozí hodiny provozu strojvedoucích</t>
  </si>
  <si>
    <t>Výchozí počet pokladních hodin</t>
  </si>
  <si>
    <t>Výchozí hodiny provozu ostrahy</t>
  </si>
  <si>
    <t>Na tomto listu lze aktualizovat položky "Úhrada za použití dopravní cesty" a "Úhrada za použití ostatní infrastruktury", jejichž meziroční úprava neprobíhá pomocí Indexů.</t>
  </si>
  <si>
    <t>Cenová úroveň pro rok 2025 [tis.Kč]</t>
  </si>
  <si>
    <t>Aktualizace úhrad dle prohlášení o dráze</t>
  </si>
  <si>
    <t>Z cenové úrovně roku 2025</t>
  </si>
  <si>
    <r>
      <t>CV</t>
    </r>
    <r>
      <rPr>
        <b/>
        <vertAlign val="subscript"/>
        <sz val="10"/>
        <color theme="1"/>
        <rFont val="Calibri"/>
        <family val="2"/>
        <scheme val="minor"/>
      </rPr>
      <t>j</t>
    </r>
    <r>
      <rPr>
        <b/>
        <vertAlign val="superscript"/>
        <sz val="10"/>
        <color theme="1"/>
        <rFont val="Calibri"/>
        <family val="2"/>
        <scheme val="minor"/>
      </rPr>
      <t>Prepocet</t>
    </r>
  </si>
  <si>
    <r>
      <t>JCV</t>
    </r>
    <r>
      <rPr>
        <b/>
        <vertAlign val="subscript"/>
        <sz val="10"/>
        <color theme="1"/>
        <rFont val="Calibri"/>
        <family val="2"/>
        <scheme val="minor"/>
      </rPr>
      <t>j</t>
    </r>
    <r>
      <rPr>
        <b/>
        <vertAlign val="superscript"/>
        <sz val="10"/>
        <color theme="1"/>
        <rFont val="Calibri"/>
        <family val="2"/>
        <scheme val="minor"/>
      </rPr>
      <t>Prepocet</t>
    </r>
  </si>
  <si>
    <r>
      <t>CE</t>
    </r>
    <r>
      <rPr>
        <b/>
        <vertAlign val="subscript"/>
        <sz val="10"/>
        <color theme="1"/>
        <rFont val="Calibri"/>
        <family val="2"/>
        <scheme val="minor"/>
      </rPr>
      <t>j</t>
    </r>
    <r>
      <rPr>
        <b/>
        <vertAlign val="superscript"/>
        <sz val="10"/>
        <color theme="1"/>
        <rFont val="Calibri"/>
        <family val="2"/>
        <scheme val="minor"/>
      </rPr>
      <t>Prepocet</t>
    </r>
  </si>
  <si>
    <r>
      <t>JCE</t>
    </r>
    <r>
      <rPr>
        <b/>
        <vertAlign val="subscript"/>
        <sz val="10"/>
        <color theme="1"/>
        <rFont val="Calibri"/>
        <family val="2"/>
        <scheme val="minor"/>
      </rPr>
      <t>j</t>
    </r>
    <r>
      <rPr>
        <b/>
        <vertAlign val="superscript"/>
        <sz val="10"/>
        <color theme="1"/>
        <rFont val="Calibri"/>
        <family val="2"/>
        <scheme val="minor"/>
      </rPr>
      <t>Prepocet</t>
    </r>
  </si>
  <si>
    <r>
      <t>CF</t>
    </r>
    <r>
      <rPr>
        <b/>
        <vertAlign val="subscript"/>
        <sz val="10"/>
        <color theme="1"/>
        <rFont val="Calibri"/>
        <family val="2"/>
        <scheme val="minor"/>
      </rPr>
      <t>j</t>
    </r>
    <r>
      <rPr>
        <b/>
        <vertAlign val="superscript"/>
        <sz val="10"/>
        <color theme="1"/>
        <rFont val="Calibri"/>
        <family val="2"/>
        <scheme val="minor"/>
      </rPr>
      <t>Prepocet</t>
    </r>
  </si>
  <si>
    <r>
      <t>JCF</t>
    </r>
    <r>
      <rPr>
        <b/>
        <vertAlign val="subscript"/>
        <sz val="10"/>
        <color theme="1"/>
        <rFont val="Calibri"/>
        <family val="2"/>
        <scheme val="minor"/>
      </rPr>
      <t>j</t>
    </r>
    <r>
      <rPr>
        <b/>
        <vertAlign val="superscript"/>
        <sz val="10"/>
        <color theme="1"/>
        <rFont val="Calibri"/>
        <family val="2"/>
        <scheme val="minor"/>
      </rPr>
      <t>Prepocet</t>
    </r>
  </si>
  <si>
    <r>
      <t>VFA</t>
    </r>
    <r>
      <rPr>
        <vertAlign val="subscript"/>
        <sz val="10"/>
        <color theme="1"/>
        <rFont val="Calibri"/>
        <family val="2"/>
        <scheme val="minor"/>
      </rPr>
      <t>j</t>
    </r>
  </si>
  <si>
    <r>
      <t>VEA</t>
    </r>
    <r>
      <rPr>
        <vertAlign val="subscript"/>
        <sz val="10"/>
        <color theme="1"/>
        <rFont val="Calibri"/>
        <family val="2"/>
        <scheme val="minor"/>
      </rPr>
      <t>j</t>
    </r>
  </si>
  <si>
    <t>VVAj</t>
  </si>
  <si>
    <t>Výchozí dopravní výkon úplný [vlkm]</t>
  </si>
  <si>
    <t>Výchozí dopravní výkon jednotek úplný [vlkm]</t>
  </si>
  <si>
    <t>Výchozí dopravní výkon souprav úplný [vlkm]</t>
  </si>
  <si>
    <t>Výchozí hodiny provozu vlakových čet úplné[h]</t>
  </si>
  <si>
    <t>Výchozí hodiny provozu strojvedoucích úplné [h]</t>
  </si>
  <si>
    <t>Výchozí počet pokladních hodin úplný [h]</t>
  </si>
  <si>
    <t>Výchozí hodiny provozu ostrahy úplný [h]</t>
  </si>
  <si>
    <t>Výchozí počet vlakových jednotek úplný [#]</t>
  </si>
  <si>
    <t>Aktualizovaný počet vlakových jednotek úplný [#]</t>
  </si>
  <si>
    <r>
      <t>QS</t>
    </r>
    <r>
      <rPr>
        <b/>
        <vertAlign val="subscript"/>
        <sz val="10"/>
        <color theme="1"/>
        <rFont val="Calibri"/>
        <family val="2"/>
        <scheme val="minor"/>
      </rPr>
      <t>j,SČK</t>
    </r>
  </si>
  <si>
    <r>
      <t>QS</t>
    </r>
    <r>
      <rPr>
        <b/>
        <vertAlign val="subscript"/>
        <sz val="10"/>
        <color theme="1"/>
        <rFont val="Calibri"/>
        <family val="2"/>
        <scheme val="minor"/>
      </rPr>
      <t>j,HMP</t>
    </r>
  </si>
  <si>
    <r>
      <t>JCA</t>
    </r>
    <r>
      <rPr>
        <vertAlign val="subscript"/>
        <sz val="10"/>
        <color theme="1"/>
        <rFont val="Calibri"/>
        <family val="2"/>
        <scheme val="minor"/>
      </rPr>
      <t>j</t>
    </r>
    <r>
      <rPr>
        <vertAlign val="superscript"/>
        <sz val="10"/>
        <color theme="1"/>
        <rFont val="Calibri"/>
        <family val="2"/>
        <scheme val="minor"/>
      </rPr>
      <t>Hodiny</t>
    </r>
  </si>
  <si>
    <t>Aktualizovaná jednotková cena za Vozidlo[Kč/vlkm]</t>
  </si>
  <si>
    <r>
      <t>JCA</t>
    </r>
    <r>
      <rPr>
        <vertAlign val="subscript"/>
        <sz val="10"/>
        <color theme="1"/>
        <rFont val="Calibri"/>
        <family val="2"/>
        <scheme val="minor"/>
      </rPr>
      <t>j</t>
    </r>
    <r>
      <rPr>
        <vertAlign val="superscript"/>
        <sz val="10"/>
        <color theme="1"/>
        <rFont val="Calibri"/>
        <family val="2"/>
        <scheme val="minor"/>
      </rPr>
      <t>Vozidlo</t>
    </r>
  </si>
  <si>
    <r>
      <t>JCA</t>
    </r>
    <r>
      <rPr>
        <vertAlign val="subscript"/>
        <sz val="10"/>
        <color theme="1"/>
        <rFont val="Calibri"/>
        <family val="2"/>
        <scheme val="minor"/>
      </rPr>
      <t>j</t>
    </r>
    <r>
      <rPr>
        <vertAlign val="superscript"/>
        <sz val="10"/>
        <color theme="1"/>
        <rFont val="Calibri"/>
        <family val="2"/>
        <scheme val="minor"/>
      </rPr>
      <t>Fixní</t>
    </r>
  </si>
  <si>
    <r>
      <t>JCO</t>
    </r>
    <r>
      <rPr>
        <vertAlign val="subscript"/>
        <sz val="10"/>
        <color theme="1"/>
        <rFont val="Calibri"/>
        <family val="2"/>
        <scheme val="minor"/>
      </rPr>
      <t>j</t>
    </r>
    <r>
      <rPr>
        <vertAlign val="superscript"/>
        <sz val="10"/>
        <color theme="1"/>
        <rFont val="Calibri"/>
        <family val="2"/>
        <scheme val="minor"/>
      </rPr>
      <t>Hodiny</t>
    </r>
  </si>
  <si>
    <r>
      <t>JCO</t>
    </r>
    <r>
      <rPr>
        <vertAlign val="subscript"/>
        <sz val="10"/>
        <color theme="1"/>
        <rFont val="Calibri"/>
        <family val="2"/>
        <scheme val="minor"/>
      </rPr>
      <t>j</t>
    </r>
    <r>
      <rPr>
        <vertAlign val="superscript"/>
        <sz val="10"/>
        <color theme="1"/>
        <rFont val="Calibri"/>
        <family val="2"/>
        <scheme val="minor"/>
      </rPr>
      <t>Vozidlo</t>
    </r>
  </si>
  <si>
    <t>Objednávková jednotková cena za Fixní [Kč/vlkm]</t>
  </si>
  <si>
    <r>
      <t>JCO</t>
    </r>
    <r>
      <rPr>
        <vertAlign val="subscript"/>
        <sz val="10"/>
        <color theme="1"/>
        <rFont val="Calibri"/>
        <family val="2"/>
        <scheme val="minor"/>
      </rPr>
      <t>j</t>
    </r>
    <r>
      <rPr>
        <vertAlign val="superscript"/>
        <sz val="10"/>
        <color theme="1"/>
        <rFont val="Calibri"/>
        <family val="2"/>
        <scheme val="minor"/>
      </rPr>
      <t>Fixní</t>
    </r>
  </si>
  <si>
    <t>Dopravní výkon ujetý v jiném závazku</t>
  </si>
  <si>
    <t>Změna řazení z jednotky na soupravu [vlkm]</t>
  </si>
  <si>
    <t>Dopravní výkon ujetý v jiném závazku [vlkm]</t>
  </si>
  <si>
    <t>Dopravní výkon ujetý v jiném závazku [Kč]</t>
  </si>
  <si>
    <t>Změna řazení z jednotky na soupravu</t>
  </si>
  <si>
    <t>Změna řazení z jednotky na soupravu [Kč]</t>
  </si>
  <si>
    <t>Ostatní náklady systému</t>
  </si>
  <si>
    <t>2029-2044</t>
  </si>
  <si>
    <t>2045-2059</t>
  </si>
  <si>
    <r>
      <t>QO</t>
    </r>
    <r>
      <rPr>
        <vertAlign val="subscript"/>
        <sz val="10"/>
        <color theme="1"/>
        <rFont val="Calibri"/>
        <family val="2"/>
        <scheme val="minor"/>
      </rPr>
      <t>j,SČK</t>
    </r>
  </si>
  <si>
    <t>Ostatní náklady systému - odhad [Kč]</t>
  </si>
  <si>
    <t>Ostatní náklady systému - skutečnost [Kč]</t>
  </si>
  <si>
    <t>Odhad pro výpočet Záloh</t>
  </si>
  <si>
    <t>Skutečnost pro výpočet Skutečné kompenzace</t>
  </si>
  <si>
    <r>
      <t>QO</t>
    </r>
    <r>
      <rPr>
        <vertAlign val="subscript"/>
        <sz val="10"/>
        <color theme="1"/>
        <rFont val="Calibri"/>
        <family val="2"/>
        <scheme val="minor"/>
      </rPr>
      <t>j,HMP</t>
    </r>
  </si>
  <si>
    <t>QOj</t>
  </si>
  <si>
    <t>Eskalační doložka</t>
  </si>
  <si>
    <t>Tento list slouží k určení výše Záloh kompenzace vyplácených Dopravci s měsíční periodicitou, na základě Objednávkové kompenzace, tedy rozdílu Objednávkové ceny a Objednávkových výnosů, a odhadu Ostatních nákladů systému.</t>
  </si>
  <si>
    <t>Výchozí hodnota [tis.Kč]</t>
  </si>
  <si>
    <t>Aktualizovaná hodnota [tis.Kč]</t>
  </si>
  <si>
    <t>Verze 7. 4. 2025</t>
  </si>
  <si>
    <r>
      <t xml:space="preserve">Výchozí finanční model </t>
    </r>
    <r>
      <rPr>
        <sz val="11"/>
        <color theme="1"/>
        <rFont val="Calibri"/>
        <family val="2"/>
        <scheme val="minor"/>
      </rPr>
      <t>slouží k jednorázovému zadání Cenotvorných položek, které vstupují do výpočtu Ceny. Dopravce zde zadává Cenotvorné položky v cenové úrovni roku 2025 na celou Dobu plnění. Dopravce dále ve Výchozím finančním modelu uvádí variabilitu Cenotvorných položek k dopravnímu výkonu, hodinám a vozidlům procentuálním podílem, neměnným po celé období Smlouvy.</t>
    </r>
  </si>
  <si>
    <r>
      <t xml:space="preserve">Výchozí finanční model opční 1 </t>
    </r>
    <r>
      <rPr>
        <sz val="11"/>
        <color theme="1"/>
        <rFont val="Calibri"/>
        <family val="2"/>
        <scheme val="minor"/>
      </rPr>
      <t>slouží k jednorázovému zadání Cenotvorných položek, které odpovídají přírůstku rozsahu provozu podle listu Provoz opční 1. Dopravce zde naceňuje opční rozsah provozu v cenové úrovni roku 2025. Ostatní práce s opčním modelem je totožná s Výchozím finančním modelem.</t>
    </r>
  </si>
  <si>
    <r>
      <t xml:space="preserve">Výchozí finanční model opční 2 </t>
    </r>
    <r>
      <rPr>
        <sz val="11"/>
        <color theme="1"/>
        <rFont val="Calibri"/>
        <family val="2"/>
        <scheme val="minor"/>
      </rPr>
      <t>slouží k jednorázovému zadání Cenotvorných položek, které odpovídají přírůstku rozsahu provozu podle listu Provoz opční 2. Dopravce zde naceňuje opční rozsah provozu v cenové úrovni roku 2025. Ostatní práce s opčním modelem je totožná s Výchozím finančním modelem.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</si>
</sst>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č_-;\-* #,##0.00\ _K_č_-;_-* &quot;-&quot;??\ _K_č_-;_-@_-"/>
    <numFmt numFmtId="165" formatCode="#,##0,"/>
    <numFmt numFmtId="166" formatCode="0.0"/>
    <numFmt numFmtId="167" formatCode="#,##0.0"/>
    <numFmt numFmtId="168" formatCode="0.000"/>
    <numFmt numFmtId="169" formatCode="#,##0.0,"/>
  </numFmts>
  <fonts count="47"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charset val="238"/>
    </font>
    <font>
      <b/>
      <sz val="10"/>
      <color theme="1"/>
      <name val="Calibri"/>
      <family val="2"/>
      <scheme val="minor"/>
    </font>
    <font>
      <b/>
      <vertAlign val="subscript"/>
      <sz val="10"/>
      <color theme="1"/>
      <name val="Calibri"/>
      <family val="2"/>
      <scheme val="minor"/>
    </font>
    <font>
      <sz val="10"/>
      <color theme="1"/>
      <name val="Calibri"/>
      <family val="2"/>
      <charset val="238"/>
      <scheme val="minor"/>
    </font>
    <font>
      <vertAlign val="superscript"/>
      <sz val="10"/>
      <color theme="1"/>
      <name val="Calibri"/>
      <family val="2"/>
      <charset val="238"/>
      <scheme val="minor"/>
    </font>
    <font>
      <b/>
      <sz val="11"/>
      <color theme="1"/>
      <name val="Calibri"/>
      <family val="2"/>
      <charset val="238"/>
      <scheme val="minor"/>
    </font>
    <font>
      <vertAlign val="subscript"/>
      <sz val="10"/>
      <color theme="1"/>
      <name val="Calibri"/>
      <family val="2"/>
      <scheme val="minor"/>
    </font>
    <font>
      <sz val="8"/>
      <name val="Calibri"/>
      <family val="2"/>
      <scheme val="minor"/>
    </font>
    <font>
      <sz val="11"/>
      <color theme="1"/>
      <name val="Calibri"/>
      <family val="2"/>
      <scheme val="minor"/>
    </font>
    <font>
      <sz val="10"/>
      <color theme="1"/>
      <name val="Calibri"/>
      <family val="2"/>
      <scheme val="minor"/>
    </font>
    <font>
      <vertAlign val="superscript"/>
      <sz val="10"/>
      <color theme="1"/>
      <name val="Calibri"/>
      <family val="2"/>
      <scheme val="minor"/>
    </font>
    <font>
      <b/>
      <sz val="11"/>
      <color theme="0" tint="-0.34998626667073579"/>
      <name val="Calibri"/>
      <family val="2"/>
      <scheme val="minor"/>
    </font>
    <font>
      <b/>
      <sz val="10"/>
      <color theme="0" tint="-0.34998626667073579"/>
      <name val="Calibri"/>
      <family val="2"/>
      <scheme val="minor"/>
    </font>
    <font>
      <sz val="11"/>
      <color theme="0" tint="-0.249977111117893"/>
      <name val="Calibri"/>
      <family val="2"/>
      <scheme val="minor"/>
    </font>
    <font>
      <u/>
      <sz val="11"/>
      <color theme="10"/>
      <name val="Calibri"/>
      <family val="2"/>
      <scheme val="minor"/>
    </font>
    <font>
      <b/>
      <sz val="10"/>
      <color theme="1"/>
      <name val="Calibri"/>
      <family val="2"/>
      <charset val="238"/>
      <scheme val="minor"/>
    </font>
    <font>
      <b/>
      <vertAlign val="subscript"/>
      <sz val="10"/>
      <color theme="1"/>
      <name val="Calibri"/>
      <family val="2"/>
      <charset val="238"/>
      <scheme val="minor"/>
    </font>
    <font>
      <b/>
      <vertAlign val="superscript"/>
      <sz val="10"/>
      <color theme="1"/>
      <name val="Calibri"/>
      <family val="2"/>
      <charset val="238"/>
      <scheme val="minor"/>
    </font>
    <font>
      <vertAlign val="subscript"/>
      <sz val="10"/>
      <color theme="1"/>
      <name val="Calibri"/>
      <family val="2"/>
      <charset val="238"/>
      <scheme val="minor"/>
    </font>
    <font>
      <sz val="10"/>
      <color theme="0" tint="-0.249977111117893"/>
      <name val="Calibri"/>
      <family val="2"/>
      <scheme val="minor"/>
    </font>
    <font>
      <vertAlign val="subscript"/>
      <sz val="10"/>
      <color theme="0" tint="-0.249977111117893"/>
      <name val="Calibri"/>
      <family val="2"/>
      <scheme val="minor"/>
    </font>
    <font>
      <vertAlign val="superscript"/>
      <sz val="10"/>
      <color theme="0" tint="-0.249977111117893"/>
      <name val="Calibri"/>
      <family val="2"/>
      <scheme val="minor"/>
    </font>
    <font>
      <sz val="11"/>
      <color theme="0"/>
      <name val="Calibri"/>
      <family val="2"/>
      <scheme val="minor"/>
    </font>
    <font>
      <sz val="11"/>
      <color theme="0" tint="-0.34998626667073579"/>
      <name val="Calibri"/>
      <family val="2"/>
      <scheme val="minor"/>
    </font>
    <font>
      <sz val="11"/>
      <color theme="0" tint="-0.14999847407452621"/>
      <name val="Calibri"/>
      <family val="2"/>
      <scheme val="minor"/>
    </font>
    <font>
      <sz val="10"/>
      <color theme="0" tint="-0.14999847407452621"/>
      <name val="Calibri"/>
      <family val="2"/>
      <scheme val="minor"/>
    </font>
    <font>
      <sz val="11"/>
      <name val="Calibri"/>
      <family val="2"/>
      <scheme val="minor"/>
    </font>
    <font>
      <sz val="11"/>
      <color theme="0" tint="-0.499984740745262"/>
      <name val="Calibri"/>
      <family val="2"/>
      <scheme val="minor"/>
    </font>
    <font>
      <b/>
      <sz val="11"/>
      <color indexed="8"/>
      <name val="Calibri"/>
      <family val="2"/>
      <scheme val="minor"/>
    </font>
    <font>
      <b/>
      <sz val="11"/>
      <name val="Calibri"/>
      <family val="2"/>
      <scheme val="minor"/>
    </font>
    <font>
      <b/>
      <sz val="10"/>
      <name val="Calibri"/>
      <family val="2"/>
      <scheme val="minor"/>
    </font>
    <font>
      <b/>
      <vertAlign val="subscript"/>
      <sz val="10"/>
      <name val="Calibri"/>
      <family val="2"/>
      <scheme val="minor"/>
    </font>
    <font>
      <b/>
      <vertAlign val="superscript"/>
      <sz val="10"/>
      <name val="Calibri"/>
      <family val="2"/>
      <scheme val="minor"/>
    </font>
    <font>
      <sz val="10"/>
      <name val="Calibri"/>
      <family val="2"/>
      <scheme val="minor"/>
    </font>
    <font>
      <vertAlign val="subscript"/>
      <sz val="10"/>
      <name val="Calibri"/>
      <family val="2"/>
      <scheme val="minor"/>
    </font>
    <font>
      <sz val="11"/>
      <color indexed="8"/>
      <name val="Calibri"/>
      <family val="2"/>
      <scheme val="minor"/>
    </font>
    <font>
      <sz val="10"/>
      <color indexed="8"/>
      <name val="Calibri"/>
      <family val="2"/>
      <scheme val="minor"/>
    </font>
    <font>
      <vertAlign val="subscript"/>
      <sz val="10"/>
      <color indexed="8"/>
      <name val="Calibri"/>
      <family val="2"/>
      <scheme val="minor"/>
    </font>
    <font>
      <sz val="11"/>
      <color theme="5" tint="-0.249977111117893"/>
      <name val="Calibri"/>
      <family val="2"/>
      <scheme val="minor"/>
    </font>
    <font>
      <sz val="11"/>
      <color theme="8" tint="-0.249977111117893"/>
      <name val="Calibri"/>
      <family val="2"/>
      <scheme val="minor"/>
    </font>
    <font>
      <sz val="11"/>
      <color theme="7" tint="-0.249977111117893"/>
      <name val="Calibri"/>
      <family val="2"/>
      <scheme val="minor"/>
    </font>
    <font>
      <sz val="11"/>
      <color rgb="FF00B050"/>
      <name val="Calibri"/>
      <family val="2"/>
      <scheme val="minor"/>
    </font>
    <font>
      <b/>
      <vertAlign val="superscript"/>
      <sz val="10"/>
      <color theme="1"/>
      <name val="Calibri"/>
      <family val="2"/>
      <scheme val="minor"/>
    </font>
    <font>
      <sz val="11"/>
      <color theme="4"/>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000"/>
        <bgColor indexed="64"/>
      </patternFill>
    </fill>
    <fill>
      <patternFill patternType="solid">
        <fgColor rgb="FFFFC7CE"/>
        <bgColor indexed="64"/>
      </patternFill>
    </fill>
    <fill>
      <patternFill patternType="solid">
        <fgColor theme="9"/>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rgb="FF7030A0"/>
        <bgColor indexed="64"/>
      </patternFill>
    </fill>
    <fill>
      <patternFill patternType="solid">
        <fgColor theme="7"/>
        <bgColor indexed="64"/>
      </patternFill>
    </fill>
    <fill>
      <patternFill patternType="solid">
        <fgColor theme="0" tint="-0.34998626667073579"/>
        <bgColor indexed="64"/>
      </patternFill>
    </fill>
  </fills>
  <borders count="92">
    <border>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style="medium">
        <color auto="1"/>
      </right>
      <top style="medium">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top style="medium">
        <color auto="1"/>
      </top>
      <bottom style="medium">
        <color auto="1"/>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medium">
        <color auto="1"/>
      </right>
      <top style="thin">
        <color auto="1"/>
      </top>
      <bottom style="thick">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
      <left style="thin">
        <color indexed="64"/>
      </left>
      <right style="thin">
        <color auto="1"/>
      </right>
      <top style="thin">
        <color auto="1"/>
      </top>
      <bottom style="medium">
        <color auto="1"/>
      </bottom>
      <diagonal/>
    </border>
    <border>
      <left style="thin">
        <color auto="1"/>
      </left>
      <right style="thin">
        <color indexed="64"/>
      </right>
      <top style="double">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medium">
        <color auto="1"/>
      </top>
      <bottom style="thin">
        <color auto="1"/>
      </bottom>
      <diagonal/>
    </border>
    <border>
      <left style="thin">
        <color auto="1"/>
      </left>
      <right style="thin">
        <color indexed="64"/>
      </right>
      <top/>
      <bottom style="thin">
        <color auto="1"/>
      </bottom>
      <diagonal/>
    </border>
    <border>
      <left style="thin">
        <color auto="1"/>
      </left>
      <right style="thin">
        <color indexed="64"/>
      </right>
      <top style="thin">
        <color auto="1"/>
      </top>
      <bottom style="thick">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auto="1"/>
      </top>
      <bottom style="thin">
        <color auto="1"/>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n">
        <color auto="1"/>
      </left>
      <right/>
      <top style="medium">
        <color auto="1"/>
      </top>
      <bottom/>
      <diagonal/>
    </border>
    <border>
      <left/>
      <right/>
      <top style="double">
        <color auto="1"/>
      </top>
      <bottom/>
      <diagonal/>
    </border>
    <border>
      <left style="thin">
        <color auto="1"/>
      </left>
      <right style="thin">
        <color indexed="64"/>
      </right>
      <top style="thin">
        <color auto="1"/>
      </top>
      <bottom/>
      <diagonal/>
    </border>
    <border>
      <left style="thin">
        <color indexed="64"/>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indexed="64"/>
      </right>
      <top style="medium">
        <color auto="1"/>
      </top>
      <bottom/>
      <diagonal/>
    </border>
    <border>
      <left style="thin">
        <color auto="1"/>
      </left>
      <right style="thin">
        <color indexed="64"/>
      </right>
      <top/>
      <bottom/>
      <diagonal/>
    </border>
    <border>
      <left style="thin">
        <color auto="1"/>
      </left>
      <right style="medium">
        <color auto="1"/>
      </right>
      <top/>
      <bottom/>
      <diagonal/>
    </border>
    <border>
      <left style="thin">
        <color auto="1"/>
      </left>
      <right style="medium">
        <color auto="1"/>
      </right>
      <top style="thin">
        <color auto="1"/>
      </top>
      <bottom style="thick">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medium">
        <color auto="1"/>
      </right>
      <top style="thin">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s>
  <cellStyleXfs count="6">
    <xf numFmtId="0" fontId="0" fillId="0" borderId="0"/>
    <xf numFmtId="0" fontId="3" fillId="0" borderId="0"/>
    <xf numFmtId="164" fontId="3" fillId="0" borderId="0" applyFont="0" applyFill="0" applyBorder="0" applyAlignment="0" applyProtection="0"/>
    <xf numFmtId="0" fontId="11" fillId="0" borderId="0"/>
    <xf numFmtId="0" fontId="17" fillId="0" borderId="0" applyNumberFormat="0" applyFill="0" applyBorder="0" applyAlignment="0" applyProtection="0"/>
    <xf numFmtId="9" fontId="11" fillId="0" borderId="0" applyFont="0" applyFill="0" applyBorder="0" applyAlignment="0" applyProtection="0"/>
  </cellStyleXfs>
  <cellXfs count="1032">
    <xf numFmtId="0" fontId="0" fillId="0" borderId="0" xfId="0"/>
    <xf numFmtId="0" fontId="0" fillId="2" borderId="0" xfId="0" applyFill="1"/>
    <xf numFmtId="0" fontId="8" fillId="2" borderId="0" xfId="0" applyFont="1" applyFill="1"/>
    <xf numFmtId="0" fontId="0" fillId="0" borderId="13" xfId="0" applyBorder="1"/>
    <xf numFmtId="0" fontId="0" fillId="0" borderId="14" xfId="0" applyBorder="1"/>
    <xf numFmtId="0" fontId="2" fillId="0" borderId="15" xfId="0" applyFont="1" applyBorder="1"/>
    <xf numFmtId="0" fontId="2" fillId="0" borderId="17" xfId="0" applyFont="1" applyBorder="1"/>
    <xf numFmtId="0" fontId="2" fillId="0" borderId="18" xfId="0" applyFont="1" applyBorder="1" applyAlignment="1">
      <alignment horizontal="right"/>
    </xf>
    <xf numFmtId="0" fontId="2" fillId="0" borderId="22" xfId="0" applyFont="1" applyBorder="1" applyAlignment="1">
      <alignment horizontal="right"/>
    </xf>
    <xf numFmtId="0" fontId="0" fillId="0" borderId="26" xfId="0" applyBorder="1"/>
    <xf numFmtId="0" fontId="0" fillId="0" borderId="15" xfId="0" applyBorder="1"/>
    <xf numFmtId="0" fontId="0" fillId="0" borderId="31" xfId="0" applyBorder="1"/>
    <xf numFmtId="0" fontId="2" fillId="0" borderId="11" xfId="0" applyFont="1" applyBorder="1" applyAlignment="1">
      <alignment horizontal="left"/>
    </xf>
    <xf numFmtId="0" fontId="1" fillId="7" borderId="16" xfId="0" applyFont="1" applyFill="1" applyBorder="1"/>
    <xf numFmtId="3" fontId="0" fillId="5" borderId="7" xfId="0" applyNumberFormat="1" applyFill="1" applyBorder="1"/>
    <xf numFmtId="0" fontId="1" fillId="7" borderId="11" xfId="0" applyFont="1" applyFill="1" applyBorder="1"/>
    <xf numFmtId="3" fontId="0" fillId="5" borderId="8" xfId="0" applyNumberFormat="1" applyFill="1" applyBorder="1"/>
    <xf numFmtId="0" fontId="0" fillId="0" borderId="16" xfId="0" applyBorder="1"/>
    <xf numFmtId="0" fontId="1" fillId="4" borderId="16" xfId="0" applyFont="1" applyFill="1" applyBorder="1"/>
    <xf numFmtId="0" fontId="1" fillId="4" borderId="11" xfId="0" applyFont="1" applyFill="1" applyBorder="1"/>
    <xf numFmtId="165" fontId="0" fillId="0" borderId="1" xfId="0" applyNumberFormat="1" applyBorder="1"/>
    <xf numFmtId="165" fontId="0" fillId="5" borderId="29" xfId="0" applyNumberFormat="1" applyFill="1" applyBorder="1"/>
    <xf numFmtId="165" fontId="0" fillId="5" borderId="27" xfId="0" applyNumberFormat="1" applyFill="1" applyBorder="1"/>
    <xf numFmtId="165" fontId="0" fillId="0" borderId="3" xfId="0" applyNumberFormat="1" applyBorder="1"/>
    <xf numFmtId="165" fontId="0" fillId="0" borderId="4" xfId="0" applyNumberFormat="1" applyBorder="1"/>
    <xf numFmtId="165" fontId="0" fillId="0" borderId="6" xfId="0" applyNumberFormat="1" applyBorder="1"/>
    <xf numFmtId="165" fontId="0" fillId="0" borderId="29" xfId="0" applyNumberFormat="1" applyBorder="1"/>
    <xf numFmtId="165" fontId="2" fillId="0" borderId="7" xfId="0" applyNumberFormat="1" applyFont="1" applyBorder="1"/>
    <xf numFmtId="165" fontId="2" fillId="0" borderId="9" xfId="0" applyNumberFormat="1" applyFont="1" applyBorder="1"/>
    <xf numFmtId="9" fontId="0" fillId="3" borderId="2" xfId="0" applyNumberFormat="1" applyFill="1" applyBorder="1" applyProtection="1">
      <protection locked="0"/>
    </xf>
    <xf numFmtId="9" fontId="0" fillId="3" borderId="5" xfId="0" applyNumberFormat="1" applyFill="1" applyBorder="1" applyProtection="1">
      <protection locked="0"/>
    </xf>
    <xf numFmtId="9" fontId="0" fillId="3" borderId="27" xfId="0" applyNumberFormat="1" applyFill="1" applyBorder="1" applyProtection="1">
      <protection locked="0"/>
    </xf>
    <xf numFmtId="165" fontId="2" fillId="0" borderId="25" xfId="0" applyNumberFormat="1" applyFont="1" applyBorder="1"/>
    <xf numFmtId="0" fontId="1" fillId="4" borderId="12" xfId="0" applyFont="1" applyFill="1" applyBorder="1" applyAlignment="1">
      <alignment horizontal="left"/>
    </xf>
    <xf numFmtId="0" fontId="2" fillId="2" borderId="18" xfId="0" applyFont="1" applyFill="1" applyBorder="1"/>
    <xf numFmtId="0" fontId="6" fillId="2" borderId="27" xfId="0" applyFont="1" applyFill="1" applyBorder="1" applyAlignment="1">
      <alignment horizontal="left"/>
    </xf>
    <xf numFmtId="0" fontId="6" fillId="2" borderId="39" xfId="0" applyFont="1" applyFill="1" applyBorder="1" applyAlignment="1">
      <alignment horizontal="left"/>
    </xf>
    <xf numFmtId="0" fontId="6"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2" borderId="18" xfId="0" applyFont="1" applyFill="1" applyBorder="1" applyAlignment="1">
      <alignment horizontal="right"/>
    </xf>
    <xf numFmtId="3" fontId="0" fillId="2" borderId="8" xfId="0" applyNumberFormat="1" applyFill="1" applyBorder="1"/>
    <xf numFmtId="0" fontId="2" fillId="2" borderId="20" xfId="0" applyFont="1" applyFill="1" applyBorder="1" applyAlignment="1">
      <alignment horizontal="right"/>
    </xf>
    <xf numFmtId="0" fontId="2" fillId="2" borderId="22" xfId="0" applyFont="1" applyFill="1" applyBorder="1" applyAlignment="1">
      <alignment horizontal="right"/>
    </xf>
    <xf numFmtId="0" fontId="0" fillId="2" borderId="2" xfId="0" applyFill="1" applyBorder="1"/>
    <xf numFmtId="0" fontId="0" fillId="2" borderId="5" xfId="0" applyFill="1" applyBorder="1"/>
    <xf numFmtId="0" fontId="0" fillId="2" borderId="38" xfId="0" applyFill="1" applyBorder="1"/>
    <xf numFmtId="0" fontId="0" fillId="2" borderId="21" xfId="0" applyFill="1" applyBorder="1"/>
    <xf numFmtId="165" fontId="0" fillId="2" borderId="29" xfId="0" applyNumberFormat="1" applyFill="1" applyBorder="1"/>
    <xf numFmtId="165" fontId="0" fillId="2" borderId="27" xfId="0" applyNumberFormat="1" applyFill="1" applyBorder="1"/>
    <xf numFmtId="165" fontId="0" fillId="2" borderId="2" xfId="0" applyNumberFormat="1" applyFill="1" applyBorder="1"/>
    <xf numFmtId="165" fontId="0" fillId="2" borderId="0" xfId="0" applyNumberFormat="1" applyFill="1"/>
    <xf numFmtId="165" fontId="0" fillId="2" borderId="33" xfId="0" applyNumberFormat="1" applyFill="1" applyBorder="1"/>
    <xf numFmtId="165" fontId="2" fillId="0" borderId="21" xfId="0" applyNumberFormat="1" applyFont="1" applyBorder="1"/>
    <xf numFmtId="165" fontId="2" fillId="0" borderId="29" xfId="0" applyNumberFormat="1" applyFont="1" applyBorder="1"/>
    <xf numFmtId="165" fontId="2" fillId="0" borderId="5" xfId="0" applyNumberFormat="1" applyFont="1" applyBorder="1"/>
    <xf numFmtId="0" fontId="2" fillId="0" borderId="14" xfId="0" applyFont="1" applyBorder="1"/>
    <xf numFmtId="0" fontId="2" fillId="0" borderId="40" xfId="0" applyFont="1" applyBorder="1"/>
    <xf numFmtId="165" fontId="2" fillId="0" borderId="41" xfId="0" applyNumberFormat="1" applyFont="1" applyBorder="1"/>
    <xf numFmtId="165" fontId="2" fillId="0" borderId="43" xfId="0" applyNumberFormat="1" applyFont="1" applyBorder="1"/>
    <xf numFmtId="0" fontId="0" fillId="2" borderId="18" xfId="0" applyFill="1" applyBorder="1"/>
    <xf numFmtId="0" fontId="2" fillId="2" borderId="19" xfId="0" applyFont="1" applyFill="1" applyBorder="1" applyAlignment="1">
      <alignment horizontal="left"/>
    </xf>
    <xf numFmtId="49" fontId="0" fillId="2" borderId="2" xfId="0" applyNumberFormat="1" applyFill="1" applyBorder="1" applyAlignment="1">
      <alignment horizontal="right"/>
    </xf>
    <xf numFmtId="0" fontId="0" fillId="2" borderId="3" xfId="0" applyFill="1" applyBorder="1" applyAlignment="1">
      <alignment horizontal="left"/>
    </xf>
    <xf numFmtId="49" fontId="0" fillId="2" borderId="5" xfId="0" applyNumberFormat="1" applyFill="1" applyBorder="1" applyAlignment="1">
      <alignment horizontal="right"/>
    </xf>
    <xf numFmtId="0" fontId="0" fillId="2" borderId="6" xfId="0" applyFill="1" applyBorder="1" applyAlignment="1">
      <alignment horizontal="left"/>
    </xf>
    <xf numFmtId="2" fontId="0" fillId="2" borderId="6" xfId="0" applyNumberFormat="1" applyFill="1" applyBorder="1" applyAlignment="1">
      <alignment horizontal="left"/>
    </xf>
    <xf numFmtId="0" fontId="0" fillId="2" borderId="27" xfId="0" applyFill="1" applyBorder="1"/>
    <xf numFmtId="0" fontId="0" fillId="2" borderId="28" xfId="0" applyFill="1" applyBorder="1" applyAlignment="1">
      <alignment horizontal="left"/>
    </xf>
    <xf numFmtId="0" fontId="2" fillId="2" borderId="8" xfId="0" applyFont="1" applyFill="1" applyBorder="1"/>
    <xf numFmtId="0" fontId="4" fillId="2" borderId="9" xfId="0" applyFont="1" applyFill="1" applyBorder="1" applyAlignment="1">
      <alignment horizontal="left"/>
    </xf>
    <xf numFmtId="0" fontId="0" fillId="2" borderId="11" xfId="0" applyFill="1" applyBorder="1"/>
    <xf numFmtId="0" fontId="2" fillId="2" borderId="5" xfId="0" applyFont="1" applyFill="1" applyBorder="1"/>
    <xf numFmtId="0" fontId="4" fillId="2" borderId="6" xfId="0" applyFont="1" applyFill="1" applyBorder="1" applyAlignment="1">
      <alignment horizontal="left"/>
    </xf>
    <xf numFmtId="0" fontId="2" fillId="2" borderId="41" xfId="0" applyFont="1" applyFill="1" applyBorder="1"/>
    <xf numFmtId="0" fontId="4" fillId="2" borderId="42" xfId="0" applyFont="1" applyFill="1" applyBorder="1" applyAlignment="1">
      <alignment horizontal="left"/>
    </xf>
    <xf numFmtId="0" fontId="6" fillId="2" borderId="28" xfId="0" applyFont="1" applyFill="1" applyBorder="1" applyAlignment="1">
      <alignment horizontal="left"/>
    </xf>
    <xf numFmtId="2" fontId="2" fillId="2" borderId="0" xfId="0" applyNumberFormat="1" applyFont="1" applyFill="1"/>
    <xf numFmtId="0" fontId="0" fillId="2" borderId="0" xfId="0" applyFill="1" applyAlignment="1">
      <alignment horizontal="left"/>
    </xf>
    <xf numFmtId="0" fontId="6" fillId="2" borderId="0" xfId="0" applyFont="1" applyFill="1" applyAlignment="1">
      <alignment horizontal="left"/>
    </xf>
    <xf numFmtId="0" fontId="2" fillId="2" borderId="12" xfId="0" applyFont="1" applyFill="1" applyBorder="1"/>
    <xf numFmtId="0" fontId="2" fillId="2" borderId="19" xfId="0" applyFont="1" applyFill="1" applyBorder="1" applyAlignment="1">
      <alignment horizontal="right"/>
    </xf>
    <xf numFmtId="165" fontId="0" fillId="2" borderId="1" xfId="0" applyNumberFormat="1" applyFill="1" applyBorder="1"/>
    <xf numFmtId="165" fontId="0" fillId="2" borderId="3" xfId="0" applyNumberFormat="1" applyFill="1" applyBorder="1"/>
    <xf numFmtId="165" fontId="0" fillId="2" borderId="4" xfId="0" applyNumberFormat="1" applyFill="1" applyBorder="1"/>
    <xf numFmtId="165" fontId="0" fillId="2" borderId="6" xfId="0" applyNumberFormat="1" applyFill="1" applyBorder="1"/>
    <xf numFmtId="165" fontId="2" fillId="2" borderId="7" xfId="0" applyNumberFormat="1" applyFont="1" applyFill="1" applyBorder="1"/>
    <xf numFmtId="165" fontId="0" fillId="2" borderId="28" xfId="0" applyNumberFormat="1" applyFill="1" applyBorder="1"/>
    <xf numFmtId="9" fontId="0" fillId="2" borderId="23" xfId="0" applyNumberFormat="1" applyFill="1" applyBorder="1"/>
    <xf numFmtId="9" fontId="0" fillId="2" borderId="24" xfId="0" applyNumberFormat="1" applyFill="1" applyBorder="1"/>
    <xf numFmtId="165" fontId="2" fillId="2" borderId="25" xfId="0" applyNumberFormat="1" applyFont="1" applyFill="1" applyBorder="1"/>
    <xf numFmtId="165" fontId="0" fillId="2" borderId="30" xfId="0" applyNumberFormat="1" applyFill="1" applyBorder="1"/>
    <xf numFmtId="9" fontId="0" fillId="2" borderId="5" xfId="0" applyNumberFormat="1" applyFill="1" applyBorder="1"/>
    <xf numFmtId="165" fontId="2" fillId="2" borderId="5" xfId="0" applyNumberFormat="1" applyFont="1" applyFill="1" applyBorder="1"/>
    <xf numFmtId="165" fontId="2" fillId="2" borderId="41" xfId="0" applyNumberFormat="1" applyFont="1" applyFill="1" applyBorder="1"/>
    <xf numFmtId="165" fontId="0" fillId="2" borderId="0" xfId="0" applyNumberFormat="1" applyFill="1" applyAlignment="1">
      <alignment horizontal="right"/>
    </xf>
    <xf numFmtId="165" fontId="2" fillId="0" borderId="11" xfId="0" applyNumberFormat="1" applyFont="1" applyBorder="1" applyAlignment="1">
      <alignment horizontal="left"/>
    </xf>
    <xf numFmtId="165" fontId="2" fillId="0" borderId="10" xfId="0" applyNumberFormat="1" applyFont="1" applyBorder="1" applyAlignment="1">
      <alignment horizontal="left"/>
    </xf>
    <xf numFmtId="165" fontId="2" fillId="0" borderId="12" xfId="0" applyNumberFormat="1" applyFont="1" applyBorder="1"/>
    <xf numFmtId="165" fontId="2" fillId="0" borderId="20" xfId="0" applyNumberFormat="1" applyFont="1" applyBorder="1" applyAlignment="1">
      <alignment horizontal="right"/>
    </xf>
    <xf numFmtId="165" fontId="2" fillId="0" borderId="19" xfId="0" applyNumberFormat="1" applyFont="1" applyBorder="1" applyAlignment="1">
      <alignment horizontal="right"/>
    </xf>
    <xf numFmtId="165" fontId="0" fillId="2" borderId="37" xfId="0" applyNumberFormat="1" applyFill="1" applyBorder="1"/>
    <xf numFmtId="165" fontId="2" fillId="2" borderId="8" xfId="0" applyNumberFormat="1" applyFont="1" applyFill="1" applyBorder="1"/>
    <xf numFmtId="165" fontId="0" fillId="2" borderId="5" xfId="0" applyNumberFormat="1" applyFill="1" applyBorder="1"/>
    <xf numFmtId="165" fontId="0" fillId="0" borderId="5" xfId="0" applyNumberFormat="1" applyBorder="1" applyAlignment="1">
      <alignment horizontal="right"/>
    </xf>
    <xf numFmtId="4" fontId="2" fillId="0" borderId="8" xfId="0" applyNumberFormat="1" applyFont="1" applyBorder="1"/>
    <xf numFmtId="165" fontId="0" fillId="5" borderId="5" xfId="0" applyNumberFormat="1" applyFill="1" applyBorder="1"/>
    <xf numFmtId="165" fontId="0" fillId="0" borderId="5" xfId="0" applyNumberFormat="1" applyBorder="1"/>
    <xf numFmtId="165" fontId="2" fillId="0" borderId="8" xfId="0" applyNumberFormat="1" applyFont="1" applyBorder="1"/>
    <xf numFmtId="165" fontId="0" fillId="0" borderId="27" xfId="0" applyNumberFormat="1" applyBorder="1"/>
    <xf numFmtId="4" fontId="2" fillId="2" borderId="8" xfId="0" applyNumberFormat="1" applyFont="1" applyFill="1" applyBorder="1"/>
    <xf numFmtId="4" fontId="2" fillId="2" borderId="7" xfId="0" applyNumberFormat="1" applyFont="1" applyFill="1" applyBorder="1" applyAlignment="1">
      <alignment horizontal="right"/>
    </xf>
    <xf numFmtId="4" fontId="2" fillId="2" borderId="25" xfId="0" applyNumberFormat="1" applyFont="1" applyFill="1" applyBorder="1"/>
    <xf numFmtId="4" fontId="0" fillId="2" borderId="0" xfId="0" applyNumberFormat="1" applyFill="1"/>
    <xf numFmtId="0" fontId="12" fillId="2" borderId="28" xfId="0" applyFont="1" applyFill="1" applyBorder="1" applyAlignment="1">
      <alignment horizontal="left"/>
    </xf>
    <xf numFmtId="0" fontId="0" fillId="2" borderId="8" xfId="0" applyFill="1" applyBorder="1"/>
    <xf numFmtId="0" fontId="12" fillId="2" borderId="9" xfId="0" applyFont="1" applyFill="1" applyBorder="1" applyAlignment="1">
      <alignment horizontal="left"/>
    </xf>
    <xf numFmtId="4" fontId="0" fillId="2" borderId="8" xfId="0" applyNumberFormat="1" applyFill="1" applyBorder="1"/>
    <xf numFmtId="4" fontId="0" fillId="2" borderId="7" xfId="0" applyNumberFormat="1" applyFill="1" applyBorder="1" applyAlignment="1">
      <alignment horizontal="right"/>
    </xf>
    <xf numFmtId="4" fontId="0" fillId="2" borderId="9" xfId="0" applyNumberFormat="1" applyFill="1" applyBorder="1" applyAlignment="1">
      <alignment horizontal="right"/>
    </xf>
    <xf numFmtId="0" fontId="0" fillId="2" borderId="45" xfId="0" applyFill="1" applyBorder="1"/>
    <xf numFmtId="4" fontId="0" fillId="2" borderId="27" xfId="0" applyNumberFormat="1" applyFill="1" applyBorder="1"/>
    <xf numFmtId="4" fontId="0" fillId="2" borderId="27" xfId="0" applyNumberFormat="1" applyFill="1" applyBorder="1" applyAlignment="1">
      <alignment horizontal="right"/>
    </xf>
    <xf numFmtId="0" fontId="14" fillId="0" borderId="0" xfId="0" applyFont="1"/>
    <xf numFmtId="0" fontId="14" fillId="2" borderId="0" xfId="0" applyFont="1" applyFill="1"/>
    <xf numFmtId="0" fontId="15" fillId="2" borderId="0" xfId="0" applyFont="1" applyFill="1" applyAlignment="1">
      <alignment horizontal="left"/>
    </xf>
    <xf numFmtId="165" fontId="14" fillId="2" borderId="0" xfId="0" applyNumberFormat="1" applyFont="1" applyFill="1"/>
    <xf numFmtId="165" fontId="2" fillId="2" borderId="49" xfId="0" applyNumberFormat="1" applyFont="1" applyFill="1" applyBorder="1"/>
    <xf numFmtId="165" fontId="0" fillId="0" borderId="50" xfId="0" applyNumberFormat="1" applyBorder="1"/>
    <xf numFmtId="165" fontId="0" fillId="0" borderId="51" xfId="0" applyNumberFormat="1" applyBorder="1"/>
    <xf numFmtId="165" fontId="2" fillId="0" borderId="49" xfId="0" applyNumberFormat="1" applyFont="1" applyBorder="1"/>
    <xf numFmtId="165" fontId="0" fillId="0" borderId="52" xfId="0" applyNumberFormat="1" applyBorder="1"/>
    <xf numFmtId="165" fontId="0" fillId="0" borderId="53" xfId="0" applyNumberFormat="1" applyBorder="1"/>
    <xf numFmtId="165" fontId="2" fillId="0" borderId="53" xfId="0" applyNumberFormat="1" applyFont="1" applyBorder="1"/>
    <xf numFmtId="165" fontId="2" fillId="0" borderId="54" xfId="0" applyNumberFormat="1" applyFont="1" applyBorder="1"/>
    <xf numFmtId="165" fontId="0" fillId="2" borderId="50" xfId="0" applyNumberFormat="1" applyFill="1" applyBorder="1"/>
    <xf numFmtId="165" fontId="0" fillId="2" borderId="51" xfId="0" applyNumberFormat="1" applyFill="1" applyBorder="1"/>
    <xf numFmtId="0" fontId="0" fillId="2" borderId="5" xfId="0" applyFill="1" applyBorder="1" applyAlignment="1">
      <alignment horizontal="left"/>
    </xf>
    <xf numFmtId="0" fontId="1" fillId="8" borderId="16" xfId="0" applyFont="1" applyFill="1" applyBorder="1"/>
    <xf numFmtId="0" fontId="1" fillId="8" borderId="11" xfId="0" applyFont="1" applyFill="1" applyBorder="1"/>
    <xf numFmtId="0" fontId="1" fillId="8" borderId="12" xfId="0" applyFont="1" applyFill="1" applyBorder="1"/>
    <xf numFmtId="0" fontId="0" fillId="0" borderId="18" xfId="0" applyBorder="1"/>
    <xf numFmtId="0" fontId="2" fillId="0" borderId="19" xfId="0" applyFont="1" applyBorder="1"/>
    <xf numFmtId="0" fontId="2" fillId="0" borderId="55" xfId="0" applyFont="1" applyBorder="1" applyAlignment="1">
      <alignment horizontal="left"/>
    </xf>
    <xf numFmtId="0" fontId="2" fillId="0" borderId="56" xfId="0" applyFont="1" applyBorder="1" applyAlignment="1">
      <alignment horizontal="left"/>
    </xf>
    <xf numFmtId="165" fontId="17" fillId="0" borderId="57" xfId="4" applyNumberFormat="1" applyBorder="1"/>
    <xf numFmtId="166" fontId="0" fillId="5" borderId="2" xfId="0" applyNumberFormat="1" applyFill="1" applyBorder="1"/>
    <xf numFmtId="166" fontId="0" fillId="5" borderId="5" xfId="0" applyNumberFormat="1" applyFill="1" applyBorder="1"/>
    <xf numFmtId="2" fontId="16" fillId="2" borderId="5" xfId="0" applyNumberFormat="1" applyFont="1" applyFill="1" applyBorder="1"/>
    <xf numFmtId="165" fontId="0" fillId="0" borderId="58" xfId="0" applyNumberFormat="1" applyBorder="1"/>
    <xf numFmtId="165" fontId="17" fillId="0" borderId="58" xfId="4" applyNumberFormat="1" applyBorder="1"/>
    <xf numFmtId="0" fontId="1" fillId="8" borderId="12" xfId="0" applyFont="1" applyFill="1" applyBorder="1" applyAlignment="1">
      <alignment horizontal="left"/>
    </xf>
    <xf numFmtId="165" fontId="0" fillId="0" borderId="2" xfId="0" applyNumberFormat="1" applyBorder="1"/>
    <xf numFmtId="1" fontId="2" fillId="0" borderId="18" xfId="0" applyNumberFormat="1" applyFont="1" applyBorder="1" applyAlignment="1">
      <alignment horizontal="right"/>
    </xf>
    <xf numFmtId="0" fontId="2" fillId="0" borderId="10" xfId="0" applyFont="1" applyBorder="1" applyAlignment="1">
      <alignment horizontal="left"/>
    </xf>
    <xf numFmtId="0" fontId="2" fillId="0" borderId="18" xfId="0" applyFont="1" applyBorder="1"/>
    <xf numFmtId="0" fontId="2" fillId="0" borderId="20" xfId="0" applyFont="1" applyBorder="1" applyAlignment="1">
      <alignment horizontal="right"/>
    </xf>
    <xf numFmtId="3" fontId="0" fillId="0" borderId="7" xfId="0" applyNumberFormat="1" applyBorder="1"/>
    <xf numFmtId="3" fontId="0" fillId="0" borderId="8" xfId="0" applyNumberFormat="1" applyBorder="1"/>
    <xf numFmtId="3" fontId="0" fillId="0" borderId="25" xfId="0" applyNumberFormat="1" applyBorder="1"/>
    <xf numFmtId="2" fontId="1" fillId="8" borderId="16" xfId="0" applyNumberFormat="1" applyFont="1" applyFill="1" applyBorder="1"/>
    <xf numFmtId="2" fontId="1" fillId="8" borderId="11" xfId="0" applyNumberFormat="1" applyFont="1" applyFill="1" applyBorder="1"/>
    <xf numFmtId="2" fontId="2" fillId="0" borderId="18" xfId="0" applyNumberFormat="1" applyFont="1" applyBorder="1"/>
    <xf numFmtId="2" fontId="0" fillId="0" borderId="15" xfId="0" applyNumberFormat="1" applyBorder="1"/>
    <xf numFmtId="0" fontId="12" fillId="0" borderId="8" xfId="0" applyFont="1" applyBorder="1" applyAlignment="1">
      <alignment horizontal="left"/>
    </xf>
    <xf numFmtId="2" fontId="0" fillId="0" borderId="7" xfId="0" applyNumberFormat="1" applyBorder="1"/>
    <xf numFmtId="2" fontId="0" fillId="0" borderId="8" xfId="0" applyNumberFormat="1" applyBorder="1"/>
    <xf numFmtId="2" fontId="0" fillId="0" borderId="25" xfId="0" applyNumberFormat="1" applyBorder="1"/>
    <xf numFmtId="0" fontId="0" fillId="0" borderId="35" xfId="0" applyBorder="1"/>
    <xf numFmtId="0" fontId="1" fillId="9" borderId="16" xfId="0" applyFont="1" applyFill="1" applyBorder="1"/>
    <xf numFmtId="0" fontId="1" fillId="9" borderId="11" xfId="0" applyFont="1" applyFill="1" applyBorder="1"/>
    <xf numFmtId="0" fontId="0" fillId="0" borderId="45" xfId="0" applyBorder="1"/>
    <xf numFmtId="0" fontId="2" fillId="0" borderId="16" xfId="0" applyFont="1" applyBorder="1"/>
    <xf numFmtId="0" fontId="4" fillId="0" borderId="11" xfId="0" applyFont="1" applyBorder="1" applyAlignment="1">
      <alignment horizontal="left"/>
    </xf>
    <xf numFmtId="3" fontId="2" fillId="0" borderId="10" xfId="0" applyNumberFormat="1" applyFont="1" applyBorder="1"/>
    <xf numFmtId="3" fontId="2" fillId="0" borderId="11" xfId="0" applyNumberFormat="1" applyFont="1" applyBorder="1"/>
    <xf numFmtId="3" fontId="2" fillId="0" borderId="21" xfId="0" applyNumberFormat="1" applyFont="1" applyBorder="1"/>
    <xf numFmtId="0" fontId="0" fillId="0" borderId="5" xfId="0" applyBorder="1"/>
    <xf numFmtId="3" fontId="0" fillId="0" borderId="4" xfId="0" applyNumberFormat="1" applyBorder="1"/>
    <xf numFmtId="3" fontId="0" fillId="0" borderId="5" xfId="0" applyNumberFormat="1" applyBorder="1"/>
    <xf numFmtId="3" fontId="0" fillId="0" borderId="24" xfId="0" applyNumberFormat="1" applyBorder="1"/>
    <xf numFmtId="0" fontId="0" fillId="0" borderId="8" xfId="0" applyBorder="1"/>
    <xf numFmtId="9" fontId="0" fillId="0" borderId="7" xfId="0" applyNumberFormat="1" applyBorder="1" applyAlignment="1">
      <alignment horizontal="right"/>
    </xf>
    <xf numFmtId="9" fontId="0" fillId="0" borderId="8" xfId="0" applyNumberFormat="1" applyBorder="1" applyAlignment="1">
      <alignment horizontal="right"/>
    </xf>
    <xf numFmtId="9" fontId="0" fillId="0" borderId="25" xfId="0" applyNumberFormat="1" applyBorder="1" applyAlignment="1">
      <alignment horizontal="right"/>
    </xf>
    <xf numFmtId="0" fontId="0" fillId="0" borderId="27" xfId="0" applyBorder="1"/>
    <xf numFmtId="3" fontId="0" fillId="5" borderId="27" xfId="0" applyNumberFormat="1" applyFill="1" applyBorder="1" applyAlignment="1">
      <alignment horizontal="right"/>
    </xf>
    <xf numFmtId="3" fontId="0" fillId="5" borderId="30" xfId="0" applyNumberFormat="1" applyFill="1" applyBorder="1" applyAlignment="1">
      <alignment horizontal="right"/>
    </xf>
    <xf numFmtId="3" fontId="0" fillId="5" borderId="5" xfId="0" applyNumberFormat="1" applyFill="1" applyBorder="1" applyAlignment="1">
      <alignment horizontal="right"/>
    </xf>
    <xf numFmtId="3" fontId="0" fillId="5" borderId="24" xfId="0" applyNumberFormat="1" applyFill="1" applyBorder="1" applyAlignment="1">
      <alignment horizontal="right"/>
    </xf>
    <xf numFmtId="3" fontId="0" fillId="5" borderId="7" xfId="0" applyNumberFormat="1" applyFill="1" applyBorder="1" applyAlignment="1">
      <alignment horizontal="right"/>
    </xf>
    <xf numFmtId="3" fontId="0" fillId="5" borderId="8" xfId="0" applyNumberFormat="1" applyFill="1" applyBorder="1" applyAlignment="1">
      <alignment horizontal="right"/>
    </xf>
    <xf numFmtId="3" fontId="0" fillId="5" borderId="25" xfId="0" applyNumberFormat="1" applyFill="1" applyBorder="1" applyAlignment="1">
      <alignment horizontal="right"/>
    </xf>
    <xf numFmtId="0" fontId="18" fillId="0" borderId="11" xfId="0" applyFont="1" applyBorder="1" applyAlignment="1">
      <alignment horizontal="left"/>
    </xf>
    <xf numFmtId="0" fontId="0" fillId="0" borderId="33" xfId="0" applyBorder="1"/>
    <xf numFmtId="9" fontId="0" fillId="0" borderId="32" xfId="0" applyNumberFormat="1" applyBorder="1" applyAlignment="1">
      <alignment horizontal="right"/>
    </xf>
    <xf numFmtId="9" fontId="0" fillId="0" borderId="33" xfId="0" applyNumberFormat="1" applyBorder="1" applyAlignment="1">
      <alignment horizontal="right"/>
    </xf>
    <xf numFmtId="9" fontId="0" fillId="0" borderId="34" xfId="0" applyNumberFormat="1" applyBorder="1" applyAlignment="1">
      <alignment horizontal="right"/>
    </xf>
    <xf numFmtId="0" fontId="6" fillId="0" borderId="5" xfId="0" applyFont="1" applyBorder="1" applyAlignment="1">
      <alignment horizontal="left"/>
    </xf>
    <xf numFmtId="0" fontId="0" fillId="5" borderId="4" xfId="0" applyFill="1" applyBorder="1"/>
    <xf numFmtId="0" fontId="0" fillId="5" borderId="5" xfId="0" applyFill="1" applyBorder="1"/>
    <xf numFmtId="0" fontId="2" fillId="0" borderId="19" xfId="0" applyFont="1" applyBorder="1" applyAlignment="1">
      <alignment horizontal="right"/>
    </xf>
    <xf numFmtId="0" fontId="4" fillId="0" borderId="9" xfId="0" applyFont="1" applyBorder="1" applyAlignment="1">
      <alignment horizontal="left"/>
    </xf>
    <xf numFmtId="0" fontId="6" fillId="0" borderId="28" xfId="0" applyFont="1" applyBorder="1" applyAlignment="1">
      <alignment horizontal="left"/>
    </xf>
    <xf numFmtId="0" fontId="2" fillId="2" borderId="45" xfId="0" applyFont="1" applyFill="1" applyBorder="1"/>
    <xf numFmtId="0" fontId="0" fillId="0" borderId="11" xfId="0" applyBorder="1"/>
    <xf numFmtId="0" fontId="0" fillId="0" borderId="21" xfId="0" applyBorder="1"/>
    <xf numFmtId="9" fontId="0" fillId="0" borderId="5" xfId="0" applyNumberFormat="1" applyBorder="1" applyAlignment="1">
      <alignment horizontal="right"/>
    </xf>
    <xf numFmtId="9" fontId="0" fillId="0" borderId="24" xfId="0" applyNumberFormat="1" applyBorder="1" applyAlignment="1">
      <alignment horizontal="right"/>
    </xf>
    <xf numFmtId="0" fontId="0" fillId="5" borderId="2" xfId="0" applyFill="1" applyBorder="1"/>
    <xf numFmtId="2" fontId="0" fillId="0" borderId="10" xfId="0" applyNumberFormat="1" applyBorder="1"/>
    <xf numFmtId="2" fontId="0" fillId="0" borderId="11" xfId="0" applyNumberFormat="1" applyBorder="1"/>
    <xf numFmtId="2" fontId="0" fillId="0" borderId="21" xfId="0" applyNumberFormat="1" applyBorder="1"/>
    <xf numFmtId="0" fontId="0" fillId="5" borderId="23" xfId="0" applyFill="1" applyBorder="1"/>
    <xf numFmtId="3" fontId="0" fillId="2" borderId="4" xfId="0" applyNumberFormat="1" applyFill="1" applyBorder="1" applyAlignment="1">
      <alignment horizontal="right"/>
    </xf>
    <xf numFmtId="3" fontId="0" fillId="2" borderId="5" xfId="0" applyNumberFormat="1" applyFill="1" applyBorder="1" applyAlignment="1">
      <alignment horizontal="right"/>
    </xf>
    <xf numFmtId="3" fontId="0" fillId="2" borderId="24" xfId="0" applyNumberFormat="1" applyFill="1" applyBorder="1" applyAlignment="1">
      <alignment horizontal="right"/>
    </xf>
    <xf numFmtId="3" fontId="0" fillId="2" borderId="7" xfId="0" applyNumberFormat="1" applyFill="1" applyBorder="1" applyAlignment="1">
      <alignment horizontal="right"/>
    </xf>
    <xf numFmtId="3" fontId="0" fillId="2" borderId="8" xfId="0" applyNumberFormat="1" applyFill="1" applyBorder="1" applyAlignment="1">
      <alignment horizontal="right"/>
    </xf>
    <xf numFmtId="3" fontId="0" fillId="2" borderId="25" xfId="0" applyNumberFormat="1" applyFill="1" applyBorder="1" applyAlignment="1">
      <alignment horizontal="right"/>
    </xf>
    <xf numFmtId="0" fontId="0" fillId="2" borderId="1" xfId="0" applyFill="1" applyBorder="1"/>
    <xf numFmtId="0" fontId="0" fillId="2" borderId="23" xfId="0" applyFill="1" applyBorder="1"/>
    <xf numFmtId="0" fontId="2" fillId="10" borderId="48" xfId="0" applyFont="1" applyFill="1" applyBorder="1"/>
    <xf numFmtId="0" fontId="2" fillId="10" borderId="0" xfId="0" applyFont="1" applyFill="1"/>
    <xf numFmtId="0" fontId="4" fillId="10" borderId="59" xfId="0" applyFont="1" applyFill="1" applyBorder="1" applyAlignment="1">
      <alignment horizontal="left"/>
    </xf>
    <xf numFmtId="165" fontId="2" fillId="10" borderId="0" xfId="0" applyNumberFormat="1" applyFont="1" applyFill="1"/>
    <xf numFmtId="165" fontId="2" fillId="10" borderId="60" xfId="0" applyNumberFormat="1" applyFont="1" applyFill="1" applyBorder="1"/>
    <xf numFmtId="165" fontId="2" fillId="10" borderId="59" xfId="0" applyNumberFormat="1" applyFont="1" applyFill="1" applyBorder="1"/>
    <xf numFmtId="165" fontId="2" fillId="0" borderId="60" xfId="0" applyNumberFormat="1" applyFont="1" applyBorder="1"/>
    <xf numFmtId="165" fontId="2" fillId="2" borderId="60" xfId="0" applyNumberFormat="1" applyFont="1" applyFill="1" applyBorder="1"/>
    <xf numFmtId="4" fontId="0" fillId="2" borderId="12" xfId="0" applyNumberFormat="1" applyFill="1" applyBorder="1"/>
    <xf numFmtId="4" fontId="0" fillId="2" borderId="9" xfId="0" applyNumberFormat="1" applyFill="1" applyBorder="1"/>
    <xf numFmtId="3" fontId="0" fillId="0" borderId="4" xfId="0" applyNumberFormat="1" applyBorder="1" applyAlignment="1">
      <alignment horizontal="right"/>
    </xf>
    <xf numFmtId="3" fontId="0" fillId="0" borderId="5" xfId="0" applyNumberFormat="1" applyBorder="1" applyAlignment="1">
      <alignment horizontal="right"/>
    </xf>
    <xf numFmtId="3" fontId="0" fillId="0" borderId="7" xfId="0" applyNumberFormat="1" applyBorder="1" applyAlignment="1">
      <alignment horizontal="right"/>
    </xf>
    <xf numFmtId="3" fontId="0" fillId="0" borderId="8" xfId="0" applyNumberFormat="1" applyBorder="1" applyAlignment="1">
      <alignment horizontal="right"/>
    </xf>
    <xf numFmtId="0" fontId="2" fillId="0" borderId="62" xfId="0" applyFont="1" applyBorder="1"/>
    <xf numFmtId="0" fontId="18" fillId="0" borderId="35" xfId="0" applyFont="1" applyBorder="1" applyAlignment="1">
      <alignment horizontal="left"/>
    </xf>
    <xf numFmtId="3" fontId="2" fillId="0" borderId="63" xfId="0" applyNumberFormat="1" applyFont="1" applyBorder="1"/>
    <xf numFmtId="3" fontId="2" fillId="0" borderId="35" xfId="0" applyNumberFormat="1" applyFont="1" applyBorder="1"/>
    <xf numFmtId="3" fontId="2" fillId="0" borderId="64" xfId="0" applyNumberFormat="1" applyFont="1" applyBorder="1"/>
    <xf numFmtId="0" fontId="1" fillId="11" borderId="16" xfId="0" applyFont="1" applyFill="1" applyBorder="1"/>
    <xf numFmtId="0" fontId="1" fillId="11" borderId="11" xfId="0" applyFont="1" applyFill="1" applyBorder="1"/>
    <xf numFmtId="3" fontId="2" fillId="0" borderId="8" xfId="0" applyNumberFormat="1" applyFont="1" applyBorder="1"/>
    <xf numFmtId="0" fontId="4" fillId="0" borderId="35" xfId="0" applyFont="1" applyBorder="1" applyAlignment="1">
      <alignment horizontal="left"/>
    </xf>
    <xf numFmtId="0" fontId="0" fillId="0" borderId="48" xfId="0" applyBorder="1"/>
    <xf numFmtId="0" fontId="2" fillId="0" borderId="35" xfId="0" applyFont="1" applyBorder="1"/>
    <xf numFmtId="4" fontId="0" fillId="2" borderId="25" xfId="0" applyNumberFormat="1" applyFill="1" applyBorder="1"/>
    <xf numFmtId="4" fontId="0" fillId="2" borderId="10" xfId="0" applyNumberFormat="1" applyFill="1" applyBorder="1"/>
    <xf numFmtId="4" fontId="0" fillId="2" borderId="11" xfId="0" applyNumberFormat="1" applyFill="1" applyBorder="1"/>
    <xf numFmtId="4" fontId="0" fillId="2" borderId="7" xfId="0" applyNumberFormat="1" applyFill="1" applyBorder="1"/>
    <xf numFmtId="0" fontId="2" fillId="0" borderId="8" xfId="0" applyFont="1" applyBorder="1"/>
    <xf numFmtId="0" fontId="18" fillId="0" borderId="9" xfId="0" applyFont="1" applyBorder="1" applyAlignment="1">
      <alignment horizontal="left"/>
    </xf>
    <xf numFmtId="0" fontId="6" fillId="0" borderId="9" xfId="0" applyFont="1" applyBorder="1" applyAlignment="1">
      <alignment horizontal="left"/>
    </xf>
    <xf numFmtId="3" fontId="2" fillId="0" borderId="9" xfId="0" applyNumberFormat="1" applyFont="1" applyBorder="1"/>
    <xf numFmtId="3" fontId="2" fillId="0" borderId="61" xfId="0" applyNumberFormat="1" applyFont="1" applyBorder="1"/>
    <xf numFmtId="0" fontId="0" fillId="0" borderId="38" xfId="0" applyBorder="1"/>
    <xf numFmtId="0" fontId="6" fillId="2" borderId="6" xfId="0" applyFont="1" applyFill="1" applyBorder="1" applyAlignment="1">
      <alignment horizontal="left"/>
    </xf>
    <xf numFmtId="165" fontId="0" fillId="2" borderId="10" xfId="0" applyNumberFormat="1" applyFill="1" applyBorder="1"/>
    <xf numFmtId="165" fontId="0" fillId="2" borderId="11" xfId="0" applyNumberFormat="1" applyFill="1" applyBorder="1"/>
    <xf numFmtId="0" fontId="0" fillId="2" borderId="12" xfId="0" applyFill="1" applyBorder="1"/>
    <xf numFmtId="165" fontId="2" fillId="2" borderId="12" xfId="0" applyNumberFormat="1" applyFont="1" applyFill="1" applyBorder="1"/>
    <xf numFmtId="4" fontId="0" fillId="2" borderId="8" xfId="0" applyNumberFormat="1" applyFill="1" applyBorder="1" applyAlignment="1">
      <alignment horizontal="right"/>
    </xf>
    <xf numFmtId="0" fontId="0" fillId="2" borderId="9" xfId="0" applyFill="1" applyBorder="1"/>
    <xf numFmtId="165" fontId="2" fillId="2" borderId="11" xfId="0" applyNumberFormat="1" applyFont="1" applyFill="1" applyBorder="1" applyAlignment="1">
      <alignment horizontal="left"/>
    </xf>
    <xf numFmtId="165" fontId="2" fillId="2" borderId="10" xfId="0" applyNumberFormat="1" applyFont="1" applyFill="1" applyBorder="1" applyAlignment="1">
      <alignment horizontal="left"/>
    </xf>
    <xf numFmtId="165" fontId="2" fillId="2" borderId="20" xfId="0" applyNumberFormat="1" applyFont="1" applyFill="1" applyBorder="1" applyAlignment="1">
      <alignment horizontal="right"/>
    </xf>
    <xf numFmtId="165" fontId="2" fillId="2" borderId="19" xfId="0" applyNumberFormat="1" applyFont="1" applyFill="1" applyBorder="1" applyAlignment="1">
      <alignment horizontal="right"/>
    </xf>
    <xf numFmtId="0" fontId="6" fillId="0" borderId="6" xfId="0" applyFont="1" applyBorder="1" applyAlignment="1">
      <alignment horizontal="left"/>
    </xf>
    <xf numFmtId="0" fontId="16" fillId="0" borderId="26" xfId="0" applyFont="1" applyBorder="1"/>
    <xf numFmtId="0" fontId="16" fillId="2" borderId="27" xfId="0" applyFont="1" applyFill="1" applyBorder="1"/>
    <xf numFmtId="0" fontId="22" fillId="2" borderId="28" xfId="0" applyFont="1" applyFill="1" applyBorder="1" applyAlignment="1">
      <alignment horizontal="left"/>
    </xf>
    <xf numFmtId="0" fontId="16" fillId="0" borderId="15" xfId="0" applyFont="1" applyBorder="1"/>
    <xf numFmtId="0" fontId="16" fillId="2" borderId="45" xfId="0" applyFont="1" applyFill="1" applyBorder="1"/>
    <xf numFmtId="0" fontId="16" fillId="2" borderId="8" xfId="0" applyFont="1" applyFill="1" applyBorder="1"/>
    <xf numFmtId="0" fontId="22" fillId="2" borderId="9" xfId="0" applyFont="1" applyFill="1" applyBorder="1" applyAlignment="1">
      <alignment horizontal="left"/>
    </xf>
    <xf numFmtId="166" fontId="0" fillId="5" borderId="2" xfId="0" applyNumberFormat="1" applyFill="1" applyBorder="1" applyAlignment="1">
      <alignment horizontal="right"/>
    </xf>
    <xf numFmtId="166" fontId="0" fillId="5" borderId="5" xfId="0" applyNumberFormat="1" applyFill="1" applyBorder="1" applyAlignment="1">
      <alignment horizontal="right"/>
    </xf>
    <xf numFmtId="2" fontId="16" fillId="2" borderId="5" xfId="0" applyNumberFormat="1" applyFont="1" applyFill="1" applyBorder="1" applyAlignment="1">
      <alignment horizontal="right"/>
    </xf>
    <xf numFmtId="0" fontId="16" fillId="2" borderId="11" xfId="0" applyFont="1" applyFill="1" applyBorder="1"/>
    <xf numFmtId="3" fontId="0" fillId="2" borderId="6" xfId="0" applyNumberFormat="1" applyFill="1" applyBorder="1" applyAlignment="1">
      <alignment horizontal="right"/>
    </xf>
    <xf numFmtId="3" fontId="0" fillId="2" borderId="9" xfId="0" applyNumberFormat="1" applyFill="1" applyBorder="1" applyAlignment="1">
      <alignment horizontal="right"/>
    </xf>
    <xf numFmtId="0" fontId="1" fillId="9" borderId="12" xfId="0" applyFont="1" applyFill="1" applyBorder="1" applyAlignment="1">
      <alignment horizontal="left"/>
    </xf>
    <xf numFmtId="3" fontId="0" fillId="12" borderId="8" xfId="0" applyNumberFormat="1" applyFill="1" applyBorder="1"/>
    <xf numFmtId="165" fontId="0" fillId="12" borderId="27" xfId="0" applyNumberFormat="1" applyFill="1" applyBorder="1"/>
    <xf numFmtId="3" fontId="0" fillId="2" borderId="7" xfId="0" applyNumberFormat="1" applyFill="1" applyBorder="1"/>
    <xf numFmtId="3" fontId="0" fillId="2" borderId="29" xfId="0" applyNumberFormat="1" applyFill="1" applyBorder="1" applyAlignment="1">
      <alignment horizontal="right"/>
    </xf>
    <xf numFmtId="0" fontId="0" fillId="2" borderId="37" xfId="0" applyFill="1" applyBorder="1"/>
    <xf numFmtId="165" fontId="0" fillId="2" borderId="23" xfId="0" applyNumberFormat="1" applyFill="1" applyBorder="1"/>
    <xf numFmtId="165" fontId="0" fillId="2" borderId="36" xfId="0" applyNumberFormat="1" applyFill="1" applyBorder="1"/>
    <xf numFmtId="165" fontId="0" fillId="2" borderId="34" xfId="0" applyNumberFormat="1" applyFill="1" applyBorder="1"/>
    <xf numFmtId="3" fontId="0" fillId="2" borderId="25" xfId="0" applyNumberFormat="1" applyFill="1" applyBorder="1"/>
    <xf numFmtId="0" fontId="0" fillId="0" borderId="66" xfId="0" applyBorder="1"/>
    <xf numFmtId="0" fontId="0" fillId="2" borderId="46" xfId="0" applyFill="1" applyBorder="1" applyAlignment="1">
      <alignment horizontal="left"/>
    </xf>
    <xf numFmtId="2" fontId="16" fillId="2" borderId="8" xfId="0" applyNumberFormat="1" applyFont="1" applyFill="1" applyBorder="1" applyAlignment="1">
      <alignment horizontal="right"/>
    </xf>
    <xf numFmtId="2" fontId="16" fillId="2" borderId="8" xfId="0" applyNumberFormat="1" applyFont="1" applyFill="1" applyBorder="1"/>
    <xf numFmtId="165" fontId="0" fillId="0" borderId="67" xfId="0" applyNumberFormat="1" applyBorder="1"/>
    <xf numFmtId="165" fontId="17" fillId="0" borderId="68" xfId="4" applyNumberFormat="1" applyBorder="1"/>
    <xf numFmtId="2" fontId="0" fillId="5" borderId="5" xfId="0" applyNumberFormat="1" applyFill="1" applyBorder="1" applyAlignment="1">
      <alignment horizontal="right"/>
    </xf>
    <xf numFmtId="2" fontId="0" fillId="5" borderId="5" xfId="0" applyNumberFormat="1" applyFill="1" applyBorder="1"/>
    <xf numFmtId="3" fontId="0" fillId="5" borderId="5" xfId="0" applyNumberFormat="1" applyFill="1" applyBorder="1"/>
    <xf numFmtId="0" fontId="0" fillId="2" borderId="26" xfId="0" applyFill="1" applyBorder="1"/>
    <xf numFmtId="0" fontId="0" fillId="2" borderId="66" xfId="0" applyFill="1" applyBorder="1"/>
    <xf numFmtId="0" fontId="0" fillId="0" borderId="37" xfId="0" applyBorder="1"/>
    <xf numFmtId="3" fontId="0" fillId="2" borderId="27" xfId="0" applyNumberFormat="1" applyFill="1" applyBorder="1" applyAlignment="1">
      <alignment horizontal="right"/>
    </xf>
    <xf numFmtId="0" fontId="0" fillId="2" borderId="14" xfId="0" applyFill="1" applyBorder="1"/>
    <xf numFmtId="0" fontId="0" fillId="2" borderId="15" xfId="0" applyFill="1" applyBorder="1"/>
    <xf numFmtId="0" fontId="4" fillId="2" borderId="35" xfId="0" applyFont="1" applyFill="1" applyBorder="1" applyAlignment="1">
      <alignment horizontal="left"/>
    </xf>
    <xf numFmtId="3" fontId="0" fillId="2" borderId="1" xfId="0" applyNumberFormat="1" applyFill="1" applyBorder="1" applyAlignment="1">
      <alignment horizontal="right"/>
    </xf>
    <xf numFmtId="3" fontId="0" fillId="2" borderId="2" xfId="0" applyNumberFormat="1" applyFill="1" applyBorder="1" applyAlignment="1">
      <alignment horizontal="right"/>
    </xf>
    <xf numFmtId="3" fontId="0" fillId="2" borderId="23" xfId="0" applyNumberFormat="1" applyFill="1" applyBorder="1" applyAlignment="1">
      <alignment horizontal="right"/>
    </xf>
    <xf numFmtId="0" fontId="4" fillId="0" borderId="8" xfId="0" applyFont="1" applyBorder="1" applyAlignment="1">
      <alignment horizontal="left"/>
    </xf>
    <xf numFmtId="3" fontId="0" fillId="0" borderId="1" xfId="0" applyNumberFormat="1" applyBorder="1" applyAlignment="1">
      <alignment horizontal="right"/>
    </xf>
    <xf numFmtId="3" fontId="0" fillId="0" borderId="2" xfId="0" applyNumberFormat="1" applyBorder="1" applyAlignment="1">
      <alignment horizontal="right"/>
    </xf>
    <xf numFmtId="3" fontId="0" fillId="0" borderId="23" xfId="0" applyNumberFormat="1" applyBorder="1" applyAlignment="1">
      <alignment horizontal="right"/>
    </xf>
    <xf numFmtId="3" fontId="0" fillId="0" borderId="24" xfId="0" applyNumberFormat="1" applyBorder="1" applyAlignment="1">
      <alignment horizontal="right"/>
    </xf>
    <xf numFmtId="3" fontId="0" fillId="0" borderId="25" xfId="0" applyNumberFormat="1" applyBorder="1" applyAlignment="1">
      <alignment horizontal="right"/>
    </xf>
    <xf numFmtId="0" fontId="0" fillId="7" borderId="69" xfId="0" applyFill="1" applyBorder="1" applyAlignment="1">
      <alignment vertical="top"/>
    </xf>
    <xf numFmtId="0" fontId="25" fillId="13" borderId="70" xfId="0" applyFont="1" applyFill="1" applyBorder="1" applyAlignment="1">
      <alignment vertical="top"/>
    </xf>
    <xf numFmtId="0" fontId="25" fillId="8" borderId="70" xfId="0" applyFont="1" applyFill="1" applyBorder="1" applyAlignment="1">
      <alignment vertical="top"/>
    </xf>
    <xf numFmtId="0" fontId="25" fillId="9" borderId="70" xfId="0" applyFont="1" applyFill="1" applyBorder="1" applyAlignment="1">
      <alignment vertical="top"/>
    </xf>
    <xf numFmtId="0" fontId="25" fillId="11" borderId="70" xfId="0" applyFont="1" applyFill="1" applyBorder="1" applyAlignment="1">
      <alignment vertical="top"/>
    </xf>
    <xf numFmtId="0" fontId="25" fillId="11" borderId="71" xfId="0" applyFont="1" applyFill="1" applyBorder="1" applyAlignment="1">
      <alignment vertical="top"/>
    </xf>
    <xf numFmtId="0" fontId="0" fillId="3" borderId="69" xfId="0" applyFill="1" applyBorder="1"/>
    <xf numFmtId="0" fontId="0" fillId="5" borderId="70" xfId="0" applyFill="1" applyBorder="1"/>
    <xf numFmtId="0" fontId="0" fillId="6" borderId="71" xfId="0" applyFill="1" applyBorder="1"/>
    <xf numFmtId="0" fontId="0" fillId="2" borderId="0" xfId="0" applyFill="1" applyAlignment="1">
      <alignment vertical="top" wrapText="1"/>
    </xf>
    <xf numFmtId="0" fontId="0" fillId="2" borderId="0" xfId="0" applyFill="1" applyAlignment="1">
      <alignment vertical="top"/>
    </xf>
    <xf numFmtId="0" fontId="2" fillId="2" borderId="0" xfId="0" applyFont="1" applyFill="1" applyAlignment="1">
      <alignment vertical="top" wrapText="1"/>
    </xf>
    <xf numFmtId="0" fontId="0" fillId="0" borderId="0" xfId="0" applyAlignment="1">
      <alignment vertical="top" wrapText="1"/>
    </xf>
    <xf numFmtId="0" fontId="2" fillId="0" borderId="0" xfId="0" applyFont="1" applyAlignment="1">
      <alignment vertical="top" wrapText="1"/>
    </xf>
    <xf numFmtId="166" fontId="0" fillId="2" borderId="5" xfId="0" applyNumberFormat="1" applyFill="1" applyBorder="1" applyAlignment="1">
      <alignment horizontal="right"/>
    </xf>
    <xf numFmtId="166" fontId="0" fillId="2" borderId="5" xfId="0" applyNumberFormat="1" applyFill="1" applyBorder="1"/>
    <xf numFmtId="3" fontId="0" fillId="2" borderId="5" xfId="0" applyNumberFormat="1" applyFill="1" applyBorder="1"/>
    <xf numFmtId="167" fontId="0" fillId="2" borderId="5" xfId="0" applyNumberFormat="1" applyFill="1" applyBorder="1" applyAlignment="1">
      <alignment horizontal="right"/>
    </xf>
    <xf numFmtId="167" fontId="0" fillId="2" borderId="5" xfId="0" applyNumberFormat="1" applyFill="1" applyBorder="1"/>
    <xf numFmtId="165" fontId="0" fillId="12" borderId="4" xfId="0" applyNumberFormat="1" applyFill="1" applyBorder="1"/>
    <xf numFmtId="165" fontId="0" fillId="12" borderId="5" xfId="0" applyNumberFormat="1" applyFill="1" applyBorder="1"/>
    <xf numFmtId="165" fontId="0" fillId="12" borderId="6" xfId="0" applyNumberFormat="1" applyFill="1" applyBorder="1"/>
    <xf numFmtId="165" fontId="26" fillId="0" borderId="5" xfId="0" applyNumberFormat="1" applyFont="1" applyBorder="1"/>
    <xf numFmtId="0" fontId="0" fillId="2" borderId="5" xfId="0" applyFill="1" applyBorder="1" applyAlignment="1">
      <alignment horizontal="right"/>
    </xf>
    <xf numFmtId="0" fontId="0" fillId="2" borderId="27" xfId="0" applyFill="1" applyBorder="1" applyAlignment="1">
      <alignment horizontal="right"/>
    </xf>
    <xf numFmtId="0" fontId="2" fillId="2" borderId="8" xfId="0" applyFont="1" applyFill="1" applyBorder="1" applyAlignment="1">
      <alignment horizontal="right"/>
    </xf>
    <xf numFmtId="3" fontId="0" fillId="5" borderId="4" xfId="0" applyNumberFormat="1" applyFill="1" applyBorder="1"/>
    <xf numFmtId="3" fontId="0" fillId="5" borderId="2" xfId="0" applyNumberFormat="1" applyFill="1" applyBorder="1"/>
    <xf numFmtId="3" fontId="0" fillId="5" borderId="23" xfId="0" applyNumberFormat="1" applyFill="1" applyBorder="1"/>
    <xf numFmtId="3" fontId="0" fillId="2" borderId="1" xfId="0" applyNumberFormat="1" applyFill="1" applyBorder="1"/>
    <xf numFmtId="3" fontId="0" fillId="2" borderId="2" xfId="0" applyNumberFormat="1" applyFill="1" applyBorder="1"/>
    <xf numFmtId="3" fontId="0" fillId="2" borderId="23" xfId="0" applyNumberFormat="1" applyFill="1" applyBorder="1"/>
    <xf numFmtId="0" fontId="27" fillId="0" borderId="26" xfId="0" applyFont="1" applyBorder="1"/>
    <xf numFmtId="0" fontId="27" fillId="2" borderId="27" xfId="0" applyFont="1" applyFill="1" applyBorder="1"/>
    <xf numFmtId="0" fontId="28" fillId="2" borderId="28" xfId="0" applyFont="1" applyFill="1" applyBorder="1" applyAlignment="1">
      <alignment horizontal="left"/>
    </xf>
    <xf numFmtId="0" fontId="27" fillId="0" borderId="15" xfId="0" applyFont="1" applyBorder="1"/>
    <xf numFmtId="0" fontId="27" fillId="2" borderId="45" xfId="0" applyFont="1" applyFill="1" applyBorder="1"/>
    <xf numFmtId="0" fontId="27" fillId="2" borderId="8" xfId="0" applyFont="1" applyFill="1" applyBorder="1"/>
    <xf numFmtId="0" fontId="28" fillId="2" borderId="9" xfId="0" applyFont="1" applyFill="1" applyBorder="1" applyAlignment="1">
      <alignment horizontal="left"/>
    </xf>
    <xf numFmtId="165" fontId="29" fillId="0" borderId="4" xfId="0" applyNumberFormat="1" applyFont="1" applyBorder="1"/>
    <xf numFmtId="165" fontId="29" fillId="0" borderId="5" xfId="0" applyNumberFormat="1" applyFont="1" applyBorder="1"/>
    <xf numFmtId="165" fontId="29" fillId="0" borderId="6" xfId="0" applyNumberFormat="1" applyFont="1" applyBorder="1"/>
    <xf numFmtId="0" fontId="27" fillId="2" borderId="11" xfId="0" applyFont="1" applyFill="1" applyBorder="1"/>
    <xf numFmtId="165" fontId="30" fillId="2" borderId="4" xfId="0" applyNumberFormat="1" applyFont="1" applyFill="1" applyBorder="1"/>
    <xf numFmtId="165" fontId="30" fillId="2" borderId="5" xfId="0" applyNumberFormat="1" applyFont="1" applyFill="1" applyBorder="1"/>
    <xf numFmtId="165" fontId="30" fillId="2" borderId="6" xfId="0" applyNumberFormat="1" applyFont="1" applyFill="1" applyBorder="1"/>
    <xf numFmtId="166" fontId="0" fillId="2" borderId="2" xfId="0" applyNumberFormat="1" applyFill="1" applyBorder="1"/>
    <xf numFmtId="2" fontId="0" fillId="2" borderId="5" xfId="0" applyNumberFormat="1" applyFill="1" applyBorder="1"/>
    <xf numFmtId="3" fontId="29" fillId="0" borderId="5" xfId="0" applyNumberFormat="1" applyFont="1" applyBorder="1"/>
    <xf numFmtId="9" fontId="29" fillId="0" borderId="33" xfId="0" applyNumberFormat="1" applyFont="1" applyBorder="1" applyAlignment="1">
      <alignment horizontal="right"/>
    </xf>
    <xf numFmtId="0" fontId="2" fillId="0" borderId="0" xfId="0" applyFont="1"/>
    <xf numFmtId="0" fontId="31" fillId="0" borderId="0" xfId="0" applyFont="1"/>
    <xf numFmtId="3" fontId="0" fillId="0" borderId="1" xfId="0" applyNumberFormat="1" applyBorder="1"/>
    <xf numFmtId="3" fontId="0" fillId="0" borderId="2" xfId="0" applyNumberFormat="1" applyBorder="1"/>
    <xf numFmtId="3" fontId="0" fillId="0" borderId="23" xfId="0" applyNumberFormat="1" applyBorder="1"/>
    <xf numFmtId="165" fontId="0" fillId="12" borderId="29" xfId="0" applyNumberFormat="1" applyFill="1" applyBorder="1"/>
    <xf numFmtId="49" fontId="0" fillId="2" borderId="5" xfId="0" applyNumberFormat="1" applyFill="1" applyBorder="1"/>
    <xf numFmtId="3" fontId="2" fillId="2" borderId="29" xfId="0" applyNumberFormat="1" applyFont="1" applyFill="1" applyBorder="1"/>
    <xf numFmtId="3" fontId="2" fillId="2" borderId="27" xfId="0" applyNumberFormat="1" applyFont="1" applyFill="1" applyBorder="1"/>
    <xf numFmtId="3" fontId="2" fillId="2" borderId="30" xfId="0" applyNumberFormat="1" applyFont="1" applyFill="1" applyBorder="1"/>
    <xf numFmtId="3" fontId="0" fillId="2" borderId="4" xfId="0" applyNumberFormat="1" applyFill="1" applyBorder="1"/>
    <xf numFmtId="3" fontId="0" fillId="2" borderId="24" xfId="0" applyNumberFormat="1" applyFill="1" applyBorder="1"/>
    <xf numFmtId="0" fontId="1" fillId="9" borderId="12" xfId="0" applyFont="1" applyFill="1" applyBorder="1"/>
    <xf numFmtId="0" fontId="0" fillId="0" borderId="3" xfId="0" applyBorder="1"/>
    <xf numFmtId="0" fontId="0" fillId="0" borderId="6" xfId="0" applyBorder="1"/>
    <xf numFmtId="0" fontId="0" fillId="0" borderId="9" xfId="0" applyBorder="1"/>
    <xf numFmtId="0" fontId="4" fillId="0" borderId="12" xfId="0" applyFont="1" applyBorder="1" applyAlignment="1">
      <alignment horizontal="left"/>
    </xf>
    <xf numFmtId="0" fontId="0" fillId="0" borderId="28" xfId="0" applyBorder="1"/>
    <xf numFmtId="0" fontId="18" fillId="0" borderId="12" xfId="0" applyFont="1" applyBorder="1" applyAlignment="1">
      <alignment horizontal="left"/>
    </xf>
    <xf numFmtId="0" fontId="0" fillId="0" borderId="39" xfId="0" applyBorder="1"/>
    <xf numFmtId="0" fontId="2" fillId="2" borderId="0" xfId="0" applyFont="1" applyFill="1" applyAlignment="1">
      <alignment horizontal="right"/>
    </xf>
    <xf numFmtId="165" fontId="0" fillId="2" borderId="60" xfId="0" applyNumberFormat="1" applyFill="1" applyBorder="1"/>
    <xf numFmtId="165" fontId="0" fillId="12" borderId="60" xfId="0" applyNumberFormat="1" applyFill="1" applyBorder="1"/>
    <xf numFmtId="165" fontId="0" fillId="12" borderId="0" xfId="0" applyNumberFormat="1" applyFill="1"/>
    <xf numFmtId="165" fontId="0" fillId="5" borderId="0" xfId="0" applyNumberFormat="1" applyFill="1"/>
    <xf numFmtId="2" fontId="2" fillId="0" borderId="8" xfId="0" applyNumberFormat="1" applyFont="1" applyBorder="1"/>
    <xf numFmtId="4" fontId="2" fillId="2" borderId="49" xfId="0" applyNumberFormat="1" applyFont="1" applyFill="1" applyBorder="1" applyAlignment="1">
      <alignment horizontal="right"/>
    </xf>
    <xf numFmtId="4" fontId="0" fillId="2" borderId="0" xfId="0" applyNumberFormat="1" applyFill="1" applyAlignment="1">
      <alignment horizontal="right"/>
    </xf>
    <xf numFmtId="2" fontId="2" fillId="0" borderId="11" xfId="0" applyNumberFormat="1" applyFont="1" applyBorder="1"/>
    <xf numFmtId="10" fontId="0" fillId="12" borderId="11" xfId="0" applyNumberFormat="1" applyFill="1" applyBorder="1"/>
    <xf numFmtId="10" fontId="0" fillId="2" borderId="11" xfId="0" applyNumberFormat="1" applyFill="1" applyBorder="1"/>
    <xf numFmtId="10" fontId="0" fillId="2" borderId="21" xfId="0" applyNumberFormat="1" applyFill="1" applyBorder="1"/>
    <xf numFmtId="2" fontId="2" fillId="0" borderId="0" xfId="0" applyNumberFormat="1" applyFont="1"/>
    <xf numFmtId="4" fontId="0" fillId="12" borderId="5" xfId="0" applyNumberFormat="1" applyFill="1" applyBorder="1"/>
    <xf numFmtId="4" fontId="0" fillId="2" borderId="5" xfId="0" applyNumberFormat="1" applyFill="1" applyBorder="1"/>
    <xf numFmtId="4" fontId="0" fillId="2" borderId="24" xfId="0" applyNumberFormat="1" applyFill="1" applyBorder="1"/>
    <xf numFmtId="4" fontId="0" fillId="2" borderId="37" xfId="0" applyNumberFormat="1" applyFill="1" applyBorder="1"/>
    <xf numFmtId="0" fontId="1" fillId="4" borderId="12" xfId="0" applyFont="1" applyFill="1" applyBorder="1"/>
    <xf numFmtId="168" fontId="0" fillId="5" borderId="2" xfId="0" applyNumberFormat="1" applyFill="1" applyBorder="1" applyAlignment="1">
      <alignment horizontal="right"/>
    </xf>
    <xf numFmtId="168" fontId="0" fillId="2" borderId="2" xfId="0" applyNumberFormat="1" applyFill="1" applyBorder="1"/>
    <xf numFmtId="168" fontId="0" fillId="5" borderId="73" xfId="0" applyNumberFormat="1" applyFill="1" applyBorder="1"/>
    <xf numFmtId="168" fontId="0" fillId="5" borderId="2" xfId="0" applyNumberFormat="1" applyFill="1" applyBorder="1"/>
    <xf numFmtId="168" fontId="0" fillId="5" borderId="5" xfId="0" applyNumberFormat="1" applyFill="1" applyBorder="1" applyAlignment="1">
      <alignment horizontal="right"/>
    </xf>
    <xf numFmtId="168" fontId="0" fillId="2" borderId="5" xfId="0" applyNumberFormat="1" applyFill="1" applyBorder="1"/>
    <xf numFmtId="168" fontId="0" fillId="5" borderId="5" xfId="0" applyNumberFormat="1" applyFill="1" applyBorder="1"/>
    <xf numFmtId="168" fontId="0" fillId="5" borderId="27" xfId="0" applyNumberFormat="1" applyFill="1" applyBorder="1" applyAlignment="1">
      <alignment horizontal="right"/>
    </xf>
    <xf numFmtId="168" fontId="0" fillId="5" borderId="27" xfId="0" applyNumberFormat="1" applyFill="1" applyBorder="1"/>
    <xf numFmtId="168" fontId="0" fillId="2" borderId="5" xfId="0" applyNumberFormat="1" applyFill="1" applyBorder="1" applyAlignment="1">
      <alignment horizontal="right"/>
    </xf>
    <xf numFmtId="168" fontId="16" fillId="2" borderId="5" xfId="0" applyNumberFormat="1" applyFont="1" applyFill="1" applyBorder="1" applyAlignment="1">
      <alignment horizontal="right"/>
    </xf>
    <xf numFmtId="168" fontId="16" fillId="2" borderId="5" xfId="0" applyNumberFormat="1" applyFont="1" applyFill="1" applyBorder="1"/>
    <xf numFmtId="168" fontId="16" fillId="2" borderId="8" xfId="0" applyNumberFormat="1" applyFont="1" applyFill="1" applyBorder="1" applyAlignment="1">
      <alignment horizontal="right"/>
    </xf>
    <xf numFmtId="168" fontId="16" fillId="2" borderId="8" xfId="0" applyNumberFormat="1" applyFont="1" applyFill="1" applyBorder="1"/>
    <xf numFmtId="165" fontId="2" fillId="0" borderId="74" xfId="0" applyNumberFormat="1" applyFont="1" applyBorder="1"/>
    <xf numFmtId="165" fontId="0" fillId="2" borderId="52" xfId="0" applyNumberFormat="1" applyFill="1" applyBorder="1" applyAlignment="1">
      <alignment horizontal="right"/>
    </xf>
    <xf numFmtId="0" fontId="2" fillId="0" borderId="33" xfId="0" applyFont="1" applyBorder="1" applyAlignment="1">
      <alignment horizontal="right"/>
    </xf>
    <xf numFmtId="165" fontId="2" fillId="2" borderId="45" xfId="0" applyNumberFormat="1" applyFont="1" applyFill="1" applyBorder="1"/>
    <xf numFmtId="165" fontId="0" fillId="2" borderId="7" xfId="0" applyNumberFormat="1" applyFill="1" applyBorder="1"/>
    <xf numFmtId="165" fontId="0" fillId="2" borderId="49" xfId="0" applyNumberFormat="1" applyFill="1" applyBorder="1"/>
    <xf numFmtId="165" fontId="0" fillId="2" borderId="8" xfId="0" applyNumberFormat="1" applyFill="1" applyBorder="1"/>
    <xf numFmtId="165" fontId="0" fillId="2" borderId="9" xfId="0" applyNumberFormat="1" applyFill="1" applyBorder="1"/>
    <xf numFmtId="0" fontId="2" fillId="0" borderId="66" xfId="0" applyFont="1" applyBorder="1"/>
    <xf numFmtId="0" fontId="2" fillId="2" borderId="45" xfId="0" applyFont="1" applyFill="1" applyBorder="1" applyAlignment="1">
      <alignment horizontal="right"/>
    </xf>
    <xf numFmtId="0" fontId="4" fillId="2" borderId="46" xfId="0" applyFont="1" applyFill="1" applyBorder="1" applyAlignment="1">
      <alignment horizontal="left"/>
    </xf>
    <xf numFmtId="0" fontId="0" fillId="2" borderId="8" xfId="0" applyFill="1" applyBorder="1" applyAlignment="1">
      <alignment horizontal="right"/>
    </xf>
    <xf numFmtId="0" fontId="0" fillId="2" borderId="9" xfId="0" applyFill="1" applyBorder="1" applyAlignment="1">
      <alignment horizontal="left"/>
    </xf>
    <xf numFmtId="165" fontId="2" fillId="2" borderId="47" xfId="0" applyNumberFormat="1" applyFont="1" applyFill="1" applyBorder="1"/>
    <xf numFmtId="165" fontId="2" fillId="2" borderId="75" xfId="0" applyNumberFormat="1" applyFont="1" applyFill="1" applyBorder="1"/>
    <xf numFmtId="165" fontId="0" fillId="2" borderId="25" xfId="0" applyNumberFormat="1" applyFill="1" applyBorder="1"/>
    <xf numFmtId="167" fontId="0" fillId="2" borderId="1" xfId="0" applyNumberFormat="1" applyFill="1" applyBorder="1" applyAlignment="1">
      <alignment horizontal="right"/>
    </xf>
    <xf numFmtId="167" fontId="0" fillId="2" borderId="4" xfId="0" applyNumberFormat="1" applyFill="1" applyBorder="1" applyAlignment="1">
      <alignment horizontal="right"/>
    </xf>
    <xf numFmtId="167" fontId="0" fillId="2" borderId="2" xfId="0" applyNumberFormat="1" applyFill="1" applyBorder="1" applyAlignment="1">
      <alignment horizontal="right"/>
    </xf>
    <xf numFmtId="167" fontId="0" fillId="2" borderId="3" xfId="0" applyNumberFormat="1" applyFill="1" applyBorder="1" applyAlignment="1">
      <alignment horizontal="right"/>
    </xf>
    <xf numFmtId="167" fontId="0" fillId="2" borderId="6" xfId="0" applyNumberFormat="1" applyFill="1" applyBorder="1" applyAlignment="1">
      <alignment horizontal="right"/>
    </xf>
    <xf numFmtId="0" fontId="0" fillId="2" borderId="59" xfId="0" applyFill="1" applyBorder="1" applyAlignment="1">
      <alignment horizontal="left"/>
    </xf>
    <xf numFmtId="0" fontId="0" fillId="0" borderId="2" xfId="0" applyBorder="1"/>
    <xf numFmtId="0" fontId="0" fillId="0" borderId="2"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2" borderId="0" xfId="0" applyFont="1" applyFill="1" applyAlignment="1">
      <alignment vertical="top" wrapText="1"/>
    </xf>
    <xf numFmtId="3" fontId="0" fillId="0" borderId="7" xfId="0" applyNumberFormat="1" applyFill="1" applyBorder="1"/>
    <xf numFmtId="3" fontId="0" fillId="0" borderId="8" xfId="0" applyNumberFormat="1" applyFill="1" applyBorder="1"/>
    <xf numFmtId="165" fontId="0" fillId="0" borderId="27" xfId="0" applyNumberFormat="1" applyFill="1" applyBorder="1"/>
    <xf numFmtId="165" fontId="0" fillId="0" borderId="0" xfId="0" applyNumberFormat="1" applyFill="1"/>
    <xf numFmtId="165" fontId="0" fillId="0" borderId="33" xfId="0" applyNumberFormat="1" applyFill="1" applyBorder="1"/>
    <xf numFmtId="165" fontId="0" fillId="0" borderId="5" xfId="0" applyNumberFormat="1" applyFill="1" applyBorder="1"/>
    <xf numFmtId="4" fontId="0" fillId="2" borderId="37" xfId="0" applyNumberFormat="1" applyFill="1" applyBorder="1" applyAlignment="1">
      <alignment horizontal="right"/>
    </xf>
    <xf numFmtId="4" fontId="0" fillId="2" borderId="5" xfId="0" applyNumberFormat="1" applyFill="1" applyBorder="1" applyAlignment="1">
      <alignment horizontal="right"/>
    </xf>
    <xf numFmtId="4" fontId="0" fillId="12" borderId="5" xfId="0" applyNumberFormat="1" applyFill="1" applyBorder="1" applyAlignment="1">
      <alignment horizontal="right"/>
    </xf>
    <xf numFmtId="0" fontId="29" fillId="2" borderId="6" xfId="0" applyFont="1" applyFill="1" applyBorder="1" applyAlignment="1">
      <alignment horizontal="left"/>
    </xf>
    <xf numFmtId="49" fontId="29" fillId="2" borderId="5" xfId="0" applyNumberFormat="1" applyFont="1" applyFill="1" applyBorder="1" applyAlignment="1">
      <alignment horizontal="right"/>
    </xf>
    <xf numFmtId="0" fontId="32" fillId="8" borderId="11" xfId="0" applyFont="1" applyFill="1" applyBorder="1"/>
    <xf numFmtId="0" fontId="32" fillId="0" borderId="11" xfId="0" applyFont="1" applyBorder="1" applyAlignment="1">
      <alignment horizontal="left"/>
    </xf>
    <xf numFmtId="0" fontId="32" fillId="2" borderId="10" xfId="0" applyFont="1" applyFill="1" applyBorder="1" applyAlignment="1">
      <alignment horizontal="left"/>
    </xf>
    <xf numFmtId="0" fontId="29" fillId="2" borderId="0" xfId="0" applyFont="1" applyFill="1"/>
    <xf numFmtId="0" fontId="32" fillId="0" borderId="17" xfId="0" applyFont="1" applyBorder="1"/>
    <xf numFmtId="0" fontId="29" fillId="2" borderId="18" xfId="0" applyFont="1" applyFill="1" applyBorder="1"/>
    <xf numFmtId="0" fontId="32" fillId="2" borderId="18" xfId="0" applyFont="1" applyFill="1" applyBorder="1" applyAlignment="1">
      <alignment horizontal="right"/>
    </xf>
    <xf numFmtId="0" fontId="32" fillId="2" borderId="19" xfId="0" applyFont="1" applyFill="1" applyBorder="1" applyAlignment="1">
      <alignment horizontal="left"/>
    </xf>
    <xf numFmtId="0" fontId="32" fillId="0" borderId="18" xfId="0" applyFont="1" applyBorder="1" applyAlignment="1">
      <alignment horizontal="right"/>
    </xf>
    <xf numFmtId="0" fontId="32" fillId="2" borderId="20" xfId="0" applyFont="1" applyFill="1" applyBorder="1" applyAlignment="1">
      <alignment horizontal="right"/>
    </xf>
    <xf numFmtId="0" fontId="29" fillId="0" borderId="13" xfId="0" applyFont="1" applyBorder="1"/>
    <xf numFmtId="0" fontId="29" fillId="2" borderId="2" xfId="0" applyFont="1" applyFill="1" applyBorder="1"/>
    <xf numFmtId="49" fontId="29" fillId="2" borderId="2" xfId="0" applyNumberFormat="1" applyFont="1" applyFill="1" applyBorder="1" applyAlignment="1">
      <alignment horizontal="right"/>
    </xf>
    <xf numFmtId="0" fontId="29" fillId="2" borderId="3" xfId="0" applyFont="1" applyFill="1" applyBorder="1" applyAlignment="1">
      <alignment horizontal="left"/>
    </xf>
    <xf numFmtId="165" fontId="29" fillId="0" borderId="1" xfId="0" applyNumberFormat="1" applyFont="1" applyBorder="1"/>
    <xf numFmtId="165" fontId="29" fillId="0" borderId="2" xfId="0" applyNumberFormat="1" applyFont="1" applyBorder="1"/>
    <xf numFmtId="165" fontId="29" fillId="0" borderId="3" xfId="0" applyNumberFormat="1" applyFont="1" applyBorder="1"/>
    <xf numFmtId="165" fontId="29" fillId="2" borderId="2" xfId="0" applyNumberFormat="1" applyFont="1" applyFill="1" applyBorder="1"/>
    <xf numFmtId="0" fontId="29" fillId="0" borderId="14" xfId="0" applyFont="1" applyBorder="1"/>
    <xf numFmtId="0" fontId="29" fillId="2" borderId="5" xfId="0" applyFont="1" applyFill="1" applyBorder="1"/>
    <xf numFmtId="165" fontId="29" fillId="2" borderId="5" xfId="0" applyNumberFormat="1" applyFont="1" applyFill="1" applyBorder="1"/>
    <xf numFmtId="2" fontId="29" fillId="2" borderId="6" xfId="0" applyNumberFormat="1" applyFont="1" applyFill="1" applyBorder="1" applyAlignment="1">
      <alignment horizontal="left"/>
    </xf>
    <xf numFmtId="0" fontId="29" fillId="2" borderId="5" xfId="0" applyFont="1" applyFill="1" applyBorder="1" applyAlignment="1">
      <alignment horizontal="left"/>
    </xf>
    <xf numFmtId="0" fontId="29" fillId="0" borderId="26" xfId="0" applyFont="1" applyBorder="1"/>
    <xf numFmtId="0" fontId="29" fillId="2" borderId="27" xfId="0" applyFont="1" applyFill="1" applyBorder="1"/>
    <xf numFmtId="0" fontId="29" fillId="2" borderId="28" xfId="0" applyFont="1" applyFill="1" applyBorder="1" applyAlignment="1">
      <alignment horizontal="left"/>
    </xf>
    <xf numFmtId="0" fontId="32" fillId="0" borderId="15" xfId="0" applyFont="1" applyBorder="1"/>
    <xf numFmtId="0" fontId="32" fillId="2" borderId="8" xfId="0" applyFont="1" applyFill="1" applyBorder="1"/>
    <xf numFmtId="0" fontId="33" fillId="0" borderId="9" xfId="0" applyFont="1" applyBorder="1" applyAlignment="1">
      <alignment horizontal="left"/>
    </xf>
    <xf numFmtId="165" fontId="32" fillId="2" borderId="8" xfId="0" applyNumberFormat="1" applyFont="1" applyFill="1" applyBorder="1"/>
    <xf numFmtId="165" fontId="32" fillId="2" borderId="7" xfId="0" applyNumberFormat="1" applyFont="1" applyFill="1" applyBorder="1"/>
    <xf numFmtId="0" fontId="32" fillId="10" borderId="48" xfId="0" applyFont="1" applyFill="1" applyBorder="1"/>
    <xf numFmtId="0" fontId="32" fillId="10" borderId="0" xfId="0" applyFont="1" applyFill="1"/>
    <xf numFmtId="0" fontId="33" fillId="10" borderId="59" xfId="0" applyFont="1" applyFill="1" applyBorder="1" applyAlignment="1">
      <alignment horizontal="left"/>
    </xf>
    <xf numFmtId="165" fontId="32" fillId="10" borderId="0" xfId="0" applyNumberFormat="1" applyFont="1" applyFill="1"/>
    <xf numFmtId="165" fontId="32" fillId="10" borderId="60" xfId="0" applyNumberFormat="1" applyFont="1" applyFill="1" applyBorder="1"/>
    <xf numFmtId="0" fontId="36" fillId="2" borderId="6" xfId="0" applyFont="1" applyFill="1" applyBorder="1" applyAlignment="1">
      <alignment horizontal="left"/>
    </xf>
    <xf numFmtId="165" fontId="29" fillId="2" borderId="4" xfId="0" applyNumberFormat="1" applyFont="1" applyFill="1" applyBorder="1"/>
    <xf numFmtId="4" fontId="32" fillId="2" borderId="8" xfId="0" applyNumberFormat="1" applyFont="1" applyFill="1" applyBorder="1"/>
    <xf numFmtId="4" fontId="32" fillId="2" borderId="7" xfId="0" applyNumberFormat="1" applyFont="1" applyFill="1" applyBorder="1" applyAlignment="1">
      <alignment horizontal="right"/>
    </xf>
    <xf numFmtId="4" fontId="29" fillId="2" borderId="0" xfId="0" applyNumberFormat="1" applyFont="1" applyFill="1"/>
    <xf numFmtId="0" fontId="36" fillId="2" borderId="28" xfId="0" applyFont="1" applyFill="1" applyBorder="1" applyAlignment="1">
      <alignment horizontal="left"/>
    </xf>
    <xf numFmtId="4" fontId="29" fillId="2" borderId="27" xfId="0" applyNumberFormat="1" applyFont="1" applyFill="1" applyBorder="1"/>
    <xf numFmtId="165" fontId="29" fillId="2" borderId="29" xfId="0" applyNumberFormat="1" applyFont="1" applyFill="1" applyBorder="1"/>
    <xf numFmtId="165" fontId="29" fillId="2" borderId="28" xfId="0" applyNumberFormat="1" applyFont="1" applyFill="1" applyBorder="1"/>
    <xf numFmtId="0" fontId="29" fillId="0" borderId="15" xfId="0" applyFont="1" applyBorder="1"/>
    <xf numFmtId="0" fontId="29" fillId="2" borderId="45" xfId="0" applyFont="1" applyFill="1" applyBorder="1"/>
    <xf numFmtId="0" fontId="29" fillId="2" borderId="8" xfId="0" applyFont="1" applyFill="1" applyBorder="1"/>
    <xf numFmtId="0" fontId="36" fillId="2" borderId="9" xfId="0" applyFont="1" applyFill="1" applyBorder="1" applyAlignment="1">
      <alignment horizontal="left"/>
    </xf>
    <xf numFmtId="4" fontId="29" fillId="2" borderId="8" xfId="0" applyNumberFormat="1" applyFont="1" applyFill="1" applyBorder="1"/>
    <xf numFmtId="4" fontId="29" fillId="2" borderId="7" xfId="0" applyNumberFormat="1" applyFont="1" applyFill="1" applyBorder="1" applyAlignment="1">
      <alignment horizontal="right"/>
    </xf>
    <xf numFmtId="4" fontId="29" fillId="2" borderId="9" xfId="0" applyNumberFormat="1" applyFont="1" applyFill="1" applyBorder="1" applyAlignment="1">
      <alignment horizontal="right"/>
    </xf>
    <xf numFmtId="0" fontId="32" fillId="0" borderId="0" xfId="0" applyFont="1"/>
    <xf numFmtId="0" fontId="32" fillId="2" borderId="0" xfId="0" applyFont="1" applyFill="1"/>
    <xf numFmtId="0" fontId="33" fillId="2" borderId="0" xfId="0" applyFont="1" applyFill="1" applyAlignment="1">
      <alignment horizontal="left"/>
    </xf>
    <xf numFmtId="165" fontId="32" fillId="2" borderId="0" xfId="0" applyNumberFormat="1" applyFont="1" applyFill="1"/>
    <xf numFmtId="165" fontId="32" fillId="0" borderId="11" xfId="0" applyNumberFormat="1" applyFont="1" applyBorder="1" applyAlignment="1">
      <alignment horizontal="left"/>
    </xf>
    <xf numFmtId="165" fontId="32" fillId="0" borderId="10" xfId="0" applyNumberFormat="1" applyFont="1" applyBorder="1" applyAlignment="1">
      <alignment horizontal="left"/>
    </xf>
    <xf numFmtId="1" fontId="32" fillId="0" borderId="18" xfId="0" applyNumberFormat="1" applyFont="1" applyBorder="1" applyAlignment="1">
      <alignment horizontal="right"/>
    </xf>
    <xf numFmtId="165" fontId="32" fillId="0" borderId="20" xfId="0" applyNumberFormat="1" applyFont="1" applyBorder="1" applyAlignment="1">
      <alignment horizontal="right"/>
    </xf>
    <xf numFmtId="165" fontId="32" fillId="0" borderId="8" xfId="0" applyNumberFormat="1" applyFont="1" applyBorder="1"/>
    <xf numFmtId="165" fontId="32" fillId="0" borderId="7" xfId="0" applyNumberFormat="1" applyFont="1" applyBorder="1"/>
    <xf numFmtId="4" fontId="32" fillId="0" borderId="8" xfId="0" applyNumberFormat="1" applyFont="1" applyBorder="1"/>
    <xf numFmtId="0" fontId="29" fillId="2" borderId="11" xfId="0" applyFont="1" applyFill="1" applyBorder="1"/>
    <xf numFmtId="0" fontId="29" fillId="0" borderId="0" xfId="0" applyFont="1"/>
    <xf numFmtId="0" fontId="29" fillId="2" borderId="0" xfId="0" applyFont="1" applyFill="1" applyAlignment="1">
      <alignment horizontal="left"/>
    </xf>
    <xf numFmtId="165" fontId="29" fillId="2" borderId="0" xfId="0" applyNumberFormat="1" applyFont="1" applyFill="1"/>
    <xf numFmtId="165" fontId="29" fillId="0" borderId="5" xfId="0" applyNumberFormat="1" applyFont="1" applyBorder="1" applyAlignment="1">
      <alignment horizontal="right"/>
    </xf>
    <xf numFmtId="0" fontId="0" fillId="10" borderId="76" xfId="0" applyFill="1" applyBorder="1"/>
    <xf numFmtId="0" fontId="0" fillId="10" borderId="37" xfId="0" applyFill="1" applyBorder="1"/>
    <xf numFmtId="0" fontId="0" fillId="10" borderId="37" xfId="0" applyFill="1" applyBorder="1" applyAlignment="1">
      <alignment horizontal="right"/>
    </xf>
    <xf numFmtId="0" fontId="0" fillId="10" borderId="77" xfId="0" applyFill="1" applyBorder="1" applyAlignment="1">
      <alignment horizontal="left"/>
    </xf>
    <xf numFmtId="165" fontId="0" fillId="10" borderId="37" xfId="0" applyNumberFormat="1" applyFill="1" applyBorder="1" applyProtection="1">
      <protection locked="0"/>
    </xf>
    <xf numFmtId="165" fontId="0" fillId="10" borderId="72" xfId="0" applyNumberFormat="1" applyFill="1" applyBorder="1"/>
    <xf numFmtId="165" fontId="0" fillId="10" borderId="78" xfId="0" applyNumberFormat="1" applyFill="1" applyBorder="1"/>
    <xf numFmtId="165" fontId="2" fillId="10" borderId="37" xfId="0" applyNumberFormat="1" applyFont="1" applyFill="1" applyBorder="1"/>
    <xf numFmtId="165" fontId="2" fillId="10" borderId="38" xfId="0" applyNumberFormat="1" applyFont="1" applyFill="1" applyBorder="1"/>
    <xf numFmtId="0" fontId="0" fillId="10" borderId="0" xfId="0" applyFill="1"/>
    <xf numFmtId="0" fontId="0" fillId="10" borderId="48" xfId="0" applyFill="1" applyBorder="1"/>
    <xf numFmtId="0" fontId="0" fillId="10" borderId="0" xfId="0" applyFill="1" applyBorder="1"/>
    <xf numFmtId="0" fontId="0" fillId="10" borderId="0" xfId="0" applyFill="1" applyBorder="1" applyAlignment="1">
      <alignment horizontal="right"/>
    </xf>
    <xf numFmtId="0" fontId="0" fillId="10" borderId="59" xfId="0" applyFill="1" applyBorder="1" applyAlignment="1">
      <alignment horizontal="left"/>
    </xf>
    <xf numFmtId="165" fontId="0" fillId="10" borderId="0" xfId="0" applyNumberFormat="1" applyFill="1" applyBorder="1" applyProtection="1">
      <protection locked="0"/>
    </xf>
    <xf numFmtId="165" fontId="0" fillId="10" borderId="60" xfId="0" applyNumberFormat="1" applyFill="1" applyBorder="1"/>
    <xf numFmtId="165" fontId="0" fillId="10" borderId="79" xfId="0" applyNumberFormat="1" applyFill="1" applyBorder="1"/>
    <xf numFmtId="165" fontId="2" fillId="10" borderId="0" xfId="0" applyNumberFormat="1" applyFont="1" applyFill="1" applyBorder="1"/>
    <xf numFmtId="165" fontId="2" fillId="10" borderId="36" xfId="0" applyNumberFormat="1" applyFont="1" applyFill="1" applyBorder="1"/>
    <xf numFmtId="0" fontId="2" fillId="10" borderId="0" xfId="0" applyFont="1" applyFill="1" applyBorder="1"/>
    <xf numFmtId="165" fontId="2" fillId="10" borderId="79" xfId="0" applyNumberFormat="1" applyFont="1" applyFill="1" applyBorder="1"/>
    <xf numFmtId="165" fontId="0" fillId="2" borderId="53" xfId="0" applyNumberFormat="1" applyFill="1" applyBorder="1" applyAlignment="1">
      <alignment horizontal="right"/>
    </xf>
    <xf numFmtId="0" fontId="2" fillId="10" borderId="66" xfId="0" applyFont="1" applyFill="1" applyBorder="1"/>
    <xf numFmtId="0" fontId="2" fillId="10" borderId="45" xfId="0" applyFont="1" applyFill="1" applyBorder="1"/>
    <xf numFmtId="0" fontId="4" fillId="10" borderId="46" xfId="0" applyFont="1" applyFill="1" applyBorder="1" applyAlignment="1">
      <alignment horizontal="left"/>
    </xf>
    <xf numFmtId="165" fontId="2" fillId="10" borderId="45" xfId="0" applyNumberFormat="1" applyFont="1" applyFill="1" applyBorder="1"/>
    <xf numFmtId="165" fontId="2" fillId="10" borderId="47" xfId="0" applyNumberFormat="1" applyFont="1" applyFill="1" applyBorder="1"/>
    <xf numFmtId="165" fontId="2" fillId="10" borderId="75" xfId="0" applyNumberFormat="1" applyFont="1" applyFill="1" applyBorder="1"/>
    <xf numFmtId="165" fontId="2" fillId="10" borderId="65" xfId="0" applyNumberFormat="1" applyFont="1" applyFill="1" applyBorder="1"/>
    <xf numFmtId="4" fontId="0" fillId="2" borderId="11" xfId="0" applyNumberFormat="1" applyFill="1" applyBorder="1" applyAlignment="1">
      <alignment horizontal="right"/>
    </xf>
    <xf numFmtId="165" fontId="0" fillId="2" borderId="0" xfId="0" applyNumberFormat="1" applyFill="1" applyBorder="1"/>
    <xf numFmtId="165" fontId="0" fillId="10" borderId="37" xfId="0" applyNumberFormat="1" applyFill="1" applyBorder="1"/>
    <xf numFmtId="165" fontId="0" fillId="10" borderId="0" xfId="0" applyNumberFormat="1" applyFill="1" applyBorder="1"/>
    <xf numFmtId="165" fontId="2" fillId="10" borderId="46" xfId="0" applyNumberFormat="1" applyFont="1" applyFill="1" applyBorder="1"/>
    <xf numFmtId="165" fontId="2" fillId="0" borderId="38" xfId="0" applyNumberFormat="1" applyFont="1" applyBorder="1"/>
    <xf numFmtId="165" fontId="0" fillId="2" borderId="0" xfId="0" applyNumberFormat="1" applyFill="1" applyBorder="1" applyAlignment="1">
      <alignment horizontal="right"/>
    </xf>
    <xf numFmtId="165" fontId="0" fillId="2" borderId="10" xfId="0" applyNumberFormat="1" applyFill="1" applyBorder="1" applyAlignment="1">
      <alignment horizontal="right"/>
    </xf>
    <xf numFmtId="165" fontId="2" fillId="0" borderId="22" xfId="0" applyNumberFormat="1" applyFont="1" applyBorder="1" applyAlignment="1">
      <alignment horizontal="right"/>
    </xf>
    <xf numFmtId="0" fontId="2" fillId="2" borderId="21" xfId="0" applyFont="1" applyFill="1" applyBorder="1"/>
    <xf numFmtId="165" fontId="0" fillId="2" borderId="11" xfId="0" applyNumberFormat="1" applyFill="1" applyBorder="1" applyAlignment="1">
      <alignment horizontal="right"/>
    </xf>
    <xf numFmtId="4" fontId="0" fillId="2" borderId="49" xfId="0" applyNumberFormat="1" applyFill="1" applyBorder="1" applyAlignment="1">
      <alignment horizontal="right"/>
    </xf>
    <xf numFmtId="165" fontId="0" fillId="0" borderId="68" xfId="0" applyNumberFormat="1" applyBorder="1"/>
    <xf numFmtId="165" fontId="2" fillId="2" borderId="67" xfId="0" applyNumberFormat="1" applyFont="1" applyFill="1" applyBorder="1"/>
    <xf numFmtId="165" fontId="2" fillId="10" borderId="80" xfId="0" applyNumberFormat="1" applyFont="1" applyFill="1" applyBorder="1"/>
    <xf numFmtId="165" fontId="2" fillId="2" borderId="80" xfId="0" applyNumberFormat="1" applyFont="1" applyFill="1" applyBorder="1"/>
    <xf numFmtId="165" fontId="0" fillId="2" borderId="55" xfId="0" applyNumberFormat="1" applyFill="1" applyBorder="1" applyAlignment="1">
      <alignment horizontal="right"/>
    </xf>
    <xf numFmtId="4" fontId="2" fillId="2" borderId="67" xfId="0" applyNumberFormat="1" applyFont="1" applyFill="1" applyBorder="1" applyAlignment="1">
      <alignment horizontal="right"/>
    </xf>
    <xf numFmtId="165" fontId="0" fillId="2" borderId="57" xfId="0" applyNumberFormat="1" applyFill="1" applyBorder="1"/>
    <xf numFmtId="4" fontId="0" fillId="2" borderId="67" xfId="0" applyNumberFormat="1" applyFill="1" applyBorder="1" applyAlignment="1">
      <alignment horizontal="right"/>
    </xf>
    <xf numFmtId="165" fontId="2" fillId="0" borderId="67" xfId="0" applyNumberFormat="1" applyFont="1" applyBorder="1"/>
    <xf numFmtId="165" fontId="2" fillId="0" borderId="80" xfId="0" applyNumberFormat="1" applyFont="1" applyBorder="1"/>
    <xf numFmtId="165" fontId="0" fillId="2" borderId="29" xfId="0" applyNumberFormat="1" applyFill="1" applyBorder="1" applyAlignment="1">
      <alignment horizontal="right"/>
    </xf>
    <xf numFmtId="165" fontId="0" fillId="2" borderId="57" xfId="0" applyNumberFormat="1" applyFill="1" applyBorder="1" applyAlignment="1">
      <alignment horizontal="right"/>
    </xf>
    <xf numFmtId="165" fontId="29" fillId="0" borderId="68" xfId="0" applyNumberFormat="1" applyFont="1" applyBorder="1"/>
    <xf numFmtId="165" fontId="29" fillId="0" borderId="58" xfId="0" applyNumberFormat="1" applyFont="1" applyBorder="1"/>
    <xf numFmtId="165" fontId="32" fillId="2" borderId="67" xfId="0" applyNumberFormat="1" applyFont="1" applyFill="1" applyBorder="1"/>
    <xf numFmtId="165" fontId="32" fillId="10" borderId="80" xfId="0" applyNumberFormat="1" applyFont="1" applyFill="1" applyBorder="1"/>
    <xf numFmtId="165" fontId="29" fillId="2" borderId="55" xfId="0" applyNumberFormat="1" applyFont="1" applyFill="1" applyBorder="1" applyAlignment="1">
      <alignment horizontal="right"/>
    </xf>
    <xf numFmtId="4" fontId="32" fillId="2" borderId="67" xfId="0" applyNumberFormat="1" applyFont="1" applyFill="1" applyBorder="1" applyAlignment="1">
      <alignment horizontal="right"/>
    </xf>
    <xf numFmtId="165" fontId="32" fillId="0" borderId="67" xfId="0" applyNumberFormat="1" applyFont="1" applyBorder="1"/>
    <xf numFmtId="165" fontId="32" fillId="0" borderId="21" xfId="0" applyNumberFormat="1" applyFont="1" applyBorder="1"/>
    <xf numFmtId="165" fontId="32" fillId="0" borderId="22" xfId="0" applyNumberFormat="1" applyFont="1" applyBorder="1" applyAlignment="1">
      <alignment horizontal="right"/>
    </xf>
    <xf numFmtId="0" fontId="32" fillId="2" borderId="21" xfId="0" applyFont="1" applyFill="1" applyBorder="1"/>
    <xf numFmtId="0" fontId="32" fillId="2" borderId="22" xfId="0" applyFont="1" applyFill="1" applyBorder="1" applyAlignment="1">
      <alignment horizontal="right"/>
    </xf>
    <xf numFmtId="165" fontId="0" fillId="2" borderId="68" xfId="0" applyNumberFormat="1" applyFill="1" applyBorder="1"/>
    <xf numFmtId="165" fontId="0" fillId="2" borderId="58" xfId="0" applyNumberFormat="1" applyFill="1" applyBorder="1"/>
    <xf numFmtId="165" fontId="0" fillId="0" borderId="55" xfId="0" applyNumberFormat="1" applyBorder="1"/>
    <xf numFmtId="165" fontId="0" fillId="0" borderId="57" xfId="0" applyNumberFormat="1" applyBorder="1"/>
    <xf numFmtId="165" fontId="2" fillId="0" borderId="57" xfId="0" applyNumberFormat="1" applyFont="1" applyBorder="1"/>
    <xf numFmtId="165" fontId="2" fillId="0" borderId="81" xfId="0" applyNumberFormat="1" applyFont="1" applyBorder="1"/>
    <xf numFmtId="165" fontId="0" fillId="0" borderId="0" xfId="0" applyNumberFormat="1" applyFill="1" applyBorder="1"/>
    <xf numFmtId="0" fontId="12" fillId="2" borderId="6" xfId="0" applyFont="1" applyFill="1" applyBorder="1" applyAlignment="1">
      <alignment horizontal="left"/>
    </xf>
    <xf numFmtId="0" fontId="6" fillId="2" borderId="59" xfId="0" applyFont="1" applyFill="1" applyBorder="1" applyAlignment="1">
      <alignment horizontal="left"/>
    </xf>
    <xf numFmtId="3" fontId="0" fillId="2" borderId="60" xfId="0" applyNumberFormat="1" applyFill="1" applyBorder="1"/>
    <xf numFmtId="3" fontId="0" fillId="2" borderId="0" xfId="0" applyNumberFormat="1" applyFill="1" applyBorder="1"/>
    <xf numFmtId="3" fontId="0" fillId="2" borderId="36" xfId="0" applyNumberFormat="1" applyFill="1" applyBorder="1"/>
    <xf numFmtId="3" fontId="0" fillId="12" borderId="27" xfId="0" applyNumberFormat="1" applyFill="1" applyBorder="1"/>
    <xf numFmtId="3" fontId="0" fillId="5" borderId="27" xfId="0" applyNumberFormat="1" applyFill="1" applyBorder="1"/>
    <xf numFmtId="3" fontId="0" fillId="2" borderId="27" xfId="0" applyNumberFormat="1" applyFill="1" applyBorder="1"/>
    <xf numFmtId="3" fontId="0" fillId="0" borderId="60" xfId="0" applyNumberFormat="1" applyBorder="1"/>
    <xf numFmtId="3" fontId="0" fillId="0" borderId="0" xfId="0" applyNumberFormat="1" applyBorder="1"/>
    <xf numFmtId="3" fontId="0" fillId="0" borderId="0" xfId="0" applyNumberFormat="1" applyFill="1" applyBorder="1"/>
    <xf numFmtId="3" fontId="0" fillId="5" borderId="0" xfId="0" applyNumberFormat="1" applyFill="1" applyBorder="1"/>
    <xf numFmtId="0" fontId="12" fillId="2" borderId="39" xfId="0" applyFont="1" applyFill="1" applyBorder="1" applyAlignment="1">
      <alignment horizontal="left"/>
    </xf>
    <xf numFmtId="3" fontId="0" fillId="0" borderId="36" xfId="0" applyNumberFormat="1" applyBorder="1"/>
    <xf numFmtId="3" fontId="0" fillId="0" borderId="29" xfId="0" applyNumberFormat="1" applyBorder="1"/>
    <xf numFmtId="3" fontId="0" fillId="0" borderId="27" xfId="0" applyNumberFormat="1" applyBorder="1"/>
    <xf numFmtId="3" fontId="0" fillId="0" borderId="30" xfId="0" applyNumberFormat="1" applyBorder="1"/>
    <xf numFmtId="9" fontId="0" fillId="0" borderId="9" xfId="0" applyNumberFormat="1" applyBorder="1" applyAlignment="1">
      <alignment horizontal="right"/>
    </xf>
    <xf numFmtId="0" fontId="12" fillId="0" borderId="5" xfId="0" applyFont="1" applyBorder="1" applyAlignment="1">
      <alignment horizontal="left"/>
    </xf>
    <xf numFmtId="0" fontId="2" fillId="0" borderId="48" xfId="0" applyFont="1" applyBorder="1"/>
    <xf numFmtId="0" fontId="2" fillId="0" borderId="33" xfId="0" applyFont="1" applyBorder="1"/>
    <xf numFmtId="0" fontId="38" fillId="0" borderId="13" xfId="0" applyFont="1" applyBorder="1"/>
    <xf numFmtId="0" fontId="12" fillId="0" borderId="3" xfId="0" applyFont="1" applyBorder="1" applyAlignment="1">
      <alignment horizontal="left"/>
    </xf>
    <xf numFmtId="0" fontId="31" fillId="0" borderId="48" xfId="0" applyFont="1" applyBorder="1"/>
    <xf numFmtId="0" fontId="39" fillId="0" borderId="5" xfId="0" applyFont="1" applyBorder="1" applyAlignment="1">
      <alignment horizontal="left"/>
    </xf>
    <xf numFmtId="3" fontId="0" fillId="5" borderId="10" xfId="0" applyNumberFormat="1" applyFont="1" applyFill="1" applyBorder="1"/>
    <xf numFmtId="3" fontId="0" fillId="5" borderId="11" xfId="0" applyNumberFormat="1" applyFont="1" applyFill="1" applyBorder="1"/>
    <xf numFmtId="3" fontId="0" fillId="5" borderId="21" xfId="0" applyNumberFormat="1" applyFont="1" applyFill="1" applyBorder="1"/>
    <xf numFmtId="165" fontId="41" fillId="0" borderId="5" xfId="0" applyNumberFormat="1" applyFont="1" applyBorder="1"/>
    <xf numFmtId="165" fontId="42" fillId="0" borderId="5" xfId="0" applyNumberFormat="1" applyFont="1" applyBorder="1"/>
    <xf numFmtId="165" fontId="43" fillId="0" borderId="5" xfId="0" applyNumberFormat="1" applyFont="1" applyBorder="1"/>
    <xf numFmtId="165" fontId="44" fillId="0" borderId="5" xfId="0" applyNumberFormat="1" applyFont="1" applyBorder="1"/>
    <xf numFmtId="9" fontId="0" fillId="0" borderId="5" xfId="5" applyFont="1" applyBorder="1"/>
    <xf numFmtId="9" fontId="0" fillId="0" borderId="5" xfId="5" applyFont="1" applyBorder="1" applyAlignment="1">
      <alignment horizontal="right"/>
    </xf>
    <xf numFmtId="9" fontId="0" fillId="2" borderId="1" xfId="5" applyFont="1" applyFill="1" applyBorder="1"/>
    <xf numFmtId="9" fontId="0" fillId="2" borderId="2" xfId="5" applyFont="1" applyFill="1" applyBorder="1"/>
    <xf numFmtId="9" fontId="0" fillId="2" borderId="4" xfId="5" applyFont="1" applyFill="1" applyBorder="1"/>
    <xf numFmtId="9" fontId="0" fillId="2" borderId="5" xfId="5" applyFont="1" applyFill="1" applyBorder="1"/>
    <xf numFmtId="9" fontId="41" fillId="0" borderId="5" xfId="5" applyFont="1" applyBorder="1"/>
    <xf numFmtId="9" fontId="42" fillId="0" borderId="5" xfId="5" applyFont="1" applyBorder="1"/>
    <xf numFmtId="9" fontId="43" fillId="0" borderId="5" xfId="5" applyFont="1" applyBorder="1"/>
    <xf numFmtId="9" fontId="44" fillId="0" borderId="5" xfId="5" applyFont="1" applyBorder="1"/>
    <xf numFmtId="9" fontId="41" fillId="0" borderId="5" xfId="5" applyFont="1" applyBorder="1" applyAlignment="1">
      <alignment horizontal="right"/>
    </xf>
    <xf numFmtId="9" fontId="42" fillId="0" borderId="5" xfId="5" applyFont="1" applyBorder="1" applyAlignment="1">
      <alignment horizontal="right"/>
    </xf>
    <xf numFmtId="9" fontId="43" fillId="0" borderId="5" xfId="5" applyFont="1" applyBorder="1" applyAlignment="1">
      <alignment horizontal="right"/>
    </xf>
    <xf numFmtId="9" fontId="44" fillId="0" borderId="5" xfId="5" applyFont="1" applyBorder="1" applyAlignment="1">
      <alignment horizontal="right"/>
    </xf>
    <xf numFmtId="9" fontId="0" fillId="2" borderId="23" xfId="5" applyFont="1" applyFill="1" applyBorder="1"/>
    <xf numFmtId="9" fontId="0" fillId="2" borderId="24" xfId="5" applyFont="1" applyFill="1" applyBorder="1"/>
    <xf numFmtId="2" fontId="2" fillId="2" borderId="8" xfId="0" applyNumberFormat="1" applyFont="1" applyFill="1" applyBorder="1"/>
    <xf numFmtId="0" fontId="6" fillId="2" borderId="0" xfId="0" applyFont="1" applyFill="1" applyBorder="1" applyAlignment="1">
      <alignment horizontal="left"/>
    </xf>
    <xf numFmtId="0" fontId="6" fillId="2" borderId="77" xfId="0" applyFont="1" applyFill="1" applyBorder="1" applyAlignment="1">
      <alignment horizontal="left"/>
    </xf>
    <xf numFmtId="165" fontId="0" fillId="5" borderId="60" xfId="0" applyNumberFormat="1" applyFill="1" applyBorder="1"/>
    <xf numFmtId="165" fontId="0" fillId="12" borderId="0" xfId="0" applyNumberFormat="1" applyFill="1" applyBorder="1"/>
    <xf numFmtId="165" fontId="0" fillId="5" borderId="0" xfId="0" applyNumberFormat="1" applyFill="1" applyBorder="1"/>
    <xf numFmtId="0" fontId="0" fillId="0" borderId="76" xfId="0" applyBorder="1"/>
    <xf numFmtId="165" fontId="0" fillId="5" borderId="8" xfId="0" applyNumberFormat="1" applyFill="1" applyBorder="1"/>
    <xf numFmtId="0" fontId="2" fillId="0" borderId="21" xfId="0" applyFont="1" applyBorder="1" applyAlignment="1">
      <alignment horizontal="left"/>
    </xf>
    <xf numFmtId="165" fontId="2" fillId="0" borderId="21" xfId="0" applyNumberFormat="1" applyFont="1" applyBorder="1" applyAlignment="1">
      <alignment horizontal="left"/>
    </xf>
    <xf numFmtId="9" fontId="0" fillId="0" borderId="24" xfId="5" applyFont="1" applyBorder="1"/>
    <xf numFmtId="9" fontId="41" fillId="0" borderId="24" xfId="5" applyFont="1" applyBorder="1"/>
    <xf numFmtId="9" fontId="42" fillId="0" borderId="24" xfId="5" applyFont="1" applyBorder="1"/>
    <xf numFmtId="9" fontId="43" fillId="0" borderId="24" xfId="5" applyFont="1" applyBorder="1"/>
    <xf numFmtId="9" fontId="44" fillId="0" borderId="24" xfId="5" applyFont="1" applyBorder="1"/>
    <xf numFmtId="9" fontId="0" fillId="0" borderId="24" xfId="5" applyFont="1" applyBorder="1" applyAlignment="1">
      <alignment horizontal="right"/>
    </xf>
    <xf numFmtId="9" fontId="41" fillId="0" borderId="24" xfId="5" applyFont="1" applyBorder="1" applyAlignment="1">
      <alignment horizontal="right"/>
    </xf>
    <xf numFmtId="9" fontId="42" fillId="0" borderId="24" xfId="5" applyFont="1" applyBorder="1" applyAlignment="1">
      <alignment horizontal="right"/>
    </xf>
    <xf numFmtId="9" fontId="43" fillId="0" borderId="24" xfId="5" applyFont="1" applyBorder="1" applyAlignment="1">
      <alignment horizontal="right"/>
    </xf>
    <xf numFmtId="9" fontId="44" fillId="0" borderId="24" xfId="5" applyFont="1" applyBorder="1" applyAlignment="1">
      <alignment horizontal="right"/>
    </xf>
    <xf numFmtId="0" fontId="1" fillId="7" borderId="12" xfId="0" applyFont="1" applyFill="1" applyBorder="1" applyAlignment="1">
      <alignment horizontal="left"/>
    </xf>
    <xf numFmtId="9" fontId="0" fillId="0" borderId="34" xfId="5" applyFont="1" applyBorder="1"/>
    <xf numFmtId="3" fontId="0" fillId="0" borderId="32" xfId="0" applyNumberFormat="1" applyBorder="1"/>
    <xf numFmtId="3" fontId="0" fillId="0" borderId="33" xfId="0" applyNumberFormat="1" applyBorder="1"/>
    <xf numFmtId="3" fontId="0" fillId="0" borderId="34" xfId="0" applyNumberFormat="1" applyBorder="1"/>
    <xf numFmtId="0" fontId="6" fillId="2" borderId="12" xfId="0" applyFont="1" applyFill="1" applyBorder="1" applyAlignment="1">
      <alignment horizontal="left"/>
    </xf>
    <xf numFmtId="3" fontId="0" fillId="0" borderId="10" xfId="0" applyNumberFormat="1" applyBorder="1"/>
    <xf numFmtId="3" fontId="0" fillId="0" borderId="11" xfId="0" applyNumberFormat="1" applyBorder="1"/>
    <xf numFmtId="3" fontId="0" fillId="0" borderId="21" xfId="0" applyNumberFormat="1" applyBorder="1"/>
    <xf numFmtId="3" fontId="0" fillId="5" borderId="60" xfId="0" applyNumberFormat="1" applyFill="1" applyBorder="1"/>
    <xf numFmtId="0" fontId="0" fillId="0" borderId="22" xfId="0" applyBorder="1"/>
    <xf numFmtId="3" fontId="0" fillId="5" borderId="23" xfId="0" applyNumberFormat="1" applyFill="1" applyBorder="1" applyAlignment="1">
      <alignment horizontal="right"/>
    </xf>
    <xf numFmtId="3" fontId="2" fillId="0" borderId="25" xfId="0" applyNumberFormat="1" applyFont="1" applyBorder="1"/>
    <xf numFmtId="3" fontId="0" fillId="0" borderId="0" xfId="0" applyNumberFormat="1"/>
    <xf numFmtId="0" fontId="0" fillId="0" borderId="13" xfId="0" applyBorder="1" applyAlignment="1">
      <alignment horizontal="left"/>
    </xf>
    <xf numFmtId="2" fontId="0" fillId="0" borderId="14" xfId="0" applyNumberFormat="1" applyBorder="1" applyAlignment="1">
      <alignment horizontal="left"/>
    </xf>
    <xf numFmtId="2" fontId="0" fillId="0" borderId="15" xfId="0" applyNumberFormat="1" applyBorder="1" applyAlignment="1">
      <alignment horizontal="left"/>
    </xf>
    <xf numFmtId="0" fontId="2" fillId="0" borderId="66" xfId="0" applyFont="1" applyBorder="1" applyAlignment="1">
      <alignment vertical="center"/>
    </xf>
    <xf numFmtId="0" fontId="0" fillId="0" borderId="2" xfId="0" applyBorder="1" applyAlignment="1">
      <alignment horizontal="left"/>
    </xf>
    <xf numFmtId="2" fontId="0" fillId="0" borderId="5" xfId="0" applyNumberFormat="1" applyBorder="1" applyAlignment="1">
      <alignment horizontal="left"/>
    </xf>
    <xf numFmtId="2" fontId="0" fillId="0" borderId="8" xfId="0" applyNumberFormat="1" applyBorder="1" applyAlignment="1">
      <alignment horizontal="left"/>
    </xf>
    <xf numFmtId="0" fontId="2" fillId="0" borderId="45" xfId="0" applyFont="1" applyBorder="1" applyAlignment="1">
      <alignment vertical="center"/>
    </xf>
    <xf numFmtId="165" fontId="0" fillId="0" borderId="2" xfId="0" applyNumberFormat="1" applyBorder="1" applyAlignment="1">
      <alignment horizontal="right"/>
    </xf>
    <xf numFmtId="165" fontId="0" fillId="0" borderId="8" xfId="0" applyNumberFormat="1" applyBorder="1" applyAlignment="1">
      <alignment horizontal="right"/>
    </xf>
    <xf numFmtId="165" fontId="2" fillId="0" borderId="45" xfId="0" applyNumberFormat="1" applyFont="1" applyBorder="1" applyAlignment="1">
      <alignment horizontal="right"/>
    </xf>
    <xf numFmtId="0" fontId="0" fillId="0" borderId="65" xfId="0" applyBorder="1" applyAlignment="1">
      <alignment horizontal="right"/>
    </xf>
    <xf numFmtId="166" fontId="0" fillId="5" borderId="24" xfId="0" applyNumberFormat="1" applyFill="1" applyBorder="1" applyAlignment="1">
      <alignment horizontal="right"/>
    </xf>
    <xf numFmtId="166" fontId="0" fillId="5" borderId="23" xfId="0" applyNumberFormat="1" applyFill="1" applyBorder="1" applyAlignment="1">
      <alignment horizontal="right"/>
    </xf>
    <xf numFmtId="0" fontId="1" fillId="4" borderId="21" xfId="0" applyFont="1" applyFill="1" applyBorder="1" applyAlignment="1">
      <alignment horizontal="right"/>
    </xf>
    <xf numFmtId="0" fontId="2" fillId="0" borderId="0" xfId="0" applyFont="1" applyBorder="1" applyAlignment="1">
      <alignment horizontal="right"/>
    </xf>
    <xf numFmtId="165" fontId="2" fillId="2" borderId="0" xfId="0" applyNumberFormat="1" applyFont="1" applyFill="1" applyBorder="1"/>
    <xf numFmtId="2" fontId="2" fillId="0" borderId="0" xfId="0" applyNumberFormat="1" applyFont="1" applyBorder="1"/>
    <xf numFmtId="10" fontId="0" fillId="2" borderId="0" xfId="0" applyNumberFormat="1" applyFill="1" applyBorder="1"/>
    <xf numFmtId="4" fontId="0" fillId="2" borderId="0" xfId="0" applyNumberFormat="1" applyFill="1" applyBorder="1"/>
    <xf numFmtId="165" fontId="2" fillId="0" borderId="0" xfId="0" applyNumberFormat="1" applyFont="1" applyBorder="1"/>
    <xf numFmtId="165" fontId="0" fillId="0" borderId="0" xfId="0" applyNumberFormat="1" applyBorder="1"/>
    <xf numFmtId="4" fontId="2" fillId="0" borderId="0" xfId="0" applyNumberFormat="1" applyFont="1" applyBorder="1"/>
    <xf numFmtId="0" fontId="2" fillId="2" borderId="0" xfId="0" applyFont="1" applyFill="1" applyBorder="1"/>
    <xf numFmtId="0" fontId="0" fillId="2" borderId="0" xfId="0" applyFill="1" applyBorder="1"/>
    <xf numFmtId="0" fontId="2" fillId="2" borderId="0" xfId="0" applyFont="1" applyFill="1" applyBorder="1" applyAlignment="1">
      <alignment horizontal="right"/>
    </xf>
    <xf numFmtId="9" fontId="0" fillId="2" borderId="0" xfId="0" applyNumberFormat="1" applyFill="1" applyBorder="1" applyProtection="1">
      <protection locked="0"/>
    </xf>
    <xf numFmtId="9" fontId="0" fillId="2" borderId="0" xfId="0" applyNumberFormat="1" applyFill="1" applyBorder="1"/>
    <xf numFmtId="4" fontId="2" fillId="2" borderId="0" xfId="0" applyNumberFormat="1" applyFont="1" applyFill="1" applyBorder="1" applyAlignment="1">
      <alignment horizontal="right"/>
    </xf>
    <xf numFmtId="4" fontId="2" fillId="2" borderId="0" xfId="0" applyNumberFormat="1" applyFont="1" applyFill="1" applyBorder="1"/>
    <xf numFmtId="4" fontId="0" fillId="2" borderId="0" xfId="0" applyNumberFormat="1" applyFill="1" applyBorder="1" applyAlignment="1">
      <alignment horizontal="right"/>
    </xf>
    <xf numFmtId="165" fontId="2" fillId="0" borderId="0" xfId="0" applyNumberFormat="1" applyFont="1" applyBorder="1" applyAlignment="1">
      <alignment horizontal="right"/>
    </xf>
    <xf numFmtId="9" fontId="0" fillId="0" borderId="0" xfId="0" applyNumberFormat="1" applyBorder="1" applyProtection="1">
      <protection locked="0"/>
    </xf>
    <xf numFmtId="9" fontId="0" fillId="0" borderId="0" xfId="0" applyNumberFormat="1" applyBorder="1"/>
    <xf numFmtId="165" fontId="0" fillId="2" borderId="53" xfId="0" applyNumberFormat="1" applyFill="1" applyBorder="1"/>
    <xf numFmtId="4" fontId="0" fillId="2" borderId="59" xfId="0" applyNumberFormat="1" applyFill="1" applyBorder="1" applyAlignment="1">
      <alignment horizontal="right"/>
    </xf>
    <xf numFmtId="165" fontId="0" fillId="2" borderId="59" xfId="0" applyNumberFormat="1" applyFill="1" applyBorder="1" applyAlignment="1">
      <alignment horizontal="right"/>
    </xf>
    <xf numFmtId="165" fontId="0" fillId="2" borderId="59" xfId="0" applyNumberFormat="1" applyFill="1" applyBorder="1"/>
    <xf numFmtId="0" fontId="0" fillId="0" borderId="0" xfId="0" applyBorder="1"/>
    <xf numFmtId="0" fontId="0" fillId="2" borderId="0" xfId="0" applyFill="1" applyBorder="1" applyAlignment="1">
      <alignment horizontal="left"/>
    </xf>
    <xf numFmtId="2" fontId="16" fillId="2" borderId="0" xfId="0" applyNumberFormat="1" applyFont="1" applyFill="1" applyBorder="1" applyAlignment="1">
      <alignment horizontal="right"/>
    </xf>
    <xf numFmtId="2" fontId="16" fillId="2" borderId="0" xfId="0" applyNumberFormat="1" applyFont="1" applyFill="1" applyBorder="1"/>
    <xf numFmtId="0" fontId="0" fillId="2" borderId="8" xfId="0" applyFill="1" applyBorder="1" applyAlignment="1">
      <alignment horizontal="left"/>
    </xf>
    <xf numFmtId="165" fontId="0" fillId="5" borderId="25" xfId="0" applyNumberFormat="1" applyFill="1" applyBorder="1"/>
    <xf numFmtId="0" fontId="0" fillId="2" borderId="27" xfId="0" applyFill="1" applyBorder="1" applyAlignment="1">
      <alignment horizontal="left"/>
    </xf>
    <xf numFmtId="0" fontId="1" fillId="8" borderId="0" xfId="0" applyFont="1" applyFill="1"/>
    <xf numFmtId="0" fontId="2" fillId="2" borderId="0" xfId="0" applyFont="1" applyFill="1"/>
    <xf numFmtId="0" fontId="2" fillId="0" borderId="56" xfId="0" applyFont="1" applyBorder="1" applyAlignment="1"/>
    <xf numFmtId="9" fontId="0" fillId="0" borderId="57" xfId="5" applyFont="1" applyBorder="1"/>
    <xf numFmtId="9" fontId="0" fillId="0" borderId="58" xfId="5" applyFont="1" applyBorder="1"/>
    <xf numFmtId="9" fontId="41" fillId="0" borderId="58" xfId="5" applyFont="1" applyBorder="1"/>
    <xf numFmtId="9" fontId="42" fillId="0" borderId="58" xfId="5" applyFont="1" applyBorder="1"/>
    <xf numFmtId="9" fontId="43" fillId="0" borderId="58" xfId="5" applyFont="1" applyBorder="1"/>
    <xf numFmtId="9" fontId="44" fillId="0" borderId="58" xfId="5" applyFont="1" applyBorder="1"/>
    <xf numFmtId="165" fontId="2" fillId="0" borderId="82" xfId="0" applyNumberFormat="1" applyFont="1" applyBorder="1"/>
    <xf numFmtId="0" fontId="2" fillId="0" borderId="55" xfId="0" applyFont="1" applyBorder="1" applyAlignment="1"/>
    <xf numFmtId="0" fontId="2" fillId="0" borderId="76" xfId="0" applyFont="1" applyBorder="1"/>
    <xf numFmtId="0" fontId="2" fillId="0" borderId="37" xfId="0" applyFont="1" applyBorder="1"/>
    <xf numFmtId="3" fontId="2" fillId="0" borderId="60" xfId="0" applyNumberFormat="1" applyFont="1" applyBorder="1"/>
    <xf numFmtId="3" fontId="2" fillId="0" borderId="0" xfId="0" applyNumberFormat="1" applyFont="1" applyBorder="1"/>
    <xf numFmtId="0" fontId="2" fillId="0" borderId="48" xfId="0" applyFont="1" applyBorder="1" applyAlignment="1"/>
    <xf numFmtId="9" fontId="0" fillId="2" borderId="48" xfId="5" applyFont="1" applyFill="1" applyBorder="1"/>
    <xf numFmtId="165" fontId="2" fillId="2" borderId="48" xfId="0" applyNumberFormat="1" applyFont="1" applyFill="1" applyBorder="1"/>
    <xf numFmtId="168" fontId="0" fillId="5" borderId="23" xfId="0" applyNumberFormat="1" applyFill="1" applyBorder="1"/>
    <xf numFmtId="168" fontId="0" fillId="5" borderId="24" xfId="0" applyNumberFormat="1" applyFill="1" applyBorder="1"/>
    <xf numFmtId="168" fontId="0" fillId="5" borderId="30" xfId="0" applyNumberFormat="1" applyFill="1" applyBorder="1"/>
    <xf numFmtId="168" fontId="0" fillId="2" borderId="24" xfId="0" applyNumberFormat="1" applyFill="1" applyBorder="1"/>
    <xf numFmtId="168" fontId="16" fillId="2" borderId="24" xfId="0" applyNumberFormat="1" applyFont="1" applyFill="1" applyBorder="1"/>
    <xf numFmtId="168" fontId="16" fillId="2" borderId="25" xfId="0" applyNumberFormat="1" applyFont="1" applyFill="1" applyBorder="1"/>
    <xf numFmtId="0" fontId="2" fillId="2" borderId="48" xfId="0" applyFont="1" applyFill="1" applyBorder="1" applyAlignment="1"/>
    <xf numFmtId="165" fontId="0" fillId="2" borderId="48" xfId="0" applyNumberFormat="1" applyFill="1" applyBorder="1"/>
    <xf numFmtId="165" fontId="0" fillId="2" borderId="45" xfId="0" applyNumberFormat="1" applyFill="1" applyBorder="1" applyAlignment="1">
      <alignment horizontal="right"/>
    </xf>
    <xf numFmtId="165" fontId="46" fillId="0" borderId="5" xfId="0" applyNumberFormat="1" applyFont="1" applyBorder="1"/>
    <xf numFmtId="165" fontId="29" fillId="0" borderId="5" xfId="0" applyNumberFormat="1" applyFont="1" applyFill="1" applyBorder="1"/>
    <xf numFmtId="2" fontId="0" fillId="0" borderId="14" xfId="0" applyNumberFormat="1" applyBorder="1"/>
    <xf numFmtId="2" fontId="0" fillId="0" borderId="4" xfId="0" applyNumberFormat="1" applyBorder="1"/>
    <xf numFmtId="2" fontId="0" fillId="0" borderId="5" xfId="0" applyNumberFormat="1" applyBorder="1"/>
    <xf numFmtId="2" fontId="0" fillId="0" borderId="24" xfId="0" applyNumberFormat="1" applyBorder="1"/>
    <xf numFmtId="0" fontId="2" fillId="2" borderId="51" xfId="0" applyFont="1" applyFill="1" applyBorder="1" applyAlignment="1">
      <alignment horizontal="right"/>
    </xf>
    <xf numFmtId="0" fontId="2" fillId="2" borderId="83" xfId="0" applyFont="1" applyFill="1" applyBorder="1" applyAlignment="1">
      <alignment horizontal="right"/>
    </xf>
    <xf numFmtId="0" fontId="2" fillId="2" borderId="52" xfId="0" applyFont="1" applyFill="1" applyBorder="1" applyAlignment="1">
      <alignment horizontal="right"/>
    </xf>
    <xf numFmtId="9" fontId="44" fillId="0" borderId="4" xfId="5" applyFont="1" applyBorder="1" applyAlignment="1">
      <alignment horizontal="right"/>
    </xf>
    <xf numFmtId="10" fontId="0" fillId="5" borderId="11" xfId="0" applyNumberFormat="1" applyFill="1" applyBorder="1"/>
    <xf numFmtId="2" fontId="0" fillId="0" borderId="26" xfId="0" applyNumberFormat="1" applyBorder="1"/>
    <xf numFmtId="0" fontId="12" fillId="0" borderId="27" xfId="0" applyFont="1" applyBorder="1" applyAlignment="1">
      <alignment horizontal="left"/>
    </xf>
    <xf numFmtId="2" fontId="0" fillId="0" borderId="29" xfId="0" applyNumberFormat="1" applyBorder="1"/>
    <xf numFmtId="2" fontId="0" fillId="0" borderId="27" xfId="0" applyNumberFormat="1" applyBorder="1"/>
    <xf numFmtId="2" fontId="0" fillId="0" borderId="30" xfId="0" applyNumberFormat="1" applyBorder="1"/>
    <xf numFmtId="2" fontId="2" fillId="0" borderId="84" xfId="0" applyNumberFormat="1" applyFont="1" applyBorder="1"/>
    <xf numFmtId="0" fontId="4" fillId="0" borderId="85" xfId="0" applyFont="1" applyBorder="1" applyAlignment="1">
      <alignment horizontal="left"/>
    </xf>
    <xf numFmtId="2" fontId="2" fillId="0" borderId="86" xfId="0" applyNumberFormat="1" applyFont="1" applyBorder="1"/>
    <xf numFmtId="2" fontId="2" fillId="0" borderId="85" xfId="0" applyNumberFormat="1" applyFont="1" applyBorder="1"/>
    <xf numFmtId="2" fontId="2" fillId="0" borderId="87" xfId="0" applyNumberFormat="1" applyFont="1" applyBorder="1"/>
    <xf numFmtId="4" fontId="0" fillId="2" borderId="30" xfId="0" applyNumberFormat="1" applyFill="1" applyBorder="1"/>
    <xf numFmtId="0" fontId="2" fillId="0" borderId="84" xfId="0" applyFont="1" applyBorder="1"/>
    <xf numFmtId="2" fontId="2" fillId="2" borderId="86" xfId="0" applyNumberFormat="1" applyFont="1" applyFill="1" applyBorder="1"/>
    <xf numFmtId="2" fontId="2" fillId="2" borderId="85" xfId="0" applyNumberFormat="1" applyFont="1" applyFill="1" applyBorder="1"/>
    <xf numFmtId="2" fontId="2" fillId="2" borderId="87" xfId="0" applyNumberFormat="1" applyFont="1" applyFill="1" applyBorder="1"/>
    <xf numFmtId="3" fontId="0" fillId="0" borderId="3" xfId="0" applyNumberFormat="1" applyBorder="1" applyAlignment="1">
      <alignment horizontal="right"/>
    </xf>
    <xf numFmtId="3" fontId="0" fillId="0" borderId="6" xfId="0" applyNumberFormat="1" applyBorder="1" applyAlignment="1">
      <alignment horizontal="right"/>
    </xf>
    <xf numFmtId="3" fontId="0" fillId="0" borderId="9" xfId="0" applyNumberFormat="1" applyBorder="1" applyAlignment="1">
      <alignment horizontal="right"/>
    </xf>
    <xf numFmtId="165" fontId="0" fillId="0" borderId="29" xfId="0" applyNumberFormat="1" applyFill="1" applyBorder="1"/>
    <xf numFmtId="165" fontId="2" fillId="2" borderId="9" xfId="0" applyNumberFormat="1" applyFont="1" applyFill="1" applyBorder="1"/>
    <xf numFmtId="165" fontId="0" fillId="10" borderId="72" xfId="0" applyNumberFormat="1" applyFill="1" applyBorder="1" applyProtection="1">
      <protection locked="0"/>
    </xf>
    <xf numFmtId="165" fontId="0" fillId="10" borderId="77" xfId="0" applyNumberFormat="1" applyFill="1" applyBorder="1"/>
    <xf numFmtId="165" fontId="0" fillId="10" borderId="60" xfId="0" applyNumberFormat="1" applyFill="1" applyBorder="1" applyProtection="1">
      <protection locked="0"/>
    </xf>
    <xf numFmtId="165" fontId="0" fillId="10" borderId="59" xfId="0" applyNumberFormat="1" applyFill="1" applyBorder="1"/>
    <xf numFmtId="2" fontId="2" fillId="0" borderId="7" xfId="0" applyNumberFormat="1" applyFont="1" applyBorder="1"/>
    <xf numFmtId="4" fontId="2" fillId="2" borderId="9" xfId="0" applyNumberFormat="1" applyFont="1" applyFill="1" applyBorder="1" applyAlignment="1">
      <alignment horizontal="right"/>
    </xf>
    <xf numFmtId="165" fontId="0" fillId="10" borderId="29" xfId="0" applyNumberFormat="1" applyFill="1" applyBorder="1" applyProtection="1">
      <protection locked="0"/>
    </xf>
    <xf numFmtId="165" fontId="0" fillId="10" borderId="4" xfId="0" applyNumberFormat="1" applyFill="1" applyBorder="1" applyProtection="1">
      <protection locked="0"/>
    </xf>
    <xf numFmtId="165" fontId="2" fillId="10" borderId="4" xfId="0" applyNumberFormat="1" applyFont="1" applyFill="1" applyBorder="1"/>
    <xf numFmtId="4" fontId="2" fillId="0" borderId="7" xfId="0" applyNumberFormat="1" applyFont="1" applyBorder="1"/>
    <xf numFmtId="165" fontId="0" fillId="0" borderId="1" xfId="0" applyNumberFormat="1" applyBorder="1" applyAlignment="1">
      <alignment horizontal="right"/>
    </xf>
    <xf numFmtId="165" fontId="0" fillId="0" borderId="4" xfId="0" applyNumberFormat="1" applyBorder="1" applyAlignment="1">
      <alignment horizontal="right"/>
    </xf>
    <xf numFmtId="4" fontId="2" fillId="2" borderId="8" xfId="0" applyNumberFormat="1" applyFont="1" applyFill="1" applyBorder="1" applyAlignment="1">
      <alignment horizontal="right"/>
    </xf>
    <xf numFmtId="2" fontId="0" fillId="5" borderId="4" xfId="0" applyNumberFormat="1" applyFill="1" applyBorder="1" applyAlignment="1">
      <alignment horizontal="right"/>
    </xf>
    <xf numFmtId="2" fontId="0" fillId="2" borderId="5" xfId="0" applyNumberFormat="1" applyFill="1" applyBorder="1" applyAlignment="1">
      <alignment horizontal="right"/>
    </xf>
    <xf numFmtId="2" fontId="0" fillId="2" borderId="4" xfId="0" applyNumberFormat="1" applyFill="1" applyBorder="1" applyAlignment="1">
      <alignment horizontal="right"/>
    </xf>
    <xf numFmtId="2" fontId="16" fillId="2" borderId="4" xfId="0" applyNumberFormat="1" applyFont="1" applyFill="1" applyBorder="1" applyAlignment="1">
      <alignment horizontal="right"/>
    </xf>
    <xf numFmtId="2" fontId="16" fillId="2" borderId="6" xfId="0" applyNumberFormat="1" applyFont="1" applyFill="1" applyBorder="1" applyAlignment="1">
      <alignment horizontal="right"/>
    </xf>
    <xf numFmtId="2" fontId="16" fillId="2" borderId="7" xfId="0" applyNumberFormat="1" applyFont="1" applyFill="1" applyBorder="1" applyAlignment="1">
      <alignment horizontal="right"/>
    </xf>
    <xf numFmtId="2" fontId="16" fillId="2" borderId="9" xfId="0" applyNumberFormat="1" applyFont="1" applyFill="1" applyBorder="1" applyAlignment="1">
      <alignment horizontal="right"/>
    </xf>
    <xf numFmtId="2" fontId="0" fillId="0" borderId="5" xfId="0" applyNumberFormat="1" applyFill="1" applyBorder="1" applyAlignment="1">
      <alignment horizontal="right"/>
    </xf>
    <xf numFmtId="0" fontId="2" fillId="2" borderId="56" xfId="0" applyFont="1" applyFill="1" applyBorder="1" applyAlignment="1">
      <alignment horizontal="right"/>
    </xf>
    <xf numFmtId="165" fontId="0" fillId="2" borderId="80" xfId="0" applyNumberFormat="1" applyFill="1" applyBorder="1"/>
    <xf numFmtId="165" fontId="0" fillId="2" borderId="88" xfId="0" applyNumberFormat="1" applyFill="1" applyBorder="1"/>
    <xf numFmtId="0" fontId="2" fillId="2" borderId="55" xfId="0" applyFont="1" applyFill="1" applyBorder="1" applyAlignment="1">
      <alignment horizontal="right"/>
    </xf>
    <xf numFmtId="3" fontId="0" fillId="2" borderId="57" xfId="0" applyNumberFormat="1" applyFill="1" applyBorder="1" applyAlignment="1">
      <alignment horizontal="right"/>
    </xf>
    <xf numFmtId="3" fontId="0" fillId="2" borderId="67" xfId="0" applyNumberFormat="1" applyFill="1" applyBorder="1" applyAlignment="1">
      <alignment horizontal="right"/>
    </xf>
    <xf numFmtId="0" fontId="2" fillId="0" borderId="10" xfId="0" applyFont="1" applyBorder="1" applyAlignment="1">
      <alignment horizontal="left"/>
    </xf>
    <xf numFmtId="0" fontId="2" fillId="0" borderId="11" xfId="0" applyFont="1" applyBorder="1" applyAlignment="1">
      <alignment horizontal="left"/>
    </xf>
    <xf numFmtId="168" fontId="29" fillId="2" borderId="5" xfId="0" applyNumberFormat="1" applyFont="1" applyFill="1" applyBorder="1" applyAlignment="1">
      <alignment horizontal="right"/>
    </xf>
    <xf numFmtId="168" fontId="29" fillId="2" borderId="5" xfId="0" applyNumberFormat="1" applyFont="1" applyFill="1" applyBorder="1"/>
    <xf numFmtId="168" fontId="29" fillId="2" borderId="24" xfId="0" applyNumberFormat="1" applyFont="1" applyFill="1" applyBorder="1"/>
    <xf numFmtId="168" fontId="29" fillId="5" borderId="5" xfId="0" applyNumberFormat="1" applyFont="1" applyFill="1" applyBorder="1" applyAlignment="1">
      <alignment horizontal="right"/>
    </xf>
    <xf numFmtId="0" fontId="38" fillId="0" borderId="84" xfId="0" applyFont="1" applyBorder="1"/>
    <xf numFmtId="3" fontId="0" fillId="5" borderId="63" xfId="0" applyNumberFormat="1" applyFont="1" applyFill="1" applyBorder="1"/>
    <xf numFmtId="3" fontId="0" fillId="5" borderId="35" xfId="0" applyNumberFormat="1" applyFont="1" applyFill="1" applyBorder="1"/>
    <xf numFmtId="3" fontId="0" fillId="5" borderId="64" xfId="0" applyNumberFormat="1" applyFont="1" applyFill="1" applyBorder="1"/>
    <xf numFmtId="0" fontId="12" fillId="0" borderId="35" xfId="0" applyFont="1" applyBorder="1" applyAlignment="1">
      <alignment horizontal="left"/>
    </xf>
    <xf numFmtId="3" fontId="0" fillId="0" borderId="63" xfId="0" applyNumberFormat="1" applyFont="1" applyFill="1" applyBorder="1"/>
    <xf numFmtId="3" fontId="0" fillId="0" borderId="35" xfId="0" applyNumberFormat="1" applyFont="1" applyFill="1" applyBorder="1"/>
    <xf numFmtId="3" fontId="0" fillId="0" borderId="64" xfId="0" applyNumberFormat="1" applyFont="1" applyFill="1" applyBorder="1"/>
    <xf numFmtId="4" fontId="0" fillId="2" borderId="1" xfId="0" applyNumberFormat="1" applyFill="1" applyBorder="1" applyAlignment="1">
      <alignment horizontal="right"/>
    </xf>
    <xf numFmtId="4" fontId="0" fillId="2" borderId="2" xfId="0" applyNumberFormat="1" applyFill="1" applyBorder="1" applyAlignment="1">
      <alignment horizontal="right"/>
    </xf>
    <xf numFmtId="4" fontId="0" fillId="2" borderId="23" xfId="0" applyNumberFormat="1" applyFill="1" applyBorder="1" applyAlignment="1">
      <alignment horizontal="right"/>
    </xf>
    <xf numFmtId="4" fontId="0" fillId="2" borderId="29" xfId="0" applyNumberFormat="1" applyFill="1" applyBorder="1" applyAlignment="1">
      <alignment horizontal="right"/>
    </xf>
    <xf numFmtId="4" fontId="0" fillId="2" borderId="30" xfId="0" applyNumberFormat="1" applyFill="1" applyBorder="1" applyAlignment="1">
      <alignment horizontal="right"/>
    </xf>
    <xf numFmtId="4" fontId="0" fillId="2" borderId="47" xfId="0" applyNumberFormat="1" applyFill="1" applyBorder="1" applyAlignment="1">
      <alignment horizontal="right"/>
    </xf>
    <xf numFmtId="4" fontId="0" fillId="2" borderId="45" xfId="0" applyNumberFormat="1" applyFill="1" applyBorder="1" applyAlignment="1">
      <alignment horizontal="right"/>
    </xf>
    <xf numFmtId="4" fontId="0" fillId="2" borderId="65" xfId="0" applyNumberFormat="1" applyFill="1" applyBorder="1" applyAlignment="1">
      <alignment horizontal="right"/>
    </xf>
    <xf numFmtId="4" fontId="2" fillId="2" borderId="63" xfId="0" applyNumberFormat="1" applyFont="1" applyFill="1" applyBorder="1"/>
    <xf numFmtId="4" fontId="2" fillId="2" borderId="35" xfId="0" applyNumberFormat="1" applyFont="1" applyFill="1" applyBorder="1"/>
    <xf numFmtId="4" fontId="2" fillId="2" borderId="64" xfId="0" applyNumberFormat="1" applyFont="1" applyFill="1" applyBorder="1"/>
    <xf numFmtId="4" fontId="46" fillId="2" borderId="27" xfId="0" applyNumberFormat="1" applyFont="1" applyFill="1" applyBorder="1" applyAlignment="1">
      <alignment horizontal="right"/>
    </xf>
    <xf numFmtId="4" fontId="46" fillId="2" borderId="7" xfId="0" applyNumberFormat="1" applyFont="1" applyFill="1" applyBorder="1" applyAlignment="1">
      <alignment horizontal="right"/>
    </xf>
    <xf numFmtId="4" fontId="46" fillId="2" borderId="2" xfId="0" applyNumberFormat="1" applyFont="1" applyFill="1" applyBorder="1" applyAlignment="1">
      <alignment horizontal="right"/>
    </xf>
    <xf numFmtId="4" fontId="0" fillId="2" borderId="4" xfId="0" applyNumberFormat="1" applyFill="1" applyBorder="1" applyAlignment="1">
      <alignment horizontal="right"/>
    </xf>
    <xf numFmtId="4" fontId="46" fillId="2" borderId="45" xfId="0" applyNumberFormat="1" applyFont="1" applyFill="1" applyBorder="1" applyAlignment="1">
      <alignment horizontal="right"/>
    </xf>
    <xf numFmtId="4" fontId="0" fillId="5" borderId="27" xfId="0" applyNumberFormat="1" applyFill="1" applyBorder="1" applyAlignment="1">
      <alignment horizontal="right"/>
    </xf>
    <xf numFmtId="4" fontId="0" fillId="5" borderId="5" xfId="0" applyNumberFormat="1" applyFill="1" applyBorder="1" applyAlignment="1">
      <alignment horizontal="right"/>
    </xf>
    <xf numFmtId="4" fontId="0" fillId="5" borderId="24" xfId="0" applyNumberFormat="1" applyFill="1" applyBorder="1" applyAlignment="1">
      <alignment horizontal="right"/>
    </xf>
    <xf numFmtId="4" fontId="0" fillId="2" borderId="32" xfId="0" applyNumberFormat="1" applyFill="1" applyBorder="1" applyAlignment="1">
      <alignment horizontal="right"/>
    </xf>
    <xf numFmtId="4" fontId="0" fillId="12" borderId="33" xfId="0" applyNumberFormat="1" applyFill="1" applyBorder="1" applyAlignment="1">
      <alignment horizontal="right"/>
    </xf>
    <xf numFmtId="4" fontId="0" fillId="5" borderId="33" xfId="0" applyNumberFormat="1" applyFill="1" applyBorder="1" applyAlignment="1">
      <alignment horizontal="right"/>
    </xf>
    <xf numFmtId="4" fontId="0" fillId="5" borderId="34" xfId="0" applyNumberFormat="1" applyFill="1" applyBorder="1" applyAlignment="1">
      <alignment horizontal="right"/>
    </xf>
    <xf numFmtId="4" fontId="0" fillId="5" borderId="7" xfId="0" applyNumberFormat="1" applyFill="1" applyBorder="1" applyAlignment="1">
      <alignment horizontal="right"/>
    </xf>
    <xf numFmtId="4" fontId="0" fillId="12" borderId="8" xfId="0" applyNumberFormat="1" applyFill="1" applyBorder="1" applyAlignment="1">
      <alignment horizontal="right"/>
    </xf>
    <xf numFmtId="4" fontId="0" fillId="5" borderId="8" xfId="0" applyNumberFormat="1" applyFill="1" applyBorder="1" applyAlignment="1">
      <alignment horizontal="right"/>
    </xf>
    <xf numFmtId="4" fontId="0" fillId="5" borderId="25" xfId="0" applyNumberFormat="1" applyFill="1" applyBorder="1" applyAlignment="1">
      <alignment horizontal="right"/>
    </xf>
    <xf numFmtId="4" fontId="2" fillId="0" borderId="63" xfId="0" applyNumberFormat="1" applyFont="1" applyBorder="1"/>
    <xf numFmtId="4" fontId="2" fillId="0" borderId="35" xfId="0" applyNumberFormat="1" applyFont="1" applyBorder="1"/>
    <xf numFmtId="4" fontId="2" fillId="0" borderId="45" xfId="0" applyNumberFormat="1" applyFont="1" applyBorder="1"/>
    <xf numFmtId="4" fontId="2" fillId="0" borderId="65" xfId="0" applyNumberFormat="1" applyFont="1" applyBorder="1"/>
    <xf numFmtId="4" fontId="0" fillId="0" borderId="1" xfId="0" applyNumberFormat="1" applyFill="1" applyBorder="1" applyAlignment="1">
      <alignment horizontal="right"/>
    </xf>
    <xf numFmtId="4" fontId="0" fillId="5" borderId="2" xfId="0" applyNumberFormat="1" applyFill="1" applyBorder="1" applyAlignment="1">
      <alignment horizontal="right"/>
    </xf>
    <xf numFmtId="4" fontId="0" fillId="5" borderId="23" xfId="0" applyNumberFormat="1" applyFill="1" applyBorder="1" applyAlignment="1">
      <alignment horizontal="right"/>
    </xf>
    <xf numFmtId="4" fontId="0" fillId="0" borderId="4" xfId="0" applyNumberFormat="1" applyFill="1" applyBorder="1" applyAlignment="1">
      <alignment horizontal="right"/>
    </xf>
    <xf numFmtId="4" fontId="0" fillId="5" borderId="30" xfId="0" applyNumberFormat="1" applyFill="1" applyBorder="1" applyAlignment="1">
      <alignment horizontal="right"/>
    </xf>
    <xf numFmtId="4" fontId="0" fillId="5" borderId="45" xfId="0" applyNumberFormat="1" applyFill="1" applyBorder="1" applyAlignment="1">
      <alignment horizontal="right"/>
    </xf>
    <xf numFmtId="4" fontId="0" fillId="5" borderId="65" xfId="0" applyNumberFormat="1" applyFill="1" applyBorder="1" applyAlignment="1">
      <alignment horizontal="right"/>
    </xf>
    <xf numFmtId="4" fontId="2" fillId="0" borderId="47" xfId="0" applyNumberFormat="1" applyFont="1" applyBorder="1"/>
    <xf numFmtId="4" fontId="0" fillId="0" borderId="4" xfId="0" applyNumberFormat="1" applyBorder="1" applyAlignment="1">
      <alignment horizontal="right"/>
    </xf>
    <xf numFmtId="4" fontId="30" fillId="0" borderId="2" xfId="0" applyNumberFormat="1" applyFont="1" applyBorder="1" applyAlignment="1">
      <alignment horizontal="right"/>
    </xf>
    <xf numFmtId="4" fontId="0" fillId="0" borderId="2" xfId="0" applyNumberFormat="1" applyBorder="1" applyAlignment="1">
      <alignment horizontal="right"/>
    </xf>
    <xf numFmtId="4" fontId="0" fillId="0" borderId="23" xfId="0" applyNumberFormat="1" applyBorder="1" applyAlignment="1">
      <alignment horizontal="right"/>
    </xf>
    <xf numFmtId="4" fontId="30" fillId="0" borderId="5" xfId="0" applyNumberFormat="1" applyFont="1" applyBorder="1" applyAlignment="1">
      <alignment horizontal="right"/>
    </xf>
    <xf numFmtId="4" fontId="0" fillId="0" borderId="5" xfId="0" applyNumberFormat="1" applyBorder="1" applyAlignment="1">
      <alignment horizontal="right"/>
    </xf>
    <xf numFmtId="4" fontId="0" fillId="0" borderId="24" xfId="0" applyNumberFormat="1" applyBorder="1" applyAlignment="1">
      <alignment horizontal="right"/>
    </xf>
    <xf numFmtId="4" fontId="0" fillId="0" borderId="7" xfId="0" applyNumberFormat="1" applyBorder="1" applyAlignment="1">
      <alignment horizontal="right"/>
    </xf>
    <xf numFmtId="4" fontId="30" fillId="0" borderId="8" xfId="0" applyNumberFormat="1" applyFont="1" applyBorder="1" applyAlignment="1">
      <alignment horizontal="right"/>
    </xf>
    <xf numFmtId="4" fontId="0" fillId="0" borderId="8" xfId="0" applyNumberFormat="1" applyBorder="1" applyAlignment="1">
      <alignment horizontal="right"/>
    </xf>
    <xf numFmtId="4" fontId="0" fillId="0" borderId="25" xfId="0" applyNumberFormat="1" applyBorder="1" applyAlignment="1">
      <alignment horizontal="right"/>
    </xf>
    <xf numFmtId="4" fontId="0" fillId="0" borderId="1" xfId="0" applyNumberFormat="1" applyBorder="1" applyAlignment="1">
      <alignment horizontal="right"/>
    </xf>
    <xf numFmtId="4" fontId="0" fillId="0" borderId="29" xfId="0" applyNumberFormat="1" applyBorder="1" applyAlignment="1">
      <alignment horizontal="right"/>
    </xf>
    <xf numFmtId="4" fontId="30" fillId="0" borderId="27" xfId="0" applyNumberFormat="1" applyFont="1" applyBorder="1" applyAlignment="1">
      <alignment horizontal="right"/>
    </xf>
    <xf numFmtId="4" fontId="0" fillId="0" borderId="27" xfId="0" applyNumberFormat="1" applyBorder="1" applyAlignment="1">
      <alignment horizontal="right"/>
    </xf>
    <xf numFmtId="4" fontId="0" fillId="0" borderId="30" xfId="0" applyNumberFormat="1" applyBorder="1" applyAlignment="1">
      <alignment horizontal="right"/>
    </xf>
    <xf numFmtId="4" fontId="0" fillId="0" borderId="45" xfId="0" applyNumberFormat="1" applyBorder="1" applyAlignment="1">
      <alignment horizontal="right"/>
    </xf>
    <xf numFmtId="4" fontId="0" fillId="0" borderId="65" xfId="0" applyNumberFormat="1" applyBorder="1" applyAlignment="1">
      <alignment horizontal="right"/>
    </xf>
    <xf numFmtId="4" fontId="2" fillId="0" borderId="64" xfId="0" applyNumberFormat="1" applyFont="1" applyBorder="1"/>
    <xf numFmtId="4" fontId="0" fillId="5" borderId="3" xfId="0" applyNumberFormat="1" applyFill="1" applyBorder="1" applyAlignment="1">
      <alignment horizontal="right"/>
    </xf>
    <xf numFmtId="4" fontId="0" fillId="5" borderId="6" xfId="0" applyNumberFormat="1" applyFill="1" applyBorder="1" applyAlignment="1">
      <alignment horizontal="right"/>
    </xf>
    <xf numFmtId="4" fontId="2" fillId="0" borderId="46" xfId="0" applyNumberFormat="1" applyFont="1" applyBorder="1"/>
    <xf numFmtId="4" fontId="2" fillId="0" borderId="61" xfId="0" applyNumberFormat="1" applyFont="1" applyBorder="1"/>
    <xf numFmtId="0" fontId="2" fillId="0" borderId="18" xfId="0" applyFont="1" applyBorder="1" applyAlignment="1" applyProtection="1">
      <alignment horizontal="right"/>
    </xf>
    <xf numFmtId="0" fontId="2" fillId="0" borderId="22" xfId="0" applyFont="1" applyBorder="1" applyAlignment="1" applyProtection="1">
      <alignment horizontal="right"/>
    </xf>
    <xf numFmtId="9" fontId="0" fillId="0" borderId="2" xfId="0" applyNumberFormat="1" applyBorder="1" applyProtection="1"/>
    <xf numFmtId="9" fontId="0" fillId="0" borderId="23" xfId="0" applyNumberFormat="1" applyBorder="1" applyProtection="1"/>
    <xf numFmtId="9" fontId="0" fillId="0" borderId="5" xfId="0" applyNumberFormat="1" applyBorder="1" applyProtection="1"/>
    <xf numFmtId="9" fontId="0" fillId="0" borderId="24" xfId="0" applyNumberFormat="1" applyBorder="1" applyProtection="1"/>
    <xf numFmtId="9" fontId="0" fillId="0" borderId="27" xfId="0" applyNumberFormat="1" applyBorder="1" applyProtection="1"/>
    <xf numFmtId="9" fontId="0" fillId="0" borderId="30" xfId="0" applyNumberFormat="1" applyBorder="1" applyProtection="1"/>
    <xf numFmtId="165" fontId="2" fillId="0" borderId="8" xfId="0" applyNumberFormat="1" applyFont="1" applyBorder="1" applyProtection="1"/>
    <xf numFmtId="165" fontId="2" fillId="0" borderId="25" xfId="0" applyNumberFormat="1" applyFont="1" applyBorder="1" applyProtection="1"/>
    <xf numFmtId="165" fontId="2" fillId="10" borderId="37" xfId="0" applyNumberFormat="1" applyFont="1" applyFill="1" applyBorder="1" applyProtection="1"/>
    <xf numFmtId="165" fontId="2" fillId="10" borderId="38" xfId="0" applyNumberFormat="1" applyFont="1" applyFill="1" applyBorder="1" applyProtection="1"/>
    <xf numFmtId="165" fontId="2" fillId="10" borderId="0" xfId="0" applyNumberFormat="1" applyFont="1" applyFill="1" applyBorder="1" applyProtection="1"/>
    <xf numFmtId="165" fontId="2" fillId="10" borderId="36" xfId="0" applyNumberFormat="1" applyFont="1" applyFill="1" applyBorder="1" applyProtection="1"/>
    <xf numFmtId="165" fontId="2" fillId="10" borderId="45" xfId="0" applyNumberFormat="1" applyFont="1" applyFill="1" applyBorder="1" applyProtection="1"/>
    <xf numFmtId="165" fontId="2" fillId="10" borderId="65" xfId="0" applyNumberFormat="1" applyFont="1" applyFill="1" applyBorder="1" applyProtection="1"/>
    <xf numFmtId="165" fontId="0" fillId="0" borderId="27" xfId="0" applyNumberFormat="1" applyBorder="1" applyProtection="1"/>
    <xf numFmtId="165" fontId="0" fillId="2" borderId="30" xfId="0" applyNumberFormat="1" applyFill="1" applyBorder="1" applyProtection="1"/>
    <xf numFmtId="4" fontId="2" fillId="0" borderId="8" xfId="0" applyNumberFormat="1" applyFont="1" applyBorder="1" applyProtection="1"/>
    <xf numFmtId="4" fontId="2" fillId="2" borderId="25" xfId="0" applyNumberFormat="1" applyFont="1" applyFill="1" applyBorder="1" applyProtection="1"/>
    <xf numFmtId="165" fontId="0" fillId="0" borderId="10" xfId="0" applyNumberFormat="1" applyBorder="1" applyProtection="1"/>
    <xf numFmtId="165" fontId="0" fillId="0" borderId="11" xfId="0" applyNumberFormat="1" applyBorder="1" applyProtection="1"/>
    <xf numFmtId="165" fontId="0" fillId="2" borderId="21" xfId="0" applyNumberFormat="1" applyFill="1" applyBorder="1" applyProtection="1"/>
    <xf numFmtId="9" fontId="0" fillId="2" borderId="1" xfId="0" applyNumberFormat="1" applyFill="1" applyBorder="1" applyProtection="1"/>
    <xf numFmtId="9" fontId="0" fillId="2" borderId="2" xfId="0" applyNumberFormat="1" applyFill="1" applyBorder="1" applyProtection="1"/>
    <xf numFmtId="9" fontId="0" fillId="2" borderId="23" xfId="0" applyNumberFormat="1" applyFill="1" applyBorder="1" applyProtection="1"/>
    <xf numFmtId="9" fontId="0" fillId="2" borderId="4" xfId="0" applyNumberFormat="1" applyFill="1" applyBorder="1" applyProtection="1"/>
    <xf numFmtId="9" fontId="0" fillId="2" borderId="5" xfId="0" applyNumberFormat="1" applyFill="1" applyBorder="1" applyProtection="1"/>
    <xf numFmtId="9" fontId="0" fillId="2" borderId="24" xfId="0" applyNumberFormat="1" applyFill="1" applyBorder="1" applyProtection="1"/>
    <xf numFmtId="165" fontId="2" fillId="2" borderId="25" xfId="0" applyNumberFormat="1" applyFont="1" applyFill="1" applyBorder="1" applyProtection="1"/>
    <xf numFmtId="165" fontId="0" fillId="2" borderId="27" xfId="0" applyNumberFormat="1" applyFill="1" applyBorder="1" applyProtection="1"/>
    <xf numFmtId="4" fontId="2" fillId="2" borderId="8" xfId="0" applyNumberFormat="1" applyFont="1" applyFill="1" applyBorder="1" applyProtection="1"/>
    <xf numFmtId="0" fontId="0" fillId="2" borderId="0" xfId="0" applyFill="1" applyProtection="1"/>
    <xf numFmtId="0" fontId="2" fillId="2" borderId="22" xfId="0" applyFont="1" applyFill="1" applyBorder="1" applyAlignment="1" applyProtection="1">
      <alignment horizontal="right"/>
    </xf>
    <xf numFmtId="9" fontId="0" fillId="2" borderId="7" xfId="0" applyNumberFormat="1" applyFill="1" applyBorder="1" applyProtection="1"/>
    <xf numFmtId="9" fontId="0" fillId="2" borderId="8" xfId="0" applyNumberFormat="1" applyFill="1" applyBorder="1" applyProtection="1"/>
    <xf numFmtId="9" fontId="0" fillId="2" borderId="25" xfId="0" applyNumberFormat="1" applyFill="1" applyBorder="1" applyProtection="1"/>
    <xf numFmtId="165" fontId="2" fillId="0" borderId="45" xfId="0" applyNumberFormat="1" applyFont="1" applyBorder="1" applyProtection="1"/>
    <xf numFmtId="165" fontId="2" fillId="2" borderId="65" xfId="0" applyNumberFormat="1" applyFont="1" applyFill="1" applyBorder="1" applyProtection="1"/>
    <xf numFmtId="165" fontId="2" fillId="0" borderId="11" xfId="0" applyNumberFormat="1" applyFont="1" applyBorder="1" applyProtection="1"/>
    <xf numFmtId="165" fontId="2" fillId="0" borderId="21" xfId="0" applyNumberFormat="1" applyFont="1" applyBorder="1" applyProtection="1"/>
    <xf numFmtId="165" fontId="2" fillId="0" borderId="27" xfId="0" applyNumberFormat="1" applyFont="1" applyBorder="1" applyProtection="1"/>
    <xf numFmtId="165" fontId="2" fillId="0" borderId="30" xfId="0" applyNumberFormat="1" applyFont="1" applyBorder="1" applyProtection="1"/>
    <xf numFmtId="165" fontId="2" fillId="0" borderId="5" xfId="0" applyNumberFormat="1" applyFont="1" applyBorder="1" applyProtection="1"/>
    <xf numFmtId="165" fontId="2" fillId="0" borderId="24" xfId="0" applyNumberFormat="1" applyFont="1" applyBorder="1" applyProtection="1"/>
    <xf numFmtId="165" fontId="2" fillId="0" borderId="41" xfId="0" applyNumberFormat="1" applyFont="1" applyBorder="1" applyProtection="1"/>
    <xf numFmtId="165" fontId="2" fillId="0" borderId="44" xfId="0" applyNumberFormat="1" applyFont="1" applyBorder="1" applyProtection="1"/>
    <xf numFmtId="0" fontId="2" fillId="0" borderId="20" xfId="0" applyFont="1" applyBorder="1" applyAlignment="1" applyProtection="1">
      <alignment horizontal="right"/>
    </xf>
    <xf numFmtId="165" fontId="2" fillId="2" borderId="7" xfId="0" applyNumberFormat="1" applyFont="1" applyFill="1" applyBorder="1" applyProtection="1"/>
    <xf numFmtId="165" fontId="2" fillId="2" borderId="8" xfId="0" applyNumberFormat="1" applyFont="1" applyFill="1" applyBorder="1" applyProtection="1"/>
    <xf numFmtId="165" fontId="2" fillId="10" borderId="72" xfId="0" applyNumberFormat="1" applyFont="1" applyFill="1" applyBorder="1" applyProtection="1"/>
    <xf numFmtId="165" fontId="2" fillId="10" borderId="60" xfId="0" applyNumberFormat="1" applyFont="1" applyFill="1" applyBorder="1" applyProtection="1"/>
    <xf numFmtId="165" fontId="2" fillId="10" borderId="47" xfId="0" applyNumberFormat="1" applyFont="1" applyFill="1" applyBorder="1" applyProtection="1"/>
    <xf numFmtId="165" fontId="0" fillId="2" borderId="29" xfId="0" applyNumberFormat="1" applyFill="1" applyBorder="1" applyProtection="1"/>
    <xf numFmtId="4" fontId="2" fillId="2" borderId="7" xfId="0" applyNumberFormat="1" applyFont="1" applyFill="1" applyBorder="1" applyProtection="1"/>
    <xf numFmtId="0" fontId="0" fillId="2" borderId="11" xfId="0" applyFill="1" applyBorder="1" applyProtection="1"/>
    <xf numFmtId="0" fontId="0" fillId="2" borderId="12" xfId="0" applyFill="1" applyBorder="1" applyProtection="1"/>
    <xf numFmtId="0" fontId="0" fillId="2" borderId="8" xfId="0" applyFill="1" applyBorder="1" applyProtection="1"/>
    <xf numFmtId="0" fontId="0" fillId="2" borderId="9" xfId="0" applyFill="1" applyBorder="1" applyProtection="1"/>
    <xf numFmtId="0" fontId="2" fillId="2" borderId="18" xfId="0" applyFont="1" applyFill="1" applyBorder="1" applyAlignment="1" applyProtection="1">
      <alignment horizontal="right"/>
    </xf>
    <xf numFmtId="165" fontId="2" fillId="10" borderId="77" xfId="0" applyNumberFormat="1" applyFont="1" applyFill="1" applyBorder="1" applyProtection="1"/>
    <xf numFmtId="165" fontId="2" fillId="10" borderId="59" xfId="0" applyNumberFormat="1" applyFont="1" applyFill="1" applyBorder="1" applyProtection="1"/>
    <xf numFmtId="165" fontId="2" fillId="10" borderId="46" xfId="0" applyNumberFormat="1" applyFont="1" applyFill="1" applyBorder="1" applyProtection="1"/>
    <xf numFmtId="0" fontId="0" fillId="2" borderId="11" xfId="0" applyFill="1" applyBorder="1" applyAlignment="1" applyProtection="1">
      <alignment horizontal="right"/>
    </xf>
    <xf numFmtId="0" fontId="0" fillId="2" borderId="21" xfId="0" applyFill="1" applyBorder="1" applyAlignment="1" applyProtection="1">
      <alignment horizontal="right"/>
    </xf>
    <xf numFmtId="0" fontId="0" fillId="2" borderId="8" xfId="0" applyFill="1" applyBorder="1" applyAlignment="1" applyProtection="1">
      <alignment horizontal="right"/>
    </xf>
    <xf numFmtId="0" fontId="0" fillId="2" borderId="25" xfId="0" applyFill="1" applyBorder="1" applyAlignment="1" applyProtection="1">
      <alignment horizontal="right"/>
    </xf>
    <xf numFmtId="165" fontId="0" fillId="0" borderId="29" xfId="0" applyNumberFormat="1" applyBorder="1" applyProtection="1"/>
    <xf numFmtId="165" fontId="0" fillId="3" borderId="5" xfId="0" applyNumberFormat="1" applyFill="1" applyBorder="1" applyProtection="1">
      <protection locked="0"/>
    </xf>
    <xf numFmtId="165" fontId="0" fillId="3" borderId="1" xfId="0" applyNumberFormat="1" applyFill="1" applyBorder="1" applyProtection="1">
      <protection locked="0"/>
    </xf>
    <xf numFmtId="165" fontId="0" fillId="3" borderId="4" xfId="0" applyNumberFormat="1" applyFill="1" applyBorder="1" applyProtection="1">
      <protection locked="0"/>
    </xf>
    <xf numFmtId="9" fontId="0" fillId="12" borderId="5" xfId="0" applyNumberFormat="1" applyFill="1" applyBorder="1" applyProtection="1"/>
    <xf numFmtId="9" fontId="0" fillId="5" borderId="5" xfId="0" applyNumberFormat="1" applyFill="1" applyBorder="1" applyProtection="1"/>
    <xf numFmtId="9" fontId="0" fillId="12" borderId="2" xfId="0" applyNumberFormat="1" applyFill="1" applyBorder="1" applyProtection="1"/>
    <xf numFmtId="165" fontId="0" fillId="5" borderId="5" xfId="0" applyNumberFormat="1" applyFill="1" applyBorder="1" applyProtection="1"/>
    <xf numFmtId="165" fontId="0" fillId="5" borderId="30" xfId="0" applyNumberFormat="1" applyFill="1" applyBorder="1"/>
    <xf numFmtId="0" fontId="2" fillId="0" borderId="89" xfId="0" applyFont="1" applyBorder="1"/>
    <xf numFmtId="0" fontId="0" fillId="2" borderId="90" xfId="0" applyFill="1" applyBorder="1"/>
    <xf numFmtId="0" fontId="0" fillId="2" borderId="90" xfId="0" applyFill="1" applyBorder="1" applyAlignment="1">
      <alignment horizontal="left"/>
    </xf>
    <xf numFmtId="0" fontId="2" fillId="2" borderId="90" xfId="0" applyFont="1" applyFill="1" applyBorder="1" applyAlignment="1">
      <alignment horizontal="right"/>
    </xf>
    <xf numFmtId="0" fontId="2" fillId="2" borderId="91" xfId="0" applyFont="1" applyFill="1" applyBorder="1" applyAlignment="1">
      <alignment horizontal="right"/>
    </xf>
    <xf numFmtId="169" fontId="0" fillId="2" borderId="10" xfId="0" applyNumberFormat="1" applyFill="1" applyBorder="1"/>
    <xf numFmtId="169" fontId="0" fillId="2" borderId="11" xfId="0" applyNumberFormat="1" applyFill="1" applyBorder="1"/>
    <xf numFmtId="169" fontId="0" fillId="2" borderId="55" xfId="0" applyNumberFormat="1" applyFill="1" applyBorder="1"/>
    <xf numFmtId="169" fontId="0" fillId="2" borderId="29" xfId="0" applyNumberFormat="1" applyFill="1" applyBorder="1"/>
    <xf numFmtId="169" fontId="0" fillId="2" borderId="27" xfId="0" applyNumberFormat="1" applyFill="1" applyBorder="1"/>
    <xf numFmtId="169" fontId="0" fillId="2" borderId="57" xfId="0" applyNumberFormat="1" applyFill="1" applyBorder="1"/>
    <xf numFmtId="169" fontId="0" fillId="2" borderId="47" xfId="0" applyNumberFormat="1" applyFill="1" applyBorder="1"/>
    <xf numFmtId="169" fontId="0" fillId="2" borderId="45" xfId="0" applyNumberFormat="1" applyFill="1" applyBorder="1"/>
    <xf numFmtId="169" fontId="0" fillId="2" borderId="82" xfId="0" applyNumberFormat="1" applyFill="1" applyBorder="1"/>
    <xf numFmtId="169" fontId="0" fillId="5" borderId="10" xfId="0" applyNumberFormat="1" applyFill="1" applyBorder="1"/>
    <xf numFmtId="169" fontId="0" fillId="12" borderId="11" xfId="0" applyNumberFormat="1" applyFill="1" applyBorder="1"/>
    <xf numFmtId="169" fontId="0" fillId="5" borderId="29" xfId="0" applyNumberFormat="1" applyFill="1" applyBorder="1"/>
    <xf numFmtId="169" fontId="0" fillId="12" borderId="27" xfId="0" applyNumberFormat="1" applyFill="1" applyBorder="1"/>
    <xf numFmtId="169" fontId="0" fillId="5" borderId="27" xfId="0" applyNumberFormat="1" applyFill="1" applyBorder="1"/>
    <xf numFmtId="169" fontId="0" fillId="5" borderId="47" xfId="0" applyNumberFormat="1" applyFill="1" applyBorder="1"/>
    <xf numFmtId="169" fontId="0" fillId="5" borderId="45" xfId="0" applyNumberFormat="1" applyFill="1" applyBorder="1"/>
    <xf numFmtId="169" fontId="0" fillId="5" borderId="11" xfId="0" applyNumberFormat="1" applyFill="1" applyBorder="1"/>
    <xf numFmtId="169" fontId="0" fillId="5" borderId="4" xfId="0" applyNumberFormat="1" applyFill="1" applyBorder="1"/>
    <xf numFmtId="169" fontId="0" fillId="5" borderId="5" xfId="0" applyNumberFormat="1" applyFill="1" applyBorder="1"/>
    <xf numFmtId="169" fontId="0" fillId="2" borderId="5" xfId="0" applyNumberFormat="1" applyFill="1" applyBorder="1"/>
    <xf numFmtId="169" fontId="0" fillId="12" borderId="4" xfId="0" applyNumberFormat="1" applyFill="1" applyBorder="1"/>
    <xf numFmtId="169" fontId="0" fillId="12" borderId="5" xfId="0" applyNumberFormat="1" applyFill="1" applyBorder="1"/>
    <xf numFmtId="169" fontId="0" fillId="12" borderId="7" xfId="0" applyNumberFormat="1" applyFill="1" applyBorder="1"/>
    <xf numFmtId="169" fontId="0" fillId="12" borderId="8" xfId="0" applyNumberFormat="1" applyFill="1" applyBorder="1"/>
    <xf numFmtId="169" fontId="0" fillId="2" borderId="8" xfId="0" applyNumberFormat="1" applyFill="1" applyBorder="1"/>
    <xf numFmtId="169" fontId="0" fillId="2" borderId="72" xfId="0" applyNumberFormat="1" applyFill="1" applyBorder="1"/>
    <xf numFmtId="169" fontId="0" fillId="2" borderId="37" xfId="0" applyNumberFormat="1" applyFill="1" applyBorder="1"/>
    <xf numFmtId="169" fontId="0" fillId="2" borderId="38" xfId="0" applyNumberFormat="1" applyFill="1" applyBorder="1"/>
    <xf numFmtId="169" fontId="0" fillId="2" borderId="4" xfId="0" applyNumberFormat="1" applyFill="1" applyBorder="1"/>
    <xf numFmtId="169" fontId="0" fillId="2" borderId="24" xfId="0" applyNumberFormat="1" applyFill="1" applyBorder="1"/>
    <xf numFmtId="169" fontId="0" fillId="2" borderId="32" xfId="0" applyNumberFormat="1" applyFill="1" applyBorder="1"/>
    <xf numFmtId="169" fontId="0" fillId="2" borderId="33" xfId="0" applyNumberFormat="1" applyFill="1" applyBorder="1"/>
    <xf numFmtId="169" fontId="0" fillId="2" borderId="34" xfId="0" applyNumberFormat="1" applyFill="1" applyBorder="1"/>
    <xf numFmtId="169" fontId="0" fillId="2" borderId="7" xfId="0" applyNumberFormat="1" applyFill="1" applyBorder="1"/>
    <xf numFmtId="169" fontId="0" fillId="2" borderId="25" xfId="0" applyNumberFormat="1" applyFill="1" applyBorder="1"/>
    <xf numFmtId="169" fontId="0" fillId="0" borderId="11" xfId="0" applyNumberFormat="1" applyFill="1" applyBorder="1"/>
    <xf numFmtId="169" fontId="0" fillId="2" borderId="21" xfId="0" applyNumberFormat="1" applyFill="1" applyBorder="1"/>
    <xf numFmtId="169" fontId="0" fillId="2" borderId="60" xfId="0" applyNumberFormat="1" applyFill="1" applyBorder="1"/>
    <xf numFmtId="169" fontId="0" fillId="2" borderId="0" xfId="0" applyNumberFormat="1" applyFill="1" applyBorder="1"/>
    <xf numFmtId="169" fontId="0" fillId="0" borderId="27" xfId="0" applyNumberFormat="1" applyFill="1" applyBorder="1"/>
    <xf numFmtId="169" fontId="0" fillId="2" borderId="30" xfId="0" applyNumberFormat="1" applyFill="1" applyBorder="1"/>
    <xf numFmtId="169" fontId="0" fillId="0" borderId="45" xfId="0" applyNumberFormat="1" applyFill="1" applyBorder="1"/>
    <xf numFmtId="169" fontId="0" fillId="2" borderId="65" xfId="0" applyNumberFormat="1" applyFill="1" applyBorder="1"/>
    <xf numFmtId="169" fontId="0" fillId="0" borderId="5" xfId="0" applyNumberFormat="1" applyFill="1" applyBorder="1"/>
    <xf numFmtId="169" fontId="0" fillId="0" borderId="8" xfId="0" applyNumberFormat="1" applyFill="1" applyBorder="1"/>
    <xf numFmtId="169" fontId="0" fillId="0" borderId="37" xfId="0" applyNumberFormat="1" applyFill="1" applyBorder="1"/>
    <xf numFmtId="169" fontId="0" fillId="0" borderId="33" xfId="0" applyNumberFormat="1" applyFill="1" applyBorder="1"/>
    <xf numFmtId="169" fontId="0" fillId="0" borderId="0" xfId="0" applyNumberFormat="1" applyFill="1" applyBorder="1"/>
    <xf numFmtId="0" fontId="2" fillId="0" borderId="0" xfId="0" applyFont="1" applyBorder="1" applyAlignment="1">
      <alignment horizontal="center"/>
    </xf>
    <xf numFmtId="0" fontId="2" fillId="0" borderId="10" xfId="0" applyFont="1" applyBorder="1" applyAlignment="1">
      <alignment horizontal="left"/>
    </xf>
    <xf numFmtId="0" fontId="2" fillId="0" borderId="11" xfId="0" applyFont="1" applyBorder="1" applyAlignment="1">
      <alignment horizontal="left"/>
    </xf>
    <xf numFmtId="0" fontId="2" fillId="0" borderId="21" xfId="0" applyFont="1" applyBorder="1" applyAlignment="1">
      <alignment horizontal="left"/>
    </xf>
    <xf numFmtId="0" fontId="2" fillId="0" borderId="10" xfId="0" applyFont="1" applyBorder="1" applyAlignment="1" applyProtection="1">
      <alignment horizontal="center"/>
    </xf>
    <xf numFmtId="0" fontId="2" fillId="0" borderId="11" xfId="0" applyFont="1" applyBorder="1" applyAlignment="1" applyProtection="1">
      <alignment horizontal="center"/>
    </xf>
    <xf numFmtId="0" fontId="2" fillId="0" borderId="21" xfId="0" applyFont="1" applyBorder="1" applyAlignment="1" applyProtection="1">
      <alignment horizontal="center"/>
    </xf>
    <xf numFmtId="0" fontId="2" fillId="2" borderId="29"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10" xfId="0" applyFont="1" applyBorder="1" applyAlignment="1" applyProtection="1">
      <alignment horizontal="left"/>
    </xf>
    <xf numFmtId="0" fontId="2" fillId="0" borderId="11" xfId="0" applyFont="1" applyBorder="1" applyAlignment="1" applyProtection="1">
      <alignment horizontal="left"/>
    </xf>
    <xf numFmtId="0" fontId="2" fillId="0" borderId="21" xfId="0" applyFont="1" applyBorder="1" applyAlignment="1" applyProtection="1">
      <alignment horizontal="left"/>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21" xfId="0" applyFont="1" applyFill="1" applyBorder="1" applyAlignment="1" applyProtection="1">
      <alignment horizontal="center"/>
    </xf>
  </cellXfs>
  <cellStyles count="6">
    <cellStyle name="Čárka 2" xfId="2" xr:uid="{181CAC71-0EC1-4AD9-BC92-E123650040CC}"/>
    <cellStyle name="Hypertextový odkaz" xfId="4" builtinId="8"/>
    <cellStyle name="Normální" xfId="0" builtinId="0"/>
    <cellStyle name="Normální 10" xfId="1" xr:uid="{D2B13A18-031B-4349-8658-5B78E372FFAF}"/>
    <cellStyle name="Normální 7" xfId="3" xr:uid="{9B857005-CE47-413C-AA4D-F3869F67F42B}"/>
    <cellStyle name="Procenta" xfId="5" builtinId="5"/>
  </cellStyles>
  <dxfs count="6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C00000"/>
      </font>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fgColor auto="1"/>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99FF"/>
      <color rgb="FFFBD1F9"/>
      <color rgb="FFF7AB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theme" Target="theme/theme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csu.gov.cz/produkty/pmz_cr" TargetMode="External"/><Relationship Id="rId13" Type="http://schemas.openxmlformats.org/officeDocument/2006/relationships/hyperlink" Target="https://csu.gov.cz/produkty/isc_cr" TargetMode="External"/><Relationship Id="rId18" Type="http://schemas.openxmlformats.org/officeDocument/2006/relationships/hyperlink" Target="https://csu.gov.cz/produkty/isc_cr" TargetMode="External"/><Relationship Id="rId3" Type="http://schemas.openxmlformats.org/officeDocument/2006/relationships/hyperlink" Target="https://csu.gov.cz/produkty/pmz_cr" TargetMode="External"/><Relationship Id="rId7" Type="http://schemas.openxmlformats.org/officeDocument/2006/relationships/hyperlink" Target="https://csu.gov.cz/produkty/pmz_cr" TargetMode="External"/><Relationship Id="rId12" Type="http://schemas.openxmlformats.org/officeDocument/2006/relationships/hyperlink" Target="https://csu.gov.cz/produkty/isc_cr" TargetMode="External"/><Relationship Id="rId17" Type="http://schemas.openxmlformats.org/officeDocument/2006/relationships/hyperlink" Target="https://csu.gov.cz/produkty/isc_cr" TargetMode="External"/><Relationship Id="rId2" Type="http://schemas.openxmlformats.org/officeDocument/2006/relationships/hyperlink" Target="https://csu.gov.cz/produkty/pmz_cr" TargetMode="External"/><Relationship Id="rId16" Type="http://schemas.openxmlformats.org/officeDocument/2006/relationships/hyperlink" Target="https://csu.gov.cz/produkty/isc_cr" TargetMode="External"/><Relationship Id="rId20" Type="http://schemas.openxmlformats.org/officeDocument/2006/relationships/printerSettings" Target="../printerSettings/printerSettings16.bin"/><Relationship Id="rId1" Type="http://schemas.openxmlformats.org/officeDocument/2006/relationships/hyperlink" Target="https://csu.gov.cz/produkty/pmz_cr" TargetMode="External"/><Relationship Id="rId6" Type="http://schemas.openxmlformats.org/officeDocument/2006/relationships/hyperlink" Target="https://csu.gov.cz/produkty/pmz_cr" TargetMode="External"/><Relationship Id="rId11" Type="http://schemas.openxmlformats.org/officeDocument/2006/relationships/hyperlink" Target="https://csu.gov.cz/produkty/isc_cr" TargetMode="External"/><Relationship Id="rId5" Type="http://schemas.openxmlformats.org/officeDocument/2006/relationships/hyperlink" Target="https://csu.gov.cz/produkty/pmz_cr" TargetMode="External"/><Relationship Id="rId15" Type="http://schemas.openxmlformats.org/officeDocument/2006/relationships/hyperlink" Target="https://csu.gov.cz/produkty/isc_cr" TargetMode="External"/><Relationship Id="rId10" Type="http://schemas.openxmlformats.org/officeDocument/2006/relationships/hyperlink" Target="https://csu.gov.cz/produkty/isc_cr" TargetMode="External"/><Relationship Id="rId19" Type="http://schemas.openxmlformats.org/officeDocument/2006/relationships/hyperlink" Target="https://csu.gov.cz/produkty/ipc_cr" TargetMode="External"/><Relationship Id="rId4" Type="http://schemas.openxmlformats.org/officeDocument/2006/relationships/hyperlink" Target="https://csu.gov.cz/produkty/pmz_cr" TargetMode="External"/><Relationship Id="rId9" Type="http://schemas.openxmlformats.org/officeDocument/2006/relationships/hyperlink" Target="https://csu.gov.cz/produkty/setreni-prumernych-cen-vybranych-vyrobku-pohonne-hmoty-a-topne-oleje-casove-rady" TargetMode="External"/><Relationship Id="rId14" Type="http://schemas.openxmlformats.org/officeDocument/2006/relationships/hyperlink" Target="https://csu.gov.cz/produkty/isc_cr"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czso.cz/csu/czso/pmz_cr" TargetMode="External"/><Relationship Id="rId13" Type="http://schemas.openxmlformats.org/officeDocument/2006/relationships/hyperlink" Target="https://www.czso.cz/csu/czso/isc_cr" TargetMode="External"/><Relationship Id="rId18" Type="http://schemas.openxmlformats.org/officeDocument/2006/relationships/hyperlink" Target="https://www.czso.cz/csu/czso/isc_cr" TargetMode="External"/><Relationship Id="rId3" Type="http://schemas.openxmlformats.org/officeDocument/2006/relationships/hyperlink" Target="https://www.czso.cz/csu/czso/isc_cr" TargetMode="External"/><Relationship Id="rId7" Type="http://schemas.openxmlformats.org/officeDocument/2006/relationships/hyperlink" Target="https://www.czso.cz/csu/czso/pmz_cr" TargetMode="External"/><Relationship Id="rId12" Type="http://schemas.openxmlformats.org/officeDocument/2006/relationships/hyperlink" Target="https://www.czso.cz/csu/czso/isc_cr" TargetMode="External"/><Relationship Id="rId17" Type="http://schemas.openxmlformats.org/officeDocument/2006/relationships/hyperlink" Target="https://www.czso.cz/csu/czso/setreni-prumernych-cen-vybranych-vyrobku-pohonne-hmoty-a-topne-oleje-casove-rady" TargetMode="External"/><Relationship Id="rId2" Type="http://schemas.openxmlformats.org/officeDocument/2006/relationships/hyperlink" Target="https://www.czso.cz/csu/czso/isc_cr" TargetMode="External"/><Relationship Id="rId16" Type="http://schemas.openxmlformats.org/officeDocument/2006/relationships/hyperlink" Target="https://www.czso.cz/csu/czso/isc_cr" TargetMode="External"/><Relationship Id="rId20" Type="http://schemas.openxmlformats.org/officeDocument/2006/relationships/printerSettings" Target="../printerSettings/printerSettings17.bin"/><Relationship Id="rId1" Type="http://schemas.openxmlformats.org/officeDocument/2006/relationships/hyperlink" Target="https://www.czso.cz/csu/czso/ipc_cr" TargetMode="External"/><Relationship Id="rId6" Type="http://schemas.openxmlformats.org/officeDocument/2006/relationships/hyperlink" Target="https://www.czso.cz/csu/czso/pmz_cr" TargetMode="External"/><Relationship Id="rId11" Type="http://schemas.openxmlformats.org/officeDocument/2006/relationships/hyperlink" Target="https://www.czso.cz/csu/czso/pmz_cr" TargetMode="External"/><Relationship Id="rId5" Type="http://schemas.openxmlformats.org/officeDocument/2006/relationships/hyperlink" Target="https://www.czso.cz/csu/czso/pmz_cr" TargetMode="External"/><Relationship Id="rId15" Type="http://schemas.openxmlformats.org/officeDocument/2006/relationships/hyperlink" Target="https://www.czso.cz/csu/czso/isc_cr" TargetMode="External"/><Relationship Id="rId10" Type="http://schemas.openxmlformats.org/officeDocument/2006/relationships/hyperlink" Target="https://www.czso.cz/csu/czso/pmz_cr" TargetMode="External"/><Relationship Id="rId19" Type="http://schemas.openxmlformats.org/officeDocument/2006/relationships/hyperlink" Target="https://www.czso.cz/csu/czso/isc_cr" TargetMode="External"/><Relationship Id="rId4" Type="http://schemas.openxmlformats.org/officeDocument/2006/relationships/hyperlink" Target="https://www.czso.cz/csu/czso/pmz_cr" TargetMode="External"/><Relationship Id="rId9" Type="http://schemas.openxmlformats.org/officeDocument/2006/relationships/hyperlink" Target="https://www.czso.cz/csu/czso/pmz_cr" TargetMode="External"/><Relationship Id="rId14" Type="http://schemas.openxmlformats.org/officeDocument/2006/relationships/hyperlink" Target="https://www.czso.cz/csu/czso/isc_cr"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czso.cz/csu/czso/pmz_cr" TargetMode="External"/><Relationship Id="rId13" Type="http://schemas.openxmlformats.org/officeDocument/2006/relationships/hyperlink" Target="https://www.czso.cz/csu/czso/isc_cr" TargetMode="External"/><Relationship Id="rId18" Type="http://schemas.openxmlformats.org/officeDocument/2006/relationships/hyperlink" Target="https://www.czso.cz/csu/czso/isc_cr" TargetMode="External"/><Relationship Id="rId3" Type="http://schemas.openxmlformats.org/officeDocument/2006/relationships/hyperlink" Target="https://www.czso.cz/csu/czso/isc_cr" TargetMode="External"/><Relationship Id="rId7" Type="http://schemas.openxmlformats.org/officeDocument/2006/relationships/hyperlink" Target="https://www.czso.cz/csu/czso/pmz_cr" TargetMode="External"/><Relationship Id="rId12" Type="http://schemas.openxmlformats.org/officeDocument/2006/relationships/hyperlink" Target="https://www.czso.cz/csu/czso/isc_cr" TargetMode="External"/><Relationship Id="rId17" Type="http://schemas.openxmlformats.org/officeDocument/2006/relationships/hyperlink" Target="https://www.czso.cz/csu/czso/setreni-prumernych-cen-vybranych-vyrobku-pohonne-hmoty-a-topne-oleje-casove-rady" TargetMode="External"/><Relationship Id="rId2" Type="http://schemas.openxmlformats.org/officeDocument/2006/relationships/hyperlink" Target="https://www.czso.cz/csu/czso/isc_cr" TargetMode="External"/><Relationship Id="rId16" Type="http://schemas.openxmlformats.org/officeDocument/2006/relationships/hyperlink" Target="https://www.czso.cz/csu/czso/isc_cr" TargetMode="External"/><Relationship Id="rId20" Type="http://schemas.openxmlformats.org/officeDocument/2006/relationships/printerSettings" Target="../printerSettings/printerSettings18.bin"/><Relationship Id="rId1" Type="http://schemas.openxmlformats.org/officeDocument/2006/relationships/hyperlink" Target="https://www.czso.cz/csu/czso/ipc_cr" TargetMode="External"/><Relationship Id="rId6" Type="http://schemas.openxmlformats.org/officeDocument/2006/relationships/hyperlink" Target="https://www.czso.cz/csu/czso/pmz_cr" TargetMode="External"/><Relationship Id="rId11" Type="http://schemas.openxmlformats.org/officeDocument/2006/relationships/hyperlink" Target="https://www.czso.cz/csu/czso/pmz_cr" TargetMode="External"/><Relationship Id="rId5" Type="http://schemas.openxmlformats.org/officeDocument/2006/relationships/hyperlink" Target="https://www.czso.cz/csu/czso/pmz_cr" TargetMode="External"/><Relationship Id="rId15" Type="http://schemas.openxmlformats.org/officeDocument/2006/relationships/hyperlink" Target="https://www.czso.cz/csu/czso/isc_cr" TargetMode="External"/><Relationship Id="rId10" Type="http://schemas.openxmlformats.org/officeDocument/2006/relationships/hyperlink" Target="https://www.czso.cz/csu/czso/pmz_cr" TargetMode="External"/><Relationship Id="rId19" Type="http://schemas.openxmlformats.org/officeDocument/2006/relationships/hyperlink" Target="https://www.czso.cz/csu/czso/isc_cr" TargetMode="External"/><Relationship Id="rId4" Type="http://schemas.openxmlformats.org/officeDocument/2006/relationships/hyperlink" Target="https://www.czso.cz/csu/czso/pmz_cr" TargetMode="External"/><Relationship Id="rId9" Type="http://schemas.openxmlformats.org/officeDocument/2006/relationships/hyperlink" Target="https://www.czso.cz/csu/czso/pmz_cr" TargetMode="External"/><Relationship Id="rId14" Type="http://schemas.openxmlformats.org/officeDocument/2006/relationships/hyperlink" Target="https://www.czso.cz/csu/czso/isc_c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16D9-E772-4DC1-8A99-EDB1BA6CCB35}">
  <sheetPr>
    <tabColor theme="5"/>
  </sheetPr>
  <dimension ref="A1:B50"/>
  <sheetViews>
    <sheetView tabSelected="1" zoomScaleNormal="100" workbookViewId="0">
      <selection activeCell="A3" sqref="A3"/>
    </sheetView>
  </sheetViews>
  <sheetFormatPr defaultColWidth="0" defaultRowHeight="14.4" zeroHeight="1" x14ac:dyDescent="0.3"/>
  <cols>
    <col min="1" max="1" width="24.5546875" style="1" customWidth="1"/>
    <col min="2" max="2" width="86.109375" style="1" customWidth="1"/>
    <col min="3" max="16384" width="9.109375" style="1" hidden="1"/>
  </cols>
  <sheetData>
    <row r="1" spans="1:2" x14ac:dyDescent="0.3">
      <c r="A1" s="2" t="s">
        <v>0</v>
      </c>
    </row>
    <row r="2" spans="1:2" x14ac:dyDescent="0.3">
      <c r="A2" s="1" t="s">
        <v>1</v>
      </c>
    </row>
    <row r="3" spans="1:2" x14ac:dyDescent="0.3">
      <c r="A3" s="1" t="s">
        <v>680</v>
      </c>
    </row>
    <row r="4" spans="1:2" x14ac:dyDescent="0.3"/>
    <row r="5" spans="1:2" ht="15" thickBot="1" x14ac:dyDescent="0.35">
      <c r="A5" s="323"/>
      <c r="B5" s="1" t="s">
        <v>2</v>
      </c>
    </row>
    <row r="6" spans="1:2" ht="15.6" thickTop="1" thickBot="1" x14ac:dyDescent="0.35">
      <c r="A6" s="324"/>
      <c r="B6" s="1" t="s">
        <v>3</v>
      </c>
    </row>
    <row r="7" spans="1:2" ht="15" thickTop="1" x14ac:dyDescent="0.3">
      <c r="A7" s="325"/>
      <c r="B7" s="1" t="s">
        <v>4</v>
      </c>
    </row>
    <row r="8" spans="1:2" x14ac:dyDescent="0.3"/>
    <row r="9" spans="1:2" s="327" customFormat="1" ht="60" customHeight="1" thickBot="1" x14ac:dyDescent="0.35">
      <c r="A9" s="317" t="s">
        <v>5</v>
      </c>
      <c r="B9" s="326" t="s">
        <v>6</v>
      </c>
    </row>
    <row r="10" spans="1:2" s="327" customFormat="1" ht="60" customHeight="1" thickTop="1" thickBot="1" x14ac:dyDescent="0.35">
      <c r="A10" s="317" t="s">
        <v>504</v>
      </c>
      <c r="B10" s="326" t="s">
        <v>505</v>
      </c>
    </row>
    <row r="11" spans="1:2" s="327" customFormat="1" ht="60" customHeight="1" thickTop="1" thickBot="1" x14ac:dyDescent="0.35">
      <c r="A11" s="317" t="s">
        <v>521</v>
      </c>
      <c r="B11" s="326" t="s">
        <v>506</v>
      </c>
    </row>
    <row r="12" spans="1:2" s="327" customFormat="1" ht="60" customHeight="1" thickTop="1" thickBot="1" x14ac:dyDescent="0.35">
      <c r="A12" s="317" t="s">
        <v>584</v>
      </c>
      <c r="B12" s="326" t="s">
        <v>592</v>
      </c>
    </row>
    <row r="13" spans="1:2" s="327" customFormat="1" ht="60" customHeight="1" thickTop="1" thickBot="1" x14ac:dyDescent="0.35">
      <c r="A13" s="317" t="s">
        <v>585</v>
      </c>
      <c r="B13" s="326" t="s">
        <v>593</v>
      </c>
    </row>
    <row r="14" spans="1:2" s="327" customFormat="1" ht="60" customHeight="1" thickTop="1" thickBot="1" x14ac:dyDescent="0.35">
      <c r="A14" s="317" t="s">
        <v>586</v>
      </c>
      <c r="B14" s="326" t="s">
        <v>594</v>
      </c>
    </row>
    <row r="15" spans="1:2" s="327" customFormat="1" ht="60" customHeight="1" thickTop="1" thickBot="1" x14ac:dyDescent="0.35">
      <c r="A15" s="318" t="s">
        <v>7</v>
      </c>
      <c r="B15" s="328" t="s">
        <v>681</v>
      </c>
    </row>
    <row r="16" spans="1:2" s="327" customFormat="1" ht="60" customHeight="1" thickTop="1" thickBot="1" x14ac:dyDescent="0.35">
      <c r="A16" s="318" t="s">
        <v>507</v>
      </c>
      <c r="B16" s="328" t="s">
        <v>682</v>
      </c>
    </row>
    <row r="17" spans="1:2" s="327" customFormat="1" ht="60" customHeight="1" thickTop="1" thickBot="1" x14ac:dyDescent="0.35">
      <c r="A17" s="318" t="s">
        <v>508</v>
      </c>
      <c r="B17" s="328" t="s">
        <v>683</v>
      </c>
    </row>
    <row r="18" spans="1:2" s="327" customFormat="1" ht="60" customHeight="1" thickTop="1" thickBot="1" x14ac:dyDescent="0.35">
      <c r="A18" s="318" t="s">
        <v>410</v>
      </c>
      <c r="B18" s="445" t="s">
        <v>509</v>
      </c>
    </row>
    <row r="19" spans="1:2" s="327" customFormat="1" ht="60" customHeight="1" thickTop="1" thickBot="1" x14ac:dyDescent="0.35">
      <c r="A19" s="318" t="s">
        <v>411</v>
      </c>
      <c r="B19" s="445" t="s">
        <v>511</v>
      </c>
    </row>
    <row r="20" spans="1:2" s="327" customFormat="1" ht="60" customHeight="1" thickTop="1" thickBot="1" x14ac:dyDescent="0.35">
      <c r="A20" s="318" t="s">
        <v>510</v>
      </c>
      <c r="B20" s="445" t="s">
        <v>512</v>
      </c>
    </row>
    <row r="21" spans="1:2" s="327" customFormat="1" ht="60" customHeight="1" thickTop="1" thickBot="1" x14ac:dyDescent="0.35">
      <c r="A21" s="318" t="s">
        <v>513</v>
      </c>
      <c r="B21" s="445" t="s">
        <v>514</v>
      </c>
    </row>
    <row r="22" spans="1:2" s="327" customFormat="1" ht="60" customHeight="1" thickTop="1" thickBot="1" x14ac:dyDescent="0.35">
      <c r="A22" s="318" t="s">
        <v>412</v>
      </c>
      <c r="B22" s="445" t="s">
        <v>515</v>
      </c>
    </row>
    <row r="23" spans="1:2" s="327" customFormat="1" ht="60" customHeight="1" thickTop="1" thickBot="1" x14ac:dyDescent="0.35">
      <c r="A23" s="319" t="s">
        <v>413</v>
      </c>
      <c r="B23" s="329" t="s">
        <v>9</v>
      </c>
    </row>
    <row r="24" spans="1:2" s="327" customFormat="1" ht="60" customHeight="1" thickTop="1" thickBot="1" x14ac:dyDescent="0.35">
      <c r="A24" s="319" t="s">
        <v>517</v>
      </c>
      <c r="B24" s="329" t="s">
        <v>516</v>
      </c>
    </row>
    <row r="25" spans="1:2" s="327" customFormat="1" ht="60" customHeight="1" thickTop="1" thickBot="1" x14ac:dyDescent="0.35">
      <c r="A25" s="319" t="s">
        <v>590</v>
      </c>
      <c r="B25" s="329" t="s">
        <v>518</v>
      </c>
    </row>
    <row r="26" spans="1:2" s="327" customFormat="1" ht="60" customHeight="1" thickTop="1" thickBot="1" x14ac:dyDescent="0.35">
      <c r="A26" s="319" t="s">
        <v>587</v>
      </c>
      <c r="B26" s="329" t="s">
        <v>591</v>
      </c>
    </row>
    <row r="27" spans="1:2" s="327" customFormat="1" ht="60" customHeight="1" thickTop="1" thickBot="1" x14ac:dyDescent="0.35">
      <c r="A27" s="319" t="s">
        <v>588</v>
      </c>
      <c r="B27" s="329" t="s">
        <v>591</v>
      </c>
    </row>
    <row r="28" spans="1:2" s="327" customFormat="1" ht="60" customHeight="1" thickTop="1" thickBot="1" x14ac:dyDescent="0.35">
      <c r="A28" s="319" t="s">
        <v>589</v>
      </c>
      <c r="B28" s="329" t="s">
        <v>591</v>
      </c>
    </row>
    <row r="29" spans="1:2" s="327" customFormat="1" ht="60" customHeight="1" thickTop="1" thickBot="1" x14ac:dyDescent="0.35">
      <c r="A29" s="319" t="s">
        <v>622</v>
      </c>
      <c r="B29" s="329" t="s">
        <v>628</v>
      </c>
    </row>
    <row r="30" spans="1:2" s="327" customFormat="1" ht="60" customHeight="1" thickTop="1" thickBot="1" x14ac:dyDescent="0.35">
      <c r="A30" s="319" t="s">
        <v>10</v>
      </c>
      <c r="B30" s="326" t="s">
        <v>519</v>
      </c>
    </row>
    <row r="31" spans="1:2" s="327" customFormat="1" ht="60" customHeight="1" thickTop="1" thickBot="1" x14ac:dyDescent="0.35">
      <c r="A31" s="319" t="s">
        <v>11</v>
      </c>
      <c r="B31" s="330" t="s">
        <v>12</v>
      </c>
    </row>
    <row r="32" spans="1:2" s="327" customFormat="1" ht="60" customHeight="1" thickTop="1" thickBot="1" x14ac:dyDescent="0.35">
      <c r="A32" s="319" t="s">
        <v>13</v>
      </c>
      <c r="B32" s="326" t="s">
        <v>14</v>
      </c>
    </row>
    <row r="33" spans="1:2" s="327" customFormat="1" ht="60" customHeight="1" thickTop="1" thickBot="1" x14ac:dyDescent="0.35">
      <c r="A33" s="319" t="s">
        <v>15</v>
      </c>
      <c r="B33" s="326" t="s">
        <v>16</v>
      </c>
    </row>
    <row r="34" spans="1:2" s="327" customFormat="1" ht="60" customHeight="1" thickTop="1" thickBot="1" x14ac:dyDescent="0.35">
      <c r="A34" s="319" t="s">
        <v>17</v>
      </c>
      <c r="B34" s="326" t="s">
        <v>18</v>
      </c>
    </row>
    <row r="35" spans="1:2" s="327" customFormat="1" ht="60" customHeight="1" thickTop="1" thickBot="1" x14ac:dyDescent="0.35">
      <c r="A35" s="319" t="s">
        <v>19</v>
      </c>
      <c r="B35" s="326" t="s">
        <v>20</v>
      </c>
    </row>
    <row r="36" spans="1:2" s="327" customFormat="1" ht="60" customHeight="1" thickTop="1" thickBot="1" x14ac:dyDescent="0.35">
      <c r="A36" s="320" t="s">
        <v>21</v>
      </c>
      <c r="B36" s="326" t="s">
        <v>22</v>
      </c>
    </row>
    <row r="37" spans="1:2" s="327" customFormat="1" ht="60" customHeight="1" thickTop="1" thickBot="1" x14ac:dyDescent="0.35">
      <c r="A37" s="320" t="s">
        <v>23</v>
      </c>
      <c r="B37" s="326" t="s">
        <v>24</v>
      </c>
    </row>
    <row r="38" spans="1:2" s="327" customFormat="1" ht="60" customHeight="1" thickTop="1" thickBot="1" x14ac:dyDescent="0.35">
      <c r="A38" s="320" t="s">
        <v>25</v>
      </c>
      <c r="B38" s="326" t="s">
        <v>26</v>
      </c>
    </row>
    <row r="39" spans="1:2" s="327" customFormat="1" ht="60" customHeight="1" thickTop="1" thickBot="1" x14ac:dyDescent="0.35">
      <c r="A39" s="320" t="s">
        <v>27</v>
      </c>
      <c r="B39" s="330" t="s">
        <v>520</v>
      </c>
    </row>
    <row r="40" spans="1:2" s="327" customFormat="1" ht="60" customHeight="1" thickTop="1" thickBot="1" x14ac:dyDescent="0.35">
      <c r="A40" s="320" t="s">
        <v>28</v>
      </c>
      <c r="B40" s="326" t="s">
        <v>29</v>
      </c>
    </row>
    <row r="41" spans="1:2" s="327" customFormat="1" ht="60" customHeight="1" thickTop="1" thickBot="1" x14ac:dyDescent="0.35">
      <c r="A41" s="320" t="s">
        <v>30</v>
      </c>
      <c r="B41" s="326" t="s">
        <v>31</v>
      </c>
    </row>
    <row r="42" spans="1:2" s="327" customFormat="1" ht="60" customHeight="1" thickTop="1" thickBot="1" x14ac:dyDescent="0.35">
      <c r="A42" s="320" t="s">
        <v>32</v>
      </c>
      <c r="B42" s="326" t="s">
        <v>33</v>
      </c>
    </row>
    <row r="43" spans="1:2" s="327" customFormat="1" ht="60" customHeight="1" thickTop="1" thickBot="1" x14ac:dyDescent="0.35">
      <c r="A43" s="320" t="s">
        <v>34</v>
      </c>
      <c r="B43" s="326" t="s">
        <v>677</v>
      </c>
    </row>
    <row r="44" spans="1:2" s="327" customFormat="1" ht="60" customHeight="1" thickTop="1" thickBot="1" x14ac:dyDescent="0.35">
      <c r="A44" s="321" t="s">
        <v>35</v>
      </c>
      <c r="B44" s="326" t="s">
        <v>36</v>
      </c>
    </row>
    <row r="45" spans="1:2" s="327" customFormat="1" ht="60" customHeight="1" thickTop="1" thickBot="1" x14ac:dyDescent="0.35">
      <c r="A45" s="321" t="s">
        <v>37</v>
      </c>
      <c r="B45" s="326" t="s">
        <v>38</v>
      </c>
    </row>
    <row r="46" spans="1:2" s="327" customFormat="1" ht="60" customHeight="1" thickTop="1" thickBot="1" x14ac:dyDescent="0.35">
      <c r="A46" s="321" t="s">
        <v>39</v>
      </c>
      <c r="B46" s="326" t="s">
        <v>40</v>
      </c>
    </row>
    <row r="47" spans="1:2" s="327" customFormat="1" ht="60" customHeight="1" thickTop="1" x14ac:dyDescent="0.3">
      <c r="A47" s="322" t="s">
        <v>41</v>
      </c>
      <c r="B47" s="326" t="s">
        <v>40</v>
      </c>
    </row>
    <row r="48" spans="1:2" x14ac:dyDescent="0.3"/>
    <row r="49" x14ac:dyDescent="0.3"/>
    <row r="50" x14ac:dyDescent="0.3"/>
  </sheetData>
  <sheetProtection algorithmName="SHA-512" hashValue="/8JhlBLTPSxOmeJQS0Cc/Ud7Ccu0ETLGaie7Od2VScdEGtyi5VzL78PutqTR12TklzokhvgZaWxhFXSNFbhydA==" saltValue="iIpbuAuAuODmdTVifPGujA=="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5445-9A03-430D-9AEC-12EA34B13B34}">
  <sheetPr>
    <tabColor theme="9"/>
  </sheetPr>
  <dimension ref="A1:AK36"/>
  <sheetViews>
    <sheetView showGridLines="0" topLeftCell="A10" zoomScale="90" zoomScaleNormal="90" workbookViewId="0">
      <pane xSplit="2" topLeftCell="E1" activePane="topRight" state="frozen"/>
      <selection activeCell="J13" sqref="J13"/>
      <selection pane="topRight" activeCell="P36" sqref="P36"/>
    </sheetView>
  </sheetViews>
  <sheetFormatPr defaultColWidth="0" defaultRowHeight="14.4" zeroHeight="1" x14ac:dyDescent="0.3"/>
  <cols>
    <col min="1" max="1" width="50.6640625" style="1" customWidth="1"/>
    <col min="2" max="2" width="9.44140625" style="1" bestFit="1" customWidth="1"/>
    <col min="3" max="36" width="9.109375" style="1" customWidth="1"/>
    <col min="37" max="37" width="2.6640625" style="1" customWidth="1"/>
    <col min="38" max="16384" width="9.109375" style="1" hidden="1"/>
  </cols>
  <sheetData>
    <row r="1" spans="1:36" x14ac:dyDescent="0.3">
      <c r="A1" s="13" t="s">
        <v>42</v>
      </c>
      <c r="B1" s="15" t="s">
        <v>43</v>
      </c>
      <c r="C1" s="38" t="s">
        <v>44</v>
      </c>
      <c r="D1" s="39"/>
      <c r="E1" s="39"/>
      <c r="F1" s="39"/>
      <c r="G1" s="39"/>
      <c r="H1" s="39"/>
      <c r="I1" s="39"/>
      <c r="J1" s="39"/>
      <c r="K1" s="39"/>
      <c r="L1" s="39"/>
      <c r="M1" s="39"/>
      <c r="N1" s="39"/>
      <c r="O1" s="39"/>
      <c r="P1" s="39"/>
      <c r="Q1" s="39"/>
      <c r="R1" s="39"/>
      <c r="S1" s="39"/>
      <c r="T1" s="287"/>
      <c r="U1" s="287"/>
      <c r="V1" s="287"/>
      <c r="W1" s="287"/>
      <c r="X1" s="287"/>
      <c r="Y1" s="287"/>
      <c r="Z1" s="287"/>
      <c r="AA1" s="287"/>
      <c r="AB1" s="287"/>
      <c r="AC1" s="287"/>
      <c r="AD1" s="287"/>
      <c r="AE1" s="287"/>
      <c r="AF1" s="287"/>
      <c r="AG1" s="287"/>
      <c r="AH1" s="287"/>
      <c r="AI1" s="71"/>
      <c r="AJ1" s="805" t="s">
        <v>78</v>
      </c>
    </row>
    <row r="2" spans="1:36" s="387" customFormat="1" ht="15" thickBot="1" x14ac:dyDescent="0.35">
      <c r="A2" s="6" t="s">
        <v>45</v>
      </c>
      <c r="B2" s="34"/>
      <c r="C2" s="40" t="s">
        <v>46</v>
      </c>
      <c r="D2" s="40" t="s">
        <v>47</v>
      </c>
      <c r="E2" s="40" t="s">
        <v>48</v>
      </c>
      <c r="F2" s="40" t="s">
        <v>49</v>
      </c>
      <c r="G2" s="40">
        <v>2031</v>
      </c>
      <c r="H2" s="40">
        <f t="shared" ref="H2:AI2" si="0">G2+1</f>
        <v>2032</v>
      </c>
      <c r="I2" s="40">
        <f t="shared" si="0"/>
        <v>2033</v>
      </c>
      <c r="J2" s="40">
        <f t="shared" si="0"/>
        <v>2034</v>
      </c>
      <c r="K2" s="40">
        <f t="shared" si="0"/>
        <v>2035</v>
      </c>
      <c r="L2" s="40">
        <f t="shared" si="0"/>
        <v>2036</v>
      </c>
      <c r="M2" s="40">
        <f t="shared" si="0"/>
        <v>2037</v>
      </c>
      <c r="N2" s="40">
        <f t="shared" si="0"/>
        <v>2038</v>
      </c>
      <c r="O2" s="40">
        <f t="shared" si="0"/>
        <v>2039</v>
      </c>
      <c r="P2" s="40">
        <f t="shared" si="0"/>
        <v>2040</v>
      </c>
      <c r="Q2" s="40">
        <f t="shared" si="0"/>
        <v>2041</v>
      </c>
      <c r="R2" s="40">
        <f t="shared" si="0"/>
        <v>2042</v>
      </c>
      <c r="S2" s="40">
        <f t="shared" si="0"/>
        <v>2043</v>
      </c>
      <c r="T2" s="40">
        <f t="shared" si="0"/>
        <v>2044</v>
      </c>
      <c r="U2" s="40">
        <f t="shared" si="0"/>
        <v>2045</v>
      </c>
      <c r="V2" s="40">
        <f t="shared" si="0"/>
        <v>2046</v>
      </c>
      <c r="W2" s="40">
        <f t="shared" si="0"/>
        <v>2047</v>
      </c>
      <c r="X2" s="40">
        <f t="shared" si="0"/>
        <v>2048</v>
      </c>
      <c r="Y2" s="40">
        <f t="shared" si="0"/>
        <v>2049</v>
      </c>
      <c r="Z2" s="40">
        <f t="shared" si="0"/>
        <v>2050</v>
      </c>
      <c r="AA2" s="40">
        <f t="shared" si="0"/>
        <v>2051</v>
      </c>
      <c r="AB2" s="40">
        <f t="shared" si="0"/>
        <v>2052</v>
      </c>
      <c r="AC2" s="40">
        <f t="shared" si="0"/>
        <v>2053</v>
      </c>
      <c r="AD2" s="40">
        <f t="shared" si="0"/>
        <v>2054</v>
      </c>
      <c r="AE2" s="40">
        <f t="shared" si="0"/>
        <v>2055</v>
      </c>
      <c r="AF2" s="40">
        <f t="shared" si="0"/>
        <v>2056</v>
      </c>
      <c r="AG2" s="40">
        <f t="shared" si="0"/>
        <v>2057</v>
      </c>
      <c r="AH2" s="40">
        <f t="shared" si="0"/>
        <v>2058</v>
      </c>
      <c r="AI2" s="40">
        <f t="shared" si="0"/>
        <v>2059</v>
      </c>
      <c r="AJ2" s="802" t="s">
        <v>76</v>
      </c>
    </row>
    <row r="3" spans="1:36" ht="15.6" thickTop="1" x14ac:dyDescent="0.35">
      <c r="A3" s="9" t="s">
        <v>50</v>
      </c>
      <c r="B3" s="35" t="s">
        <v>51</v>
      </c>
      <c r="C3" s="48">
        <f t="shared" ref="C3:AI3" si="1">SUM(C15,C27)</f>
        <v>80927.057534246575</v>
      </c>
      <c r="D3" s="49">
        <f t="shared" si="1"/>
        <v>814328.51643835625</v>
      </c>
      <c r="E3" s="49">
        <f t="shared" si="1"/>
        <v>1765688.6860273974</v>
      </c>
      <c r="F3" s="49">
        <f t="shared" si="1"/>
        <v>244021.67671232877</v>
      </c>
      <c r="G3" s="49">
        <f t="shared" si="1"/>
        <v>5566744.5</v>
      </c>
      <c r="H3" s="49">
        <f t="shared" si="1"/>
        <v>5566744.5</v>
      </c>
      <c r="I3" s="49">
        <f t="shared" si="1"/>
        <v>5566744.5</v>
      </c>
      <c r="J3" s="49">
        <f t="shared" si="1"/>
        <v>5566744.5</v>
      </c>
      <c r="K3" s="49">
        <f t="shared" si="1"/>
        <v>5566744.5</v>
      </c>
      <c r="L3" s="49">
        <f t="shared" si="1"/>
        <v>5566744.5</v>
      </c>
      <c r="M3" s="49">
        <f t="shared" si="1"/>
        <v>5566744.5</v>
      </c>
      <c r="N3" s="49">
        <f t="shared" si="1"/>
        <v>5566744.5</v>
      </c>
      <c r="O3" s="49">
        <f t="shared" si="1"/>
        <v>5566744.5</v>
      </c>
      <c r="P3" s="49">
        <f t="shared" si="1"/>
        <v>5566744.5</v>
      </c>
      <c r="Q3" s="49">
        <f t="shared" si="1"/>
        <v>5566744.5</v>
      </c>
      <c r="R3" s="49">
        <f t="shared" si="1"/>
        <v>5566744.5</v>
      </c>
      <c r="S3" s="50">
        <f t="shared" si="1"/>
        <v>5566744.5</v>
      </c>
      <c r="T3" s="50">
        <f t="shared" si="1"/>
        <v>5566744.5</v>
      </c>
      <c r="U3" s="50">
        <f t="shared" si="1"/>
        <v>5566744.5</v>
      </c>
      <c r="V3" s="50">
        <f t="shared" si="1"/>
        <v>5566744.5</v>
      </c>
      <c r="W3" s="50">
        <f t="shared" si="1"/>
        <v>5566744.5</v>
      </c>
      <c r="X3" s="50">
        <f t="shared" si="1"/>
        <v>5566744.5</v>
      </c>
      <c r="Y3" s="50">
        <f t="shared" si="1"/>
        <v>5566744.5</v>
      </c>
      <c r="Z3" s="50">
        <f t="shared" si="1"/>
        <v>5566744.5</v>
      </c>
      <c r="AA3" s="50">
        <f t="shared" si="1"/>
        <v>5566744.5</v>
      </c>
      <c r="AB3" s="50">
        <f t="shared" si="1"/>
        <v>5566744.5</v>
      </c>
      <c r="AC3" s="50">
        <f t="shared" si="1"/>
        <v>5566744.5</v>
      </c>
      <c r="AD3" s="50">
        <f t="shared" si="1"/>
        <v>5566744.5</v>
      </c>
      <c r="AE3" s="50">
        <f t="shared" si="1"/>
        <v>5566744.5</v>
      </c>
      <c r="AF3" s="50">
        <f t="shared" si="1"/>
        <v>5566744.5</v>
      </c>
      <c r="AG3" s="50">
        <f t="shared" si="1"/>
        <v>5566744.5</v>
      </c>
      <c r="AH3" s="50">
        <f t="shared" si="1"/>
        <v>5566744.5</v>
      </c>
      <c r="AI3" s="50">
        <f t="shared" si="1"/>
        <v>5566744.5</v>
      </c>
      <c r="AJ3" s="589">
        <f t="shared" ref="AJ3" si="2">SUM(AJ15,AJ27)</f>
        <v>164340556.43671232</v>
      </c>
    </row>
    <row r="4" spans="1:36" ht="15.6" x14ac:dyDescent="0.35">
      <c r="A4" s="9" t="s">
        <v>52</v>
      </c>
      <c r="B4" s="35" t="s">
        <v>53</v>
      </c>
      <c r="C4" s="48">
        <f t="shared" ref="C4:AI4" si="3">SUM(C16,C28)</f>
        <v>36911.276712328763</v>
      </c>
      <c r="D4" s="49">
        <f t="shared" si="3"/>
        <v>371419.72191780823</v>
      </c>
      <c r="E4" s="49">
        <f t="shared" si="3"/>
        <v>1110828.3375342465</v>
      </c>
      <c r="F4" s="49">
        <f t="shared" si="3"/>
        <v>168843.27452054794</v>
      </c>
      <c r="G4" s="49">
        <f t="shared" si="3"/>
        <v>3851737.2</v>
      </c>
      <c r="H4" s="49">
        <f t="shared" si="3"/>
        <v>3851737.2</v>
      </c>
      <c r="I4" s="49">
        <f t="shared" si="3"/>
        <v>3851737.2</v>
      </c>
      <c r="J4" s="49">
        <f t="shared" si="3"/>
        <v>3851737.2</v>
      </c>
      <c r="K4" s="49">
        <f t="shared" si="3"/>
        <v>3851737.2</v>
      </c>
      <c r="L4" s="49">
        <f t="shared" si="3"/>
        <v>3851737.2</v>
      </c>
      <c r="M4" s="49">
        <f t="shared" si="3"/>
        <v>3851737.2</v>
      </c>
      <c r="N4" s="49">
        <f t="shared" si="3"/>
        <v>3851737.2</v>
      </c>
      <c r="O4" s="49">
        <f t="shared" si="3"/>
        <v>3851737.2</v>
      </c>
      <c r="P4" s="49">
        <f t="shared" si="3"/>
        <v>3851737.2</v>
      </c>
      <c r="Q4" s="49">
        <f t="shared" si="3"/>
        <v>3851737.2</v>
      </c>
      <c r="R4" s="51">
        <f t="shared" si="3"/>
        <v>3851737.2</v>
      </c>
      <c r="S4" s="51">
        <f t="shared" si="3"/>
        <v>3851737.2</v>
      </c>
      <c r="T4" s="51">
        <f t="shared" si="3"/>
        <v>3851737.2</v>
      </c>
      <c r="U4" s="51">
        <f t="shared" si="3"/>
        <v>3851737.2</v>
      </c>
      <c r="V4" s="51">
        <f t="shared" si="3"/>
        <v>3851737.2</v>
      </c>
      <c r="W4" s="51">
        <f t="shared" si="3"/>
        <v>3851737.2</v>
      </c>
      <c r="X4" s="51">
        <f t="shared" si="3"/>
        <v>3851737.2</v>
      </c>
      <c r="Y4" s="51">
        <f t="shared" si="3"/>
        <v>3851737.2</v>
      </c>
      <c r="Z4" s="51">
        <f t="shared" si="3"/>
        <v>3851737.2</v>
      </c>
      <c r="AA4" s="51">
        <f t="shared" si="3"/>
        <v>3851737.2</v>
      </c>
      <c r="AB4" s="51">
        <f t="shared" si="3"/>
        <v>3851737.2</v>
      </c>
      <c r="AC4" s="51">
        <f t="shared" si="3"/>
        <v>3851737.2</v>
      </c>
      <c r="AD4" s="51">
        <f t="shared" si="3"/>
        <v>3851737.2</v>
      </c>
      <c r="AE4" s="51">
        <f t="shared" si="3"/>
        <v>3851737.2</v>
      </c>
      <c r="AF4" s="51">
        <f t="shared" si="3"/>
        <v>3851737.2</v>
      </c>
      <c r="AG4" s="51">
        <f t="shared" si="3"/>
        <v>3851737.2</v>
      </c>
      <c r="AH4" s="51">
        <f t="shared" si="3"/>
        <v>3851737.2</v>
      </c>
      <c r="AI4" s="555">
        <f t="shared" si="3"/>
        <v>3851737.2</v>
      </c>
      <c r="AJ4" s="803">
        <f t="shared" ref="AJ4" si="4">SUM(AJ16,AJ28)</f>
        <v>113388381.41068497</v>
      </c>
    </row>
    <row r="5" spans="1:36" ht="16.2" thickBot="1" x14ac:dyDescent="0.4">
      <c r="A5" s="245" t="s">
        <v>595</v>
      </c>
      <c r="B5" s="645" t="s">
        <v>54</v>
      </c>
      <c r="C5" s="388">
        <f t="shared" ref="C5:AI5" si="5">SUM(C17,C29)</f>
        <v>44015.780821917811</v>
      </c>
      <c r="D5" s="555">
        <f t="shared" si="5"/>
        <v>442908.79452054796</v>
      </c>
      <c r="E5" s="555">
        <f t="shared" si="5"/>
        <v>654860.34849315067</v>
      </c>
      <c r="F5" s="555">
        <f t="shared" si="5"/>
        <v>75178.402191780828</v>
      </c>
      <c r="G5" s="555">
        <f t="shared" si="5"/>
        <v>1715007.2999999998</v>
      </c>
      <c r="H5" s="555">
        <f t="shared" si="5"/>
        <v>1715007.2999999998</v>
      </c>
      <c r="I5" s="555">
        <f t="shared" si="5"/>
        <v>1715007.2999999998</v>
      </c>
      <c r="J5" s="555">
        <f t="shared" si="5"/>
        <v>1715007.2999999998</v>
      </c>
      <c r="K5" s="555">
        <f t="shared" si="5"/>
        <v>1715007.2999999998</v>
      </c>
      <c r="L5" s="555">
        <f t="shared" si="5"/>
        <v>1715007.2999999998</v>
      </c>
      <c r="M5" s="555">
        <f t="shared" si="5"/>
        <v>1715007.2999999998</v>
      </c>
      <c r="N5" s="555">
        <f t="shared" si="5"/>
        <v>1715007.2999999998</v>
      </c>
      <c r="O5" s="555">
        <f t="shared" si="5"/>
        <v>1715007.2999999998</v>
      </c>
      <c r="P5" s="555">
        <f t="shared" si="5"/>
        <v>1715007.2999999998</v>
      </c>
      <c r="Q5" s="555">
        <f t="shared" si="5"/>
        <v>1715007.2999999998</v>
      </c>
      <c r="R5" s="52">
        <f t="shared" si="5"/>
        <v>1715007.2999999998</v>
      </c>
      <c r="S5" s="52">
        <f t="shared" si="5"/>
        <v>1715007.2999999998</v>
      </c>
      <c r="T5" s="52">
        <f t="shared" si="5"/>
        <v>1715007.2999999998</v>
      </c>
      <c r="U5" s="52">
        <f t="shared" si="5"/>
        <v>1715007.2999999998</v>
      </c>
      <c r="V5" s="52">
        <f t="shared" si="5"/>
        <v>1715007.2999999998</v>
      </c>
      <c r="W5" s="52">
        <f t="shared" si="5"/>
        <v>1715007.2999999998</v>
      </c>
      <c r="X5" s="52">
        <f t="shared" si="5"/>
        <v>1715007.2999999998</v>
      </c>
      <c r="Y5" s="52">
        <f t="shared" si="5"/>
        <v>1715007.2999999998</v>
      </c>
      <c r="Z5" s="52">
        <f t="shared" si="5"/>
        <v>1715007.2999999998</v>
      </c>
      <c r="AA5" s="52">
        <f t="shared" si="5"/>
        <v>1715007.2999999998</v>
      </c>
      <c r="AB5" s="52">
        <f t="shared" si="5"/>
        <v>1715007.2999999998</v>
      </c>
      <c r="AC5" s="52">
        <f t="shared" si="5"/>
        <v>1715007.2999999998</v>
      </c>
      <c r="AD5" s="52">
        <f t="shared" si="5"/>
        <v>1715007.2999999998</v>
      </c>
      <c r="AE5" s="52">
        <f t="shared" si="5"/>
        <v>1715007.2999999998</v>
      </c>
      <c r="AF5" s="52">
        <f t="shared" si="5"/>
        <v>1715007.2999999998</v>
      </c>
      <c r="AG5" s="52">
        <f t="shared" si="5"/>
        <v>1715007.2999999998</v>
      </c>
      <c r="AH5" s="52">
        <f t="shared" si="5"/>
        <v>1715007.2999999998</v>
      </c>
      <c r="AI5" s="52">
        <f t="shared" si="5"/>
        <v>1715007.2999999998</v>
      </c>
      <c r="AJ5" s="804">
        <f t="shared" ref="AJ5" si="6">SUM(AJ17,AJ29)</f>
        <v>50952175.026027381</v>
      </c>
    </row>
    <row r="6" spans="1:36" ht="15" x14ac:dyDescent="0.35">
      <c r="A6" s="303" t="s">
        <v>556</v>
      </c>
      <c r="B6" s="646" t="s">
        <v>55</v>
      </c>
      <c r="C6" s="965">
        <f t="shared" ref="C6:AI7" si="7">SUM(C18,C30)</f>
        <v>3864.3726027397261</v>
      </c>
      <c r="D6" s="966">
        <f t="shared" si="7"/>
        <v>38885.24931506849</v>
      </c>
      <c r="E6" s="966">
        <f t="shared" si="7"/>
        <v>85961.841095890384</v>
      </c>
      <c r="F6" s="966">
        <f t="shared" si="7"/>
        <v>10137.293150684931</v>
      </c>
      <c r="G6" s="966">
        <f t="shared" si="7"/>
        <v>231257</v>
      </c>
      <c r="H6" s="966">
        <f t="shared" si="7"/>
        <v>231257</v>
      </c>
      <c r="I6" s="966">
        <f t="shared" si="7"/>
        <v>231257</v>
      </c>
      <c r="J6" s="966">
        <f t="shared" si="7"/>
        <v>231257</v>
      </c>
      <c r="K6" s="966">
        <f t="shared" si="7"/>
        <v>231257</v>
      </c>
      <c r="L6" s="966">
        <f t="shared" si="7"/>
        <v>231257</v>
      </c>
      <c r="M6" s="966">
        <f t="shared" si="7"/>
        <v>231257</v>
      </c>
      <c r="N6" s="966">
        <f t="shared" si="7"/>
        <v>231257</v>
      </c>
      <c r="O6" s="966">
        <f t="shared" si="7"/>
        <v>231257</v>
      </c>
      <c r="P6" s="966">
        <f t="shared" si="7"/>
        <v>231257</v>
      </c>
      <c r="Q6" s="966">
        <f t="shared" si="7"/>
        <v>231257</v>
      </c>
      <c r="R6" s="966">
        <f t="shared" si="7"/>
        <v>231257</v>
      </c>
      <c r="S6" s="966">
        <f t="shared" si="7"/>
        <v>231257</v>
      </c>
      <c r="T6" s="966">
        <f t="shared" si="7"/>
        <v>231257</v>
      </c>
      <c r="U6" s="966">
        <f t="shared" si="7"/>
        <v>231257</v>
      </c>
      <c r="V6" s="966">
        <f t="shared" si="7"/>
        <v>231257</v>
      </c>
      <c r="W6" s="966">
        <f t="shared" si="7"/>
        <v>231257</v>
      </c>
      <c r="X6" s="966">
        <f t="shared" si="7"/>
        <v>231257</v>
      </c>
      <c r="Y6" s="966">
        <f t="shared" si="7"/>
        <v>231257</v>
      </c>
      <c r="Z6" s="966">
        <f t="shared" si="7"/>
        <v>231257</v>
      </c>
      <c r="AA6" s="966">
        <f t="shared" si="7"/>
        <v>231257</v>
      </c>
      <c r="AB6" s="966">
        <f t="shared" si="7"/>
        <v>231257</v>
      </c>
      <c r="AC6" s="966">
        <f t="shared" si="7"/>
        <v>231257</v>
      </c>
      <c r="AD6" s="966">
        <f t="shared" si="7"/>
        <v>231257</v>
      </c>
      <c r="AE6" s="966">
        <f t="shared" si="7"/>
        <v>231257</v>
      </c>
      <c r="AF6" s="966">
        <f t="shared" si="7"/>
        <v>231257</v>
      </c>
      <c r="AG6" s="966">
        <f t="shared" si="7"/>
        <v>231257</v>
      </c>
      <c r="AH6" s="966">
        <f t="shared" si="7"/>
        <v>231257</v>
      </c>
      <c r="AI6" s="966">
        <f t="shared" si="7"/>
        <v>231257</v>
      </c>
      <c r="AJ6" s="967">
        <f t="shared" ref="AJ6" si="8">SUM(AJ18,AJ30)</f>
        <v>6845301.7561643831</v>
      </c>
    </row>
    <row r="7" spans="1:36" ht="15" x14ac:dyDescent="0.35">
      <c r="A7" s="177" t="s">
        <v>557</v>
      </c>
      <c r="B7" s="257" t="s">
        <v>522</v>
      </c>
      <c r="C7" s="968">
        <f t="shared" si="7"/>
        <v>2537.7753424657531</v>
      </c>
      <c r="D7" s="969">
        <f t="shared" si="7"/>
        <v>25536.364383561646</v>
      </c>
      <c r="E7" s="969">
        <f t="shared" si="7"/>
        <v>65890.136986301368</v>
      </c>
      <c r="F7" s="969">
        <f t="shared" si="7"/>
        <v>7994.8712328767124</v>
      </c>
      <c r="G7" s="969">
        <f t="shared" si="7"/>
        <v>182383</v>
      </c>
      <c r="H7" s="969">
        <f t="shared" si="7"/>
        <v>182383</v>
      </c>
      <c r="I7" s="969">
        <f t="shared" si="7"/>
        <v>182383</v>
      </c>
      <c r="J7" s="969">
        <f t="shared" si="7"/>
        <v>182383</v>
      </c>
      <c r="K7" s="969">
        <f t="shared" si="7"/>
        <v>182383</v>
      </c>
      <c r="L7" s="969">
        <f t="shared" si="7"/>
        <v>182383</v>
      </c>
      <c r="M7" s="969">
        <f t="shared" si="7"/>
        <v>182383</v>
      </c>
      <c r="N7" s="969">
        <f t="shared" si="7"/>
        <v>182383</v>
      </c>
      <c r="O7" s="969">
        <f t="shared" si="7"/>
        <v>182383</v>
      </c>
      <c r="P7" s="969">
        <f t="shared" si="7"/>
        <v>182383</v>
      </c>
      <c r="Q7" s="969">
        <f t="shared" si="7"/>
        <v>182383</v>
      </c>
      <c r="R7" s="969">
        <f t="shared" si="7"/>
        <v>182383</v>
      </c>
      <c r="S7" s="969">
        <f t="shared" si="7"/>
        <v>182383</v>
      </c>
      <c r="T7" s="969">
        <f t="shared" si="7"/>
        <v>182383</v>
      </c>
      <c r="U7" s="969">
        <f t="shared" si="7"/>
        <v>182383</v>
      </c>
      <c r="V7" s="969">
        <f t="shared" si="7"/>
        <v>182383</v>
      </c>
      <c r="W7" s="969">
        <f t="shared" si="7"/>
        <v>182383</v>
      </c>
      <c r="X7" s="969">
        <f t="shared" si="7"/>
        <v>182383</v>
      </c>
      <c r="Y7" s="969">
        <f t="shared" si="7"/>
        <v>182383</v>
      </c>
      <c r="Z7" s="969">
        <f t="shared" si="7"/>
        <v>182383</v>
      </c>
      <c r="AA7" s="969">
        <f t="shared" si="7"/>
        <v>182383</v>
      </c>
      <c r="AB7" s="969">
        <f t="shared" si="7"/>
        <v>182383</v>
      </c>
      <c r="AC7" s="969">
        <f t="shared" si="7"/>
        <v>182383</v>
      </c>
      <c r="AD7" s="969">
        <f t="shared" si="7"/>
        <v>182383</v>
      </c>
      <c r="AE7" s="969">
        <f t="shared" si="7"/>
        <v>182383</v>
      </c>
      <c r="AF7" s="969">
        <f t="shared" si="7"/>
        <v>182383</v>
      </c>
      <c r="AG7" s="969">
        <f t="shared" si="7"/>
        <v>182383</v>
      </c>
      <c r="AH7" s="969">
        <f t="shared" si="7"/>
        <v>182383</v>
      </c>
      <c r="AI7" s="969">
        <f t="shared" si="7"/>
        <v>182383</v>
      </c>
      <c r="AJ7" s="970">
        <f t="shared" ref="AJ7" si="9">SUM(AJ19,AJ31)</f>
        <v>5391066.1479452085</v>
      </c>
    </row>
    <row r="8" spans="1:36" ht="15" x14ac:dyDescent="0.35">
      <c r="A8" s="245" t="s">
        <v>554</v>
      </c>
      <c r="B8" s="597" t="s">
        <v>60</v>
      </c>
      <c r="C8" s="968">
        <f t="shared" ref="C8:AI8" si="10">SUM(C20,C32)</f>
        <v>2581.8301369863011</v>
      </c>
      <c r="D8" s="969">
        <f t="shared" si="10"/>
        <v>25979.665753424659</v>
      </c>
      <c r="E8" s="969">
        <f t="shared" si="10"/>
        <v>46558.071232876711</v>
      </c>
      <c r="F8" s="969">
        <f t="shared" si="10"/>
        <v>5114.5205479452052</v>
      </c>
      <c r="G8" s="969">
        <f t="shared" si="10"/>
        <v>116675</v>
      </c>
      <c r="H8" s="969">
        <f t="shared" si="10"/>
        <v>116675</v>
      </c>
      <c r="I8" s="969">
        <f t="shared" si="10"/>
        <v>116675</v>
      </c>
      <c r="J8" s="969">
        <f t="shared" si="10"/>
        <v>116675</v>
      </c>
      <c r="K8" s="969">
        <f t="shared" si="10"/>
        <v>116675</v>
      </c>
      <c r="L8" s="969">
        <f t="shared" si="10"/>
        <v>116675</v>
      </c>
      <c r="M8" s="969">
        <f t="shared" si="10"/>
        <v>116675</v>
      </c>
      <c r="N8" s="969">
        <f t="shared" si="10"/>
        <v>116675</v>
      </c>
      <c r="O8" s="969">
        <f t="shared" si="10"/>
        <v>116675</v>
      </c>
      <c r="P8" s="969">
        <f t="shared" si="10"/>
        <v>116675</v>
      </c>
      <c r="Q8" s="969">
        <f t="shared" si="10"/>
        <v>116675</v>
      </c>
      <c r="R8" s="969">
        <f t="shared" si="10"/>
        <v>116675</v>
      </c>
      <c r="S8" s="969">
        <f t="shared" si="10"/>
        <v>116675</v>
      </c>
      <c r="T8" s="969">
        <f t="shared" si="10"/>
        <v>116675</v>
      </c>
      <c r="U8" s="969">
        <f t="shared" si="10"/>
        <v>116675</v>
      </c>
      <c r="V8" s="969">
        <f t="shared" si="10"/>
        <v>116675</v>
      </c>
      <c r="W8" s="969">
        <f t="shared" si="10"/>
        <v>116675</v>
      </c>
      <c r="X8" s="969">
        <f t="shared" si="10"/>
        <v>116675</v>
      </c>
      <c r="Y8" s="969">
        <f t="shared" si="10"/>
        <v>116675</v>
      </c>
      <c r="Z8" s="969">
        <f t="shared" si="10"/>
        <v>116675</v>
      </c>
      <c r="AA8" s="969">
        <f t="shared" si="10"/>
        <v>116675</v>
      </c>
      <c r="AB8" s="969">
        <f t="shared" si="10"/>
        <v>116675</v>
      </c>
      <c r="AC8" s="969">
        <f t="shared" si="10"/>
        <v>116675</v>
      </c>
      <c r="AD8" s="969">
        <f t="shared" si="10"/>
        <v>116675</v>
      </c>
      <c r="AE8" s="969">
        <f t="shared" si="10"/>
        <v>116675</v>
      </c>
      <c r="AF8" s="969">
        <f t="shared" si="10"/>
        <v>116675</v>
      </c>
      <c r="AG8" s="969">
        <f t="shared" si="10"/>
        <v>116675</v>
      </c>
      <c r="AH8" s="969">
        <f t="shared" si="10"/>
        <v>116675</v>
      </c>
      <c r="AI8" s="969">
        <f t="shared" si="10"/>
        <v>116675</v>
      </c>
      <c r="AJ8" s="970">
        <f t="shared" ref="AJ8" si="11">SUM(AJ20,AJ32)</f>
        <v>3463809.0876712329</v>
      </c>
    </row>
    <row r="9" spans="1:36" ht="15.6" thickBot="1" x14ac:dyDescent="0.4">
      <c r="A9" s="181" t="s">
        <v>555</v>
      </c>
      <c r="B9" s="37" t="s">
        <v>56</v>
      </c>
      <c r="C9" s="971">
        <f t="shared" ref="C9:AI9" si="12">SUM(C21,C33)</f>
        <v>1334.01</v>
      </c>
      <c r="D9" s="972">
        <f t="shared" si="12"/>
        <v>14819.05</v>
      </c>
      <c r="E9" s="972">
        <f t="shared" si="12"/>
        <v>26006.05</v>
      </c>
      <c r="F9" s="972">
        <f t="shared" si="12"/>
        <v>5351.01</v>
      </c>
      <c r="G9" s="972">
        <f t="shared" si="12"/>
        <v>84847.1</v>
      </c>
      <c r="H9" s="972">
        <f t="shared" si="12"/>
        <v>84847.1</v>
      </c>
      <c r="I9" s="972">
        <f t="shared" si="12"/>
        <v>84847.1</v>
      </c>
      <c r="J9" s="972">
        <f t="shared" si="12"/>
        <v>84847.1</v>
      </c>
      <c r="K9" s="972">
        <f t="shared" si="12"/>
        <v>84847.1</v>
      </c>
      <c r="L9" s="972">
        <f t="shared" si="12"/>
        <v>84847.1</v>
      </c>
      <c r="M9" s="972">
        <f t="shared" si="12"/>
        <v>84847.1</v>
      </c>
      <c r="N9" s="972">
        <f t="shared" si="12"/>
        <v>84847.1</v>
      </c>
      <c r="O9" s="972">
        <f t="shared" si="12"/>
        <v>84847.1</v>
      </c>
      <c r="P9" s="972">
        <f t="shared" si="12"/>
        <v>84847.1</v>
      </c>
      <c r="Q9" s="972">
        <f t="shared" si="12"/>
        <v>84847.1</v>
      </c>
      <c r="R9" s="972">
        <f t="shared" si="12"/>
        <v>84847.1</v>
      </c>
      <c r="S9" s="972">
        <f t="shared" si="12"/>
        <v>84847.1</v>
      </c>
      <c r="T9" s="972">
        <f t="shared" si="12"/>
        <v>84847.1</v>
      </c>
      <c r="U9" s="972">
        <f t="shared" si="12"/>
        <v>84847.1</v>
      </c>
      <c r="V9" s="972">
        <f t="shared" si="12"/>
        <v>84847.1</v>
      </c>
      <c r="W9" s="972">
        <f t="shared" si="12"/>
        <v>84847.1</v>
      </c>
      <c r="X9" s="972">
        <f t="shared" si="12"/>
        <v>84847.1</v>
      </c>
      <c r="Y9" s="972">
        <f t="shared" si="12"/>
        <v>84847.1</v>
      </c>
      <c r="Z9" s="972">
        <f t="shared" si="12"/>
        <v>84847.1</v>
      </c>
      <c r="AA9" s="972">
        <f t="shared" si="12"/>
        <v>84847.1</v>
      </c>
      <c r="AB9" s="972">
        <f t="shared" si="12"/>
        <v>84847.1</v>
      </c>
      <c r="AC9" s="972">
        <f t="shared" si="12"/>
        <v>84847.1</v>
      </c>
      <c r="AD9" s="972">
        <f t="shared" si="12"/>
        <v>84847.1</v>
      </c>
      <c r="AE9" s="972">
        <f t="shared" si="12"/>
        <v>84847.1</v>
      </c>
      <c r="AF9" s="972">
        <f t="shared" si="12"/>
        <v>84847.1</v>
      </c>
      <c r="AG9" s="972">
        <f t="shared" si="12"/>
        <v>84847.1</v>
      </c>
      <c r="AH9" s="972">
        <f t="shared" si="12"/>
        <v>84847.1</v>
      </c>
      <c r="AI9" s="972">
        <f t="shared" si="12"/>
        <v>84847.1</v>
      </c>
      <c r="AJ9" s="973">
        <f t="shared" ref="AJ9" si="13">SUM(AJ21,AJ33)</f>
        <v>2508076.02</v>
      </c>
    </row>
    <row r="10" spans="1:36" ht="15" x14ac:dyDescent="0.35">
      <c r="A10" s="245" t="s">
        <v>57</v>
      </c>
      <c r="B10" s="597" t="s">
        <v>58</v>
      </c>
      <c r="C10" s="673">
        <v>25</v>
      </c>
      <c r="D10" s="601">
        <v>25</v>
      </c>
      <c r="E10" s="601">
        <v>40</v>
      </c>
      <c r="F10" s="601">
        <v>60</v>
      </c>
      <c r="G10" s="601">
        <v>60</v>
      </c>
      <c r="H10" s="602">
        <v>60</v>
      </c>
      <c r="I10" s="603">
        <f t="shared" ref="I10:AI11" si="14">$H10</f>
        <v>60</v>
      </c>
      <c r="J10" s="603">
        <f t="shared" si="14"/>
        <v>60</v>
      </c>
      <c r="K10" s="603">
        <f t="shared" si="14"/>
        <v>60</v>
      </c>
      <c r="L10" s="603">
        <f t="shared" si="14"/>
        <v>60</v>
      </c>
      <c r="M10" s="603">
        <f t="shared" si="14"/>
        <v>60</v>
      </c>
      <c r="N10" s="603">
        <f t="shared" si="14"/>
        <v>60</v>
      </c>
      <c r="O10" s="603">
        <f t="shared" si="14"/>
        <v>60</v>
      </c>
      <c r="P10" s="603">
        <f t="shared" si="14"/>
        <v>60</v>
      </c>
      <c r="Q10" s="603">
        <f t="shared" si="14"/>
        <v>60</v>
      </c>
      <c r="R10" s="603">
        <f t="shared" si="14"/>
        <v>60</v>
      </c>
      <c r="S10" s="603">
        <f t="shared" si="14"/>
        <v>60</v>
      </c>
      <c r="T10" s="603">
        <f t="shared" si="14"/>
        <v>60</v>
      </c>
      <c r="U10" s="603">
        <f t="shared" si="14"/>
        <v>60</v>
      </c>
      <c r="V10" s="603">
        <f t="shared" si="14"/>
        <v>60</v>
      </c>
      <c r="W10" s="603">
        <f t="shared" si="14"/>
        <v>60</v>
      </c>
      <c r="X10" s="603">
        <f t="shared" si="14"/>
        <v>60</v>
      </c>
      <c r="Y10" s="603">
        <f t="shared" si="14"/>
        <v>60</v>
      </c>
      <c r="Z10" s="603">
        <f t="shared" si="14"/>
        <v>60</v>
      </c>
      <c r="AA10" s="603">
        <f t="shared" si="14"/>
        <v>60</v>
      </c>
      <c r="AB10" s="603">
        <f t="shared" si="14"/>
        <v>60</v>
      </c>
      <c r="AC10" s="603">
        <f t="shared" si="14"/>
        <v>60</v>
      </c>
      <c r="AD10" s="603">
        <f t="shared" si="14"/>
        <v>60</v>
      </c>
      <c r="AE10" s="603">
        <f t="shared" si="14"/>
        <v>60</v>
      </c>
      <c r="AF10" s="603">
        <f t="shared" si="14"/>
        <v>60</v>
      </c>
      <c r="AG10" s="603">
        <f t="shared" si="14"/>
        <v>60</v>
      </c>
      <c r="AH10" s="603">
        <f t="shared" si="14"/>
        <v>60</v>
      </c>
      <c r="AI10" s="603">
        <f t="shared" si="14"/>
        <v>60</v>
      </c>
      <c r="AJ10" s="806" t="s">
        <v>134</v>
      </c>
    </row>
    <row r="11" spans="1:36" ht="15" thickBot="1" x14ac:dyDescent="0.35">
      <c r="A11" s="10" t="s">
        <v>59</v>
      </c>
      <c r="B11" s="37" t="s">
        <v>640</v>
      </c>
      <c r="C11" s="14">
        <v>25</v>
      </c>
      <c r="D11" s="283">
        <v>25</v>
      </c>
      <c r="E11" s="283">
        <v>40</v>
      </c>
      <c r="F11" s="283">
        <v>60</v>
      </c>
      <c r="G11" s="283">
        <v>60</v>
      </c>
      <c r="H11" s="16">
        <v>60</v>
      </c>
      <c r="I11" s="41">
        <f t="shared" si="14"/>
        <v>60</v>
      </c>
      <c r="J11" s="41">
        <f t="shared" si="14"/>
        <v>60</v>
      </c>
      <c r="K11" s="41">
        <f t="shared" si="14"/>
        <v>60</v>
      </c>
      <c r="L11" s="41">
        <f t="shared" si="14"/>
        <v>60</v>
      </c>
      <c r="M11" s="41">
        <f t="shared" si="14"/>
        <v>60</v>
      </c>
      <c r="N11" s="41">
        <f t="shared" si="14"/>
        <v>60</v>
      </c>
      <c r="O11" s="41">
        <f t="shared" si="14"/>
        <v>60</v>
      </c>
      <c r="P11" s="41">
        <f t="shared" si="14"/>
        <v>60</v>
      </c>
      <c r="Q11" s="41">
        <f t="shared" si="14"/>
        <v>60</v>
      </c>
      <c r="R11" s="41">
        <f t="shared" si="14"/>
        <v>60</v>
      </c>
      <c r="S11" s="41">
        <f t="shared" si="14"/>
        <v>60</v>
      </c>
      <c r="T11" s="41">
        <f t="shared" si="14"/>
        <v>60</v>
      </c>
      <c r="U11" s="41">
        <f t="shared" si="14"/>
        <v>60</v>
      </c>
      <c r="V11" s="41">
        <f t="shared" si="14"/>
        <v>60</v>
      </c>
      <c r="W11" s="41">
        <f t="shared" si="14"/>
        <v>60</v>
      </c>
      <c r="X11" s="41">
        <f t="shared" si="14"/>
        <v>60</v>
      </c>
      <c r="Y11" s="41">
        <f t="shared" si="14"/>
        <v>60</v>
      </c>
      <c r="Z11" s="41">
        <f t="shared" si="14"/>
        <v>60</v>
      </c>
      <c r="AA11" s="41">
        <f t="shared" si="14"/>
        <v>60</v>
      </c>
      <c r="AB11" s="41">
        <f t="shared" si="14"/>
        <v>60</v>
      </c>
      <c r="AC11" s="41">
        <f t="shared" si="14"/>
        <v>60</v>
      </c>
      <c r="AD11" s="41">
        <f t="shared" si="14"/>
        <v>60</v>
      </c>
      <c r="AE11" s="41">
        <f t="shared" si="14"/>
        <v>60</v>
      </c>
      <c r="AF11" s="41">
        <f t="shared" si="14"/>
        <v>60</v>
      </c>
      <c r="AG11" s="41">
        <f t="shared" si="14"/>
        <v>60</v>
      </c>
      <c r="AH11" s="41">
        <f t="shared" si="14"/>
        <v>60</v>
      </c>
      <c r="AI11" s="41">
        <f t="shared" si="14"/>
        <v>60</v>
      </c>
      <c r="AJ11" s="807" t="s">
        <v>134</v>
      </c>
    </row>
    <row r="12" spans="1:36" ht="15" thickBot="1" x14ac:dyDescent="0.35"/>
    <row r="13" spans="1:36" x14ac:dyDescent="0.3">
      <c r="A13" s="13" t="s">
        <v>42</v>
      </c>
      <c r="B13" s="15" t="s">
        <v>61</v>
      </c>
      <c r="C13" s="38" t="str">
        <f>C1</f>
        <v>Kalendářní rok</v>
      </c>
      <c r="D13" s="39"/>
      <c r="E13" s="39"/>
      <c r="F13" s="39"/>
      <c r="G13" s="39"/>
      <c r="H13" s="39"/>
      <c r="I13" s="39"/>
      <c r="J13" s="39"/>
      <c r="K13" s="39"/>
      <c r="L13" s="39"/>
      <c r="M13" s="39"/>
      <c r="N13" s="39"/>
      <c r="O13" s="39"/>
      <c r="P13" s="39"/>
      <c r="Q13" s="39"/>
      <c r="R13" s="39"/>
      <c r="S13" s="39"/>
      <c r="T13" s="71"/>
      <c r="U13" s="71"/>
      <c r="V13" s="71"/>
      <c r="W13" s="71"/>
      <c r="X13" s="71"/>
      <c r="Y13" s="71"/>
      <c r="Z13" s="71"/>
      <c r="AA13" s="71"/>
      <c r="AB13" s="71"/>
      <c r="AC13" s="71"/>
      <c r="AD13" s="71"/>
      <c r="AE13" s="71"/>
      <c r="AF13" s="71"/>
      <c r="AG13" s="71"/>
      <c r="AH13" s="71"/>
      <c r="AI13" s="287"/>
      <c r="AJ13" s="805" t="s">
        <v>78</v>
      </c>
    </row>
    <row r="14" spans="1:36" ht="15" thickBot="1" x14ac:dyDescent="0.35">
      <c r="A14" s="6" t="s">
        <v>45</v>
      </c>
      <c r="B14" s="34"/>
      <c r="C14" s="40" t="str">
        <f>C2</f>
        <v>XII/29</v>
      </c>
      <c r="D14" s="40" t="str">
        <f t="shared" ref="D14:AI14" si="15">D2</f>
        <v>I-VI/30</v>
      </c>
      <c r="E14" s="40" t="str">
        <f t="shared" si="15"/>
        <v>VI-XII/30</v>
      </c>
      <c r="F14" s="40" t="str">
        <f t="shared" si="15"/>
        <v>XII/30</v>
      </c>
      <c r="G14" s="40">
        <f t="shared" si="15"/>
        <v>2031</v>
      </c>
      <c r="H14" s="40">
        <f t="shared" si="15"/>
        <v>2032</v>
      </c>
      <c r="I14" s="40">
        <f t="shared" si="15"/>
        <v>2033</v>
      </c>
      <c r="J14" s="40">
        <f t="shared" si="15"/>
        <v>2034</v>
      </c>
      <c r="K14" s="40">
        <f t="shared" si="15"/>
        <v>2035</v>
      </c>
      <c r="L14" s="40">
        <f t="shared" si="15"/>
        <v>2036</v>
      </c>
      <c r="M14" s="40">
        <f t="shared" si="15"/>
        <v>2037</v>
      </c>
      <c r="N14" s="40">
        <f t="shared" si="15"/>
        <v>2038</v>
      </c>
      <c r="O14" s="40">
        <f t="shared" si="15"/>
        <v>2039</v>
      </c>
      <c r="P14" s="40">
        <f t="shared" si="15"/>
        <v>2040</v>
      </c>
      <c r="Q14" s="40">
        <f t="shared" si="15"/>
        <v>2041</v>
      </c>
      <c r="R14" s="40">
        <f t="shared" si="15"/>
        <v>2042</v>
      </c>
      <c r="S14" s="40">
        <f t="shared" si="15"/>
        <v>2043</v>
      </c>
      <c r="T14" s="40">
        <f t="shared" si="15"/>
        <v>2044</v>
      </c>
      <c r="U14" s="40">
        <f t="shared" si="15"/>
        <v>2045</v>
      </c>
      <c r="V14" s="40">
        <f t="shared" si="15"/>
        <v>2046</v>
      </c>
      <c r="W14" s="40">
        <f t="shared" si="15"/>
        <v>2047</v>
      </c>
      <c r="X14" s="40">
        <f t="shared" si="15"/>
        <v>2048</v>
      </c>
      <c r="Y14" s="40">
        <f t="shared" si="15"/>
        <v>2049</v>
      </c>
      <c r="Z14" s="40">
        <f t="shared" si="15"/>
        <v>2050</v>
      </c>
      <c r="AA14" s="40">
        <f t="shared" si="15"/>
        <v>2051</v>
      </c>
      <c r="AB14" s="40">
        <f t="shared" si="15"/>
        <v>2052</v>
      </c>
      <c r="AC14" s="40">
        <f t="shared" si="15"/>
        <v>2053</v>
      </c>
      <c r="AD14" s="40">
        <f t="shared" si="15"/>
        <v>2054</v>
      </c>
      <c r="AE14" s="40">
        <f t="shared" si="15"/>
        <v>2055</v>
      </c>
      <c r="AF14" s="40">
        <f t="shared" si="15"/>
        <v>2056</v>
      </c>
      <c r="AG14" s="40">
        <f t="shared" si="15"/>
        <v>2057</v>
      </c>
      <c r="AH14" s="40">
        <f t="shared" si="15"/>
        <v>2058</v>
      </c>
      <c r="AI14" s="40">
        <f t="shared" si="15"/>
        <v>2059</v>
      </c>
      <c r="AJ14" s="802" t="s">
        <v>76</v>
      </c>
    </row>
    <row r="15" spans="1:36" ht="15.6" thickTop="1" x14ac:dyDescent="0.35">
      <c r="A15" s="9" t="s">
        <v>50</v>
      </c>
      <c r="B15" s="35" t="s">
        <v>62</v>
      </c>
      <c r="C15" s="48">
        <f t="shared" ref="C15:S15" si="16">SUM(C16:C17)</f>
        <v>41941.396164383565</v>
      </c>
      <c r="D15" s="49">
        <f t="shared" si="16"/>
        <v>422035.29890410963</v>
      </c>
      <c r="E15" s="49">
        <f t="shared" si="16"/>
        <v>822024.64328767126</v>
      </c>
      <c r="F15" s="49">
        <f t="shared" si="16"/>
        <v>125356.20383561644</v>
      </c>
      <c r="G15" s="49">
        <f t="shared" si="16"/>
        <v>2859688.4</v>
      </c>
      <c r="H15" s="49">
        <f t="shared" si="16"/>
        <v>2859688.4</v>
      </c>
      <c r="I15" s="49">
        <f t="shared" si="16"/>
        <v>2859688.4</v>
      </c>
      <c r="J15" s="49">
        <f t="shared" si="16"/>
        <v>2859688.4</v>
      </c>
      <c r="K15" s="49">
        <f t="shared" si="16"/>
        <v>2859688.4</v>
      </c>
      <c r="L15" s="49">
        <f t="shared" si="16"/>
        <v>2859688.4</v>
      </c>
      <c r="M15" s="49">
        <f t="shared" si="16"/>
        <v>2859688.4</v>
      </c>
      <c r="N15" s="49">
        <f t="shared" si="16"/>
        <v>2859688.4</v>
      </c>
      <c r="O15" s="49">
        <f t="shared" si="16"/>
        <v>2859688.4</v>
      </c>
      <c r="P15" s="49">
        <f t="shared" si="16"/>
        <v>2859688.4</v>
      </c>
      <c r="Q15" s="49">
        <f t="shared" si="16"/>
        <v>2859688.4</v>
      </c>
      <c r="R15" s="49">
        <f t="shared" si="16"/>
        <v>2859688.4</v>
      </c>
      <c r="S15" s="49">
        <f t="shared" si="16"/>
        <v>2859688.4</v>
      </c>
      <c r="T15" s="49">
        <f t="shared" ref="T15:AH15" si="17">SUM(T16:T17)</f>
        <v>2859688.4</v>
      </c>
      <c r="U15" s="49">
        <f t="shared" si="17"/>
        <v>2859688.4</v>
      </c>
      <c r="V15" s="49">
        <f t="shared" si="17"/>
        <v>2859688.4</v>
      </c>
      <c r="W15" s="49">
        <f t="shared" si="17"/>
        <v>2859688.4</v>
      </c>
      <c r="X15" s="49">
        <f t="shared" si="17"/>
        <v>2859688.4</v>
      </c>
      <c r="Y15" s="49">
        <f t="shared" si="17"/>
        <v>2859688.4</v>
      </c>
      <c r="Z15" s="49">
        <f t="shared" si="17"/>
        <v>2859688.4</v>
      </c>
      <c r="AA15" s="49">
        <f t="shared" si="17"/>
        <v>2859688.4</v>
      </c>
      <c r="AB15" s="49">
        <f t="shared" si="17"/>
        <v>2859688.4</v>
      </c>
      <c r="AC15" s="49">
        <f t="shared" si="17"/>
        <v>2859688.4</v>
      </c>
      <c r="AD15" s="49">
        <f t="shared" si="17"/>
        <v>2859688.4</v>
      </c>
      <c r="AE15" s="49">
        <f t="shared" si="17"/>
        <v>2859688.4</v>
      </c>
      <c r="AF15" s="49">
        <f t="shared" si="17"/>
        <v>2859688.4</v>
      </c>
      <c r="AG15" s="49">
        <f t="shared" si="17"/>
        <v>2859688.4</v>
      </c>
      <c r="AH15" s="49">
        <f t="shared" si="17"/>
        <v>2859688.4</v>
      </c>
      <c r="AI15" s="50">
        <f>SUM(AI16:AI17)</f>
        <v>2859688.4</v>
      </c>
      <c r="AJ15" s="589">
        <f>SUM(C15:AI15)</f>
        <v>84342321.142191797</v>
      </c>
    </row>
    <row r="16" spans="1:36" ht="15.6" x14ac:dyDescent="0.35">
      <c r="A16" s="9" t="s">
        <v>52</v>
      </c>
      <c r="B16" s="35" t="s">
        <v>63</v>
      </c>
      <c r="C16" s="21">
        <v>18582.763835616439</v>
      </c>
      <c r="D16" s="284">
        <v>186989.06109589041</v>
      </c>
      <c r="E16" s="284">
        <v>440220.95452054794</v>
      </c>
      <c r="F16" s="284">
        <v>83820.756164383565</v>
      </c>
      <c r="G16" s="284">
        <v>1912161</v>
      </c>
      <c r="H16" s="22">
        <v>1912161</v>
      </c>
      <c r="I16" s="49">
        <f>$H16</f>
        <v>1912161</v>
      </c>
      <c r="J16" s="49">
        <f t="shared" ref="J16:Y17" si="18">$H16</f>
        <v>1912161</v>
      </c>
      <c r="K16" s="49">
        <f t="shared" si="18"/>
        <v>1912161</v>
      </c>
      <c r="L16" s="49">
        <f t="shared" si="18"/>
        <v>1912161</v>
      </c>
      <c r="M16" s="49">
        <f t="shared" si="18"/>
        <v>1912161</v>
      </c>
      <c r="N16" s="49">
        <f t="shared" si="18"/>
        <v>1912161</v>
      </c>
      <c r="O16" s="49">
        <f t="shared" si="18"/>
        <v>1912161</v>
      </c>
      <c r="P16" s="49">
        <f t="shared" si="18"/>
        <v>1912161</v>
      </c>
      <c r="Q16" s="555">
        <f t="shared" si="18"/>
        <v>1912161</v>
      </c>
      <c r="R16" s="51">
        <f t="shared" si="18"/>
        <v>1912161</v>
      </c>
      <c r="S16" s="51">
        <f t="shared" si="18"/>
        <v>1912161</v>
      </c>
      <c r="T16" s="51">
        <f t="shared" si="18"/>
        <v>1912161</v>
      </c>
      <c r="U16" s="51">
        <f t="shared" si="18"/>
        <v>1912161</v>
      </c>
      <c r="V16" s="51">
        <f t="shared" si="18"/>
        <v>1912161</v>
      </c>
      <c r="W16" s="51">
        <f t="shared" si="18"/>
        <v>1912161</v>
      </c>
      <c r="X16" s="51">
        <f t="shared" si="18"/>
        <v>1912161</v>
      </c>
      <c r="Y16" s="51">
        <f t="shared" si="18"/>
        <v>1912161</v>
      </c>
      <c r="Z16" s="51">
        <f t="shared" ref="Z16:AI17" si="19">$H16</f>
        <v>1912161</v>
      </c>
      <c r="AA16" s="51">
        <f t="shared" si="19"/>
        <v>1912161</v>
      </c>
      <c r="AB16" s="51">
        <f t="shared" si="19"/>
        <v>1912161</v>
      </c>
      <c r="AC16" s="51">
        <f t="shared" si="19"/>
        <v>1912161</v>
      </c>
      <c r="AD16" s="51">
        <f t="shared" si="19"/>
        <v>1912161</v>
      </c>
      <c r="AE16" s="51">
        <f t="shared" si="19"/>
        <v>1912161</v>
      </c>
      <c r="AF16" s="51">
        <f t="shared" si="19"/>
        <v>1912161</v>
      </c>
      <c r="AG16" s="51">
        <f t="shared" si="19"/>
        <v>1912161</v>
      </c>
      <c r="AH16" s="51">
        <f t="shared" si="19"/>
        <v>1912161</v>
      </c>
      <c r="AI16" s="555">
        <f t="shared" si="19"/>
        <v>1912161</v>
      </c>
      <c r="AJ16" s="803">
        <f t="shared" ref="AJ16:AJ21" si="20">SUM(C16:AI16)</f>
        <v>56182282.535616443</v>
      </c>
    </row>
    <row r="17" spans="1:36" ht="16.2" thickBot="1" x14ac:dyDescent="0.4">
      <c r="A17" s="245" t="s">
        <v>595</v>
      </c>
      <c r="B17" s="645" t="s">
        <v>64</v>
      </c>
      <c r="C17" s="647">
        <v>23358.632328767126</v>
      </c>
      <c r="D17" s="648">
        <v>235046.23780821922</v>
      </c>
      <c r="E17" s="648">
        <v>381803.68876712333</v>
      </c>
      <c r="F17" s="648">
        <v>41535.447671232876</v>
      </c>
      <c r="G17" s="648">
        <v>947527.4</v>
      </c>
      <c r="H17" s="649">
        <v>947527.4</v>
      </c>
      <c r="I17" s="555">
        <f t="shared" ref="I17:X21" si="21">$H17</f>
        <v>947527.4</v>
      </c>
      <c r="J17" s="555">
        <f t="shared" si="21"/>
        <v>947527.4</v>
      </c>
      <c r="K17" s="555">
        <f t="shared" si="21"/>
        <v>947527.4</v>
      </c>
      <c r="L17" s="555">
        <f t="shared" si="21"/>
        <v>947527.4</v>
      </c>
      <c r="M17" s="555">
        <f t="shared" si="21"/>
        <v>947527.4</v>
      </c>
      <c r="N17" s="555">
        <f t="shared" si="21"/>
        <v>947527.4</v>
      </c>
      <c r="O17" s="555">
        <f t="shared" si="21"/>
        <v>947527.4</v>
      </c>
      <c r="P17" s="555">
        <f t="shared" si="21"/>
        <v>947527.4</v>
      </c>
      <c r="Q17" s="52">
        <f t="shared" si="21"/>
        <v>947527.4</v>
      </c>
      <c r="R17" s="52">
        <f t="shared" si="21"/>
        <v>947527.4</v>
      </c>
      <c r="S17" s="52">
        <f t="shared" si="21"/>
        <v>947527.4</v>
      </c>
      <c r="T17" s="52">
        <f t="shared" si="21"/>
        <v>947527.4</v>
      </c>
      <c r="U17" s="52">
        <f t="shared" si="21"/>
        <v>947527.4</v>
      </c>
      <c r="V17" s="52">
        <f t="shared" si="21"/>
        <v>947527.4</v>
      </c>
      <c r="W17" s="52">
        <f t="shared" si="21"/>
        <v>947527.4</v>
      </c>
      <c r="X17" s="52">
        <f t="shared" si="21"/>
        <v>947527.4</v>
      </c>
      <c r="Y17" s="52">
        <f t="shared" si="18"/>
        <v>947527.4</v>
      </c>
      <c r="Z17" s="52">
        <f t="shared" si="19"/>
        <v>947527.4</v>
      </c>
      <c r="AA17" s="52">
        <f t="shared" si="19"/>
        <v>947527.4</v>
      </c>
      <c r="AB17" s="52">
        <f t="shared" si="19"/>
        <v>947527.4</v>
      </c>
      <c r="AC17" s="52">
        <f t="shared" si="19"/>
        <v>947527.4</v>
      </c>
      <c r="AD17" s="52">
        <f t="shared" si="19"/>
        <v>947527.4</v>
      </c>
      <c r="AE17" s="52">
        <f t="shared" si="19"/>
        <v>947527.4</v>
      </c>
      <c r="AF17" s="52">
        <f t="shared" si="19"/>
        <v>947527.4</v>
      </c>
      <c r="AG17" s="52">
        <f t="shared" si="19"/>
        <v>947527.4</v>
      </c>
      <c r="AH17" s="52">
        <f t="shared" si="19"/>
        <v>947527.4</v>
      </c>
      <c r="AI17" s="425">
        <f t="shared" si="19"/>
        <v>947527.4</v>
      </c>
      <c r="AJ17" s="804">
        <f t="shared" si="20"/>
        <v>28160038.606575329</v>
      </c>
    </row>
    <row r="18" spans="1:36" ht="15" x14ac:dyDescent="0.35">
      <c r="A18" s="650" t="str">
        <f>A6</f>
        <v>Výchozí hodiny provozu vlakových čet [tis. h]</v>
      </c>
      <c r="B18" s="646" t="s">
        <v>65</v>
      </c>
      <c r="C18" s="974">
        <v>2019.240632044015</v>
      </c>
      <c r="D18" s="975">
        <v>20318.608859942899</v>
      </c>
      <c r="E18" s="975">
        <v>41796.600794678081</v>
      </c>
      <c r="F18" s="975">
        <v>5169.6277749986475</v>
      </c>
      <c r="G18" s="975">
        <v>120694.32482732525</v>
      </c>
      <c r="H18" s="975">
        <v>120694.32482732525</v>
      </c>
      <c r="I18" s="966">
        <f t="shared" si="21"/>
        <v>120694.32482732525</v>
      </c>
      <c r="J18" s="966">
        <f t="shared" ref="J18:AI21" si="22">$H18</f>
        <v>120694.32482732525</v>
      </c>
      <c r="K18" s="966">
        <f t="shared" si="22"/>
        <v>120694.32482732525</v>
      </c>
      <c r="L18" s="966">
        <f t="shared" si="22"/>
        <v>120694.32482732525</v>
      </c>
      <c r="M18" s="966">
        <f t="shared" si="22"/>
        <v>120694.32482732525</v>
      </c>
      <c r="N18" s="966">
        <f t="shared" si="22"/>
        <v>120694.32482732525</v>
      </c>
      <c r="O18" s="966">
        <f t="shared" si="22"/>
        <v>120694.32482732525</v>
      </c>
      <c r="P18" s="966">
        <f t="shared" si="22"/>
        <v>120694.32482732525</v>
      </c>
      <c r="Q18" s="966">
        <f t="shared" si="22"/>
        <v>120694.32482732525</v>
      </c>
      <c r="R18" s="966">
        <f t="shared" si="22"/>
        <v>120694.32482732525</v>
      </c>
      <c r="S18" s="966">
        <f t="shared" si="22"/>
        <v>120694.32482732525</v>
      </c>
      <c r="T18" s="966">
        <f t="shared" si="22"/>
        <v>120694.32482732525</v>
      </c>
      <c r="U18" s="966">
        <f t="shared" si="22"/>
        <v>120694.32482732525</v>
      </c>
      <c r="V18" s="966">
        <f t="shared" si="22"/>
        <v>120694.32482732525</v>
      </c>
      <c r="W18" s="966">
        <f t="shared" si="22"/>
        <v>120694.32482732525</v>
      </c>
      <c r="X18" s="966">
        <f t="shared" si="22"/>
        <v>120694.32482732525</v>
      </c>
      <c r="Y18" s="966">
        <f t="shared" si="22"/>
        <v>120694.32482732525</v>
      </c>
      <c r="Z18" s="966">
        <f t="shared" si="22"/>
        <v>120694.32482732525</v>
      </c>
      <c r="AA18" s="966">
        <f t="shared" si="22"/>
        <v>120694.32482732525</v>
      </c>
      <c r="AB18" s="966">
        <f t="shared" si="22"/>
        <v>120694.32482732525</v>
      </c>
      <c r="AC18" s="966">
        <f t="shared" si="22"/>
        <v>120694.32482732525</v>
      </c>
      <c r="AD18" s="966">
        <f t="shared" si="22"/>
        <v>120694.32482732525</v>
      </c>
      <c r="AE18" s="966">
        <f t="shared" si="22"/>
        <v>120694.32482732525</v>
      </c>
      <c r="AF18" s="966">
        <f t="shared" si="22"/>
        <v>120694.32482732525</v>
      </c>
      <c r="AG18" s="966">
        <f t="shared" si="22"/>
        <v>120694.32482732525</v>
      </c>
      <c r="AH18" s="966">
        <f t="shared" si="22"/>
        <v>120694.32482732525</v>
      </c>
      <c r="AI18" s="966">
        <f t="shared" si="22"/>
        <v>120694.32482732525</v>
      </c>
      <c r="AJ18" s="967">
        <f t="shared" si="20"/>
        <v>3569439.4980540941</v>
      </c>
    </row>
    <row r="19" spans="1:36" ht="15" x14ac:dyDescent="0.35">
      <c r="A19" s="11" t="str">
        <f>A7</f>
        <v>Výchozí hodiny provozu strojvedoucích [tis. h]</v>
      </c>
      <c r="B19" s="36" t="s">
        <v>523</v>
      </c>
      <c r="C19" s="976">
        <v>1315.2318181038295</v>
      </c>
      <c r="D19" s="977">
        <v>13234.520169669786</v>
      </c>
      <c r="E19" s="977">
        <v>30028.352377044925</v>
      </c>
      <c r="F19" s="977">
        <v>3966.1909544892151</v>
      </c>
      <c r="G19" s="977">
        <v>93691.842594392481</v>
      </c>
      <c r="H19" s="977">
        <v>93691.842594392481</v>
      </c>
      <c r="I19" s="969">
        <f t="shared" si="21"/>
        <v>93691.842594392481</v>
      </c>
      <c r="J19" s="969">
        <f t="shared" si="22"/>
        <v>93691.842594392481</v>
      </c>
      <c r="K19" s="969">
        <f t="shared" si="22"/>
        <v>93691.842594392481</v>
      </c>
      <c r="L19" s="969">
        <f t="shared" si="22"/>
        <v>93691.842594392481</v>
      </c>
      <c r="M19" s="969">
        <f t="shared" si="22"/>
        <v>93691.842594392481</v>
      </c>
      <c r="N19" s="969">
        <f t="shared" si="22"/>
        <v>93691.842594392481</v>
      </c>
      <c r="O19" s="969">
        <f t="shared" si="22"/>
        <v>93691.842594392481</v>
      </c>
      <c r="P19" s="969">
        <f t="shared" si="22"/>
        <v>93691.842594392481</v>
      </c>
      <c r="Q19" s="969">
        <f t="shared" si="22"/>
        <v>93691.842594392481</v>
      </c>
      <c r="R19" s="969">
        <f t="shared" si="22"/>
        <v>93691.842594392481</v>
      </c>
      <c r="S19" s="969">
        <f t="shared" si="22"/>
        <v>93691.842594392481</v>
      </c>
      <c r="T19" s="969">
        <f t="shared" si="22"/>
        <v>93691.842594392481</v>
      </c>
      <c r="U19" s="969">
        <f t="shared" si="22"/>
        <v>93691.842594392481</v>
      </c>
      <c r="V19" s="969">
        <f t="shared" si="22"/>
        <v>93691.842594392481</v>
      </c>
      <c r="W19" s="969">
        <f t="shared" si="22"/>
        <v>93691.842594392481</v>
      </c>
      <c r="X19" s="969">
        <f t="shared" si="22"/>
        <v>93691.842594392481</v>
      </c>
      <c r="Y19" s="969">
        <f t="shared" si="22"/>
        <v>93691.842594392481</v>
      </c>
      <c r="Z19" s="969">
        <f t="shared" si="22"/>
        <v>93691.842594392481</v>
      </c>
      <c r="AA19" s="969">
        <f t="shared" si="22"/>
        <v>93691.842594392481</v>
      </c>
      <c r="AB19" s="969">
        <f t="shared" si="22"/>
        <v>93691.842594392481</v>
      </c>
      <c r="AC19" s="969">
        <f t="shared" si="22"/>
        <v>93691.842594392481</v>
      </c>
      <c r="AD19" s="969">
        <f t="shared" si="22"/>
        <v>93691.842594392481</v>
      </c>
      <c r="AE19" s="969">
        <f t="shared" si="22"/>
        <v>93691.842594392481</v>
      </c>
      <c r="AF19" s="969">
        <f t="shared" si="22"/>
        <v>93691.842594392481</v>
      </c>
      <c r="AG19" s="969">
        <f t="shared" si="22"/>
        <v>93691.842594392481</v>
      </c>
      <c r="AH19" s="969">
        <f t="shared" si="22"/>
        <v>93691.842594392481</v>
      </c>
      <c r="AI19" s="969">
        <f t="shared" si="22"/>
        <v>93691.842594392481</v>
      </c>
      <c r="AJ19" s="970">
        <f t="shared" si="20"/>
        <v>2765607.730556692</v>
      </c>
    </row>
    <row r="20" spans="1:36" ht="15" x14ac:dyDescent="0.35">
      <c r="A20" s="11" t="s">
        <v>554</v>
      </c>
      <c r="B20" s="36" t="s">
        <v>67</v>
      </c>
      <c r="C20" s="976">
        <v>1288.504109589041</v>
      </c>
      <c r="D20" s="978">
        <v>12965.572602739727</v>
      </c>
      <c r="E20" s="978">
        <v>20003.2</v>
      </c>
      <c r="F20" s="978">
        <v>2209.2273972602738</v>
      </c>
      <c r="G20" s="978">
        <v>50398</v>
      </c>
      <c r="H20" s="978">
        <v>50398</v>
      </c>
      <c r="I20" s="969">
        <f t="shared" si="21"/>
        <v>50398</v>
      </c>
      <c r="J20" s="969">
        <f t="shared" si="22"/>
        <v>50398</v>
      </c>
      <c r="K20" s="969">
        <f t="shared" si="22"/>
        <v>50398</v>
      </c>
      <c r="L20" s="969">
        <f t="shared" si="22"/>
        <v>50398</v>
      </c>
      <c r="M20" s="969">
        <f t="shared" si="22"/>
        <v>50398</v>
      </c>
      <c r="N20" s="969">
        <f t="shared" si="22"/>
        <v>50398</v>
      </c>
      <c r="O20" s="969">
        <f t="shared" si="22"/>
        <v>50398</v>
      </c>
      <c r="P20" s="969">
        <f t="shared" si="22"/>
        <v>50398</v>
      </c>
      <c r="Q20" s="969">
        <f t="shared" si="22"/>
        <v>50398</v>
      </c>
      <c r="R20" s="969">
        <f t="shared" si="22"/>
        <v>50398</v>
      </c>
      <c r="S20" s="969">
        <f t="shared" si="22"/>
        <v>50398</v>
      </c>
      <c r="T20" s="969">
        <f t="shared" si="22"/>
        <v>50398</v>
      </c>
      <c r="U20" s="969">
        <f t="shared" si="22"/>
        <v>50398</v>
      </c>
      <c r="V20" s="969">
        <f t="shared" si="22"/>
        <v>50398</v>
      </c>
      <c r="W20" s="969">
        <f t="shared" si="22"/>
        <v>50398</v>
      </c>
      <c r="X20" s="969">
        <f t="shared" si="22"/>
        <v>50398</v>
      </c>
      <c r="Y20" s="969">
        <f t="shared" si="22"/>
        <v>50398</v>
      </c>
      <c r="Z20" s="969">
        <f t="shared" si="22"/>
        <v>50398</v>
      </c>
      <c r="AA20" s="969">
        <f t="shared" si="22"/>
        <v>50398</v>
      </c>
      <c r="AB20" s="969">
        <f t="shared" si="22"/>
        <v>50398</v>
      </c>
      <c r="AC20" s="969">
        <f t="shared" si="22"/>
        <v>50398</v>
      </c>
      <c r="AD20" s="969">
        <f t="shared" si="22"/>
        <v>50398</v>
      </c>
      <c r="AE20" s="969">
        <f t="shared" si="22"/>
        <v>50398</v>
      </c>
      <c r="AF20" s="969">
        <f t="shared" si="22"/>
        <v>50398</v>
      </c>
      <c r="AG20" s="969">
        <f t="shared" si="22"/>
        <v>50398</v>
      </c>
      <c r="AH20" s="969">
        <f t="shared" si="22"/>
        <v>50398</v>
      </c>
      <c r="AI20" s="969">
        <f t="shared" si="22"/>
        <v>50398</v>
      </c>
      <c r="AJ20" s="970">
        <f t="shared" si="20"/>
        <v>1498008.5041095889</v>
      </c>
    </row>
    <row r="21" spans="1:36" ht="15.6" thickBot="1" x14ac:dyDescent="0.4">
      <c r="A21" s="10" t="str">
        <f>A9</f>
        <v>Výchozí hodiny provozu ostrahy [tis. h]</v>
      </c>
      <c r="B21" s="37" t="s">
        <v>66</v>
      </c>
      <c r="C21" s="979">
        <v>1334</v>
      </c>
      <c r="D21" s="980">
        <v>14819</v>
      </c>
      <c r="E21" s="980">
        <v>26006</v>
      </c>
      <c r="F21" s="980">
        <v>5351</v>
      </c>
      <c r="G21" s="980">
        <v>84847</v>
      </c>
      <c r="H21" s="980">
        <v>84847</v>
      </c>
      <c r="I21" s="972">
        <f t="shared" si="21"/>
        <v>84847</v>
      </c>
      <c r="J21" s="972">
        <f t="shared" si="22"/>
        <v>84847</v>
      </c>
      <c r="K21" s="972">
        <f t="shared" si="22"/>
        <v>84847</v>
      </c>
      <c r="L21" s="972">
        <f t="shared" si="22"/>
        <v>84847</v>
      </c>
      <c r="M21" s="972">
        <f t="shared" si="22"/>
        <v>84847</v>
      </c>
      <c r="N21" s="972">
        <f t="shared" si="22"/>
        <v>84847</v>
      </c>
      <c r="O21" s="972">
        <f t="shared" si="22"/>
        <v>84847</v>
      </c>
      <c r="P21" s="972">
        <f t="shared" si="22"/>
        <v>84847</v>
      </c>
      <c r="Q21" s="972">
        <f t="shared" si="22"/>
        <v>84847</v>
      </c>
      <c r="R21" s="972">
        <f t="shared" si="22"/>
        <v>84847</v>
      </c>
      <c r="S21" s="972">
        <f t="shared" si="22"/>
        <v>84847</v>
      </c>
      <c r="T21" s="972">
        <f t="shared" si="22"/>
        <v>84847</v>
      </c>
      <c r="U21" s="972">
        <f t="shared" si="22"/>
        <v>84847</v>
      </c>
      <c r="V21" s="972">
        <f t="shared" si="22"/>
        <v>84847</v>
      </c>
      <c r="W21" s="972">
        <f t="shared" si="22"/>
        <v>84847</v>
      </c>
      <c r="X21" s="972">
        <f t="shared" si="22"/>
        <v>84847</v>
      </c>
      <c r="Y21" s="972">
        <f t="shared" si="22"/>
        <v>84847</v>
      </c>
      <c r="Z21" s="972">
        <f t="shared" si="22"/>
        <v>84847</v>
      </c>
      <c r="AA21" s="972">
        <f t="shared" si="22"/>
        <v>84847</v>
      </c>
      <c r="AB21" s="972">
        <f t="shared" si="22"/>
        <v>84847</v>
      </c>
      <c r="AC21" s="972">
        <f t="shared" si="22"/>
        <v>84847</v>
      </c>
      <c r="AD21" s="972">
        <f t="shared" si="22"/>
        <v>84847</v>
      </c>
      <c r="AE21" s="972">
        <f t="shared" si="22"/>
        <v>84847</v>
      </c>
      <c r="AF21" s="972">
        <f t="shared" si="22"/>
        <v>84847</v>
      </c>
      <c r="AG21" s="972">
        <f t="shared" si="22"/>
        <v>84847</v>
      </c>
      <c r="AH21" s="972">
        <f t="shared" si="22"/>
        <v>84847</v>
      </c>
      <c r="AI21" s="972">
        <f t="shared" si="22"/>
        <v>84847</v>
      </c>
      <c r="AJ21" s="973">
        <f t="shared" si="20"/>
        <v>2508073</v>
      </c>
    </row>
    <row r="22" spans="1:36" ht="15" x14ac:dyDescent="0.35">
      <c r="A22" s="245" t="s">
        <v>57</v>
      </c>
      <c r="B22" s="597" t="s">
        <v>58</v>
      </c>
      <c r="C22" s="598">
        <f>C$10</f>
        <v>25</v>
      </c>
      <c r="D22" s="599">
        <f t="shared" ref="D22:AI22" si="23">D$10</f>
        <v>25</v>
      </c>
      <c r="E22" s="599">
        <f t="shared" si="23"/>
        <v>40</v>
      </c>
      <c r="F22" s="599">
        <f t="shared" si="23"/>
        <v>60</v>
      </c>
      <c r="G22" s="599">
        <f t="shared" si="23"/>
        <v>60</v>
      </c>
      <c r="H22" s="599">
        <f t="shared" si="23"/>
        <v>60</v>
      </c>
      <c r="I22" s="599">
        <f t="shared" si="23"/>
        <v>60</v>
      </c>
      <c r="J22" s="599">
        <f t="shared" si="23"/>
        <v>60</v>
      </c>
      <c r="K22" s="599">
        <f t="shared" si="23"/>
        <v>60</v>
      </c>
      <c r="L22" s="599">
        <f t="shared" si="23"/>
        <v>60</v>
      </c>
      <c r="M22" s="599">
        <f t="shared" si="23"/>
        <v>60</v>
      </c>
      <c r="N22" s="599">
        <f t="shared" si="23"/>
        <v>60</v>
      </c>
      <c r="O22" s="599">
        <f t="shared" si="23"/>
        <v>60</v>
      </c>
      <c r="P22" s="599">
        <f t="shared" si="23"/>
        <v>60</v>
      </c>
      <c r="Q22" s="599">
        <f t="shared" si="23"/>
        <v>60</v>
      </c>
      <c r="R22" s="599">
        <f t="shared" si="23"/>
        <v>60</v>
      </c>
      <c r="S22" s="599">
        <f t="shared" si="23"/>
        <v>60</v>
      </c>
      <c r="T22" s="599">
        <f t="shared" si="23"/>
        <v>60</v>
      </c>
      <c r="U22" s="599">
        <f t="shared" si="23"/>
        <v>60</v>
      </c>
      <c r="V22" s="599">
        <f t="shared" si="23"/>
        <v>60</v>
      </c>
      <c r="W22" s="599">
        <f t="shared" si="23"/>
        <v>60</v>
      </c>
      <c r="X22" s="599">
        <f t="shared" si="23"/>
        <v>60</v>
      </c>
      <c r="Y22" s="599">
        <f t="shared" si="23"/>
        <v>60</v>
      </c>
      <c r="Z22" s="599">
        <f t="shared" si="23"/>
        <v>60</v>
      </c>
      <c r="AA22" s="599">
        <f t="shared" si="23"/>
        <v>60</v>
      </c>
      <c r="AB22" s="599">
        <f t="shared" si="23"/>
        <v>60</v>
      </c>
      <c r="AC22" s="599">
        <f t="shared" si="23"/>
        <v>60</v>
      </c>
      <c r="AD22" s="599">
        <f t="shared" si="23"/>
        <v>60</v>
      </c>
      <c r="AE22" s="599">
        <f t="shared" si="23"/>
        <v>60</v>
      </c>
      <c r="AF22" s="599">
        <f t="shared" si="23"/>
        <v>60</v>
      </c>
      <c r="AG22" s="599">
        <f t="shared" si="23"/>
        <v>60</v>
      </c>
      <c r="AH22" s="599">
        <f t="shared" si="23"/>
        <v>60</v>
      </c>
      <c r="AI22" s="599">
        <f t="shared" si="23"/>
        <v>60</v>
      </c>
      <c r="AJ22" s="806" t="s">
        <v>134</v>
      </c>
    </row>
    <row r="23" spans="1:36" ht="15" thickBot="1" x14ac:dyDescent="0.35">
      <c r="A23" s="10" t="s">
        <v>59</v>
      </c>
      <c r="B23" s="37" t="s">
        <v>640</v>
      </c>
      <c r="C23" s="157">
        <f>C$11</f>
        <v>25</v>
      </c>
      <c r="D23" s="158">
        <f t="shared" ref="D23:AI23" si="24">D$11</f>
        <v>25</v>
      </c>
      <c r="E23" s="158">
        <f t="shared" si="24"/>
        <v>40</v>
      </c>
      <c r="F23" s="158">
        <f t="shared" si="24"/>
        <v>60</v>
      </c>
      <c r="G23" s="158">
        <f t="shared" si="24"/>
        <v>60</v>
      </c>
      <c r="H23" s="158">
        <f t="shared" si="24"/>
        <v>60</v>
      </c>
      <c r="I23" s="41">
        <f t="shared" si="24"/>
        <v>60</v>
      </c>
      <c r="J23" s="41">
        <f t="shared" si="24"/>
        <v>60</v>
      </c>
      <c r="K23" s="41">
        <f t="shared" si="24"/>
        <v>60</v>
      </c>
      <c r="L23" s="41">
        <f t="shared" si="24"/>
        <v>60</v>
      </c>
      <c r="M23" s="41">
        <f t="shared" si="24"/>
        <v>60</v>
      </c>
      <c r="N23" s="41">
        <f t="shared" si="24"/>
        <v>60</v>
      </c>
      <c r="O23" s="41">
        <f t="shared" si="24"/>
        <v>60</v>
      </c>
      <c r="P23" s="41">
        <f t="shared" si="24"/>
        <v>60</v>
      </c>
      <c r="Q23" s="41">
        <f t="shared" si="24"/>
        <v>60</v>
      </c>
      <c r="R23" s="41">
        <f t="shared" si="24"/>
        <v>60</v>
      </c>
      <c r="S23" s="41">
        <f t="shared" si="24"/>
        <v>60</v>
      </c>
      <c r="T23" s="41">
        <f t="shared" si="24"/>
        <v>60</v>
      </c>
      <c r="U23" s="41">
        <f t="shared" si="24"/>
        <v>60</v>
      </c>
      <c r="V23" s="41">
        <f t="shared" si="24"/>
        <v>60</v>
      </c>
      <c r="W23" s="41">
        <f t="shared" si="24"/>
        <v>60</v>
      </c>
      <c r="X23" s="41">
        <f t="shared" si="24"/>
        <v>60</v>
      </c>
      <c r="Y23" s="41">
        <f t="shared" si="24"/>
        <v>60</v>
      </c>
      <c r="Z23" s="41">
        <f t="shared" si="24"/>
        <v>60</v>
      </c>
      <c r="AA23" s="41">
        <f t="shared" si="24"/>
        <v>60</v>
      </c>
      <c r="AB23" s="41">
        <f t="shared" si="24"/>
        <v>60</v>
      </c>
      <c r="AC23" s="41">
        <f t="shared" si="24"/>
        <v>60</v>
      </c>
      <c r="AD23" s="41">
        <f t="shared" si="24"/>
        <v>60</v>
      </c>
      <c r="AE23" s="41">
        <f t="shared" si="24"/>
        <v>60</v>
      </c>
      <c r="AF23" s="41">
        <f t="shared" si="24"/>
        <v>60</v>
      </c>
      <c r="AG23" s="41">
        <f t="shared" si="24"/>
        <v>60</v>
      </c>
      <c r="AH23" s="41">
        <f t="shared" si="24"/>
        <v>60</v>
      </c>
      <c r="AI23" s="41">
        <f t="shared" si="24"/>
        <v>60</v>
      </c>
      <c r="AJ23" s="807" t="s">
        <v>134</v>
      </c>
    </row>
    <row r="24" spans="1:36" ht="15" thickBot="1" x14ac:dyDescent="0.35"/>
    <row r="25" spans="1:36" x14ac:dyDescent="0.3">
      <c r="A25" s="13" t="s">
        <v>42</v>
      </c>
      <c r="B25" s="15" t="s">
        <v>68</v>
      </c>
      <c r="C25" s="38" t="str">
        <f>C1</f>
        <v>Kalendářní rok</v>
      </c>
      <c r="D25" s="39"/>
      <c r="E25" s="39"/>
      <c r="F25" s="39"/>
      <c r="G25" s="39"/>
      <c r="H25" s="39"/>
      <c r="I25" s="39"/>
      <c r="J25" s="39"/>
      <c r="K25" s="39"/>
      <c r="L25" s="39"/>
      <c r="M25" s="39"/>
      <c r="N25" s="39"/>
      <c r="O25" s="39"/>
      <c r="P25" s="39"/>
      <c r="Q25" s="39"/>
      <c r="R25" s="39"/>
      <c r="S25" s="39"/>
      <c r="T25" s="71"/>
      <c r="U25" s="71"/>
      <c r="V25" s="71"/>
      <c r="W25" s="71"/>
      <c r="X25" s="71"/>
      <c r="Y25" s="71"/>
      <c r="Z25" s="71"/>
      <c r="AA25" s="71"/>
      <c r="AB25" s="71"/>
      <c r="AC25" s="287"/>
      <c r="AD25" s="287"/>
      <c r="AE25" s="287"/>
      <c r="AF25" s="287"/>
      <c r="AG25" s="287"/>
      <c r="AH25" s="287"/>
      <c r="AI25" s="71"/>
      <c r="AJ25" s="805" t="s">
        <v>78</v>
      </c>
    </row>
    <row r="26" spans="1:36" ht="15" thickBot="1" x14ac:dyDescent="0.35">
      <c r="A26" s="6" t="s">
        <v>45</v>
      </c>
      <c r="B26" s="34"/>
      <c r="C26" s="40" t="str">
        <f t="shared" ref="C26:AI26" si="25">C14</f>
        <v>XII/29</v>
      </c>
      <c r="D26" s="40" t="str">
        <f t="shared" si="25"/>
        <v>I-VI/30</v>
      </c>
      <c r="E26" s="40" t="str">
        <f t="shared" si="25"/>
        <v>VI-XII/30</v>
      </c>
      <c r="F26" s="40" t="str">
        <f t="shared" si="25"/>
        <v>XII/30</v>
      </c>
      <c r="G26" s="40">
        <f t="shared" si="25"/>
        <v>2031</v>
      </c>
      <c r="H26" s="40">
        <f t="shared" si="25"/>
        <v>2032</v>
      </c>
      <c r="I26" s="40">
        <f t="shared" si="25"/>
        <v>2033</v>
      </c>
      <c r="J26" s="40">
        <f t="shared" si="25"/>
        <v>2034</v>
      </c>
      <c r="K26" s="40">
        <f t="shared" si="25"/>
        <v>2035</v>
      </c>
      <c r="L26" s="40">
        <f t="shared" si="25"/>
        <v>2036</v>
      </c>
      <c r="M26" s="40">
        <f t="shared" si="25"/>
        <v>2037</v>
      </c>
      <c r="N26" s="40">
        <f t="shared" si="25"/>
        <v>2038</v>
      </c>
      <c r="O26" s="40">
        <f t="shared" si="25"/>
        <v>2039</v>
      </c>
      <c r="P26" s="40">
        <f t="shared" si="25"/>
        <v>2040</v>
      </c>
      <c r="Q26" s="40">
        <f t="shared" si="25"/>
        <v>2041</v>
      </c>
      <c r="R26" s="40">
        <f t="shared" si="25"/>
        <v>2042</v>
      </c>
      <c r="S26" s="40">
        <f t="shared" si="25"/>
        <v>2043</v>
      </c>
      <c r="T26" s="40">
        <f t="shared" si="25"/>
        <v>2044</v>
      </c>
      <c r="U26" s="40">
        <f t="shared" si="25"/>
        <v>2045</v>
      </c>
      <c r="V26" s="40">
        <f t="shared" si="25"/>
        <v>2046</v>
      </c>
      <c r="W26" s="40">
        <f t="shared" si="25"/>
        <v>2047</v>
      </c>
      <c r="X26" s="40">
        <f t="shared" si="25"/>
        <v>2048</v>
      </c>
      <c r="Y26" s="40">
        <f t="shared" si="25"/>
        <v>2049</v>
      </c>
      <c r="Z26" s="40">
        <f t="shared" si="25"/>
        <v>2050</v>
      </c>
      <c r="AA26" s="40">
        <f t="shared" si="25"/>
        <v>2051</v>
      </c>
      <c r="AB26" s="40">
        <f t="shared" si="25"/>
        <v>2052</v>
      </c>
      <c r="AC26" s="40">
        <f t="shared" si="25"/>
        <v>2053</v>
      </c>
      <c r="AD26" s="40">
        <f t="shared" si="25"/>
        <v>2054</v>
      </c>
      <c r="AE26" s="40">
        <f t="shared" si="25"/>
        <v>2055</v>
      </c>
      <c r="AF26" s="40">
        <f t="shared" si="25"/>
        <v>2056</v>
      </c>
      <c r="AG26" s="40">
        <f t="shared" si="25"/>
        <v>2057</v>
      </c>
      <c r="AH26" s="40">
        <f t="shared" si="25"/>
        <v>2058</v>
      </c>
      <c r="AI26" s="40">
        <f t="shared" si="25"/>
        <v>2059</v>
      </c>
      <c r="AJ26" s="802" t="s">
        <v>76</v>
      </c>
    </row>
    <row r="27" spans="1:36" s="51" customFormat="1" ht="15.6" thickTop="1" x14ac:dyDescent="0.35">
      <c r="A27" s="9" t="s">
        <v>50</v>
      </c>
      <c r="B27" s="35" t="s">
        <v>69</v>
      </c>
      <c r="C27" s="48">
        <f t="shared" ref="C27:AI27" si="26">SUM(C28:C29)</f>
        <v>38985.66136986301</v>
      </c>
      <c r="D27" s="49">
        <f t="shared" si="26"/>
        <v>392293.21753424662</v>
      </c>
      <c r="E27" s="49">
        <f t="shared" si="26"/>
        <v>943664.04273972602</v>
      </c>
      <c r="F27" s="49">
        <f t="shared" si="26"/>
        <v>118665.47287671233</v>
      </c>
      <c r="G27" s="49">
        <f t="shared" si="26"/>
        <v>2707056.1</v>
      </c>
      <c r="H27" s="49">
        <f t="shared" si="26"/>
        <v>2707056.1</v>
      </c>
      <c r="I27" s="49">
        <f t="shared" si="26"/>
        <v>2707056.1</v>
      </c>
      <c r="J27" s="49">
        <f t="shared" si="26"/>
        <v>2707056.1</v>
      </c>
      <c r="K27" s="49">
        <f t="shared" si="26"/>
        <v>2707056.1</v>
      </c>
      <c r="L27" s="49">
        <f t="shared" si="26"/>
        <v>2707056.1</v>
      </c>
      <c r="M27" s="49">
        <f t="shared" si="26"/>
        <v>2707056.1</v>
      </c>
      <c r="N27" s="49">
        <f t="shared" si="26"/>
        <v>2707056.1</v>
      </c>
      <c r="O27" s="49">
        <f t="shared" si="26"/>
        <v>2707056.1</v>
      </c>
      <c r="P27" s="49">
        <f t="shared" si="26"/>
        <v>2707056.1</v>
      </c>
      <c r="Q27" s="49">
        <f t="shared" si="26"/>
        <v>2707056.1</v>
      </c>
      <c r="R27" s="49">
        <f t="shared" si="26"/>
        <v>2707056.1</v>
      </c>
      <c r="S27" s="49">
        <f t="shared" si="26"/>
        <v>2707056.1</v>
      </c>
      <c r="T27" s="49">
        <f t="shared" si="26"/>
        <v>2707056.1</v>
      </c>
      <c r="U27" s="49">
        <f t="shared" si="26"/>
        <v>2707056.1</v>
      </c>
      <c r="V27" s="49">
        <f t="shared" si="26"/>
        <v>2707056.1</v>
      </c>
      <c r="W27" s="49">
        <f t="shared" si="26"/>
        <v>2707056.1</v>
      </c>
      <c r="X27" s="49">
        <f t="shared" si="26"/>
        <v>2707056.1</v>
      </c>
      <c r="Y27" s="49">
        <f t="shared" si="26"/>
        <v>2707056.1</v>
      </c>
      <c r="Z27" s="49">
        <f t="shared" si="26"/>
        <v>2707056.1</v>
      </c>
      <c r="AA27" s="49">
        <f t="shared" si="26"/>
        <v>2707056.1</v>
      </c>
      <c r="AB27" s="49">
        <f t="shared" si="26"/>
        <v>2707056.1</v>
      </c>
      <c r="AC27" s="49">
        <f t="shared" si="26"/>
        <v>2707056.1</v>
      </c>
      <c r="AD27" s="49">
        <f t="shared" si="26"/>
        <v>2707056.1</v>
      </c>
      <c r="AE27" s="49">
        <f t="shared" si="26"/>
        <v>2707056.1</v>
      </c>
      <c r="AF27" s="49">
        <f t="shared" si="26"/>
        <v>2707056.1</v>
      </c>
      <c r="AG27" s="49">
        <f t="shared" si="26"/>
        <v>2707056.1</v>
      </c>
      <c r="AH27" s="49">
        <f t="shared" si="26"/>
        <v>2707056.1</v>
      </c>
      <c r="AI27" s="50">
        <f t="shared" si="26"/>
        <v>2707056.1</v>
      </c>
      <c r="AJ27" s="589">
        <f>SUM(C27:AI27)</f>
        <v>79998235.294520542</v>
      </c>
    </row>
    <row r="28" spans="1:36" s="51" customFormat="1" ht="15.6" x14ac:dyDescent="0.35">
      <c r="A28" s="9" t="s">
        <v>52</v>
      </c>
      <c r="B28" s="35" t="s">
        <v>70</v>
      </c>
      <c r="C28" s="372">
        <v>18328.512876712328</v>
      </c>
      <c r="D28" s="284">
        <v>184430.66082191782</v>
      </c>
      <c r="E28" s="284">
        <v>670607.38301369862</v>
      </c>
      <c r="F28" s="284">
        <v>85022.518356164393</v>
      </c>
      <c r="G28" s="284">
        <v>1939576.2000000002</v>
      </c>
      <c r="H28" s="22">
        <v>1939576.2000000002</v>
      </c>
      <c r="I28" s="49">
        <f>$H28</f>
        <v>1939576.2000000002</v>
      </c>
      <c r="J28" s="49">
        <f t="shared" ref="J28:Y30" si="27">$H28</f>
        <v>1939576.2000000002</v>
      </c>
      <c r="K28" s="49">
        <f t="shared" si="27"/>
        <v>1939576.2000000002</v>
      </c>
      <c r="L28" s="49">
        <f t="shared" si="27"/>
        <v>1939576.2000000002</v>
      </c>
      <c r="M28" s="49">
        <f t="shared" si="27"/>
        <v>1939576.2000000002</v>
      </c>
      <c r="N28" s="49">
        <f t="shared" si="27"/>
        <v>1939576.2000000002</v>
      </c>
      <c r="O28" s="49">
        <f t="shared" si="27"/>
        <v>1939576.2000000002</v>
      </c>
      <c r="P28" s="49">
        <f t="shared" si="27"/>
        <v>1939576.2000000002</v>
      </c>
      <c r="Q28" s="49">
        <f t="shared" si="27"/>
        <v>1939576.2000000002</v>
      </c>
      <c r="R28" s="51">
        <f t="shared" si="27"/>
        <v>1939576.2000000002</v>
      </c>
      <c r="S28" s="51">
        <f t="shared" si="27"/>
        <v>1939576.2000000002</v>
      </c>
      <c r="T28" s="51">
        <f t="shared" si="27"/>
        <v>1939576.2000000002</v>
      </c>
      <c r="U28" s="51">
        <f t="shared" si="27"/>
        <v>1939576.2000000002</v>
      </c>
      <c r="V28" s="51">
        <f t="shared" si="27"/>
        <v>1939576.2000000002</v>
      </c>
      <c r="W28" s="51">
        <f t="shared" si="27"/>
        <v>1939576.2000000002</v>
      </c>
      <c r="X28" s="51">
        <f t="shared" si="27"/>
        <v>1939576.2000000002</v>
      </c>
      <c r="Y28" s="51">
        <f t="shared" si="27"/>
        <v>1939576.2000000002</v>
      </c>
      <c r="Z28" s="51">
        <f t="shared" ref="Z28:AI30" si="28">$H28</f>
        <v>1939576.2000000002</v>
      </c>
      <c r="AA28" s="51">
        <f t="shared" si="28"/>
        <v>1939576.2000000002</v>
      </c>
      <c r="AB28" s="51">
        <f t="shared" si="28"/>
        <v>1939576.2000000002</v>
      </c>
      <c r="AC28" s="51">
        <f t="shared" si="28"/>
        <v>1939576.2000000002</v>
      </c>
      <c r="AD28" s="51">
        <f t="shared" si="28"/>
        <v>1939576.2000000002</v>
      </c>
      <c r="AE28" s="51">
        <f t="shared" si="28"/>
        <v>1939576.2000000002</v>
      </c>
      <c r="AF28" s="51">
        <f t="shared" si="28"/>
        <v>1939576.2000000002</v>
      </c>
      <c r="AG28" s="51">
        <f t="shared" si="28"/>
        <v>1939576.2000000002</v>
      </c>
      <c r="AH28" s="51">
        <f t="shared" si="28"/>
        <v>1939576.2000000002</v>
      </c>
      <c r="AI28" s="555">
        <f t="shared" si="28"/>
        <v>1939576.2000000002</v>
      </c>
      <c r="AJ28" s="803">
        <f t="shared" ref="AJ28:AJ33" si="29">SUM(C28:AI28)</f>
        <v>57206098.875068523</v>
      </c>
    </row>
    <row r="29" spans="1:36" s="51" customFormat="1" ht="16.2" thickBot="1" x14ac:dyDescent="0.4">
      <c r="A29" s="245" t="s">
        <v>595</v>
      </c>
      <c r="B29" s="645" t="s">
        <v>71</v>
      </c>
      <c r="C29" s="389">
        <v>20657.148493150686</v>
      </c>
      <c r="D29" s="390">
        <v>207862.55671232878</v>
      </c>
      <c r="E29" s="390">
        <v>273056.6597260274</v>
      </c>
      <c r="F29" s="390">
        <v>33642.954520547944</v>
      </c>
      <c r="G29" s="390">
        <v>767479.89999999991</v>
      </c>
      <c r="H29" s="391">
        <v>767479.89999999991</v>
      </c>
      <c r="I29" s="52">
        <f t="shared" ref="I29:X33" si="30">$H29</f>
        <v>767479.89999999991</v>
      </c>
      <c r="J29" s="51">
        <f t="shared" si="27"/>
        <v>767479.89999999991</v>
      </c>
      <c r="K29" s="51">
        <f t="shared" si="27"/>
        <v>767479.89999999991</v>
      </c>
      <c r="L29" s="51">
        <f t="shared" si="27"/>
        <v>767479.89999999991</v>
      </c>
      <c r="M29" s="51">
        <f t="shared" si="27"/>
        <v>767479.89999999991</v>
      </c>
      <c r="N29" s="51">
        <f t="shared" si="27"/>
        <v>767479.89999999991</v>
      </c>
      <c r="O29" s="51">
        <f t="shared" si="27"/>
        <v>767479.89999999991</v>
      </c>
      <c r="P29" s="51">
        <f t="shared" si="27"/>
        <v>767479.89999999991</v>
      </c>
      <c r="Q29" s="51">
        <f t="shared" si="27"/>
        <v>767479.89999999991</v>
      </c>
      <c r="R29" s="52">
        <f t="shared" si="27"/>
        <v>767479.89999999991</v>
      </c>
      <c r="S29" s="52">
        <f t="shared" si="27"/>
        <v>767479.89999999991</v>
      </c>
      <c r="T29" s="52">
        <f t="shared" si="27"/>
        <v>767479.89999999991</v>
      </c>
      <c r="U29" s="52">
        <f t="shared" si="27"/>
        <v>767479.89999999991</v>
      </c>
      <c r="V29" s="52">
        <f t="shared" si="27"/>
        <v>767479.89999999991</v>
      </c>
      <c r="W29" s="52">
        <f t="shared" si="27"/>
        <v>767479.89999999991</v>
      </c>
      <c r="X29" s="52">
        <f t="shared" si="27"/>
        <v>767479.89999999991</v>
      </c>
      <c r="Y29" s="52">
        <f t="shared" si="27"/>
        <v>767479.89999999991</v>
      </c>
      <c r="Z29" s="52">
        <f t="shared" si="28"/>
        <v>767479.89999999991</v>
      </c>
      <c r="AA29" s="52">
        <f t="shared" si="28"/>
        <v>767479.89999999991</v>
      </c>
      <c r="AB29" s="52">
        <f t="shared" si="28"/>
        <v>767479.89999999991</v>
      </c>
      <c r="AC29" s="52">
        <f t="shared" si="28"/>
        <v>767479.89999999991</v>
      </c>
      <c r="AD29" s="52">
        <f t="shared" si="28"/>
        <v>767479.89999999991</v>
      </c>
      <c r="AE29" s="52">
        <f t="shared" si="28"/>
        <v>767479.89999999991</v>
      </c>
      <c r="AF29" s="52">
        <f t="shared" si="28"/>
        <v>767479.89999999991</v>
      </c>
      <c r="AG29" s="52">
        <f t="shared" si="28"/>
        <v>767479.89999999991</v>
      </c>
      <c r="AH29" s="52">
        <f t="shared" si="28"/>
        <v>767479.89999999991</v>
      </c>
      <c r="AI29" s="52">
        <f t="shared" si="28"/>
        <v>767479.89999999991</v>
      </c>
      <c r="AJ29" s="804">
        <f t="shared" si="29"/>
        <v>22792136.419452049</v>
      </c>
    </row>
    <row r="30" spans="1:36" s="51" customFormat="1" ht="15" x14ac:dyDescent="0.35">
      <c r="A30" s="650" t="str">
        <f>A6</f>
        <v>Výchozí hodiny provozu vlakových čet [tis. h]</v>
      </c>
      <c r="B30" s="646" t="s">
        <v>72</v>
      </c>
      <c r="C30" s="974">
        <v>1845.1319706957111</v>
      </c>
      <c r="D30" s="981">
        <v>18566.640455125595</v>
      </c>
      <c r="E30" s="981">
        <v>44165.24030121231</v>
      </c>
      <c r="F30" s="981">
        <v>4967.6653756862834</v>
      </c>
      <c r="G30" s="981">
        <v>110562.67517267476</v>
      </c>
      <c r="H30" s="981">
        <v>110562.67517267476</v>
      </c>
      <c r="I30" s="966">
        <f t="shared" si="30"/>
        <v>110562.67517267476</v>
      </c>
      <c r="J30" s="966">
        <f t="shared" si="30"/>
        <v>110562.67517267476</v>
      </c>
      <c r="K30" s="966">
        <f t="shared" si="30"/>
        <v>110562.67517267476</v>
      </c>
      <c r="L30" s="966">
        <f t="shared" si="30"/>
        <v>110562.67517267476</v>
      </c>
      <c r="M30" s="966">
        <f t="shared" si="30"/>
        <v>110562.67517267476</v>
      </c>
      <c r="N30" s="966">
        <f t="shared" si="30"/>
        <v>110562.67517267476</v>
      </c>
      <c r="O30" s="966">
        <f t="shared" si="30"/>
        <v>110562.67517267476</v>
      </c>
      <c r="P30" s="966">
        <f t="shared" si="30"/>
        <v>110562.67517267476</v>
      </c>
      <c r="Q30" s="966">
        <f t="shared" si="30"/>
        <v>110562.67517267476</v>
      </c>
      <c r="R30" s="966">
        <f t="shared" si="30"/>
        <v>110562.67517267476</v>
      </c>
      <c r="S30" s="966">
        <f t="shared" si="30"/>
        <v>110562.67517267476</v>
      </c>
      <c r="T30" s="966">
        <f t="shared" si="30"/>
        <v>110562.67517267476</v>
      </c>
      <c r="U30" s="966">
        <f t="shared" si="30"/>
        <v>110562.67517267476</v>
      </c>
      <c r="V30" s="966">
        <f t="shared" si="30"/>
        <v>110562.67517267476</v>
      </c>
      <c r="W30" s="966">
        <f t="shared" si="30"/>
        <v>110562.67517267476</v>
      </c>
      <c r="X30" s="966">
        <f t="shared" si="30"/>
        <v>110562.67517267476</v>
      </c>
      <c r="Y30" s="966">
        <f t="shared" si="27"/>
        <v>110562.67517267476</v>
      </c>
      <c r="Z30" s="966">
        <f t="shared" si="28"/>
        <v>110562.67517267476</v>
      </c>
      <c r="AA30" s="966">
        <f t="shared" si="28"/>
        <v>110562.67517267476</v>
      </c>
      <c r="AB30" s="966">
        <f t="shared" si="28"/>
        <v>110562.67517267476</v>
      </c>
      <c r="AC30" s="966">
        <f t="shared" si="28"/>
        <v>110562.67517267476</v>
      </c>
      <c r="AD30" s="966">
        <f t="shared" si="28"/>
        <v>110562.67517267476</v>
      </c>
      <c r="AE30" s="966">
        <f t="shared" si="28"/>
        <v>110562.67517267476</v>
      </c>
      <c r="AF30" s="966">
        <f t="shared" si="28"/>
        <v>110562.67517267476</v>
      </c>
      <c r="AG30" s="966">
        <f t="shared" si="28"/>
        <v>110562.67517267476</v>
      </c>
      <c r="AH30" s="966">
        <f t="shared" si="28"/>
        <v>110562.67517267476</v>
      </c>
      <c r="AI30" s="966">
        <f t="shared" si="28"/>
        <v>110562.67517267476</v>
      </c>
      <c r="AJ30" s="967">
        <f t="shared" si="29"/>
        <v>3275862.258110289</v>
      </c>
    </row>
    <row r="31" spans="1:36" s="51" customFormat="1" ht="15" x14ac:dyDescent="0.35">
      <c r="A31" s="11" t="str">
        <f>A7</f>
        <v>Výchozí hodiny provozu strojvedoucích [tis. h]</v>
      </c>
      <c r="B31" s="36" t="s">
        <v>524</v>
      </c>
      <c r="C31" s="982">
        <v>1222.5435243619238</v>
      </c>
      <c r="D31" s="983">
        <v>12301.844213891858</v>
      </c>
      <c r="E31" s="983">
        <v>35861.784609256443</v>
      </c>
      <c r="F31" s="983">
        <v>4028.6802783874969</v>
      </c>
      <c r="G31" s="983">
        <v>88691.157405607533</v>
      </c>
      <c r="H31" s="983">
        <v>88691.157405607533</v>
      </c>
      <c r="I31" s="984">
        <f t="shared" si="30"/>
        <v>88691.157405607533</v>
      </c>
      <c r="J31" s="984">
        <f t="shared" ref="J31:AI33" si="31">$H31</f>
        <v>88691.157405607533</v>
      </c>
      <c r="K31" s="984">
        <f t="shared" si="31"/>
        <v>88691.157405607533</v>
      </c>
      <c r="L31" s="984">
        <f t="shared" si="31"/>
        <v>88691.157405607533</v>
      </c>
      <c r="M31" s="984">
        <f t="shared" si="31"/>
        <v>88691.157405607533</v>
      </c>
      <c r="N31" s="984">
        <f t="shared" si="31"/>
        <v>88691.157405607533</v>
      </c>
      <c r="O31" s="984">
        <f t="shared" si="31"/>
        <v>88691.157405607533</v>
      </c>
      <c r="P31" s="984">
        <f t="shared" si="31"/>
        <v>88691.157405607533</v>
      </c>
      <c r="Q31" s="984">
        <f t="shared" si="31"/>
        <v>88691.157405607533</v>
      </c>
      <c r="R31" s="984">
        <f t="shared" si="31"/>
        <v>88691.157405607533</v>
      </c>
      <c r="S31" s="984">
        <f t="shared" si="31"/>
        <v>88691.157405607533</v>
      </c>
      <c r="T31" s="984">
        <f t="shared" si="31"/>
        <v>88691.157405607533</v>
      </c>
      <c r="U31" s="984">
        <f t="shared" si="31"/>
        <v>88691.157405607533</v>
      </c>
      <c r="V31" s="984">
        <f t="shared" si="31"/>
        <v>88691.157405607533</v>
      </c>
      <c r="W31" s="984">
        <f t="shared" si="31"/>
        <v>88691.157405607533</v>
      </c>
      <c r="X31" s="984">
        <f t="shared" si="31"/>
        <v>88691.157405607533</v>
      </c>
      <c r="Y31" s="984">
        <f t="shared" si="31"/>
        <v>88691.157405607533</v>
      </c>
      <c r="Z31" s="984">
        <f t="shared" si="31"/>
        <v>88691.157405607533</v>
      </c>
      <c r="AA31" s="984">
        <f t="shared" si="31"/>
        <v>88691.157405607533</v>
      </c>
      <c r="AB31" s="984">
        <f t="shared" si="31"/>
        <v>88691.157405607533</v>
      </c>
      <c r="AC31" s="984">
        <f t="shared" si="31"/>
        <v>88691.157405607533</v>
      </c>
      <c r="AD31" s="984">
        <f t="shared" si="31"/>
        <v>88691.157405607533</v>
      </c>
      <c r="AE31" s="984">
        <f t="shared" si="31"/>
        <v>88691.157405607533</v>
      </c>
      <c r="AF31" s="984">
        <f t="shared" si="31"/>
        <v>88691.157405607533</v>
      </c>
      <c r="AG31" s="984">
        <f t="shared" si="31"/>
        <v>88691.157405607533</v>
      </c>
      <c r="AH31" s="984">
        <f t="shared" si="31"/>
        <v>88691.157405607533</v>
      </c>
      <c r="AI31" s="984">
        <f t="shared" si="31"/>
        <v>88691.157405607533</v>
      </c>
      <c r="AJ31" s="970">
        <f t="shared" si="29"/>
        <v>2625458.4173885165</v>
      </c>
    </row>
    <row r="32" spans="1:36" ht="15" x14ac:dyDescent="0.35">
      <c r="A32" s="11" t="s">
        <v>554</v>
      </c>
      <c r="B32" s="36" t="s">
        <v>74</v>
      </c>
      <c r="C32" s="985">
        <v>1293.3260273972603</v>
      </c>
      <c r="D32" s="986">
        <v>13014.093150684932</v>
      </c>
      <c r="E32" s="986">
        <v>26554.871232876711</v>
      </c>
      <c r="F32" s="986">
        <v>2905.2931506849313</v>
      </c>
      <c r="G32" s="986">
        <v>66277</v>
      </c>
      <c r="H32" s="986">
        <v>66277</v>
      </c>
      <c r="I32" s="984">
        <f t="shared" si="30"/>
        <v>66277</v>
      </c>
      <c r="J32" s="984">
        <f t="shared" si="31"/>
        <v>66277</v>
      </c>
      <c r="K32" s="984">
        <f t="shared" si="31"/>
        <v>66277</v>
      </c>
      <c r="L32" s="984">
        <f t="shared" si="31"/>
        <v>66277</v>
      </c>
      <c r="M32" s="984">
        <f t="shared" si="31"/>
        <v>66277</v>
      </c>
      <c r="N32" s="984">
        <f t="shared" si="31"/>
        <v>66277</v>
      </c>
      <c r="O32" s="984">
        <f t="shared" si="31"/>
        <v>66277</v>
      </c>
      <c r="P32" s="984">
        <f t="shared" si="31"/>
        <v>66277</v>
      </c>
      <c r="Q32" s="984">
        <f t="shared" si="31"/>
        <v>66277</v>
      </c>
      <c r="R32" s="984">
        <f t="shared" si="31"/>
        <v>66277</v>
      </c>
      <c r="S32" s="984">
        <f t="shared" si="31"/>
        <v>66277</v>
      </c>
      <c r="T32" s="984">
        <f t="shared" si="31"/>
        <v>66277</v>
      </c>
      <c r="U32" s="984">
        <f t="shared" si="31"/>
        <v>66277</v>
      </c>
      <c r="V32" s="984">
        <f t="shared" si="31"/>
        <v>66277</v>
      </c>
      <c r="W32" s="984">
        <f t="shared" si="31"/>
        <v>66277</v>
      </c>
      <c r="X32" s="984">
        <f t="shared" si="31"/>
        <v>66277</v>
      </c>
      <c r="Y32" s="984">
        <f t="shared" si="31"/>
        <v>66277</v>
      </c>
      <c r="Z32" s="984">
        <f t="shared" si="31"/>
        <v>66277</v>
      </c>
      <c r="AA32" s="984">
        <f t="shared" si="31"/>
        <v>66277</v>
      </c>
      <c r="AB32" s="984">
        <f t="shared" si="31"/>
        <v>66277</v>
      </c>
      <c r="AC32" s="984">
        <f t="shared" si="31"/>
        <v>66277</v>
      </c>
      <c r="AD32" s="984">
        <f t="shared" si="31"/>
        <v>66277</v>
      </c>
      <c r="AE32" s="984">
        <f t="shared" si="31"/>
        <v>66277</v>
      </c>
      <c r="AF32" s="984">
        <f t="shared" si="31"/>
        <v>66277</v>
      </c>
      <c r="AG32" s="984">
        <f t="shared" si="31"/>
        <v>66277</v>
      </c>
      <c r="AH32" s="984">
        <f t="shared" si="31"/>
        <v>66277</v>
      </c>
      <c r="AI32" s="984">
        <f t="shared" si="31"/>
        <v>66277</v>
      </c>
      <c r="AJ32" s="970">
        <f t="shared" si="29"/>
        <v>1965800.583561644</v>
      </c>
    </row>
    <row r="33" spans="1:36" s="51" customFormat="1" ht="15.6" thickBot="1" x14ac:dyDescent="0.4">
      <c r="A33" s="10" t="str">
        <f>A9</f>
        <v>Výchozí hodiny provozu ostrahy [tis. h]</v>
      </c>
      <c r="B33" s="37" t="s">
        <v>73</v>
      </c>
      <c r="C33" s="987">
        <v>0.01</v>
      </c>
      <c r="D33" s="988">
        <v>0.05</v>
      </c>
      <c r="E33" s="988">
        <v>0.05</v>
      </c>
      <c r="F33" s="988">
        <v>0.01</v>
      </c>
      <c r="G33" s="988">
        <v>0.1</v>
      </c>
      <c r="H33" s="988">
        <v>0.1</v>
      </c>
      <c r="I33" s="989">
        <f t="shared" si="30"/>
        <v>0.1</v>
      </c>
      <c r="J33" s="989">
        <f t="shared" si="31"/>
        <v>0.1</v>
      </c>
      <c r="K33" s="989">
        <f t="shared" si="31"/>
        <v>0.1</v>
      </c>
      <c r="L33" s="989">
        <f t="shared" si="31"/>
        <v>0.1</v>
      </c>
      <c r="M33" s="989">
        <f t="shared" si="31"/>
        <v>0.1</v>
      </c>
      <c r="N33" s="989">
        <f t="shared" si="31"/>
        <v>0.1</v>
      </c>
      <c r="O33" s="989">
        <f t="shared" si="31"/>
        <v>0.1</v>
      </c>
      <c r="P33" s="989">
        <f t="shared" si="31"/>
        <v>0.1</v>
      </c>
      <c r="Q33" s="989">
        <f t="shared" si="31"/>
        <v>0.1</v>
      </c>
      <c r="R33" s="989">
        <f t="shared" si="31"/>
        <v>0.1</v>
      </c>
      <c r="S33" s="989">
        <f t="shared" si="31"/>
        <v>0.1</v>
      </c>
      <c r="T33" s="989">
        <f t="shared" si="31"/>
        <v>0.1</v>
      </c>
      <c r="U33" s="989">
        <f t="shared" si="31"/>
        <v>0.1</v>
      </c>
      <c r="V33" s="989">
        <f t="shared" si="31"/>
        <v>0.1</v>
      </c>
      <c r="W33" s="989">
        <f t="shared" si="31"/>
        <v>0.1</v>
      </c>
      <c r="X33" s="989">
        <f t="shared" si="31"/>
        <v>0.1</v>
      </c>
      <c r="Y33" s="989">
        <f t="shared" si="31"/>
        <v>0.1</v>
      </c>
      <c r="Z33" s="989">
        <f t="shared" si="31"/>
        <v>0.1</v>
      </c>
      <c r="AA33" s="989">
        <f t="shared" si="31"/>
        <v>0.1</v>
      </c>
      <c r="AB33" s="989">
        <f t="shared" si="31"/>
        <v>0.1</v>
      </c>
      <c r="AC33" s="989">
        <f t="shared" si="31"/>
        <v>0.1</v>
      </c>
      <c r="AD33" s="989">
        <f t="shared" si="31"/>
        <v>0.1</v>
      </c>
      <c r="AE33" s="989">
        <f t="shared" si="31"/>
        <v>0.1</v>
      </c>
      <c r="AF33" s="989">
        <f t="shared" si="31"/>
        <v>0.1</v>
      </c>
      <c r="AG33" s="989">
        <f t="shared" si="31"/>
        <v>0.1</v>
      </c>
      <c r="AH33" s="989">
        <f t="shared" si="31"/>
        <v>0.1</v>
      </c>
      <c r="AI33" s="989">
        <f t="shared" si="31"/>
        <v>0.1</v>
      </c>
      <c r="AJ33" s="973">
        <f t="shared" si="29"/>
        <v>3.0200000000000018</v>
      </c>
    </row>
    <row r="34" spans="1:36" ht="15" x14ac:dyDescent="0.35">
      <c r="A34" s="245" t="s">
        <v>57</v>
      </c>
      <c r="B34" s="597" t="s">
        <v>58</v>
      </c>
      <c r="C34" s="598">
        <f t="shared" ref="C34:AI34" si="32">C$10</f>
        <v>25</v>
      </c>
      <c r="D34" s="599">
        <f t="shared" si="32"/>
        <v>25</v>
      </c>
      <c r="E34" s="599">
        <f t="shared" si="32"/>
        <v>40</v>
      </c>
      <c r="F34" s="599">
        <f t="shared" si="32"/>
        <v>60</v>
      </c>
      <c r="G34" s="599">
        <f t="shared" si="32"/>
        <v>60</v>
      </c>
      <c r="H34" s="599">
        <f t="shared" si="32"/>
        <v>60</v>
      </c>
      <c r="I34" s="599">
        <f t="shared" si="32"/>
        <v>60</v>
      </c>
      <c r="J34" s="599">
        <f t="shared" si="32"/>
        <v>60</v>
      </c>
      <c r="K34" s="599">
        <f t="shared" si="32"/>
        <v>60</v>
      </c>
      <c r="L34" s="599">
        <f t="shared" si="32"/>
        <v>60</v>
      </c>
      <c r="M34" s="599">
        <f t="shared" si="32"/>
        <v>60</v>
      </c>
      <c r="N34" s="599">
        <f t="shared" si="32"/>
        <v>60</v>
      </c>
      <c r="O34" s="599">
        <f t="shared" si="32"/>
        <v>60</v>
      </c>
      <c r="P34" s="599">
        <f t="shared" si="32"/>
        <v>60</v>
      </c>
      <c r="Q34" s="599">
        <f t="shared" si="32"/>
        <v>60</v>
      </c>
      <c r="R34" s="599">
        <f t="shared" si="32"/>
        <v>60</v>
      </c>
      <c r="S34" s="599">
        <f t="shared" si="32"/>
        <v>60</v>
      </c>
      <c r="T34" s="599">
        <f t="shared" si="32"/>
        <v>60</v>
      </c>
      <c r="U34" s="599">
        <f t="shared" si="32"/>
        <v>60</v>
      </c>
      <c r="V34" s="599">
        <f t="shared" si="32"/>
        <v>60</v>
      </c>
      <c r="W34" s="599">
        <f t="shared" si="32"/>
        <v>60</v>
      </c>
      <c r="X34" s="599">
        <f t="shared" si="32"/>
        <v>60</v>
      </c>
      <c r="Y34" s="599">
        <f t="shared" si="32"/>
        <v>60</v>
      </c>
      <c r="Z34" s="599">
        <f t="shared" si="32"/>
        <v>60</v>
      </c>
      <c r="AA34" s="599">
        <f t="shared" si="32"/>
        <v>60</v>
      </c>
      <c r="AB34" s="599">
        <f t="shared" si="32"/>
        <v>60</v>
      </c>
      <c r="AC34" s="599">
        <f t="shared" si="32"/>
        <v>60</v>
      </c>
      <c r="AD34" s="599">
        <f t="shared" si="32"/>
        <v>60</v>
      </c>
      <c r="AE34" s="599">
        <f t="shared" si="32"/>
        <v>60</v>
      </c>
      <c r="AF34" s="599">
        <f t="shared" si="32"/>
        <v>60</v>
      </c>
      <c r="AG34" s="599">
        <f t="shared" si="32"/>
        <v>60</v>
      </c>
      <c r="AH34" s="599">
        <f t="shared" si="32"/>
        <v>60</v>
      </c>
      <c r="AI34" s="599">
        <f t="shared" si="32"/>
        <v>60</v>
      </c>
      <c r="AJ34" s="806" t="s">
        <v>134</v>
      </c>
    </row>
    <row r="35" spans="1:36" ht="15" thickBot="1" x14ac:dyDescent="0.35">
      <c r="A35" s="10" t="s">
        <v>59</v>
      </c>
      <c r="B35" s="37" t="s">
        <v>640</v>
      </c>
      <c r="C35" s="157">
        <f>C$11</f>
        <v>25</v>
      </c>
      <c r="D35" s="158">
        <f t="shared" ref="D35:AI35" si="33">D$11</f>
        <v>25</v>
      </c>
      <c r="E35" s="158">
        <f t="shared" si="33"/>
        <v>40</v>
      </c>
      <c r="F35" s="158">
        <f t="shared" si="33"/>
        <v>60</v>
      </c>
      <c r="G35" s="158">
        <f t="shared" si="33"/>
        <v>60</v>
      </c>
      <c r="H35" s="158">
        <f t="shared" si="33"/>
        <v>60</v>
      </c>
      <c r="I35" s="41">
        <f t="shared" si="33"/>
        <v>60</v>
      </c>
      <c r="J35" s="41">
        <f t="shared" si="33"/>
        <v>60</v>
      </c>
      <c r="K35" s="41">
        <f t="shared" si="33"/>
        <v>60</v>
      </c>
      <c r="L35" s="41">
        <f t="shared" si="33"/>
        <v>60</v>
      </c>
      <c r="M35" s="41">
        <f t="shared" si="33"/>
        <v>60</v>
      </c>
      <c r="N35" s="41">
        <f t="shared" si="33"/>
        <v>60</v>
      </c>
      <c r="O35" s="41">
        <f t="shared" si="33"/>
        <v>60</v>
      </c>
      <c r="P35" s="41">
        <f t="shared" si="33"/>
        <v>60</v>
      </c>
      <c r="Q35" s="41">
        <f t="shared" si="33"/>
        <v>60</v>
      </c>
      <c r="R35" s="41">
        <f t="shared" si="33"/>
        <v>60</v>
      </c>
      <c r="S35" s="41">
        <f t="shared" si="33"/>
        <v>60</v>
      </c>
      <c r="T35" s="41">
        <f t="shared" si="33"/>
        <v>60</v>
      </c>
      <c r="U35" s="41">
        <f t="shared" si="33"/>
        <v>60</v>
      </c>
      <c r="V35" s="41">
        <f t="shared" si="33"/>
        <v>60</v>
      </c>
      <c r="W35" s="41">
        <f t="shared" si="33"/>
        <v>60</v>
      </c>
      <c r="X35" s="41">
        <f t="shared" si="33"/>
        <v>60</v>
      </c>
      <c r="Y35" s="41">
        <f t="shared" si="33"/>
        <v>60</v>
      </c>
      <c r="Z35" s="41">
        <f t="shared" si="33"/>
        <v>60</v>
      </c>
      <c r="AA35" s="41">
        <f t="shared" si="33"/>
        <v>60</v>
      </c>
      <c r="AB35" s="41">
        <f t="shared" si="33"/>
        <v>60</v>
      </c>
      <c r="AC35" s="41">
        <f t="shared" si="33"/>
        <v>60</v>
      </c>
      <c r="AD35" s="41">
        <f t="shared" si="33"/>
        <v>60</v>
      </c>
      <c r="AE35" s="41">
        <f t="shared" si="33"/>
        <v>60</v>
      </c>
      <c r="AF35" s="41">
        <f t="shared" si="33"/>
        <v>60</v>
      </c>
      <c r="AG35" s="41">
        <f t="shared" si="33"/>
        <v>60</v>
      </c>
      <c r="AH35" s="41">
        <f t="shared" si="33"/>
        <v>60</v>
      </c>
      <c r="AI35" s="41">
        <f t="shared" si="33"/>
        <v>60</v>
      </c>
      <c r="AJ35" s="807" t="s">
        <v>134</v>
      </c>
    </row>
    <row r="36" spans="1:36" x14ac:dyDescent="0.3"/>
  </sheetData>
  <sheetProtection algorithmName="SHA-512" hashValue="pzc17lOVJ1IrkdK2sx7f7DY4zKUIlgxpK0Vo5leFctY6VAsnfMsoAtg7CKr/A3ictY7mQs9a8aB/shW7IG7//g==" saltValue="8OpzArbZ1Zp8QdXRN1n8Aw==" spinCount="100000" sheet="1" objects="1" scenarios="1"/>
  <phoneticPr fontId="10"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62C81-04C0-4DD4-BD8E-8F9D9A494ED1}">
  <sheetPr>
    <tabColor theme="9"/>
  </sheetPr>
  <dimension ref="A1:AK36"/>
  <sheetViews>
    <sheetView showGridLines="0" topLeftCell="A14" zoomScaleNormal="100" workbookViewId="0">
      <pane xSplit="2" topLeftCell="G1" activePane="topRight" state="frozen"/>
      <selection activeCell="A34" sqref="A34"/>
      <selection pane="topRight" activeCell="I21" sqref="I21"/>
    </sheetView>
  </sheetViews>
  <sheetFormatPr defaultColWidth="0" defaultRowHeight="0" customHeight="1" zeroHeight="1" x14ac:dyDescent="0.3"/>
  <cols>
    <col min="1" max="1" width="50.6640625" style="1" customWidth="1"/>
    <col min="2" max="2" width="9.6640625" style="1" customWidth="1"/>
    <col min="3" max="3" width="9.109375" style="1" customWidth="1"/>
    <col min="4" max="4" width="8.88671875" style="1" customWidth="1"/>
    <col min="5" max="5" width="10.5546875" style="1" customWidth="1"/>
    <col min="6" max="36" width="9.109375" style="1" customWidth="1"/>
    <col min="37" max="37" width="2.6640625" style="1" customWidth="1"/>
    <col min="38" max="16384" width="9.109375" style="1" hidden="1"/>
  </cols>
  <sheetData>
    <row r="1" spans="1:36" ht="14.4" x14ac:dyDescent="0.3">
      <c r="A1" s="13" t="s">
        <v>417</v>
      </c>
      <c r="B1" s="15" t="s">
        <v>43</v>
      </c>
      <c r="C1" s="38" t="s">
        <v>44</v>
      </c>
      <c r="D1" s="39"/>
      <c r="E1" s="39"/>
      <c r="F1" s="39"/>
      <c r="G1" s="39"/>
      <c r="H1" s="39"/>
      <c r="I1" s="39"/>
      <c r="J1" s="39"/>
      <c r="K1" s="39"/>
      <c r="L1" s="39"/>
      <c r="M1" s="39"/>
      <c r="N1" s="39"/>
      <c r="O1" s="39"/>
      <c r="P1" s="39"/>
      <c r="Q1" s="39"/>
      <c r="R1" s="39"/>
      <c r="S1" s="39"/>
      <c r="T1" s="287"/>
      <c r="U1" s="287"/>
      <c r="V1" s="287"/>
      <c r="W1" s="287"/>
      <c r="X1" s="287"/>
      <c r="Y1" s="287"/>
      <c r="Z1" s="287"/>
      <c r="AA1" s="287"/>
      <c r="AB1" s="287"/>
      <c r="AC1" s="287"/>
      <c r="AD1" s="287"/>
      <c r="AE1" s="287"/>
      <c r="AF1" s="287"/>
      <c r="AG1" s="287"/>
      <c r="AH1" s="287"/>
      <c r="AI1" s="47"/>
      <c r="AJ1" s="805" t="s">
        <v>78</v>
      </c>
    </row>
    <row r="2" spans="1:36" s="387" customFormat="1" ht="15" thickBot="1" x14ac:dyDescent="0.35">
      <c r="A2" s="6" t="s">
        <v>45</v>
      </c>
      <c r="B2" s="34"/>
      <c r="C2" s="40" t="str">
        <f>'Provoz výchozí'!C2</f>
        <v>XII/29</v>
      </c>
      <c r="D2" s="40" t="str">
        <f>'Provoz výchozí'!D2</f>
        <v>I-VI/30</v>
      </c>
      <c r="E2" s="40" t="str">
        <f>'Provoz výchozí'!E2</f>
        <v>VI-XII/30</v>
      </c>
      <c r="F2" s="40" t="str">
        <f>'Provoz výchozí'!F2</f>
        <v>XII/30</v>
      </c>
      <c r="G2" s="40">
        <f>'Provoz výchozí'!G2</f>
        <v>2031</v>
      </c>
      <c r="H2" s="40">
        <f>'Provoz výchozí'!H2</f>
        <v>2032</v>
      </c>
      <c r="I2" s="40">
        <f>'Provoz výchozí'!I2</f>
        <v>2033</v>
      </c>
      <c r="J2" s="40">
        <f t="shared" ref="J2:AI2" si="0">I2+1</f>
        <v>2034</v>
      </c>
      <c r="K2" s="40">
        <f t="shared" si="0"/>
        <v>2035</v>
      </c>
      <c r="L2" s="40">
        <f t="shared" si="0"/>
        <v>2036</v>
      </c>
      <c r="M2" s="40">
        <f t="shared" si="0"/>
        <v>2037</v>
      </c>
      <c r="N2" s="40">
        <f t="shared" si="0"/>
        <v>2038</v>
      </c>
      <c r="O2" s="40">
        <f t="shared" si="0"/>
        <v>2039</v>
      </c>
      <c r="P2" s="40">
        <f t="shared" si="0"/>
        <v>2040</v>
      </c>
      <c r="Q2" s="40">
        <f t="shared" si="0"/>
        <v>2041</v>
      </c>
      <c r="R2" s="40">
        <f t="shared" si="0"/>
        <v>2042</v>
      </c>
      <c r="S2" s="40">
        <f t="shared" si="0"/>
        <v>2043</v>
      </c>
      <c r="T2" s="40">
        <f t="shared" si="0"/>
        <v>2044</v>
      </c>
      <c r="U2" s="40">
        <f t="shared" si="0"/>
        <v>2045</v>
      </c>
      <c r="V2" s="40">
        <f t="shared" si="0"/>
        <v>2046</v>
      </c>
      <c r="W2" s="40">
        <f t="shared" si="0"/>
        <v>2047</v>
      </c>
      <c r="X2" s="40">
        <f t="shared" si="0"/>
        <v>2048</v>
      </c>
      <c r="Y2" s="40">
        <f t="shared" si="0"/>
        <v>2049</v>
      </c>
      <c r="Z2" s="40">
        <f t="shared" si="0"/>
        <v>2050</v>
      </c>
      <c r="AA2" s="40">
        <f t="shared" si="0"/>
        <v>2051</v>
      </c>
      <c r="AB2" s="40">
        <f t="shared" si="0"/>
        <v>2052</v>
      </c>
      <c r="AC2" s="40">
        <f t="shared" si="0"/>
        <v>2053</v>
      </c>
      <c r="AD2" s="40">
        <f t="shared" si="0"/>
        <v>2054</v>
      </c>
      <c r="AE2" s="40">
        <f t="shared" si="0"/>
        <v>2055</v>
      </c>
      <c r="AF2" s="40">
        <f t="shared" si="0"/>
        <v>2056</v>
      </c>
      <c r="AG2" s="40">
        <f t="shared" si="0"/>
        <v>2057</v>
      </c>
      <c r="AH2" s="40">
        <f t="shared" si="0"/>
        <v>2058</v>
      </c>
      <c r="AI2" s="43">
        <f t="shared" si="0"/>
        <v>2059</v>
      </c>
      <c r="AJ2" s="802" t="s">
        <v>76</v>
      </c>
    </row>
    <row r="3" spans="1:36" ht="15.6" thickTop="1" x14ac:dyDescent="0.35">
      <c r="A3" s="9" t="s">
        <v>477</v>
      </c>
      <c r="B3" s="35" t="s">
        <v>418</v>
      </c>
      <c r="C3" s="48"/>
      <c r="D3" s="49"/>
      <c r="E3" s="49"/>
      <c r="F3" s="49"/>
      <c r="G3" s="49">
        <f t="shared" ref="G3:AJ9" si="1">SUM(G15,G27)</f>
        <v>0</v>
      </c>
      <c r="H3" s="49">
        <f t="shared" si="1"/>
        <v>1991421.4</v>
      </c>
      <c r="I3" s="49">
        <f t="shared" si="1"/>
        <v>2925675.4000000004</v>
      </c>
      <c r="J3" s="49">
        <f t="shared" si="1"/>
        <v>2925675.4000000004</v>
      </c>
      <c r="K3" s="49">
        <f t="shared" si="1"/>
        <v>2925675.4000000004</v>
      </c>
      <c r="L3" s="49">
        <f t="shared" si="1"/>
        <v>2925675.4000000004</v>
      </c>
      <c r="M3" s="49">
        <f t="shared" si="1"/>
        <v>2925675.4000000004</v>
      </c>
      <c r="N3" s="49">
        <f t="shared" si="1"/>
        <v>2925675.4000000004</v>
      </c>
      <c r="O3" s="49">
        <f t="shared" si="1"/>
        <v>2925675.4000000004</v>
      </c>
      <c r="P3" s="49">
        <f t="shared" si="1"/>
        <v>2925675.4000000004</v>
      </c>
      <c r="Q3" s="49">
        <f t="shared" si="1"/>
        <v>2925675.4000000004</v>
      </c>
      <c r="R3" s="49">
        <f t="shared" si="1"/>
        <v>2925675.4000000004</v>
      </c>
      <c r="S3" s="50">
        <f t="shared" si="1"/>
        <v>2925675.4000000004</v>
      </c>
      <c r="T3" s="50">
        <f t="shared" si="1"/>
        <v>2925675.4000000004</v>
      </c>
      <c r="U3" s="50">
        <f t="shared" si="1"/>
        <v>2925675.4000000004</v>
      </c>
      <c r="V3" s="50">
        <f t="shared" si="1"/>
        <v>2925675.4000000004</v>
      </c>
      <c r="W3" s="50">
        <f t="shared" si="1"/>
        <v>2925675.4000000004</v>
      </c>
      <c r="X3" s="50">
        <f t="shared" si="1"/>
        <v>2925675.4000000004</v>
      </c>
      <c r="Y3" s="50">
        <f t="shared" si="1"/>
        <v>2925675.4000000004</v>
      </c>
      <c r="Z3" s="50">
        <f t="shared" si="1"/>
        <v>2925675.4000000004</v>
      </c>
      <c r="AA3" s="50">
        <f t="shared" si="1"/>
        <v>2925675.4000000004</v>
      </c>
      <c r="AB3" s="50">
        <f t="shared" si="1"/>
        <v>2925675.4000000004</v>
      </c>
      <c r="AC3" s="50">
        <f t="shared" si="1"/>
        <v>2925675.4000000004</v>
      </c>
      <c r="AD3" s="50">
        <f t="shared" si="1"/>
        <v>2925675.4000000004</v>
      </c>
      <c r="AE3" s="50">
        <f t="shared" si="1"/>
        <v>2925675.4000000004</v>
      </c>
      <c r="AF3" s="50">
        <f t="shared" si="1"/>
        <v>2925675.4000000004</v>
      </c>
      <c r="AG3" s="50">
        <f t="shared" si="1"/>
        <v>2925675.4000000004</v>
      </c>
      <c r="AH3" s="50">
        <f t="shared" si="1"/>
        <v>2925675.4000000004</v>
      </c>
      <c r="AI3" s="288">
        <f t="shared" si="1"/>
        <v>2925675.4000000004</v>
      </c>
      <c r="AJ3" s="589">
        <f t="shared" si="1"/>
        <v>80984657.199999988</v>
      </c>
    </row>
    <row r="4" spans="1:36" ht="15.6" x14ac:dyDescent="0.35">
      <c r="A4" s="9" t="s">
        <v>482</v>
      </c>
      <c r="B4" s="35" t="s">
        <v>419</v>
      </c>
      <c r="C4" s="48"/>
      <c r="D4" s="49"/>
      <c r="E4" s="49"/>
      <c r="F4" s="49"/>
      <c r="G4" s="49">
        <f t="shared" ref="G4:AI4" si="2">SUM(G16,G28)</f>
        <v>0</v>
      </c>
      <c r="H4" s="49">
        <f t="shared" si="2"/>
        <v>109188.09999999998</v>
      </c>
      <c r="I4" s="49">
        <f t="shared" si="2"/>
        <v>685539.5</v>
      </c>
      <c r="J4" s="49">
        <f t="shared" si="2"/>
        <v>685539.5</v>
      </c>
      <c r="K4" s="49">
        <f t="shared" si="2"/>
        <v>685539.5</v>
      </c>
      <c r="L4" s="49">
        <f t="shared" si="2"/>
        <v>685539.5</v>
      </c>
      <c r="M4" s="49">
        <f t="shared" si="2"/>
        <v>685539.5</v>
      </c>
      <c r="N4" s="49">
        <f t="shared" si="2"/>
        <v>685539.5</v>
      </c>
      <c r="O4" s="49">
        <f t="shared" si="2"/>
        <v>685539.5</v>
      </c>
      <c r="P4" s="49">
        <f t="shared" si="2"/>
        <v>685539.5</v>
      </c>
      <c r="Q4" s="49">
        <f t="shared" si="2"/>
        <v>685539.5</v>
      </c>
      <c r="R4" s="51">
        <f t="shared" si="2"/>
        <v>685539.5</v>
      </c>
      <c r="S4" s="51">
        <f t="shared" si="2"/>
        <v>685539.5</v>
      </c>
      <c r="T4" s="51">
        <f t="shared" si="2"/>
        <v>685539.5</v>
      </c>
      <c r="U4" s="51">
        <f t="shared" si="2"/>
        <v>685539.5</v>
      </c>
      <c r="V4" s="51">
        <f t="shared" si="2"/>
        <v>685539.5</v>
      </c>
      <c r="W4" s="51">
        <f t="shared" si="2"/>
        <v>685539.5</v>
      </c>
      <c r="X4" s="51">
        <f t="shared" si="2"/>
        <v>685539.5</v>
      </c>
      <c r="Y4" s="51">
        <f t="shared" si="2"/>
        <v>685539.5</v>
      </c>
      <c r="Z4" s="51">
        <f t="shared" si="2"/>
        <v>685539.5</v>
      </c>
      <c r="AA4" s="51">
        <f t="shared" si="2"/>
        <v>685539.5</v>
      </c>
      <c r="AB4" s="51">
        <f t="shared" si="2"/>
        <v>685539.5</v>
      </c>
      <c r="AC4" s="51">
        <f t="shared" si="2"/>
        <v>685539.5</v>
      </c>
      <c r="AD4" s="51">
        <f t="shared" si="2"/>
        <v>685539.5</v>
      </c>
      <c r="AE4" s="51">
        <f t="shared" si="2"/>
        <v>685539.5</v>
      </c>
      <c r="AF4" s="51">
        <f t="shared" si="2"/>
        <v>685539.5</v>
      </c>
      <c r="AG4" s="51">
        <f t="shared" si="2"/>
        <v>685539.5</v>
      </c>
      <c r="AH4" s="51">
        <f t="shared" si="2"/>
        <v>685539.5</v>
      </c>
      <c r="AI4" s="289">
        <f t="shared" si="2"/>
        <v>685539.5</v>
      </c>
      <c r="AJ4" s="803">
        <f t="shared" si="1"/>
        <v>18618754.600000005</v>
      </c>
    </row>
    <row r="5" spans="1:36" ht="16.2" thickBot="1" x14ac:dyDescent="0.4">
      <c r="A5" s="245" t="s">
        <v>596</v>
      </c>
      <c r="B5" s="645" t="s">
        <v>420</v>
      </c>
      <c r="C5" s="388"/>
      <c r="D5" s="555"/>
      <c r="E5" s="555"/>
      <c r="F5" s="555"/>
      <c r="G5" s="555">
        <f t="shared" ref="G5:AI5" si="3">SUM(G17,G29)</f>
        <v>0</v>
      </c>
      <c r="H5" s="555">
        <f t="shared" si="3"/>
        <v>1882233.3</v>
      </c>
      <c r="I5" s="555">
        <f t="shared" si="3"/>
        <v>2240135.9000000004</v>
      </c>
      <c r="J5" s="555">
        <f t="shared" si="3"/>
        <v>2240135.9000000004</v>
      </c>
      <c r="K5" s="555">
        <f t="shared" si="3"/>
        <v>2240135.9000000004</v>
      </c>
      <c r="L5" s="555">
        <f t="shared" si="3"/>
        <v>2240135.9000000004</v>
      </c>
      <c r="M5" s="555">
        <f t="shared" si="3"/>
        <v>2240135.9000000004</v>
      </c>
      <c r="N5" s="555">
        <f t="shared" si="3"/>
        <v>2240135.9000000004</v>
      </c>
      <c r="O5" s="555">
        <f t="shared" si="3"/>
        <v>2240135.9000000004</v>
      </c>
      <c r="P5" s="555">
        <f t="shared" si="3"/>
        <v>2240135.9000000004</v>
      </c>
      <c r="Q5" s="555">
        <f t="shared" si="3"/>
        <v>2240135.9000000004</v>
      </c>
      <c r="R5" s="52">
        <f t="shared" si="3"/>
        <v>2240135.9000000004</v>
      </c>
      <c r="S5" s="52">
        <f t="shared" si="3"/>
        <v>2240135.9000000004</v>
      </c>
      <c r="T5" s="52">
        <f t="shared" si="3"/>
        <v>2240135.9000000004</v>
      </c>
      <c r="U5" s="52">
        <f t="shared" si="3"/>
        <v>2240135.9000000004</v>
      </c>
      <c r="V5" s="52">
        <f t="shared" si="3"/>
        <v>2240135.9000000004</v>
      </c>
      <c r="W5" s="52">
        <f t="shared" si="3"/>
        <v>2240135.9000000004</v>
      </c>
      <c r="X5" s="52">
        <f t="shared" si="3"/>
        <v>2240135.9000000004</v>
      </c>
      <c r="Y5" s="52">
        <f t="shared" si="3"/>
        <v>2240135.9000000004</v>
      </c>
      <c r="Z5" s="52">
        <f t="shared" si="3"/>
        <v>2240135.9000000004</v>
      </c>
      <c r="AA5" s="52">
        <f t="shared" si="3"/>
        <v>2240135.9000000004</v>
      </c>
      <c r="AB5" s="52">
        <f t="shared" si="3"/>
        <v>2240135.9000000004</v>
      </c>
      <c r="AC5" s="52">
        <f t="shared" si="3"/>
        <v>2240135.9000000004</v>
      </c>
      <c r="AD5" s="52">
        <f t="shared" si="3"/>
        <v>2240135.9000000004</v>
      </c>
      <c r="AE5" s="52">
        <f t="shared" si="3"/>
        <v>2240135.9000000004</v>
      </c>
      <c r="AF5" s="52">
        <f t="shared" si="3"/>
        <v>2240135.9000000004</v>
      </c>
      <c r="AG5" s="52">
        <f t="shared" si="3"/>
        <v>2240135.9000000004</v>
      </c>
      <c r="AH5" s="52">
        <f t="shared" si="3"/>
        <v>2240135.9000000004</v>
      </c>
      <c r="AI5" s="290">
        <f t="shared" si="3"/>
        <v>2240135.9000000004</v>
      </c>
      <c r="AJ5" s="804">
        <f t="shared" si="1"/>
        <v>62365902.600000016</v>
      </c>
    </row>
    <row r="6" spans="1:36" ht="15" x14ac:dyDescent="0.35">
      <c r="A6" s="650" t="s">
        <v>558</v>
      </c>
      <c r="B6" s="646" t="s">
        <v>421</v>
      </c>
      <c r="C6" s="990"/>
      <c r="D6" s="991"/>
      <c r="E6" s="991"/>
      <c r="F6" s="991"/>
      <c r="G6" s="966">
        <f t="shared" ref="G6:AI6" si="4">SUM(G18,G30)</f>
        <v>0</v>
      </c>
      <c r="H6" s="991">
        <f t="shared" si="4"/>
        <v>121437</v>
      </c>
      <c r="I6" s="991">
        <f t="shared" si="4"/>
        <v>147099</v>
      </c>
      <c r="J6" s="991">
        <f t="shared" si="4"/>
        <v>147099</v>
      </c>
      <c r="K6" s="991">
        <f t="shared" si="4"/>
        <v>147099</v>
      </c>
      <c r="L6" s="991">
        <f t="shared" si="4"/>
        <v>147099</v>
      </c>
      <c r="M6" s="991">
        <f t="shared" si="4"/>
        <v>147099</v>
      </c>
      <c r="N6" s="991">
        <f t="shared" si="4"/>
        <v>147099</v>
      </c>
      <c r="O6" s="991">
        <f t="shared" si="4"/>
        <v>147099</v>
      </c>
      <c r="P6" s="991">
        <f t="shared" si="4"/>
        <v>147099</v>
      </c>
      <c r="Q6" s="991">
        <f t="shared" si="4"/>
        <v>147099</v>
      </c>
      <c r="R6" s="991">
        <f t="shared" si="4"/>
        <v>147099</v>
      </c>
      <c r="S6" s="991">
        <f t="shared" si="4"/>
        <v>147099</v>
      </c>
      <c r="T6" s="991">
        <f t="shared" si="4"/>
        <v>147099</v>
      </c>
      <c r="U6" s="991">
        <f t="shared" si="4"/>
        <v>147099</v>
      </c>
      <c r="V6" s="991">
        <f t="shared" si="4"/>
        <v>147099</v>
      </c>
      <c r="W6" s="991">
        <f t="shared" si="4"/>
        <v>147099</v>
      </c>
      <c r="X6" s="991">
        <f t="shared" si="4"/>
        <v>147099</v>
      </c>
      <c r="Y6" s="991">
        <f t="shared" si="4"/>
        <v>147099</v>
      </c>
      <c r="Z6" s="991">
        <f t="shared" si="4"/>
        <v>147099</v>
      </c>
      <c r="AA6" s="991">
        <f t="shared" si="4"/>
        <v>147099</v>
      </c>
      <c r="AB6" s="991">
        <f t="shared" si="4"/>
        <v>147099</v>
      </c>
      <c r="AC6" s="991">
        <f t="shared" si="4"/>
        <v>147099</v>
      </c>
      <c r="AD6" s="991">
        <f t="shared" si="4"/>
        <v>147099</v>
      </c>
      <c r="AE6" s="991">
        <f t="shared" si="4"/>
        <v>147099</v>
      </c>
      <c r="AF6" s="991">
        <f t="shared" si="4"/>
        <v>147099</v>
      </c>
      <c r="AG6" s="991">
        <f t="shared" si="4"/>
        <v>147099</v>
      </c>
      <c r="AH6" s="991">
        <f t="shared" si="4"/>
        <v>147099</v>
      </c>
      <c r="AI6" s="992">
        <f t="shared" si="4"/>
        <v>147099</v>
      </c>
      <c r="AJ6" s="967">
        <f t="shared" si="1"/>
        <v>4093110</v>
      </c>
    </row>
    <row r="7" spans="1:36" ht="15" x14ac:dyDescent="0.35">
      <c r="A7" s="4" t="s">
        <v>559</v>
      </c>
      <c r="B7" s="596" t="s">
        <v>525</v>
      </c>
      <c r="C7" s="993"/>
      <c r="D7" s="984"/>
      <c r="E7" s="984"/>
      <c r="F7" s="984"/>
      <c r="G7" s="969">
        <f>SUM(G19,G31)</f>
        <v>0</v>
      </c>
      <c r="H7" s="984">
        <f t="shared" ref="H7:AI7" si="5">SUM(H19,H31)</f>
        <v>59851</v>
      </c>
      <c r="I7" s="984">
        <f t="shared" si="5"/>
        <v>78953</v>
      </c>
      <c r="J7" s="984">
        <f t="shared" si="5"/>
        <v>78953</v>
      </c>
      <c r="K7" s="984">
        <f t="shared" si="5"/>
        <v>78953</v>
      </c>
      <c r="L7" s="984">
        <f t="shared" si="5"/>
        <v>78953</v>
      </c>
      <c r="M7" s="984">
        <f t="shared" si="5"/>
        <v>78953</v>
      </c>
      <c r="N7" s="984">
        <f t="shared" si="5"/>
        <v>78953</v>
      </c>
      <c r="O7" s="984">
        <f t="shared" si="5"/>
        <v>78953</v>
      </c>
      <c r="P7" s="984">
        <f t="shared" si="5"/>
        <v>78953</v>
      </c>
      <c r="Q7" s="984">
        <f t="shared" si="5"/>
        <v>78953</v>
      </c>
      <c r="R7" s="984">
        <f t="shared" si="5"/>
        <v>78953</v>
      </c>
      <c r="S7" s="984">
        <f t="shared" si="5"/>
        <v>78953</v>
      </c>
      <c r="T7" s="984">
        <f t="shared" si="5"/>
        <v>78953</v>
      </c>
      <c r="U7" s="984">
        <f t="shared" si="5"/>
        <v>78953</v>
      </c>
      <c r="V7" s="984">
        <f t="shared" si="5"/>
        <v>78953</v>
      </c>
      <c r="W7" s="984">
        <f t="shared" si="5"/>
        <v>78953</v>
      </c>
      <c r="X7" s="984">
        <f t="shared" si="5"/>
        <v>78953</v>
      </c>
      <c r="Y7" s="984">
        <f t="shared" si="5"/>
        <v>78953</v>
      </c>
      <c r="Z7" s="984">
        <f t="shared" si="5"/>
        <v>78953</v>
      </c>
      <c r="AA7" s="984">
        <f t="shared" si="5"/>
        <v>78953</v>
      </c>
      <c r="AB7" s="984">
        <f t="shared" si="5"/>
        <v>78953</v>
      </c>
      <c r="AC7" s="984">
        <f t="shared" si="5"/>
        <v>78953</v>
      </c>
      <c r="AD7" s="984">
        <f t="shared" si="5"/>
        <v>78953</v>
      </c>
      <c r="AE7" s="984">
        <f t="shared" si="5"/>
        <v>78953</v>
      </c>
      <c r="AF7" s="984">
        <f t="shared" si="5"/>
        <v>78953</v>
      </c>
      <c r="AG7" s="984">
        <f t="shared" si="5"/>
        <v>78953</v>
      </c>
      <c r="AH7" s="984">
        <f t="shared" si="5"/>
        <v>78953</v>
      </c>
      <c r="AI7" s="994">
        <f t="shared" si="5"/>
        <v>78953</v>
      </c>
      <c r="AJ7" s="970">
        <f t="shared" si="1"/>
        <v>2191582</v>
      </c>
    </row>
    <row r="8" spans="1:36" ht="15" x14ac:dyDescent="0.35">
      <c r="A8" s="11" t="s">
        <v>560</v>
      </c>
      <c r="B8" s="36" t="s">
        <v>443</v>
      </c>
      <c r="C8" s="995"/>
      <c r="D8" s="996"/>
      <c r="E8" s="996"/>
      <c r="F8" s="996"/>
      <c r="G8" s="969">
        <f>SUM(G20,G32)</f>
        <v>0</v>
      </c>
      <c r="H8" s="996">
        <f t="shared" ref="H8:AI8" si="6">SUM(H20,H32)</f>
        <v>15026.1</v>
      </c>
      <c r="I8" s="996">
        <f t="shared" si="6"/>
        <v>22882</v>
      </c>
      <c r="J8" s="996">
        <f t="shared" si="6"/>
        <v>22882</v>
      </c>
      <c r="K8" s="996">
        <f t="shared" si="6"/>
        <v>22882</v>
      </c>
      <c r="L8" s="996">
        <f t="shared" si="6"/>
        <v>22882</v>
      </c>
      <c r="M8" s="996">
        <f t="shared" si="6"/>
        <v>22882</v>
      </c>
      <c r="N8" s="996">
        <f t="shared" si="6"/>
        <v>22882</v>
      </c>
      <c r="O8" s="996">
        <f t="shared" si="6"/>
        <v>22882</v>
      </c>
      <c r="P8" s="996">
        <f t="shared" si="6"/>
        <v>22882</v>
      </c>
      <c r="Q8" s="996">
        <f t="shared" si="6"/>
        <v>22882</v>
      </c>
      <c r="R8" s="996">
        <f t="shared" si="6"/>
        <v>22882</v>
      </c>
      <c r="S8" s="996">
        <f t="shared" si="6"/>
        <v>22882</v>
      </c>
      <c r="T8" s="996">
        <f t="shared" si="6"/>
        <v>22882</v>
      </c>
      <c r="U8" s="996">
        <f t="shared" si="6"/>
        <v>22882</v>
      </c>
      <c r="V8" s="996">
        <f t="shared" si="6"/>
        <v>22882</v>
      </c>
      <c r="W8" s="996">
        <f t="shared" si="6"/>
        <v>22882</v>
      </c>
      <c r="X8" s="996">
        <f t="shared" si="6"/>
        <v>22882</v>
      </c>
      <c r="Y8" s="996">
        <f t="shared" si="6"/>
        <v>22882</v>
      </c>
      <c r="Z8" s="996">
        <f t="shared" si="6"/>
        <v>22882</v>
      </c>
      <c r="AA8" s="996">
        <f t="shared" si="6"/>
        <v>22882</v>
      </c>
      <c r="AB8" s="996">
        <f t="shared" si="6"/>
        <v>22882</v>
      </c>
      <c r="AC8" s="996">
        <f t="shared" si="6"/>
        <v>22882</v>
      </c>
      <c r="AD8" s="996">
        <f t="shared" si="6"/>
        <v>22882</v>
      </c>
      <c r="AE8" s="996">
        <f t="shared" si="6"/>
        <v>22882</v>
      </c>
      <c r="AF8" s="996">
        <f t="shared" si="6"/>
        <v>22882</v>
      </c>
      <c r="AG8" s="996">
        <f t="shared" si="6"/>
        <v>22882</v>
      </c>
      <c r="AH8" s="996">
        <f t="shared" si="6"/>
        <v>22882</v>
      </c>
      <c r="AI8" s="997">
        <f t="shared" si="6"/>
        <v>22882</v>
      </c>
      <c r="AJ8" s="970">
        <f t="shared" si="1"/>
        <v>632840.1</v>
      </c>
    </row>
    <row r="9" spans="1:36" ht="15.6" thickBot="1" x14ac:dyDescent="0.4">
      <c r="A9" s="10" t="s">
        <v>561</v>
      </c>
      <c r="B9" s="37" t="s">
        <v>422</v>
      </c>
      <c r="C9" s="998"/>
      <c r="D9" s="989"/>
      <c r="E9" s="989"/>
      <c r="F9" s="989"/>
      <c r="G9" s="972">
        <f>SUM(G21,G33)</f>
        <v>0</v>
      </c>
      <c r="H9" s="989">
        <f t="shared" ref="H9:AI9" si="7">SUM(H21,H33)</f>
        <v>15174.1</v>
      </c>
      <c r="I9" s="989">
        <f t="shared" si="7"/>
        <v>36131.1</v>
      </c>
      <c r="J9" s="989">
        <f t="shared" si="7"/>
        <v>36131.1</v>
      </c>
      <c r="K9" s="989">
        <f t="shared" si="7"/>
        <v>36131.1</v>
      </c>
      <c r="L9" s="989">
        <f t="shared" si="7"/>
        <v>36131.1</v>
      </c>
      <c r="M9" s="989">
        <f t="shared" si="7"/>
        <v>36131.1</v>
      </c>
      <c r="N9" s="989">
        <f t="shared" si="7"/>
        <v>36131.1</v>
      </c>
      <c r="O9" s="989">
        <f t="shared" si="7"/>
        <v>36131.1</v>
      </c>
      <c r="P9" s="989">
        <f t="shared" si="7"/>
        <v>36131.1</v>
      </c>
      <c r="Q9" s="989">
        <f t="shared" si="7"/>
        <v>36131.1</v>
      </c>
      <c r="R9" s="989">
        <f t="shared" si="7"/>
        <v>36131.1</v>
      </c>
      <c r="S9" s="989">
        <f t="shared" si="7"/>
        <v>36131.1</v>
      </c>
      <c r="T9" s="989">
        <f t="shared" si="7"/>
        <v>36131.1</v>
      </c>
      <c r="U9" s="989">
        <f t="shared" si="7"/>
        <v>36131.1</v>
      </c>
      <c r="V9" s="989">
        <f t="shared" si="7"/>
        <v>36131.1</v>
      </c>
      <c r="W9" s="989">
        <f t="shared" si="7"/>
        <v>36131.1</v>
      </c>
      <c r="X9" s="989">
        <f t="shared" si="7"/>
        <v>36131.1</v>
      </c>
      <c r="Y9" s="989">
        <f t="shared" si="7"/>
        <v>36131.1</v>
      </c>
      <c r="Z9" s="989">
        <f t="shared" si="7"/>
        <v>36131.1</v>
      </c>
      <c r="AA9" s="989">
        <f t="shared" si="7"/>
        <v>36131.1</v>
      </c>
      <c r="AB9" s="989">
        <f t="shared" si="7"/>
        <v>36131.1</v>
      </c>
      <c r="AC9" s="989">
        <f t="shared" si="7"/>
        <v>36131.1</v>
      </c>
      <c r="AD9" s="989">
        <f t="shared" si="7"/>
        <v>36131.1</v>
      </c>
      <c r="AE9" s="989">
        <f t="shared" si="7"/>
        <v>36131.1</v>
      </c>
      <c r="AF9" s="989">
        <f t="shared" si="7"/>
        <v>36131.1</v>
      </c>
      <c r="AG9" s="989">
        <f t="shared" si="7"/>
        <v>36131.1</v>
      </c>
      <c r="AH9" s="989">
        <f t="shared" si="7"/>
        <v>36131.1</v>
      </c>
      <c r="AI9" s="999">
        <f t="shared" si="7"/>
        <v>36131.1</v>
      </c>
      <c r="AJ9" s="973">
        <f t="shared" si="1"/>
        <v>990713.8</v>
      </c>
    </row>
    <row r="10" spans="1:36" ht="15" x14ac:dyDescent="0.35">
      <c r="A10" s="245" t="s">
        <v>483</v>
      </c>
      <c r="B10" s="597" t="s">
        <v>423</v>
      </c>
      <c r="C10" s="604"/>
      <c r="D10" s="605"/>
      <c r="E10" s="605"/>
      <c r="F10" s="605"/>
      <c r="G10" s="606"/>
      <c r="H10" s="607">
        <v>25</v>
      </c>
      <c r="I10" s="607">
        <v>32</v>
      </c>
      <c r="J10" s="599">
        <f t="shared" ref="J10:J11" si="8">I10</f>
        <v>32</v>
      </c>
      <c r="K10" s="599">
        <f t="shared" ref="K10:AI10" si="9">J10</f>
        <v>32</v>
      </c>
      <c r="L10" s="599">
        <f t="shared" si="9"/>
        <v>32</v>
      </c>
      <c r="M10" s="599">
        <f t="shared" si="9"/>
        <v>32</v>
      </c>
      <c r="N10" s="599">
        <f t="shared" si="9"/>
        <v>32</v>
      </c>
      <c r="O10" s="599">
        <f t="shared" si="9"/>
        <v>32</v>
      </c>
      <c r="P10" s="599">
        <f t="shared" si="9"/>
        <v>32</v>
      </c>
      <c r="Q10" s="599">
        <f t="shared" si="9"/>
        <v>32</v>
      </c>
      <c r="R10" s="599">
        <f t="shared" si="9"/>
        <v>32</v>
      </c>
      <c r="S10" s="599">
        <f t="shared" si="9"/>
        <v>32</v>
      </c>
      <c r="T10" s="599">
        <f t="shared" si="9"/>
        <v>32</v>
      </c>
      <c r="U10" s="599">
        <f t="shared" si="9"/>
        <v>32</v>
      </c>
      <c r="V10" s="599">
        <f t="shared" si="9"/>
        <v>32</v>
      </c>
      <c r="W10" s="599">
        <f t="shared" si="9"/>
        <v>32</v>
      </c>
      <c r="X10" s="599">
        <f t="shared" si="9"/>
        <v>32</v>
      </c>
      <c r="Y10" s="599">
        <f t="shared" si="9"/>
        <v>32</v>
      </c>
      <c r="Z10" s="599">
        <f t="shared" si="9"/>
        <v>32</v>
      </c>
      <c r="AA10" s="599">
        <f t="shared" si="9"/>
        <v>32</v>
      </c>
      <c r="AB10" s="599">
        <f t="shared" si="9"/>
        <v>32</v>
      </c>
      <c r="AC10" s="599">
        <f t="shared" si="9"/>
        <v>32</v>
      </c>
      <c r="AD10" s="599">
        <f t="shared" si="9"/>
        <v>32</v>
      </c>
      <c r="AE10" s="599">
        <f t="shared" si="9"/>
        <v>32</v>
      </c>
      <c r="AF10" s="599">
        <f t="shared" si="9"/>
        <v>32</v>
      </c>
      <c r="AG10" s="599">
        <f t="shared" si="9"/>
        <v>32</v>
      </c>
      <c r="AH10" s="599">
        <f t="shared" si="9"/>
        <v>32</v>
      </c>
      <c r="AI10" s="600">
        <f t="shared" si="9"/>
        <v>32</v>
      </c>
      <c r="AJ10" s="806" t="s">
        <v>134</v>
      </c>
    </row>
    <row r="11" spans="1:36" ht="15.6" thickBot="1" x14ac:dyDescent="0.4">
      <c r="A11" s="10" t="s">
        <v>484</v>
      </c>
      <c r="B11" s="37" t="s">
        <v>639</v>
      </c>
      <c r="C11" s="446"/>
      <c r="D11" s="447"/>
      <c r="E11" s="447"/>
      <c r="F11" s="447"/>
      <c r="G11" s="447"/>
      <c r="H11" s="16">
        <v>25</v>
      </c>
      <c r="I11" s="16">
        <v>32</v>
      </c>
      <c r="J11" s="41">
        <f t="shared" si="8"/>
        <v>32</v>
      </c>
      <c r="K11" s="41">
        <f t="shared" ref="K11" si="10">J11</f>
        <v>32</v>
      </c>
      <c r="L11" s="41">
        <f t="shared" ref="L11" si="11">K11</f>
        <v>32</v>
      </c>
      <c r="M11" s="41">
        <f t="shared" ref="M11" si="12">L11</f>
        <v>32</v>
      </c>
      <c r="N11" s="41">
        <f t="shared" ref="N11" si="13">M11</f>
        <v>32</v>
      </c>
      <c r="O11" s="41">
        <f t="shared" ref="O11" si="14">N11</f>
        <v>32</v>
      </c>
      <c r="P11" s="41">
        <f t="shared" ref="P11" si="15">O11</f>
        <v>32</v>
      </c>
      <c r="Q11" s="41">
        <f t="shared" ref="Q11" si="16">P11</f>
        <v>32</v>
      </c>
      <c r="R11" s="41">
        <f t="shared" ref="R11" si="17">Q11</f>
        <v>32</v>
      </c>
      <c r="S11" s="41">
        <f t="shared" ref="S11" si="18">R11</f>
        <v>32</v>
      </c>
      <c r="T11" s="41">
        <f t="shared" ref="T11" si="19">S11</f>
        <v>32</v>
      </c>
      <c r="U11" s="41">
        <f t="shared" ref="U11" si="20">T11</f>
        <v>32</v>
      </c>
      <c r="V11" s="41">
        <f t="shared" ref="V11" si="21">U11</f>
        <v>32</v>
      </c>
      <c r="W11" s="41">
        <f t="shared" ref="W11" si="22">V11</f>
        <v>32</v>
      </c>
      <c r="X11" s="41">
        <f t="shared" ref="X11" si="23">W11</f>
        <v>32</v>
      </c>
      <c r="Y11" s="41">
        <f t="shared" ref="Y11" si="24">X11</f>
        <v>32</v>
      </c>
      <c r="Z11" s="41">
        <f t="shared" ref="Z11" si="25">Y11</f>
        <v>32</v>
      </c>
      <c r="AA11" s="41">
        <f t="shared" ref="AA11" si="26">Z11</f>
        <v>32</v>
      </c>
      <c r="AB11" s="41">
        <f t="shared" ref="AB11" si="27">AA11</f>
        <v>32</v>
      </c>
      <c r="AC11" s="41">
        <f t="shared" ref="AC11" si="28">AB11</f>
        <v>32</v>
      </c>
      <c r="AD11" s="41">
        <f t="shared" ref="AD11" si="29">AC11</f>
        <v>32</v>
      </c>
      <c r="AE11" s="41">
        <f t="shared" ref="AE11" si="30">AD11</f>
        <v>32</v>
      </c>
      <c r="AF11" s="41">
        <f t="shared" ref="AF11" si="31">AE11</f>
        <v>32</v>
      </c>
      <c r="AG11" s="41">
        <f t="shared" ref="AG11" si="32">AF11</f>
        <v>32</v>
      </c>
      <c r="AH11" s="41">
        <f t="shared" ref="AH11" si="33">AG11</f>
        <v>32</v>
      </c>
      <c r="AI11" s="291">
        <f t="shared" ref="AI11" si="34">AH11</f>
        <v>32</v>
      </c>
      <c r="AJ11" s="807" t="s">
        <v>134</v>
      </c>
    </row>
    <row r="12" spans="1:36" ht="15" customHeight="1" thickBot="1" x14ac:dyDescent="0.35"/>
    <row r="13" spans="1:36" ht="14.4" x14ac:dyDescent="0.3">
      <c r="A13" s="13" t="s">
        <v>417</v>
      </c>
      <c r="B13" s="15" t="s">
        <v>61</v>
      </c>
      <c r="C13" s="38" t="str">
        <f>C1</f>
        <v>Kalendářní rok</v>
      </c>
      <c r="D13" s="39"/>
      <c r="E13" s="39"/>
      <c r="F13" s="39"/>
      <c r="G13" s="39"/>
      <c r="H13" s="39"/>
      <c r="I13" s="39"/>
      <c r="J13" s="39"/>
      <c r="K13" s="39"/>
      <c r="L13" s="39"/>
      <c r="M13" s="39"/>
      <c r="N13" s="39"/>
      <c r="O13" s="39"/>
      <c r="P13" s="39"/>
      <c r="Q13" s="39"/>
      <c r="R13" s="39"/>
      <c r="S13" s="39"/>
      <c r="T13" s="71"/>
      <c r="U13" s="71"/>
      <c r="V13" s="71"/>
      <c r="W13" s="71"/>
      <c r="X13" s="71"/>
      <c r="Y13" s="71"/>
      <c r="Z13" s="71"/>
      <c r="AA13" s="71"/>
      <c r="AB13" s="71"/>
      <c r="AC13" s="71"/>
      <c r="AD13" s="71"/>
      <c r="AE13" s="71"/>
      <c r="AF13" s="71"/>
      <c r="AG13" s="71"/>
      <c r="AH13" s="71"/>
      <c r="AI13" s="46"/>
      <c r="AJ13" s="805" t="s">
        <v>78</v>
      </c>
    </row>
    <row r="14" spans="1:36" ht="15" thickBot="1" x14ac:dyDescent="0.35">
      <c r="A14" s="6" t="s">
        <v>45</v>
      </c>
      <c r="B14" s="34"/>
      <c r="C14" s="40" t="str">
        <f>C2</f>
        <v>XII/29</v>
      </c>
      <c r="D14" s="40" t="str">
        <f>D2</f>
        <v>I-VI/30</v>
      </c>
      <c r="E14" s="40" t="str">
        <f>E2</f>
        <v>VI-XII/30</v>
      </c>
      <c r="F14" s="40" t="str">
        <f>F2</f>
        <v>XII/30</v>
      </c>
      <c r="G14" s="40">
        <f>G2</f>
        <v>2031</v>
      </c>
      <c r="H14" s="40">
        <f t="shared" ref="H14:AI14" si="35">H2</f>
        <v>2032</v>
      </c>
      <c r="I14" s="40">
        <f t="shared" si="35"/>
        <v>2033</v>
      </c>
      <c r="J14" s="40">
        <f t="shared" si="35"/>
        <v>2034</v>
      </c>
      <c r="K14" s="40">
        <f t="shared" si="35"/>
        <v>2035</v>
      </c>
      <c r="L14" s="40">
        <f t="shared" si="35"/>
        <v>2036</v>
      </c>
      <c r="M14" s="40">
        <f t="shared" si="35"/>
        <v>2037</v>
      </c>
      <c r="N14" s="40">
        <f t="shared" si="35"/>
        <v>2038</v>
      </c>
      <c r="O14" s="40">
        <f t="shared" si="35"/>
        <v>2039</v>
      </c>
      <c r="P14" s="40">
        <f t="shared" si="35"/>
        <v>2040</v>
      </c>
      <c r="Q14" s="40">
        <f t="shared" si="35"/>
        <v>2041</v>
      </c>
      <c r="R14" s="40">
        <f t="shared" si="35"/>
        <v>2042</v>
      </c>
      <c r="S14" s="40">
        <f t="shared" si="35"/>
        <v>2043</v>
      </c>
      <c r="T14" s="40">
        <f t="shared" si="35"/>
        <v>2044</v>
      </c>
      <c r="U14" s="40">
        <f t="shared" si="35"/>
        <v>2045</v>
      </c>
      <c r="V14" s="40">
        <f t="shared" si="35"/>
        <v>2046</v>
      </c>
      <c r="W14" s="40">
        <f t="shared" si="35"/>
        <v>2047</v>
      </c>
      <c r="X14" s="40">
        <f t="shared" si="35"/>
        <v>2048</v>
      </c>
      <c r="Y14" s="40">
        <f t="shared" si="35"/>
        <v>2049</v>
      </c>
      <c r="Z14" s="40">
        <f t="shared" si="35"/>
        <v>2050</v>
      </c>
      <c r="AA14" s="40">
        <f t="shared" si="35"/>
        <v>2051</v>
      </c>
      <c r="AB14" s="40">
        <f t="shared" si="35"/>
        <v>2052</v>
      </c>
      <c r="AC14" s="40">
        <f t="shared" si="35"/>
        <v>2053</v>
      </c>
      <c r="AD14" s="40">
        <f t="shared" si="35"/>
        <v>2054</v>
      </c>
      <c r="AE14" s="40">
        <f t="shared" si="35"/>
        <v>2055</v>
      </c>
      <c r="AF14" s="40">
        <f t="shared" si="35"/>
        <v>2056</v>
      </c>
      <c r="AG14" s="40">
        <f t="shared" si="35"/>
        <v>2057</v>
      </c>
      <c r="AH14" s="40">
        <f t="shared" si="35"/>
        <v>2058</v>
      </c>
      <c r="AI14" s="43">
        <f t="shared" si="35"/>
        <v>2059</v>
      </c>
      <c r="AJ14" s="802" t="s">
        <v>76</v>
      </c>
    </row>
    <row r="15" spans="1:36" ht="15.6" thickTop="1" x14ac:dyDescent="0.35">
      <c r="A15" s="9" t="s">
        <v>477</v>
      </c>
      <c r="B15" s="35" t="s">
        <v>424</v>
      </c>
      <c r="C15" s="48"/>
      <c r="D15" s="49"/>
      <c r="E15" s="49"/>
      <c r="F15" s="49"/>
      <c r="G15" s="49">
        <f t="shared" ref="G15:I15" si="36">SUM(G16:G17)</f>
        <v>0</v>
      </c>
      <c r="H15" s="49">
        <f t="shared" si="36"/>
        <v>546672</v>
      </c>
      <c r="I15" s="49">
        <f t="shared" si="36"/>
        <v>1253604</v>
      </c>
      <c r="J15" s="49">
        <f t="shared" ref="J15:S15" si="37">SUM(J16:J17)</f>
        <v>1253604</v>
      </c>
      <c r="K15" s="49">
        <f t="shared" si="37"/>
        <v>1253604</v>
      </c>
      <c r="L15" s="49">
        <f t="shared" si="37"/>
        <v>1253604</v>
      </c>
      <c r="M15" s="49">
        <f t="shared" si="37"/>
        <v>1253604</v>
      </c>
      <c r="N15" s="49">
        <f t="shared" si="37"/>
        <v>1253604</v>
      </c>
      <c r="O15" s="49">
        <f t="shared" si="37"/>
        <v>1253604</v>
      </c>
      <c r="P15" s="49">
        <f t="shared" si="37"/>
        <v>1253604</v>
      </c>
      <c r="Q15" s="49">
        <f t="shared" si="37"/>
        <v>1253604</v>
      </c>
      <c r="R15" s="49">
        <f t="shared" si="37"/>
        <v>1253604</v>
      </c>
      <c r="S15" s="49">
        <f t="shared" si="37"/>
        <v>1253604</v>
      </c>
      <c r="T15" s="49">
        <f t="shared" ref="T15:AH15" si="38">SUM(T16:T17)</f>
        <v>1253604</v>
      </c>
      <c r="U15" s="49">
        <f t="shared" si="38"/>
        <v>1253604</v>
      </c>
      <c r="V15" s="49">
        <f t="shared" si="38"/>
        <v>1253604</v>
      </c>
      <c r="W15" s="49">
        <f t="shared" si="38"/>
        <v>1253604</v>
      </c>
      <c r="X15" s="49">
        <f t="shared" si="38"/>
        <v>1253604</v>
      </c>
      <c r="Y15" s="49">
        <f t="shared" si="38"/>
        <v>1253604</v>
      </c>
      <c r="Z15" s="49">
        <f t="shared" si="38"/>
        <v>1253604</v>
      </c>
      <c r="AA15" s="49">
        <f t="shared" si="38"/>
        <v>1253604</v>
      </c>
      <c r="AB15" s="49">
        <f t="shared" si="38"/>
        <v>1253604</v>
      </c>
      <c r="AC15" s="49">
        <f t="shared" si="38"/>
        <v>1253604</v>
      </c>
      <c r="AD15" s="49">
        <f t="shared" si="38"/>
        <v>1253604</v>
      </c>
      <c r="AE15" s="49">
        <f t="shared" si="38"/>
        <v>1253604</v>
      </c>
      <c r="AF15" s="49">
        <f t="shared" si="38"/>
        <v>1253604</v>
      </c>
      <c r="AG15" s="49">
        <f t="shared" si="38"/>
        <v>1253604</v>
      </c>
      <c r="AH15" s="49">
        <f t="shared" si="38"/>
        <v>1253604</v>
      </c>
      <c r="AI15" s="288">
        <f>SUM(AI16:AI17)</f>
        <v>1253604</v>
      </c>
      <c r="AJ15" s="589">
        <f>SUM(C15:AI15)</f>
        <v>34393980</v>
      </c>
    </row>
    <row r="16" spans="1:36" ht="15.6" x14ac:dyDescent="0.35">
      <c r="A16" s="9" t="s">
        <v>482</v>
      </c>
      <c r="B16" s="35" t="s">
        <v>425</v>
      </c>
      <c r="C16" s="48"/>
      <c r="D16" s="49"/>
      <c r="E16" s="49"/>
      <c r="F16" s="49"/>
      <c r="G16" s="448"/>
      <c r="H16" s="22">
        <v>349397.80000000005</v>
      </c>
      <c r="I16" s="22">
        <v>785511.8</v>
      </c>
      <c r="J16" s="49">
        <f t="shared" ref="J16:J17" si="39">I16</f>
        <v>785511.8</v>
      </c>
      <c r="K16" s="49">
        <f>J16</f>
        <v>785511.8</v>
      </c>
      <c r="L16" s="49">
        <f t="shared" ref="L16:AA16" si="40">K16</f>
        <v>785511.8</v>
      </c>
      <c r="M16" s="49">
        <f t="shared" si="40"/>
        <v>785511.8</v>
      </c>
      <c r="N16" s="49">
        <f t="shared" si="40"/>
        <v>785511.8</v>
      </c>
      <c r="O16" s="49">
        <f t="shared" si="40"/>
        <v>785511.8</v>
      </c>
      <c r="P16" s="49">
        <f t="shared" si="40"/>
        <v>785511.8</v>
      </c>
      <c r="Q16" s="49">
        <f t="shared" si="40"/>
        <v>785511.8</v>
      </c>
      <c r="R16" s="49">
        <f t="shared" si="40"/>
        <v>785511.8</v>
      </c>
      <c r="S16" s="49">
        <f t="shared" si="40"/>
        <v>785511.8</v>
      </c>
      <c r="T16" s="49">
        <f t="shared" si="40"/>
        <v>785511.8</v>
      </c>
      <c r="U16" s="49">
        <f t="shared" si="40"/>
        <v>785511.8</v>
      </c>
      <c r="V16" s="49">
        <f t="shared" si="40"/>
        <v>785511.8</v>
      </c>
      <c r="W16" s="49">
        <f t="shared" si="40"/>
        <v>785511.8</v>
      </c>
      <c r="X16" s="49">
        <f t="shared" si="40"/>
        <v>785511.8</v>
      </c>
      <c r="Y16" s="49">
        <f t="shared" si="40"/>
        <v>785511.8</v>
      </c>
      <c r="Z16" s="49">
        <f t="shared" si="40"/>
        <v>785511.8</v>
      </c>
      <c r="AA16" s="49">
        <f t="shared" si="40"/>
        <v>785511.8</v>
      </c>
      <c r="AB16" s="49">
        <f t="shared" ref="AA16:AI21" si="41">AA16</f>
        <v>785511.8</v>
      </c>
      <c r="AC16" s="49">
        <f t="shared" si="41"/>
        <v>785511.8</v>
      </c>
      <c r="AD16" s="49">
        <f t="shared" si="41"/>
        <v>785511.8</v>
      </c>
      <c r="AE16" s="49">
        <f t="shared" si="41"/>
        <v>785511.8</v>
      </c>
      <c r="AF16" s="49">
        <f t="shared" si="41"/>
        <v>785511.8</v>
      </c>
      <c r="AG16" s="49">
        <f t="shared" si="41"/>
        <v>785511.8</v>
      </c>
      <c r="AH16" s="49">
        <f t="shared" si="41"/>
        <v>785511.8</v>
      </c>
      <c r="AI16" s="91">
        <f t="shared" si="41"/>
        <v>785511.8</v>
      </c>
      <c r="AJ16" s="803">
        <f t="shared" ref="AJ16:AJ21" si="42">SUM(C16:AI16)</f>
        <v>21558216.40000001</v>
      </c>
    </row>
    <row r="17" spans="1:36" ht="16.2" thickBot="1" x14ac:dyDescent="0.4">
      <c r="A17" s="245" t="s">
        <v>596</v>
      </c>
      <c r="B17" s="645" t="s">
        <v>426</v>
      </c>
      <c r="C17" s="388"/>
      <c r="D17" s="555"/>
      <c r="E17" s="555"/>
      <c r="F17" s="555"/>
      <c r="G17" s="595"/>
      <c r="H17" s="649">
        <v>197274.2</v>
      </c>
      <c r="I17" s="649">
        <v>468092.2</v>
      </c>
      <c r="J17" s="555">
        <f t="shared" si="39"/>
        <v>468092.2</v>
      </c>
      <c r="K17" s="555">
        <f t="shared" ref="K17:Z21" si="43">J17</f>
        <v>468092.2</v>
      </c>
      <c r="L17" s="555">
        <f t="shared" si="43"/>
        <v>468092.2</v>
      </c>
      <c r="M17" s="555">
        <f t="shared" si="43"/>
        <v>468092.2</v>
      </c>
      <c r="N17" s="555">
        <f t="shared" si="43"/>
        <v>468092.2</v>
      </c>
      <c r="O17" s="555">
        <f t="shared" si="43"/>
        <v>468092.2</v>
      </c>
      <c r="P17" s="555">
        <f t="shared" si="43"/>
        <v>468092.2</v>
      </c>
      <c r="Q17" s="555">
        <f t="shared" si="43"/>
        <v>468092.2</v>
      </c>
      <c r="R17" s="555">
        <f t="shared" si="43"/>
        <v>468092.2</v>
      </c>
      <c r="S17" s="555">
        <f t="shared" si="43"/>
        <v>468092.2</v>
      </c>
      <c r="T17" s="555">
        <f t="shared" si="43"/>
        <v>468092.2</v>
      </c>
      <c r="U17" s="555">
        <f t="shared" si="43"/>
        <v>468092.2</v>
      </c>
      <c r="V17" s="555">
        <f t="shared" si="43"/>
        <v>468092.2</v>
      </c>
      <c r="W17" s="555">
        <f t="shared" si="43"/>
        <v>468092.2</v>
      </c>
      <c r="X17" s="555">
        <f t="shared" si="43"/>
        <v>468092.2</v>
      </c>
      <c r="Y17" s="555">
        <f t="shared" si="43"/>
        <v>468092.2</v>
      </c>
      <c r="Z17" s="555">
        <f t="shared" si="43"/>
        <v>468092.2</v>
      </c>
      <c r="AA17" s="555">
        <f t="shared" si="41"/>
        <v>468092.2</v>
      </c>
      <c r="AB17" s="555">
        <f t="shared" si="41"/>
        <v>468092.2</v>
      </c>
      <c r="AC17" s="555">
        <f t="shared" si="41"/>
        <v>468092.2</v>
      </c>
      <c r="AD17" s="555">
        <f t="shared" si="41"/>
        <v>468092.2</v>
      </c>
      <c r="AE17" s="555">
        <f t="shared" si="41"/>
        <v>468092.2</v>
      </c>
      <c r="AF17" s="555">
        <f t="shared" si="41"/>
        <v>468092.2</v>
      </c>
      <c r="AG17" s="555">
        <f t="shared" si="41"/>
        <v>468092.2</v>
      </c>
      <c r="AH17" s="555">
        <f t="shared" si="41"/>
        <v>468092.2</v>
      </c>
      <c r="AI17" s="289">
        <f t="shared" si="41"/>
        <v>468092.2</v>
      </c>
      <c r="AJ17" s="804">
        <f t="shared" si="42"/>
        <v>12835763.599999996</v>
      </c>
    </row>
    <row r="18" spans="1:36" ht="15" x14ac:dyDescent="0.35">
      <c r="A18" s="650" t="str">
        <f>A6</f>
        <v>Výchozí hodiny provozu vlakových čet opční 1 [tis. h]</v>
      </c>
      <c r="B18" s="646" t="s">
        <v>427</v>
      </c>
      <c r="C18" s="965"/>
      <c r="D18" s="966"/>
      <c r="E18" s="966"/>
      <c r="F18" s="966"/>
      <c r="G18" s="1000"/>
      <c r="H18" s="981">
        <v>22884.646958106183</v>
      </c>
      <c r="I18" s="981">
        <v>48069.655074496259</v>
      </c>
      <c r="J18" s="966">
        <f t="shared" ref="J18:J21" si="44">I18</f>
        <v>48069.655074496259</v>
      </c>
      <c r="K18" s="966">
        <f t="shared" si="43"/>
        <v>48069.655074496259</v>
      </c>
      <c r="L18" s="966">
        <f t="shared" si="43"/>
        <v>48069.655074496259</v>
      </c>
      <c r="M18" s="966">
        <f t="shared" si="43"/>
        <v>48069.655074496259</v>
      </c>
      <c r="N18" s="966">
        <f t="shared" si="43"/>
        <v>48069.655074496259</v>
      </c>
      <c r="O18" s="966">
        <f t="shared" si="43"/>
        <v>48069.655074496259</v>
      </c>
      <c r="P18" s="966">
        <f t="shared" si="43"/>
        <v>48069.655074496259</v>
      </c>
      <c r="Q18" s="966">
        <f t="shared" si="43"/>
        <v>48069.655074496259</v>
      </c>
      <c r="R18" s="966">
        <f t="shared" si="43"/>
        <v>48069.655074496259</v>
      </c>
      <c r="S18" s="966">
        <f t="shared" si="43"/>
        <v>48069.655074496259</v>
      </c>
      <c r="T18" s="966">
        <f t="shared" si="43"/>
        <v>48069.655074496259</v>
      </c>
      <c r="U18" s="966">
        <f t="shared" si="43"/>
        <v>48069.655074496259</v>
      </c>
      <c r="V18" s="966">
        <f t="shared" si="43"/>
        <v>48069.655074496259</v>
      </c>
      <c r="W18" s="966">
        <f t="shared" si="43"/>
        <v>48069.655074496259</v>
      </c>
      <c r="X18" s="966">
        <f t="shared" si="43"/>
        <v>48069.655074496259</v>
      </c>
      <c r="Y18" s="966">
        <f t="shared" si="43"/>
        <v>48069.655074496259</v>
      </c>
      <c r="Z18" s="966">
        <f t="shared" si="43"/>
        <v>48069.655074496259</v>
      </c>
      <c r="AA18" s="966">
        <f t="shared" si="41"/>
        <v>48069.655074496259</v>
      </c>
      <c r="AB18" s="966">
        <f t="shared" si="41"/>
        <v>48069.655074496259</v>
      </c>
      <c r="AC18" s="966">
        <f t="shared" si="41"/>
        <v>48069.655074496259</v>
      </c>
      <c r="AD18" s="966">
        <f t="shared" si="41"/>
        <v>48069.655074496259</v>
      </c>
      <c r="AE18" s="966">
        <f t="shared" si="41"/>
        <v>48069.655074496259</v>
      </c>
      <c r="AF18" s="966">
        <f t="shared" si="41"/>
        <v>48069.655074496259</v>
      </c>
      <c r="AG18" s="966">
        <f t="shared" si="41"/>
        <v>48069.655074496259</v>
      </c>
      <c r="AH18" s="966">
        <f t="shared" si="41"/>
        <v>48069.655074496259</v>
      </c>
      <c r="AI18" s="1001">
        <f t="shared" si="41"/>
        <v>48069.655074496259</v>
      </c>
      <c r="AJ18" s="967">
        <f t="shared" si="42"/>
        <v>1320765.3339695057</v>
      </c>
    </row>
    <row r="19" spans="1:36" ht="15" x14ac:dyDescent="0.35">
      <c r="A19" s="11" t="str">
        <f t="shared" ref="A19:A21" si="45">A7</f>
        <v>Výchozí hodiny provozu strojvedoucích opční 1 [tis. h]</v>
      </c>
      <c r="B19" s="608" t="s">
        <v>526</v>
      </c>
      <c r="C19" s="1002"/>
      <c r="D19" s="1003"/>
      <c r="E19" s="1003"/>
      <c r="F19" s="1003"/>
      <c r="G19" s="1004"/>
      <c r="H19" s="978">
        <v>16429.90573065048</v>
      </c>
      <c r="I19" s="978">
        <v>33830.067618574503</v>
      </c>
      <c r="J19" s="969">
        <f t="shared" si="44"/>
        <v>33830.067618574503</v>
      </c>
      <c r="K19" s="969">
        <f t="shared" si="43"/>
        <v>33830.067618574503</v>
      </c>
      <c r="L19" s="969">
        <f t="shared" si="43"/>
        <v>33830.067618574503</v>
      </c>
      <c r="M19" s="969">
        <f t="shared" si="43"/>
        <v>33830.067618574503</v>
      </c>
      <c r="N19" s="969">
        <f t="shared" si="43"/>
        <v>33830.067618574503</v>
      </c>
      <c r="O19" s="969">
        <f t="shared" si="43"/>
        <v>33830.067618574503</v>
      </c>
      <c r="P19" s="969">
        <f t="shared" si="43"/>
        <v>33830.067618574503</v>
      </c>
      <c r="Q19" s="969">
        <f t="shared" si="43"/>
        <v>33830.067618574503</v>
      </c>
      <c r="R19" s="969">
        <f t="shared" si="43"/>
        <v>33830.067618574503</v>
      </c>
      <c r="S19" s="969">
        <f t="shared" si="43"/>
        <v>33830.067618574503</v>
      </c>
      <c r="T19" s="969">
        <f t="shared" si="43"/>
        <v>33830.067618574503</v>
      </c>
      <c r="U19" s="969">
        <f t="shared" si="43"/>
        <v>33830.067618574503</v>
      </c>
      <c r="V19" s="969">
        <f t="shared" si="43"/>
        <v>33830.067618574503</v>
      </c>
      <c r="W19" s="969">
        <f t="shared" si="43"/>
        <v>33830.067618574503</v>
      </c>
      <c r="X19" s="969">
        <f t="shared" si="43"/>
        <v>33830.067618574503</v>
      </c>
      <c r="Y19" s="969">
        <f t="shared" si="43"/>
        <v>33830.067618574503</v>
      </c>
      <c r="Z19" s="969">
        <f t="shared" si="43"/>
        <v>33830.067618574503</v>
      </c>
      <c r="AA19" s="969">
        <f t="shared" si="41"/>
        <v>33830.067618574503</v>
      </c>
      <c r="AB19" s="969">
        <f t="shared" si="41"/>
        <v>33830.067618574503</v>
      </c>
      <c r="AC19" s="969">
        <f t="shared" si="41"/>
        <v>33830.067618574503</v>
      </c>
      <c r="AD19" s="969">
        <f t="shared" si="41"/>
        <v>33830.067618574503</v>
      </c>
      <c r="AE19" s="969">
        <f t="shared" si="41"/>
        <v>33830.067618574503</v>
      </c>
      <c r="AF19" s="969">
        <f t="shared" si="41"/>
        <v>33830.067618574503</v>
      </c>
      <c r="AG19" s="969">
        <f t="shared" si="41"/>
        <v>33830.067618574503</v>
      </c>
      <c r="AH19" s="969">
        <f t="shared" si="41"/>
        <v>33830.067618574503</v>
      </c>
      <c r="AI19" s="1005">
        <f t="shared" si="41"/>
        <v>33830.067618574503</v>
      </c>
      <c r="AJ19" s="970">
        <f t="shared" si="42"/>
        <v>929841.73143216176</v>
      </c>
    </row>
    <row r="20" spans="1:36" ht="15" x14ac:dyDescent="0.35">
      <c r="A20" s="11" t="str">
        <f t="shared" si="45"/>
        <v>Výchozí počet pokladních hodin opční 1 [tis. h]</v>
      </c>
      <c r="B20" s="36" t="s">
        <v>429</v>
      </c>
      <c r="C20" s="995"/>
      <c r="D20" s="996"/>
      <c r="E20" s="996"/>
      <c r="F20" s="996"/>
      <c r="G20" s="1004"/>
      <c r="H20" s="978">
        <v>0.1</v>
      </c>
      <c r="I20" s="978">
        <v>7856</v>
      </c>
      <c r="J20" s="969">
        <f t="shared" si="44"/>
        <v>7856</v>
      </c>
      <c r="K20" s="969">
        <f t="shared" si="43"/>
        <v>7856</v>
      </c>
      <c r="L20" s="969">
        <f t="shared" si="43"/>
        <v>7856</v>
      </c>
      <c r="M20" s="969">
        <f t="shared" si="43"/>
        <v>7856</v>
      </c>
      <c r="N20" s="969">
        <f t="shared" si="43"/>
        <v>7856</v>
      </c>
      <c r="O20" s="969">
        <f t="shared" si="43"/>
        <v>7856</v>
      </c>
      <c r="P20" s="969">
        <f t="shared" si="43"/>
        <v>7856</v>
      </c>
      <c r="Q20" s="969">
        <f t="shared" si="43"/>
        <v>7856</v>
      </c>
      <c r="R20" s="969">
        <f t="shared" si="43"/>
        <v>7856</v>
      </c>
      <c r="S20" s="969">
        <f t="shared" si="43"/>
        <v>7856</v>
      </c>
      <c r="T20" s="969">
        <f t="shared" si="43"/>
        <v>7856</v>
      </c>
      <c r="U20" s="969">
        <f t="shared" si="43"/>
        <v>7856</v>
      </c>
      <c r="V20" s="969">
        <f t="shared" si="43"/>
        <v>7856</v>
      </c>
      <c r="W20" s="969">
        <f t="shared" si="43"/>
        <v>7856</v>
      </c>
      <c r="X20" s="969">
        <f t="shared" si="43"/>
        <v>7856</v>
      </c>
      <c r="Y20" s="969">
        <f t="shared" si="43"/>
        <v>7856</v>
      </c>
      <c r="Z20" s="969">
        <f t="shared" si="43"/>
        <v>7856</v>
      </c>
      <c r="AA20" s="969">
        <f t="shared" si="41"/>
        <v>7856</v>
      </c>
      <c r="AB20" s="969">
        <f t="shared" si="41"/>
        <v>7856</v>
      </c>
      <c r="AC20" s="969">
        <f t="shared" si="41"/>
        <v>7856</v>
      </c>
      <c r="AD20" s="969">
        <f t="shared" si="41"/>
        <v>7856</v>
      </c>
      <c r="AE20" s="969">
        <f t="shared" si="41"/>
        <v>7856</v>
      </c>
      <c r="AF20" s="969">
        <f t="shared" si="41"/>
        <v>7856</v>
      </c>
      <c r="AG20" s="969">
        <f t="shared" si="41"/>
        <v>7856</v>
      </c>
      <c r="AH20" s="969">
        <f t="shared" si="41"/>
        <v>7856</v>
      </c>
      <c r="AI20" s="1005">
        <f t="shared" si="41"/>
        <v>7856</v>
      </c>
      <c r="AJ20" s="970">
        <f t="shared" si="42"/>
        <v>212112.1</v>
      </c>
    </row>
    <row r="21" spans="1:36" ht="15.6" thickBot="1" x14ac:dyDescent="0.4">
      <c r="A21" s="10" t="str">
        <f t="shared" si="45"/>
        <v>Výchozí hodiny provozu ostrahy opční 1 [tis. h]</v>
      </c>
      <c r="B21" s="37" t="s">
        <v>428</v>
      </c>
      <c r="C21" s="998"/>
      <c r="D21" s="989"/>
      <c r="E21" s="989"/>
      <c r="F21" s="989"/>
      <c r="G21" s="1006"/>
      <c r="H21" s="980">
        <v>15174</v>
      </c>
      <c r="I21" s="980">
        <v>36131</v>
      </c>
      <c r="J21" s="972">
        <f t="shared" si="44"/>
        <v>36131</v>
      </c>
      <c r="K21" s="972">
        <f t="shared" si="43"/>
        <v>36131</v>
      </c>
      <c r="L21" s="972">
        <f t="shared" si="43"/>
        <v>36131</v>
      </c>
      <c r="M21" s="972">
        <f t="shared" si="43"/>
        <v>36131</v>
      </c>
      <c r="N21" s="972">
        <f t="shared" si="43"/>
        <v>36131</v>
      </c>
      <c r="O21" s="972">
        <f t="shared" si="43"/>
        <v>36131</v>
      </c>
      <c r="P21" s="972">
        <f t="shared" si="43"/>
        <v>36131</v>
      </c>
      <c r="Q21" s="972">
        <f t="shared" si="43"/>
        <v>36131</v>
      </c>
      <c r="R21" s="972">
        <f t="shared" si="43"/>
        <v>36131</v>
      </c>
      <c r="S21" s="972">
        <f t="shared" si="43"/>
        <v>36131</v>
      </c>
      <c r="T21" s="972">
        <f t="shared" si="43"/>
        <v>36131</v>
      </c>
      <c r="U21" s="972">
        <f t="shared" si="43"/>
        <v>36131</v>
      </c>
      <c r="V21" s="972">
        <f t="shared" si="43"/>
        <v>36131</v>
      </c>
      <c r="W21" s="972">
        <f t="shared" si="43"/>
        <v>36131</v>
      </c>
      <c r="X21" s="972">
        <f t="shared" si="43"/>
        <v>36131</v>
      </c>
      <c r="Y21" s="972">
        <f t="shared" si="43"/>
        <v>36131</v>
      </c>
      <c r="Z21" s="972">
        <f t="shared" si="43"/>
        <v>36131</v>
      </c>
      <c r="AA21" s="972">
        <f t="shared" si="41"/>
        <v>36131</v>
      </c>
      <c r="AB21" s="972">
        <f t="shared" si="41"/>
        <v>36131</v>
      </c>
      <c r="AC21" s="972">
        <f t="shared" si="41"/>
        <v>36131</v>
      </c>
      <c r="AD21" s="972">
        <f t="shared" si="41"/>
        <v>36131</v>
      </c>
      <c r="AE21" s="972">
        <f t="shared" si="41"/>
        <v>36131</v>
      </c>
      <c r="AF21" s="972">
        <f t="shared" si="41"/>
        <v>36131</v>
      </c>
      <c r="AG21" s="972">
        <f t="shared" si="41"/>
        <v>36131</v>
      </c>
      <c r="AH21" s="972">
        <f t="shared" si="41"/>
        <v>36131</v>
      </c>
      <c r="AI21" s="1007">
        <f t="shared" si="41"/>
        <v>36131</v>
      </c>
      <c r="AJ21" s="973">
        <f t="shared" si="42"/>
        <v>990711</v>
      </c>
    </row>
    <row r="22" spans="1:36" ht="15" x14ac:dyDescent="0.35">
      <c r="A22" s="245" t="s">
        <v>483</v>
      </c>
      <c r="B22" s="597" t="s">
        <v>423</v>
      </c>
      <c r="C22" s="598"/>
      <c r="D22" s="599"/>
      <c r="E22" s="599"/>
      <c r="F22" s="599"/>
      <c r="G22" s="599">
        <f t="shared" ref="G22:I22" si="46">G$10</f>
        <v>0</v>
      </c>
      <c r="H22" s="599">
        <f t="shared" si="46"/>
        <v>25</v>
      </c>
      <c r="I22" s="599">
        <f t="shared" si="46"/>
        <v>32</v>
      </c>
      <c r="J22" s="599">
        <f t="shared" ref="J22:AI22" si="47">J$10</f>
        <v>32</v>
      </c>
      <c r="K22" s="599">
        <f t="shared" si="47"/>
        <v>32</v>
      </c>
      <c r="L22" s="599">
        <f t="shared" si="47"/>
        <v>32</v>
      </c>
      <c r="M22" s="599">
        <f t="shared" si="47"/>
        <v>32</v>
      </c>
      <c r="N22" s="599">
        <f t="shared" si="47"/>
        <v>32</v>
      </c>
      <c r="O22" s="599">
        <f t="shared" si="47"/>
        <v>32</v>
      </c>
      <c r="P22" s="599">
        <f t="shared" si="47"/>
        <v>32</v>
      </c>
      <c r="Q22" s="599">
        <f t="shared" si="47"/>
        <v>32</v>
      </c>
      <c r="R22" s="599">
        <f t="shared" si="47"/>
        <v>32</v>
      </c>
      <c r="S22" s="599">
        <f t="shared" si="47"/>
        <v>32</v>
      </c>
      <c r="T22" s="599">
        <f t="shared" si="47"/>
        <v>32</v>
      </c>
      <c r="U22" s="599">
        <f t="shared" si="47"/>
        <v>32</v>
      </c>
      <c r="V22" s="599">
        <f t="shared" si="47"/>
        <v>32</v>
      </c>
      <c r="W22" s="599">
        <f t="shared" si="47"/>
        <v>32</v>
      </c>
      <c r="X22" s="599">
        <f t="shared" si="47"/>
        <v>32</v>
      </c>
      <c r="Y22" s="599">
        <f t="shared" si="47"/>
        <v>32</v>
      </c>
      <c r="Z22" s="599">
        <f t="shared" si="47"/>
        <v>32</v>
      </c>
      <c r="AA22" s="599">
        <f t="shared" si="47"/>
        <v>32</v>
      </c>
      <c r="AB22" s="599">
        <f t="shared" si="47"/>
        <v>32</v>
      </c>
      <c r="AC22" s="599">
        <f t="shared" si="47"/>
        <v>32</v>
      </c>
      <c r="AD22" s="599">
        <f t="shared" si="47"/>
        <v>32</v>
      </c>
      <c r="AE22" s="599">
        <f t="shared" si="47"/>
        <v>32</v>
      </c>
      <c r="AF22" s="599">
        <f t="shared" si="47"/>
        <v>32</v>
      </c>
      <c r="AG22" s="599">
        <f t="shared" si="47"/>
        <v>32</v>
      </c>
      <c r="AH22" s="599">
        <f t="shared" si="47"/>
        <v>32</v>
      </c>
      <c r="AI22" s="600">
        <f t="shared" si="47"/>
        <v>32</v>
      </c>
      <c r="AJ22" s="806" t="s">
        <v>134</v>
      </c>
    </row>
    <row r="23" spans="1:36" ht="15.6" thickBot="1" x14ac:dyDescent="0.4">
      <c r="A23" s="10" t="s">
        <v>484</v>
      </c>
      <c r="B23" s="37" t="s">
        <v>639</v>
      </c>
      <c r="C23" s="157"/>
      <c r="D23" s="158"/>
      <c r="E23" s="158"/>
      <c r="F23" s="158"/>
      <c r="G23" s="158">
        <f t="shared" ref="G23:AI23" si="48">G$11</f>
        <v>0</v>
      </c>
      <c r="H23" s="158">
        <f t="shared" si="48"/>
        <v>25</v>
      </c>
      <c r="I23" s="41">
        <f t="shared" si="48"/>
        <v>32</v>
      </c>
      <c r="J23" s="41">
        <f t="shared" si="48"/>
        <v>32</v>
      </c>
      <c r="K23" s="41">
        <f t="shared" si="48"/>
        <v>32</v>
      </c>
      <c r="L23" s="41">
        <f t="shared" si="48"/>
        <v>32</v>
      </c>
      <c r="M23" s="41">
        <f t="shared" si="48"/>
        <v>32</v>
      </c>
      <c r="N23" s="41">
        <f t="shared" si="48"/>
        <v>32</v>
      </c>
      <c r="O23" s="41">
        <f t="shared" si="48"/>
        <v>32</v>
      </c>
      <c r="P23" s="41">
        <f t="shared" si="48"/>
        <v>32</v>
      </c>
      <c r="Q23" s="41">
        <f t="shared" si="48"/>
        <v>32</v>
      </c>
      <c r="R23" s="41">
        <f t="shared" si="48"/>
        <v>32</v>
      </c>
      <c r="S23" s="41">
        <f t="shared" si="48"/>
        <v>32</v>
      </c>
      <c r="T23" s="41">
        <f t="shared" si="48"/>
        <v>32</v>
      </c>
      <c r="U23" s="41">
        <f t="shared" si="48"/>
        <v>32</v>
      </c>
      <c r="V23" s="41">
        <f t="shared" si="48"/>
        <v>32</v>
      </c>
      <c r="W23" s="41">
        <f t="shared" si="48"/>
        <v>32</v>
      </c>
      <c r="X23" s="41">
        <f t="shared" si="48"/>
        <v>32</v>
      </c>
      <c r="Y23" s="41">
        <f t="shared" si="48"/>
        <v>32</v>
      </c>
      <c r="Z23" s="41">
        <f t="shared" si="48"/>
        <v>32</v>
      </c>
      <c r="AA23" s="41">
        <f t="shared" si="48"/>
        <v>32</v>
      </c>
      <c r="AB23" s="41">
        <f t="shared" si="48"/>
        <v>32</v>
      </c>
      <c r="AC23" s="41">
        <f t="shared" si="48"/>
        <v>32</v>
      </c>
      <c r="AD23" s="41">
        <f t="shared" si="48"/>
        <v>32</v>
      </c>
      <c r="AE23" s="41">
        <f t="shared" si="48"/>
        <v>32</v>
      </c>
      <c r="AF23" s="41">
        <f t="shared" si="48"/>
        <v>32</v>
      </c>
      <c r="AG23" s="41">
        <f t="shared" si="48"/>
        <v>32</v>
      </c>
      <c r="AH23" s="41">
        <f t="shared" si="48"/>
        <v>32</v>
      </c>
      <c r="AI23" s="291">
        <f t="shared" si="48"/>
        <v>32</v>
      </c>
      <c r="AJ23" s="807" t="s">
        <v>134</v>
      </c>
    </row>
    <row r="24" spans="1:36" ht="15" customHeight="1" thickBot="1" x14ac:dyDescent="0.35"/>
    <row r="25" spans="1:36" ht="14.4" x14ac:dyDescent="0.3">
      <c r="A25" s="13" t="s">
        <v>417</v>
      </c>
      <c r="B25" s="15" t="s">
        <v>68</v>
      </c>
      <c r="C25" s="38" t="str">
        <f>C1</f>
        <v>Kalendářní rok</v>
      </c>
      <c r="D25" s="39"/>
      <c r="E25" s="39"/>
      <c r="F25" s="39"/>
      <c r="G25" s="39"/>
      <c r="H25" s="39"/>
      <c r="I25" s="39"/>
      <c r="J25" s="39"/>
      <c r="K25" s="39"/>
      <c r="L25" s="39"/>
      <c r="M25" s="39"/>
      <c r="N25" s="39"/>
      <c r="O25" s="39"/>
      <c r="P25" s="39"/>
      <c r="Q25" s="39"/>
      <c r="R25" s="39"/>
      <c r="S25" s="39"/>
      <c r="T25" s="71"/>
      <c r="U25" s="71"/>
      <c r="V25" s="71"/>
      <c r="W25" s="71"/>
      <c r="X25" s="71"/>
      <c r="Y25" s="71"/>
      <c r="Z25" s="71"/>
      <c r="AA25" s="71"/>
      <c r="AB25" s="71"/>
      <c r="AC25" s="287"/>
      <c r="AD25" s="287"/>
      <c r="AE25" s="287"/>
      <c r="AF25" s="287"/>
      <c r="AG25" s="287"/>
      <c r="AH25" s="287"/>
      <c r="AI25" s="47"/>
      <c r="AJ25" s="805" t="s">
        <v>78</v>
      </c>
    </row>
    <row r="26" spans="1:36" ht="15" thickBot="1" x14ac:dyDescent="0.35">
      <c r="A26" s="6" t="s">
        <v>45</v>
      </c>
      <c r="B26" s="34"/>
      <c r="C26" s="40" t="str">
        <f>C2</f>
        <v>XII/29</v>
      </c>
      <c r="D26" s="40" t="str">
        <f t="shared" ref="D26:I26" si="49">D2</f>
        <v>I-VI/30</v>
      </c>
      <c r="E26" s="40" t="str">
        <f t="shared" si="49"/>
        <v>VI-XII/30</v>
      </c>
      <c r="F26" s="40" t="str">
        <f t="shared" si="49"/>
        <v>XII/30</v>
      </c>
      <c r="G26" s="40">
        <f t="shared" si="49"/>
        <v>2031</v>
      </c>
      <c r="H26" s="40">
        <f t="shared" si="49"/>
        <v>2032</v>
      </c>
      <c r="I26" s="40">
        <f t="shared" si="49"/>
        <v>2033</v>
      </c>
      <c r="J26" s="40">
        <f t="shared" ref="J26:AI26" si="50">J14</f>
        <v>2034</v>
      </c>
      <c r="K26" s="40">
        <f t="shared" si="50"/>
        <v>2035</v>
      </c>
      <c r="L26" s="40">
        <f t="shared" si="50"/>
        <v>2036</v>
      </c>
      <c r="M26" s="40">
        <f t="shared" si="50"/>
        <v>2037</v>
      </c>
      <c r="N26" s="40">
        <f t="shared" si="50"/>
        <v>2038</v>
      </c>
      <c r="O26" s="40">
        <f t="shared" si="50"/>
        <v>2039</v>
      </c>
      <c r="P26" s="40">
        <f t="shared" si="50"/>
        <v>2040</v>
      </c>
      <c r="Q26" s="40">
        <f t="shared" si="50"/>
        <v>2041</v>
      </c>
      <c r="R26" s="40">
        <f t="shared" si="50"/>
        <v>2042</v>
      </c>
      <c r="S26" s="40">
        <f t="shared" si="50"/>
        <v>2043</v>
      </c>
      <c r="T26" s="40">
        <f t="shared" si="50"/>
        <v>2044</v>
      </c>
      <c r="U26" s="40">
        <f t="shared" si="50"/>
        <v>2045</v>
      </c>
      <c r="V26" s="40">
        <f t="shared" si="50"/>
        <v>2046</v>
      </c>
      <c r="W26" s="40">
        <f t="shared" si="50"/>
        <v>2047</v>
      </c>
      <c r="X26" s="40">
        <f t="shared" si="50"/>
        <v>2048</v>
      </c>
      <c r="Y26" s="40">
        <f t="shared" si="50"/>
        <v>2049</v>
      </c>
      <c r="Z26" s="40">
        <f t="shared" si="50"/>
        <v>2050</v>
      </c>
      <c r="AA26" s="40">
        <f t="shared" si="50"/>
        <v>2051</v>
      </c>
      <c r="AB26" s="40">
        <f t="shared" si="50"/>
        <v>2052</v>
      </c>
      <c r="AC26" s="40">
        <f t="shared" si="50"/>
        <v>2053</v>
      </c>
      <c r="AD26" s="40">
        <f t="shared" si="50"/>
        <v>2054</v>
      </c>
      <c r="AE26" s="40">
        <f t="shared" si="50"/>
        <v>2055</v>
      </c>
      <c r="AF26" s="40">
        <f t="shared" si="50"/>
        <v>2056</v>
      </c>
      <c r="AG26" s="40">
        <f t="shared" si="50"/>
        <v>2057</v>
      </c>
      <c r="AH26" s="40">
        <f t="shared" si="50"/>
        <v>2058</v>
      </c>
      <c r="AI26" s="43">
        <f t="shared" si="50"/>
        <v>2059</v>
      </c>
      <c r="AJ26" s="802" t="s">
        <v>76</v>
      </c>
    </row>
    <row r="27" spans="1:36" s="51" customFormat="1" ht="15.6" thickTop="1" x14ac:dyDescent="0.35">
      <c r="A27" s="9" t="s">
        <v>477</v>
      </c>
      <c r="B27" s="35" t="s">
        <v>430</v>
      </c>
      <c r="C27" s="48"/>
      <c r="D27" s="49"/>
      <c r="E27" s="49"/>
      <c r="F27" s="49"/>
      <c r="G27" s="49">
        <f t="shared" ref="G27:I27" si="51">SUM(G28:G29)</f>
        <v>0</v>
      </c>
      <c r="H27" s="49">
        <f t="shared" si="51"/>
        <v>1444749.4</v>
      </c>
      <c r="I27" s="49">
        <f t="shared" si="51"/>
        <v>1672071.4000000001</v>
      </c>
      <c r="J27" s="49">
        <f t="shared" ref="J27:AI27" si="52">SUM(J28:J29)</f>
        <v>1672071.4000000001</v>
      </c>
      <c r="K27" s="49">
        <f t="shared" si="52"/>
        <v>1672071.4000000001</v>
      </c>
      <c r="L27" s="49">
        <f t="shared" si="52"/>
        <v>1672071.4000000001</v>
      </c>
      <c r="M27" s="49">
        <f t="shared" si="52"/>
        <v>1672071.4000000001</v>
      </c>
      <c r="N27" s="49">
        <f t="shared" si="52"/>
        <v>1672071.4000000001</v>
      </c>
      <c r="O27" s="49">
        <f t="shared" si="52"/>
        <v>1672071.4000000001</v>
      </c>
      <c r="P27" s="49">
        <f t="shared" si="52"/>
        <v>1672071.4000000001</v>
      </c>
      <c r="Q27" s="49">
        <f t="shared" si="52"/>
        <v>1672071.4000000001</v>
      </c>
      <c r="R27" s="49">
        <f t="shared" si="52"/>
        <v>1672071.4000000001</v>
      </c>
      <c r="S27" s="49">
        <f t="shared" si="52"/>
        <v>1672071.4000000001</v>
      </c>
      <c r="T27" s="49">
        <f t="shared" si="52"/>
        <v>1672071.4000000001</v>
      </c>
      <c r="U27" s="49">
        <f t="shared" si="52"/>
        <v>1672071.4000000001</v>
      </c>
      <c r="V27" s="49">
        <f t="shared" si="52"/>
        <v>1672071.4000000001</v>
      </c>
      <c r="W27" s="49">
        <f t="shared" si="52"/>
        <v>1672071.4000000001</v>
      </c>
      <c r="X27" s="49">
        <f t="shared" si="52"/>
        <v>1672071.4000000001</v>
      </c>
      <c r="Y27" s="49">
        <f t="shared" si="52"/>
        <v>1672071.4000000001</v>
      </c>
      <c r="Z27" s="49">
        <f t="shared" si="52"/>
        <v>1672071.4000000001</v>
      </c>
      <c r="AA27" s="49">
        <f t="shared" si="52"/>
        <v>1672071.4000000001</v>
      </c>
      <c r="AB27" s="49">
        <f t="shared" si="52"/>
        <v>1672071.4000000001</v>
      </c>
      <c r="AC27" s="49">
        <f t="shared" si="52"/>
        <v>1672071.4000000001</v>
      </c>
      <c r="AD27" s="49">
        <f t="shared" si="52"/>
        <v>1672071.4000000001</v>
      </c>
      <c r="AE27" s="49">
        <f t="shared" si="52"/>
        <v>1672071.4000000001</v>
      </c>
      <c r="AF27" s="49">
        <f t="shared" si="52"/>
        <v>1672071.4000000001</v>
      </c>
      <c r="AG27" s="49">
        <f t="shared" si="52"/>
        <v>1672071.4000000001</v>
      </c>
      <c r="AH27" s="49">
        <f t="shared" si="52"/>
        <v>1672071.4000000001</v>
      </c>
      <c r="AI27" s="288">
        <f t="shared" si="52"/>
        <v>1672071.4000000001</v>
      </c>
      <c r="AJ27" s="589">
        <f>SUM(C27:AI27)</f>
        <v>46590677.199999981</v>
      </c>
    </row>
    <row r="28" spans="1:36" s="51" customFormat="1" ht="15.6" x14ac:dyDescent="0.35">
      <c r="A28" s="9" t="s">
        <v>482</v>
      </c>
      <c r="B28" s="35" t="s">
        <v>431</v>
      </c>
      <c r="C28" s="48"/>
      <c r="D28" s="49"/>
      <c r="E28" s="49"/>
      <c r="F28" s="49"/>
      <c r="G28" s="448"/>
      <c r="H28" s="22">
        <v>-240209.70000000007</v>
      </c>
      <c r="I28" s="22">
        <v>-99972.300000000076</v>
      </c>
      <c r="J28" s="49">
        <f t="shared" ref="J28" si="53">I28</f>
        <v>-99972.300000000076</v>
      </c>
      <c r="K28" s="49">
        <f>J28</f>
        <v>-99972.300000000076</v>
      </c>
      <c r="L28" s="49">
        <f t="shared" ref="L28:AA33" si="54">K28</f>
        <v>-99972.300000000076</v>
      </c>
      <c r="M28" s="49">
        <f t="shared" si="54"/>
        <v>-99972.300000000076</v>
      </c>
      <c r="N28" s="49">
        <f t="shared" si="54"/>
        <v>-99972.300000000076</v>
      </c>
      <c r="O28" s="49">
        <f t="shared" si="54"/>
        <v>-99972.300000000076</v>
      </c>
      <c r="P28" s="49">
        <f t="shared" si="54"/>
        <v>-99972.300000000076</v>
      </c>
      <c r="Q28" s="49">
        <f t="shared" si="54"/>
        <v>-99972.300000000076</v>
      </c>
      <c r="R28" s="49">
        <f t="shared" si="54"/>
        <v>-99972.300000000076</v>
      </c>
      <c r="S28" s="49">
        <f t="shared" si="54"/>
        <v>-99972.300000000076</v>
      </c>
      <c r="T28" s="49">
        <f t="shared" si="54"/>
        <v>-99972.300000000076</v>
      </c>
      <c r="U28" s="49">
        <f t="shared" si="54"/>
        <v>-99972.300000000076</v>
      </c>
      <c r="V28" s="49">
        <f t="shared" si="54"/>
        <v>-99972.300000000076</v>
      </c>
      <c r="W28" s="49">
        <f t="shared" si="54"/>
        <v>-99972.300000000076</v>
      </c>
      <c r="X28" s="49">
        <f t="shared" si="54"/>
        <v>-99972.300000000076</v>
      </c>
      <c r="Y28" s="49">
        <f t="shared" si="54"/>
        <v>-99972.300000000076</v>
      </c>
      <c r="Z28" s="49">
        <f t="shared" si="54"/>
        <v>-99972.300000000076</v>
      </c>
      <c r="AA28" s="49">
        <f t="shared" si="54"/>
        <v>-99972.300000000076</v>
      </c>
      <c r="AB28" s="49">
        <f t="shared" ref="AB28:AI33" si="55">AA28</f>
        <v>-99972.300000000076</v>
      </c>
      <c r="AC28" s="49">
        <f t="shared" si="55"/>
        <v>-99972.300000000076</v>
      </c>
      <c r="AD28" s="49">
        <f t="shared" si="55"/>
        <v>-99972.300000000076</v>
      </c>
      <c r="AE28" s="49">
        <f t="shared" si="55"/>
        <v>-99972.300000000076</v>
      </c>
      <c r="AF28" s="49">
        <f t="shared" si="55"/>
        <v>-99972.300000000076</v>
      </c>
      <c r="AG28" s="49">
        <f t="shared" si="55"/>
        <v>-99972.300000000076</v>
      </c>
      <c r="AH28" s="49">
        <f t="shared" si="55"/>
        <v>-99972.300000000076</v>
      </c>
      <c r="AI28" s="91">
        <f t="shared" si="55"/>
        <v>-99972.300000000076</v>
      </c>
      <c r="AJ28" s="803">
        <f t="shared" ref="AJ28:AJ33" si="56">SUM(C28:AI28)</f>
        <v>-2939461.8000000035</v>
      </c>
    </row>
    <row r="29" spans="1:36" s="51" customFormat="1" ht="16.2" thickBot="1" x14ac:dyDescent="0.4">
      <c r="A29" s="245" t="s">
        <v>596</v>
      </c>
      <c r="B29" s="645" t="s">
        <v>432</v>
      </c>
      <c r="C29" s="388"/>
      <c r="G29" s="450"/>
      <c r="H29" s="649">
        <v>1684959.1</v>
      </c>
      <c r="I29" s="649">
        <v>1772043.7000000002</v>
      </c>
      <c r="J29" s="555">
        <f t="shared" ref="J29:J33" si="57">I29</f>
        <v>1772043.7000000002</v>
      </c>
      <c r="K29" s="555">
        <f t="shared" ref="K29:K33" si="58">J29</f>
        <v>1772043.7000000002</v>
      </c>
      <c r="L29" s="555">
        <f t="shared" si="54"/>
        <v>1772043.7000000002</v>
      </c>
      <c r="M29" s="555">
        <f t="shared" si="54"/>
        <v>1772043.7000000002</v>
      </c>
      <c r="N29" s="555">
        <f t="shared" si="54"/>
        <v>1772043.7000000002</v>
      </c>
      <c r="O29" s="555">
        <f t="shared" si="54"/>
        <v>1772043.7000000002</v>
      </c>
      <c r="P29" s="555">
        <f t="shared" si="54"/>
        <v>1772043.7000000002</v>
      </c>
      <c r="Q29" s="555">
        <f t="shared" si="54"/>
        <v>1772043.7000000002</v>
      </c>
      <c r="R29" s="555">
        <f t="shared" si="54"/>
        <v>1772043.7000000002</v>
      </c>
      <c r="S29" s="555">
        <f t="shared" si="54"/>
        <v>1772043.7000000002</v>
      </c>
      <c r="T29" s="555">
        <f t="shared" si="54"/>
        <v>1772043.7000000002</v>
      </c>
      <c r="U29" s="555">
        <f t="shared" si="54"/>
        <v>1772043.7000000002</v>
      </c>
      <c r="V29" s="555">
        <f t="shared" si="54"/>
        <v>1772043.7000000002</v>
      </c>
      <c r="W29" s="555">
        <f t="shared" si="54"/>
        <v>1772043.7000000002</v>
      </c>
      <c r="X29" s="555">
        <f t="shared" si="54"/>
        <v>1772043.7000000002</v>
      </c>
      <c r="Y29" s="555">
        <f t="shared" si="54"/>
        <v>1772043.7000000002</v>
      </c>
      <c r="Z29" s="555">
        <f t="shared" si="54"/>
        <v>1772043.7000000002</v>
      </c>
      <c r="AA29" s="555">
        <f t="shared" si="54"/>
        <v>1772043.7000000002</v>
      </c>
      <c r="AB29" s="555">
        <f t="shared" si="55"/>
        <v>1772043.7000000002</v>
      </c>
      <c r="AC29" s="555">
        <f t="shared" si="55"/>
        <v>1772043.7000000002</v>
      </c>
      <c r="AD29" s="555">
        <f t="shared" si="55"/>
        <v>1772043.7000000002</v>
      </c>
      <c r="AE29" s="555">
        <f t="shared" si="55"/>
        <v>1772043.7000000002</v>
      </c>
      <c r="AF29" s="555">
        <f t="shared" si="55"/>
        <v>1772043.7000000002</v>
      </c>
      <c r="AG29" s="555">
        <f t="shared" si="55"/>
        <v>1772043.7000000002</v>
      </c>
      <c r="AH29" s="555">
        <f t="shared" si="55"/>
        <v>1772043.7000000002</v>
      </c>
      <c r="AI29" s="434">
        <f t="shared" si="55"/>
        <v>1772043.7000000002</v>
      </c>
      <c r="AJ29" s="804">
        <f t="shared" si="56"/>
        <v>49530139.000000022</v>
      </c>
    </row>
    <row r="30" spans="1:36" s="51" customFormat="1" ht="15" x14ac:dyDescent="0.35">
      <c r="A30" s="650" t="str">
        <f>A6</f>
        <v>Výchozí hodiny provozu vlakových čet opční 1 [tis. h]</v>
      </c>
      <c r="B30" s="646" t="s">
        <v>433</v>
      </c>
      <c r="C30" s="965"/>
      <c r="D30" s="966"/>
      <c r="E30" s="966"/>
      <c r="F30" s="966"/>
      <c r="G30" s="1000"/>
      <c r="H30" s="981">
        <v>98552.353041893817</v>
      </c>
      <c r="I30" s="981">
        <v>99029.344925503741</v>
      </c>
      <c r="J30" s="966">
        <f t="shared" si="57"/>
        <v>99029.344925503741</v>
      </c>
      <c r="K30" s="966">
        <f t="shared" si="58"/>
        <v>99029.344925503741</v>
      </c>
      <c r="L30" s="966">
        <f t="shared" si="54"/>
        <v>99029.344925503741</v>
      </c>
      <c r="M30" s="966">
        <f t="shared" si="54"/>
        <v>99029.344925503741</v>
      </c>
      <c r="N30" s="966">
        <f t="shared" si="54"/>
        <v>99029.344925503741</v>
      </c>
      <c r="O30" s="966">
        <f t="shared" si="54"/>
        <v>99029.344925503741</v>
      </c>
      <c r="P30" s="966">
        <f t="shared" si="54"/>
        <v>99029.344925503741</v>
      </c>
      <c r="Q30" s="966">
        <f t="shared" si="54"/>
        <v>99029.344925503741</v>
      </c>
      <c r="R30" s="966">
        <f t="shared" si="54"/>
        <v>99029.344925503741</v>
      </c>
      <c r="S30" s="966">
        <f t="shared" si="54"/>
        <v>99029.344925503741</v>
      </c>
      <c r="T30" s="966">
        <f t="shared" si="54"/>
        <v>99029.344925503741</v>
      </c>
      <c r="U30" s="966">
        <f t="shared" si="54"/>
        <v>99029.344925503741</v>
      </c>
      <c r="V30" s="966">
        <f t="shared" si="54"/>
        <v>99029.344925503741</v>
      </c>
      <c r="W30" s="966">
        <f t="shared" si="54"/>
        <v>99029.344925503741</v>
      </c>
      <c r="X30" s="966">
        <f t="shared" si="54"/>
        <v>99029.344925503741</v>
      </c>
      <c r="Y30" s="966">
        <f t="shared" si="54"/>
        <v>99029.344925503741</v>
      </c>
      <c r="Z30" s="966">
        <f t="shared" si="54"/>
        <v>99029.344925503741</v>
      </c>
      <c r="AA30" s="966">
        <f t="shared" si="54"/>
        <v>99029.344925503741</v>
      </c>
      <c r="AB30" s="966">
        <f t="shared" si="55"/>
        <v>99029.344925503741</v>
      </c>
      <c r="AC30" s="966">
        <f t="shared" si="55"/>
        <v>99029.344925503741</v>
      </c>
      <c r="AD30" s="966">
        <f t="shared" si="55"/>
        <v>99029.344925503741</v>
      </c>
      <c r="AE30" s="966">
        <f t="shared" si="55"/>
        <v>99029.344925503741</v>
      </c>
      <c r="AF30" s="966">
        <f t="shared" si="55"/>
        <v>99029.344925503741</v>
      </c>
      <c r="AG30" s="966">
        <f t="shared" si="55"/>
        <v>99029.344925503741</v>
      </c>
      <c r="AH30" s="966">
        <f t="shared" si="55"/>
        <v>99029.344925503741</v>
      </c>
      <c r="AI30" s="1001">
        <f t="shared" si="55"/>
        <v>99029.344925503741</v>
      </c>
      <c r="AJ30" s="967">
        <f t="shared" si="56"/>
        <v>2772344.6660304945</v>
      </c>
    </row>
    <row r="31" spans="1:36" s="51" customFormat="1" ht="15" x14ac:dyDescent="0.35">
      <c r="A31" s="11" t="str">
        <f>A7</f>
        <v>Výchozí hodiny provozu strojvedoucích opční 1 [tis. h]</v>
      </c>
      <c r="B31" s="608" t="s">
        <v>527</v>
      </c>
      <c r="C31" s="995"/>
      <c r="D31" s="996"/>
      <c r="E31" s="996"/>
      <c r="F31" s="996"/>
      <c r="G31" s="1008"/>
      <c r="H31" s="978">
        <v>43421.094269349524</v>
      </c>
      <c r="I31" s="978">
        <v>45122.932381425504</v>
      </c>
      <c r="J31" s="969">
        <f t="shared" si="57"/>
        <v>45122.932381425504</v>
      </c>
      <c r="K31" s="969">
        <f t="shared" si="58"/>
        <v>45122.932381425504</v>
      </c>
      <c r="L31" s="969">
        <f t="shared" si="54"/>
        <v>45122.932381425504</v>
      </c>
      <c r="M31" s="969">
        <f t="shared" si="54"/>
        <v>45122.932381425504</v>
      </c>
      <c r="N31" s="969">
        <f t="shared" si="54"/>
        <v>45122.932381425504</v>
      </c>
      <c r="O31" s="969">
        <f t="shared" si="54"/>
        <v>45122.932381425504</v>
      </c>
      <c r="P31" s="969">
        <f t="shared" si="54"/>
        <v>45122.932381425504</v>
      </c>
      <c r="Q31" s="969">
        <f t="shared" si="54"/>
        <v>45122.932381425504</v>
      </c>
      <c r="R31" s="969">
        <f t="shared" si="54"/>
        <v>45122.932381425504</v>
      </c>
      <c r="S31" s="969">
        <f t="shared" si="54"/>
        <v>45122.932381425504</v>
      </c>
      <c r="T31" s="969">
        <f t="shared" si="54"/>
        <v>45122.932381425504</v>
      </c>
      <c r="U31" s="969">
        <f t="shared" si="54"/>
        <v>45122.932381425504</v>
      </c>
      <c r="V31" s="969">
        <f t="shared" si="54"/>
        <v>45122.932381425504</v>
      </c>
      <c r="W31" s="969">
        <f t="shared" si="54"/>
        <v>45122.932381425504</v>
      </c>
      <c r="X31" s="969">
        <f t="shared" si="54"/>
        <v>45122.932381425504</v>
      </c>
      <c r="Y31" s="969">
        <f t="shared" si="54"/>
        <v>45122.932381425504</v>
      </c>
      <c r="Z31" s="969">
        <f t="shared" si="54"/>
        <v>45122.932381425504</v>
      </c>
      <c r="AA31" s="969">
        <f t="shared" si="54"/>
        <v>45122.932381425504</v>
      </c>
      <c r="AB31" s="969">
        <f t="shared" si="55"/>
        <v>45122.932381425504</v>
      </c>
      <c r="AC31" s="969">
        <f t="shared" si="55"/>
        <v>45122.932381425504</v>
      </c>
      <c r="AD31" s="969">
        <f t="shared" si="55"/>
        <v>45122.932381425504</v>
      </c>
      <c r="AE31" s="969">
        <f t="shared" si="55"/>
        <v>45122.932381425504</v>
      </c>
      <c r="AF31" s="969">
        <f t="shared" si="55"/>
        <v>45122.932381425504</v>
      </c>
      <c r="AG31" s="969">
        <f t="shared" si="55"/>
        <v>45122.932381425504</v>
      </c>
      <c r="AH31" s="969">
        <f t="shared" si="55"/>
        <v>45122.932381425504</v>
      </c>
      <c r="AI31" s="1005">
        <f t="shared" si="55"/>
        <v>45122.932381425504</v>
      </c>
      <c r="AJ31" s="970">
        <f t="shared" si="56"/>
        <v>1261740.2685678385</v>
      </c>
    </row>
    <row r="32" spans="1:36" ht="15" x14ac:dyDescent="0.35">
      <c r="A32" s="11" t="str">
        <f>A8</f>
        <v>Výchozí počet pokladních hodin opční 1 [tis. h]</v>
      </c>
      <c r="B32" s="36" t="s">
        <v>435</v>
      </c>
      <c r="C32" s="995"/>
      <c r="D32" s="996"/>
      <c r="E32" s="996"/>
      <c r="F32" s="996"/>
      <c r="G32" s="1008"/>
      <c r="H32" s="978">
        <v>15026</v>
      </c>
      <c r="I32" s="978">
        <v>15026</v>
      </c>
      <c r="J32" s="969">
        <f t="shared" si="57"/>
        <v>15026</v>
      </c>
      <c r="K32" s="969">
        <f t="shared" si="58"/>
        <v>15026</v>
      </c>
      <c r="L32" s="969">
        <f t="shared" si="54"/>
        <v>15026</v>
      </c>
      <c r="M32" s="969">
        <f t="shared" si="54"/>
        <v>15026</v>
      </c>
      <c r="N32" s="969">
        <f t="shared" si="54"/>
        <v>15026</v>
      </c>
      <c r="O32" s="969">
        <f t="shared" si="54"/>
        <v>15026</v>
      </c>
      <c r="P32" s="969">
        <f t="shared" si="54"/>
        <v>15026</v>
      </c>
      <c r="Q32" s="969">
        <f t="shared" si="54"/>
        <v>15026</v>
      </c>
      <c r="R32" s="969">
        <f t="shared" si="54"/>
        <v>15026</v>
      </c>
      <c r="S32" s="969">
        <f t="shared" si="54"/>
        <v>15026</v>
      </c>
      <c r="T32" s="969">
        <f t="shared" si="54"/>
        <v>15026</v>
      </c>
      <c r="U32" s="969">
        <f t="shared" si="54"/>
        <v>15026</v>
      </c>
      <c r="V32" s="969">
        <f t="shared" si="54"/>
        <v>15026</v>
      </c>
      <c r="W32" s="969">
        <f t="shared" si="54"/>
        <v>15026</v>
      </c>
      <c r="X32" s="969">
        <f t="shared" si="54"/>
        <v>15026</v>
      </c>
      <c r="Y32" s="969">
        <f t="shared" si="54"/>
        <v>15026</v>
      </c>
      <c r="Z32" s="969">
        <f t="shared" si="54"/>
        <v>15026</v>
      </c>
      <c r="AA32" s="969">
        <f t="shared" si="54"/>
        <v>15026</v>
      </c>
      <c r="AB32" s="969">
        <f t="shared" si="55"/>
        <v>15026</v>
      </c>
      <c r="AC32" s="969">
        <f t="shared" si="55"/>
        <v>15026</v>
      </c>
      <c r="AD32" s="969">
        <f t="shared" si="55"/>
        <v>15026</v>
      </c>
      <c r="AE32" s="969">
        <f t="shared" si="55"/>
        <v>15026</v>
      </c>
      <c r="AF32" s="969">
        <f t="shared" si="55"/>
        <v>15026</v>
      </c>
      <c r="AG32" s="969">
        <f t="shared" si="55"/>
        <v>15026</v>
      </c>
      <c r="AH32" s="969">
        <f t="shared" si="55"/>
        <v>15026</v>
      </c>
      <c r="AI32" s="1005">
        <f t="shared" si="55"/>
        <v>15026</v>
      </c>
      <c r="AJ32" s="970">
        <f t="shared" si="56"/>
        <v>420728</v>
      </c>
    </row>
    <row r="33" spans="1:36" s="51" customFormat="1" ht="15.6" thickBot="1" x14ac:dyDescent="0.4">
      <c r="A33" s="10" t="str">
        <f>A9</f>
        <v>Výchozí hodiny provozu ostrahy opční 1 [tis. h]</v>
      </c>
      <c r="B33" s="37" t="s">
        <v>434</v>
      </c>
      <c r="C33" s="998"/>
      <c r="D33" s="989"/>
      <c r="E33" s="989"/>
      <c r="F33" s="989"/>
      <c r="G33" s="1009"/>
      <c r="H33" s="980">
        <v>0.1</v>
      </c>
      <c r="I33" s="980">
        <v>0.1</v>
      </c>
      <c r="J33" s="972">
        <f t="shared" si="57"/>
        <v>0.1</v>
      </c>
      <c r="K33" s="972">
        <f t="shared" si="58"/>
        <v>0.1</v>
      </c>
      <c r="L33" s="972">
        <f t="shared" si="54"/>
        <v>0.1</v>
      </c>
      <c r="M33" s="972">
        <f t="shared" si="54"/>
        <v>0.1</v>
      </c>
      <c r="N33" s="972">
        <f t="shared" si="54"/>
        <v>0.1</v>
      </c>
      <c r="O33" s="972">
        <f t="shared" si="54"/>
        <v>0.1</v>
      </c>
      <c r="P33" s="972">
        <f t="shared" si="54"/>
        <v>0.1</v>
      </c>
      <c r="Q33" s="972">
        <f t="shared" si="54"/>
        <v>0.1</v>
      </c>
      <c r="R33" s="972">
        <f t="shared" si="54"/>
        <v>0.1</v>
      </c>
      <c r="S33" s="972">
        <f t="shared" si="54"/>
        <v>0.1</v>
      </c>
      <c r="T33" s="972">
        <f t="shared" si="54"/>
        <v>0.1</v>
      </c>
      <c r="U33" s="972">
        <f t="shared" si="54"/>
        <v>0.1</v>
      </c>
      <c r="V33" s="972">
        <f t="shared" si="54"/>
        <v>0.1</v>
      </c>
      <c r="W33" s="972">
        <f t="shared" si="54"/>
        <v>0.1</v>
      </c>
      <c r="X33" s="972">
        <f t="shared" si="54"/>
        <v>0.1</v>
      </c>
      <c r="Y33" s="972">
        <f t="shared" si="54"/>
        <v>0.1</v>
      </c>
      <c r="Z33" s="972">
        <f t="shared" si="54"/>
        <v>0.1</v>
      </c>
      <c r="AA33" s="972">
        <f t="shared" si="54"/>
        <v>0.1</v>
      </c>
      <c r="AB33" s="972">
        <f t="shared" si="55"/>
        <v>0.1</v>
      </c>
      <c r="AC33" s="972">
        <f t="shared" si="55"/>
        <v>0.1</v>
      </c>
      <c r="AD33" s="972">
        <f t="shared" si="55"/>
        <v>0.1</v>
      </c>
      <c r="AE33" s="972">
        <f t="shared" si="55"/>
        <v>0.1</v>
      </c>
      <c r="AF33" s="972">
        <f t="shared" si="55"/>
        <v>0.1</v>
      </c>
      <c r="AG33" s="972">
        <f t="shared" si="55"/>
        <v>0.1</v>
      </c>
      <c r="AH33" s="972">
        <f t="shared" si="55"/>
        <v>0.1</v>
      </c>
      <c r="AI33" s="1007">
        <f t="shared" si="55"/>
        <v>0.1</v>
      </c>
      <c r="AJ33" s="973">
        <f t="shared" si="56"/>
        <v>2.8000000000000012</v>
      </c>
    </row>
    <row r="34" spans="1:36" ht="15" x14ac:dyDescent="0.35">
      <c r="A34" s="245" t="s">
        <v>483</v>
      </c>
      <c r="B34" s="597" t="s">
        <v>423</v>
      </c>
      <c r="C34" s="598"/>
      <c r="D34" s="599"/>
      <c r="E34" s="599"/>
      <c r="F34" s="599"/>
      <c r="G34" s="599">
        <f t="shared" ref="G34:I34" si="59">G$10</f>
        <v>0</v>
      </c>
      <c r="H34" s="599">
        <f t="shared" si="59"/>
        <v>25</v>
      </c>
      <c r="I34" s="599">
        <f t="shared" si="59"/>
        <v>32</v>
      </c>
      <c r="J34" s="599">
        <f t="shared" ref="J34:AI34" si="60">J$10</f>
        <v>32</v>
      </c>
      <c r="K34" s="599">
        <f t="shared" si="60"/>
        <v>32</v>
      </c>
      <c r="L34" s="599">
        <f t="shared" si="60"/>
        <v>32</v>
      </c>
      <c r="M34" s="599">
        <f t="shared" si="60"/>
        <v>32</v>
      </c>
      <c r="N34" s="599">
        <f t="shared" si="60"/>
        <v>32</v>
      </c>
      <c r="O34" s="599">
        <f t="shared" si="60"/>
        <v>32</v>
      </c>
      <c r="P34" s="599">
        <f t="shared" si="60"/>
        <v>32</v>
      </c>
      <c r="Q34" s="599">
        <f t="shared" si="60"/>
        <v>32</v>
      </c>
      <c r="R34" s="599">
        <f t="shared" si="60"/>
        <v>32</v>
      </c>
      <c r="S34" s="599">
        <f t="shared" si="60"/>
        <v>32</v>
      </c>
      <c r="T34" s="599">
        <f t="shared" si="60"/>
        <v>32</v>
      </c>
      <c r="U34" s="599">
        <f t="shared" si="60"/>
        <v>32</v>
      </c>
      <c r="V34" s="599">
        <f t="shared" si="60"/>
        <v>32</v>
      </c>
      <c r="W34" s="599">
        <f t="shared" si="60"/>
        <v>32</v>
      </c>
      <c r="X34" s="599">
        <f t="shared" si="60"/>
        <v>32</v>
      </c>
      <c r="Y34" s="599">
        <f t="shared" si="60"/>
        <v>32</v>
      </c>
      <c r="Z34" s="599">
        <f t="shared" si="60"/>
        <v>32</v>
      </c>
      <c r="AA34" s="599">
        <f t="shared" si="60"/>
        <v>32</v>
      </c>
      <c r="AB34" s="599">
        <f t="shared" si="60"/>
        <v>32</v>
      </c>
      <c r="AC34" s="599">
        <f t="shared" si="60"/>
        <v>32</v>
      </c>
      <c r="AD34" s="599">
        <f t="shared" si="60"/>
        <v>32</v>
      </c>
      <c r="AE34" s="599">
        <f t="shared" si="60"/>
        <v>32</v>
      </c>
      <c r="AF34" s="599">
        <f t="shared" si="60"/>
        <v>32</v>
      </c>
      <c r="AG34" s="599">
        <f t="shared" si="60"/>
        <v>32</v>
      </c>
      <c r="AH34" s="599">
        <f t="shared" si="60"/>
        <v>32</v>
      </c>
      <c r="AI34" s="600">
        <f t="shared" si="60"/>
        <v>32</v>
      </c>
      <c r="AJ34" s="806" t="s">
        <v>134</v>
      </c>
    </row>
    <row r="35" spans="1:36" ht="15.6" thickBot="1" x14ac:dyDescent="0.4">
      <c r="A35" s="10" t="s">
        <v>484</v>
      </c>
      <c r="B35" s="37" t="s">
        <v>639</v>
      </c>
      <c r="C35" s="157"/>
      <c r="D35" s="158"/>
      <c r="E35" s="158"/>
      <c r="F35" s="158"/>
      <c r="G35" s="158">
        <f t="shared" ref="G35:AI35" si="61">G$11</f>
        <v>0</v>
      </c>
      <c r="H35" s="158">
        <f t="shared" si="61"/>
        <v>25</v>
      </c>
      <c r="I35" s="41">
        <f t="shared" si="61"/>
        <v>32</v>
      </c>
      <c r="J35" s="41">
        <f t="shared" si="61"/>
        <v>32</v>
      </c>
      <c r="K35" s="41">
        <f t="shared" si="61"/>
        <v>32</v>
      </c>
      <c r="L35" s="41">
        <f t="shared" si="61"/>
        <v>32</v>
      </c>
      <c r="M35" s="41">
        <f t="shared" si="61"/>
        <v>32</v>
      </c>
      <c r="N35" s="41">
        <f t="shared" si="61"/>
        <v>32</v>
      </c>
      <c r="O35" s="41">
        <f t="shared" si="61"/>
        <v>32</v>
      </c>
      <c r="P35" s="41">
        <f t="shared" si="61"/>
        <v>32</v>
      </c>
      <c r="Q35" s="41">
        <f t="shared" si="61"/>
        <v>32</v>
      </c>
      <c r="R35" s="41">
        <f t="shared" si="61"/>
        <v>32</v>
      </c>
      <c r="S35" s="41">
        <f t="shared" si="61"/>
        <v>32</v>
      </c>
      <c r="T35" s="41">
        <f t="shared" si="61"/>
        <v>32</v>
      </c>
      <c r="U35" s="41">
        <f t="shared" si="61"/>
        <v>32</v>
      </c>
      <c r="V35" s="41">
        <f t="shared" si="61"/>
        <v>32</v>
      </c>
      <c r="W35" s="41">
        <f t="shared" si="61"/>
        <v>32</v>
      </c>
      <c r="X35" s="41">
        <f t="shared" si="61"/>
        <v>32</v>
      </c>
      <c r="Y35" s="41">
        <f t="shared" si="61"/>
        <v>32</v>
      </c>
      <c r="Z35" s="41">
        <f t="shared" si="61"/>
        <v>32</v>
      </c>
      <c r="AA35" s="41">
        <f t="shared" si="61"/>
        <v>32</v>
      </c>
      <c r="AB35" s="41">
        <f t="shared" si="61"/>
        <v>32</v>
      </c>
      <c r="AC35" s="41">
        <f t="shared" si="61"/>
        <v>32</v>
      </c>
      <c r="AD35" s="41">
        <f t="shared" si="61"/>
        <v>32</v>
      </c>
      <c r="AE35" s="41">
        <f t="shared" si="61"/>
        <v>32</v>
      </c>
      <c r="AF35" s="41">
        <f t="shared" si="61"/>
        <v>32</v>
      </c>
      <c r="AG35" s="41">
        <f t="shared" si="61"/>
        <v>32</v>
      </c>
      <c r="AH35" s="41">
        <f t="shared" si="61"/>
        <v>32</v>
      </c>
      <c r="AI35" s="291">
        <f t="shared" si="61"/>
        <v>32</v>
      </c>
      <c r="AJ35" s="807" t="s">
        <v>134</v>
      </c>
    </row>
    <row r="36" spans="1:36" ht="15" customHeight="1" x14ac:dyDescent="0.3"/>
  </sheetData>
  <sheetProtection algorithmName="SHA-512" hashValue="fXQ7LmwZIwXgxrQ1HjCRQQhT6/mqb+sQVbpFyAKgVeIDOWTlX8r/wEwcaW2onagzQc7PhgBZpFRGLKLdl9uLIg==" saltValue="25VZj7CZ+Ni+O6qVpNkHsA=="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B28E-B45A-4752-80AE-BD3CA801EC2D}">
  <sheetPr>
    <tabColor theme="9"/>
  </sheetPr>
  <dimension ref="A1:AK36"/>
  <sheetViews>
    <sheetView showGridLines="0" topLeftCell="A14" zoomScaleNormal="100" workbookViewId="0">
      <pane xSplit="2" topLeftCell="H1" activePane="topRight" state="frozen"/>
      <selection activeCell="A34" sqref="A34"/>
      <selection pane="topRight" activeCell="J21" sqref="J21"/>
    </sheetView>
  </sheetViews>
  <sheetFormatPr defaultColWidth="0" defaultRowHeight="14.4" zeroHeight="1" x14ac:dyDescent="0.3"/>
  <cols>
    <col min="1" max="1" width="50.6640625" style="1" customWidth="1"/>
    <col min="2" max="2" width="9.6640625" style="1" customWidth="1"/>
    <col min="3" max="3" width="9.109375" style="1" customWidth="1"/>
    <col min="4" max="4" width="8.88671875" style="1" customWidth="1"/>
    <col min="5" max="5" width="10.5546875" style="1" customWidth="1"/>
    <col min="6" max="36" width="9.109375" style="1" customWidth="1"/>
    <col min="37" max="37" width="2.6640625" style="1" customWidth="1"/>
    <col min="38" max="16384" width="9.109375" style="1" hidden="1"/>
  </cols>
  <sheetData>
    <row r="1" spans="1:36" x14ac:dyDescent="0.3">
      <c r="A1" s="13" t="s">
        <v>436</v>
      </c>
      <c r="B1" s="15" t="s">
        <v>43</v>
      </c>
      <c r="C1" s="38" t="s">
        <v>44</v>
      </c>
      <c r="D1" s="39"/>
      <c r="E1" s="39"/>
      <c r="F1" s="39"/>
      <c r="G1" s="39"/>
      <c r="H1" s="39"/>
      <c r="I1" s="39"/>
      <c r="J1" s="39"/>
      <c r="K1" s="39"/>
      <c r="L1" s="39"/>
      <c r="M1" s="39"/>
      <c r="N1" s="39"/>
      <c r="O1" s="39"/>
      <c r="P1" s="39"/>
      <c r="Q1" s="39"/>
      <c r="R1" s="39"/>
      <c r="S1" s="39"/>
      <c r="T1" s="287"/>
      <c r="U1" s="287"/>
      <c r="V1" s="287"/>
      <c r="W1" s="287"/>
      <c r="X1" s="287"/>
      <c r="Y1" s="287"/>
      <c r="Z1" s="287"/>
      <c r="AA1" s="287"/>
      <c r="AB1" s="287"/>
      <c r="AC1" s="287"/>
      <c r="AD1" s="287"/>
      <c r="AE1" s="287"/>
      <c r="AF1" s="287"/>
      <c r="AG1" s="287"/>
      <c r="AH1" s="287"/>
      <c r="AI1" s="71"/>
      <c r="AJ1" s="805" t="s">
        <v>78</v>
      </c>
    </row>
    <row r="2" spans="1:36" s="387" customFormat="1" ht="15" thickBot="1" x14ac:dyDescent="0.35">
      <c r="A2" s="6" t="s">
        <v>45</v>
      </c>
      <c r="B2" s="34"/>
      <c r="C2" s="40" t="str">
        <f>'Provoz výchozí'!C2</f>
        <v>XII/29</v>
      </c>
      <c r="D2" s="40" t="str">
        <f>'Provoz výchozí'!D2</f>
        <v>I-VI/30</v>
      </c>
      <c r="E2" s="40" t="str">
        <f>'Provoz výchozí'!E2</f>
        <v>VI-XII/30</v>
      </c>
      <c r="F2" s="40" t="str">
        <f>'Provoz výchozí'!F2</f>
        <v>XII/30</v>
      </c>
      <c r="G2" s="40">
        <f>'Provoz výchozí'!G2</f>
        <v>2031</v>
      </c>
      <c r="H2" s="40">
        <f>'Provoz výchozí'!H2</f>
        <v>2032</v>
      </c>
      <c r="I2" s="40">
        <f>'Provoz výchozí'!I2</f>
        <v>2033</v>
      </c>
      <c r="J2" s="40">
        <f t="shared" ref="J2:AI2" si="0">I2+1</f>
        <v>2034</v>
      </c>
      <c r="K2" s="40">
        <f t="shared" si="0"/>
        <v>2035</v>
      </c>
      <c r="L2" s="40">
        <f t="shared" si="0"/>
        <v>2036</v>
      </c>
      <c r="M2" s="40">
        <f t="shared" si="0"/>
        <v>2037</v>
      </c>
      <c r="N2" s="40">
        <f t="shared" si="0"/>
        <v>2038</v>
      </c>
      <c r="O2" s="40">
        <f t="shared" si="0"/>
        <v>2039</v>
      </c>
      <c r="P2" s="40">
        <f t="shared" si="0"/>
        <v>2040</v>
      </c>
      <c r="Q2" s="40">
        <f t="shared" si="0"/>
        <v>2041</v>
      </c>
      <c r="R2" s="40">
        <f t="shared" si="0"/>
        <v>2042</v>
      </c>
      <c r="S2" s="40">
        <f t="shared" si="0"/>
        <v>2043</v>
      </c>
      <c r="T2" s="40">
        <f t="shared" si="0"/>
        <v>2044</v>
      </c>
      <c r="U2" s="40">
        <f t="shared" si="0"/>
        <v>2045</v>
      </c>
      <c r="V2" s="40">
        <f t="shared" si="0"/>
        <v>2046</v>
      </c>
      <c r="W2" s="40">
        <f t="shared" si="0"/>
        <v>2047</v>
      </c>
      <c r="X2" s="40">
        <f t="shared" si="0"/>
        <v>2048</v>
      </c>
      <c r="Y2" s="40">
        <f t="shared" si="0"/>
        <v>2049</v>
      </c>
      <c r="Z2" s="40">
        <f t="shared" si="0"/>
        <v>2050</v>
      </c>
      <c r="AA2" s="40">
        <f t="shared" si="0"/>
        <v>2051</v>
      </c>
      <c r="AB2" s="40">
        <f t="shared" si="0"/>
        <v>2052</v>
      </c>
      <c r="AC2" s="40">
        <f t="shared" si="0"/>
        <v>2053</v>
      </c>
      <c r="AD2" s="40">
        <f t="shared" si="0"/>
        <v>2054</v>
      </c>
      <c r="AE2" s="40">
        <f t="shared" si="0"/>
        <v>2055</v>
      </c>
      <c r="AF2" s="40">
        <f t="shared" si="0"/>
        <v>2056</v>
      </c>
      <c r="AG2" s="40">
        <f t="shared" si="0"/>
        <v>2057</v>
      </c>
      <c r="AH2" s="40">
        <f t="shared" si="0"/>
        <v>2058</v>
      </c>
      <c r="AI2" s="40">
        <f t="shared" si="0"/>
        <v>2059</v>
      </c>
      <c r="AJ2" s="802" t="s">
        <v>76</v>
      </c>
    </row>
    <row r="3" spans="1:36" ht="15.6" thickTop="1" x14ac:dyDescent="0.35">
      <c r="A3" s="9" t="s">
        <v>479</v>
      </c>
      <c r="B3" s="35" t="s">
        <v>437</v>
      </c>
      <c r="C3" s="48"/>
      <c r="D3" s="49"/>
      <c r="E3" s="49"/>
      <c r="F3" s="49"/>
      <c r="G3" s="448"/>
      <c r="H3" s="49">
        <f t="shared" ref="H3:AJ9" si="1">SUM(H15,H27)</f>
        <v>0</v>
      </c>
      <c r="I3" s="49">
        <f t="shared" si="1"/>
        <v>928493.59999999986</v>
      </c>
      <c r="J3" s="49">
        <f t="shared" si="1"/>
        <v>1574632.2999999998</v>
      </c>
      <c r="K3" s="49">
        <f t="shared" si="1"/>
        <v>1574632.2999999998</v>
      </c>
      <c r="L3" s="49">
        <f t="shared" si="1"/>
        <v>1574632.2999999998</v>
      </c>
      <c r="M3" s="49">
        <f t="shared" si="1"/>
        <v>1574632.2999999998</v>
      </c>
      <c r="N3" s="49">
        <f t="shared" si="1"/>
        <v>1574632.2999999998</v>
      </c>
      <c r="O3" s="49">
        <f t="shared" si="1"/>
        <v>1574632.2999999998</v>
      </c>
      <c r="P3" s="49">
        <f t="shared" si="1"/>
        <v>1574632.2999999998</v>
      </c>
      <c r="Q3" s="49">
        <f t="shared" si="1"/>
        <v>1574632.2999999998</v>
      </c>
      <c r="R3" s="49">
        <f t="shared" si="1"/>
        <v>1574632.2999999998</v>
      </c>
      <c r="S3" s="50">
        <f t="shared" si="1"/>
        <v>1574632.2999999998</v>
      </c>
      <c r="T3" s="50">
        <f t="shared" si="1"/>
        <v>1574632.2999999998</v>
      </c>
      <c r="U3" s="50">
        <f t="shared" si="1"/>
        <v>1574632.2999999998</v>
      </c>
      <c r="V3" s="50">
        <f t="shared" si="1"/>
        <v>1574632.2999999998</v>
      </c>
      <c r="W3" s="50">
        <f t="shared" si="1"/>
        <v>1574632.2999999998</v>
      </c>
      <c r="X3" s="50">
        <f t="shared" si="1"/>
        <v>1574632.2999999998</v>
      </c>
      <c r="Y3" s="50">
        <f t="shared" si="1"/>
        <v>1574632.2999999998</v>
      </c>
      <c r="Z3" s="50">
        <f t="shared" si="1"/>
        <v>1574632.2999999998</v>
      </c>
      <c r="AA3" s="50">
        <f t="shared" si="1"/>
        <v>1574632.2999999998</v>
      </c>
      <c r="AB3" s="50">
        <f t="shared" si="1"/>
        <v>1574632.2999999998</v>
      </c>
      <c r="AC3" s="50">
        <f t="shared" si="1"/>
        <v>1574632.2999999998</v>
      </c>
      <c r="AD3" s="50">
        <f t="shared" si="1"/>
        <v>1574632.2999999998</v>
      </c>
      <c r="AE3" s="50">
        <f t="shared" si="1"/>
        <v>1574632.2999999998</v>
      </c>
      <c r="AF3" s="50">
        <f t="shared" si="1"/>
        <v>1574632.2999999998</v>
      </c>
      <c r="AG3" s="50">
        <f t="shared" si="1"/>
        <v>1574632.2999999998</v>
      </c>
      <c r="AH3" s="50">
        <f t="shared" si="1"/>
        <v>1574632.2999999998</v>
      </c>
      <c r="AI3" s="50">
        <f t="shared" si="1"/>
        <v>1574632.2999999998</v>
      </c>
      <c r="AJ3" s="589">
        <f t="shared" si="1"/>
        <v>41868933.400000006</v>
      </c>
    </row>
    <row r="4" spans="1:36" ht="15.6" x14ac:dyDescent="0.35">
      <c r="A4" s="9" t="s">
        <v>478</v>
      </c>
      <c r="B4" s="35" t="s">
        <v>438</v>
      </c>
      <c r="C4" s="48"/>
      <c r="D4" s="49"/>
      <c r="E4" s="49"/>
      <c r="F4" s="49"/>
      <c r="G4" s="448"/>
      <c r="H4" s="49">
        <f t="shared" ref="H4:AI4" si="2">SUM(H16,H28)</f>
        <v>0</v>
      </c>
      <c r="I4" s="49">
        <f t="shared" si="2"/>
        <v>237253.39999999997</v>
      </c>
      <c r="J4" s="49">
        <f t="shared" si="2"/>
        <v>-519082.30000000005</v>
      </c>
      <c r="K4" s="49">
        <f t="shared" si="2"/>
        <v>-519082.30000000005</v>
      </c>
      <c r="L4" s="49">
        <f t="shared" si="2"/>
        <v>-519082.30000000005</v>
      </c>
      <c r="M4" s="49">
        <f t="shared" si="2"/>
        <v>-519082.30000000005</v>
      </c>
      <c r="N4" s="49">
        <f t="shared" si="2"/>
        <v>-519082.30000000005</v>
      </c>
      <c r="O4" s="49">
        <f t="shared" si="2"/>
        <v>-519082.30000000005</v>
      </c>
      <c r="P4" s="49">
        <f t="shared" si="2"/>
        <v>-519082.30000000005</v>
      </c>
      <c r="Q4" s="49">
        <f t="shared" si="2"/>
        <v>-519082.30000000005</v>
      </c>
      <c r="R4" s="51">
        <f t="shared" si="2"/>
        <v>-519082.30000000005</v>
      </c>
      <c r="S4" s="51">
        <f t="shared" si="2"/>
        <v>-519082.30000000005</v>
      </c>
      <c r="T4" s="51">
        <f t="shared" si="2"/>
        <v>-519082.30000000005</v>
      </c>
      <c r="U4" s="51">
        <f t="shared" si="2"/>
        <v>-519082.30000000005</v>
      </c>
      <c r="V4" s="51">
        <f t="shared" si="2"/>
        <v>-519082.30000000005</v>
      </c>
      <c r="W4" s="51">
        <f t="shared" si="2"/>
        <v>-519082.30000000005</v>
      </c>
      <c r="X4" s="51">
        <f t="shared" si="2"/>
        <v>-519082.30000000005</v>
      </c>
      <c r="Y4" s="51">
        <f t="shared" si="2"/>
        <v>-519082.30000000005</v>
      </c>
      <c r="Z4" s="51">
        <f t="shared" si="2"/>
        <v>-519082.30000000005</v>
      </c>
      <c r="AA4" s="51">
        <f t="shared" si="2"/>
        <v>-519082.30000000005</v>
      </c>
      <c r="AB4" s="51">
        <f t="shared" si="2"/>
        <v>-519082.30000000005</v>
      </c>
      <c r="AC4" s="51">
        <f t="shared" si="2"/>
        <v>-519082.30000000005</v>
      </c>
      <c r="AD4" s="51">
        <f t="shared" si="2"/>
        <v>-519082.30000000005</v>
      </c>
      <c r="AE4" s="51">
        <f t="shared" si="2"/>
        <v>-519082.30000000005</v>
      </c>
      <c r="AF4" s="51">
        <f t="shared" si="2"/>
        <v>-519082.30000000005</v>
      </c>
      <c r="AG4" s="51">
        <f t="shared" si="2"/>
        <v>-519082.30000000005</v>
      </c>
      <c r="AH4" s="51">
        <f t="shared" si="2"/>
        <v>-519082.30000000005</v>
      </c>
      <c r="AI4" s="555">
        <f t="shared" si="2"/>
        <v>-519082.30000000005</v>
      </c>
      <c r="AJ4" s="803">
        <f t="shared" si="1"/>
        <v>-13258886.400000006</v>
      </c>
    </row>
    <row r="5" spans="1:36" ht="16.2" thickBot="1" x14ac:dyDescent="0.4">
      <c r="A5" s="245" t="s">
        <v>597</v>
      </c>
      <c r="B5" s="645" t="s">
        <v>439</v>
      </c>
      <c r="C5" s="388"/>
      <c r="D5" s="555"/>
      <c r="E5" s="555"/>
      <c r="F5" s="555"/>
      <c r="G5" s="595"/>
      <c r="H5" s="555">
        <f t="shared" ref="H5:AI5" si="3">SUM(H17,H29)</f>
        <v>0</v>
      </c>
      <c r="I5" s="555">
        <f t="shared" si="3"/>
        <v>691240.2</v>
      </c>
      <c r="J5" s="555">
        <f t="shared" si="3"/>
        <v>2093714.6</v>
      </c>
      <c r="K5" s="555">
        <f t="shared" si="3"/>
        <v>2093714.6</v>
      </c>
      <c r="L5" s="555">
        <f t="shared" si="3"/>
        <v>2093714.6</v>
      </c>
      <c r="M5" s="555">
        <f t="shared" si="3"/>
        <v>2093714.6</v>
      </c>
      <c r="N5" s="555">
        <f t="shared" si="3"/>
        <v>2093714.6</v>
      </c>
      <c r="O5" s="555">
        <f t="shared" si="3"/>
        <v>2093714.6</v>
      </c>
      <c r="P5" s="555">
        <f t="shared" si="3"/>
        <v>2093714.6</v>
      </c>
      <c r="Q5" s="555">
        <f t="shared" si="3"/>
        <v>2093714.6</v>
      </c>
      <c r="R5" s="52">
        <f t="shared" si="3"/>
        <v>2093714.6</v>
      </c>
      <c r="S5" s="52">
        <f t="shared" si="3"/>
        <v>2093714.6</v>
      </c>
      <c r="T5" s="52">
        <f t="shared" si="3"/>
        <v>2093714.6</v>
      </c>
      <c r="U5" s="52">
        <f t="shared" si="3"/>
        <v>2093714.6</v>
      </c>
      <c r="V5" s="52">
        <f t="shared" si="3"/>
        <v>2093714.6</v>
      </c>
      <c r="W5" s="52">
        <f t="shared" si="3"/>
        <v>2093714.6</v>
      </c>
      <c r="X5" s="52">
        <f t="shared" si="3"/>
        <v>2093714.6</v>
      </c>
      <c r="Y5" s="52">
        <f t="shared" si="3"/>
        <v>2093714.6</v>
      </c>
      <c r="Z5" s="52">
        <f t="shared" si="3"/>
        <v>2093714.6</v>
      </c>
      <c r="AA5" s="52">
        <f t="shared" si="3"/>
        <v>2093714.6</v>
      </c>
      <c r="AB5" s="52">
        <f t="shared" si="3"/>
        <v>2093714.6</v>
      </c>
      <c r="AC5" s="52">
        <f t="shared" si="3"/>
        <v>2093714.6</v>
      </c>
      <c r="AD5" s="52">
        <f t="shared" si="3"/>
        <v>2093714.6</v>
      </c>
      <c r="AE5" s="52">
        <f t="shared" si="3"/>
        <v>2093714.6</v>
      </c>
      <c r="AF5" s="52">
        <f t="shared" si="3"/>
        <v>2093714.6</v>
      </c>
      <c r="AG5" s="52">
        <f t="shared" si="3"/>
        <v>2093714.6</v>
      </c>
      <c r="AH5" s="52">
        <f t="shared" si="3"/>
        <v>2093714.6</v>
      </c>
      <c r="AI5" s="52">
        <f t="shared" si="3"/>
        <v>2093714.6</v>
      </c>
      <c r="AJ5" s="804">
        <f t="shared" si="1"/>
        <v>55127819.799999982</v>
      </c>
    </row>
    <row r="6" spans="1:36" ht="15" x14ac:dyDescent="0.35">
      <c r="A6" s="650" t="s">
        <v>562</v>
      </c>
      <c r="B6" s="646" t="s">
        <v>440</v>
      </c>
      <c r="C6" s="990"/>
      <c r="D6" s="991"/>
      <c r="E6" s="991"/>
      <c r="F6" s="991"/>
      <c r="G6" s="1010"/>
      <c r="H6" s="966">
        <f t="shared" ref="H6:AI6" si="4">SUM(H18,H30)</f>
        <v>0</v>
      </c>
      <c r="I6" s="966">
        <f t="shared" si="4"/>
        <v>36616</v>
      </c>
      <c r="J6" s="966">
        <f t="shared" si="4"/>
        <v>73337</v>
      </c>
      <c r="K6" s="966">
        <f t="shared" si="4"/>
        <v>73337</v>
      </c>
      <c r="L6" s="966">
        <f t="shared" si="4"/>
        <v>73337</v>
      </c>
      <c r="M6" s="966">
        <f t="shared" si="4"/>
        <v>73337</v>
      </c>
      <c r="N6" s="966">
        <f t="shared" si="4"/>
        <v>73337</v>
      </c>
      <c r="O6" s="966">
        <f t="shared" si="4"/>
        <v>73337</v>
      </c>
      <c r="P6" s="966">
        <f t="shared" si="4"/>
        <v>73337</v>
      </c>
      <c r="Q6" s="966">
        <f t="shared" si="4"/>
        <v>73337</v>
      </c>
      <c r="R6" s="966">
        <f t="shared" si="4"/>
        <v>73337</v>
      </c>
      <c r="S6" s="966">
        <f t="shared" si="4"/>
        <v>73337</v>
      </c>
      <c r="T6" s="966">
        <f t="shared" si="4"/>
        <v>73337</v>
      </c>
      <c r="U6" s="966">
        <f t="shared" si="4"/>
        <v>73337</v>
      </c>
      <c r="V6" s="966">
        <f t="shared" si="4"/>
        <v>73337</v>
      </c>
      <c r="W6" s="966">
        <f t="shared" si="4"/>
        <v>73337</v>
      </c>
      <c r="X6" s="966">
        <f t="shared" si="4"/>
        <v>73337</v>
      </c>
      <c r="Y6" s="966">
        <f t="shared" si="4"/>
        <v>73337</v>
      </c>
      <c r="Z6" s="966">
        <f t="shared" si="4"/>
        <v>73337</v>
      </c>
      <c r="AA6" s="966">
        <f t="shared" si="4"/>
        <v>73337</v>
      </c>
      <c r="AB6" s="966">
        <f t="shared" si="4"/>
        <v>73337</v>
      </c>
      <c r="AC6" s="966">
        <f t="shared" si="4"/>
        <v>73337</v>
      </c>
      <c r="AD6" s="966">
        <f t="shared" si="4"/>
        <v>73337</v>
      </c>
      <c r="AE6" s="966">
        <f t="shared" si="4"/>
        <v>73337</v>
      </c>
      <c r="AF6" s="966">
        <f t="shared" si="4"/>
        <v>73337</v>
      </c>
      <c r="AG6" s="966">
        <f t="shared" si="4"/>
        <v>73337</v>
      </c>
      <c r="AH6" s="966">
        <f t="shared" si="4"/>
        <v>73337</v>
      </c>
      <c r="AI6" s="966">
        <f t="shared" si="4"/>
        <v>73337</v>
      </c>
      <c r="AJ6" s="967">
        <f t="shared" si="1"/>
        <v>1943378</v>
      </c>
    </row>
    <row r="7" spans="1:36" ht="15" x14ac:dyDescent="0.35">
      <c r="A7" s="4" t="s">
        <v>563</v>
      </c>
      <c r="B7" s="596" t="s">
        <v>530</v>
      </c>
      <c r="C7" s="993"/>
      <c r="D7" s="984"/>
      <c r="E7" s="984"/>
      <c r="F7" s="984"/>
      <c r="G7" s="1008"/>
      <c r="H7" s="969">
        <f>SUM(H19,H31)</f>
        <v>0</v>
      </c>
      <c r="I7" s="969">
        <f t="shared" ref="I7:AI7" si="5">SUM(I19,I31)</f>
        <v>21886</v>
      </c>
      <c r="J7" s="969">
        <f t="shared" si="5"/>
        <v>25149</v>
      </c>
      <c r="K7" s="969">
        <f t="shared" si="5"/>
        <v>25149</v>
      </c>
      <c r="L7" s="969">
        <f t="shared" si="5"/>
        <v>25149</v>
      </c>
      <c r="M7" s="969">
        <f t="shared" si="5"/>
        <v>25149</v>
      </c>
      <c r="N7" s="969">
        <f t="shared" si="5"/>
        <v>25149</v>
      </c>
      <c r="O7" s="969">
        <f t="shared" si="5"/>
        <v>25149</v>
      </c>
      <c r="P7" s="969">
        <f t="shared" si="5"/>
        <v>25149</v>
      </c>
      <c r="Q7" s="969">
        <f t="shared" si="5"/>
        <v>25149</v>
      </c>
      <c r="R7" s="969">
        <f t="shared" si="5"/>
        <v>25149</v>
      </c>
      <c r="S7" s="969">
        <f t="shared" si="5"/>
        <v>25149</v>
      </c>
      <c r="T7" s="969">
        <f t="shared" si="5"/>
        <v>25149</v>
      </c>
      <c r="U7" s="969">
        <f t="shared" si="5"/>
        <v>25149</v>
      </c>
      <c r="V7" s="969">
        <f t="shared" si="5"/>
        <v>25149</v>
      </c>
      <c r="W7" s="969">
        <f t="shared" si="5"/>
        <v>25149</v>
      </c>
      <c r="X7" s="969">
        <f t="shared" si="5"/>
        <v>25149</v>
      </c>
      <c r="Y7" s="969">
        <f t="shared" si="5"/>
        <v>25149</v>
      </c>
      <c r="Z7" s="969">
        <f t="shared" si="5"/>
        <v>25149</v>
      </c>
      <c r="AA7" s="969">
        <f t="shared" si="5"/>
        <v>25149</v>
      </c>
      <c r="AB7" s="969">
        <f t="shared" si="5"/>
        <v>25149</v>
      </c>
      <c r="AC7" s="969">
        <f t="shared" si="5"/>
        <v>25149</v>
      </c>
      <c r="AD7" s="969">
        <f t="shared" si="5"/>
        <v>25149</v>
      </c>
      <c r="AE7" s="969">
        <f t="shared" si="5"/>
        <v>25149</v>
      </c>
      <c r="AF7" s="969">
        <f t="shared" si="5"/>
        <v>25149</v>
      </c>
      <c r="AG7" s="969">
        <f t="shared" si="5"/>
        <v>25149</v>
      </c>
      <c r="AH7" s="969">
        <f t="shared" si="5"/>
        <v>25149</v>
      </c>
      <c r="AI7" s="969">
        <f t="shared" si="5"/>
        <v>25149</v>
      </c>
      <c r="AJ7" s="970">
        <f t="shared" si="1"/>
        <v>675760</v>
      </c>
    </row>
    <row r="8" spans="1:36" ht="15" x14ac:dyDescent="0.35">
      <c r="A8" s="11" t="s">
        <v>564</v>
      </c>
      <c r="B8" s="36" t="s">
        <v>444</v>
      </c>
      <c r="C8" s="995"/>
      <c r="D8" s="996"/>
      <c r="E8" s="996"/>
      <c r="F8" s="996"/>
      <c r="G8" s="1011"/>
      <c r="H8" s="969">
        <f>SUM(H20,H32)</f>
        <v>0</v>
      </c>
      <c r="I8" s="969">
        <f t="shared" ref="I8:AI8" si="6">SUM(I20,I32)</f>
        <v>0</v>
      </c>
      <c r="J8" s="969">
        <f t="shared" si="6"/>
        <v>7856.1</v>
      </c>
      <c r="K8" s="969">
        <f t="shared" si="6"/>
        <v>7856.1</v>
      </c>
      <c r="L8" s="969">
        <f t="shared" si="6"/>
        <v>7856.1</v>
      </c>
      <c r="M8" s="969">
        <f t="shared" si="6"/>
        <v>7856.1</v>
      </c>
      <c r="N8" s="969">
        <f t="shared" si="6"/>
        <v>7856.1</v>
      </c>
      <c r="O8" s="969">
        <f t="shared" si="6"/>
        <v>7856.1</v>
      </c>
      <c r="P8" s="969">
        <f t="shared" si="6"/>
        <v>7856.1</v>
      </c>
      <c r="Q8" s="969">
        <f t="shared" si="6"/>
        <v>7856.1</v>
      </c>
      <c r="R8" s="969">
        <f t="shared" si="6"/>
        <v>7856.1</v>
      </c>
      <c r="S8" s="969">
        <f t="shared" si="6"/>
        <v>7856.1</v>
      </c>
      <c r="T8" s="969">
        <f t="shared" si="6"/>
        <v>7856.1</v>
      </c>
      <c r="U8" s="969">
        <f t="shared" si="6"/>
        <v>7856.1</v>
      </c>
      <c r="V8" s="969">
        <f t="shared" si="6"/>
        <v>7856.1</v>
      </c>
      <c r="W8" s="969">
        <f t="shared" si="6"/>
        <v>7856.1</v>
      </c>
      <c r="X8" s="969">
        <f t="shared" si="6"/>
        <v>7856.1</v>
      </c>
      <c r="Y8" s="969">
        <f t="shared" si="6"/>
        <v>7856.1</v>
      </c>
      <c r="Z8" s="969">
        <f t="shared" si="6"/>
        <v>7856.1</v>
      </c>
      <c r="AA8" s="969">
        <f t="shared" si="6"/>
        <v>7856.1</v>
      </c>
      <c r="AB8" s="969">
        <f t="shared" si="6"/>
        <v>7856.1</v>
      </c>
      <c r="AC8" s="969">
        <f t="shared" si="6"/>
        <v>7856.1</v>
      </c>
      <c r="AD8" s="969">
        <f t="shared" si="6"/>
        <v>7856.1</v>
      </c>
      <c r="AE8" s="969">
        <f t="shared" si="6"/>
        <v>7856.1</v>
      </c>
      <c r="AF8" s="969">
        <f t="shared" si="6"/>
        <v>7856.1</v>
      </c>
      <c r="AG8" s="969">
        <f t="shared" si="6"/>
        <v>7856.1</v>
      </c>
      <c r="AH8" s="969">
        <f t="shared" si="6"/>
        <v>7856.1</v>
      </c>
      <c r="AI8" s="969">
        <f t="shared" si="6"/>
        <v>7856.1</v>
      </c>
      <c r="AJ8" s="970">
        <f t="shared" si="1"/>
        <v>204258.6</v>
      </c>
    </row>
    <row r="9" spans="1:36" ht="15.6" thickBot="1" x14ac:dyDescent="0.4">
      <c r="A9" s="10" t="s">
        <v>565</v>
      </c>
      <c r="B9" s="37" t="s">
        <v>441</v>
      </c>
      <c r="C9" s="998"/>
      <c r="D9" s="989"/>
      <c r="E9" s="989"/>
      <c r="F9" s="989"/>
      <c r="G9" s="1009"/>
      <c r="H9" s="972">
        <f>SUM(H21,H33)</f>
        <v>0</v>
      </c>
      <c r="I9" s="972">
        <f t="shared" ref="I9:AI9" si="7">SUM(I21,I33)</f>
        <v>9867.1</v>
      </c>
      <c r="J9" s="972">
        <f t="shared" si="7"/>
        <v>21559.1</v>
      </c>
      <c r="K9" s="972">
        <f t="shared" si="7"/>
        <v>21559.1</v>
      </c>
      <c r="L9" s="972">
        <f t="shared" si="7"/>
        <v>21559.1</v>
      </c>
      <c r="M9" s="972">
        <f t="shared" si="7"/>
        <v>21559.1</v>
      </c>
      <c r="N9" s="972">
        <f t="shared" si="7"/>
        <v>21559.1</v>
      </c>
      <c r="O9" s="972">
        <f t="shared" si="7"/>
        <v>21559.1</v>
      </c>
      <c r="P9" s="972">
        <f t="shared" si="7"/>
        <v>21559.1</v>
      </c>
      <c r="Q9" s="972">
        <f t="shared" si="7"/>
        <v>21559.1</v>
      </c>
      <c r="R9" s="972">
        <f t="shared" si="7"/>
        <v>21559.1</v>
      </c>
      <c r="S9" s="972">
        <f t="shared" si="7"/>
        <v>21559.1</v>
      </c>
      <c r="T9" s="972">
        <f t="shared" si="7"/>
        <v>21559.1</v>
      </c>
      <c r="U9" s="972">
        <f t="shared" si="7"/>
        <v>21559.1</v>
      </c>
      <c r="V9" s="972">
        <f t="shared" si="7"/>
        <v>21559.1</v>
      </c>
      <c r="W9" s="972">
        <f t="shared" si="7"/>
        <v>21559.1</v>
      </c>
      <c r="X9" s="972">
        <f t="shared" si="7"/>
        <v>21559.1</v>
      </c>
      <c r="Y9" s="972">
        <f t="shared" si="7"/>
        <v>21559.1</v>
      </c>
      <c r="Z9" s="972">
        <f t="shared" si="7"/>
        <v>21559.1</v>
      </c>
      <c r="AA9" s="972">
        <f t="shared" si="7"/>
        <v>21559.1</v>
      </c>
      <c r="AB9" s="972">
        <f t="shared" si="7"/>
        <v>21559.1</v>
      </c>
      <c r="AC9" s="972">
        <f t="shared" si="7"/>
        <v>21559.1</v>
      </c>
      <c r="AD9" s="972">
        <f t="shared" si="7"/>
        <v>21559.1</v>
      </c>
      <c r="AE9" s="972">
        <f t="shared" si="7"/>
        <v>21559.1</v>
      </c>
      <c r="AF9" s="972">
        <f t="shared" si="7"/>
        <v>21559.1</v>
      </c>
      <c r="AG9" s="972">
        <f t="shared" si="7"/>
        <v>21559.1</v>
      </c>
      <c r="AH9" s="972">
        <f t="shared" si="7"/>
        <v>21559.1</v>
      </c>
      <c r="AI9" s="972">
        <f t="shared" si="7"/>
        <v>21559.1</v>
      </c>
      <c r="AJ9" s="973">
        <f t="shared" si="1"/>
        <v>570403.69999999995</v>
      </c>
    </row>
    <row r="10" spans="1:36" ht="15" x14ac:dyDescent="0.35">
      <c r="A10" s="245" t="s">
        <v>480</v>
      </c>
      <c r="B10" s="597" t="s">
        <v>442</v>
      </c>
      <c r="C10" s="604"/>
      <c r="D10" s="605"/>
      <c r="E10" s="605"/>
      <c r="F10" s="605"/>
      <c r="G10" s="606"/>
      <c r="H10" s="606"/>
      <c r="I10" s="607">
        <v>14</v>
      </c>
      <c r="J10" s="607">
        <v>28</v>
      </c>
      <c r="K10" s="599">
        <f t="shared" ref="K10:W11" si="8">J10</f>
        <v>28</v>
      </c>
      <c r="L10" s="599">
        <f t="shared" si="8"/>
        <v>28</v>
      </c>
      <c r="M10" s="599">
        <f t="shared" si="8"/>
        <v>28</v>
      </c>
      <c r="N10" s="599">
        <f t="shared" si="8"/>
        <v>28</v>
      </c>
      <c r="O10" s="599">
        <f t="shared" si="8"/>
        <v>28</v>
      </c>
      <c r="P10" s="599">
        <f t="shared" si="8"/>
        <v>28</v>
      </c>
      <c r="Q10" s="599">
        <f t="shared" si="8"/>
        <v>28</v>
      </c>
      <c r="R10" s="599">
        <f t="shared" si="8"/>
        <v>28</v>
      </c>
      <c r="S10" s="599">
        <f t="shared" si="8"/>
        <v>28</v>
      </c>
      <c r="T10" s="599">
        <f t="shared" si="8"/>
        <v>28</v>
      </c>
      <c r="U10" s="599">
        <f t="shared" si="8"/>
        <v>28</v>
      </c>
      <c r="V10" s="599">
        <f t="shared" si="8"/>
        <v>28</v>
      </c>
      <c r="W10" s="599">
        <f t="shared" si="8"/>
        <v>28</v>
      </c>
      <c r="X10" s="599">
        <f t="shared" ref="X10:AI11" si="9">W10</f>
        <v>28</v>
      </c>
      <c r="Y10" s="599">
        <f t="shared" si="9"/>
        <v>28</v>
      </c>
      <c r="Z10" s="599">
        <f t="shared" si="9"/>
        <v>28</v>
      </c>
      <c r="AA10" s="599">
        <f t="shared" si="9"/>
        <v>28</v>
      </c>
      <c r="AB10" s="599">
        <f t="shared" si="9"/>
        <v>28</v>
      </c>
      <c r="AC10" s="599">
        <f t="shared" si="9"/>
        <v>28</v>
      </c>
      <c r="AD10" s="599">
        <f t="shared" si="9"/>
        <v>28</v>
      </c>
      <c r="AE10" s="599">
        <f t="shared" si="9"/>
        <v>28</v>
      </c>
      <c r="AF10" s="599">
        <f t="shared" si="9"/>
        <v>28</v>
      </c>
      <c r="AG10" s="599">
        <f t="shared" si="9"/>
        <v>28</v>
      </c>
      <c r="AH10" s="599">
        <f t="shared" si="9"/>
        <v>28</v>
      </c>
      <c r="AI10" s="599">
        <f t="shared" si="9"/>
        <v>28</v>
      </c>
      <c r="AJ10" s="806" t="s">
        <v>134</v>
      </c>
    </row>
    <row r="11" spans="1:36" ht="15.6" thickBot="1" x14ac:dyDescent="0.4">
      <c r="A11" s="10" t="s">
        <v>481</v>
      </c>
      <c r="B11" s="37" t="s">
        <v>638</v>
      </c>
      <c r="C11" s="446"/>
      <c r="D11" s="447"/>
      <c r="E11" s="447"/>
      <c r="F11" s="447"/>
      <c r="G11" s="447"/>
      <c r="H11" s="447"/>
      <c r="I11" s="16">
        <v>14</v>
      </c>
      <c r="J11" s="16">
        <v>28</v>
      </c>
      <c r="K11" s="41">
        <f t="shared" si="8"/>
        <v>28</v>
      </c>
      <c r="L11" s="41">
        <f t="shared" si="8"/>
        <v>28</v>
      </c>
      <c r="M11" s="41">
        <f t="shared" si="8"/>
        <v>28</v>
      </c>
      <c r="N11" s="41">
        <f t="shared" si="8"/>
        <v>28</v>
      </c>
      <c r="O11" s="41">
        <f t="shared" si="8"/>
        <v>28</v>
      </c>
      <c r="P11" s="41">
        <f t="shared" si="8"/>
        <v>28</v>
      </c>
      <c r="Q11" s="41">
        <f t="shared" si="8"/>
        <v>28</v>
      </c>
      <c r="R11" s="41">
        <f t="shared" si="8"/>
        <v>28</v>
      </c>
      <c r="S11" s="41">
        <f t="shared" si="8"/>
        <v>28</v>
      </c>
      <c r="T11" s="41">
        <f t="shared" si="8"/>
        <v>28</v>
      </c>
      <c r="U11" s="41">
        <f t="shared" si="8"/>
        <v>28</v>
      </c>
      <c r="V11" s="41">
        <f t="shared" si="8"/>
        <v>28</v>
      </c>
      <c r="W11" s="41">
        <f t="shared" si="8"/>
        <v>28</v>
      </c>
      <c r="X11" s="41">
        <f t="shared" si="9"/>
        <v>28</v>
      </c>
      <c r="Y11" s="41">
        <f t="shared" si="9"/>
        <v>28</v>
      </c>
      <c r="Z11" s="41">
        <f t="shared" si="9"/>
        <v>28</v>
      </c>
      <c r="AA11" s="41">
        <f t="shared" si="9"/>
        <v>28</v>
      </c>
      <c r="AB11" s="41">
        <f t="shared" si="9"/>
        <v>28</v>
      </c>
      <c r="AC11" s="41">
        <f t="shared" si="9"/>
        <v>28</v>
      </c>
      <c r="AD11" s="41">
        <f t="shared" si="9"/>
        <v>28</v>
      </c>
      <c r="AE11" s="41">
        <f t="shared" si="9"/>
        <v>28</v>
      </c>
      <c r="AF11" s="41">
        <f t="shared" si="9"/>
        <v>28</v>
      </c>
      <c r="AG11" s="41">
        <f t="shared" si="9"/>
        <v>28</v>
      </c>
      <c r="AH11" s="41">
        <f t="shared" si="9"/>
        <v>28</v>
      </c>
      <c r="AI11" s="41">
        <f t="shared" si="9"/>
        <v>28</v>
      </c>
      <c r="AJ11" s="807" t="s">
        <v>134</v>
      </c>
    </row>
    <row r="12" spans="1:36" ht="15.75" customHeight="1" thickBot="1" x14ac:dyDescent="0.35"/>
    <row r="13" spans="1:36" x14ac:dyDescent="0.3">
      <c r="A13" s="13" t="s">
        <v>436</v>
      </c>
      <c r="B13" s="15" t="s">
        <v>61</v>
      </c>
      <c r="C13" s="38" t="str">
        <f>C1</f>
        <v>Kalendářní rok</v>
      </c>
      <c r="D13" s="39"/>
      <c r="E13" s="39"/>
      <c r="F13" s="39"/>
      <c r="G13" s="39"/>
      <c r="H13" s="39"/>
      <c r="I13" s="39"/>
      <c r="J13" s="39"/>
      <c r="K13" s="39"/>
      <c r="L13" s="39"/>
      <c r="M13" s="39"/>
      <c r="N13" s="39"/>
      <c r="O13" s="39"/>
      <c r="P13" s="39"/>
      <c r="Q13" s="39"/>
      <c r="R13" s="39"/>
      <c r="S13" s="39"/>
      <c r="T13" s="71"/>
      <c r="U13" s="71"/>
      <c r="V13" s="71"/>
      <c r="W13" s="71"/>
      <c r="X13" s="71"/>
      <c r="Y13" s="71"/>
      <c r="Z13" s="71"/>
      <c r="AA13" s="71"/>
      <c r="AB13" s="71"/>
      <c r="AC13" s="71"/>
      <c r="AD13" s="71"/>
      <c r="AE13" s="71"/>
      <c r="AF13" s="71"/>
      <c r="AG13" s="71"/>
      <c r="AH13" s="71"/>
      <c r="AI13" s="287"/>
      <c r="AJ13" s="805" t="s">
        <v>78</v>
      </c>
    </row>
    <row r="14" spans="1:36" ht="15" thickBot="1" x14ac:dyDescent="0.35">
      <c r="A14" s="6" t="s">
        <v>45</v>
      </c>
      <c r="B14" s="34"/>
      <c r="C14" s="40" t="str">
        <f>C2</f>
        <v>XII/29</v>
      </c>
      <c r="D14" s="40" t="str">
        <f t="shared" ref="D14:AI14" si="10">D2</f>
        <v>I-VI/30</v>
      </c>
      <c r="E14" s="40" t="str">
        <f t="shared" si="10"/>
        <v>VI-XII/30</v>
      </c>
      <c r="F14" s="40" t="str">
        <f t="shared" si="10"/>
        <v>XII/30</v>
      </c>
      <c r="G14" s="40">
        <f t="shared" si="10"/>
        <v>2031</v>
      </c>
      <c r="H14" s="40">
        <f t="shared" si="10"/>
        <v>2032</v>
      </c>
      <c r="I14" s="40">
        <f t="shared" si="10"/>
        <v>2033</v>
      </c>
      <c r="J14" s="40">
        <f t="shared" si="10"/>
        <v>2034</v>
      </c>
      <c r="K14" s="40">
        <f t="shared" si="10"/>
        <v>2035</v>
      </c>
      <c r="L14" s="40">
        <f t="shared" si="10"/>
        <v>2036</v>
      </c>
      <c r="M14" s="40">
        <f t="shared" si="10"/>
        <v>2037</v>
      </c>
      <c r="N14" s="40">
        <f t="shared" si="10"/>
        <v>2038</v>
      </c>
      <c r="O14" s="40">
        <f t="shared" si="10"/>
        <v>2039</v>
      </c>
      <c r="P14" s="40">
        <f t="shared" si="10"/>
        <v>2040</v>
      </c>
      <c r="Q14" s="40">
        <f t="shared" si="10"/>
        <v>2041</v>
      </c>
      <c r="R14" s="40">
        <f t="shared" si="10"/>
        <v>2042</v>
      </c>
      <c r="S14" s="40">
        <f t="shared" si="10"/>
        <v>2043</v>
      </c>
      <c r="T14" s="40">
        <f t="shared" si="10"/>
        <v>2044</v>
      </c>
      <c r="U14" s="40">
        <f t="shared" si="10"/>
        <v>2045</v>
      </c>
      <c r="V14" s="40">
        <f t="shared" si="10"/>
        <v>2046</v>
      </c>
      <c r="W14" s="40">
        <f t="shared" si="10"/>
        <v>2047</v>
      </c>
      <c r="X14" s="40">
        <f t="shared" si="10"/>
        <v>2048</v>
      </c>
      <c r="Y14" s="40">
        <f t="shared" si="10"/>
        <v>2049</v>
      </c>
      <c r="Z14" s="40">
        <f t="shared" si="10"/>
        <v>2050</v>
      </c>
      <c r="AA14" s="40">
        <f t="shared" si="10"/>
        <v>2051</v>
      </c>
      <c r="AB14" s="40">
        <f t="shared" si="10"/>
        <v>2052</v>
      </c>
      <c r="AC14" s="40">
        <f t="shared" si="10"/>
        <v>2053</v>
      </c>
      <c r="AD14" s="40">
        <f t="shared" si="10"/>
        <v>2054</v>
      </c>
      <c r="AE14" s="40">
        <f t="shared" si="10"/>
        <v>2055</v>
      </c>
      <c r="AF14" s="40">
        <f t="shared" si="10"/>
        <v>2056</v>
      </c>
      <c r="AG14" s="40">
        <f t="shared" si="10"/>
        <v>2057</v>
      </c>
      <c r="AH14" s="40">
        <f t="shared" si="10"/>
        <v>2058</v>
      </c>
      <c r="AI14" s="40">
        <f t="shared" si="10"/>
        <v>2059</v>
      </c>
      <c r="AJ14" s="802" t="s">
        <v>76</v>
      </c>
    </row>
    <row r="15" spans="1:36" ht="15.6" thickTop="1" x14ac:dyDescent="0.35">
      <c r="A15" s="9" t="s">
        <v>479</v>
      </c>
      <c r="B15" s="35" t="s">
        <v>445</v>
      </c>
      <c r="C15" s="48"/>
      <c r="D15" s="49"/>
      <c r="E15" s="49"/>
      <c r="F15" s="49"/>
      <c r="G15" s="448"/>
      <c r="H15" s="49">
        <f t="shared" ref="H15" si="11">SUM(H16:H17)</f>
        <v>0</v>
      </c>
      <c r="I15" s="49">
        <f t="shared" ref="I15" si="12">SUM(I16:I17)</f>
        <v>340417.69999999995</v>
      </c>
      <c r="J15" s="49">
        <f t="shared" ref="J15:AH15" si="13">SUM(J16:J17)</f>
        <v>727263.79999999993</v>
      </c>
      <c r="K15" s="49">
        <f t="shared" si="13"/>
        <v>727263.79999999993</v>
      </c>
      <c r="L15" s="49">
        <f t="shared" si="13"/>
        <v>727263.79999999993</v>
      </c>
      <c r="M15" s="49">
        <f t="shared" si="13"/>
        <v>727263.79999999993</v>
      </c>
      <c r="N15" s="49">
        <f t="shared" si="13"/>
        <v>727263.79999999993</v>
      </c>
      <c r="O15" s="49">
        <f t="shared" si="13"/>
        <v>727263.79999999993</v>
      </c>
      <c r="P15" s="49">
        <f t="shared" si="13"/>
        <v>727263.79999999993</v>
      </c>
      <c r="Q15" s="49">
        <f t="shared" si="13"/>
        <v>727263.79999999993</v>
      </c>
      <c r="R15" s="49">
        <f t="shared" si="13"/>
        <v>727263.79999999993</v>
      </c>
      <c r="S15" s="49">
        <f t="shared" si="13"/>
        <v>727263.79999999993</v>
      </c>
      <c r="T15" s="49">
        <f t="shared" si="13"/>
        <v>727263.79999999993</v>
      </c>
      <c r="U15" s="49">
        <f t="shared" si="13"/>
        <v>727263.79999999993</v>
      </c>
      <c r="V15" s="49">
        <f t="shared" si="13"/>
        <v>727263.79999999993</v>
      </c>
      <c r="W15" s="49">
        <f t="shared" si="13"/>
        <v>727263.79999999993</v>
      </c>
      <c r="X15" s="49">
        <f t="shared" si="13"/>
        <v>727263.79999999993</v>
      </c>
      <c r="Y15" s="49">
        <f t="shared" si="13"/>
        <v>727263.79999999993</v>
      </c>
      <c r="Z15" s="49">
        <f t="shared" si="13"/>
        <v>727263.79999999993</v>
      </c>
      <c r="AA15" s="49">
        <f t="shared" si="13"/>
        <v>727263.79999999993</v>
      </c>
      <c r="AB15" s="49">
        <f t="shared" si="13"/>
        <v>727263.79999999993</v>
      </c>
      <c r="AC15" s="49">
        <f t="shared" si="13"/>
        <v>727263.79999999993</v>
      </c>
      <c r="AD15" s="49">
        <f t="shared" si="13"/>
        <v>727263.79999999993</v>
      </c>
      <c r="AE15" s="49">
        <f t="shared" si="13"/>
        <v>727263.79999999993</v>
      </c>
      <c r="AF15" s="49">
        <f t="shared" si="13"/>
        <v>727263.79999999993</v>
      </c>
      <c r="AG15" s="49">
        <f t="shared" si="13"/>
        <v>727263.79999999993</v>
      </c>
      <c r="AH15" s="49">
        <f t="shared" si="13"/>
        <v>727263.79999999993</v>
      </c>
      <c r="AI15" s="50">
        <f>SUM(AI16:AI17)</f>
        <v>727263.79999999993</v>
      </c>
      <c r="AJ15" s="589">
        <f>SUM(C15:AI15)</f>
        <v>19249276.500000007</v>
      </c>
    </row>
    <row r="16" spans="1:36" ht="15.6" x14ac:dyDescent="0.35">
      <c r="A16" s="9" t="s">
        <v>478</v>
      </c>
      <c r="B16" s="35" t="s">
        <v>446</v>
      </c>
      <c r="C16" s="48"/>
      <c r="D16" s="49"/>
      <c r="E16" s="49"/>
      <c r="F16" s="49"/>
      <c r="G16" s="448"/>
      <c r="H16" s="448"/>
      <c r="I16" s="22">
        <v>86613.900000000023</v>
      </c>
      <c r="J16" s="22">
        <v>-493428.9</v>
      </c>
      <c r="K16" s="49">
        <f>J16</f>
        <v>-493428.9</v>
      </c>
      <c r="L16" s="49">
        <f t="shared" ref="L16:AI21" si="14">K16</f>
        <v>-493428.9</v>
      </c>
      <c r="M16" s="49">
        <f t="shared" si="14"/>
        <v>-493428.9</v>
      </c>
      <c r="N16" s="49">
        <f t="shared" si="14"/>
        <v>-493428.9</v>
      </c>
      <c r="O16" s="49">
        <f t="shared" si="14"/>
        <v>-493428.9</v>
      </c>
      <c r="P16" s="49">
        <f t="shared" si="14"/>
        <v>-493428.9</v>
      </c>
      <c r="Q16" s="49">
        <f t="shared" si="14"/>
        <v>-493428.9</v>
      </c>
      <c r="R16" s="49">
        <f t="shared" si="14"/>
        <v>-493428.9</v>
      </c>
      <c r="S16" s="49">
        <f t="shared" si="14"/>
        <v>-493428.9</v>
      </c>
      <c r="T16" s="49">
        <f t="shared" si="14"/>
        <v>-493428.9</v>
      </c>
      <c r="U16" s="49">
        <f t="shared" si="14"/>
        <v>-493428.9</v>
      </c>
      <c r="V16" s="49">
        <f t="shared" si="14"/>
        <v>-493428.9</v>
      </c>
      <c r="W16" s="49">
        <f t="shared" si="14"/>
        <v>-493428.9</v>
      </c>
      <c r="X16" s="49">
        <f t="shared" si="14"/>
        <v>-493428.9</v>
      </c>
      <c r="Y16" s="49">
        <f t="shared" si="14"/>
        <v>-493428.9</v>
      </c>
      <c r="Z16" s="49">
        <f t="shared" si="14"/>
        <v>-493428.9</v>
      </c>
      <c r="AA16" s="49">
        <f t="shared" si="14"/>
        <v>-493428.9</v>
      </c>
      <c r="AB16" s="49">
        <f t="shared" si="14"/>
        <v>-493428.9</v>
      </c>
      <c r="AC16" s="49">
        <f t="shared" si="14"/>
        <v>-493428.9</v>
      </c>
      <c r="AD16" s="49">
        <f t="shared" si="14"/>
        <v>-493428.9</v>
      </c>
      <c r="AE16" s="49">
        <f t="shared" si="14"/>
        <v>-493428.9</v>
      </c>
      <c r="AF16" s="49">
        <f t="shared" si="14"/>
        <v>-493428.9</v>
      </c>
      <c r="AG16" s="49">
        <f t="shared" si="14"/>
        <v>-493428.9</v>
      </c>
      <c r="AH16" s="49">
        <f t="shared" si="14"/>
        <v>-493428.9</v>
      </c>
      <c r="AI16" s="49">
        <f t="shared" si="14"/>
        <v>-493428.9</v>
      </c>
      <c r="AJ16" s="803">
        <f t="shared" ref="AJ16:AJ21" si="15">SUM(C16:AI16)</f>
        <v>-12742537.500000006</v>
      </c>
    </row>
    <row r="17" spans="1:36" ht="16.2" thickBot="1" x14ac:dyDescent="0.4">
      <c r="A17" s="245" t="s">
        <v>597</v>
      </c>
      <c r="B17" s="645" t="s">
        <v>447</v>
      </c>
      <c r="C17" s="388"/>
      <c r="D17" s="555"/>
      <c r="E17" s="555"/>
      <c r="F17" s="555"/>
      <c r="G17" s="595"/>
      <c r="H17" s="595"/>
      <c r="I17" s="649">
        <v>253803.79999999993</v>
      </c>
      <c r="J17" s="649">
        <v>1220692.7</v>
      </c>
      <c r="K17" s="555">
        <f t="shared" ref="K17:K21" si="16">J17</f>
        <v>1220692.7</v>
      </c>
      <c r="L17" s="555">
        <f t="shared" si="14"/>
        <v>1220692.7</v>
      </c>
      <c r="M17" s="555">
        <f t="shared" si="14"/>
        <v>1220692.7</v>
      </c>
      <c r="N17" s="555">
        <f t="shared" si="14"/>
        <v>1220692.7</v>
      </c>
      <c r="O17" s="555">
        <f t="shared" si="14"/>
        <v>1220692.7</v>
      </c>
      <c r="P17" s="555">
        <f t="shared" si="14"/>
        <v>1220692.7</v>
      </c>
      <c r="Q17" s="555">
        <f t="shared" si="14"/>
        <v>1220692.7</v>
      </c>
      <c r="R17" s="555">
        <f t="shared" si="14"/>
        <v>1220692.7</v>
      </c>
      <c r="S17" s="555">
        <f t="shared" si="14"/>
        <v>1220692.7</v>
      </c>
      <c r="T17" s="555">
        <f t="shared" si="14"/>
        <v>1220692.7</v>
      </c>
      <c r="U17" s="555">
        <f t="shared" si="14"/>
        <v>1220692.7</v>
      </c>
      <c r="V17" s="555">
        <f t="shared" si="14"/>
        <v>1220692.7</v>
      </c>
      <c r="W17" s="555">
        <f t="shared" si="14"/>
        <v>1220692.7</v>
      </c>
      <c r="X17" s="555">
        <f t="shared" si="14"/>
        <v>1220692.7</v>
      </c>
      <c r="Y17" s="555">
        <f t="shared" si="14"/>
        <v>1220692.7</v>
      </c>
      <c r="Z17" s="555">
        <f t="shared" si="14"/>
        <v>1220692.7</v>
      </c>
      <c r="AA17" s="555">
        <f t="shared" si="14"/>
        <v>1220692.7</v>
      </c>
      <c r="AB17" s="555">
        <f t="shared" si="14"/>
        <v>1220692.7</v>
      </c>
      <c r="AC17" s="555">
        <f t="shared" si="14"/>
        <v>1220692.7</v>
      </c>
      <c r="AD17" s="555">
        <f t="shared" si="14"/>
        <v>1220692.7</v>
      </c>
      <c r="AE17" s="555">
        <f t="shared" si="14"/>
        <v>1220692.7</v>
      </c>
      <c r="AF17" s="555">
        <f t="shared" si="14"/>
        <v>1220692.7</v>
      </c>
      <c r="AG17" s="555">
        <f t="shared" si="14"/>
        <v>1220692.7</v>
      </c>
      <c r="AH17" s="555">
        <f t="shared" si="14"/>
        <v>1220692.7</v>
      </c>
      <c r="AI17" s="425">
        <f t="shared" si="14"/>
        <v>1220692.7</v>
      </c>
      <c r="AJ17" s="804">
        <f t="shared" si="15"/>
        <v>31991813.999999989</v>
      </c>
    </row>
    <row r="18" spans="1:36" ht="15" x14ac:dyDescent="0.35">
      <c r="A18" s="650" t="str">
        <f>A6</f>
        <v>Výchozí hodiny provozu vlakových čet opční 2 [tis. h]</v>
      </c>
      <c r="B18" s="646" t="s">
        <v>448</v>
      </c>
      <c r="C18" s="965"/>
      <c r="D18" s="966"/>
      <c r="E18" s="966"/>
      <c r="F18" s="966"/>
      <c r="G18" s="1000"/>
      <c r="H18" s="1000"/>
      <c r="I18" s="981">
        <v>13432.598923880589</v>
      </c>
      <c r="J18" s="981">
        <v>39710.300953045626</v>
      </c>
      <c r="K18" s="966">
        <f t="shared" si="16"/>
        <v>39710.300953045626</v>
      </c>
      <c r="L18" s="966">
        <f t="shared" si="14"/>
        <v>39710.300953045626</v>
      </c>
      <c r="M18" s="966">
        <f t="shared" si="14"/>
        <v>39710.300953045626</v>
      </c>
      <c r="N18" s="966">
        <f t="shared" si="14"/>
        <v>39710.300953045626</v>
      </c>
      <c r="O18" s="966">
        <f t="shared" si="14"/>
        <v>39710.300953045626</v>
      </c>
      <c r="P18" s="966">
        <f t="shared" si="14"/>
        <v>39710.300953045626</v>
      </c>
      <c r="Q18" s="966">
        <f t="shared" si="14"/>
        <v>39710.300953045626</v>
      </c>
      <c r="R18" s="966">
        <f t="shared" si="14"/>
        <v>39710.300953045626</v>
      </c>
      <c r="S18" s="966">
        <f t="shared" si="14"/>
        <v>39710.300953045626</v>
      </c>
      <c r="T18" s="966">
        <f t="shared" si="14"/>
        <v>39710.300953045626</v>
      </c>
      <c r="U18" s="966">
        <f t="shared" si="14"/>
        <v>39710.300953045626</v>
      </c>
      <c r="V18" s="966">
        <f t="shared" si="14"/>
        <v>39710.300953045626</v>
      </c>
      <c r="W18" s="966">
        <f t="shared" si="14"/>
        <v>39710.300953045626</v>
      </c>
      <c r="X18" s="966">
        <f t="shared" si="14"/>
        <v>39710.300953045626</v>
      </c>
      <c r="Y18" s="966">
        <f t="shared" si="14"/>
        <v>39710.300953045626</v>
      </c>
      <c r="Z18" s="966">
        <f t="shared" si="14"/>
        <v>39710.300953045626</v>
      </c>
      <c r="AA18" s="966">
        <f t="shared" si="14"/>
        <v>39710.300953045626</v>
      </c>
      <c r="AB18" s="966">
        <f t="shared" si="14"/>
        <v>39710.300953045626</v>
      </c>
      <c r="AC18" s="966">
        <f t="shared" si="14"/>
        <v>39710.300953045626</v>
      </c>
      <c r="AD18" s="966">
        <f t="shared" si="14"/>
        <v>39710.300953045626</v>
      </c>
      <c r="AE18" s="966">
        <f t="shared" si="14"/>
        <v>39710.300953045626</v>
      </c>
      <c r="AF18" s="966">
        <f t="shared" si="14"/>
        <v>39710.300953045626</v>
      </c>
      <c r="AG18" s="966">
        <f t="shared" si="14"/>
        <v>39710.300953045626</v>
      </c>
      <c r="AH18" s="966">
        <f t="shared" si="14"/>
        <v>39710.300953045626</v>
      </c>
      <c r="AI18" s="966">
        <f t="shared" si="14"/>
        <v>39710.300953045626</v>
      </c>
      <c r="AJ18" s="967">
        <f t="shared" si="15"/>
        <v>1045900.4237030665</v>
      </c>
    </row>
    <row r="19" spans="1:36" ht="15" x14ac:dyDescent="0.35">
      <c r="A19" s="11" t="str">
        <f t="shared" ref="A19:A21" si="17">A7</f>
        <v>Výchozí hodiny provozu strojvedoucích opční 2 [tis. h]</v>
      </c>
      <c r="B19" s="608" t="s">
        <v>529</v>
      </c>
      <c r="C19" s="1002"/>
      <c r="D19" s="1003"/>
      <c r="E19" s="1003"/>
      <c r="F19" s="1003"/>
      <c r="G19" s="1012"/>
      <c r="H19" s="1004"/>
      <c r="I19" s="978">
        <v>8024.1606212471479</v>
      </c>
      <c r="J19" s="978">
        <v>11615.383036534942</v>
      </c>
      <c r="K19" s="969">
        <f t="shared" si="16"/>
        <v>11615.383036534942</v>
      </c>
      <c r="L19" s="969">
        <f t="shared" si="14"/>
        <v>11615.383036534942</v>
      </c>
      <c r="M19" s="969">
        <f t="shared" si="14"/>
        <v>11615.383036534942</v>
      </c>
      <c r="N19" s="969">
        <f t="shared" si="14"/>
        <v>11615.383036534942</v>
      </c>
      <c r="O19" s="969">
        <f t="shared" si="14"/>
        <v>11615.383036534942</v>
      </c>
      <c r="P19" s="969">
        <f t="shared" si="14"/>
        <v>11615.383036534942</v>
      </c>
      <c r="Q19" s="969">
        <f t="shared" si="14"/>
        <v>11615.383036534942</v>
      </c>
      <c r="R19" s="969">
        <f t="shared" si="14"/>
        <v>11615.383036534942</v>
      </c>
      <c r="S19" s="969">
        <f t="shared" si="14"/>
        <v>11615.383036534942</v>
      </c>
      <c r="T19" s="969">
        <f t="shared" si="14"/>
        <v>11615.383036534942</v>
      </c>
      <c r="U19" s="969">
        <f t="shared" si="14"/>
        <v>11615.383036534942</v>
      </c>
      <c r="V19" s="969">
        <f t="shared" si="14"/>
        <v>11615.383036534942</v>
      </c>
      <c r="W19" s="969">
        <f t="shared" si="14"/>
        <v>11615.383036534942</v>
      </c>
      <c r="X19" s="969">
        <f t="shared" si="14"/>
        <v>11615.383036534942</v>
      </c>
      <c r="Y19" s="969">
        <f t="shared" si="14"/>
        <v>11615.383036534942</v>
      </c>
      <c r="Z19" s="969">
        <f t="shared" si="14"/>
        <v>11615.383036534942</v>
      </c>
      <c r="AA19" s="969">
        <f t="shared" si="14"/>
        <v>11615.383036534942</v>
      </c>
      <c r="AB19" s="969">
        <f t="shared" si="14"/>
        <v>11615.383036534942</v>
      </c>
      <c r="AC19" s="969">
        <f t="shared" si="14"/>
        <v>11615.383036534942</v>
      </c>
      <c r="AD19" s="969">
        <f t="shared" si="14"/>
        <v>11615.383036534942</v>
      </c>
      <c r="AE19" s="969">
        <f t="shared" si="14"/>
        <v>11615.383036534942</v>
      </c>
      <c r="AF19" s="969">
        <f t="shared" si="14"/>
        <v>11615.383036534942</v>
      </c>
      <c r="AG19" s="969">
        <f t="shared" si="14"/>
        <v>11615.383036534942</v>
      </c>
      <c r="AH19" s="969">
        <f t="shared" si="14"/>
        <v>11615.383036534942</v>
      </c>
      <c r="AI19" s="969">
        <f t="shared" si="14"/>
        <v>11615.383036534942</v>
      </c>
      <c r="AJ19" s="970">
        <f t="shared" si="15"/>
        <v>310024.11957115564</v>
      </c>
    </row>
    <row r="20" spans="1:36" ht="15" x14ac:dyDescent="0.35">
      <c r="A20" s="11" t="str">
        <f t="shared" si="17"/>
        <v>Výchozí počet pokladních hodin opční 2 [tis. h]</v>
      </c>
      <c r="B20" s="36" t="s">
        <v>450</v>
      </c>
      <c r="C20" s="995"/>
      <c r="D20" s="996"/>
      <c r="E20" s="996"/>
      <c r="F20" s="996"/>
      <c r="G20" s="1011"/>
      <c r="H20" s="1004"/>
      <c r="I20" s="978">
        <v>0</v>
      </c>
      <c r="J20" s="978">
        <v>7856</v>
      </c>
      <c r="K20" s="969">
        <f t="shared" si="16"/>
        <v>7856</v>
      </c>
      <c r="L20" s="969">
        <f t="shared" si="14"/>
        <v>7856</v>
      </c>
      <c r="M20" s="969">
        <f t="shared" si="14"/>
        <v>7856</v>
      </c>
      <c r="N20" s="969">
        <f t="shared" si="14"/>
        <v>7856</v>
      </c>
      <c r="O20" s="969">
        <f t="shared" si="14"/>
        <v>7856</v>
      </c>
      <c r="P20" s="969">
        <f t="shared" si="14"/>
        <v>7856</v>
      </c>
      <c r="Q20" s="969">
        <f t="shared" si="14"/>
        <v>7856</v>
      </c>
      <c r="R20" s="969">
        <f t="shared" si="14"/>
        <v>7856</v>
      </c>
      <c r="S20" s="969">
        <f t="shared" si="14"/>
        <v>7856</v>
      </c>
      <c r="T20" s="969">
        <f t="shared" si="14"/>
        <v>7856</v>
      </c>
      <c r="U20" s="969">
        <f t="shared" si="14"/>
        <v>7856</v>
      </c>
      <c r="V20" s="969">
        <f t="shared" si="14"/>
        <v>7856</v>
      </c>
      <c r="W20" s="969">
        <f t="shared" si="14"/>
        <v>7856</v>
      </c>
      <c r="X20" s="969">
        <f t="shared" si="14"/>
        <v>7856</v>
      </c>
      <c r="Y20" s="969">
        <f t="shared" si="14"/>
        <v>7856</v>
      </c>
      <c r="Z20" s="969">
        <f t="shared" si="14"/>
        <v>7856</v>
      </c>
      <c r="AA20" s="969">
        <f t="shared" si="14"/>
        <v>7856</v>
      </c>
      <c r="AB20" s="969">
        <f t="shared" si="14"/>
        <v>7856</v>
      </c>
      <c r="AC20" s="969">
        <f t="shared" si="14"/>
        <v>7856</v>
      </c>
      <c r="AD20" s="969">
        <f t="shared" si="14"/>
        <v>7856</v>
      </c>
      <c r="AE20" s="969">
        <f t="shared" si="14"/>
        <v>7856</v>
      </c>
      <c r="AF20" s="969">
        <f t="shared" si="14"/>
        <v>7856</v>
      </c>
      <c r="AG20" s="969">
        <f t="shared" si="14"/>
        <v>7856</v>
      </c>
      <c r="AH20" s="969">
        <f t="shared" si="14"/>
        <v>7856</v>
      </c>
      <c r="AI20" s="969">
        <f t="shared" si="14"/>
        <v>7856</v>
      </c>
      <c r="AJ20" s="970">
        <f t="shared" si="15"/>
        <v>204256</v>
      </c>
    </row>
    <row r="21" spans="1:36" ht="15.6" thickBot="1" x14ac:dyDescent="0.4">
      <c r="A21" s="10" t="str">
        <f t="shared" si="17"/>
        <v>Výchozí hodiny provozu ostrahy opční 2 [tis. h]</v>
      </c>
      <c r="B21" s="37" t="s">
        <v>449</v>
      </c>
      <c r="C21" s="998"/>
      <c r="D21" s="989"/>
      <c r="E21" s="989"/>
      <c r="F21" s="989"/>
      <c r="G21" s="1009"/>
      <c r="H21" s="1006"/>
      <c r="I21" s="980">
        <v>9867</v>
      </c>
      <c r="J21" s="980">
        <v>21559</v>
      </c>
      <c r="K21" s="972">
        <f t="shared" si="16"/>
        <v>21559</v>
      </c>
      <c r="L21" s="972">
        <f t="shared" si="14"/>
        <v>21559</v>
      </c>
      <c r="M21" s="972">
        <f t="shared" si="14"/>
        <v>21559</v>
      </c>
      <c r="N21" s="972">
        <f t="shared" si="14"/>
        <v>21559</v>
      </c>
      <c r="O21" s="972">
        <f t="shared" si="14"/>
        <v>21559</v>
      </c>
      <c r="P21" s="972">
        <f t="shared" si="14"/>
        <v>21559</v>
      </c>
      <c r="Q21" s="972">
        <f t="shared" si="14"/>
        <v>21559</v>
      </c>
      <c r="R21" s="972">
        <f t="shared" si="14"/>
        <v>21559</v>
      </c>
      <c r="S21" s="972">
        <f t="shared" si="14"/>
        <v>21559</v>
      </c>
      <c r="T21" s="972">
        <f t="shared" si="14"/>
        <v>21559</v>
      </c>
      <c r="U21" s="972">
        <f t="shared" si="14"/>
        <v>21559</v>
      </c>
      <c r="V21" s="972">
        <f t="shared" si="14"/>
        <v>21559</v>
      </c>
      <c r="W21" s="972">
        <f t="shared" si="14"/>
        <v>21559</v>
      </c>
      <c r="X21" s="972">
        <f t="shared" si="14"/>
        <v>21559</v>
      </c>
      <c r="Y21" s="972">
        <f t="shared" si="14"/>
        <v>21559</v>
      </c>
      <c r="Z21" s="972">
        <f t="shared" si="14"/>
        <v>21559</v>
      </c>
      <c r="AA21" s="972">
        <f t="shared" si="14"/>
        <v>21559</v>
      </c>
      <c r="AB21" s="972">
        <f t="shared" si="14"/>
        <v>21559</v>
      </c>
      <c r="AC21" s="972">
        <f t="shared" si="14"/>
        <v>21559</v>
      </c>
      <c r="AD21" s="972">
        <f t="shared" si="14"/>
        <v>21559</v>
      </c>
      <c r="AE21" s="972">
        <f t="shared" si="14"/>
        <v>21559</v>
      </c>
      <c r="AF21" s="972">
        <f t="shared" si="14"/>
        <v>21559</v>
      </c>
      <c r="AG21" s="972">
        <f t="shared" si="14"/>
        <v>21559</v>
      </c>
      <c r="AH21" s="972">
        <f t="shared" si="14"/>
        <v>21559</v>
      </c>
      <c r="AI21" s="972">
        <f t="shared" si="14"/>
        <v>21559</v>
      </c>
      <c r="AJ21" s="973">
        <f t="shared" si="15"/>
        <v>570401</v>
      </c>
    </row>
    <row r="22" spans="1:36" ht="15" x14ac:dyDescent="0.35">
      <c r="A22" s="9" t="s">
        <v>480</v>
      </c>
      <c r="B22" s="597" t="s">
        <v>442</v>
      </c>
      <c r="C22" s="598"/>
      <c r="D22" s="599"/>
      <c r="E22" s="599"/>
      <c r="F22" s="599"/>
      <c r="G22" s="606"/>
      <c r="H22" s="599">
        <f t="shared" ref="H22:AI22" si="18">H$10</f>
        <v>0</v>
      </c>
      <c r="I22" s="599">
        <f t="shared" si="18"/>
        <v>14</v>
      </c>
      <c r="J22" s="599">
        <f t="shared" si="18"/>
        <v>28</v>
      </c>
      <c r="K22" s="599">
        <f t="shared" si="18"/>
        <v>28</v>
      </c>
      <c r="L22" s="599">
        <f t="shared" si="18"/>
        <v>28</v>
      </c>
      <c r="M22" s="599">
        <f t="shared" si="18"/>
        <v>28</v>
      </c>
      <c r="N22" s="599">
        <f t="shared" si="18"/>
        <v>28</v>
      </c>
      <c r="O22" s="599">
        <f t="shared" si="18"/>
        <v>28</v>
      </c>
      <c r="P22" s="599">
        <f t="shared" si="18"/>
        <v>28</v>
      </c>
      <c r="Q22" s="599">
        <f t="shared" si="18"/>
        <v>28</v>
      </c>
      <c r="R22" s="599">
        <f t="shared" si="18"/>
        <v>28</v>
      </c>
      <c r="S22" s="599">
        <f t="shared" si="18"/>
        <v>28</v>
      </c>
      <c r="T22" s="599">
        <f t="shared" si="18"/>
        <v>28</v>
      </c>
      <c r="U22" s="599">
        <f t="shared" si="18"/>
        <v>28</v>
      </c>
      <c r="V22" s="599">
        <f t="shared" si="18"/>
        <v>28</v>
      </c>
      <c r="W22" s="599">
        <f t="shared" si="18"/>
        <v>28</v>
      </c>
      <c r="X22" s="599">
        <f t="shared" si="18"/>
        <v>28</v>
      </c>
      <c r="Y22" s="599">
        <f t="shared" si="18"/>
        <v>28</v>
      </c>
      <c r="Z22" s="599">
        <f t="shared" si="18"/>
        <v>28</v>
      </c>
      <c r="AA22" s="599">
        <f t="shared" si="18"/>
        <v>28</v>
      </c>
      <c r="AB22" s="599">
        <f t="shared" si="18"/>
        <v>28</v>
      </c>
      <c r="AC22" s="599">
        <f t="shared" si="18"/>
        <v>28</v>
      </c>
      <c r="AD22" s="599">
        <f t="shared" si="18"/>
        <v>28</v>
      </c>
      <c r="AE22" s="599">
        <f t="shared" si="18"/>
        <v>28</v>
      </c>
      <c r="AF22" s="599">
        <f t="shared" si="18"/>
        <v>28</v>
      </c>
      <c r="AG22" s="599">
        <f t="shared" si="18"/>
        <v>28</v>
      </c>
      <c r="AH22" s="599">
        <f t="shared" si="18"/>
        <v>28</v>
      </c>
      <c r="AI22" s="599">
        <f t="shared" si="18"/>
        <v>28</v>
      </c>
      <c r="AJ22" s="806" t="s">
        <v>134</v>
      </c>
    </row>
    <row r="23" spans="1:36" ht="15.6" thickBot="1" x14ac:dyDescent="0.4">
      <c r="A23" s="10" t="s">
        <v>481</v>
      </c>
      <c r="B23" s="37" t="s">
        <v>638</v>
      </c>
      <c r="C23" s="157"/>
      <c r="D23" s="158"/>
      <c r="E23" s="158"/>
      <c r="F23" s="158"/>
      <c r="G23" s="447"/>
      <c r="H23" s="158">
        <f t="shared" ref="H23:AI23" si="19">H$11</f>
        <v>0</v>
      </c>
      <c r="I23" s="41">
        <f t="shared" si="19"/>
        <v>14</v>
      </c>
      <c r="J23" s="41">
        <f t="shared" si="19"/>
        <v>28</v>
      </c>
      <c r="K23" s="41">
        <f t="shared" si="19"/>
        <v>28</v>
      </c>
      <c r="L23" s="41">
        <f t="shared" si="19"/>
        <v>28</v>
      </c>
      <c r="M23" s="41">
        <f t="shared" si="19"/>
        <v>28</v>
      </c>
      <c r="N23" s="41">
        <f t="shared" si="19"/>
        <v>28</v>
      </c>
      <c r="O23" s="41">
        <f t="shared" si="19"/>
        <v>28</v>
      </c>
      <c r="P23" s="41">
        <f t="shared" si="19"/>
        <v>28</v>
      </c>
      <c r="Q23" s="41">
        <f t="shared" si="19"/>
        <v>28</v>
      </c>
      <c r="R23" s="41">
        <f t="shared" si="19"/>
        <v>28</v>
      </c>
      <c r="S23" s="41">
        <f t="shared" si="19"/>
        <v>28</v>
      </c>
      <c r="T23" s="41">
        <f t="shared" si="19"/>
        <v>28</v>
      </c>
      <c r="U23" s="41">
        <f t="shared" si="19"/>
        <v>28</v>
      </c>
      <c r="V23" s="41">
        <f t="shared" si="19"/>
        <v>28</v>
      </c>
      <c r="W23" s="41">
        <f t="shared" si="19"/>
        <v>28</v>
      </c>
      <c r="X23" s="41">
        <f t="shared" si="19"/>
        <v>28</v>
      </c>
      <c r="Y23" s="41">
        <f t="shared" si="19"/>
        <v>28</v>
      </c>
      <c r="Z23" s="41">
        <f t="shared" si="19"/>
        <v>28</v>
      </c>
      <c r="AA23" s="41">
        <f t="shared" si="19"/>
        <v>28</v>
      </c>
      <c r="AB23" s="41">
        <f t="shared" si="19"/>
        <v>28</v>
      </c>
      <c r="AC23" s="41">
        <f t="shared" si="19"/>
        <v>28</v>
      </c>
      <c r="AD23" s="41">
        <f t="shared" si="19"/>
        <v>28</v>
      </c>
      <c r="AE23" s="41">
        <f t="shared" si="19"/>
        <v>28</v>
      </c>
      <c r="AF23" s="41">
        <f t="shared" si="19"/>
        <v>28</v>
      </c>
      <c r="AG23" s="41">
        <f t="shared" si="19"/>
        <v>28</v>
      </c>
      <c r="AH23" s="41">
        <f t="shared" si="19"/>
        <v>28</v>
      </c>
      <c r="AI23" s="41">
        <f t="shared" si="19"/>
        <v>28</v>
      </c>
      <c r="AJ23" s="807" t="s">
        <v>134</v>
      </c>
    </row>
    <row r="24" spans="1:36" ht="15.75" customHeight="1" thickBot="1" x14ac:dyDescent="0.35"/>
    <row r="25" spans="1:36" x14ac:dyDescent="0.3">
      <c r="A25" s="13" t="s">
        <v>436</v>
      </c>
      <c r="B25" s="15" t="s">
        <v>68</v>
      </c>
      <c r="C25" s="38" t="str">
        <f>C1</f>
        <v>Kalendářní rok</v>
      </c>
      <c r="D25" s="39"/>
      <c r="E25" s="39"/>
      <c r="F25" s="39"/>
      <c r="G25" s="39"/>
      <c r="H25" s="39"/>
      <c r="I25" s="39"/>
      <c r="J25" s="39"/>
      <c r="K25" s="39"/>
      <c r="L25" s="39"/>
      <c r="M25" s="39"/>
      <c r="N25" s="39"/>
      <c r="O25" s="39"/>
      <c r="P25" s="39"/>
      <c r="Q25" s="39"/>
      <c r="R25" s="39"/>
      <c r="S25" s="39"/>
      <c r="T25" s="71"/>
      <c r="U25" s="71"/>
      <c r="V25" s="71"/>
      <c r="W25" s="71"/>
      <c r="X25" s="71"/>
      <c r="Y25" s="71"/>
      <c r="Z25" s="71"/>
      <c r="AA25" s="71"/>
      <c r="AB25" s="71"/>
      <c r="AC25" s="287"/>
      <c r="AD25" s="287"/>
      <c r="AE25" s="287"/>
      <c r="AF25" s="287"/>
      <c r="AG25" s="287"/>
      <c r="AH25" s="287"/>
      <c r="AI25" s="71"/>
      <c r="AJ25" s="805" t="s">
        <v>78</v>
      </c>
    </row>
    <row r="26" spans="1:36" ht="15" thickBot="1" x14ac:dyDescent="0.35">
      <c r="A26" s="6" t="s">
        <v>45</v>
      </c>
      <c r="B26" s="34"/>
      <c r="C26" s="40" t="str">
        <f>C2</f>
        <v>XII/29</v>
      </c>
      <c r="D26" s="40" t="str">
        <f t="shared" ref="D26:I26" si="20">D2</f>
        <v>I-VI/30</v>
      </c>
      <c r="E26" s="40" t="str">
        <f t="shared" si="20"/>
        <v>VI-XII/30</v>
      </c>
      <c r="F26" s="40" t="str">
        <f t="shared" si="20"/>
        <v>XII/30</v>
      </c>
      <c r="G26" s="40">
        <f t="shared" si="20"/>
        <v>2031</v>
      </c>
      <c r="H26" s="40">
        <f t="shared" si="20"/>
        <v>2032</v>
      </c>
      <c r="I26" s="40">
        <f t="shared" si="20"/>
        <v>2033</v>
      </c>
      <c r="J26" s="40">
        <f t="shared" ref="J26:AI26" si="21">J14</f>
        <v>2034</v>
      </c>
      <c r="K26" s="40">
        <f t="shared" si="21"/>
        <v>2035</v>
      </c>
      <c r="L26" s="40">
        <f t="shared" si="21"/>
        <v>2036</v>
      </c>
      <c r="M26" s="40">
        <f t="shared" si="21"/>
        <v>2037</v>
      </c>
      <c r="N26" s="40">
        <f t="shared" si="21"/>
        <v>2038</v>
      </c>
      <c r="O26" s="40">
        <f t="shared" si="21"/>
        <v>2039</v>
      </c>
      <c r="P26" s="40">
        <f t="shared" si="21"/>
        <v>2040</v>
      </c>
      <c r="Q26" s="40">
        <f t="shared" si="21"/>
        <v>2041</v>
      </c>
      <c r="R26" s="40">
        <f t="shared" si="21"/>
        <v>2042</v>
      </c>
      <c r="S26" s="40">
        <f t="shared" si="21"/>
        <v>2043</v>
      </c>
      <c r="T26" s="40">
        <f t="shared" si="21"/>
        <v>2044</v>
      </c>
      <c r="U26" s="40">
        <f t="shared" si="21"/>
        <v>2045</v>
      </c>
      <c r="V26" s="40">
        <f t="shared" si="21"/>
        <v>2046</v>
      </c>
      <c r="W26" s="40">
        <f t="shared" si="21"/>
        <v>2047</v>
      </c>
      <c r="X26" s="40">
        <f t="shared" si="21"/>
        <v>2048</v>
      </c>
      <c r="Y26" s="40">
        <f t="shared" si="21"/>
        <v>2049</v>
      </c>
      <c r="Z26" s="40">
        <f t="shared" si="21"/>
        <v>2050</v>
      </c>
      <c r="AA26" s="40">
        <f t="shared" si="21"/>
        <v>2051</v>
      </c>
      <c r="AB26" s="40">
        <f t="shared" si="21"/>
        <v>2052</v>
      </c>
      <c r="AC26" s="40">
        <f t="shared" si="21"/>
        <v>2053</v>
      </c>
      <c r="AD26" s="40">
        <f t="shared" si="21"/>
        <v>2054</v>
      </c>
      <c r="AE26" s="40">
        <f t="shared" si="21"/>
        <v>2055</v>
      </c>
      <c r="AF26" s="40">
        <f t="shared" si="21"/>
        <v>2056</v>
      </c>
      <c r="AG26" s="40">
        <f t="shared" si="21"/>
        <v>2057</v>
      </c>
      <c r="AH26" s="40">
        <f t="shared" si="21"/>
        <v>2058</v>
      </c>
      <c r="AI26" s="40">
        <f t="shared" si="21"/>
        <v>2059</v>
      </c>
      <c r="AJ26" s="802" t="s">
        <v>76</v>
      </c>
    </row>
    <row r="27" spans="1:36" s="51" customFormat="1" ht="15.6" thickTop="1" x14ac:dyDescent="0.35">
      <c r="A27" s="9" t="s">
        <v>479</v>
      </c>
      <c r="B27" s="35" t="s">
        <v>451</v>
      </c>
      <c r="C27" s="48"/>
      <c r="D27" s="49"/>
      <c r="E27" s="49"/>
      <c r="F27" s="49"/>
      <c r="G27" s="448"/>
      <c r="H27" s="49">
        <f t="shared" ref="H27" si="22">SUM(H28:H29)</f>
        <v>0</v>
      </c>
      <c r="I27" s="49">
        <f t="shared" ref="I27:AI27" si="23">SUM(I28:I29)</f>
        <v>588075.89999999991</v>
      </c>
      <c r="J27" s="49">
        <f t="shared" si="23"/>
        <v>847368.5</v>
      </c>
      <c r="K27" s="49">
        <f t="shared" si="23"/>
        <v>847368.5</v>
      </c>
      <c r="L27" s="49">
        <f t="shared" si="23"/>
        <v>847368.5</v>
      </c>
      <c r="M27" s="49">
        <f t="shared" si="23"/>
        <v>847368.5</v>
      </c>
      <c r="N27" s="49">
        <f t="shared" si="23"/>
        <v>847368.5</v>
      </c>
      <c r="O27" s="49">
        <f t="shared" si="23"/>
        <v>847368.5</v>
      </c>
      <c r="P27" s="49">
        <f t="shared" si="23"/>
        <v>847368.5</v>
      </c>
      <c r="Q27" s="49">
        <f t="shared" si="23"/>
        <v>847368.5</v>
      </c>
      <c r="R27" s="49">
        <f t="shared" si="23"/>
        <v>847368.5</v>
      </c>
      <c r="S27" s="49">
        <f t="shared" si="23"/>
        <v>847368.5</v>
      </c>
      <c r="T27" s="49">
        <f t="shared" si="23"/>
        <v>847368.5</v>
      </c>
      <c r="U27" s="49">
        <f t="shared" si="23"/>
        <v>847368.5</v>
      </c>
      <c r="V27" s="49">
        <f t="shared" si="23"/>
        <v>847368.5</v>
      </c>
      <c r="W27" s="49">
        <f t="shared" si="23"/>
        <v>847368.5</v>
      </c>
      <c r="X27" s="49">
        <f t="shared" si="23"/>
        <v>847368.5</v>
      </c>
      <c r="Y27" s="49">
        <f t="shared" si="23"/>
        <v>847368.5</v>
      </c>
      <c r="Z27" s="49">
        <f t="shared" si="23"/>
        <v>847368.5</v>
      </c>
      <c r="AA27" s="49">
        <f t="shared" si="23"/>
        <v>847368.5</v>
      </c>
      <c r="AB27" s="49">
        <f t="shared" si="23"/>
        <v>847368.5</v>
      </c>
      <c r="AC27" s="49">
        <f t="shared" si="23"/>
        <v>847368.5</v>
      </c>
      <c r="AD27" s="49">
        <f t="shared" si="23"/>
        <v>847368.5</v>
      </c>
      <c r="AE27" s="49">
        <f t="shared" si="23"/>
        <v>847368.5</v>
      </c>
      <c r="AF27" s="49">
        <f t="shared" si="23"/>
        <v>847368.5</v>
      </c>
      <c r="AG27" s="49">
        <f t="shared" si="23"/>
        <v>847368.5</v>
      </c>
      <c r="AH27" s="49">
        <f t="shared" si="23"/>
        <v>847368.5</v>
      </c>
      <c r="AI27" s="50">
        <f t="shared" si="23"/>
        <v>847368.5</v>
      </c>
      <c r="AJ27" s="589">
        <f>SUM(C27:AI27)</f>
        <v>22619656.899999999</v>
      </c>
    </row>
    <row r="28" spans="1:36" s="51" customFormat="1" ht="15.6" x14ac:dyDescent="0.35">
      <c r="A28" s="9" t="s">
        <v>478</v>
      </c>
      <c r="B28" s="35" t="s">
        <v>452</v>
      </c>
      <c r="C28" s="48"/>
      <c r="D28" s="49"/>
      <c r="E28" s="49"/>
      <c r="F28" s="49"/>
      <c r="G28" s="448"/>
      <c r="H28" s="448"/>
      <c r="I28" s="22">
        <v>150639.49999999994</v>
      </c>
      <c r="J28" s="22">
        <v>-25653.400000000023</v>
      </c>
      <c r="K28" s="49">
        <f>J28</f>
        <v>-25653.400000000023</v>
      </c>
      <c r="L28" s="49">
        <f t="shared" ref="L28:AI33" si="24">K28</f>
        <v>-25653.400000000023</v>
      </c>
      <c r="M28" s="49">
        <f t="shared" si="24"/>
        <v>-25653.400000000023</v>
      </c>
      <c r="N28" s="49">
        <f t="shared" si="24"/>
        <v>-25653.400000000023</v>
      </c>
      <c r="O28" s="49">
        <f t="shared" si="24"/>
        <v>-25653.400000000023</v>
      </c>
      <c r="P28" s="49">
        <f t="shared" si="24"/>
        <v>-25653.400000000023</v>
      </c>
      <c r="Q28" s="49">
        <f t="shared" si="24"/>
        <v>-25653.400000000023</v>
      </c>
      <c r="R28" s="49">
        <f t="shared" si="24"/>
        <v>-25653.400000000023</v>
      </c>
      <c r="S28" s="49">
        <f t="shared" si="24"/>
        <v>-25653.400000000023</v>
      </c>
      <c r="T28" s="49">
        <f t="shared" si="24"/>
        <v>-25653.400000000023</v>
      </c>
      <c r="U28" s="49">
        <f t="shared" si="24"/>
        <v>-25653.400000000023</v>
      </c>
      <c r="V28" s="49">
        <f t="shared" si="24"/>
        <v>-25653.400000000023</v>
      </c>
      <c r="W28" s="49">
        <f t="shared" si="24"/>
        <v>-25653.400000000023</v>
      </c>
      <c r="X28" s="49">
        <f t="shared" si="24"/>
        <v>-25653.400000000023</v>
      </c>
      <c r="Y28" s="49">
        <f t="shared" si="24"/>
        <v>-25653.400000000023</v>
      </c>
      <c r="Z28" s="49">
        <f t="shared" si="24"/>
        <v>-25653.400000000023</v>
      </c>
      <c r="AA28" s="49">
        <f t="shared" si="24"/>
        <v>-25653.400000000023</v>
      </c>
      <c r="AB28" s="49">
        <f t="shared" si="24"/>
        <v>-25653.400000000023</v>
      </c>
      <c r="AC28" s="49">
        <f t="shared" si="24"/>
        <v>-25653.400000000023</v>
      </c>
      <c r="AD28" s="49">
        <f t="shared" si="24"/>
        <v>-25653.400000000023</v>
      </c>
      <c r="AE28" s="49">
        <f t="shared" si="24"/>
        <v>-25653.400000000023</v>
      </c>
      <c r="AF28" s="49">
        <f t="shared" si="24"/>
        <v>-25653.400000000023</v>
      </c>
      <c r="AG28" s="49">
        <f t="shared" si="24"/>
        <v>-25653.400000000023</v>
      </c>
      <c r="AH28" s="49">
        <f t="shared" si="24"/>
        <v>-25653.400000000023</v>
      </c>
      <c r="AI28" s="49">
        <f t="shared" si="24"/>
        <v>-25653.400000000023</v>
      </c>
      <c r="AJ28" s="803">
        <f t="shared" ref="AJ28:AJ33" si="25">SUM(C28:AI28)</f>
        <v>-516348.90000000066</v>
      </c>
    </row>
    <row r="29" spans="1:36" s="51" customFormat="1" ht="16.2" thickBot="1" x14ac:dyDescent="0.4">
      <c r="A29" s="245" t="s">
        <v>597</v>
      </c>
      <c r="B29" s="645" t="s">
        <v>453</v>
      </c>
      <c r="C29" s="388"/>
      <c r="G29" s="449"/>
      <c r="H29" s="449"/>
      <c r="I29" s="649">
        <v>437436.39999999997</v>
      </c>
      <c r="J29" s="649">
        <v>873021.9</v>
      </c>
      <c r="K29" s="555">
        <f t="shared" ref="K29:K33" si="26">J29</f>
        <v>873021.9</v>
      </c>
      <c r="L29" s="555">
        <f t="shared" si="24"/>
        <v>873021.9</v>
      </c>
      <c r="M29" s="555">
        <f t="shared" si="24"/>
        <v>873021.9</v>
      </c>
      <c r="N29" s="555">
        <f t="shared" si="24"/>
        <v>873021.9</v>
      </c>
      <c r="O29" s="555">
        <f t="shared" si="24"/>
        <v>873021.9</v>
      </c>
      <c r="P29" s="555">
        <f t="shared" si="24"/>
        <v>873021.9</v>
      </c>
      <c r="Q29" s="555">
        <f t="shared" si="24"/>
        <v>873021.9</v>
      </c>
      <c r="R29" s="555">
        <f t="shared" si="24"/>
        <v>873021.9</v>
      </c>
      <c r="S29" s="555">
        <f t="shared" si="24"/>
        <v>873021.9</v>
      </c>
      <c r="T29" s="555">
        <f t="shared" si="24"/>
        <v>873021.9</v>
      </c>
      <c r="U29" s="555">
        <f t="shared" si="24"/>
        <v>873021.9</v>
      </c>
      <c r="V29" s="555">
        <f t="shared" si="24"/>
        <v>873021.9</v>
      </c>
      <c r="W29" s="555">
        <f t="shared" si="24"/>
        <v>873021.9</v>
      </c>
      <c r="X29" s="555">
        <f t="shared" si="24"/>
        <v>873021.9</v>
      </c>
      <c r="Y29" s="555">
        <f t="shared" si="24"/>
        <v>873021.9</v>
      </c>
      <c r="Z29" s="555">
        <f t="shared" si="24"/>
        <v>873021.9</v>
      </c>
      <c r="AA29" s="555">
        <f t="shared" si="24"/>
        <v>873021.9</v>
      </c>
      <c r="AB29" s="555">
        <f t="shared" si="24"/>
        <v>873021.9</v>
      </c>
      <c r="AC29" s="555">
        <f t="shared" si="24"/>
        <v>873021.9</v>
      </c>
      <c r="AD29" s="555">
        <f t="shared" si="24"/>
        <v>873021.9</v>
      </c>
      <c r="AE29" s="555">
        <f t="shared" si="24"/>
        <v>873021.9</v>
      </c>
      <c r="AF29" s="555">
        <f t="shared" si="24"/>
        <v>873021.9</v>
      </c>
      <c r="AG29" s="555">
        <f t="shared" si="24"/>
        <v>873021.9</v>
      </c>
      <c r="AH29" s="555">
        <f t="shared" si="24"/>
        <v>873021.9</v>
      </c>
      <c r="AI29" s="425">
        <f t="shared" si="24"/>
        <v>873021.9</v>
      </c>
      <c r="AJ29" s="804">
        <f t="shared" si="25"/>
        <v>23136005.799999993</v>
      </c>
    </row>
    <row r="30" spans="1:36" s="51" customFormat="1" ht="15" x14ac:dyDescent="0.35">
      <c r="A30" s="650" t="str">
        <f>A6</f>
        <v>Výchozí hodiny provozu vlakových čet opční 2 [tis. h]</v>
      </c>
      <c r="B30" s="646" t="s">
        <v>454</v>
      </c>
      <c r="C30" s="965"/>
      <c r="D30" s="966"/>
      <c r="E30" s="966"/>
      <c r="F30" s="966"/>
      <c r="G30" s="1000"/>
      <c r="H30" s="1000"/>
      <c r="I30" s="981">
        <v>23183.401076119415</v>
      </c>
      <c r="J30" s="981">
        <v>33626.699046954374</v>
      </c>
      <c r="K30" s="966">
        <f t="shared" si="26"/>
        <v>33626.699046954374</v>
      </c>
      <c r="L30" s="966">
        <f t="shared" si="24"/>
        <v>33626.699046954374</v>
      </c>
      <c r="M30" s="966">
        <f t="shared" si="24"/>
        <v>33626.699046954374</v>
      </c>
      <c r="N30" s="966">
        <f t="shared" si="24"/>
        <v>33626.699046954374</v>
      </c>
      <c r="O30" s="966">
        <f t="shared" si="24"/>
        <v>33626.699046954374</v>
      </c>
      <c r="P30" s="966">
        <f t="shared" si="24"/>
        <v>33626.699046954374</v>
      </c>
      <c r="Q30" s="966">
        <f t="shared" si="24"/>
        <v>33626.699046954374</v>
      </c>
      <c r="R30" s="966">
        <f t="shared" si="24"/>
        <v>33626.699046954374</v>
      </c>
      <c r="S30" s="966">
        <f t="shared" si="24"/>
        <v>33626.699046954374</v>
      </c>
      <c r="T30" s="966">
        <f t="shared" si="24"/>
        <v>33626.699046954374</v>
      </c>
      <c r="U30" s="966">
        <f t="shared" si="24"/>
        <v>33626.699046954374</v>
      </c>
      <c r="V30" s="966">
        <f t="shared" si="24"/>
        <v>33626.699046954374</v>
      </c>
      <c r="W30" s="966">
        <f t="shared" si="24"/>
        <v>33626.699046954374</v>
      </c>
      <c r="X30" s="966">
        <f t="shared" si="24"/>
        <v>33626.699046954374</v>
      </c>
      <c r="Y30" s="966">
        <f t="shared" si="24"/>
        <v>33626.699046954374</v>
      </c>
      <c r="Z30" s="966">
        <f t="shared" si="24"/>
        <v>33626.699046954374</v>
      </c>
      <c r="AA30" s="966">
        <f t="shared" si="24"/>
        <v>33626.699046954374</v>
      </c>
      <c r="AB30" s="966">
        <f t="shared" si="24"/>
        <v>33626.699046954374</v>
      </c>
      <c r="AC30" s="966">
        <f t="shared" si="24"/>
        <v>33626.699046954374</v>
      </c>
      <c r="AD30" s="966">
        <f t="shared" si="24"/>
        <v>33626.699046954374</v>
      </c>
      <c r="AE30" s="966">
        <f t="shared" si="24"/>
        <v>33626.699046954374</v>
      </c>
      <c r="AF30" s="966">
        <f t="shared" si="24"/>
        <v>33626.699046954374</v>
      </c>
      <c r="AG30" s="966">
        <f t="shared" si="24"/>
        <v>33626.699046954374</v>
      </c>
      <c r="AH30" s="966">
        <f t="shared" si="24"/>
        <v>33626.699046954374</v>
      </c>
      <c r="AI30" s="966">
        <f t="shared" si="24"/>
        <v>33626.699046954374</v>
      </c>
      <c r="AJ30" s="967">
        <f t="shared" si="25"/>
        <v>897477.57629693346</v>
      </c>
    </row>
    <row r="31" spans="1:36" s="51" customFormat="1" ht="15" x14ac:dyDescent="0.35">
      <c r="A31" s="11" t="str">
        <f>A7</f>
        <v>Výchozí hodiny provozu strojvedoucích opční 2 [tis. h]</v>
      </c>
      <c r="B31" s="608" t="s">
        <v>528</v>
      </c>
      <c r="C31" s="995"/>
      <c r="D31" s="996"/>
      <c r="E31" s="996"/>
      <c r="F31" s="996"/>
      <c r="G31" s="1011"/>
      <c r="H31" s="1008"/>
      <c r="I31" s="978">
        <v>13861.839378752853</v>
      </c>
      <c r="J31" s="978">
        <v>13533.616963465058</v>
      </c>
      <c r="K31" s="969">
        <f t="shared" si="26"/>
        <v>13533.616963465058</v>
      </c>
      <c r="L31" s="969">
        <f t="shared" si="24"/>
        <v>13533.616963465058</v>
      </c>
      <c r="M31" s="969">
        <f t="shared" si="24"/>
        <v>13533.616963465058</v>
      </c>
      <c r="N31" s="969">
        <f t="shared" si="24"/>
        <v>13533.616963465058</v>
      </c>
      <c r="O31" s="969">
        <f t="shared" si="24"/>
        <v>13533.616963465058</v>
      </c>
      <c r="P31" s="969">
        <f t="shared" si="24"/>
        <v>13533.616963465058</v>
      </c>
      <c r="Q31" s="969">
        <f t="shared" si="24"/>
        <v>13533.616963465058</v>
      </c>
      <c r="R31" s="969">
        <f t="shared" si="24"/>
        <v>13533.616963465058</v>
      </c>
      <c r="S31" s="969">
        <f t="shared" si="24"/>
        <v>13533.616963465058</v>
      </c>
      <c r="T31" s="969">
        <f t="shared" si="24"/>
        <v>13533.616963465058</v>
      </c>
      <c r="U31" s="969">
        <f t="shared" si="24"/>
        <v>13533.616963465058</v>
      </c>
      <c r="V31" s="969">
        <f t="shared" si="24"/>
        <v>13533.616963465058</v>
      </c>
      <c r="W31" s="969">
        <f t="shared" si="24"/>
        <v>13533.616963465058</v>
      </c>
      <c r="X31" s="969">
        <f t="shared" si="24"/>
        <v>13533.616963465058</v>
      </c>
      <c r="Y31" s="969">
        <f t="shared" si="24"/>
        <v>13533.616963465058</v>
      </c>
      <c r="Z31" s="969">
        <f t="shared" si="24"/>
        <v>13533.616963465058</v>
      </c>
      <c r="AA31" s="969">
        <f t="shared" si="24"/>
        <v>13533.616963465058</v>
      </c>
      <c r="AB31" s="969">
        <f t="shared" si="24"/>
        <v>13533.616963465058</v>
      </c>
      <c r="AC31" s="969">
        <f t="shared" si="24"/>
        <v>13533.616963465058</v>
      </c>
      <c r="AD31" s="969">
        <f t="shared" si="24"/>
        <v>13533.616963465058</v>
      </c>
      <c r="AE31" s="969">
        <f t="shared" si="24"/>
        <v>13533.616963465058</v>
      </c>
      <c r="AF31" s="969">
        <f t="shared" si="24"/>
        <v>13533.616963465058</v>
      </c>
      <c r="AG31" s="969">
        <f t="shared" si="24"/>
        <v>13533.616963465058</v>
      </c>
      <c r="AH31" s="969">
        <f t="shared" si="24"/>
        <v>13533.616963465058</v>
      </c>
      <c r="AI31" s="969">
        <f t="shared" si="24"/>
        <v>13533.616963465058</v>
      </c>
      <c r="AJ31" s="970">
        <f t="shared" si="25"/>
        <v>365735.88042884436</v>
      </c>
    </row>
    <row r="32" spans="1:36" ht="15" x14ac:dyDescent="0.35">
      <c r="A32" s="11" t="str">
        <f t="shared" ref="A32" si="27">A8</f>
        <v>Výchozí počet pokladních hodin opční 2 [tis. h]</v>
      </c>
      <c r="B32" s="36" t="s">
        <v>456</v>
      </c>
      <c r="C32" s="995"/>
      <c r="D32" s="996"/>
      <c r="E32" s="996"/>
      <c r="F32" s="996"/>
      <c r="G32" s="1011"/>
      <c r="H32" s="1008"/>
      <c r="I32" s="978">
        <v>0</v>
      </c>
      <c r="J32" s="978">
        <v>0.1</v>
      </c>
      <c r="K32" s="969">
        <f t="shared" si="26"/>
        <v>0.1</v>
      </c>
      <c r="L32" s="969">
        <f t="shared" si="24"/>
        <v>0.1</v>
      </c>
      <c r="M32" s="969">
        <f t="shared" si="24"/>
        <v>0.1</v>
      </c>
      <c r="N32" s="969">
        <f t="shared" si="24"/>
        <v>0.1</v>
      </c>
      <c r="O32" s="969">
        <f t="shared" si="24"/>
        <v>0.1</v>
      </c>
      <c r="P32" s="969">
        <f t="shared" si="24"/>
        <v>0.1</v>
      </c>
      <c r="Q32" s="969">
        <f t="shared" si="24"/>
        <v>0.1</v>
      </c>
      <c r="R32" s="969">
        <f t="shared" si="24"/>
        <v>0.1</v>
      </c>
      <c r="S32" s="969">
        <f t="shared" si="24"/>
        <v>0.1</v>
      </c>
      <c r="T32" s="969">
        <f t="shared" si="24"/>
        <v>0.1</v>
      </c>
      <c r="U32" s="969">
        <f t="shared" si="24"/>
        <v>0.1</v>
      </c>
      <c r="V32" s="969">
        <f t="shared" si="24"/>
        <v>0.1</v>
      </c>
      <c r="W32" s="969">
        <f t="shared" si="24"/>
        <v>0.1</v>
      </c>
      <c r="X32" s="969">
        <f t="shared" si="24"/>
        <v>0.1</v>
      </c>
      <c r="Y32" s="969">
        <f t="shared" si="24"/>
        <v>0.1</v>
      </c>
      <c r="Z32" s="969">
        <f t="shared" si="24"/>
        <v>0.1</v>
      </c>
      <c r="AA32" s="969">
        <f t="shared" si="24"/>
        <v>0.1</v>
      </c>
      <c r="AB32" s="969">
        <f t="shared" si="24"/>
        <v>0.1</v>
      </c>
      <c r="AC32" s="969">
        <f t="shared" si="24"/>
        <v>0.1</v>
      </c>
      <c r="AD32" s="969">
        <f t="shared" si="24"/>
        <v>0.1</v>
      </c>
      <c r="AE32" s="969">
        <f t="shared" si="24"/>
        <v>0.1</v>
      </c>
      <c r="AF32" s="969">
        <f t="shared" si="24"/>
        <v>0.1</v>
      </c>
      <c r="AG32" s="969">
        <f t="shared" si="24"/>
        <v>0.1</v>
      </c>
      <c r="AH32" s="969">
        <f t="shared" si="24"/>
        <v>0.1</v>
      </c>
      <c r="AI32" s="969">
        <f t="shared" si="24"/>
        <v>0.1</v>
      </c>
      <c r="AJ32" s="970">
        <f t="shared" si="25"/>
        <v>2.600000000000001</v>
      </c>
    </row>
    <row r="33" spans="1:36" s="51" customFormat="1" ht="15.6" thickBot="1" x14ac:dyDescent="0.4">
      <c r="A33" s="10" t="str">
        <f>A9</f>
        <v>Výchozí hodiny provozu ostrahy opční 2 [tis. h]</v>
      </c>
      <c r="B33" s="37" t="s">
        <v>455</v>
      </c>
      <c r="C33" s="998"/>
      <c r="D33" s="989"/>
      <c r="E33" s="989"/>
      <c r="F33" s="989"/>
      <c r="G33" s="1009"/>
      <c r="H33" s="1009"/>
      <c r="I33" s="980">
        <v>0.1</v>
      </c>
      <c r="J33" s="980">
        <v>0.1</v>
      </c>
      <c r="K33" s="972">
        <f t="shared" si="26"/>
        <v>0.1</v>
      </c>
      <c r="L33" s="972">
        <f t="shared" si="24"/>
        <v>0.1</v>
      </c>
      <c r="M33" s="972">
        <f t="shared" si="24"/>
        <v>0.1</v>
      </c>
      <c r="N33" s="972">
        <f t="shared" si="24"/>
        <v>0.1</v>
      </c>
      <c r="O33" s="972">
        <f t="shared" si="24"/>
        <v>0.1</v>
      </c>
      <c r="P33" s="972">
        <f t="shared" si="24"/>
        <v>0.1</v>
      </c>
      <c r="Q33" s="972">
        <f t="shared" si="24"/>
        <v>0.1</v>
      </c>
      <c r="R33" s="972">
        <f t="shared" si="24"/>
        <v>0.1</v>
      </c>
      <c r="S33" s="972">
        <f t="shared" si="24"/>
        <v>0.1</v>
      </c>
      <c r="T33" s="972">
        <f t="shared" si="24"/>
        <v>0.1</v>
      </c>
      <c r="U33" s="972">
        <f t="shared" si="24"/>
        <v>0.1</v>
      </c>
      <c r="V33" s="972">
        <f t="shared" si="24"/>
        <v>0.1</v>
      </c>
      <c r="W33" s="972">
        <f t="shared" si="24"/>
        <v>0.1</v>
      </c>
      <c r="X33" s="972">
        <f t="shared" si="24"/>
        <v>0.1</v>
      </c>
      <c r="Y33" s="972">
        <f t="shared" si="24"/>
        <v>0.1</v>
      </c>
      <c r="Z33" s="972">
        <f t="shared" si="24"/>
        <v>0.1</v>
      </c>
      <c r="AA33" s="972">
        <f t="shared" si="24"/>
        <v>0.1</v>
      </c>
      <c r="AB33" s="972">
        <f t="shared" si="24"/>
        <v>0.1</v>
      </c>
      <c r="AC33" s="972">
        <f t="shared" si="24"/>
        <v>0.1</v>
      </c>
      <c r="AD33" s="972">
        <f t="shared" si="24"/>
        <v>0.1</v>
      </c>
      <c r="AE33" s="972">
        <f t="shared" si="24"/>
        <v>0.1</v>
      </c>
      <c r="AF33" s="972">
        <f t="shared" si="24"/>
        <v>0.1</v>
      </c>
      <c r="AG33" s="972">
        <f t="shared" si="24"/>
        <v>0.1</v>
      </c>
      <c r="AH33" s="972">
        <f t="shared" si="24"/>
        <v>0.1</v>
      </c>
      <c r="AI33" s="972">
        <f t="shared" si="24"/>
        <v>0.1</v>
      </c>
      <c r="AJ33" s="973">
        <f t="shared" si="25"/>
        <v>2.7000000000000011</v>
      </c>
    </row>
    <row r="34" spans="1:36" ht="15" x14ac:dyDescent="0.35">
      <c r="A34" s="9" t="s">
        <v>480</v>
      </c>
      <c r="B34" s="597" t="s">
        <v>442</v>
      </c>
      <c r="C34" s="598"/>
      <c r="D34" s="599"/>
      <c r="E34" s="599"/>
      <c r="F34" s="599"/>
      <c r="G34" s="606"/>
      <c r="H34" s="599">
        <f t="shared" ref="H34:AI34" si="28">H$10</f>
        <v>0</v>
      </c>
      <c r="I34" s="599">
        <f t="shared" si="28"/>
        <v>14</v>
      </c>
      <c r="J34" s="599">
        <f t="shared" si="28"/>
        <v>28</v>
      </c>
      <c r="K34" s="599">
        <f t="shared" si="28"/>
        <v>28</v>
      </c>
      <c r="L34" s="599">
        <f t="shared" si="28"/>
        <v>28</v>
      </c>
      <c r="M34" s="599">
        <f t="shared" si="28"/>
        <v>28</v>
      </c>
      <c r="N34" s="599">
        <f t="shared" si="28"/>
        <v>28</v>
      </c>
      <c r="O34" s="599">
        <f t="shared" si="28"/>
        <v>28</v>
      </c>
      <c r="P34" s="599">
        <f t="shared" si="28"/>
        <v>28</v>
      </c>
      <c r="Q34" s="599">
        <f t="shared" si="28"/>
        <v>28</v>
      </c>
      <c r="R34" s="599">
        <f t="shared" si="28"/>
        <v>28</v>
      </c>
      <c r="S34" s="599">
        <f t="shared" si="28"/>
        <v>28</v>
      </c>
      <c r="T34" s="599">
        <f t="shared" si="28"/>
        <v>28</v>
      </c>
      <c r="U34" s="599">
        <f t="shared" si="28"/>
        <v>28</v>
      </c>
      <c r="V34" s="599">
        <f t="shared" si="28"/>
        <v>28</v>
      </c>
      <c r="W34" s="599">
        <f t="shared" si="28"/>
        <v>28</v>
      </c>
      <c r="X34" s="599">
        <f t="shared" si="28"/>
        <v>28</v>
      </c>
      <c r="Y34" s="599">
        <f t="shared" si="28"/>
        <v>28</v>
      </c>
      <c r="Z34" s="599">
        <f t="shared" si="28"/>
        <v>28</v>
      </c>
      <c r="AA34" s="599">
        <f t="shared" si="28"/>
        <v>28</v>
      </c>
      <c r="AB34" s="599">
        <f t="shared" si="28"/>
        <v>28</v>
      </c>
      <c r="AC34" s="599">
        <f t="shared" si="28"/>
        <v>28</v>
      </c>
      <c r="AD34" s="599">
        <f t="shared" si="28"/>
        <v>28</v>
      </c>
      <c r="AE34" s="599">
        <f t="shared" si="28"/>
        <v>28</v>
      </c>
      <c r="AF34" s="599">
        <f t="shared" si="28"/>
        <v>28</v>
      </c>
      <c r="AG34" s="599">
        <f t="shared" si="28"/>
        <v>28</v>
      </c>
      <c r="AH34" s="599">
        <f t="shared" si="28"/>
        <v>28</v>
      </c>
      <c r="AI34" s="599">
        <f t="shared" si="28"/>
        <v>28</v>
      </c>
      <c r="AJ34" s="806" t="s">
        <v>134</v>
      </c>
    </row>
    <row r="35" spans="1:36" ht="15.6" thickBot="1" x14ac:dyDescent="0.4">
      <c r="A35" s="10" t="s">
        <v>481</v>
      </c>
      <c r="B35" s="37" t="s">
        <v>638</v>
      </c>
      <c r="C35" s="157"/>
      <c r="D35" s="158"/>
      <c r="E35" s="158"/>
      <c r="F35" s="158"/>
      <c r="G35" s="447"/>
      <c r="H35" s="158">
        <f t="shared" ref="H35:AI35" si="29">H$11</f>
        <v>0</v>
      </c>
      <c r="I35" s="41">
        <f t="shared" si="29"/>
        <v>14</v>
      </c>
      <c r="J35" s="41">
        <f t="shared" si="29"/>
        <v>28</v>
      </c>
      <c r="K35" s="41">
        <f t="shared" si="29"/>
        <v>28</v>
      </c>
      <c r="L35" s="41">
        <f t="shared" si="29"/>
        <v>28</v>
      </c>
      <c r="M35" s="41">
        <f t="shared" si="29"/>
        <v>28</v>
      </c>
      <c r="N35" s="41">
        <f t="shared" si="29"/>
        <v>28</v>
      </c>
      <c r="O35" s="41">
        <f t="shared" si="29"/>
        <v>28</v>
      </c>
      <c r="P35" s="41">
        <f t="shared" si="29"/>
        <v>28</v>
      </c>
      <c r="Q35" s="41">
        <f t="shared" si="29"/>
        <v>28</v>
      </c>
      <c r="R35" s="41">
        <f t="shared" si="29"/>
        <v>28</v>
      </c>
      <c r="S35" s="41">
        <f t="shared" si="29"/>
        <v>28</v>
      </c>
      <c r="T35" s="41">
        <f t="shared" si="29"/>
        <v>28</v>
      </c>
      <c r="U35" s="41">
        <f t="shared" si="29"/>
        <v>28</v>
      </c>
      <c r="V35" s="41">
        <f t="shared" si="29"/>
        <v>28</v>
      </c>
      <c r="W35" s="41">
        <f t="shared" si="29"/>
        <v>28</v>
      </c>
      <c r="X35" s="41">
        <f t="shared" si="29"/>
        <v>28</v>
      </c>
      <c r="Y35" s="41">
        <f t="shared" si="29"/>
        <v>28</v>
      </c>
      <c r="Z35" s="41">
        <f t="shared" si="29"/>
        <v>28</v>
      </c>
      <c r="AA35" s="41">
        <f t="shared" si="29"/>
        <v>28</v>
      </c>
      <c r="AB35" s="41">
        <f t="shared" si="29"/>
        <v>28</v>
      </c>
      <c r="AC35" s="41">
        <f t="shared" si="29"/>
        <v>28</v>
      </c>
      <c r="AD35" s="41">
        <f t="shared" si="29"/>
        <v>28</v>
      </c>
      <c r="AE35" s="41">
        <f t="shared" si="29"/>
        <v>28</v>
      </c>
      <c r="AF35" s="41">
        <f t="shared" si="29"/>
        <v>28</v>
      </c>
      <c r="AG35" s="41">
        <f t="shared" si="29"/>
        <v>28</v>
      </c>
      <c r="AH35" s="41">
        <f t="shared" si="29"/>
        <v>28</v>
      </c>
      <c r="AI35" s="41">
        <f t="shared" si="29"/>
        <v>28</v>
      </c>
      <c r="AJ35" s="807" t="s">
        <v>134</v>
      </c>
    </row>
    <row r="36" spans="1:36" x14ac:dyDescent="0.3"/>
  </sheetData>
  <sheetProtection algorithmName="SHA-512" hashValue="zKTxOg2SSMGg76Ld3sSY6jVYjZygyBbLZpqTCP3xTOzSc82WK/LpP77e6NSKfJpgDvWVqCZ09q0NhZYQGWwm/w==" saltValue="qLsFrE8UwZGSKJJD+dEWIQ=="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C4C6-B416-4792-9489-C6724FD8E83D}">
  <sheetPr>
    <tabColor theme="9"/>
  </sheetPr>
  <dimension ref="A1:AS123"/>
  <sheetViews>
    <sheetView showGridLines="0" topLeftCell="A5" zoomScaleNormal="100" workbookViewId="0">
      <pane xSplit="4" topLeftCell="E1" activePane="topRight" state="frozen"/>
      <selection activeCell="AL11" sqref="AL11"/>
      <selection pane="topRight" activeCell="I49" sqref="I49"/>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9.109375" style="51" customWidth="1"/>
    <col min="38" max="38" width="36" style="51" bestFit="1" customWidth="1"/>
    <col min="39" max="39" width="2.6640625" style="1" customWidth="1"/>
    <col min="40" max="45" width="0" style="1" hidden="1" customWidth="1"/>
    <col min="46" max="16384" width="9.109375" style="1" hidden="1"/>
  </cols>
  <sheetData>
    <row r="1" spans="1:38" x14ac:dyDescent="0.3">
      <c r="A1" s="13" t="s">
        <v>584</v>
      </c>
      <c r="B1" s="15"/>
      <c r="C1" s="15"/>
      <c r="D1" s="664"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652"/>
      <c r="AL1" s="738"/>
    </row>
    <row r="2" spans="1:38" ht="15" thickBot="1" x14ac:dyDescent="0.35">
      <c r="A2" s="6" t="s">
        <v>598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8">
        <f>'Provoz výchozí'!AI2</f>
        <v>2059</v>
      </c>
      <c r="AL2" s="738"/>
    </row>
    <row r="3" spans="1:38" ht="15" thickTop="1" x14ac:dyDescent="0.3">
      <c r="A3" s="3">
        <v>1</v>
      </c>
      <c r="B3" s="44" t="s">
        <v>84</v>
      </c>
      <c r="C3" s="62">
        <v>1.1000000000000001</v>
      </c>
      <c r="D3" s="63" t="s">
        <v>85</v>
      </c>
      <c r="E3" s="630">
        <f>E45+E87</f>
        <v>1</v>
      </c>
      <c r="F3" s="631">
        <f t="shared" ref="F3:AK3" si="0">F45+F87</f>
        <v>1</v>
      </c>
      <c r="G3" s="631">
        <f t="shared" si="0"/>
        <v>1</v>
      </c>
      <c r="H3" s="631">
        <f t="shared" si="0"/>
        <v>1</v>
      </c>
      <c r="I3" s="631">
        <f t="shared" si="0"/>
        <v>1</v>
      </c>
      <c r="J3" s="631">
        <f t="shared" si="0"/>
        <v>1</v>
      </c>
      <c r="K3" s="631">
        <f t="shared" si="0"/>
        <v>1</v>
      </c>
      <c r="L3" s="631">
        <f t="shared" si="0"/>
        <v>1</v>
      </c>
      <c r="M3" s="631">
        <f t="shared" si="0"/>
        <v>1</v>
      </c>
      <c r="N3" s="631">
        <f t="shared" si="0"/>
        <v>1</v>
      </c>
      <c r="O3" s="631">
        <f t="shared" si="0"/>
        <v>1</v>
      </c>
      <c r="P3" s="631">
        <f t="shared" si="0"/>
        <v>1</v>
      </c>
      <c r="Q3" s="631">
        <f t="shared" si="0"/>
        <v>1</v>
      </c>
      <c r="R3" s="631">
        <f t="shared" si="0"/>
        <v>1</v>
      </c>
      <c r="S3" s="631">
        <f t="shared" si="0"/>
        <v>1</v>
      </c>
      <c r="T3" s="631">
        <f t="shared" si="0"/>
        <v>1</v>
      </c>
      <c r="U3" s="631">
        <f t="shared" si="0"/>
        <v>1</v>
      </c>
      <c r="V3" s="631">
        <f t="shared" si="0"/>
        <v>1</v>
      </c>
      <c r="W3" s="631">
        <f t="shared" si="0"/>
        <v>1</v>
      </c>
      <c r="X3" s="631">
        <f t="shared" si="0"/>
        <v>1</v>
      </c>
      <c r="Y3" s="631">
        <f t="shared" si="0"/>
        <v>1</v>
      </c>
      <c r="Z3" s="631">
        <f t="shared" si="0"/>
        <v>1</v>
      </c>
      <c r="AA3" s="631">
        <f t="shared" si="0"/>
        <v>1</v>
      </c>
      <c r="AB3" s="631">
        <f t="shared" si="0"/>
        <v>1</v>
      </c>
      <c r="AC3" s="631">
        <f t="shared" si="0"/>
        <v>1</v>
      </c>
      <c r="AD3" s="631">
        <f t="shared" si="0"/>
        <v>1</v>
      </c>
      <c r="AE3" s="631">
        <f t="shared" si="0"/>
        <v>1</v>
      </c>
      <c r="AF3" s="631">
        <f t="shared" si="0"/>
        <v>1</v>
      </c>
      <c r="AG3" s="631">
        <f t="shared" si="0"/>
        <v>1</v>
      </c>
      <c r="AH3" s="631">
        <f t="shared" si="0"/>
        <v>1</v>
      </c>
      <c r="AI3" s="631">
        <f t="shared" si="0"/>
        <v>1</v>
      </c>
      <c r="AJ3" s="631">
        <f t="shared" si="0"/>
        <v>1</v>
      </c>
      <c r="AK3" s="642">
        <f t="shared" si="0"/>
        <v>1</v>
      </c>
      <c r="AL3" s="739"/>
    </row>
    <row r="4" spans="1:38" x14ac:dyDescent="0.3">
      <c r="A4" s="4"/>
      <c r="B4" s="45"/>
      <c r="C4" s="64">
        <v>1.2</v>
      </c>
      <c r="D4" s="65" t="s">
        <v>86</v>
      </c>
      <c r="E4" s="632">
        <f t="shared" ref="E4:AK4" si="1">E46+E88</f>
        <v>1</v>
      </c>
      <c r="F4" s="633">
        <f t="shared" si="1"/>
        <v>1</v>
      </c>
      <c r="G4" s="633">
        <f t="shared" si="1"/>
        <v>1</v>
      </c>
      <c r="H4" s="633">
        <f t="shared" si="1"/>
        <v>1</v>
      </c>
      <c r="I4" s="633">
        <f t="shared" si="1"/>
        <v>1</v>
      </c>
      <c r="J4" s="633">
        <f t="shared" si="1"/>
        <v>1</v>
      </c>
      <c r="K4" s="633">
        <f t="shared" si="1"/>
        <v>1</v>
      </c>
      <c r="L4" s="633">
        <f t="shared" si="1"/>
        <v>1</v>
      </c>
      <c r="M4" s="633">
        <f t="shared" si="1"/>
        <v>1</v>
      </c>
      <c r="N4" s="633">
        <f t="shared" si="1"/>
        <v>1</v>
      </c>
      <c r="O4" s="633">
        <f t="shared" si="1"/>
        <v>1</v>
      </c>
      <c r="P4" s="633">
        <f t="shared" si="1"/>
        <v>1</v>
      </c>
      <c r="Q4" s="633">
        <f t="shared" si="1"/>
        <v>1</v>
      </c>
      <c r="R4" s="633">
        <f t="shared" si="1"/>
        <v>1</v>
      </c>
      <c r="S4" s="633">
        <f t="shared" si="1"/>
        <v>1</v>
      </c>
      <c r="T4" s="633">
        <f t="shared" si="1"/>
        <v>1</v>
      </c>
      <c r="U4" s="633">
        <f t="shared" si="1"/>
        <v>1</v>
      </c>
      <c r="V4" s="633">
        <f t="shared" si="1"/>
        <v>1</v>
      </c>
      <c r="W4" s="633">
        <f t="shared" si="1"/>
        <v>1</v>
      </c>
      <c r="X4" s="633">
        <f t="shared" si="1"/>
        <v>1</v>
      </c>
      <c r="Y4" s="633">
        <f t="shared" si="1"/>
        <v>1</v>
      </c>
      <c r="Z4" s="633">
        <f t="shared" si="1"/>
        <v>1</v>
      </c>
      <c r="AA4" s="633">
        <f t="shared" si="1"/>
        <v>1</v>
      </c>
      <c r="AB4" s="633">
        <f t="shared" si="1"/>
        <v>1</v>
      </c>
      <c r="AC4" s="633">
        <f t="shared" si="1"/>
        <v>1</v>
      </c>
      <c r="AD4" s="633">
        <f t="shared" si="1"/>
        <v>1</v>
      </c>
      <c r="AE4" s="633">
        <f t="shared" si="1"/>
        <v>1</v>
      </c>
      <c r="AF4" s="633">
        <f t="shared" si="1"/>
        <v>1</v>
      </c>
      <c r="AG4" s="633">
        <f t="shared" si="1"/>
        <v>1</v>
      </c>
      <c r="AH4" s="633">
        <f t="shared" si="1"/>
        <v>1</v>
      </c>
      <c r="AI4" s="633">
        <f t="shared" si="1"/>
        <v>1</v>
      </c>
      <c r="AJ4" s="633">
        <f t="shared" si="1"/>
        <v>1</v>
      </c>
      <c r="AK4" s="643">
        <f t="shared" si="1"/>
        <v>1</v>
      </c>
      <c r="AL4" s="739"/>
    </row>
    <row r="5" spans="1:38" x14ac:dyDescent="0.3">
      <c r="A5" s="4">
        <v>2</v>
      </c>
      <c r="B5" s="45" t="s">
        <v>87</v>
      </c>
      <c r="C5" s="64"/>
      <c r="D5" s="65"/>
      <c r="E5" s="632">
        <f t="shared" ref="E5:AK5" si="2">E47+E89</f>
        <v>1</v>
      </c>
      <c r="F5" s="633">
        <f t="shared" si="2"/>
        <v>1</v>
      </c>
      <c r="G5" s="633">
        <f t="shared" si="2"/>
        <v>1</v>
      </c>
      <c r="H5" s="633">
        <f t="shared" si="2"/>
        <v>1</v>
      </c>
      <c r="I5" s="633">
        <f t="shared" si="2"/>
        <v>1</v>
      </c>
      <c r="J5" s="633">
        <f t="shared" si="2"/>
        <v>1</v>
      </c>
      <c r="K5" s="633">
        <f t="shared" si="2"/>
        <v>1</v>
      </c>
      <c r="L5" s="633">
        <f t="shared" si="2"/>
        <v>1</v>
      </c>
      <c r="M5" s="633">
        <f t="shared" si="2"/>
        <v>1</v>
      </c>
      <c r="N5" s="633">
        <f t="shared" si="2"/>
        <v>1</v>
      </c>
      <c r="O5" s="633">
        <f t="shared" si="2"/>
        <v>1</v>
      </c>
      <c r="P5" s="633">
        <f t="shared" si="2"/>
        <v>1</v>
      </c>
      <c r="Q5" s="633">
        <f t="shared" si="2"/>
        <v>1</v>
      </c>
      <c r="R5" s="633">
        <f t="shared" si="2"/>
        <v>1</v>
      </c>
      <c r="S5" s="633">
        <f t="shared" si="2"/>
        <v>1</v>
      </c>
      <c r="T5" s="633">
        <f t="shared" si="2"/>
        <v>1</v>
      </c>
      <c r="U5" s="633">
        <f t="shared" si="2"/>
        <v>1</v>
      </c>
      <c r="V5" s="633">
        <f t="shared" si="2"/>
        <v>1</v>
      </c>
      <c r="W5" s="633">
        <f t="shared" si="2"/>
        <v>1</v>
      </c>
      <c r="X5" s="633">
        <f t="shared" si="2"/>
        <v>1</v>
      </c>
      <c r="Y5" s="633">
        <f t="shared" si="2"/>
        <v>1</v>
      </c>
      <c r="Z5" s="633">
        <f t="shared" si="2"/>
        <v>1</v>
      </c>
      <c r="AA5" s="633">
        <f t="shared" si="2"/>
        <v>1</v>
      </c>
      <c r="AB5" s="633">
        <f t="shared" si="2"/>
        <v>1</v>
      </c>
      <c r="AC5" s="633">
        <f t="shared" si="2"/>
        <v>1</v>
      </c>
      <c r="AD5" s="633">
        <f t="shared" si="2"/>
        <v>1</v>
      </c>
      <c r="AE5" s="633">
        <f t="shared" si="2"/>
        <v>1</v>
      </c>
      <c r="AF5" s="633">
        <f t="shared" si="2"/>
        <v>1</v>
      </c>
      <c r="AG5" s="633">
        <f t="shared" si="2"/>
        <v>1</v>
      </c>
      <c r="AH5" s="633">
        <f t="shared" si="2"/>
        <v>1</v>
      </c>
      <c r="AI5" s="633">
        <f t="shared" si="2"/>
        <v>1</v>
      </c>
      <c r="AJ5" s="633">
        <f t="shared" si="2"/>
        <v>1</v>
      </c>
      <c r="AK5" s="643">
        <f t="shared" si="2"/>
        <v>1</v>
      </c>
      <c r="AL5" s="739"/>
    </row>
    <row r="6" spans="1:38" x14ac:dyDescent="0.3">
      <c r="A6" s="4">
        <v>3</v>
      </c>
      <c r="B6" s="45" t="s">
        <v>88</v>
      </c>
      <c r="C6" s="64"/>
      <c r="D6" s="65"/>
      <c r="E6" s="632">
        <f t="shared" ref="E6:AK6" si="3">E48+E90</f>
        <v>1</v>
      </c>
      <c r="F6" s="633">
        <f t="shared" si="3"/>
        <v>1</v>
      </c>
      <c r="G6" s="633">
        <f t="shared" si="3"/>
        <v>1</v>
      </c>
      <c r="H6" s="633">
        <f t="shared" si="3"/>
        <v>1</v>
      </c>
      <c r="I6" s="633">
        <f t="shared" si="3"/>
        <v>1</v>
      </c>
      <c r="J6" s="633">
        <f t="shared" si="3"/>
        <v>1</v>
      </c>
      <c r="K6" s="633">
        <f t="shared" si="3"/>
        <v>1</v>
      </c>
      <c r="L6" s="633">
        <f t="shared" si="3"/>
        <v>1</v>
      </c>
      <c r="M6" s="633">
        <f t="shared" si="3"/>
        <v>1</v>
      </c>
      <c r="N6" s="633">
        <f t="shared" si="3"/>
        <v>1</v>
      </c>
      <c r="O6" s="633">
        <f t="shared" si="3"/>
        <v>1</v>
      </c>
      <c r="P6" s="633">
        <f t="shared" si="3"/>
        <v>1</v>
      </c>
      <c r="Q6" s="633">
        <f t="shared" si="3"/>
        <v>1</v>
      </c>
      <c r="R6" s="633">
        <f t="shared" si="3"/>
        <v>1</v>
      </c>
      <c r="S6" s="633">
        <f t="shared" si="3"/>
        <v>1</v>
      </c>
      <c r="T6" s="633">
        <f t="shared" si="3"/>
        <v>1</v>
      </c>
      <c r="U6" s="633">
        <f t="shared" si="3"/>
        <v>1</v>
      </c>
      <c r="V6" s="633">
        <f t="shared" si="3"/>
        <v>1</v>
      </c>
      <c r="W6" s="633">
        <f t="shared" si="3"/>
        <v>1</v>
      </c>
      <c r="X6" s="633">
        <f t="shared" si="3"/>
        <v>1</v>
      </c>
      <c r="Y6" s="633">
        <f t="shared" si="3"/>
        <v>1</v>
      </c>
      <c r="Z6" s="633">
        <f t="shared" si="3"/>
        <v>1</v>
      </c>
      <c r="AA6" s="633">
        <f t="shared" si="3"/>
        <v>1</v>
      </c>
      <c r="AB6" s="633">
        <f t="shared" si="3"/>
        <v>1</v>
      </c>
      <c r="AC6" s="633">
        <f t="shared" si="3"/>
        <v>1</v>
      </c>
      <c r="AD6" s="633">
        <f t="shared" si="3"/>
        <v>1</v>
      </c>
      <c r="AE6" s="633">
        <f t="shared" si="3"/>
        <v>1</v>
      </c>
      <c r="AF6" s="633">
        <f t="shared" si="3"/>
        <v>1</v>
      </c>
      <c r="AG6" s="633">
        <f t="shared" si="3"/>
        <v>1</v>
      </c>
      <c r="AH6" s="633">
        <f t="shared" si="3"/>
        <v>1</v>
      </c>
      <c r="AI6" s="633">
        <f t="shared" si="3"/>
        <v>1</v>
      </c>
      <c r="AJ6" s="633">
        <f t="shared" si="3"/>
        <v>1</v>
      </c>
      <c r="AK6" s="643">
        <f t="shared" si="3"/>
        <v>1</v>
      </c>
      <c r="AL6" s="739"/>
    </row>
    <row r="7" spans="1:38" x14ac:dyDescent="0.3">
      <c r="A7" s="4">
        <v>4</v>
      </c>
      <c r="B7" s="45" t="s">
        <v>89</v>
      </c>
      <c r="C7" s="64"/>
      <c r="D7" s="65"/>
      <c r="E7" s="632">
        <f t="shared" ref="E7:AK7" si="4">E49+E91</f>
        <v>1</v>
      </c>
      <c r="F7" s="633">
        <f t="shared" si="4"/>
        <v>1</v>
      </c>
      <c r="G7" s="633">
        <f t="shared" si="4"/>
        <v>1</v>
      </c>
      <c r="H7" s="633">
        <f t="shared" si="4"/>
        <v>1</v>
      </c>
      <c r="I7" s="633">
        <f t="shared" si="4"/>
        <v>1</v>
      </c>
      <c r="J7" s="633">
        <f t="shared" si="4"/>
        <v>1</v>
      </c>
      <c r="K7" s="633">
        <f t="shared" si="4"/>
        <v>1</v>
      </c>
      <c r="L7" s="633">
        <f t="shared" si="4"/>
        <v>1</v>
      </c>
      <c r="M7" s="633">
        <f t="shared" si="4"/>
        <v>1</v>
      </c>
      <c r="N7" s="633">
        <f t="shared" si="4"/>
        <v>1</v>
      </c>
      <c r="O7" s="633">
        <f t="shared" si="4"/>
        <v>1</v>
      </c>
      <c r="P7" s="633">
        <f t="shared" si="4"/>
        <v>1</v>
      </c>
      <c r="Q7" s="633">
        <f t="shared" si="4"/>
        <v>1</v>
      </c>
      <c r="R7" s="633">
        <f t="shared" si="4"/>
        <v>1</v>
      </c>
      <c r="S7" s="633">
        <f t="shared" si="4"/>
        <v>1</v>
      </c>
      <c r="T7" s="633">
        <f t="shared" si="4"/>
        <v>1</v>
      </c>
      <c r="U7" s="633">
        <f t="shared" si="4"/>
        <v>1</v>
      </c>
      <c r="V7" s="633">
        <f t="shared" si="4"/>
        <v>1</v>
      </c>
      <c r="W7" s="633">
        <f t="shared" si="4"/>
        <v>1</v>
      </c>
      <c r="X7" s="633">
        <f t="shared" si="4"/>
        <v>1</v>
      </c>
      <c r="Y7" s="633">
        <f t="shared" si="4"/>
        <v>1</v>
      </c>
      <c r="Z7" s="633">
        <f t="shared" si="4"/>
        <v>1</v>
      </c>
      <c r="AA7" s="633">
        <f t="shared" si="4"/>
        <v>1</v>
      </c>
      <c r="AB7" s="633">
        <f t="shared" si="4"/>
        <v>1</v>
      </c>
      <c r="AC7" s="633">
        <f t="shared" si="4"/>
        <v>1</v>
      </c>
      <c r="AD7" s="633">
        <f t="shared" si="4"/>
        <v>1</v>
      </c>
      <c r="AE7" s="633">
        <f t="shared" si="4"/>
        <v>1</v>
      </c>
      <c r="AF7" s="633">
        <f t="shared" si="4"/>
        <v>1</v>
      </c>
      <c r="AG7" s="633">
        <f t="shared" si="4"/>
        <v>1</v>
      </c>
      <c r="AH7" s="633">
        <f t="shared" si="4"/>
        <v>1</v>
      </c>
      <c r="AI7" s="633">
        <f t="shared" si="4"/>
        <v>1</v>
      </c>
      <c r="AJ7" s="633">
        <f t="shared" si="4"/>
        <v>1</v>
      </c>
      <c r="AK7" s="643">
        <f t="shared" si="4"/>
        <v>1</v>
      </c>
      <c r="AL7" s="739"/>
    </row>
    <row r="8" spans="1:38" x14ac:dyDescent="0.3">
      <c r="A8" s="4">
        <v>5</v>
      </c>
      <c r="B8" s="45" t="s">
        <v>90</v>
      </c>
      <c r="C8" s="64">
        <v>5.0999999999999996</v>
      </c>
      <c r="D8" s="66" t="s">
        <v>91</v>
      </c>
      <c r="E8" s="632">
        <f t="shared" ref="E8:AK8" si="5">E50+E92</f>
        <v>1</v>
      </c>
      <c r="F8" s="633">
        <f t="shared" si="5"/>
        <v>1</v>
      </c>
      <c r="G8" s="633">
        <f t="shared" si="5"/>
        <v>1</v>
      </c>
      <c r="H8" s="633">
        <f t="shared" si="5"/>
        <v>1</v>
      </c>
      <c r="I8" s="633">
        <f t="shared" si="5"/>
        <v>1</v>
      </c>
      <c r="J8" s="633">
        <f t="shared" si="5"/>
        <v>1</v>
      </c>
      <c r="K8" s="633">
        <f t="shared" si="5"/>
        <v>1</v>
      </c>
      <c r="L8" s="633">
        <f t="shared" si="5"/>
        <v>1</v>
      </c>
      <c r="M8" s="633">
        <f t="shared" si="5"/>
        <v>1</v>
      </c>
      <c r="N8" s="633">
        <f t="shared" si="5"/>
        <v>1</v>
      </c>
      <c r="O8" s="633">
        <f t="shared" si="5"/>
        <v>1</v>
      </c>
      <c r="P8" s="633">
        <f t="shared" si="5"/>
        <v>1</v>
      </c>
      <c r="Q8" s="633">
        <f t="shared" si="5"/>
        <v>1</v>
      </c>
      <c r="R8" s="633">
        <f t="shared" si="5"/>
        <v>1</v>
      </c>
      <c r="S8" s="633">
        <f t="shared" si="5"/>
        <v>1</v>
      </c>
      <c r="T8" s="633">
        <f t="shared" si="5"/>
        <v>1</v>
      </c>
      <c r="U8" s="633">
        <f t="shared" si="5"/>
        <v>1</v>
      </c>
      <c r="V8" s="633">
        <f t="shared" si="5"/>
        <v>1</v>
      </c>
      <c r="W8" s="633">
        <f t="shared" si="5"/>
        <v>1</v>
      </c>
      <c r="X8" s="633">
        <f t="shared" si="5"/>
        <v>1</v>
      </c>
      <c r="Y8" s="633">
        <f t="shared" si="5"/>
        <v>1</v>
      </c>
      <c r="Z8" s="633">
        <f t="shared" si="5"/>
        <v>1</v>
      </c>
      <c r="AA8" s="633">
        <f t="shared" si="5"/>
        <v>1</v>
      </c>
      <c r="AB8" s="633">
        <f t="shared" si="5"/>
        <v>1</v>
      </c>
      <c r="AC8" s="633">
        <f t="shared" si="5"/>
        <v>1</v>
      </c>
      <c r="AD8" s="633">
        <f t="shared" si="5"/>
        <v>1</v>
      </c>
      <c r="AE8" s="633">
        <f t="shared" si="5"/>
        <v>1</v>
      </c>
      <c r="AF8" s="633">
        <f t="shared" si="5"/>
        <v>1</v>
      </c>
      <c r="AG8" s="633">
        <f t="shared" si="5"/>
        <v>1</v>
      </c>
      <c r="AH8" s="633">
        <f t="shared" si="5"/>
        <v>1</v>
      </c>
      <c r="AI8" s="633">
        <f t="shared" si="5"/>
        <v>1</v>
      </c>
      <c r="AJ8" s="633">
        <f t="shared" si="5"/>
        <v>1</v>
      </c>
      <c r="AK8" s="643">
        <f t="shared" si="5"/>
        <v>1</v>
      </c>
      <c r="AL8" s="739"/>
    </row>
    <row r="9" spans="1:38" x14ac:dyDescent="0.3">
      <c r="A9" s="4"/>
      <c r="B9" s="45"/>
      <c r="C9" s="64">
        <v>5.2</v>
      </c>
      <c r="D9" s="66" t="s">
        <v>92</v>
      </c>
      <c r="E9" s="632">
        <f t="shared" ref="E9:AK9" si="6">E51+E93</f>
        <v>1</v>
      </c>
      <c r="F9" s="633">
        <f t="shared" si="6"/>
        <v>1</v>
      </c>
      <c r="G9" s="633">
        <f t="shared" si="6"/>
        <v>1</v>
      </c>
      <c r="H9" s="633">
        <f t="shared" si="6"/>
        <v>1</v>
      </c>
      <c r="I9" s="633">
        <f t="shared" si="6"/>
        <v>1</v>
      </c>
      <c r="J9" s="633">
        <f t="shared" si="6"/>
        <v>1</v>
      </c>
      <c r="K9" s="633">
        <f t="shared" si="6"/>
        <v>1</v>
      </c>
      <c r="L9" s="633">
        <f t="shared" si="6"/>
        <v>1</v>
      </c>
      <c r="M9" s="633">
        <f t="shared" si="6"/>
        <v>1</v>
      </c>
      <c r="N9" s="633">
        <f t="shared" si="6"/>
        <v>1</v>
      </c>
      <c r="O9" s="633">
        <f t="shared" si="6"/>
        <v>1</v>
      </c>
      <c r="P9" s="633">
        <f t="shared" si="6"/>
        <v>1</v>
      </c>
      <c r="Q9" s="633">
        <f t="shared" si="6"/>
        <v>1</v>
      </c>
      <c r="R9" s="633">
        <f t="shared" si="6"/>
        <v>1</v>
      </c>
      <c r="S9" s="633">
        <f t="shared" si="6"/>
        <v>1</v>
      </c>
      <c r="T9" s="633">
        <f t="shared" si="6"/>
        <v>1</v>
      </c>
      <c r="U9" s="633">
        <f t="shared" si="6"/>
        <v>1</v>
      </c>
      <c r="V9" s="633">
        <f t="shared" si="6"/>
        <v>1</v>
      </c>
      <c r="W9" s="633">
        <f t="shared" si="6"/>
        <v>1</v>
      </c>
      <c r="X9" s="633">
        <f t="shared" si="6"/>
        <v>1</v>
      </c>
      <c r="Y9" s="633">
        <f t="shared" si="6"/>
        <v>1</v>
      </c>
      <c r="Z9" s="633">
        <f t="shared" si="6"/>
        <v>1</v>
      </c>
      <c r="AA9" s="633">
        <f t="shared" si="6"/>
        <v>1</v>
      </c>
      <c r="AB9" s="633">
        <f t="shared" si="6"/>
        <v>1</v>
      </c>
      <c r="AC9" s="633">
        <f t="shared" si="6"/>
        <v>1</v>
      </c>
      <c r="AD9" s="633">
        <f t="shared" si="6"/>
        <v>1</v>
      </c>
      <c r="AE9" s="633">
        <f t="shared" si="6"/>
        <v>1</v>
      </c>
      <c r="AF9" s="633">
        <f t="shared" si="6"/>
        <v>1</v>
      </c>
      <c r="AG9" s="633">
        <f t="shared" si="6"/>
        <v>1</v>
      </c>
      <c r="AH9" s="633">
        <f t="shared" si="6"/>
        <v>1</v>
      </c>
      <c r="AI9" s="633">
        <f t="shared" si="6"/>
        <v>1</v>
      </c>
      <c r="AJ9" s="633">
        <f t="shared" si="6"/>
        <v>1</v>
      </c>
      <c r="AK9" s="643">
        <f t="shared" si="6"/>
        <v>1</v>
      </c>
      <c r="AL9" s="739"/>
    </row>
    <row r="10" spans="1:38" x14ac:dyDescent="0.3">
      <c r="A10" s="4">
        <v>6</v>
      </c>
      <c r="B10" s="45" t="s">
        <v>93</v>
      </c>
      <c r="C10" s="64"/>
      <c r="D10" s="65"/>
      <c r="E10" s="632">
        <f t="shared" ref="E10:AK10" si="7">E52+E94</f>
        <v>1</v>
      </c>
      <c r="F10" s="633">
        <f t="shared" si="7"/>
        <v>1</v>
      </c>
      <c r="G10" s="633">
        <f t="shared" si="7"/>
        <v>1</v>
      </c>
      <c r="H10" s="633">
        <f t="shared" si="7"/>
        <v>1</v>
      </c>
      <c r="I10" s="633">
        <f t="shared" si="7"/>
        <v>1</v>
      </c>
      <c r="J10" s="633">
        <f t="shared" si="7"/>
        <v>1</v>
      </c>
      <c r="K10" s="633">
        <f t="shared" si="7"/>
        <v>1</v>
      </c>
      <c r="L10" s="633">
        <f t="shared" si="7"/>
        <v>1</v>
      </c>
      <c r="M10" s="633">
        <f t="shared" si="7"/>
        <v>1</v>
      </c>
      <c r="N10" s="633">
        <f t="shared" si="7"/>
        <v>1</v>
      </c>
      <c r="O10" s="633">
        <f t="shared" si="7"/>
        <v>1</v>
      </c>
      <c r="P10" s="633">
        <f t="shared" si="7"/>
        <v>1</v>
      </c>
      <c r="Q10" s="633">
        <f t="shared" si="7"/>
        <v>1</v>
      </c>
      <c r="R10" s="633">
        <f t="shared" si="7"/>
        <v>1</v>
      </c>
      <c r="S10" s="633">
        <f t="shared" si="7"/>
        <v>1</v>
      </c>
      <c r="T10" s="633">
        <f t="shared" si="7"/>
        <v>1</v>
      </c>
      <c r="U10" s="633">
        <f t="shared" si="7"/>
        <v>1</v>
      </c>
      <c r="V10" s="633">
        <f t="shared" si="7"/>
        <v>1</v>
      </c>
      <c r="W10" s="633">
        <f t="shared" si="7"/>
        <v>1</v>
      </c>
      <c r="X10" s="633">
        <f t="shared" si="7"/>
        <v>1</v>
      </c>
      <c r="Y10" s="633">
        <f t="shared" si="7"/>
        <v>1</v>
      </c>
      <c r="Z10" s="633">
        <f t="shared" si="7"/>
        <v>1</v>
      </c>
      <c r="AA10" s="633">
        <f t="shared" si="7"/>
        <v>1</v>
      </c>
      <c r="AB10" s="633">
        <f t="shared" si="7"/>
        <v>1</v>
      </c>
      <c r="AC10" s="633">
        <f t="shared" si="7"/>
        <v>1</v>
      </c>
      <c r="AD10" s="633">
        <f t="shared" si="7"/>
        <v>1</v>
      </c>
      <c r="AE10" s="633">
        <f t="shared" si="7"/>
        <v>1</v>
      </c>
      <c r="AF10" s="633">
        <f t="shared" si="7"/>
        <v>1</v>
      </c>
      <c r="AG10" s="633">
        <f t="shared" si="7"/>
        <v>1</v>
      </c>
      <c r="AH10" s="633">
        <f t="shared" si="7"/>
        <v>1</v>
      </c>
      <c r="AI10" s="633">
        <f t="shared" si="7"/>
        <v>1</v>
      </c>
      <c r="AJ10" s="633">
        <f t="shared" si="7"/>
        <v>1</v>
      </c>
      <c r="AK10" s="643">
        <f t="shared" si="7"/>
        <v>1</v>
      </c>
      <c r="AL10" s="739"/>
    </row>
    <row r="11" spans="1:38" x14ac:dyDescent="0.3">
      <c r="A11" s="4">
        <v>7</v>
      </c>
      <c r="B11" s="45" t="s">
        <v>94</v>
      </c>
      <c r="C11" s="64">
        <v>7.1</v>
      </c>
      <c r="D11" s="65" t="s">
        <v>95</v>
      </c>
      <c r="E11" s="632">
        <f t="shared" ref="E11:AK11" si="8">E53+E95</f>
        <v>1</v>
      </c>
      <c r="F11" s="633">
        <f t="shared" si="8"/>
        <v>1</v>
      </c>
      <c r="G11" s="633">
        <f t="shared" si="8"/>
        <v>1</v>
      </c>
      <c r="H11" s="633">
        <f t="shared" si="8"/>
        <v>1</v>
      </c>
      <c r="I11" s="633">
        <f t="shared" si="8"/>
        <v>1</v>
      </c>
      <c r="J11" s="633">
        <f t="shared" si="8"/>
        <v>1</v>
      </c>
      <c r="K11" s="633">
        <f t="shared" si="8"/>
        <v>1</v>
      </c>
      <c r="L11" s="633">
        <f t="shared" si="8"/>
        <v>1</v>
      </c>
      <c r="M11" s="633">
        <f t="shared" si="8"/>
        <v>1</v>
      </c>
      <c r="N11" s="633">
        <f t="shared" si="8"/>
        <v>1</v>
      </c>
      <c r="O11" s="633">
        <f t="shared" si="8"/>
        <v>1</v>
      </c>
      <c r="P11" s="633">
        <f t="shared" si="8"/>
        <v>1</v>
      </c>
      <c r="Q11" s="633">
        <f t="shared" si="8"/>
        <v>1</v>
      </c>
      <c r="R11" s="633">
        <f t="shared" si="8"/>
        <v>1</v>
      </c>
      <c r="S11" s="633">
        <f t="shared" si="8"/>
        <v>1</v>
      </c>
      <c r="T11" s="633">
        <f t="shared" si="8"/>
        <v>1</v>
      </c>
      <c r="U11" s="633">
        <f t="shared" si="8"/>
        <v>1</v>
      </c>
      <c r="V11" s="633">
        <f t="shared" si="8"/>
        <v>1</v>
      </c>
      <c r="W11" s="633">
        <f t="shared" si="8"/>
        <v>1</v>
      </c>
      <c r="X11" s="633">
        <f t="shared" si="8"/>
        <v>1</v>
      </c>
      <c r="Y11" s="633">
        <f t="shared" si="8"/>
        <v>1</v>
      </c>
      <c r="Z11" s="633">
        <f t="shared" si="8"/>
        <v>1</v>
      </c>
      <c r="AA11" s="633">
        <f t="shared" si="8"/>
        <v>1</v>
      </c>
      <c r="AB11" s="633">
        <f t="shared" si="8"/>
        <v>1</v>
      </c>
      <c r="AC11" s="633">
        <f t="shared" si="8"/>
        <v>1</v>
      </c>
      <c r="AD11" s="633">
        <f t="shared" si="8"/>
        <v>1</v>
      </c>
      <c r="AE11" s="633">
        <f t="shared" si="8"/>
        <v>1</v>
      </c>
      <c r="AF11" s="633">
        <f t="shared" si="8"/>
        <v>1</v>
      </c>
      <c r="AG11" s="633">
        <f t="shared" si="8"/>
        <v>1</v>
      </c>
      <c r="AH11" s="633">
        <f t="shared" si="8"/>
        <v>1</v>
      </c>
      <c r="AI11" s="633">
        <f t="shared" si="8"/>
        <v>1</v>
      </c>
      <c r="AJ11" s="633">
        <f t="shared" si="8"/>
        <v>1</v>
      </c>
      <c r="AK11" s="643">
        <f t="shared" si="8"/>
        <v>1</v>
      </c>
      <c r="AL11" s="739"/>
    </row>
    <row r="12" spans="1:38" x14ac:dyDescent="0.3">
      <c r="A12" s="4"/>
      <c r="B12" s="45"/>
      <c r="C12" s="64" t="s">
        <v>96</v>
      </c>
      <c r="D12" s="65" t="s">
        <v>97</v>
      </c>
      <c r="E12" s="632">
        <f t="shared" ref="E12:AK12" si="9">E54+E96</f>
        <v>1</v>
      </c>
      <c r="F12" s="633">
        <f t="shared" si="9"/>
        <v>1</v>
      </c>
      <c r="G12" s="633">
        <f t="shared" si="9"/>
        <v>1</v>
      </c>
      <c r="H12" s="633">
        <f t="shared" si="9"/>
        <v>1</v>
      </c>
      <c r="I12" s="633">
        <f t="shared" si="9"/>
        <v>1</v>
      </c>
      <c r="J12" s="633">
        <f t="shared" si="9"/>
        <v>1</v>
      </c>
      <c r="K12" s="633">
        <f t="shared" si="9"/>
        <v>1</v>
      </c>
      <c r="L12" s="633">
        <f t="shared" si="9"/>
        <v>1</v>
      </c>
      <c r="M12" s="633">
        <f t="shared" si="9"/>
        <v>1</v>
      </c>
      <c r="N12" s="633">
        <f t="shared" si="9"/>
        <v>1</v>
      </c>
      <c r="O12" s="633">
        <f t="shared" si="9"/>
        <v>1</v>
      </c>
      <c r="P12" s="633">
        <f t="shared" si="9"/>
        <v>1</v>
      </c>
      <c r="Q12" s="633">
        <f t="shared" si="9"/>
        <v>1</v>
      </c>
      <c r="R12" s="633">
        <f t="shared" si="9"/>
        <v>1</v>
      </c>
      <c r="S12" s="633">
        <f t="shared" si="9"/>
        <v>1</v>
      </c>
      <c r="T12" s="633">
        <f t="shared" si="9"/>
        <v>1</v>
      </c>
      <c r="U12" s="633">
        <f t="shared" si="9"/>
        <v>1</v>
      </c>
      <c r="V12" s="633">
        <f t="shared" si="9"/>
        <v>1</v>
      </c>
      <c r="W12" s="633">
        <f t="shared" si="9"/>
        <v>1</v>
      </c>
      <c r="X12" s="633">
        <f t="shared" si="9"/>
        <v>1</v>
      </c>
      <c r="Y12" s="633">
        <f t="shared" si="9"/>
        <v>1</v>
      </c>
      <c r="Z12" s="633">
        <f t="shared" si="9"/>
        <v>1</v>
      </c>
      <c r="AA12" s="633">
        <f t="shared" si="9"/>
        <v>1</v>
      </c>
      <c r="AB12" s="633">
        <f t="shared" si="9"/>
        <v>1</v>
      </c>
      <c r="AC12" s="633">
        <f t="shared" si="9"/>
        <v>1</v>
      </c>
      <c r="AD12" s="633">
        <f t="shared" si="9"/>
        <v>1</v>
      </c>
      <c r="AE12" s="633">
        <f t="shared" si="9"/>
        <v>1</v>
      </c>
      <c r="AF12" s="633">
        <f t="shared" si="9"/>
        <v>1</v>
      </c>
      <c r="AG12" s="633">
        <f t="shared" si="9"/>
        <v>1</v>
      </c>
      <c r="AH12" s="633">
        <f t="shared" si="9"/>
        <v>1</v>
      </c>
      <c r="AI12" s="633">
        <f t="shared" si="9"/>
        <v>1</v>
      </c>
      <c r="AJ12" s="633">
        <f t="shared" si="9"/>
        <v>1</v>
      </c>
      <c r="AK12" s="643">
        <f t="shared" si="9"/>
        <v>1</v>
      </c>
      <c r="AL12" s="739"/>
    </row>
    <row r="13" spans="1:38" x14ac:dyDescent="0.3">
      <c r="A13" s="4"/>
      <c r="B13" s="45"/>
      <c r="C13" s="64" t="s">
        <v>98</v>
      </c>
      <c r="D13" s="65" t="s">
        <v>99</v>
      </c>
      <c r="E13" s="632">
        <f t="shared" ref="E13:AK13" si="10">E55+E97</f>
        <v>1</v>
      </c>
      <c r="F13" s="633">
        <f t="shared" si="10"/>
        <v>1</v>
      </c>
      <c r="G13" s="633">
        <f t="shared" si="10"/>
        <v>1</v>
      </c>
      <c r="H13" s="633">
        <f t="shared" si="10"/>
        <v>1</v>
      </c>
      <c r="I13" s="633">
        <f t="shared" si="10"/>
        <v>1</v>
      </c>
      <c r="J13" s="633">
        <f t="shared" si="10"/>
        <v>1</v>
      </c>
      <c r="K13" s="633">
        <f t="shared" si="10"/>
        <v>1</v>
      </c>
      <c r="L13" s="633">
        <f t="shared" si="10"/>
        <v>1</v>
      </c>
      <c r="M13" s="633">
        <f t="shared" si="10"/>
        <v>1</v>
      </c>
      <c r="N13" s="633">
        <f t="shared" si="10"/>
        <v>1</v>
      </c>
      <c r="O13" s="633">
        <f t="shared" si="10"/>
        <v>1</v>
      </c>
      <c r="P13" s="633">
        <f t="shared" si="10"/>
        <v>1</v>
      </c>
      <c r="Q13" s="633">
        <f t="shared" si="10"/>
        <v>1</v>
      </c>
      <c r="R13" s="633">
        <f t="shared" si="10"/>
        <v>1</v>
      </c>
      <c r="S13" s="633">
        <f t="shared" si="10"/>
        <v>1</v>
      </c>
      <c r="T13" s="633">
        <f t="shared" si="10"/>
        <v>1</v>
      </c>
      <c r="U13" s="633">
        <f t="shared" si="10"/>
        <v>1</v>
      </c>
      <c r="V13" s="633">
        <f t="shared" si="10"/>
        <v>1</v>
      </c>
      <c r="W13" s="633">
        <f t="shared" si="10"/>
        <v>1</v>
      </c>
      <c r="X13" s="633">
        <f t="shared" si="10"/>
        <v>1</v>
      </c>
      <c r="Y13" s="633">
        <f t="shared" si="10"/>
        <v>1</v>
      </c>
      <c r="Z13" s="633">
        <f t="shared" si="10"/>
        <v>1</v>
      </c>
      <c r="AA13" s="633">
        <f t="shared" si="10"/>
        <v>1</v>
      </c>
      <c r="AB13" s="633">
        <f t="shared" si="10"/>
        <v>1</v>
      </c>
      <c r="AC13" s="633">
        <f t="shared" si="10"/>
        <v>1</v>
      </c>
      <c r="AD13" s="633">
        <f t="shared" si="10"/>
        <v>1</v>
      </c>
      <c r="AE13" s="633">
        <f t="shared" si="10"/>
        <v>1</v>
      </c>
      <c r="AF13" s="633">
        <f t="shared" si="10"/>
        <v>1</v>
      </c>
      <c r="AG13" s="633">
        <f t="shared" si="10"/>
        <v>1</v>
      </c>
      <c r="AH13" s="633">
        <f t="shared" si="10"/>
        <v>1</v>
      </c>
      <c r="AI13" s="633">
        <f t="shared" si="10"/>
        <v>1</v>
      </c>
      <c r="AJ13" s="633">
        <f t="shared" si="10"/>
        <v>1</v>
      </c>
      <c r="AK13" s="643">
        <f t="shared" si="10"/>
        <v>1</v>
      </c>
      <c r="AL13" s="739"/>
    </row>
    <row r="14" spans="1:38" x14ac:dyDescent="0.3">
      <c r="A14" s="4"/>
      <c r="B14" s="45"/>
      <c r="C14" s="64" t="s">
        <v>100</v>
      </c>
      <c r="D14" s="65" t="s">
        <v>101</v>
      </c>
      <c r="E14" s="632">
        <f t="shared" ref="E14:AK14" si="11">E56+E98</f>
        <v>1</v>
      </c>
      <c r="F14" s="633">
        <f t="shared" si="11"/>
        <v>1</v>
      </c>
      <c r="G14" s="633">
        <f t="shared" si="11"/>
        <v>1</v>
      </c>
      <c r="H14" s="633">
        <f t="shared" si="11"/>
        <v>1</v>
      </c>
      <c r="I14" s="633">
        <f t="shared" si="11"/>
        <v>1</v>
      </c>
      <c r="J14" s="633">
        <f t="shared" si="11"/>
        <v>1</v>
      </c>
      <c r="K14" s="633">
        <f t="shared" si="11"/>
        <v>1</v>
      </c>
      <c r="L14" s="633">
        <f t="shared" si="11"/>
        <v>1</v>
      </c>
      <c r="M14" s="633">
        <f t="shared" si="11"/>
        <v>1</v>
      </c>
      <c r="N14" s="633">
        <f t="shared" si="11"/>
        <v>1</v>
      </c>
      <c r="O14" s="633">
        <f t="shared" si="11"/>
        <v>1</v>
      </c>
      <c r="P14" s="633">
        <f t="shared" si="11"/>
        <v>1</v>
      </c>
      <c r="Q14" s="633">
        <f t="shared" si="11"/>
        <v>1</v>
      </c>
      <c r="R14" s="633">
        <f t="shared" si="11"/>
        <v>1</v>
      </c>
      <c r="S14" s="633">
        <f t="shared" si="11"/>
        <v>1</v>
      </c>
      <c r="T14" s="633">
        <f t="shared" si="11"/>
        <v>1</v>
      </c>
      <c r="U14" s="633">
        <f t="shared" si="11"/>
        <v>1</v>
      </c>
      <c r="V14" s="633">
        <f t="shared" si="11"/>
        <v>1</v>
      </c>
      <c r="W14" s="633">
        <f t="shared" si="11"/>
        <v>1</v>
      </c>
      <c r="X14" s="633">
        <f t="shared" si="11"/>
        <v>1</v>
      </c>
      <c r="Y14" s="633">
        <f t="shared" si="11"/>
        <v>1</v>
      </c>
      <c r="Z14" s="633">
        <f t="shared" si="11"/>
        <v>1</v>
      </c>
      <c r="AA14" s="633">
        <f t="shared" si="11"/>
        <v>1</v>
      </c>
      <c r="AB14" s="633">
        <f t="shared" si="11"/>
        <v>1</v>
      </c>
      <c r="AC14" s="633">
        <f t="shared" si="11"/>
        <v>1</v>
      </c>
      <c r="AD14" s="633">
        <f t="shared" si="11"/>
        <v>1</v>
      </c>
      <c r="AE14" s="633">
        <f t="shared" si="11"/>
        <v>1</v>
      </c>
      <c r="AF14" s="633">
        <f t="shared" si="11"/>
        <v>1</v>
      </c>
      <c r="AG14" s="633">
        <f t="shared" si="11"/>
        <v>1</v>
      </c>
      <c r="AH14" s="633">
        <f t="shared" si="11"/>
        <v>1</v>
      </c>
      <c r="AI14" s="633">
        <f t="shared" si="11"/>
        <v>1</v>
      </c>
      <c r="AJ14" s="633">
        <f t="shared" si="11"/>
        <v>1</v>
      </c>
      <c r="AK14" s="643">
        <f t="shared" si="11"/>
        <v>1</v>
      </c>
      <c r="AL14" s="739"/>
    </row>
    <row r="15" spans="1:38" x14ac:dyDescent="0.3">
      <c r="A15" s="4">
        <v>8</v>
      </c>
      <c r="B15" s="45" t="s">
        <v>102</v>
      </c>
      <c r="C15" s="64">
        <v>8.1</v>
      </c>
      <c r="D15" s="65" t="s">
        <v>95</v>
      </c>
      <c r="E15" s="632">
        <f t="shared" ref="E15:AK15" si="12">E57+E99</f>
        <v>1</v>
      </c>
      <c r="F15" s="633">
        <f t="shared" si="12"/>
        <v>1</v>
      </c>
      <c r="G15" s="633">
        <f t="shared" si="12"/>
        <v>1</v>
      </c>
      <c r="H15" s="633">
        <f t="shared" si="12"/>
        <v>1</v>
      </c>
      <c r="I15" s="633">
        <f t="shared" si="12"/>
        <v>1</v>
      </c>
      <c r="J15" s="633">
        <f t="shared" si="12"/>
        <v>1</v>
      </c>
      <c r="K15" s="633">
        <f t="shared" si="12"/>
        <v>1</v>
      </c>
      <c r="L15" s="633">
        <f t="shared" si="12"/>
        <v>1</v>
      </c>
      <c r="M15" s="633">
        <f t="shared" si="12"/>
        <v>1</v>
      </c>
      <c r="N15" s="633">
        <f t="shared" si="12"/>
        <v>1</v>
      </c>
      <c r="O15" s="633">
        <f t="shared" si="12"/>
        <v>1</v>
      </c>
      <c r="P15" s="633">
        <f t="shared" si="12"/>
        <v>1</v>
      </c>
      <c r="Q15" s="633">
        <f t="shared" si="12"/>
        <v>1</v>
      </c>
      <c r="R15" s="633">
        <f t="shared" si="12"/>
        <v>1</v>
      </c>
      <c r="S15" s="633">
        <f t="shared" si="12"/>
        <v>1</v>
      </c>
      <c r="T15" s="633">
        <f t="shared" si="12"/>
        <v>1</v>
      </c>
      <c r="U15" s="633">
        <f t="shared" si="12"/>
        <v>1</v>
      </c>
      <c r="V15" s="633">
        <f t="shared" si="12"/>
        <v>1</v>
      </c>
      <c r="W15" s="633">
        <f t="shared" si="12"/>
        <v>1</v>
      </c>
      <c r="X15" s="633">
        <f t="shared" si="12"/>
        <v>1</v>
      </c>
      <c r="Y15" s="633">
        <f t="shared" si="12"/>
        <v>1</v>
      </c>
      <c r="Z15" s="633">
        <f t="shared" si="12"/>
        <v>1</v>
      </c>
      <c r="AA15" s="633">
        <f t="shared" si="12"/>
        <v>1</v>
      </c>
      <c r="AB15" s="633">
        <f t="shared" si="12"/>
        <v>1</v>
      </c>
      <c r="AC15" s="633">
        <f t="shared" si="12"/>
        <v>1</v>
      </c>
      <c r="AD15" s="633">
        <f t="shared" si="12"/>
        <v>1</v>
      </c>
      <c r="AE15" s="633">
        <f t="shared" si="12"/>
        <v>1</v>
      </c>
      <c r="AF15" s="633">
        <f t="shared" si="12"/>
        <v>1</v>
      </c>
      <c r="AG15" s="633">
        <f t="shared" si="12"/>
        <v>1</v>
      </c>
      <c r="AH15" s="633">
        <f t="shared" si="12"/>
        <v>1</v>
      </c>
      <c r="AI15" s="633">
        <f t="shared" si="12"/>
        <v>1</v>
      </c>
      <c r="AJ15" s="633">
        <f t="shared" si="12"/>
        <v>1</v>
      </c>
      <c r="AK15" s="643">
        <f t="shared" si="12"/>
        <v>1</v>
      </c>
      <c r="AL15" s="739"/>
    </row>
    <row r="16" spans="1:38" x14ac:dyDescent="0.3">
      <c r="A16" s="4"/>
      <c r="B16" s="45"/>
      <c r="C16" s="64" t="s">
        <v>103</v>
      </c>
      <c r="D16" s="65" t="s">
        <v>97</v>
      </c>
      <c r="E16" s="632">
        <f t="shared" ref="E16:AK16" si="13">E58+E100</f>
        <v>1</v>
      </c>
      <c r="F16" s="633">
        <f t="shared" si="13"/>
        <v>1</v>
      </c>
      <c r="G16" s="633">
        <f t="shared" si="13"/>
        <v>1</v>
      </c>
      <c r="H16" s="633">
        <f t="shared" si="13"/>
        <v>1</v>
      </c>
      <c r="I16" s="633">
        <f t="shared" si="13"/>
        <v>1</v>
      </c>
      <c r="J16" s="633">
        <f t="shared" si="13"/>
        <v>1</v>
      </c>
      <c r="K16" s="633">
        <f t="shared" si="13"/>
        <v>1</v>
      </c>
      <c r="L16" s="633">
        <f t="shared" si="13"/>
        <v>1</v>
      </c>
      <c r="M16" s="633">
        <f t="shared" si="13"/>
        <v>1</v>
      </c>
      <c r="N16" s="633">
        <f t="shared" si="13"/>
        <v>1</v>
      </c>
      <c r="O16" s="633">
        <f t="shared" si="13"/>
        <v>1</v>
      </c>
      <c r="P16" s="633">
        <f t="shared" si="13"/>
        <v>1</v>
      </c>
      <c r="Q16" s="633">
        <f t="shared" si="13"/>
        <v>1</v>
      </c>
      <c r="R16" s="633">
        <f t="shared" si="13"/>
        <v>1</v>
      </c>
      <c r="S16" s="633">
        <f t="shared" si="13"/>
        <v>1</v>
      </c>
      <c r="T16" s="633">
        <f t="shared" si="13"/>
        <v>1</v>
      </c>
      <c r="U16" s="633">
        <f t="shared" si="13"/>
        <v>1</v>
      </c>
      <c r="V16" s="633">
        <f t="shared" si="13"/>
        <v>1</v>
      </c>
      <c r="W16" s="633">
        <f t="shared" si="13"/>
        <v>1</v>
      </c>
      <c r="X16" s="633">
        <f t="shared" si="13"/>
        <v>1</v>
      </c>
      <c r="Y16" s="633">
        <f t="shared" si="13"/>
        <v>1</v>
      </c>
      <c r="Z16" s="633">
        <f t="shared" si="13"/>
        <v>1</v>
      </c>
      <c r="AA16" s="633">
        <f t="shared" si="13"/>
        <v>1</v>
      </c>
      <c r="AB16" s="633">
        <f t="shared" si="13"/>
        <v>1</v>
      </c>
      <c r="AC16" s="633">
        <f t="shared" si="13"/>
        <v>1</v>
      </c>
      <c r="AD16" s="633">
        <f t="shared" si="13"/>
        <v>1</v>
      </c>
      <c r="AE16" s="633">
        <f t="shared" si="13"/>
        <v>1</v>
      </c>
      <c r="AF16" s="633">
        <f t="shared" si="13"/>
        <v>1</v>
      </c>
      <c r="AG16" s="633">
        <f t="shared" si="13"/>
        <v>1</v>
      </c>
      <c r="AH16" s="633">
        <f t="shared" si="13"/>
        <v>1</v>
      </c>
      <c r="AI16" s="633">
        <f t="shared" si="13"/>
        <v>1</v>
      </c>
      <c r="AJ16" s="633">
        <f t="shared" si="13"/>
        <v>1</v>
      </c>
      <c r="AK16" s="643">
        <f t="shared" si="13"/>
        <v>1</v>
      </c>
      <c r="AL16" s="739"/>
    </row>
    <row r="17" spans="1:38" x14ac:dyDescent="0.3">
      <c r="A17" s="4"/>
      <c r="B17" s="45"/>
      <c r="C17" s="64" t="s">
        <v>104</v>
      </c>
      <c r="D17" s="65" t="s">
        <v>99</v>
      </c>
      <c r="E17" s="632">
        <f t="shared" ref="E17:AK17" si="14">E59+E101</f>
        <v>1</v>
      </c>
      <c r="F17" s="633">
        <f t="shared" si="14"/>
        <v>1</v>
      </c>
      <c r="G17" s="633">
        <f t="shared" si="14"/>
        <v>1</v>
      </c>
      <c r="H17" s="633">
        <f t="shared" si="14"/>
        <v>1</v>
      </c>
      <c r="I17" s="633">
        <f t="shared" si="14"/>
        <v>1</v>
      </c>
      <c r="J17" s="633">
        <f t="shared" si="14"/>
        <v>1</v>
      </c>
      <c r="K17" s="633">
        <f t="shared" si="14"/>
        <v>1</v>
      </c>
      <c r="L17" s="633">
        <f t="shared" si="14"/>
        <v>1</v>
      </c>
      <c r="M17" s="633">
        <f t="shared" si="14"/>
        <v>1</v>
      </c>
      <c r="N17" s="633">
        <f t="shared" si="14"/>
        <v>1</v>
      </c>
      <c r="O17" s="633">
        <f t="shared" si="14"/>
        <v>1</v>
      </c>
      <c r="P17" s="633">
        <f t="shared" si="14"/>
        <v>1</v>
      </c>
      <c r="Q17" s="633">
        <f t="shared" si="14"/>
        <v>1</v>
      </c>
      <c r="R17" s="633">
        <f t="shared" si="14"/>
        <v>1</v>
      </c>
      <c r="S17" s="633">
        <f t="shared" si="14"/>
        <v>1</v>
      </c>
      <c r="T17" s="633">
        <f t="shared" si="14"/>
        <v>1</v>
      </c>
      <c r="U17" s="633">
        <f t="shared" si="14"/>
        <v>1</v>
      </c>
      <c r="V17" s="633">
        <f t="shared" si="14"/>
        <v>1</v>
      </c>
      <c r="W17" s="633">
        <f t="shared" si="14"/>
        <v>1</v>
      </c>
      <c r="X17" s="633">
        <f t="shared" si="14"/>
        <v>1</v>
      </c>
      <c r="Y17" s="633">
        <f t="shared" si="14"/>
        <v>1</v>
      </c>
      <c r="Z17" s="633">
        <f t="shared" si="14"/>
        <v>1</v>
      </c>
      <c r="AA17" s="633">
        <f t="shared" si="14"/>
        <v>1</v>
      </c>
      <c r="AB17" s="633">
        <f t="shared" si="14"/>
        <v>1</v>
      </c>
      <c r="AC17" s="633">
        <f t="shared" si="14"/>
        <v>1</v>
      </c>
      <c r="AD17" s="633">
        <f t="shared" si="14"/>
        <v>1</v>
      </c>
      <c r="AE17" s="633">
        <f t="shared" si="14"/>
        <v>1</v>
      </c>
      <c r="AF17" s="633">
        <f t="shared" si="14"/>
        <v>1</v>
      </c>
      <c r="AG17" s="633">
        <f t="shared" si="14"/>
        <v>1</v>
      </c>
      <c r="AH17" s="633">
        <f t="shared" si="14"/>
        <v>1</v>
      </c>
      <c r="AI17" s="633">
        <f t="shared" si="14"/>
        <v>1</v>
      </c>
      <c r="AJ17" s="633">
        <f t="shared" si="14"/>
        <v>1</v>
      </c>
      <c r="AK17" s="643">
        <f t="shared" si="14"/>
        <v>1</v>
      </c>
      <c r="AL17" s="739"/>
    </row>
    <row r="18" spans="1:38" x14ac:dyDescent="0.3">
      <c r="A18" s="4"/>
      <c r="B18" s="45"/>
      <c r="C18" s="64" t="s">
        <v>105</v>
      </c>
      <c r="D18" s="65" t="s">
        <v>101</v>
      </c>
      <c r="E18" s="632">
        <f t="shared" ref="E18:AK18" si="15">E60+E102</f>
        <v>1</v>
      </c>
      <c r="F18" s="633">
        <f t="shared" si="15"/>
        <v>1</v>
      </c>
      <c r="G18" s="633">
        <f t="shared" si="15"/>
        <v>1</v>
      </c>
      <c r="H18" s="633">
        <f t="shared" si="15"/>
        <v>1</v>
      </c>
      <c r="I18" s="633">
        <f t="shared" si="15"/>
        <v>1</v>
      </c>
      <c r="J18" s="633">
        <f t="shared" si="15"/>
        <v>1</v>
      </c>
      <c r="K18" s="633">
        <f t="shared" si="15"/>
        <v>1</v>
      </c>
      <c r="L18" s="633">
        <f t="shared" si="15"/>
        <v>1</v>
      </c>
      <c r="M18" s="633">
        <f t="shared" si="15"/>
        <v>1</v>
      </c>
      <c r="N18" s="633">
        <f t="shared" si="15"/>
        <v>1</v>
      </c>
      <c r="O18" s="633">
        <f t="shared" si="15"/>
        <v>1</v>
      </c>
      <c r="P18" s="633">
        <f t="shared" si="15"/>
        <v>1</v>
      </c>
      <c r="Q18" s="633">
        <f t="shared" si="15"/>
        <v>1</v>
      </c>
      <c r="R18" s="633">
        <f t="shared" si="15"/>
        <v>1</v>
      </c>
      <c r="S18" s="633">
        <f t="shared" si="15"/>
        <v>1</v>
      </c>
      <c r="T18" s="633">
        <f t="shared" si="15"/>
        <v>1</v>
      </c>
      <c r="U18" s="633">
        <f t="shared" si="15"/>
        <v>1</v>
      </c>
      <c r="V18" s="633">
        <f t="shared" si="15"/>
        <v>1</v>
      </c>
      <c r="W18" s="633">
        <f t="shared" si="15"/>
        <v>1</v>
      </c>
      <c r="X18" s="633">
        <f t="shared" si="15"/>
        <v>1</v>
      </c>
      <c r="Y18" s="633">
        <f t="shared" si="15"/>
        <v>1</v>
      </c>
      <c r="Z18" s="633">
        <f t="shared" si="15"/>
        <v>1</v>
      </c>
      <c r="AA18" s="633">
        <f t="shared" si="15"/>
        <v>1</v>
      </c>
      <c r="AB18" s="633">
        <f t="shared" si="15"/>
        <v>1</v>
      </c>
      <c r="AC18" s="633">
        <f t="shared" si="15"/>
        <v>1</v>
      </c>
      <c r="AD18" s="633">
        <f t="shared" si="15"/>
        <v>1</v>
      </c>
      <c r="AE18" s="633">
        <f t="shared" si="15"/>
        <v>1</v>
      </c>
      <c r="AF18" s="633">
        <f t="shared" si="15"/>
        <v>1</v>
      </c>
      <c r="AG18" s="633">
        <f t="shared" si="15"/>
        <v>1</v>
      </c>
      <c r="AH18" s="633">
        <f t="shared" si="15"/>
        <v>1</v>
      </c>
      <c r="AI18" s="633">
        <f t="shared" si="15"/>
        <v>1</v>
      </c>
      <c r="AJ18" s="633">
        <f t="shared" si="15"/>
        <v>1</v>
      </c>
      <c r="AK18" s="643">
        <f t="shared" si="15"/>
        <v>1</v>
      </c>
      <c r="AL18" s="739"/>
    </row>
    <row r="19" spans="1:38" x14ac:dyDescent="0.3">
      <c r="A19" s="4">
        <v>9</v>
      </c>
      <c r="B19" s="45" t="s">
        <v>106</v>
      </c>
      <c r="C19" s="64"/>
      <c r="D19" s="65"/>
      <c r="E19" s="632">
        <f t="shared" ref="E19:AK19" si="16">E61+E103</f>
        <v>1</v>
      </c>
      <c r="F19" s="633">
        <f t="shared" si="16"/>
        <v>1</v>
      </c>
      <c r="G19" s="633">
        <f t="shared" si="16"/>
        <v>1</v>
      </c>
      <c r="H19" s="633">
        <f t="shared" si="16"/>
        <v>1</v>
      </c>
      <c r="I19" s="633">
        <f t="shared" si="16"/>
        <v>1</v>
      </c>
      <c r="J19" s="633">
        <f t="shared" si="16"/>
        <v>1</v>
      </c>
      <c r="K19" s="633">
        <f t="shared" si="16"/>
        <v>1</v>
      </c>
      <c r="L19" s="633">
        <f t="shared" si="16"/>
        <v>1</v>
      </c>
      <c r="M19" s="633">
        <f t="shared" si="16"/>
        <v>1</v>
      </c>
      <c r="N19" s="633">
        <f t="shared" si="16"/>
        <v>1</v>
      </c>
      <c r="O19" s="633">
        <f t="shared" si="16"/>
        <v>1</v>
      </c>
      <c r="P19" s="633">
        <f t="shared" si="16"/>
        <v>1</v>
      </c>
      <c r="Q19" s="633">
        <f t="shared" si="16"/>
        <v>1</v>
      </c>
      <c r="R19" s="633">
        <f t="shared" si="16"/>
        <v>1</v>
      </c>
      <c r="S19" s="633">
        <f t="shared" si="16"/>
        <v>1</v>
      </c>
      <c r="T19" s="633">
        <f t="shared" si="16"/>
        <v>1</v>
      </c>
      <c r="U19" s="633">
        <f t="shared" si="16"/>
        <v>1</v>
      </c>
      <c r="V19" s="633">
        <f t="shared" si="16"/>
        <v>1</v>
      </c>
      <c r="W19" s="633">
        <f t="shared" si="16"/>
        <v>1</v>
      </c>
      <c r="X19" s="633">
        <f t="shared" si="16"/>
        <v>1</v>
      </c>
      <c r="Y19" s="633">
        <f t="shared" si="16"/>
        <v>1</v>
      </c>
      <c r="Z19" s="633">
        <f t="shared" si="16"/>
        <v>1</v>
      </c>
      <c r="AA19" s="633">
        <f t="shared" si="16"/>
        <v>1</v>
      </c>
      <c r="AB19" s="633">
        <f t="shared" si="16"/>
        <v>1</v>
      </c>
      <c r="AC19" s="633">
        <f t="shared" si="16"/>
        <v>1</v>
      </c>
      <c r="AD19" s="633">
        <f t="shared" si="16"/>
        <v>1</v>
      </c>
      <c r="AE19" s="633">
        <f t="shared" si="16"/>
        <v>1</v>
      </c>
      <c r="AF19" s="633">
        <f t="shared" si="16"/>
        <v>1</v>
      </c>
      <c r="AG19" s="633">
        <f t="shared" si="16"/>
        <v>1</v>
      </c>
      <c r="AH19" s="633">
        <f t="shared" si="16"/>
        <v>1</v>
      </c>
      <c r="AI19" s="633">
        <f t="shared" si="16"/>
        <v>1</v>
      </c>
      <c r="AJ19" s="633">
        <f t="shared" si="16"/>
        <v>1</v>
      </c>
      <c r="AK19" s="643">
        <f t="shared" si="16"/>
        <v>1</v>
      </c>
      <c r="AL19" s="739"/>
    </row>
    <row r="20" spans="1:38" x14ac:dyDescent="0.3">
      <c r="A20" s="4">
        <v>10</v>
      </c>
      <c r="B20" s="45" t="s">
        <v>107</v>
      </c>
      <c r="C20" s="64"/>
      <c r="D20" s="65"/>
      <c r="E20" s="632">
        <f t="shared" ref="E20:AK20" si="17">E62+E104</f>
        <v>1</v>
      </c>
      <c r="F20" s="633">
        <f t="shared" si="17"/>
        <v>1</v>
      </c>
      <c r="G20" s="633">
        <f t="shared" si="17"/>
        <v>1</v>
      </c>
      <c r="H20" s="633">
        <f t="shared" si="17"/>
        <v>1</v>
      </c>
      <c r="I20" s="633">
        <f t="shared" si="17"/>
        <v>1</v>
      </c>
      <c r="J20" s="633">
        <f t="shared" si="17"/>
        <v>1</v>
      </c>
      <c r="K20" s="633">
        <f t="shared" si="17"/>
        <v>1</v>
      </c>
      <c r="L20" s="633">
        <f t="shared" si="17"/>
        <v>1</v>
      </c>
      <c r="M20" s="633">
        <f t="shared" si="17"/>
        <v>1</v>
      </c>
      <c r="N20" s="633">
        <f t="shared" si="17"/>
        <v>1</v>
      </c>
      <c r="O20" s="633">
        <f t="shared" si="17"/>
        <v>1</v>
      </c>
      <c r="P20" s="633">
        <f t="shared" si="17"/>
        <v>1</v>
      </c>
      <c r="Q20" s="633">
        <f t="shared" si="17"/>
        <v>1</v>
      </c>
      <c r="R20" s="633">
        <f t="shared" si="17"/>
        <v>1</v>
      </c>
      <c r="S20" s="633">
        <f t="shared" si="17"/>
        <v>1</v>
      </c>
      <c r="T20" s="633">
        <f t="shared" si="17"/>
        <v>1</v>
      </c>
      <c r="U20" s="633">
        <f t="shared" si="17"/>
        <v>1</v>
      </c>
      <c r="V20" s="633">
        <f t="shared" si="17"/>
        <v>1</v>
      </c>
      <c r="W20" s="633">
        <f t="shared" si="17"/>
        <v>1</v>
      </c>
      <c r="X20" s="633">
        <f t="shared" si="17"/>
        <v>1</v>
      </c>
      <c r="Y20" s="633">
        <f t="shared" si="17"/>
        <v>1</v>
      </c>
      <c r="Z20" s="633">
        <f t="shared" si="17"/>
        <v>1</v>
      </c>
      <c r="AA20" s="633">
        <f t="shared" si="17"/>
        <v>1</v>
      </c>
      <c r="AB20" s="633">
        <f t="shared" si="17"/>
        <v>1</v>
      </c>
      <c r="AC20" s="633">
        <f t="shared" si="17"/>
        <v>1</v>
      </c>
      <c r="AD20" s="633">
        <f t="shared" si="17"/>
        <v>1</v>
      </c>
      <c r="AE20" s="633">
        <f t="shared" si="17"/>
        <v>1</v>
      </c>
      <c r="AF20" s="633">
        <f t="shared" si="17"/>
        <v>1</v>
      </c>
      <c r="AG20" s="633">
        <f t="shared" si="17"/>
        <v>1</v>
      </c>
      <c r="AH20" s="633">
        <f t="shared" si="17"/>
        <v>1</v>
      </c>
      <c r="AI20" s="633">
        <f t="shared" si="17"/>
        <v>1</v>
      </c>
      <c r="AJ20" s="633">
        <f t="shared" si="17"/>
        <v>1</v>
      </c>
      <c r="AK20" s="643">
        <f t="shared" si="17"/>
        <v>1</v>
      </c>
      <c r="AL20" s="739"/>
    </row>
    <row r="21" spans="1:38" x14ac:dyDescent="0.3">
      <c r="A21" s="4">
        <v>11</v>
      </c>
      <c r="B21" s="45" t="s">
        <v>108</v>
      </c>
      <c r="C21" s="64"/>
      <c r="D21" s="65"/>
      <c r="E21" s="632">
        <f t="shared" ref="E21:AK21" si="18">E63+E105</f>
        <v>1</v>
      </c>
      <c r="F21" s="633">
        <f t="shared" si="18"/>
        <v>1</v>
      </c>
      <c r="G21" s="633">
        <f t="shared" si="18"/>
        <v>1</v>
      </c>
      <c r="H21" s="633">
        <f t="shared" si="18"/>
        <v>1</v>
      </c>
      <c r="I21" s="633">
        <f t="shared" si="18"/>
        <v>1</v>
      </c>
      <c r="J21" s="633">
        <f t="shared" si="18"/>
        <v>1</v>
      </c>
      <c r="K21" s="633">
        <f t="shared" si="18"/>
        <v>1</v>
      </c>
      <c r="L21" s="633">
        <f t="shared" si="18"/>
        <v>1</v>
      </c>
      <c r="M21" s="633">
        <f t="shared" si="18"/>
        <v>1</v>
      </c>
      <c r="N21" s="633">
        <f t="shared" si="18"/>
        <v>1</v>
      </c>
      <c r="O21" s="633">
        <f t="shared" si="18"/>
        <v>1</v>
      </c>
      <c r="P21" s="633">
        <f t="shared" si="18"/>
        <v>1</v>
      </c>
      <c r="Q21" s="633">
        <f t="shared" si="18"/>
        <v>1</v>
      </c>
      <c r="R21" s="633">
        <f t="shared" si="18"/>
        <v>1</v>
      </c>
      <c r="S21" s="633">
        <f t="shared" si="18"/>
        <v>1</v>
      </c>
      <c r="T21" s="633">
        <f t="shared" si="18"/>
        <v>1</v>
      </c>
      <c r="U21" s="633">
        <f t="shared" si="18"/>
        <v>1</v>
      </c>
      <c r="V21" s="633">
        <f t="shared" si="18"/>
        <v>1</v>
      </c>
      <c r="W21" s="633">
        <f t="shared" si="18"/>
        <v>1</v>
      </c>
      <c r="X21" s="633">
        <f t="shared" si="18"/>
        <v>1</v>
      </c>
      <c r="Y21" s="633">
        <f t="shared" si="18"/>
        <v>1</v>
      </c>
      <c r="Z21" s="633">
        <f t="shared" si="18"/>
        <v>1</v>
      </c>
      <c r="AA21" s="633">
        <f t="shared" si="18"/>
        <v>1</v>
      </c>
      <c r="AB21" s="633">
        <f t="shared" si="18"/>
        <v>1</v>
      </c>
      <c r="AC21" s="633">
        <f t="shared" si="18"/>
        <v>1</v>
      </c>
      <c r="AD21" s="633">
        <f t="shared" si="18"/>
        <v>1</v>
      </c>
      <c r="AE21" s="633">
        <f t="shared" si="18"/>
        <v>1</v>
      </c>
      <c r="AF21" s="633">
        <f t="shared" si="18"/>
        <v>1</v>
      </c>
      <c r="AG21" s="633">
        <f t="shared" si="18"/>
        <v>1</v>
      </c>
      <c r="AH21" s="633">
        <f t="shared" si="18"/>
        <v>1</v>
      </c>
      <c r="AI21" s="633">
        <f t="shared" si="18"/>
        <v>1</v>
      </c>
      <c r="AJ21" s="633">
        <f t="shared" si="18"/>
        <v>1</v>
      </c>
      <c r="AK21" s="643">
        <f t="shared" si="18"/>
        <v>1</v>
      </c>
      <c r="AL21" s="739"/>
    </row>
    <row r="22" spans="1:38" x14ac:dyDescent="0.3">
      <c r="A22" s="4">
        <v>12</v>
      </c>
      <c r="B22" s="45" t="s">
        <v>109</v>
      </c>
      <c r="C22" s="64" t="s">
        <v>110</v>
      </c>
      <c r="D22" s="65" t="s">
        <v>111</v>
      </c>
      <c r="E22" s="632">
        <f t="shared" ref="E22:AK22" si="19">E64+E106</f>
        <v>1</v>
      </c>
      <c r="F22" s="633">
        <f t="shared" si="19"/>
        <v>1</v>
      </c>
      <c r="G22" s="633">
        <f t="shared" si="19"/>
        <v>1</v>
      </c>
      <c r="H22" s="633">
        <f t="shared" si="19"/>
        <v>1</v>
      </c>
      <c r="I22" s="633">
        <f t="shared" si="19"/>
        <v>1</v>
      </c>
      <c r="J22" s="633">
        <f t="shared" si="19"/>
        <v>1</v>
      </c>
      <c r="K22" s="633">
        <f t="shared" si="19"/>
        <v>1</v>
      </c>
      <c r="L22" s="633">
        <f t="shared" si="19"/>
        <v>1</v>
      </c>
      <c r="M22" s="633">
        <f t="shared" si="19"/>
        <v>1</v>
      </c>
      <c r="N22" s="633">
        <f t="shared" si="19"/>
        <v>1</v>
      </c>
      <c r="O22" s="633">
        <f t="shared" si="19"/>
        <v>1</v>
      </c>
      <c r="P22" s="633">
        <f t="shared" si="19"/>
        <v>1</v>
      </c>
      <c r="Q22" s="633">
        <f t="shared" si="19"/>
        <v>1</v>
      </c>
      <c r="R22" s="633">
        <f t="shared" si="19"/>
        <v>1</v>
      </c>
      <c r="S22" s="633">
        <f t="shared" si="19"/>
        <v>1</v>
      </c>
      <c r="T22" s="633">
        <f t="shared" si="19"/>
        <v>1</v>
      </c>
      <c r="U22" s="633">
        <f t="shared" si="19"/>
        <v>1</v>
      </c>
      <c r="V22" s="633">
        <f t="shared" si="19"/>
        <v>1</v>
      </c>
      <c r="W22" s="633">
        <f t="shared" si="19"/>
        <v>1</v>
      </c>
      <c r="X22" s="633">
        <f t="shared" si="19"/>
        <v>1</v>
      </c>
      <c r="Y22" s="633">
        <f t="shared" si="19"/>
        <v>1</v>
      </c>
      <c r="Z22" s="633">
        <f t="shared" si="19"/>
        <v>1</v>
      </c>
      <c r="AA22" s="633">
        <f t="shared" si="19"/>
        <v>1</v>
      </c>
      <c r="AB22" s="633">
        <f t="shared" si="19"/>
        <v>1</v>
      </c>
      <c r="AC22" s="633">
        <f t="shared" si="19"/>
        <v>1</v>
      </c>
      <c r="AD22" s="633">
        <f t="shared" si="19"/>
        <v>1</v>
      </c>
      <c r="AE22" s="633">
        <f t="shared" si="19"/>
        <v>1</v>
      </c>
      <c r="AF22" s="633">
        <f t="shared" si="19"/>
        <v>1</v>
      </c>
      <c r="AG22" s="633">
        <f t="shared" si="19"/>
        <v>1</v>
      </c>
      <c r="AH22" s="633">
        <f t="shared" si="19"/>
        <v>1</v>
      </c>
      <c r="AI22" s="633">
        <f t="shared" si="19"/>
        <v>1</v>
      </c>
      <c r="AJ22" s="633">
        <f t="shared" si="19"/>
        <v>1</v>
      </c>
      <c r="AK22" s="643">
        <f t="shared" si="19"/>
        <v>1</v>
      </c>
      <c r="AL22" s="739"/>
    </row>
    <row r="23" spans="1:38" x14ac:dyDescent="0.3">
      <c r="A23" s="4"/>
      <c r="B23" s="45"/>
      <c r="C23" s="64" t="s">
        <v>112</v>
      </c>
      <c r="D23" s="65" t="s">
        <v>92</v>
      </c>
      <c r="E23" s="632">
        <f t="shared" ref="E23:AK23" si="20">E65+E107</f>
        <v>1</v>
      </c>
      <c r="F23" s="633">
        <f t="shared" si="20"/>
        <v>1</v>
      </c>
      <c r="G23" s="633">
        <f t="shared" si="20"/>
        <v>1</v>
      </c>
      <c r="H23" s="633">
        <f t="shared" si="20"/>
        <v>1</v>
      </c>
      <c r="I23" s="633">
        <f t="shared" si="20"/>
        <v>1</v>
      </c>
      <c r="J23" s="633">
        <f t="shared" si="20"/>
        <v>1</v>
      </c>
      <c r="K23" s="633">
        <f t="shared" si="20"/>
        <v>1</v>
      </c>
      <c r="L23" s="633">
        <f t="shared" si="20"/>
        <v>1</v>
      </c>
      <c r="M23" s="633">
        <f t="shared" si="20"/>
        <v>1</v>
      </c>
      <c r="N23" s="633">
        <f t="shared" si="20"/>
        <v>1</v>
      </c>
      <c r="O23" s="633">
        <f t="shared" si="20"/>
        <v>1</v>
      </c>
      <c r="P23" s="633">
        <f t="shared" si="20"/>
        <v>1</v>
      </c>
      <c r="Q23" s="633">
        <f t="shared" si="20"/>
        <v>1</v>
      </c>
      <c r="R23" s="633">
        <f t="shared" si="20"/>
        <v>1</v>
      </c>
      <c r="S23" s="633">
        <f t="shared" si="20"/>
        <v>1</v>
      </c>
      <c r="T23" s="633">
        <f t="shared" si="20"/>
        <v>1</v>
      </c>
      <c r="U23" s="633">
        <f t="shared" si="20"/>
        <v>1</v>
      </c>
      <c r="V23" s="633">
        <f t="shared" si="20"/>
        <v>1</v>
      </c>
      <c r="W23" s="633">
        <f t="shared" si="20"/>
        <v>1</v>
      </c>
      <c r="X23" s="633">
        <f t="shared" si="20"/>
        <v>1</v>
      </c>
      <c r="Y23" s="633">
        <f t="shared" si="20"/>
        <v>1</v>
      </c>
      <c r="Z23" s="633">
        <f t="shared" si="20"/>
        <v>1</v>
      </c>
      <c r="AA23" s="633">
        <f t="shared" si="20"/>
        <v>1</v>
      </c>
      <c r="AB23" s="633">
        <f t="shared" si="20"/>
        <v>1</v>
      </c>
      <c r="AC23" s="633">
        <f t="shared" si="20"/>
        <v>1</v>
      </c>
      <c r="AD23" s="633">
        <f t="shared" si="20"/>
        <v>1</v>
      </c>
      <c r="AE23" s="633">
        <f t="shared" si="20"/>
        <v>1</v>
      </c>
      <c r="AF23" s="633">
        <f t="shared" si="20"/>
        <v>1</v>
      </c>
      <c r="AG23" s="633">
        <f t="shared" si="20"/>
        <v>1</v>
      </c>
      <c r="AH23" s="633">
        <f t="shared" si="20"/>
        <v>1</v>
      </c>
      <c r="AI23" s="633">
        <f t="shared" si="20"/>
        <v>1</v>
      </c>
      <c r="AJ23" s="633">
        <f t="shared" si="20"/>
        <v>1</v>
      </c>
      <c r="AK23" s="643">
        <f t="shared" si="20"/>
        <v>1</v>
      </c>
      <c r="AL23" s="739"/>
    </row>
    <row r="24" spans="1:38" x14ac:dyDescent="0.3">
      <c r="A24" s="4">
        <v>13</v>
      </c>
      <c r="B24" s="45" t="s">
        <v>113</v>
      </c>
      <c r="C24" s="64" t="s">
        <v>114</v>
      </c>
      <c r="D24" s="65" t="s">
        <v>115</v>
      </c>
      <c r="E24" s="632">
        <f t="shared" ref="E24:AK24" si="21">E66+E108</f>
        <v>1</v>
      </c>
      <c r="F24" s="633">
        <f t="shared" si="21"/>
        <v>1</v>
      </c>
      <c r="G24" s="633">
        <f t="shared" si="21"/>
        <v>1</v>
      </c>
      <c r="H24" s="633">
        <f t="shared" si="21"/>
        <v>1</v>
      </c>
      <c r="I24" s="633">
        <f t="shared" si="21"/>
        <v>0.99999999999999989</v>
      </c>
      <c r="J24" s="633">
        <f t="shared" si="21"/>
        <v>0.99999999999999989</v>
      </c>
      <c r="K24" s="633">
        <f t="shared" si="21"/>
        <v>0.99999999999999989</v>
      </c>
      <c r="L24" s="633">
        <f t="shared" si="21"/>
        <v>0.99999999999999989</v>
      </c>
      <c r="M24" s="633">
        <f t="shared" si="21"/>
        <v>0.99999999999999989</v>
      </c>
      <c r="N24" s="633">
        <f t="shared" si="21"/>
        <v>0.99999999999999989</v>
      </c>
      <c r="O24" s="633">
        <f t="shared" si="21"/>
        <v>0.99999999999999989</v>
      </c>
      <c r="P24" s="633">
        <f t="shared" si="21"/>
        <v>0.99999999999999989</v>
      </c>
      <c r="Q24" s="633">
        <f t="shared" si="21"/>
        <v>0.99999999999999989</v>
      </c>
      <c r="R24" s="633">
        <f t="shared" si="21"/>
        <v>0.99999999999999989</v>
      </c>
      <c r="S24" s="633">
        <f t="shared" si="21"/>
        <v>0.99999999999999989</v>
      </c>
      <c r="T24" s="633">
        <f t="shared" si="21"/>
        <v>0.99999999999999989</v>
      </c>
      <c r="U24" s="633">
        <f t="shared" si="21"/>
        <v>0.99999999999999989</v>
      </c>
      <c r="V24" s="633">
        <f t="shared" si="21"/>
        <v>0.99999999999999989</v>
      </c>
      <c r="W24" s="633">
        <f t="shared" si="21"/>
        <v>0.99999999999999989</v>
      </c>
      <c r="X24" s="633">
        <f t="shared" si="21"/>
        <v>0.99999999999999989</v>
      </c>
      <c r="Y24" s="633">
        <f t="shared" si="21"/>
        <v>0.99999999999999989</v>
      </c>
      <c r="Z24" s="633">
        <f t="shared" si="21"/>
        <v>0.99999999999999989</v>
      </c>
      <c r="AA24" s="633">
        <f t="shared" si="21"/>
        <v>0.99999999999999989</v>
      </c>
      <c r="AB24" s="633">
        <f t="shared" si="21"/>
        <v>0.99999999999999989</v>
      </c>
      <c r="AC24" s="633">
        <f t="shared" si="21"/>
        <v>0.99999999999999989</v>
      </c>
      <c r="AD24" s="633">
        <f t="shared" si="21"/>
        <v>0.99999999999999989</v>
      </c>
      <c r="AE24" s="633">
        <f t="shared" si="21"/>
        <v>0.99999999999999989</v>
      </c>
      <c r="AF24" s="633">
        <f t="shared" si="21"/>
        <v>0.99999999999999989</v>
      </c>
      <c r="AG24" s="633">
        <f t="shared" si="21"/>
        <v>0.99999999999999989</v>
      </c>
      <c r="AH24" s="633">
        <f t="shared" si="21"/>
        <v>0.99999999999999989</v>
      </c>
      <c r="AI24" s="633">
        <f t="shared" si="21"/>
        <v>0.99999999999999989</v>
      </c>
      <c r="AJ24" s="633">
        <f t="shared" si="21"/>
        <v>0.99999999999999989</v>
      </c>
      <c r="AK24" s="643">
        <f t="shared" si="21"/>
        <v>0.99999999999999989</v>
      </c>
      <c r="AL24" s="739"/>
    </row>
    <row r="25" spans="1:38" x14ac:dyDescent="0.3">
      <c r="A25" s="4"/>
      <c r="B25" s="45"/>
      <c r="C25" s="64" t="s">
        <v>116</v>
      </c>
      <c r="D25" s="65" t="s">
        <v>113</v>
      </c>
      <c r="E25" s="632">
        <f t="shared" ref="E25:AK25" si="22">E67+E109</f>
        <v>1</v>
      </c>
      <c r="F25" s="633">
        <f t="shared" si="22"/>
        <v>1</v>
      </c>
      <c r="G25" s="633">
        <f t="shared" si="22"/>
        <v>1</v>
      </c>
      <c r="H25" s="633">
        <f t="shared" si="22"/>
        <v>1</v>
      </c>
      <c r="I25" s="633">
        <f t="shared" si="22"/>
        <v>1</v>
      </c>
      <c r="J25" s="633">
        <f t="shared" si="22"/>
        <v>1</v>
      </c>
      <c r="K25" s="633">
        <f t="shared" si="22"/>
        <v>1</v>
      </c>
      <c r="L25" s="633">
        <f t="shared" si="22"/>
        <v>1</v>
      </c>
      <c r="M25" s="633">
        <f t="shared" si="22"/>
        <v>1</v>
      </c>
      <c r="N25" s="633">
        <f t="shared" si="22"/>
        <v>1</v>
      </c>
      <c r="O25" s="633">
        <f t="shared" si="22"/>
        <v>1</v>
      </c>
      <c r="P25" s="633">
        <f t="shared" si="22"/>
        <v>1</v>
      </c>
      <c r="Q25" s="633">
        <f t="shared" si="22"/>
        <v>1</v>
      </c>
      <c r="R25" s="633">
        <f t="shared" si="22"/>
        <v>1</v>
      </c>
      <c r="S25" s="633">
        <f t="shared" si="22"/>
        <v>1</v>
      </c>
      <c r="T25" s="633">
        <f t="shared" si="22"/>
        <v>1</v>
      </c>
      <c r="U25" s="633">
        <f t="shared" si="22"/>
        <v>1</v>
      </c>
      <c r="V25" s="633">
        <f t="shared" si="22"/>
        <v>1</v>
      </c>
      <c r="W25" s="633">
        <f t="shared" si="22"/>
        <v>1</v>
      </c>
      <c r="X25" s="633">
        <f t="shared" si="22"/>
        <v>1</v>
      </c>
      <c r="Y25" s="633">
        <f t="shared" si="22"/>
        <v>1</v>
      </c>
      <c r="Z25" s="633">
        <f t="shared" si="22"/>
        <v>1</v>
      </c>
      <c r="AA25" s="633">
        <f t="shared" si="22"/>
        <v>1</v>
      </c>
      <c r="AB25" s="633">
        <f t="shared" si="22"/>
        <v>1</v>
      </c>
      <c r="AC25" s="633">
        <f t="shared" si="22"/>
        <v>1</v>
      </c>
      <c r="AD25" s="633">
        <f t="shared" si="22"/>
        <v>1</v>
      </c>
      <c r="AE25" s="633">
        <f t="shared" si="22"/>
        <v>1</v>
      </c>
      <c r="AF25" s="633">
        <f t="shared" si="22"/>
        <v>1</v>
      </c>
      <c r="AG25" s="633">
        <f t="shared" si="22"/>
        <v>1</v>
      </c>
      <c r="AH25" s="633">
        <f t="shared" si="22"/>
        <v>1</v>
      </c>
      <c r="AI25" s="633">
        <f t="shared" si="22"/>
        <v>1</v>
      </c>
      <c r="AJ25" s="633">
        <f t="shared" si="22"/>
        <v>1</v>
      </c>
      <c r="AK25" s="643">
        <f t="shared" si="22"/>
        <v>1</v>
      </c>
      <c r="AL25" s="739"/>
    </row>
    <row r="26" spans="1:38" x14ac:dyDescent="0.3">
      <c r="A26" s="4">
        <v>14</v>
      </c>
      <c r="B26" s="45" t="s">
        <v>117</v>
      </c>
      <c r="C26" s="340"/>
      <c r="D26" s="65"/>
      <c r="E26" s="632">
        <f t="shared" ref="E26:AK26" si="23">E68+E110</f>
        <v>1</v>
      </c>
      <c r="F26" s="633">
        <f t="shared" si="23"/>
        <v>1</v>
      </c>
      <c r="G26" s="633">
        <f t="shared" si="23"/>
        <v>1</v>
      </c>
      <c r="H26" s="633">
        <f t="shared" si="23"/>
        <v>1</v>
      </c>
      <c r="I26" s="633">
        <f t="shared" si="23"/>
        <v>1</v>
      </c>
      <c r="J26" s="633">
        <f t="shared" si="23"/>
        <v>1</v>
      </c>
      <c r="K26" s="633">
        <f t="shared" si="23"/>
        <v>1</v>
      </c>
      <c r="L26" s="633">
        <f t="shared" si="23"/>
        <v>1</v>
      </c>
      <c r="M26" s="633">
        <f t="shared" si="23"/>
        <v>1</v>
      </c>
      <c r="N26" s="633">
        <f t="shared" si="23"/>
        <v>1</v>
      </c>
      <c r="O26" s="633">
        <f t="shared" si="23"/>
        <v>1</v>
      </c>
      <c r="P26" s="633">
        <f t="shared" si="23"/>
        <v>1</v>
      </c>
      <c r="Q26" s="633">
        <f t="shared" si="23"/>
        <v>1</v>
      </c>
      <c r="R26" s="633">
        <f t="shared" si="23"/>
        <v>1</v>
      </c>
      <c r="S26" s="633">
        <f t="shared" si="23"/>
        <v>1</v>
      </c>
      <c r="T26" s="633">
        <f t="shared" si="23"/>
        <v>1</v>
      </c>
      <c r="U26" s="633">
        <f t="shared" si="23"/>
        <v>1</v>
      </c>
      <c r="V26" s="633">
        <f t="shared" si="23"/>
        <v>1</v>
      </c>
      <c r="W26" s="633">
        <f t="shared" si="23"/>
        <v>1</v>
      </c>
      <c r="X26" s="633">
        <f t="shared" si="23"/>
        <v>1</v>
      </c>
      <c r="Y26" s="633">
        <f t="shared" si="23"/>
        <v>1</v>
      </c>
      <c r="Z26" s="633">
        <f t="shared" si="23"/>
        <v>1</v>
      </c>
      <c r="AA26" s="633">
        <f t="shared" si="23"/>
        <v>1</v>
      </c>
      <c r="AB26" s="633">
        <f t="shared" si="23"/>
        <v>1</v>
      </c>
      <c r="AC26" s="633">
        <f t="shared" si="23"/>
        <v>1</v>
      </c>
      <c r="AD26" s="633">
        <f t="shared" si="23"/>
        <v>1</v>
      </c>
      <c r="AE26" s="633">
        <f t="shared" si="23"/>
        <v>1</v>
      </c>
      <c r="AF26" s="633">
        <f t="shared" si="23"/>
        <v>1</v>
      </c>
      <c r="AG26" s="633">
        <f t="shared" si="23"/>
        <v>1</v>
      </c>
      <c r="AH26" s="633">
        <f t="shared" si="23"/>
        <v>1</v>
      </c>
      <c r="AI26" s="633">
        <f t="shared" si="23"/>
        <v>1</v>
      </c>
      <c r="AJ26" s="633">
        <f t="shared" si="23"/>
        <v>1</v>
      </c>
      <c r="AK26" s="643">
        <f t="shared" si="23"/>
        <v>1</v>
      </c>
      <c r="AL26" s="739"/>
    </row>
    <row r="27" spans="1:38" x14ac:dyDescent="0.3">
      <c r="A27" s="4">
        <v>15</v>
      </c>
      <c r="B27" s="45" t="s">
        <v>118</v>
      </c>
      <c r="C27" s="340"/>
      <c r="D27" s="65"/>
      <c r="E27" s="632">
        <f t="shared" ref="E27:AK27" si="24">E69+E111</f>
        <v>1</v>
      </c>
      <c r="F27" s="633">
        <f t="shared" si="24"/>
        <v>1</v>
      </c>
      <c r="G27" s="633">
        <f t="shared" si="24"/>
        <v>1</v>
      </c>
      <c r="H27" s="633">
        <f t="shared" si="24"/>
        <v>1</v>
      </c>
      <c r="I27" s="633">
        <f t="shared" si="24"/>
        <v>1</v>
      </c>
      <c r="J27" s="633">
        <f t="shared" si="24"/>
        <v>1</v>
      </c>
      <c r="K27" s="633">
        <f t="shared" si="24"/>
        <v>1</v>
      </c>
      <c r="L27" s="633">
        <f t="shared" si="24"/>
        <v>1</v>
      </c>
      <c r="M27" s="633">
        <f t="shared" si="24"/>
        <v>1</v>
      </c>
      <c r="N27" s="633">
        <f t="shared" si="24"/>
        <v>1</v>
      </c>
      <c r="O27" s="633">
        <f t="shared" si="24"/>
        <v>1</v>
      </c>
      <c r="P27" s="633">
        <f t="shared" si="24"/>
        <v>1</v>
      </c>
      <c r="Q27" s="633">
        <f t="shared" si="24"/>
        <v>1</v>
      </c>
      <c r="R27" s="633">
        <f t="shared" si="24"/>
        <v>1</v>
      </c>
      <c r="S27" s="633">
        <f t="shared" si="24"/>
        <v>1</v>
      </c>
      <c r="T27" s="633">
        <f t="shared" si="24"/>
        <v>1</v>
      </c>
      <c r="U27" s="633">
        <f t="shared" si="24"/>
        <v>1</v>
      </c>
      <c r="V27" s="633">
        <f t="shared" si="24"/>
        <v>1</v>
      </c>
      <c r="W27" s="633">
        <f t="shared" si="24"/>
        <v>1</v>
      </c>
      <c r="X27" s="633">
        <f t="shared" si="24"/>
        <v>1</v>
      </c>
      <c r="Y27" s="633">
        <f t="shared" si="24"/>
        <v>1</v>
      </c>
      <c r="Z27" s="633">
        <f t="shared" si="24"/>
        <v>1</v>
      </c>
      <c r="AA27" s="633">
        <f t="shared" si="24"/>
        <v>1</v>
      </c>
      <c r="AB27" s="633">
        <f t="shared" si="24"/>
        <v>1</v>
      </c>
      <c r="AC27" s="633">
        <f t="shared" si="24"/>
        <v>1</v>
      </c>
      <c r="AD27" s="633">
        <f t="shared" si="24"/>
        <v>1</v>
      </c>
      <c r="AE27" s="633">
        <f t="shared" si="24"/>
        <v>1</v>
      </c>
      <c r="AF27" s="633">
        <f t="shared" si="24"/>
        <v>1</v>
      </c>
      <c r="AG27" s="633">
        <f t="shared" si="24"/>
        <v>1</v>
      </c>
      <c r="AH27" s="633">
        <f t="shared" si="24"/>
        <v>1</v>
      </c>
      <c r="AI27" s="633">
        <f t="shared" si="24"/>
        <v>1</v>
      </c>
      <c r="AJ27" s="633">
        <f t="shared" si="24"/>
        <v>1</v>
      </c>
      <c r="AK27" s="643">
        <f t="shared" si="24"/>
        <v>1</v>
      </c>
      <c r="AL27" s="739"/>
    </row>
    <row r="28" spans="1:38" x14ac:dyDescent="0.3">
      <c r="A28" s="9">
        <v>16</v>
      </c>
      <c r="B28" s="67" t="s">
        <v>119</v>
      </c>
      <c r="C28" s="341"/>
      <c r="D28" s="68"/>
      <c r="E28" s="632">
        <f t="shared" ref="E28:AK28" si="25">E70+E112</f>
        <v>1</v>
      </c>
      <c r="F28" s="633">
        <f t="shared" si="25"/>
        <v>1</v>
      </c>
      <c r="G28" s="633">
        <f t="shared" si="25"/>
        <v>1</v>
      </c>
      <c r="H28" s="633">
        <f t="shared" si="25"/>
        <v>1</v>
      </c>
      <c r="I28" s="633">
        <f t="shared" si="25"/>
        <v>1</v>
      </c>
      <c r="J28" s="633">
        <f t="shared" si="25"/>
        <v>1</v>
      </c>
      <c r="K28" s="633">
        <f t="shared" si="25"/>
        <v>1</v>
      </c>
      <c r="L28" s="633">
        <f t="shared" si="25"/>
        <v>1</v>
      </c>
      <c r="M28" s="633">
        <f t="shared" si="25"/>
        <v>1</v>
      </c>
      <c r="N28" s="633">
        <f t="shared" si="25"/>
        <v>1</v>
      </c>
      <c r="O28" s="633">
        <f t="shared" si="25"/>
        <v>1</v>
      </c>
      <c r="P28" s="633">
        <f t="shared" si="25"/>
        <v>1</v>
      </c>
      <c r="Q28" s="633">
        <f t="shared" si="25"/>
        <v>1</v>
      </c>
      <c r="R28" s="633">
        <f t="shared" si="25"/>
        <v>1</v>
      </c>
      <c r="S28" s="633">
        <f t="shared" si="25"/>
        <v>1</v>
      </c>
      <c r="T28" s="633">
        <f t="shared" si="25"/>
        <v>1</v>
      </c>
      <c r="U28" s="633">
        <f t="shared" si="25"/>
        <v>1</v>
      </c>
      <c r="V28" s="633">
        <f t="shared" si="25"/>
        <v>1</v>
      </c>
      <c r="W28" s="633">
        <f t="shared" si="25"/>
        <v>1</v>
      </c>
      <c r="X28" s="633">
        <f t="shared" si="25"/>
        <v>1</v>
      </c>
      <c r="Y28" s="633">
        <f t="shared" si="25"/>
        <v>1</v>
      </c>
      <c r="Z28" s="633">
        <f t="shared" si="25"/>
        <v>1</v>
      </c>
      <c r="AA28" s="633">
        <f t="shared" si="25"/>
        <v>1</v>
      </c>
      <c r="AB28" s="633">
        <f t="shared" si="25"/>
        <v>1</v>
      </c>
      <c r="AC28" s="633">
        <f t="shared" si="25"/>
        <v>1</v>
      </c>
      <c r="AD28" s="633">
        <f t="shared" si="25"/>
        <v>1</v>
      </c>
      <c r="AE28" s="633">
        <f t="shared" si="25"/>
        <v>1</v>
      </c>
      <c r="AF28" s="633">
        <f t="shared" si="25"/>
        <v>1</v>
      </c>
      <c r="AG28" s="633">
        <f t="shared" si="25"/>
        <v>1</v>
      </c>
      <c r="AH28" s="633">
        <f t="shared" si="25"/>
        <v>1</v>
      </c>
      <c r="AI28" s="633">
        <f t="shared" si="25"/>
        <v>1</v>
      </c>
      <c r="AJ28" s="633">
        <f t="shared" si="25"/>
        <v>1</v>
      </c>
      <c r="AK28" s="643">
        <f t="shared" si="25"/>
        <v>1</v>
      </c>
      <c r="AL28" s="739"/>
    </row>
    <row r="29" spans="1:38" ht="15" thickBot="1" x14ac:dyDescent="0.35">
      <c r="A29" s="5"/>
      <c r="B29" s="69"/>
      <c r="C29" s="342"/>
      <c r="D29" s="70"/>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90"/>
      <c r="AL29" s="740"/>
    </row>
    <row r="30" spans="1:38"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9"/>
    </row>
    <row r="31" spans="1:38"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row>
    <row r="32" spans="1:38"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row>
    <row r="33" spans="1:38"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row>
    <row r="34" spans="1:38"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row>
    <row r="35" spans="1:38"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row>
    <row r="36" spans="1:38"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42"/>
    </row>
    <row r="37" spans="1:38" hidden="1" x14ac:dyDescent="0.3">
      <c r="A37" s="9"/>
      <c r="B37" s="67"/>
      <c r="C37" s="67"/>
      <c r="D37" s="7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555"/>
    </row>
    <row r="38" spans="1:38" s="113" customFormat="1" ht="15" hidden="1" thickBot="1" x14ac:dyDescent="0.35">
      <c r="A38" s="5"/>
      <c r="B38" s="69"/>
      <c r="C38" s="69"/>
      <c r="D38" s="70"/>
      <c r="E38" s="644"/>
      <c r="F38" s="644"/>
      <c r="G38" s="644"/>
      <c r="H38" s="644"/>
      <c r="I38" s="644"/>
      <c r="J38" s="644"/>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695"/>
    </row>
    <row r="39" spans="1:38" hidden="1" x14ac:dyDescent="0.3">
      <c r="A39" s="17"/>
      <c r="B39" s="205"/>
      <c r="C39" s="395"/>
      <c r="D39" s="205"/>
      <c r="E39" s="554"/>
      <c r="F39" s="554"/>
      <c r="G39" s="554"/>
      <c r="H39" s="554"/>
      <c r="I39" s="554"/>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696"/>
    </row>
    <row r="40" spans="1:38" hidden="1" x14ac:dyDescent="0.3">
      <c r="A40" s="245"/>
      <c r="C40" s="399"/>
      <c r="D40"/>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697"/>
    </row>
    <row r="41" spans="1:38"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697"/>
    </row>
    <row r="42" spans="1:38"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1:38" x14ac:dyDescent="0.3">
      <c r="A43" s="13" t="str">
        <f>A1</f>
        <v>Klíč výchozí</v>
      </c>
      <c r="B43" s="13"/>
      <c r="C43" s="15"/>
      <c r="D43" s="15"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653"/>
      <c r="AL43" s="733" t="s">
        <v>620</v>
      </c>
    </row>
    <row r="44" spans="1:38" ht="15" thickBot="1" x14ac:dyDescent="0.35">
      <c r="A44" s="6" t="str">
        <f>A2</f>
        <v>Rozdělení cenotvorných položek mezi Objednatele</v>
      </c>
      <c r="B44" s="60"/>
      <c r="C44" s="40"/>
      <c r="D44" s="61"/>
      <c r="E44" s="7" t="str">
        <f>E2</f>
        <v>XII/29</v>
      </c>
      <c r="F44" s="7" t="str">
        <f t="shared" ref="F44:AK44" si="26">F2</f>
        <v>I-VI/30</v>
      </c>
      <c r="G44" s="7" t="str">
        <f t="shared" si="26"/>
        <v>VI-XII/30</v>
      </c>
      <c r="H44" s="7" t="str">
        <f t="shared" si="26"/>
        <v>XII/30</v>
      </c>
      <c r="I44" s="7">
        <f t="shared" si="26"/>
        <v>2031</v>
      </c>
      <c r="J44" s="7">
        <f t="shared" si="26"/>
        <v>2032</v>
      </c>
      <c r="K44" s="7">
        <f t="shared" si="26"/>
        <v>2033</v>
      </c>
      <c r="L44" s="7">
        <f t="shared" si="26"/>
        <v>2034</v>
      </c>
      <c r="M44" s="7">
        <f t="shared" si="26"/>
        <v>2035</v>
      </c>
      <c r="N44" s="7">
        <f t="shared" si="26"/>
        <v>2036</v>
      </c>
      <c r="O44" s="7">
        <f t="shared" si="26"/>
        <v>2037</v>
      </c>
      <c r="P44" s="7">
        <f t="shared" si="26"/>
        <v>2038</v>
      </c>
      <c r="Q44" s="7">
        <f t="shared" si="26"/>
        <v>2039</v>
      </c>
      <c r="R44" s="7">
        <f t="shared" si="26"/>
        <v>2040</v>
      </c>
      <c r="S44" s="7">
        <f t="shared" si="26"/>
        <v>2041</v>
      </c>
      <c r="T44" s="7">
        <f t="shared" si="26"/>
        <v>2042</v>
      </c>
      <c r="U44" s="7">
        <f t="shared" si="26"/>
        <v>2043</v>
      </c>
      <c r="V44" s="7">
        <f t="shared" si="26"/>
        <v>2044</v>
      </c>
      <c r="W44" s="7">
        <f t="shared" si="26"/>
        <v>2045</v>
      </c>
      <c r="X44" s="7">
        <f t="shared" si="26"/>
        <v>2046</v>
      </c>
      <c r="Y44" s="7">
        <f t="shared" si="26"/>
        <v>2047</v>
      </c>
      <c r="Z44" s="7">
        <f t="shared" si="26"/>
        <v>2048</v>
      </c>
      <c r="AA44" s="7">
        <f t="shared" si="26"/>
        <v>2049</v>
      </c>
      <c r="AB44" s="7">
        <f t="shared" si="26"/>
        <v>2050</v>
      </c>
      <c r="AC44" s="7">
        <f t="shared" si="26"/>
        <v>2051</v>
      </c>
      <c r="AD44" s="7">
        <f t="shared" si="26"/>
        <v>2052</v>
      </c>
      <c r="AE44" s="7">
        <f t="shared" si="26"/>
        <v>2053</v>
      </c>
      <c r="AF44" s="7">
        <f t="shared" si="26"/>
        <v>2054</v>
      </c>
      <c r="AG44" s="7">
        <f t="shared" si="26"/>
        <v>2055</v>
      </c>
      <c r="AH44" s="7">
        <f t="shared" si="26"/>
        <v>2056</v>
      </c>
      <c r="AI44" s="7">
        <f t="shared" si="26"/>
        <v>2057</v>
      </c>
      <c r="AJ44" s="7">
        <f t="shared" si="26"/>
        <v>2058</v>
      </c>
      <c r="AK44" s="8">
        <f t="shared" si="26"/>
        <v>2059</v>
      </c>
      <c r="AL44" s="725" t="s">
        <v>621</v>
      </c>
    </row>
    <row r="45" spans="1:38" ht="15" thickTop="1" x14ac:dyDescent="0.3">
      <c r="A45" s="3">
        <f t="shared" ref="A45:D60" si="27">IF(A3="","",A3)</f>
        <v>1</v>
      </c>
      <c r="B45" s="44" t="str">
        <f t="shared" si="27"/>
        <v>Trakční energie a palivo</v>
      </c>
      <c r="C45" s="62">
        <f t="shared" si="27"/>
        <v>1.1000000000000001</v>
      </c>
      <c r="D45" s="63" t="str">
        <f t="shared" si="27"/>
        <v>Elektrická energie</v>
      </c>
      <c r="E45" s="628">
        <f>('Provoz výchozí'!C$16+2*'Provoz výchozí'!C$17)/('Provoz výchozí'!C$4+2*'Provoz výchozí'!C$5)</f>
        <v>0.52263922728412182</v>
      </c>
      <c r="F45" s="628">
        <f>('Provoz výchozí'!D$16+2*'Provoz výchozí'!D$17)/('Provoz výchozí'!D$4+2*'Provoz výchozí'!D$5)</f>
        <v>0.52263922728412182</v>
      </c>
      <c r="G45" s="628">
        <f>('Provoz výchozí'!E$16+2*'Provoz výchozí'!E$17)/('Provoz výchozí'!E$4+2*'Provoz výchozí'!E$5)</f>
        <v>0.49733689129468256</v>
      </c>
      <c r="H45" s="628">
        <f>('Provoz výchozí'!F$16+2*'Provoz výchozí'!F$17)/('Provoz výchozí'!F$4+2*'Provoz výchozí'!F$5)</f>
        <v>0.52284339051490336</v>
      </c>
      <c r="I45" s="628">
        <f>('Provoz výchozí'!G$16+2*'Provoz výchozí'!G$17)/('Provoz výchozí'!G$4+2*'Provoz výchozí'!G$5)</f>
        <v>0.52284339051490325</v>
      </c>
      <c r="J45" s="628">
        <f>('Provoz výchozí'!H$16+2*'Provoz výchozí'!H$17)/('Provoz výchozí'!H$4+2*'Provoz výchozí'!H$5)</f>
        <v>0.52284339051490325</v>
      </c>
      <c r="K45" s="628">
        <f>('Provoz výchozí'!I$16+2*'Provoz výchozí'!I$17)/('Provoz výchozí'!I$4+2*'Provoz výchozí'!I$5)</f>
        <v>0.52284339051490325</v>
      </c>
      <c r="L45" s="628">
        <f>('Provoz výchozí'!J$16+2*'Provoz výchozí'!J$17)/('Provoz výchozí'!J$4+2*'Provoz výchozí'!J$5)</f>
        <v>0.52284339051490325</v>
      </c>
      <c r="M45" s="628">
        <f>('Provoz výchozí'!K$16+2*'Provoz výchozí'!K$17)/('Provoz výchozí'!K$4+2*'Provoz výchozí'!K$5)</f>
        <v>0.52284339051490325</v>
      </c>
      <c r="N45" s="628">
        <f>('Provoz výchozí'!L$16+2*'Provoz výchozí'!L$17)/('Provoz výchozí'!L$4+2*'Provoz výchozí'!L$5)</f>
        <v>0.52284339051490325</v>
      </c>
      <c r="O45" s="628">
        <f>('Provoz výchozí'!M$16+2*'Provoz výchozí'!M$17)/('Provoz výchozí'!M$4+2*'Provoz výchozí'!M$5)</f>
        <v>0.52284339051490325</v>
      </c>
      <c r="P45" s="628">
        <f>('Provoz výchozí'!N$16+2*'Provoz výchozí'!N$17)/('Provoz výchozí'!N$4+2*'Provoz výchozí'!N$5)</f>
        <v>0.52284339051490325</v>
      </c>
      <c r="Q45" s="628">
        <f>('Provoz výchozí'!O$16+2*'Provoz výchozí'!O$17)/('Provoz výchozí'!O$4+2*'Provoz výchozí'!O$5)</f>
        <v>0.52284339051490325</v>
      </c>
      <c r="R45" s="628">
        <f>('Provoz výchozí'!P$16+2*'Provoz výchozí'!P$17)/('Provoz výchozí'!P$4+2*'Provoz výchozí'!P$5)</f>
        <v>0.52284339051490325</v>
      </c>
      <c r="S45" s="628">
        <f>('Provoz výchozí'!Q$16+2*'Provoz výchozí'!Q$17)/('Provoz výchozí'!Q$4+2*'Provoz výchozí'!Q$5)</f>
        <v>0.52284339051490325</v>
      </c>
      <c r="T45" s="628">
        <f>('Provoz výchozí'!R$16+2*'Provoz výchozí'!R$17)/('Provoz výchozí'!R$4+2*'Provoz výchozí'!R$5)</f>
        <v>0.52284339051490325</v>
      </c>
      <c r="U45" s="628">
        <f>('Provoz výchozí'!S$16+2*'Provoz výchozí'!S$17)/('Provoz výchozí'!S$4+2*'Provoz výchozí'!S$5)</f>
        <v>0.52284339051490325</v>
      </c>
      <c r="V45" s="628">
        <f>('Provoz výchozí'!T$16+2*'Provoz výchozí'!T$17)/('Provoz výchozí'!T$4+2*'Provoz výchozí'!T$5)</f>
        <v>0.52284339051490325</v>
      </c>
      <c r="W45" s="628">
        <f>('Provoz výchozí'!U$16+2*'Provoz výchozí'!U$17)/('Provoz výchozí'!U$4+2*'Provoz výchozí'!U$5)</f>
        <v>0.52284339051490325</v>
      </c>
      <c r="X45" s="628">
        <f>('Provoz výchozí'!V$16+2*'Provoz výchozí'!V$17)/('Provoz výchozí'!V$4+2*'Provoz výchozí'!V$5)</f>
        <v>0.52284339051490325</v>
      </c>
      <c r="Y45" s="628">
        <f>('Provoz výchozí'!W$16+2*'Provoz výchozí'!W$17)/('Provoz výchozí'!W$4+2*'Provoz výchozí'!W$5)</f>
        <v>0.52284339051490325</v>
      </c>
      <c r="Z45" s="628">
        <f>('Provoz výchozí'!X$16+2*'Provoz výchozí'!X$17)/('Provoz výchozí'!X$4+2*'Provoz výchozí'!X$5)</f>
        <v>0.52284339051490325</v>
      </c>
      <c r="AA45" s="628">
        <f>('Provoz výchozí'!Y$16+2*'Provoz výchozí'!Y$17)/('Provoz výchozí'!Y$4+2*'Provoz výchozí'!Y$5)</f>
        <v>0.52284339051490325</v>
      </c>
      <c r="AB45" s="628">
        <f>('Provoz výchozí'!Z$16+2*'Provoz výchozí'!Z$17)/('Provoz výchozí'!Z$4+2*'Provoz výchozí'!Z$5)</f>
        <v>0.52284339051490325</v>
      </c>
      <c r="AC45" s="628">
        <f>('Provoz výchozí'!AA$16+2*'Provoz výchozí'!AA$17)/('Provoz výchozí'!AA$4+2*'Provoz výchozí'!AA$5)</f>
        <v>0.52284339051490325</v>
      </c>
      <c r="AD45" s="628">
        <f>('Provoz výchozí'!AB$16+2*'Provoz výchozí'!AB$17)/('Provoz výchozí'!AB$4+2*'Provoz výchozí'!AB$5)</f>
        <v>0.52284339051490325</v>
      </c>
      <c r="AE45" s="628">
        <f>('Provoz výchozí'!AC$16+2*'Provoz výchozí'!AC$17)/('Provoz výchozí'!AC$4+2*'Provoz výchozí'!AC$5)</f>
        <v>0.52284339051490325</v>
      </c>
      <c r="AF45" s="628">
        <f>('Provoz výchozí'!AD$16+2*'Provoz výchozí'!AD$17)/('Provoz výchozí'!AD$4+2*'Provoz výchozí'!AD$5)</f>
        <v>0.52284339051490325</v>
      </c>
      <c r="AG45" s="628">
        <f>('Provoz výchozí'!AE$16+2*'Provoz výchozí'!AE$17)/('Provoz výchozí'!AE$4+2*'Provoz výchozí'!AE$5)</f>
        <v>0.52284339051490325</v>
      </c>
      <c r="AH45" s="628">
        <f>('Provoz výchozí'!AF$16+2*'Provoz výchozí'!AF$17)/('Provoz výchozí'!AF$4+2*'Provoz výchozí'!AF$5)</f>
        <v>0.52284339051490325</v>
      </c>
      <c r="AI45" s="628">
        <f>('Provoz výchozí'!AG$16+2*'Provoz výchozí'!AG$17)/('Provoz výchozí'!AG$4+2*'Provoz výchozí'!AG$5)</f>
        <v>0.52284339051490325</v>
      </c>
      <c r="AJ45" s="628">
        <f>('Provoz výchozí'!AH$16+2*'Provoz výchozí'!AH$17)/('Provoz výchozí'!AH$4+2*'Provoz výchozí'!AH$5)</f>
        <v>0.52284339051490325</v>
      </c>
      <c r="AK45" s="654">
        <f>('Provoz výchozí'!AI$16+2*'Provoz výchozí'!AI$17)/('Provoz výchozí'!AI$4+2*'Provoz výchozí'!AI$5)</f>
        <v>0.52284339051490325</v>
      </c>
      <c r="AL45" s="726" t="s">
        <v>623</v>
      </c>
    </row>
    <row r="46" spans="1:38" x14ac:dyDescent="0.3">
      <c r="A46" s="4" t="str">
        <f t="shared" si="27"/>
        <v/>
      </c>
      <c r="B46" s="45" t="str">
        <f t="shared" si="27"/>
        <v/>
      </c>
      <c r="C46" s="64">
        <f t="shared" si="27"/>
        <v>1.2</v>
      </c>
      <c r="D46" s="65" t="str">
        <f t="shared" si="27"/>
        <v>Motorová nafta</v>
      </c>
      <c r="E46" s="628">
        <f>('Provoz výchozí'!C$16+2*'Provoz výchozí'!C$17)/('Provoz výchozí'!C$4+2*'Provoz výchozí'!C$5)</f>
        <v>0.52263922728412182</v>
      </c>
      <c r="F46" s="628">
        <f>('Provoz výchozí'!D$16+2*'Provoz výchozí'!D$17)/('Provoz výchozí'!D$4+2*'Provoz výchozí'!D$5)</f>
        <v>0.52263922728412182</v>
      </c>
      <c r="G46" s="628">
        <f>('Provoz výchozí'!E$16+2*'Provoz výchozí'!E$17)/('Provoz výchozí'!E$4+2*'Provoz výchozí'!E$5)</f>
        <v>0.49733689129468256</v>
      </c>
      <c r="H46" s="628">
        <f>('Provoz výchozí'!F$16+2*'Provoz výchozí'!F$17)/('Provoz výchozí'!F$4+2*'Provoz výchozí'!F$5)</f>
        <v>0.52284339051490336</v>
      </c>
      <c r="I46" s="628">
        <f>('Provoz výchozí'!G$16+2*'Provoz výchozí'!G$17)/('Provoz výchozí'!G$4+2*'Provoz výchozí'!G$5)</f>
        <v>0.52284339051490325</v>
      </c>
      <c r="J46" s="628">
        <f>('Provoz výchozí'!H$16+2*'Provoz výchozí'!H$17)/('Provoz výchozí'!H$4+2*'Provoz výchozí'!H$5)</f>
        <v>0.52284339051490325</v>
      </c>
      <c r="K46" s="628">
        <f>('Provoz výchozí'!I$16+2*'Provoz výchozí'!I$17)/('Provoz výchozí'!I$4+2*'Provoz výchozí'!I$5)</f>
        <v>0.52284339051490325</v>
      </c>
      <c r="L46" s="628">
        <f>('Provoz výchozí'!J$16+2*'Provoz výchozí'!J$17)/('Provoz výchozí'!J$4+2*'Provoz výchozí'!J$5)</f>
        <v>0.52284339051490325</v>
      </c>
      <c r="M46" s="628">
        <f>('Provoz výchozí'!K$16+2*'Provoz výchozí'!K$17)/('Provoz výchozí'!K$4+2*'Provoz výchozí'!K$5)</f>
        <v>0.52284339051490325</v>
      </c>
      <c r="N46" s="628">
        <f>('Provoz výchozí'!L$16+2*'Provoz výchozí'!L$17)/('Provoz výchozí'!L$4+2*'Provoz výchozí'!L$5)</f>
        <v>0.52284339051490325</v>
      </c>
      <c r="O46" s="628">
        <f>('Provoz výchozí'!M$16+2*'Provoz výchozí'!M$17)/('Provoz výchozí'!M$4+2*'Provoz výchozí'!M$5)</f>
        <v>0.52284339051490325</v>
      </c>
      <c r="P46" s="628">
        <f>('Provoz výchozí'!N$16+2*'Provoz výchozí'!N$17)/('Provoz výchozí'!N$4+2*'Provoz výchozí'!N$5)</f>
        <v>0.52284339051490325</v>
      </c>
      <c r="Q46" s="628">
        <f>('Provoz výchozí'!O$16+2*'Provoz výchozí'!O$17)/('Provoz výchozí'!O$4+2*'Provoz výchozí'!O$5)</f>
        <v>0.52284339051490325</v>
      </c>
      <c r="R46" s="628">
        <f>('Provoz výchozí'!P$16+2*'Provoz výchozí'!P$17)/('Provoz výchozí'!P$4+2*'Provoz výchozí'!P$5)</f>
        <v>0.52284339051490325</v>
      </c>
      <c r="S46" s="628">
        <f>('Provoz výchozí'!Q$16+2*'Provoz výchozí'!Q$17)/('Provoz výchozí'!Q$4+2*'Provoz výchozí'!Q$5)</f>
        <v>0.52284339051490325</v>
      </c>
      <c r="T46" s="628">
        <f>('Provoz výchozí'!R$16+2*'Provoz výchozí'!R$17)/('Provoz výchozí'!R$4+2*'Provoz výchozí'!R$5)</f>
        <v>0.52284339051490325</v>
      </c>
      <c r="U46" s="628">
        <f>('Provoz výchozí'!S$16+2*'Provoz výchozí'!S$17)/('Provoz výchozí'!S$4+2*'Provoz výchozí'!S$5)</f>
        <v>0.52284339051490325</v>
      </c>
      <c r="V46" s="628">
        <f>('Provoz výchozí'!T$16+2*'Provoz výchozí'!T$17)/('Provoz výchozí'!T$4+2*'Provoz výchozí'!T$5)</f>
        <v>0.52284339051490325</v>
      </c>
      <c r="W46" s="628">
        <f>('Provoz výchozí'!U$16+2*'Provoz výchozí'!U$17)/('Provoz výchozí'!U$4+2*'Provoz výchozí'!U$5)</f>
        <v>0.52284339051490325</v>
      </c>
      <c r="X46" s="628">
        <f>('Provoz výchozí'!V$16+2*'Provoz výchozí'!V$17)/('Provoz výchozí'!V$4+2*'Provoz výchozí'!V$5)</f>
        <v>0.52284339051490325</v>
      </c>
      <c r="Y46" s="628">
        <f>('Provoz výchozí'!W$16+2*'Provoz výchozí'!W$17)/('Provoz výchozí'!W$4+2*'Provoz výchozí'!W$5)</f>
        <v>0.52284339051490325</v>
      </c>
      <c r="Z46" s="628">
        <f>('Provoz výchozí'!X$16+2*'Provoz výchozí'!X$17)/('Provoz výchozí'!X$4+2*'Provoz výchozí'!X$5)</f>
        <v>0.52284339051490325</v>
      </c>
      <c r="AA46" s="628">
        <f>('Provoz výchozí'!Y$16+2*'Provoz výchozí'!Y$17)/('Provoz výchozí'!Y$4+2*'Provoz výchozí'!Y$5)</f>
        <v>0.52284339051490325</v>
      </c>
      <c r="AB46" s="628">
        <f>('Provoz výchozí'!Z$16+2*'Provoz výchozí'!Z$17)/('Provoz výchozí'!Z$4+2*'Provoz výchozí'!Z$5)</f>
        <v>0.52284339051490325</v>
      </c>
      <c r="AC46" s="628">
        <f>('Provoz výchozí'!AA$16+2*'Provoz výchozí'!AA$17)/('Provoz výchozí'!AA$4+2*'Provoz výchozí'!AA$5)</f>
        <v>0.52284339051490325</v>
      </c>
      <c r="AD46" s="628">
        <f>('Provoz výchozí'!AB$16+2*'Provoz výchozí'!AB$17)/('Provoz výchozí'!AB$4+2*'Provoz výchozí'!AB$5)</f>
        <v>0.52284339051490325</v>
      </c>
      <c r="AE46" s="628">
        <f>('Provoz výchozí'!AC$16+2*'Provoz výchozí'!AC$17)/('Provoz výchozí'!AC$4+2*'Provoz výchozí'!AC$5)</f>
        <v>0.52284339051490325</v>
      </c>
      <c r="AF46" s="628">
        <f>('Provoz výchozí'!AD$16+2*'Provoz výchozí'!AD$17)/('Provoz výchozí'!AD$4+2*'Provoz výchozí'!AD$5)</f>
        <v>0.52284339051490325</v>
      </c>
      <c r="AG46" s="628">
        <f>('Provoz výchozí'!AE$16+2*'Provoz výchozí'!AE$17)/('Provoz výchozí'!AE$4+2*'Provoz výchozí'!AE$5)</f>
        <v>0.52284339051490325</v>
      </c>
      <c r="AH46" s="628">
        <f>('Provoz výchozí'!AF$16+2*'Provoz výchozí'!AF$17)/('Provoz výchozí'!AF$4+2*'Provoz výchozí'!AF$5)</f>
        <v>0.52284339051490325</v>
      </c>
      <c r="AI46" s="628">
        <f>('Provoz výchozí'!AG$16+2*'Provoz výchozí'!AG$17)/('Provoz výchozí'!AG$4+2*'Provoz výchozí'!AG$5)</f>
        <v>0.52284339051490325</v>
      </c>
      <c r="AJ46" s="628">
        <f>('Provoz výchozí'!AH$16+2*'Provoz výchozí'!AH$17)/('Provoz výchozí'!AH$4+2*'Provoz výchozí'!AH$5)</f>
        <v>0.52284339051490325</v>
      </c>
      <c r="AK46" s="654">
        <f>('Provoz výchozí'!AI$16+2*'Provoz výchozí'!AI$17)/('Provoz výchozí'!AI$4+2*'Provoz výchozí'!AI$5)</f>
        <v>0.52284339051490325</v>
      </c>
      <c r="AL46" s="727" t="s">
        <v>623</v>
      </c>
    </row>
    <row r="47" spans="1:38" x14ac:dyDescent="0.3">
      <c r="A47" s="4">
        <f t="shared" si="27"/>
        <v>2</v>
      </c>
      <c r="B47" s="45" t="str">
        <f t="shared" si="27"/>
        <v>Netrakční energie a palivo</v>
      </c>
      <c r="C47" s="64" t="str">
        <f t="shared" si="27"/>
        <v/>
      </c>
      <c r="D47" s="65" t="str">
        <f t="shared" si="27"/>
        <v/>
      </c>
      <c r="E47" s="628">
        <f>('Provoz výchozí'!C$16+2*'Provoz výchozí'!C$17)/('Provoz výchozí'!C$4+2*'Provoz výchozí'!C$5)</f>
        <v>0.52263922728412182</v>
      </c>
      <c r="F47" s="628">
        <f>('Provoz výchozí'!D$16+2*'Provoz výchozí'!D$17)/('Provoz výchozí'!D$4+2*'Provoz výchozí'!D$5)</f>
        <v>0.52263922728412182</v>
      </c>
      <c r="G47" s="628">
        <f>('Provoz výchozí'!E$16+2*'Provoz výchozí'!E$17)/('Provoz výchozí'!E$4+2*'Provoz výchozí'!E$5)</f>
        <v>0.49733689129468256</v>
      </c>
      <c r="H47" s="628">
        <f>('Provoz výchozí'!F$16+2*'Provoz výchozí'!F$17)/('Provoz výchozí'!F$4+2*'Provoz výchozí'!F$5)</f>
        <v>0.52284339051490336</v>
      </c>
      <c r="I47" s="628">
        <f>('Provoz výchozí'!G$16+2*'Provoz výchozí'!G$17)/('Provoz výchozí'!G$4+2*'Provoz výchozí'!G$5)</f>
        <v>0.52284339051490325</v>
      </c>
      <c r="J47" s="628">
        <f>('Provoz výchozí'!H$16+2*'Provoz výchozí'!H$17)/('Provoz výchozí'!H$4+2*'Provoz výchozí'!H$5)</f>
        <v>0.52284339051490325</v>
      </c>
      <c r="K47" s="628">
        <f>('Provoz výchozí'!I$16+2*'Provoz výchozí'!I$17)/('Provoz výchozí'!I$4+2*'Provoz výchozí'!I$5)</f>
        <v>0.52284339051490325</v>
      </c>
      <c r="L47" s="628">
        <f>('Provoz výchozí'!J$16+2*'Provoz výchozí'!J$17)/('Provoz výchozí'!J$4+2*'Provoz výchozí'!J$5)</f>
        <v>0.52284339051490325</v>
      </c>
      <c r="M47" s="628">
        <f>('Provoz výchozí'!K$16+2*'Provoz výchozí'!K$17)/('Provoz výchozí'!K$4+2*'Provoz výchozí'!K$5)</f>
        <v>0.52284339051490325</v>
      </c>
      <c r="N47" s="628">
        <f>('Provoz výchozí'!L$16+2*'Provoz výchozí'!L$17)/('Provoz výchozí'!L$4+2*'Provoz výchozí'!L$5)</f>
        <v>0.52284339051490325</v>
      </c>
      <c r="O47" s="628">
        <f>('Provoz výchozí'!M$16+2*'Provoz výchozí'!M$17)/('Provoz výchozí'!M$4+2*'Provoz výchozí'!M$5)</f>
        <v>0.52284339051490325</v>
      </c>
      <c r="P47" s="628">
        <f>('Provoz výchozí'!N$16+2*'Provoz výchozí'!N$17)/('Provoz výchozí'!N$4+2*'Provoz výchozí'!N$5)</f>
        <v>0.52284339051490325</v>
      </c>
      <c r="Q47" s="628">
        <f>('Provoz výchozí'!O$16+2*'Provoz výchozí'!O$17)/('Provoz výchozí'!O$4+2*'Provoz výchozí'!O$5)</f>
        <v>0.52284339051490325</v>
      </c>
      <c r="R47" s="628">
        <f>('Provoz výchozí'!P$16+2*'Provoz výchozí'!P$17)/('Provoz výchozí'!P$4+2*'Provoz výchozí'!P$5)</f>
        <v>0.52284339051490325</v>
      </c>
      <c r="S47" s="628">
        <f>('Provoz výchozí'!Q$16+2*'Provoz výchozí'!Q$17)/('Provoz výchozí'!Q$4+2*'Provoz výchozí'!Q$5)</f>
        <v>0.52284339051490325</v>
      </c>
      <c r="T47" s="628">
        <f>('Provoz výchozí'!R$16+2*'Provoz výchozí'!R$17)/('Provoz výchozí'!R$4+2*'Provoz výchozí'!R$5)</f>
        <v>0.52284339051490325</v>
      </c>
      <c r="U47" s="628">
        <f>('Provoz výchozí'!S$16+2*'Provoz výchozí'!S$17)/('Provoz výchozí'!S$4+2*'Provoz výchozí'!S$5)</f>
        <v>0.52284339051490325</v>
      </c>
      <c r="V47" s="628">
        <f>('Provoz výchozí'!T$16+2*'Provoz výchozí'!T$17)/('Provoz výchozí'!T$4+2*'Provoz výchozí'!T$5)</f>
        <v>0.52284339051490325</v>
      </c>
      <c r="W47" s="628">
        <f>('Provoz výchozí'!U$16+2*'Provoz výchozí'!U$17)/('Provoz výchozí'!U$4+2*'Provoz výchozí'!U$5)</f>
        <v>0.52284339051490325</v>
      </c>
      <c r="X47" s="628">
        <f>('Provoz výchozí'!V$16+2*'Provoz výchozí'!V$17)/('Provoz výchozí'!V$4+2*'Provoz výchozí'!V$5)</f>
        <v>0.52284339051490325</v>
      </c>
      <c r="Y47" s="628">
        <f>('Provoz výchozí'!W$16+2*'Provoz výchozí'!W$17)/('Provoz výchozí'!W$4+2*'Provoz výchozí'!W$5)</f>
        <v>0.52284339051490325</v>
      </c>
      <c r="Z47" s="628">
        <f>('Provoz výchozí'!X$16+2*'Provoz výchozí'!X$17)/('Provoz výchozí'!X$4+2*'Provoz výchozí'!X$5)</f>
        <v>0.52284339051490325</v>
      </c>
      <c r="AA47" s="628">
        <f>('Provoz výchozí'!Y$16+2*'Provoz výchozí'!Y$17)/('Provoz výchozí'!Y$4+2*'Provoz výchozí'!Y$5)</f>
        <v>0.52284339051490325</v>
      </c>
      <c r="AB47" s="628">
        <f>('Provoz výchozí'!Z$16+2*'Provoz výchozí'!Z$17)/('Provoz výchozí'!Z$4+2*'Provoz výchozí'!Z$5)</f>
        <v>0.52284339051490325</v>
      </c>
      <c r="AC47" s="628">
        <f>('Provoz výchozí'!AA$16+2*'Provoz výchozí'!AA$17)/('Provoz výchozí'!AA$4+2*'Provoz výchozí'!AA$5)</f>
        <v>0.52284339051490325</v>
      </c>
      <c r="AD47" s="628">
        <f>('Provoz výchozí'!AB$16+2*'Provoz výchozí'!AB$17)/('Provoz výchozí'!AB$4+2*'Provoz výchozí'!AB$5)</f>
        <v>0.52284339051490325</v>
      </c>
      <c r="AE47" s="628">
        <f>('Provoz výchozí'!AC$16+2*'Provoz výchozí'!AC$17)/('Provoz výchozí'!AC$4+2*'Provoz výchozí'!AC$5)</f>
        <v>0.52284339051490325</v>
      </c>
      <c r="AF47" s="628">
        <f>('Provoz výchozí'!AD$16+2*'Provoz výchozí'!AD$17)/('Provoz výchozí'!AD$4+2*'Provoz výchozí'!AD$5)</f>
        <v>0.52284339051490325</v>
      </c>
      <c r="AG47" s="628">
        <f>('Provoz výchozí'!AE$16+2*'Provoz výchozí'!AE$17)/('Provoz výchozí'!AE$4+2*'Provoz výchozí'!AE$5)</f>
        <v>0.52284339051490325</v>
      </c>
      <c r="AH47" s="628">
        <f>('Provoz výchozí'!AF$16+2*'Provoz výchozí'!AF$17)/('Provoz výchozí'!AF$4+2*'Provoz výchozí'!AF$5)</f>
        <v>0.52284339051490325</v>
      </c>
      <c r="AI47" s="628">
        <f>('Provoz výchozí'!AG$16+2*'Provoz výchozí'!AG$17)/('Provoz výchozí'!AG$4+2*'Provoz výchozí'!AG$5)</f>
        <v>0.52284339051490325</v>
      </c>
      <c r="AJ47" s="628">
        <f>('Provoz výchozí'!AH$16+2*'Provoz výchozí'!AH$17)/('Provoz výchozí'!AH$4+2*'Provoz výchozí'!AH$5)</f>
        <v>0.52284339051490325</v>
      </c>
      <c r="AK47" s="654">
        <f>('Provoz výchozí'!AI$16+2*'Provoz výchozí'!AI$17)/('Provoz výchozí'!AI$4+2*'Provoz výchozí'!AI$5)</f>
        <v>0.52284339051490325</v>
      </c>
      <c r="AL47" s="727" t="s">
        <v>623</v>
      </c>
    </row>
    <row r="48" spans="1:38" x14ac:dyDescent="0.3">
      <c r="A48" s="4">
        <f t="shared" si="27"/>
        <v>3</v>
      </c>
      <c r="B48" s="45" t="str">
        <f t="shared" si="27"/>
        <v>Přímý materiál</v>
      </c>
      <c r="C48" s="64" t="str">
        <f t="shared" si="27"/>
        <v/>
      </c>
      <c r="D48" s="65" t="str">
        <f t="shared" si="27"/>
        <v/>
      </c>
      <c r="E48" s="628">
        <f>('Provoz výchozí'!C$16+2*'Provoz výchozí'!C$17)/('Provoz výchozí'!C$4+2*'Provoz výchozí'!C$5)</f>
        <v>0.52263922728412182</v>
      </c>
      <c r="F48" s="628">
        <f>('Provoz výchozí'!D$16+2*'Provoz výchozí'!D$17)/('Provoz výchozí'!D$4+2*'Provoz výchozí'!D$5)</f>
        <v>0.52263922728412182</v>
      </c>
      <c r="G48" s="628">
        <f>('Provoz výchozí'!E$16+2*'Provoz výchozí'!E$17)/('Provoz výchozí'!E$4+2*'Provoz výchozí'!E$5)</f>
        <v>0.49733689129468256</v>
      </c>
      <c r="H48" s="628">
        <f>('Provoz výchozí'!F$16+2*'Provoz výchozí'!F$17)/('Provoz výchozí'!F$4+2*'Provoz výchozí'!F$5)</f>
        <v>0.52284339051490336</v>
      </c>
      <c r="I48" s="628">
        <f>('Provoz výchozí'!G$16+2*'Provoz výchozí'!G$17)/('Provoz výchozí'!G$4+2*'Provoz výchozí'!G$5)</f>
        <v>0.52284339051490325</v>
      </c>
      <c r="J48" s="628">
        <f>('Provoz výchozí'!H$16+2*'Provoz výchozí'!H$17)/('Provoz výchozí'!H$4+2*'Provoz výchozí'!H$5)</f>
        <v>0.52284339051490325</v>
      </c>
      <c r="K48" s="628">
        <f>('Provoz výchozí'!I$16+2*'Provoz výchozí'!I$17)/('Provoz výchozí'!I$4+2*'Provoz výchozí'!I$5)</f>
        <v>0.52284339051490325</v>
      </c>
      <c r="L48" s="628">
        <f>('Provoz výchozí'!J$16+2*'Provoz výchozí'!J$17)/('Provoz výchozí'!J$4+2*'Provoz výchozí'!J$5)</f>
        <v>0.52284339051490325</v>
      </c>
      <c r="M48" s="628">
        <f>('Provoz výchozí'!K$16+2*'Provoz výchozí'!K$17)/('Provoz výchozí'!K$4+2*'Provoz výchozí'!K$5)</f>
        <v>0.52284339051490325</v>
      </c>
      <c r="N48" s="628">
        <f>('Provoz výchozí'!L$16+2*'Provoz výchozí'!L$17)/('Provoz výchozí'!L$4+2*'Provoz výchozí'!L$5)</f>
        <v>0.52284339051490325</v>
      </c>
      <c r="O48" s="628">
        <f>('Provoz výchozí'!M$16+2*'Provoz výchozí'!M$17)/('Provoz výchozí'!M$4+2*'Provoz výchozí'!M$5)</f>
        <v>0.52284339051490325</v>
      </c>
      <c r="P48" s="628">
        <f>('Provoz výchozí'!N$16+2*'Provoz výchozí'!N$17)/('Provoz výchozí'!N$4+2*'Provoz výchozí'!N$5)</f>
        <v>0.52284339051490325</v>
      </c>
      <c r="Q48" s="628">
        <f>('Provoz výchozí'!O$16+2*'Provoz výchozí'!O$17)/('Provoz výchozí'!O$4+2*'Provoz výchozí'!O$5)</f>
        <v>0.52284339051490325</v>
      </c>
      <c r="R48" s="628">
        <f>('Provoz výchozí'!P$16+2*'Provoz výchozí'!P$17)/('Provoz výchozí'!P$4+2*'Provoz výchozí'!P$5)</f>
        <v>0.52284339051490325</v>
      </c>
      <c r="S48" s="628">
        <f>('Provoz výchozí'!Q$16+2*'Provoz výchozí'!Q$17)/('Provoz výchozí'!Q$4+2*'Provoz výchozí'!Q$5)</f>
        <v>0.52284339051490325</v>
      </c>
      <c r="T48" s="628">
        <f>('Provoz výchozí'!R$16+2*'Provoz výchozí'!R$17)/('Provoz výchozí'!R$4+2*'Provoz výchozí'!R$5)</f>
        <v>0.52284339051490325</v>
      </c>
      <c r="U48" s="628">
        <f>('Provoz výchozí'!S$16+2*'Provoz výchozí'!S$17)/('Provoz výchozí'!S$4+2*'Provoz výchozí'!S$5)</f>
        <v>0.52284339051490325</v>
      </c>
      <c r="V48" s="628">
        <f>('Provoz výchozí'!T$16+2*'Provoz výchozí'!T$17)/('Provoz výchozí'!T$4+2*'Provoz výchozí'!T$5)</f>
        <v>0.52284339051490325</v>
      </c>
      <c r="W48" s="628">
        <f>('Provoz výchozí'!U$16+2*'Provoz výchozí'!U$17)/('Provoz výchozí'!U$4+2*'Provoz výchozí'!U$5)</f>
        <v>0.52284339051490325</v>
      </c>
      <c r="X48" s="628">
        <f>('Provoz výchozí'!V$16+2*'Provoz výchozí'!V$17)/('Provoz výchozí'!V$4+2*'Provoz výchozí'!V$5)</f>
        <v>0.52284339051490325</v>
      </c>
      <c r="Y48" s="628">
        <f>('Provoz výchozí'!W$16+2*'Provoz výchozí'!W$17)/('Provoz výchozí'!W$4+2*'Provoz výchozí'!W$5)</f>
        <v>0.52284339051490325</v>
      </c>
      <c r="Z48" s="628">
        <f>('Provoz výchozí'!X$16+2*'Provoz výchozí'!X$17)/('Provoz výchozí'!X$4+2*'Provoz výchozí'!X$5)</f>
        <v>0.52284339051490325</v>
      </c>
      <c r="AA48" s="628">
        <f>('Provoz výchozí'!Y$16+2*'Provoz výchozí'!Y$17)/('Provoz výchozí'!Y$4+2*'Provoz výchozí'!Y$5)</f>
        <v>0.52284339051490325</v>
      </c>
      <c r="AB48" s="628">
        <f>('Provoz výchozí'!Z$16+2*'Provoz výchozí'!Z$17)/('Provoz výchozí'!Z$4+2*'Provoz výchozí'!Z$5)</f>
        <v>0.52284339051490325</v>
      </c>
      <c r="AC48" s="628">
        <f>('Provoz výchozí'!AA$16+2*'Provoz výchozí'!AA$17)/('Provoz výchozí'!AA$4+2*'Provoz výchozí'!AA$5)</f>
        <v>0.52284339051490325</v>
      </c>
      <c r="AD48" s="628">
        <f>('Provoz výchozí'!AB$16+2*'Provoz výchozí'!AB$17)/('Provoz výchozí'!AB$4+2*'Provoz výchozí'!AB$5)</f>
        <v>0.52284339051490325</v>
      </c>
      <c r="AE48" s="628">
        <f>('Provoz výchozí'!AC$16+2*'Provoz výchozí'!AC$17)/('Provoz výchozí'!AC$4+2*'Provoz výchozí'!AC$5)</f>
        <v>0.52284339051490325</v>
      </c>
      <c r="AF48" s="628">
        <f>('Provoz výchozí'!AD$16+2*'Provoz výchozí'!AD$17)/('Provoz výchozí'!AD$4+2*'Provoz výchozí'!AD$5)</f>
        <v>0.52284339051490325</v>
      </c>
      <c r="AG48" s="628">
        <f>('Provoz výchozí'!AE$16+2*'Provoz výchozí'!AE$17)/('Provoz výchozí'!AE$4+2*'Provoz výchozí'!AE$5)</f>
        <v>0.52284339051490325</v>
      </c>
      <c r="AH48" s="628">
        <f>('Provoz výchozí'!AF$16+2*'Provoz výchozí'!AF$17)/('Provoz výchozí'!AF$4+2*'Provoz výchozí'!AF$5)</f>
        <v>0.52284339051490325</v>
      </c>
      <c r="AI48" s="628">
        <f>('Provoz výchozí'!AG$16+2*'Provoz výchozí'!AG$17)/('Provoz výchozí'!AG$4+2*'Provoz výchozí'!AG$5)</f>
        <v>0.52284339051490325</v>
      </c>
      <c r="AJ48" s="628">
        <f>('Provoz výchozí'!AH$16+2*'Provoz výchozí'!AH$17)/('Provoz výchozí'!AH$4+2*'Provoz výchozí'!AH$5)</f>
        <v>0.52284339051490325</v>
      </c>
      <c r="AK48" s="654">
        <f>('Provoz výchozí'!AI$16+2*'Provoz výchozí'!AI$17)/('Provoz výchozí'!AI$4+2*'Provoz výchozí'!AI$5)</f>
        <v>0.52284339051490325</v>
      </c>
      <c r="AL48" s="727" t="s">
        <v>623</v>
      </c>
    </row>
    <row r="49" spans="1:38" x14ac:dyDescent="0.3">
      <c r="A49" s="4">
        <f t="shared" si="27"/>
        <v>4</v>
      </c>
      <c r="B49" s="45" t="str">
        <f t="shared" si="27"/>
        <v>Opravy a údržba vozidel</v>
      </c>
      <c r="C49" s="64" t="str">
        <f t="shared" si="27"/>
        <v/>
      </c>
      <c r="D49" s="65" t="str">
        <f t="shared" si="27"/>
        <v/>
      </c>
      <c r="E49" s="628">
        <f>('Provoz výchozí'!C$16+2*'Provoz výchozí'!C$17)/('Provoz výchozí'!C$4+2*'Provoz výchozí'!C$5)</f>
        <v>0.52263922728412182</v>
      </c>
      <c r="F49" s="628">
        <f>('Provoz výchozí'!D$16+2*'Provoz výchozí'!D$17)/('Provoz výchozí'!D$4+2*'Provoz výchozí'!D$5)</f>
        <v>0.52263922728412182</v>
      </c>
      <c r="G49" s="628">
        <f>('Provoz výchozí'!E$16+2*'Provoz výchozí'!E$17)/('Provoz výchozí'!E$4+2*'Provoz výchozí'!E$5)</f>
        <v>0.49733689129468256</v>
      </c>
      <c r="H49" s="628">
        <f>('Provoz výchozí'!F$16+2*'Provoz výchozí'!F$17)/('Provoz výchozí'!F$4+2*'Provoz výchozí'!F$5)</f>
        <v>0.52284339051490336</v>
      </c>
      <c r="I49" s="628">
        <f>('Provoz výchozí'!G$16+2*'Provoz výchozí'!G$17)/('Provoz výchozí'!G$4+2*'Provoz výchozí'!G$5)</f>
        <v>0.52284339051490325</v>
      </c>
      <c r="J49" s="628">
        <f>('Provoz výchozí'!H$16+2*'Provoz výchozí'!H$17)/('Provoz výchozí'!H$4+2*'Provoz výchozí'!H$5)</f>
        <v>0.52284339051490325</v>
      </c>
      <c r="K49" s="628">
        <f>('Provoz výchozí'!I$16+2*'Provoz výchozí'!I$17)/('Provoz výchozí'!I$4+2*'Provoz výchozí'!I$5)</f>
        <v>0.52284339051490325</v>
      </c>
      <c r="L49" s="628">
        <f>('Provoz výchozí'!J$16+2*'Provoz výchozí'!J$17)/('Provoz výchozí'!J$4+2*'Provoz výchozí'!J$5)</f>
        <v>0.52284339051490325</v>
      </c>
      <c r="M49" s="628">
        <f>('Provoz výchozí'!K$16+2*'Provoz výchozí'!K$17)/('Provoz výchozí'!K$4+2*'Provoz výchozí'!K$5)</f>
        <v>0.52284339051490325</v>
      </c>
      <c r="N49" s="628">
        <f>('Provoz výchozí'!L$16+2*'Provoz výchozí'!L$17)/('Provoz výchozí'!L$4+2*'Provoz výchozí'!L$5)</f>
        <v>0.52284339051490325</v>
      </c>
      <c r="O49" s="628">
        <f>('Provoz výchozí'!M$16+2*'Provoz výchozí'!M$17)/('Provoz výchozí'!M$4+2*'Provoz výchozí'!M$5)</f>
        <v>0.52284339051490325</v>
      </c>
      <c r="P49" s="628">
        <f>('Provoz výchozí'!N$16+2*'Provoz výchozí'!N$17)/('Provoz výchozí'!N$4+2*'Provoz výchozí'!N$5)</f>
        <v>0.52284339051490325</v>
      </c>
      <c r="Q49" s="628">
        <f>('Provoz výchozí'!O$16+2*'Provoz výchozí'!O$17)/('Provoz výchozí'!O$4+2*'Provoz výchozí'!O$5)</f>
        <v>0.52284339051490325</v>
      </c>
      <c r="R49" s="628">
        <f>('Provoz výchozí'!P$16+2*'Provoz výchozí'!P$17)/('Provoz výchozí'!P$4+2*'Provoz výchozí'!P$5)</f>
        <v>0.52284339051490325</v>
      </c>
      <c r="S49" s="628">
        <f>('Provoz výchozí'!Q$16+2*'Provoz výchozí'!Q$17)/('Provoz výchozí'!Q$4+2*'Provoz výchozí'!Q$5)</f>
        <v>0.52284339051490325</v>
      </c>
      <c r="T49" s="628">
        <f>('Provoz výchozí'!R$16+2*'Provoz výchozí'!R$17)/('Provoz výchozí'!R$4+2*'Provoz výchozí'!R$5)</f>
        <v>0.52284339051490325</v>
      </c>
      <c r="U49" s="628">
        <f>('Provoz výchozí'!S$16+2*'Provoz výchozí'!S$17)/('Provoz výchozí'!S$4+2*'Provoz výchozí'!S$5)</f>
        <v>0.52284339051490325</v>
      </c>
      <c r="V49" s="628">
        <f>('Provoz výchozí'!T$16+2*'Provoz výchozí'!T$17)/('Provoz výchozí'!T$4+2*'Provoz výchozí'!T$5)</f>
        <v>0.52284339051490325</v>
      </c>
      <c r="W49" s="628">
        <f>('Provoz výchozí'!U$16+2*'Provoz výchozí'!U$17)/('Provoz výchozí'!U$4+2*'Provoz výchozí'!U$5)</f>
        <v>0.52284339051490325</v>
      </c>
      <c r="X49" s="628">
        <f>('Provoz výchozí'!V$16+2*'Provoz výchozí'!V$17)/('Provoz výchozí'!V$4+2*'Provoz výchozí'!V$5)</f>
        <v>0.52284339051490325</v>
      </c>
      <c r="Y49" s="628">
        <f>('Provoz výchozí'!W$16+2*'Provoz výchozí'!W$17)/('Provoz výchozí'!W$4+2*'Provoz výchozí'!W$5)</f>
        <v>0.52284339051490325</v>
      </c>
      <c r="Z49" s="628">
        <f>('Provoz výchozí'!X$16+2*'Provoz výchozí'!X$17)/('Provoz výchozí'!X$4+2*'Provoz výchozí'!X$5)</f>
        <v>0.52284339051490325</v>
      </c>
      <c r="AA49" s="628">
        <f>('Provoz výchozí'!Y$16+2*'Provoz výchozí'!Y$17)/('Provoz výchozí'!Y$4+2*'Provoz výchozí'!Y$5)</f>
        <v>0.52284339051490325</v>
      </c>
      <c r="AB49" s="628">
        <f>('Provoz výchozí'!Z$16+2*'Provoz výchozí'!Z$17)/('Provoz výchozí'!Z$4+2*'Provoz výchozí'!Z$5)</f>
        <v>0.52284339051490325</v>
      </c>
      <c r="AC49" s="628">
        <f>('Provoz výchozí'!AA$16+2*'Provoz výchozí'!AA$17)/('Provoz výchozí'!AA$4+2*'Provoz výchozí'!AA$5)</f>
        <v>0.52284339051490325</v>
      </c>
      <c r="AD49" s="628">
        <f>('Provoz výchozí'!AB$16+2*'Provoz výchozí'!AB$17)/('Provoz výchozí'!AB$4+2*'Provoz výchozí'!AB$5)</f>
        <v>0.52284339051490325</v>
      </c>
      <c r="AE49" s="628">
        <f>('Provoz výchozí'!AC$16+2*'Provoz výchozí'!AC$17)/('Provoz výchozí'!AC$4+2*'Provoz výchozí'!AC$5)</f>
        <v>0.52284339051490325</v>
      </c>
      <c r="AF49" s="628">
        <f>('Provoz výchozí'!AD$16+2*'Provoz výchozí'!AD$17)/('Provoz výchozí'!AD$4+2*'Provoz výchozí'!AD$5)</f>
        <v>0.52284339051490325</v>
      </c>
      <c r="AG49" s="628">
        <f>('Provoz výchozí'!AE$16+2*'Provoz výchozí'!AE$17)/('Provoz výchozí'!AE$4+2*'Provoz výchozí'!AE$5)</f>
        <v>0.52284339051490325</v>
      </c>
      <c r="AH49" s="628">
        <f>('Provoz výchozí'!AF$16+2*'Provoz výchozí'!AF$17)/('Provoz výchozí'!AF$4+2*'Provoz výchozí'!AF$5)</f>
        <v>0.52284339051490325</v>
      </c>
      <c r="AI49" s="628">
        <f>('Provoz výchozí'!AG$16+2*'Provoz výchozí'!AG$17)/('Provoz výchozí'!AG$4+2*'Provoz výchozí'!AG$5)</f>
        <v>0.52284339051490325</v>
      </c>
      <c r="AJ49" s="628">
        <f>('Provoz výchozí'!AH$16+2*'Provoz výchozí'!AH$17)/('Provoz výchozí'!AH$4+2*'Provoz výchozí'!AH$5)</f>
        <v>0.52284339051490325</v>
      </c>
      <c r="AK49" s="654">
        <f>('Provoz výchozí'!AI$16+2*'Provoz výchozí'!AI$17)/('Provoz výchozí'!AI$4+2*'Provoz výchozí'!AI$5)</f>
        <v>0.52284339051490325</v>
      </c>
      <c r="AL49" s="727" t="s">
        <v>623</v>
      </c>
    </row>
    <row r="50" spans="1:38" x14ac:dyDescent="0.3">
      <c r="A50" s="4">
        <f t="shared" si="27"/>
        <v>5</v>
      </c>
      <c r="B50" s="45" t="str">
        <f t="shared" si="27"/>
        <v>Odpisy dlouhodobého majetku</v>
      </c>
      <c r="C50" s="64">
        <f t="shared" si="27"/>
        <v>5.0999999999999996</v>
      </c>
      <c r="D50" s="66" t="str">
        <f t="shared" si="27"/>
        <v>Vozidla</v>
      </c>
      <c r="E50" s="628">
        <f>('Provoz výchozí'!C$16+2*'Provoz výchozí'!C$17)/('Provoz výchozí'!C$4+2*'Provoz výchozí'!C$5)</f>
        <v>0.52263922728412182</v>
      </c>
      <c r="F50" s="628">
        <f>('Provoz výchozí'!D$16+2*'Provoz výchozí'!D$17)/('Provoz výchozí'!D$4+2*'Provoz výchozí'!D$5)</f>
        <v>0.52263922728412182</v>
      </c>
      <c r="G50" s="628">
        <f>('Provoz výchozí'!E$16+2*'Provoz výchozí'!E$17)/('Provoz výchozí'!E$4+2*'Provoz výchozí'!E$5)</f>
        <v>0.49733689129468256</v>
      </c>
      <c r="H50" s="628">
        <f>('Provoz výchozí'!F$16+2*'Provoz výchozí'!F$17)/('Provoz výchozí'!F$4+2*'Provoz výchozí'!F$5)</f>
        <v>0.52284339051490336</v>
      </c>
      <c r="I50" s="628">
        <f>('Provoz výchozí'!G$16+2*'Provoz výchozí'!G$17)/('Provoz výchozí'!G$4+2*'Provoz výchozí'!G$5)</f>
        <v>0.52284339051490325</v>
      </c>
      <c r="J50" s="628">
        <f>('Provoz výchozí'!H$16+2*'Provoz výchozí'!H$17)/('Provoz výchozí'!H$4+2*'Provoz výchozí'!H$5)</f>
        <v>0.52284339051490325</v>
      </c>
      <c r="K50" s="628">
        <f>('Provoz výchozí'!I$16+2*'Provoz výchozí'!I$17)/('Provoz výchozí'!I$4+2*'Provoz výchozí'!I$5)</f>
        <v>0.52284339051490325</v>
      </c>
      <c r="L50" s="628">
        <f>('Provoz výchozí'!J$16+2*'Provoz výchozí'!J$17)/('Provoz výchozí'!J$4+2*'Provoz výchozí'!J$5)</f>
        <v>0.52284339051490325</v>
      </c>
      <c r="M50" s="628">
        <f>('Provoz výchozí'!K$16+2*'Provoz výchozí'!K$17)/('Provoz výchozí'!K$4+2*'Provoz výchozí'!K$5)</f>
        <v>0.52284339051490325</v>
      </c>
      <c r="N50" s="628">
        <f>('Provoz výchozí'!L$16+2*'Provoz výchozí'!L$17)/('Provoz výchozí'!L$4+2*'Provoz výchozí'!L$5)</f>
        <v>0.52284339051490325</v>
      </c>
      <c r="O50" s="628">
        <f>('Provoz výchozí'!M$16+2*'Provoz výchozí'!M$17)/('Provoz výchozí'!M$4+2*'Provoz výchozí'!M$5)</f>
        <v>0.52284339051490325</v>
      </c>
      <c r="P50" s="628">
        <f>('Provoz výchozí'!N$16+2*'Provoz výchozí'!N$17)/('Provoz výchozí'!N$4+2*'Provoz výchozí'!N$5)</f>
        <v>0.52284339051490325</v>
      </c>
      <c r="Q50" s="628">
        <f>('Provoz výchozí'!O$16+2*'Provoz výchozí'!O$17)/('Provoz výchozí'!O$4+2*'Provoz výchozí'!O$5)</f>
        <v>0.52284339051490325</v>
      </c>
      <c r="R50" s="628">
        <f>('Provoz výchozí'!P$16+2*'Provoz výchozí'!P$17)/('Provoz výchozí'!P$4+2*'Provoz výchozí'!P$5)</f>
        <v>0.52284339051490325</v>
      </c>
      <c r="S50" s="628">
        <f>('Provoz výchozí'!Q$16+2*'Provoz výchozí'!Q$17)/('Provoz výchozí'!Q$4+2*'Provoz výchozí'!Q$5)</f>
        <v>0.52284339051490325</v>
      </c>
      <c r="T50" s="628">
        <f>('Provoz výchozí'!R$16+2*'Provoz výchozí'!R$17)/('Provoz výchozí'!R$4+2*'Provoz výchozí'!R$5)</f>
        <v>0.52284339051490325</v>
      </c>
      <c r="U50" s="628">
        <f>('Provoz výchozí'!S$16+2*'Provoz výchozí'!S$17)/('Provoz výchozí'!S$4+2*'Provoz výchozí'!S$5)</f>
        <v>0.52284339051490325</v>
      </c>
      <c r="V50" s="628">
        <f>('Provoz výchozí'!T$16+2*'Provoz výchozí'!T$17)/('Provoz výchozí'!T$4+2*'Provoz výchozí'!T$5)</f>
        <v>0.52284339051490325</v>
      </c>
      <c r="W50" s="628">
        <f>('Provoz výchozí'!U$16+2*'Provoz výchozí'!U$17)/('Provoz výchozí'!U$4+2*'Provoz výchozí'!U$5)</f>
        <v>0.52284339051490325</v>
      </c>
      <c r="X50" s="628">
        <f>('Provoz výchozí'!V$16+2*'Provoz výchozí'!V$17)/('Provoz výchozí'!V$4+2*'Provoz výchozí'!V$5)</f>
        <v>0.52284339051490325</v>
      </c>
      <c r="Y50" s="628">
        <f>('Provoz výchozí'!W$16+2*'Provoz výchozí'!W$17)/('Provoz výchozí'!W$4+2*'Provoz výchozí'!W$5)</f>
        <v>0.52284339051490325</v>
      </c>
      <c r="Z50" s="628">
        <f>('Provoz výchozí'!X$16+2*'Provoz výchozí'!X$17)/('Provoz výchozí'!X$4+2*'Provoz výchozí'!X$5)</f>
        <v>0.52284339051490325</v>
      </c>
      <c r="AA50" s="628">
        <f>('Provoz výchozí'!Y$16+2*'Provoz výchozí'!Y$17)/('Provoz výchozí'!Y$4+2*'Provoz výchozí'!Y$5)</f>
        <v>0.52284339051490325</v>
      </c>
      <c r="AB50" s="628">
        <f>('Provoz výchozí'!Z$16+2*'Provoz výchozí'!Z$17)/('Provoz výchozí'!Z$4+2*'Provoz výchozí'!Z$5)</f>
        <v>0.52284339051490325</v>
      </c>
      <c r="AC50" s="628">
        <f>('Provoz výchozí'!AA$16+2*'Provoz výchozí'!AA$17)/('Provoz výchozí'!AA$4+2*'Provoz výchozí'!AA$5)</f>
        <v>0.52284339051490325</v>
      </c>
      <c r="AD50" s="628">
        <f>('Provoz výchozí'!AB$16+2*'Provoz výchozí'!AB$17)/('Provoz výchozí'!AB$4+2*'Provoz výchozí'!AB$5)</f>
        <v>0.52284339051490325</v>
      </c>
      <c r="AE50" s="628">
        <f>('Provoz výchozí'!AC$16+2*'Provoz výchozí'!AC$17)/('Provoz výchozí'!AC$4+2*'Provoz výchozí'!AC$5)</f>
        <v>0.52284339051490325</v>
      </c>
      <c r="AF50" s="628">
        <f>('Provoz výchozí'!AD$16+2*'Provoz výchozí'!AD$17)/('Provoz výchozí'!AD$4+2*'Provoz výchozí'!AD$5)</f>
        <v>0.52284339051490325</v>
      </c>
      <c r="AG50" s="628">
        <f>('Provoz výchozí'!AE$16+2*'Provoz výchozí'!AE$17)/('Provoz výchozí'!AE$4+2*'Provoz výchozí'!AE$5)</f>
        <v>0.52284339051490325</v>
      </c>
      <c r="AH50" s="628">
        <f>('Provoz výchozí'!AF$16+2*'Provoz výchozí'!AF$17)/('Provoz výchozí'!AF$4+2*'Provoz výchozí'!AF$5)</f>
        <v>0.52284339051490325</v>
      </c>
      <c r="AI50" s="628">
        <f>('Provoz výchozí'!AG$16+2*'Provoz výchozí'!AG$17)/('Provoz výchozí'!AG$4+2*'Provoz výchozí'!AG$5)</f>
        <v>0.52284339051490325</v>
      </c>
      <c r="AJ50" s="628">
        <f>('Provoz výchozí'!AH$16+2*'Provoz výchozí'!AH$17)/('Provoz výchozí'!AH$4+2*'Provoz výchozí'!AH$5)</f>
        <v>0.52284339051490325</v>
      </c>
      <c r="AK50" s="654">
        <f>('Provoz výchozí'!AI$16+2*'Provoz výchozí'!AI$17)/('Provoz výchozí'!AI$4+2*'Provoz výchozí'!AI$5)</f>
        <v>0.52284339051490325</v>
      </c>
      <c r="AL50" s="727" t="s">
        <v>623</v>
      </c>
    </row>
    <row r="51" spans="1:38" x14ac:dyDescent="0.3">
      <c r="A51" s="4" t="str">
        <f t="shared" si="27"/>
        <v/>
      </c>
      <c r="B51" s="45" t="str">
        <f t="shared" si="27"/>
        <v/>
      </c>
      <c r="C51" s="64">
        <f t="shared" si="27"/>
        <v>5.2</v>
      </c>
      <c r="D51" s="66" t="str">
        <f t="shared" si="27"/>
        <v>Ostatní</v>
      </c>
      <c r="E51" s="628">
        <f>('Provoz výchozí'!C$16+2*'Provoz výchozí'!C$17)/('Provoz výchozí'!C$4+2*'Provoz výchozí'!C$5)</f>
        <v>0.52263922728412182</v>
      </c>
      <c r="F51" s="628">
        <f>('Provoz výchozí'!D$16+2*'Provoz výchozí'!D$17)/('Provoz výchozí'!D$4+2*'Provoz výchozí'!D$5)</f>
        <v>0.52263922728412182</v>
      </c>
      <c r="G51" s="628">
        <f>('Provoz výchozí'!E$16+2*'Provoz výchozí'!E$17)/('Provoz výchozí'!E$4+2*'Provoz výchozí'!E$5)</f>
        <v>0.49733689129468256</v>
      </c>
      <c r="H51" s="628">
        <f>('Provoz výchozí'!F$16+2*'Provoz výchozí'!F$17)/('Provoz výchozí'!F$4+2*'Provoz výchozí'!F$5)</f>
        <v>0.52284339051490336</v>
      </c>
      <c r="I51" s="628">
        <f>('Provoz výchozí'!G$16+2*'Provoz výchozí'!G$17)/('Provoz výchozí'!G$4+2*'Provoz výchozí'!G$5)</f>
        <v>0.52284339051490325</v>
      </c>
      <c r="J51" s="628">
        <f>('Provoz výchozí'!H$16+2*'Provoz výchozí'!H$17)/('Provoz výchozí'!H$4+2*'Provoz výchozí'!H$5)</f>
        <v>0.52284339051490325</v>
      </c>
      <c r="K51" s="628">
        <f>('Provoz výchozí'!I$16+2*'Provoz výchozí'!I$17)/('Provoz výchozí'!I$4+2*'Provoz výchozí'!I$5)</f>
        <v>0.52284339051490325</v>
      </c>
      <c r="L51" s="628">
        <f>('Provoz výchozí'!J$16+2*'Provoz výchozí'!J$17)/('Provoz výchozí'!J$4+2*'Provoz výchozí'!J$5)</f>
        <v>0.52284339051490325</v>
      </c>
      <c r="M51" s="628">
        <f>('Provoz výchozí'!K$16+2*'Provoz výchozí'!K$17)/('Provoz výchozí'!K$4+2*'Provoz výchozí'!K$5)</f>
        <v>0.52284339051490325</v>
      </c>
      <c r="N51" s="628">
        <f>('Provoz výchozí'!L$16+2*'Provoz výchozí'!L$17)/('Provoz výchozí'!L$4+2*'Provoz výchozí'!L$5)</f>
        <v>0.52284339051490325</v>
      </c>
      <c r="O51" s="628">
        <f>('Provoz výchozí'!M$16+2*'Provoz výchozí'!M$17)/('Provoz výchozí'!M$4+2*'Provoz výchozí'!M$5)</f>
        <v>0.52284339051490325</v>
      </c>
      <c r="P51" s="628">
        <f>('Provoz výchozí'!N$16+2*'Provoz výchozí'!N$17)/('Provoz výchozí'!N$4+2*'Provoz výchozí'!N$5)</f>
        <v>0.52284339051490325</v>
      </c>
      <c r="Q51" s="628">
        <f>('Provoz výchozí'!O$16+2*'Provoz výchozí'!O$17)/('Provoz výchozí'!O$4+2*'Provoz výchozí'!O$5)</f>
        <v>0.52284339051490325</v>
      </c>
      <c r="R51" s="628">
        <f>('Provoz výchozí'!P$16+2*'Provoz výchozí'!P$17)/('Provoz výchozí'!P$4+2*'Provoz výchozí'!P$5)</f>
        <v>0.52284339051490325</v>
      </c>
      <c r="S51" s="628">
        <f>('Provoz výchozí'!Q$16+2*'Provoz výchozí'!Q$17)/('Provoz výchozí'!Q$4+2*'Provoz výchozí'!Q$5)</f>
        <v>0.52284339051490325</v>
      </c>
      <c r="T51" s="628">
        <f>('Provoz výchozí'!R$16+2*'Provoz výchozí'!R$17)/('Provoz výchozí'!R$4+2*'Provoz výchozí'!R$5)</f>
        <v>0.52284339051490325</v>
      </c>
      <c r="U51" s="628">
        <f>('Provoz výchozí'!S$16+2*'Provoz výchozí'!S$17)/('Provoz výchozí'!S$4+2*'Provoz výchozí'!S$5)</f>
        <v>0.52284339051490325</v>
      </c>
      <c r="V51" s="628">
        <f>('Provoz výchozí'!T$16+2*'Provoz výchozí'!T$17)/('Provoz výchozí'!T$4+2*'Provoz výchozí'!T$5)</f>
        <v>0.52284339051490325</v>
      </c>
      <c r="W51" s="628">
        <f>('Provoz výchozí'!U$16+2*'Provoz výchozí'!U$17)/('Provoz výchozí'!U$4+2*'Provoz výchozí'!U$5)</f>
        <v>0.52284339051490325</v>
      </c>
      <c r="X51" s="628">
        <f>('Provoz výchozí'!V$16+2*'Provoz výchozí'!V$17)/('Provoz výchozí'!V$4+2*'Provoz výchozí'!V$5)</f>
        <v>0.52284339051490325</v>
      </c>
      <c r="Y51" s="628">
        <f>('Provoz výchozí'!W$16+2*'Provoz výchozí'!W$17)/('Provoz výchozí'!W$4+2*'Provoz výchozí'!W$5)</f>
        <v>0.52284339051490325</v>
      </c>
      <c r="Z51" s="628">
        <f>('Provoz výchozí'!X$16+2*'Provoz výchozí'!X$17)/('Provoz výchozí'!X$4+2*'Provoz výchozí'!X$5)</f>
        <v>0.52284339051490325</v>
      </c>
      <c r="AA51" s="628">
        <f>('Provoz výchozí'!Y$16+2*'Provoz výchozí'!Y$17)/('Provoz výchozí'!Y$4+2*'Provoz výchozí'!Y$5)</f>
        <v>0.52284339051490325</v>
      </c>
      <c r="AB51" s="628">
        <f>('Provoz výchozí'!Z$16+2*'Provoz výchozí'!Z$17)/('Provoz výchozí'!Z$4+2*'Provoz výchozí'!Z$5)</f>
        <v>0.52284339051490325</v>
      </c>
      <c r="AC51" s="628">
        <f>('Provoz výchozí'!AA$16+2*'Provoz výchozí'!AA$17)/('Provoz výchozí'!AA$4+2*'Provoz výchozí'!AA$5)</f>
        <v>0.52284339051490325</v>
      </c>
      <c r="AD51" s="628">
        <f>('Provoz výchozí'!AB$16+2*'Provoz výchozí'!AB$17)/('Provoz výchozí'!AB$4+2*'Provoz výchozí'!AB$5)</f>
        <v>0.52284339051490325</v>
      </c>
      <c r="AE51" s="628">
        <f>('Provoz výchozí'!AC$16+2*'Provoz výchozí'!AC$17)/('Provoz výchozí'!AC$4+2*'Provoz výchozí'!AC$5)</f>
        <v>0.52284339051490325</v>
      </c>
      <c r="AF51" s="628">
        <f>('Provoz výchozí'!AD$16+2*'Provoz výchozí'!AD$17)/('Provoz výchozí'!AD$4+2*'Provoz výchozí'!AD$5)</f>
        <v>0.52284339051490325</v>
      </c>
      <c r="AG51" s="628">
        <f>('Provoz výchozí'!AE$16+2*'Provoz výchozí'!AE$17)/('Provoz výchozí'!AE$4+2*'Provoz výchozí'!AE$5)</f>
        <v>0.52284339051490325</v>
      </c>
      <c r="AH51" s="628">
        <f>('Provoz výchozí'!AF$16+2*'Provoz výchozí'!AF$17)/('Provoz výchozí'!AF$4+2*'Provoz výchozí'!AF$5)</f>
        <v>0.52284339051490325</v>
      </c>
      <c r="AI51" s="628">
        <f>('Provoz výchozí'!AG$16+2*'Provoz výchozí'!AG$17)/('Provoz výchozí'!AG$4+2*'Provoz výchozí'!AG$5)</f>
        <v>0.52284339051490325</v>
      </c>
      <c r="AJ51" s="628">
        <f>('Provoz výchozí'!AH$16+2*'Provoz výchozí'!AH$17)/('Provoz výchozí'!AH$4+2*'Provoz výchozí'!AH$5)</f>
        <v>0.52284339051490325</v>
      </c>
      <c r="AK51" s="654">
        <f>('Provoz výchozí'!AI$16+2*'Provoz výchozí'!AI$17)/('Provoz výchozí'!AI$4+2*'Provoz výchozí'!AI$5)</f>
        <v>0.52284339051490325</v>
      </c>
      <c r="AL51" s="727" t="s">
        <v>623</v>
      </c>
    </row>
    <row r="52" spans="1:38" x14ac:dyDescent="0.3">
      <c r="A52" s="4">
        <f t="shared" si="27"/>
        <v>6</v>
      </c>
      <c r="B52" s="45" t="str">
        <f t="shared" si="27"/>
        <v>Pronájem a leasing vozidel</v>
      </c>
      <c r="C52" s="64" t="str">
        <f t="shared" si="27"/>
        <v/>
      </c>
      <c r="D52" s="65" t="str">
        <f t="shared" si="27"/>
        <v/>
      </c>
      <c r="E52" s="628">
        <f>('Provoz výchozí'!C$16+2*'Provoz výchozí'!C$17)/('Provoz výchozí'!C$4+2*'Provoz výchozí'!C$5)</f>
        <v>0.52263922728412182</v>
      </c>
      <c r="F52" s="628">
        <f>('Provoz výchozí'!D$16+2*'Provoz výchozí'!D$17)/('Provoz výchozí'!D$4+2*'Provoz výchozí'!D$5)</f>
        <v>0.52263922728412182</v>
      </c>
      <c r="G52" s="628">
        <f>('Provoz výchozí'!E$16+2*'Provoz výchozí'!E$17)/('Provoz výchozí'!E$4+2*'Provoz výchozí'!E$5)</f>
        <v>0.49733689129468256</v>
      </c>
      <c r="H52" s="628">
        <f>('Provoz výchozí'!F$16+2*'Provoz výchozí'!F$17)/('Provoz výchozí'!F$4+2*'Provoz výchozí'!F$5)</f>
        <v>0.52284339051490336</v>
      </c>
      <c r="I52" s="628">
        <f>('Provoz výchozí'!G$16+2*'Provoz výchozí'!G$17)/('Provoz výchozí'!G$4+2*'Provoz výchozí'!G$5)</f>
        <v>0.52284339051490325</v>
      </c>
      <c r="J52" s="628">
        <f>('Provoz výchozí'!H$16+2*'Provoz výchozí'!H$17)/('Provoz výchozí'!H$4+2*'Provoz výchozí'!H$5)</f>
        <v>0.52284339051490325</v>
      </c>
      <c r="K52" s="628">
        <f>('Provoz výchozí'!I$16+2*'Provoz výchozí'!I$17)/('Provoz výchozí'!I$4+2*'Provoz výchozí'!I$5)</f>
        <v>0.52284339051490325</v>
      </c>
      <c r="L52" s="628">
        <f>('Provoz výchozí'!J$16+2*'Provoz výchozí'!J$17)/('Provoz výchozí'!J$4+2*'Provoz výchozí'!J$5)</f>
        <v>0.52284339051490325</v>
      </c>
      <c r="M52" s="628">
        <f>('Provoz výchozí'!K$16+2*'Provoz výchozí'!K$17)/('Provoz výchozí'!K$4+2*'Provoz výchozí'!K$5)</f>
        <v>0.52284339051490325</v>
      </c>
      <c r="N52" s="628">
        <f>('Provoz výchozí'!L$16+2*'Provoz výchozí'!L$17)/('Provoz výchozí'!L$4+2*'Provoz výchozí'!L$5)</f>
        <v>0.52284339051490325</v>
      </c>
      <c r="O52" s="628">
        <f>('Provoz výchozí'!M$16+2*'Provoz výchozí'!M$17)/('Provoz výchozí'!M$4+2*'Provoz výchozí'!M$5)</f>
        <v>0.52284339051490325</v>
      </c>
      <c r="P52" s="628">
        <f>('Provoz výchozí'!N$16+2*'Provoz výchozí'!N$17)/('Provoz výchozí'!N$4+2*'Provoz výchozí'!N$5)</f>
        <v>0.52284339051490325</v>
      </c>
      <c r="Q52" s="628">
        <f>('Provoz výchozí'!O$16+2*'Provoz výchozí'!O$17)/('Provoz výchozí'!O$4+2*'Provoz výchozí'!O$5)</f>
        <v>0.52284339051490325</v>
      </c>
      <c r="R52" s="628">
        <f>('Provoz výchozí'!P$16+2*'Provoz výchozí'!P$17)/('Provoz výchozí'!P$4+2*'Provoz výchozí'!P$5)</f>
        <v>0.52284339051490325</v>
      </c>
      <c r="S52" s="628">
        <f>('Provoz výchozí'!Q$16+2*'Provoz výchozí'!Q$17)/('Provoz výchozí'!Q$4+2*'Provoz výchozí'!Q$5)</f>
        <v>0.52284339051490325</v>
      </c>
      <c r="T52" s="628">
        <f>('Provoz výchozí'!R$16+2*'Provoz výchozí'!R$17)/('Provoz výchozí'!R$4+2*'Provoz výchozí'!R$5)</f>
        <v>0.52284339051490325</v>
      </c>
      <c r="U52" s="628">
        <f>('Provoz výchozí'!S$16+2*'Provoz výchozí'!S$17)/('Provoz výchozí'!S$4+2*'Provoz výchozí'!S$5)</f>
        <v>0.52284339051490325</v>
      </c>
      <c r="V52" s="628">
        <f>('Provoz výchozí'!T$16+2*'Provoz výchozí'!T$17)/('Provoz výchozí'!T$4+2*'Provoz výchozí'!T$5)</f>
        <v>0.52284339051490325</v>
      </c>
      <c r="W52" s="628">
        <f>('Provoz výchozí'!U$16+2*'Provoz výchozí'!U$17)/('Provoz výchozí'!U$4+2*'Provoz výchozí'!U$5)</f>
        <v>0.52284339051490325</v>
      </c>
      <c r="X52" s="628">
        <f>('Provoz výchozí'!V$16+2*'Provoz výchozí'!V$17)/('Provoz výchozí'!V$4+2*'Provoz výchozí'!V$5)</f>
        <v>0.52284339051490325</v>
      </c>
      <c r="Y52" s="628">
        <f>('Provoz výchozí'!W$16+2*'Provoz výchozí'!W$17)/('Provoz výchozí'!W$4+2*'Provoz výchozí'!W$5)</f>
        <v>0.52284339051490325</v>
      </c>
      <c r="Z52" s="628">
        <f>('Provoz výchozí'!X$16+2*'Provoz výchozí'!X$17)/('Provoz výchozí'!X$4+2*'Provoz výchozí'!X$5)</f>
        <v>0.52284339051490325</v>
      </c>
      <c r="AA52" s="628">
        <f>('Provoz výchozí'!Y$16+2*'Provoz výchozí'!Y$17)/('Provoz výchozí'!Y$4+2*'Provoz výchozí'!Y$5)</f>
        <v>0.52284339051490325</v>
      </c>
      <c r="AB52" s="628">
        <f>('Provoz výchozí'!Z$16+2*'Provoz výchozí'!Z$17)/('Provoz výchozí'!Z$4+2*'Provoz výchozí'!Z$5)</f>
        <v>0.52284339051490325</v>
      </c>
      <c r="AC52" s="628">
        <f>('Provoz výchozí'!AA$16+2*'Provoz výchozí'!AA$17)/('Provoz výchozí'!AA$4+2*'Provoz výchozí'!AA$5)</f>
        <v>0.52284339051490325</v>
      </c>
      <c r="AD52" s="628">
        <f>('Provoz výchozí'!AB$16+2*'Provoz výchozí'!AB$17)/('Provoz výchozí'!AB$4+2*'Provoz výchozí'!AB$5)</f>
        <v>0.52284339051490325</v>
      </c>
      <c r="AE52" s="628">
        <f>('Provoz výchozí'!AC$16+2*'Provoz výchozí'!AC$17)/('Provoz výchozí'!AC$4+2*'Provoz výchozí'!AC$5)</f>
        <v>0.52284339051490325</v>
      </c>
      <c r="AF52" s="628">
        <f>('Provoz výchozí'!AD$16+2*'Provoz výchozí'!AD$17)/('Provoz výchozí'!AD$4+2*'Provoz výchozí'!AD$5)</f>
        <v>0.52284339051490325</v>
      </c>
      <c r="AG52" s="628">
        <f>('Provoz výchozí'!AE$16+2*'Provoz výchozí'!AE$17)/('Provoz výchozí'!AE$4+2*'Provoz výchozí'!AE$5)</f>
        <v>0.52284339051490325</v>
      </c>
      <c r="AH52" s="628">
        <f>('Provoz výchozí'!AF$16+2*'Provoz výchozí'!AF$17)/('Provoz výchozí'!AF$4+2*'Provoz výchozí'!AF$5)</f>
        <v>0.52284339051490325</v>
      </c>
      <c r="AI52" s="628">
        <f>('Provoz výchozí'!AG$16+2*'Provoz výchozí'!AG$17)/('Provoz výchozí'!AG$4+2*'Provoz výchozí'!AG$5)</f>
        <v>0.52284339051490325</v>
      </c>
      <c r="AJ52" s="628">
        <f>('Provoz výchozí'!AH$16+2*'Provoz výchozí'!AH$17)/('Provoz výchozí'!AH$4+2*'Provoz výchozí'!AH$5)</f>
        <v>0.52284339051490325</v>
      </c>
      <c r="AK52" s="654">
        <f>('Provoz výchozí'!AI$16+2*'Provoz výchozí'!AI$17)/('Provoz výchozí'!AI$4+2*'Provoz výchozí'!AI$5)</f>
        <v>0.52284339051490325</v>
      </c>
      <c r="AL52" s="727" t="s">
        <v>623</v>
      </c>
    </row>
    <row r="53" spans="1:38" x14ac:dyDescent="0.3">
      <c r="A53" s="4">
        <f t="shared" si="27"/>
        <v>7</v>
      </c>
      <c r="B53" s="45" t="str">
        <f t="shared" si="27"/>
        <v>Mzdové náklady</v>
      </c>
      <c r="C53" s="64">
        <f t="shared" si="27"/>
        <v>7.1</v>
      </c>
      <c r="D53" s="65" t="str">
        <f t="shared" si="27"/>
        <v>Vlaková četa</v>
      </c>
      <c r="E53" s="634">
        <f>'Provoz výchozí'!C$18/'Provoz výchozí'!C$6</f>
        <v>0.52252741638123434</v>
      </c>
      <c r="F53" s="634">
        <f>'Provoz výchozí'!D$18/'Provoz výchozí'!D$6</f>
        <v>0.52252741638123434</v>
      </c>
      <c r="G53" s="634">
        <f>'Provoz výchozí'!E$18/'Provoz výchozí'!E$6</f>
        <v>0.48622272698945568</v>
      </c>
      <c r="H53" s="634">
        <f>'Provoz výchozí'!F$18/'Provoz výchozí'!F$6</f>
        <v>0.50996135735202242</v>
      </c>
      <c r="I53" s="634">
        <f>'Provoz výchozí'!G$18/'Provoz výchozí'!G$6</f>
        <v>0.52190560643494144</v>
      </c>
      <c r="J53" s="634">
        <f>'Provoz výchozí'!H$18/'Provoz výchozí'!H$6</f>
        <v>0.52190560643494144</v>
      </c>
      <c r="K53" s="634">
        <f>'Provoz výchozí'!I$18/'Provoz výchozí'!I$6</f>
        <v>0.52190560643494144</v>
      </c>
      <c r="L53" s="634">
        <f>'Provoz výchozí'!J$18/'Provoz výchozí'!J$6</f>
        <v>0.52190560643494144</v>
      </c>
      <c r="M53" s="634">
        <f>'Provoz výchozí'!K$18/'Provoz výchozí'!K$6</f>
        <v>0.52190560643494144</v>
      </c>
      <c r="N53" s="634">
        <f>'Provoz výchozí'!L$18/'Provoz výchozí'!L$6</f>
        <v>0.52190560643494144</v>
      </c>
      <c r="O53" s="634">
        <f>'Provoz výchozí'!M$18/'Provoz výchozí'!M$6</f>
        <v>0.52190560643494144</v>
      </c>
      <c r="P53" s="634">
        <f>'Provoz výchozí'!N$18/'Provoz výchozí'!N$6</f>
        <v>0.52190560643494144</v>
      </c>
      <c r="Q53" s="634">
        <f>'Provoz výchozí'!O$18/'Provoz výchozí'!O$6</f>
        <v>0.52190560643494144</v>
      </c>
      <c r="R53" s="634">
        <f>'Provoz výchozí'!P$18/'Provoz výchozí'!P$6</f>
        <v>0.52190560643494144</v>
      </c>
      <c r="S53" s="634">
        <f>'Provoz výchozí'!Q$18/'Provoz výchozí'!Q$6</f>
        <v>0.52190560643494144</v>
      </c>
      <c r="T53" s="634">
        <f>'Provoz výchozí'!R$18/'Provoz výchozí'!R$6</f>
        <v>0.52190560643494144</v>
      </c>
      <c r="U53" s="634">
        <f>'Provoz výchozí'!S$18/'Provoz výchozí'!S$6</f>
        <v>0.52190560643494144</v>
      </c>
      <c r="V53" s="634">
        <f>'Provoz výchozí'!T$18/'Provoz výchozí'!T$6</f>
        <v>0.52190560643494144</v>
      </c>
      <c r="W53" s="634">
        <f>'Provoz výchozí'!U$18/'Provoz výchozí'!U$6</f>
        <v>0.52190560643494144</v>
      </c>
      <c r="X53" s="634">
        <f>'Provoz výchozí'!V$18/'Provoz výchozí'!V$6</f>
        <v>0.52190560643494144</v>
      </c>
      <c r="Y53" s="634">
        <f>'Provoz výchozí'!W$18/'Provoz výchozí'!W$6</f>
        <v>0.52190560643494144</v>
      </c>
      <c r="Z53" s="634">
        <f>'Provoz výchozí'!X$18/'Provoz výchozí'!X$6</f>
        <v>0.52190560643494144</v>
      </c>
      <c r="AA53" s="634">
        <f>'Provoz výchozí'!Y$18/'Provoz výchozí'!Y$6</f>
        <v>0.52190560643494144</v>
      </c>
      <c r="AB53" s="634">
        <f>'Provoz výchozí'!Z$18/'Provoz výchozí'!Z$6</f>
        <v>0.52190560643494144</v>
      </c>
      <c r="AC53" s="634">
        <f>'Provoz výchozí'!AA$18/'Provoz výchozí'!AA$6</f>
        <v>0.52190560643494144</v>
      </c>
      <c r="AD53" s="634">
        <f>'Provoz výchozí'!AB$18/'Provoz výchozí'!AB$6</f>
        <v>0.52190560643494144</v>
      </c>
      <c r="AE53" s="634">
        <f>'Provoz výchozí'!AC$18/'Provoz výchozí'!AC$6</f>
        <v>0.52190560643494144</v>
      </c>
      <c r="AF53" s="634">
        <f>'Provoz výchozí'!AD$18/'Provoz výchozí'!AD$6</f>
        <v>0.52190560643494144</v>
      </c>
      <c r="AG53" s="634">
        <f>'Provoz výchozí'!AE$18/'Provoz výchozí'!AE$6</f>
        <v>0.52190560643494144</v>
      </c>
      <c r="AH53" s="634">
        <f>'Provoz výchozí'!AF$18/'Provoz výchozí'!AF$6</f>
        <v>0.52190560643494144</v>
      </c>
      <c r="AI53" s="634">
        <f>'Provoz výchozí'!AG$18/'Provoz výchozí'!AG$6</f>
        <v>0.52190560643494144</v>
      </c>
      <c r="AJ53" s="634">
        <f>'Provoz výchozí'!AH$18/'Provoz výchozí'!AH$6</f>
        <v>0.52190560643494144</v>
      </c>
      <c r="AK53" s="655">
        <f>'Provoz výchozí'!AI$18/'Provoz výchozí'!AI$6</f>
        <v>0.52190560643494144</v>
      </c>
      <c r="AL53" s="728" t="s">
        <v>624</v>
      </c>
    </row>
    <row r="54" spans="1:38" x14ac:dyDescent="0.3">
      <c r="A54" s="4" t="str">
        <f t="shared" si="27"/>
        <v/>
      </c>
      <c r="B54" s="45" t="str">
        <f t="shared" si="27"/>
        <v/>
      </c>
      <c r="C54" s="64" t="str">
        <f t="shared" si="27"/>
        <v>7.2</v>
      </c>
      <c r="D54" s="65" t="str">
        <f t="shared" si="27"/>
        <v>Strojvedoucí</v>
      </c>
      <c r="E54" s="635">
        <f>'Provoz výchozí'!C$19/'Provoz výchozí'!C$7</f>
        <v>0.51826172163290229</v>
      </c>
      <c r="F54" s="635">
        <f>'Provoz výchozí'!D$19/'Provoz výchozí'!D$7</f>
        <v>0.51826172163290229</v>
      </c>
      <c r="G54" s="635">
        <f>'Provoz výchozí'!E$19/'Provoz výchozí'!E$7</f>
        <v>0.4557336461948448</v>
      </c>
      <c r="H54" s="635">
        <f>'Provoz výchozí'!F$19/'Provoz výchozí'!F$7</f>
        <v>0.49609191179707107</v>
      </c>
      <c r="I54" s="635">
        <f>'Provoz výchozí'!G$19/'Provoz výchozí'!G$7</f>
        <v>0.51370929634007823</v>
      </c>
      <c r="J54" s="635">
        <f>'Provoz výchozí'!H$19/'Provoz výchozí'!H$7</f>
        <v>0.51370929634007823</v>
      </c>
      <c r="K54" s="635">
        <f>'Provoz výchozí'!I$19/'Provoz výchozí'!I$7</f>
        <v>0.51370929634007823</v>
      </c>
      <c r="L54" s="635">
        <f>'Provoz výchozí'!J$19/'Provoz výchozí'!J$7</f>
        <v>0.51370929634007823</v>
      </c>
      <c r="M54" s="635">
        <f>'Provoz výchozí'!K$19/'Provoz výchozí'!K$7</f>
        <v>0.51370929634007823</v>
      </c>
      <c r="N54" s="635">
        <f>'Provoz výchozí'!L$19/'Provoz výchozí'!L$7</f>
        <v>0.51370929634007823</v>
      </c>
      <c r="O54" s="635">
        <f>'Provoz výchozí'!M$19/'Provoz výchozí'!M$7</f>
        <v>0.51370929634007823</v>
      </c>
      <c r="P54" s="635">
        <f>'Provoz výchozí'!N$19/'Provoz výchozí'!N$7</f>
        <v>0.51370929634007823</v>
      </c>
      <c r="Q54" s="635">
        <f>'Provoz výchozí'!O$19/'Provoz výchozí'!O$7</f>
        <v>0.51370929634007823</v>
      </c>
      <c r="R54" s="635">
        <f>'Provoz výchozí'!P$19/'Provoz výchozí'!P$7</f>
        <v>0.51370929634007823</v>
      </c>
      <c r="S54" s="635">
        <f>'Provoz výchozí'!Q$19/'Provoz výchozí'!Q$7</f>
        <v>0.51370929634007823</v>
      </c>
      <c r="T54" s="635">
        <f>'Provoz výchozí'!R$19/'Provoz výchozí'!R$7</f>
        <v>0.51370929634007823</v>
      </c>
      <c r="U54" s="635">
        <f>'Provoz výchozí'!S$19/'Provoz výchozí'!S$7</f>
        <v>0.51370929634007823</v>
      </c>
      <c r="V54" s="635">
        <f>'Provoz výchozí'!T$19/'Provoz výchozí'!T$7</f>
        <v>0.51370929634007823</v>
      </c>
      <c r="W54" s="635">
        <f>'Provoz výchozí'!U$19/'Provoz výchozí'!U$7</f>
        <v>0.51370929634007823</v>
      </c>
      <c r="X54" s="635">
        <f>'Provoz výchozí'!V$19/'Provoz výchozí'!V$7</f>
        <v>0.51370929634007823</v>
      </c>
      <c r="Y54" s="635">
        <f>'Provoz výchozí'!W$19/'Provoz výchozí'!W$7</f>
        <v>0.51370929634007823</v>
      </c>
      <c r="Z54" s="635">
        <f>'Provoz výchozí'!X$19/'Provoz výchozí'!X$7</f>
        <v>0.51370929634007823</v>
      </c>
      <c r="AA54" s="635">
        <f>'Provoz výchozí'!Y$19/'Provoz výchozí'!Y$7</f>
        <v>0.51370929634007823</v>
      </c>
      <c r="AB54" s="635">
        <f>'Provoz výchozí'!Z$19/'Provoz výchozí'!Z$7</f>
        <v>0.51370929634007823</v>
      </c>
      <c r="AC54" s="635">
        <f>'Provoz výchozí'!AA$19/'Provoz výchozí'!AA$7</f>
        <v>0.51370929634007823</v>
      </c>
      <c r="AD54" s="635">
        <f>'Provoz výchozí'!AB$19/'Provoz výchozí'!AB$7</f>
        <v>0.51370929634007823</v>
      </c>
      <c r="AE54" s="635">
        <f>'Provoz výchozí'!AC$19/'Provoz výchozí'!AC$7</f>
        <v>0.51370929634007823</v>
      </c>
      <c r="AF54" s="635">
        <f>'Provoz výchozí'!AD$19/'Provoz výchozí'!AD$7</f>
        <v>0.51370929634007823</v>
      </c>
      <c r="AG54" s="635">
        <f>'Provoz výchozí'!AE$19/'Provoz výchozí'!AE$7</f>
        <v>0.51370929634007823</v>
      </c>
      <c r="AH54" s="635">
        <f>'Provoz výchozí'!AF$19/'Provoz výchozí'!AF$7</f>
        <v>0.51370929634007823</v>
      </c>
      <c r="AI54" s="635">
        <f>'Provoz výchozí'!AG$19/'Provoz výchozí'!AG$7</f>
        <v>0.51370929634007823</v>
      </c>
      <c r="AJ54" s="635">
        <f>'Provoz výchozí'!AH$19/'Provoz výchozí'!AH$7</f>
        <v>0.51370929634007823</v>
      </c>
      <c r="AK54" s="656">
        <f>'Provoz výchozí'!AI$19/'Provoz výchozí'!AI$7</f>
        <v>0.51370929634007823</v>
      </c>
      <c r="AL54" s="729" t="s">
        <v>625</v>
      </c>
    </row>
    <row r="55" spans="1:38" x14ac:dyDescent="0.3">
      <c r="A55" s="4" t="str">
        <f t="shared" si="27"/>
        <v/>
      </c>
      <c r="B55" s="45" t="str">
        <f t="shared" si="27"/>
        <v/>
      </c>
      <c r="C55" s="64" t="str">
        <f t="shared" si="27"/>
        <v>7.3</v>
      </c>
      <c r="D55" s="65" t="str">
        <f t="shared" si="27"/>
        <v>Pokladní</v>
      </c>
      <c r="E55" s="636">
        <f>'Provoz výchozí'!C$20/'Provoz výchozí'!C$8</f>
        <v>0.49906618221331794</v>
      </c>
      <c r="F55" s="636">
        <f>'Provoz výchozí'!D$20/'Provoz výchozí'!D$8</f>
        <v>0.49906618221331794</v>
      </c>
      <c r="G55" s="636">
        <f>'Provoz výchozí'!E$20/'Provoz výchozí'!E$8</f>
        <v>0.4296397911319586</v>
      </c>
      <c r="H55" s="636">
        <f>'Provoz výchozí'!F$20/'Provoz výchozí'!F$8</f>
        <v>0.43195200342832657</v>
      </c>
      <c r="I55" s="636">
        <f>'Provoz výchozí'!G$20/'Provoz výchozí'!G$8</f>
        <v>0.43195200342832657</v>
      </c>
      <c r="J55" s="636">
        <f>'Provoz výchozí'!H$20/'Provoz výchozí'!H$8</f>
        <v>0.43195200342832657</v>
      </c>
      <c r="K55" s="636">
        <f>'Provoz výchozí'!I$20/'Provoz výchozí'!I$8</f>
        <v>0.43195200342832657</v>
      </c>
      <c r="L55" s="636">
        <f>'Provoz výchozí'!J$20/'Provoz výchozí'!J$8</f>
        <v>0.43195200342832657</v>
      </c>
      <c r="M55" s="636">
        <f>'Provoz výchozí'!K$20/'Provoz výchozí'!K$8</f>
        <v>0.43195200342832657</v>
      </c>
      <c r="N55" s="636">
        <f>'Provoz výchozí'!L$20/'Provoz výchozí'!L$8</f>
        <v>0.43195200342832657</v>
      </c>
      <c r="O55" s="636">
        <f>'Provoz výchozí'!M$20/'Provoz výchozí'!M$8</f>
        <v>0.43195200342832657</v>
      </c>
      <c r="P55" s="636">
        <f>'Provoz výchozí'!N$20/'Provoz výchozí'!N$8</f>
        <v>0.43195200342832657</v>
      </c>
      <c r="Q55" s="636">
        <f>'Provoz výchozí'!O$20/'Provoz výchozí'!O$8</f>
        <v>0.43195200342832657</v>
      </c>
      <c r="R55" s="636">
        <f>'Provoz výchozí'!P$20/'Provoz výchozí'!P$8</f>
        <v>0.43195200342832657</v>
      </c>
      <c r="S55" s="636">
        <f>'Provoz výchozí'!Q$20/'Provoz výchozí'!Q$8</f>
        <v>0.43195200342832657</v>
      </c>
      <c r="T55" s="636">
        <f>'Provoz výchozí'!R$20/'Provoz výchozí'!R$8</f>
        <v>0.43195200342832657</v>
      </c>
      <c r="U55" s="636">
        <f>'Provoz výchozí'!S$20/'Provoz výchozí'!S$8</f>
        <v>0.43195200342832657</v>
      </c>
      <c r="V55" s="636">
        <f>'Provoz výchozí'!T$20/'Provoz výchozí'!T$8</f>
        <v>0.43195200342832657</v>
      </c>
      <c r="W55" s="636">
        <f>'Provoz výchozí'!U$20/'Provoz výchozí'!U$8</f>
        <v>0.43195200342832657</v>
      </c>
      <c r="X55" s="636">
        <f>'Provoz výchozí'!V$20/'Provoz výchozí'!V$8</f>
        <v>0.43195200342832657</v>
      </c>
      <c r="Y55" s="636">
        <f>'Provoz výchozí'!W$20/'Provoz výchozí'!W$8</f>
        <v>0.43195200342832657</v>
      </c>
      <c r="Z55" s="636">
        <f>'Provoz výchozí'!X$20/'Provoz výchozí'!X$8</f>
        <v>0.43195200342832657</v>
      </c>
      <c r="AA55" s="636">
        <f>'Provoz výchozí'!Y$20/'Provoz výchozí'!Y$8</f>
        <v>0.43195200342832657</v>
      </c>
      <c r="AB55" s="636">
        <f>'Provoz výchozí'!Z$20/'Provoz výchozí'!Z$8</f>
        <v>0.43195200342832657</v>
      </c>
      <c r="AC55" s="636">
        <f>'Provoz výchozí'!AA$20/'Provoz výchozí'!AA$8</f>
        <v>0.43195200342832657</v>
      </c>
      <c r="AD55" s="636">
        <f>'Provoz výchozí'!AB$20/'Provoz výchozí'!AB$8</f>
        <v>0.43195200342832657</v>
      </c>
      <c r="AE55" s="636">
        <f>'Provoz výchozí'!AC$20/'Provoz výchozí'!AC$8</f>
        <v>0.43195200342832657</v>
      </c>
      <c r="AF55" s="636">
        <f>'Provoz výchozí'!AD$20/'Provoz výchozí'!AD$8</f>
        <v>0.43195200342832657</v>
      </c>
      <c r="AG55" s="636">
        <f>'Provoz výchozí'!AE$20/'Provoz výchozí'!AE$8</f>
        <v>0.43195200342832657</v>
      </c>
      <c r="AH55" s="636">
        <f>'Provoz výchozí'!AF$20/'Provoz výchozí'!AF$8</f>
        <v>0.43195200342832657</v>
      </c>
      <c r="AI55" s="636">
        <f>'Provoz výchozí'!AG$20/'Provoz výchozí'!AG$8</f>
        <v>0.43195200342832657</v>
      </c>
      <c r="AJ55" s="636">
        <f>'Provoz výchozí'!AH$20/'Provoz výchozí'!AH$8</f>
        <v>0.43195200342832657</v>
      </c>
      <c r="AK55" s="657">
        <f>'Provoz výchozí'!AI$20/'Provoz výchozí'!AI$8</f>
        <v>0.43195200342832657</v>
      </c>
      <c r="AL55" s="730" t="s">
        <v>626</v>
      </c>
    </row>
    <row r="56" spans="1:38" x14ac:dyDescent="0.3">
      <c r="A56" s="4" t="str">
        <f t="shared" si="27"/>
        <v/>
      </c>
      <c r="B56" s="45" t="str">
        <f t="shared" si="27"/>
        <v/>
      </c>
      <c r="C56" s="64" t="str">
        <f t="shared" si="27"/>
        <v>7.4</v>
      </c>
      <c r="D56" s="65" t="str">
        <f t="shared" si="27"/>
        <v>Ostatní zaměstnanci</v>
      </c>
      <c r="E56" s="628">
        <f>('Provoz výchozí'!C$16+2*'Provoz výchozí'!C$17)/('Provoz výchozí'!C$4+2*'Provoz výchozí'!C$5)</f>
        <v>0.52263922728412182</v>
      </c>
      <c r="F56" s="628">
        <f>('Provoz výchozí'!D$16+2*'Provoz výchozí'!D$17)/('Provoz výchozí'!D$4+2*'Provoz výchozí'!D$5)</f>
        <v>0.52263922728412182</v>
      </c>
      <c r="G56" s="628">
        <f>('Provoz výchozí'!E$16+2*'Provoz výchozí'!E$17)/('Provoz výchozí'!E$4+2*'Provoz výchozí'!E$5)</f>
        <v>0.49733689129468256</v>
      </c>
      <c r="H56" s="628">
        <f>('Provoz výchozí'!F$16+2*'Provoz výchozí'!F$17)/('Provoz výchozí'!F$4+2*'Provoz výchozí'!F$5)</f>
        <v>0.52284339051490336</v>
      </c>
      <c r="I56" s="628">
        <f>('Provoz výchozí'!G$16+2*'Provoz výchozí'!G$17)/('Provoz výchozí'!G$4+2*'Provoz výchozí'!G$5)</f>
        <v>0.52284339051490325</v>
      </c>
      <c r="J56" s="628">
        <f>('Provoz výchozí'!H$16+2*'Provoz výchozí'!H$17)/('Provoz výchozí'!H$4+2*'Provoz výchozí'!H$5)</f>
        <v>0.52284339051490325</v>
      </c>
      <c r="K56" s="628">
        <f>('Provoz výchozí'!I$16+2*'Provoz výchozí'!I$17)/('Provoz výchozí'!I$4+2*'Provoz výchozí'!I$5)</f>
        <v>0.52284339051490325</v>
      </c>
      <c r="L56" s="628">
        <f>('Provoz výchozí'!J$16+2*'Provoz výchozí'!J$17)/('Provoz výchozí'!J$4+2*'Provoz výchozí'!J$5)</f>
        <v>0.52284339051490325</v>
      </c>
      <c r="M56" s="628">
        <f>('Provoz výchozí'!K$16+2*'Provoz výchozí'!K$17)/('Provoz výchozí'!K$4+2*'Provoz výchozí'!K$5)</f>
        <v>0.52284339051490325</v>
      </c>
      <c r="N56" s="628">
        <f>('Provoz výchozí'!L$16+2*'Provoz výchozí'!L$17)/('Provoz výchozí'!L$4+2*'Provoz výchozí'!L$5)</f>
        <v>0.52284339051490325</v>
      </c>
      <c r="O56" s="628">
        <f>('Provoz výchozí'!M$16+2*'Provoz výchozí'!M$17)/('Provoz výchozí'!M$4+2*'Provoz výchozí'!M$5)</f>
        <v>0.52284339051490325</v>
      </c>
      <c r="P56" s="628">
        <f>('Provoz výchozí'!N$16+2*'Provoz výchozí'!N$17)/('Provoz výchozí'!N$4+2*'Provoz výchozí'!N$5)</f>
        <v>0.52284339051490325</v>
      </c>
      <c r="Q56" s="628">
        <f>('Provoz výchozí'!O$16+2*'Provoz výchozí'!O$17)/('Provoz výchozí'!O$4+2*'Provoz výchozí'!O$5)</f>
        <v>0.52284339051490325</v>
      </c>
      <c r="R56" s="628">
        <f>('Provoz výchozí'!P$16+2*'Provoz výchozí'!P$17)/('Provoz výchozí'!P$4+2*'Provoz výchozí'!P$5)</f>
        <v>0.52284339051490325</v>
      </c>
      <c r="S56" s="628">
        <f>('Provoz výchozí'!Q$16+2*'Provoz výchozí'!Q$17)/('Provoz výchozí'!Q$4+2*'Provoz výchozí'!Q$5)</f>
        <v>0.52284339051490325</v>
      </c>
      <c r="T56" s="628">
        <f>('Provoz výchozí'!R$16+2*'Provoz výchozí'!R$17)/('Provoz výchozí'!R$4+2*'Provoz výchozí'!R$5)</f>
        <v>0.52284339051490325</v>
      </c>
      <c r="U56" s="628">
        <f>('Provoz výchozí'!S$16+2*'Provoz výchozí'!S$17)/('Provoz výchozí'!S$4+2*'Provoz výchozí'!S$5)</f>
        <v>0.52284339051490325</v>
      </c>
      <c r="V56" s="628">
        <f>('Provoz výchozí'!T$16+2*'Provoz výchozí'!T$17)/('Provoz výchozí'!T$4+2*'Provoz výchozí'!T$5)</f>
        <v>0.52284339051490325</v>
      </c>
      <c r="W56" s="628">
        <f>('Provoz výchozí'!U$16+2*'Provoz výchozí'!U$17)/('Provoz výchozí'!U$4+2*'Provoz výchozí'!U$5)</f>
        <v>0.52284339051490325</v>
      </c>
      <c r="X56" s="628">
        <f>('Provoz výchozí'!V$16+2*'Provoz výchozí'!V$17)/('Provoz výchozí'!V$4+2*'Provoz výchozí'!V$5)</f>
        <v>0.52284339051490325</v>
      </c>
      <c r="Y56" s="628">
        <f>('Provoz výchozí'!W$16+2*'Provoz výchozí'!W$17)/('Provoz výchozí'!W$4+2*'Provoz výchozí'!W$5)</f>
        <v>0.52284339051490325</v>
      </c>
      <c r="Z56" s="628">
        <f>('Provoz výchozí'!X$16+2*'Provoz výchozí'!X$17)/('Provoz výchozí'!X$4+2*'Provoz výchozí'!X$5)</f>
        <v>0.52284339051490325</v>
      </c>
      <c r="AA56" s="628">
        <f>('Provoz výchozí'!Y$16+2*'Provoz výchozí'!Y$17)/('Provoz výchozí'!Y$4+2*'Provoz výchozí'!Y$5)</f>
        <v>0.52284339051490325</v>
      </c>
      <c r="AB56" s="628">
        <f>('Provoz výchozí'!Z$16+2*'Provoz výchozí'!Z$17)/('Provoz výchozí'!Z$4+2*'Provoz výchozí'!Z$5)</f>
        <v>0.52284339051490325</v>
      </c>
      <c r="AC56" s="628">
        <f>('Provoz výchozí'!AA$16+2*'Provoz výchozí'!AA$17)/('Provoz výchozí'!AA$4+2*'Provoz výchozí'!AA$5)</f>
        <v>0.52284339051490325</v>
      </c>
      <c r="AD56" s="628">
        <f>('Provoz výchozí'!AB$16+2*'Provoz výchozí'!AB$17)/('Provoz výchozí'!AB$4+2*'Provoz výchozí'!AB$5)</f>
        <v>0.52284339051490325</v>
      </c>
      <c r="AE56" s="628">
        <f>('Provoz výchozí'!AC$16+2*'Provoz výchozí'!AC$17)/('Provoz výchozí'!AC$4+2*'Provoz výchozí'!AC$5)</f>
        <v>0.52284339051490325</v>
      </c>
      <c r="AF56" s="628">
        <f>('Provoz výchozí'!AD$16+2*'Provoz výchozí'!AD$17)/('Provoz výchozí'!AD$4+2*'Provoz výchozí'!AD$5)</f>
        <v>0.52284339051490325</v>
      </c>
      <c r="AG56" s="628">
        <f>('Provoz výchozí'!AE$16+2*'Provoz výchozí'!AE$17)/('Provoz výchozí'!AE$4+2*'Provoz výchozí'!AE$5)</f>
        <v>0.52284339051490325</v>
      </c>
      <c r="AH56" s="628">
        <f>('Provoz výchozí'!AF$16+2*'Provoz výchozí'!AF$17)/('Provoz výchozí'!AF$4+2*'Provoz výchozí'!AF$5)</f>
        <v>0.52284339051490325</v>
      </c>
      <c r="AI56" s="628">
        <f>('Provoz výchozí'!AG$16+2*'Provoz výchozí'!AG$17)/('Provoz výchozí'!AG$4+2*'Provoz výchozí'!AG$5)</f>
        <v>0.52284339051490325</v>
      </c>
      <c r="AJ56" s="628">
        <f>('Provoz výchozí'!AH$16+2*'Provoz výchozí'!AH$17)/('Provoz výchozí'!AH$4+2*'Provoz výchozí'!AH$5)</f>
        <v>0.52284339051490325</v>
      </c>
      <c r="AK56" s="654">
        <f>('Provoz výchozí'!AI$16+2*'Provoz výchozí'!AI$17)/('Provoz výchozí'!AI$4+2*'Provoz výchozí'!AI$5)</f>
        <v>0.52284339051490325</v>
      </c>
      <c r="AL56" s="727" t="s">
        <v>623</v>
      </c>
    </row>
    <row r="57" spans="1:38" x14ac:dyDescent="0.3">
      <c r="A57" s="4">
        <f t="shared" si="27"/>
        <v>8</v>
      </c>
      <c r="B57" s="45" t="str">
        <f t="shared" si="27"/>
        <v>Sociální a zdravotní pojištění</v>
      </c>
      <c r="C57" s="64">
        <f t="shared" si="27"/>
        <v>8.1</v>
      </c>
      <c r="D57" s="65" t="str">
        <f t="shared" si="27"/>
        <v>Vlaková četa</v>
      </c>
      <c r="E57" s="634">
        <f>'Provoz výchozí'!C$18/'Provoz výchozí'!C$6</f>
        <v>0.52252741638123434</v>
      </c>
      <c r="F57" s="634">
        <f>'Provoz výchozí'!D$18/'Provoz výchozí'!D$6</f>
        <v>0.52252741638123434</v>
      </c>
      <c r="G57" s="634">
        <f>'Provoz výchozí'!E$18/'Provoz výchozí'!E$6</f>
        <v>0.48622272698945568</v>
      </c>
      <c r="H57" s="634">
        <f>'Provoz výchozí'!F$18/'Provoz výchozí'!F$6</f>
        <v>0.50996135735202242</v>
      </c>
      <c r="I57" s="634">
        <f>'Provoz výchozí'!G$18/'Provoz výchozí'!G$6</f>
        <v>0.52190560643494144</v>
      </c>
      <c r="J57" s="634">
        <f>'Provoz výchozí'!H$18/'Provoz výchozí'!H$6</f>
        <v>0.52190560643494144</v>
      </c>
      <c r="K57" s="634">
        <f>'Provoz výchozí'!I$18/'Provoz výchozí'!I$6</f>
        <v>0.52190560643494144</v>
      </c>
      <c r="L57" s="634">
        <f>'Provoz výchozí'!J$18/'Provoz výchozí'!J$6</f>
        <v>0.52190560643494144</v>
      </c>
      <c r="M57" s="634">
        <f>'Provoz výchozí'!K$18/'Provoz výchozí'!K$6</f>
        <v>0.52190560643494144</v>
      </c>
      <c r="N57" s="634">
        <f>'Provoz výchozí'!L$18/'Provoz výchozí'!L$6</f>
        <v>0.52190560643494144</v>
      </c>
      <c r="O57" s="634">
        <f>'Provoz výchozí'!M$18/'Provoz výchozí'!M$6</f>
        <v>0.52190560643494144</v>
      </c>
      <c r="P57" s="634">
        <f>'Provoz výchozí'!N$18/'Provoz výchozí'!N$6</f>
        <v>0.52190560643494144</v>
      </c>
      <c r="Q57" s="634">
        <f>'Provoz výchozí'!O$18/'Provoz výchozí'!O$6</f>
        <v>0.52190560643494144</v>
      </c>
      <c r="R57" s="634">
        <f>'Provoz výchozí'!P$18/'Provoz výchozí'!P$6</f>
        <v>0.52190560643494144</v>
      </c>
      <c r="S57" s="634">
        <f>'Provoz výchozí'!Q$18/'Provoz výchozí'!Q$6</f>
        <v>0.52190560643494144</v>
      </c>
      <c r="T57" s="634">
        <f>'Provoz výchozí'!R$18/'Provoz výchozí'!R$6</f>
        <v>0.52190560643494144</v>
      </c>
      <c r="U57" s="634">
        <f>'Provoz výchozí'!S$18/'Provoz výchozí'!S$6</f>
        <v>0.52190560643494144</v>
      </c>
      <c r="V57" s="634">
        <f>'Provoz výchozí'!T$18/'Provoz výchozí'!T$6</f>
        <v>0.52190560643494144</v>
      </c>
      <c r="W57" s="634">
        <f>'Provoz výchozí'!U$18/'Provoz výchozí'!U$6</f>
        <v>0.52190560643494144</v>
      </c>
      <c r="X57" s="634">
        <f>'Provoz výchozí'!V$18/'Provoz výchozí'!V$6</f>
        <v>0.52190560643494144</v>
      </c>
      <c r="Y57" s="634">
        <f>'Provoz výchozí'!W$18/'Provoz výchozí'!W$6</f>
        <v>0.52190560643494144</v>
      </c>
      <c r="Z57" s="634">
        <f>'Provoz výchozí'!X$18/'Provoz výchozí'!X$6</f>
        <v>0.52190560643494144</v>
      </c>
      <c r="AA57" s="634">
        <f>'Provoz výchozí'!Y$18/'Provoz výchozí'!Y$6</f>
        <v>0.52190560643494144</v>
      </c>
      <c r="AB57" s="634">
        <f>'Provoz výchozí'!Z$18/'Provoz výchozí'!Z$6</f>
        <v>0.52190560643494144</v>
      </c>
      <c r="AC57" s="634">
        <f>'Provoz výchozí'!AA$18/'Provoz výchozí'!AA$6</f>
        <v>0.52190560643494144</v>
      </c>
      <c r="AD57" s="634">
        <f>'Provoz výchozí'!AB$18/'Provoz výchozí'!AB$6</f>
        <v>0.52190560643494144</v>
      </c>
      <c r="AE57" s="634">
        <f>'Provoz výchozí'!AC$18/'Provoz výchozí'!AC$6</f>
        <v>0.52190560643494144</v>
      </c>
      <c r="AF57" s="634">
        <f>'Provoz výchozí'!AD$18/'Provoz výchozí'!AD$6</f>
        <v>0.52190560643494144</v>
      </c>
      <c r="AG57" s="634">
        <f>'Provoz výchozí'!AE$18/'Provoz výchozí'!AE$6</f>
        <v>0.52190560643494144</v>
      </c>
      <c r="AH57" s="634">
        <f>'Provoz výchozí'!AF$18/'Provoz výchozí'!AF$6</f>
        <v>0.52190560643494144</v>
      </c>
      <c r="AI57" s="634">
        <f>'Provoz výchozí'!AG$18/'Provoz výchozí'!AG$6</f>
        <v>0.52190560643494144</v>
      </c>
      <c r="AJ57" s="634">
        <f>'Provoz výchozí'!AH$18/'Provoz výchozí'!AH$6</f>
        <v>0.52190560643494144</v>
      </c>
      <c r="AK57" s="655">
        <f>'Provoz výchozí'!AI$18/'Provoz výchozí'!AI$6</f>
        <v>0.52190560643494144</v>
      </c>
      <c r="AL57" s="728" t="s">
        <v>624</v>
      </c>
    </row>
    <row r="58" spans="1:38" x14ac:dyDescent="0.3">
      <c r="A58" s="4" t="str">
        <f t="shared" si="27"/>
        <v/>
      </c>
      <c r="B58" s="45" t="str">
        <f t="shared" si="27"/>
        <v/>
      </c>
      <c r="C58" s="64" t="str">
        <f t="shared" si="27"/>
        <v>8.2</v>
      </c>
      <c r="D58" s="65" t="str">
        <f t="shared" si="27"/>
        <v>Strojvedoucí</v>
      </c>
      <c r="E58" s="635">
        <f>'Provoz výchozí'!C$19/'Provoz výchozí'!C$7</f>
        <v>0.51826172163290229</v>
      </c>
      <c r="F58" s="635">
        <f>'Provoz výchozí'!D$19/'Provoz výchozí'!D$7</f>
        <v>0.51826172163290229</v>
      </c>
      <c r="G58" s="635">
        <f>'Provoz výchozí'!E$19/'Provoz výchozí'!E$7</f>
        <v>0.4557336461948448</v>
      </c>
      <c r="H58" s="635">
        <f>'Provoz výchozí'!F$19/'Provoz výchozí'!F$7</f>
        <v>0.49609191179707107</v>
      </c>
      <c r="I58" s="635">
        <f>'Provoz výchozí'!G$19/'Provoz výchozí'!G$7</f>
        <v>0.51370929634007823</v>
      </c>
      <c r="J58" s="635">
        <f>'Provoz výchozí'!H$19/'Provoz výchozí'!H$7</f>
        <v>0.51370929634007823</v>
      </c>
      <c r="K58" s="635">
        <f>'Provoz výchozí'!I$19/'Provoz výchozí'!I$7</f>
        <v>0.51370929634007823</v>
      </c>
      <c r="L58" s="635">
        <f>'Provoz výchozí'!J$19/'Provoz výchozí'!J$7</f>
        <v>0.51370929634007823</v>
      </c>
      <c r="M58" s="635">
        <f>'Provoz výchozí'!K$19/'Provoz výchozí'!K$7</f>
        <v>0.51370929634007823</v>
      </c>
      <c r="N58" s="635">
        <f>'Provoz výchozí'!L$19/'Provoz výchozí'!L$7</f>
        <v>0.51370929634007823</v>
      </c>
      <c r="O58" s="635">
        <f>'Provoz výchozí'!M$19/'Provoz výchozí'!M$7</f>
        <v>0.51370929634007823</v>
      </c>
      <c r="P58" s="635">
        <f>'Provoz výchozí'!N$19/'Provoz výchozí'!N$7</f>
        <v>0.51370929634007823</v>
      </c>
      <c r="Q58" s="635">
        <f>'Provoz výchozí'!O$19/'Provoz výchozí'!O$7</f>
        <v>0.51370929634007823</v>
      </c>
      <c r="R58" s="635">
        <f>'Provoz výchozí'!P$19/'Provoz výchozí'!P$7</f>
        <v>0.51370929634007823</v>
      </c>
      <c r="S58" s="635">
        <f>'Provoz výchozí'!Q$19/'Provoz výchozí'!Q$7</f>
        <v>0.51370929634007823</v>
      </c>
      <c r="T58" s="635">
        <f>'Provoz výchozí'!R$19/'Provoz výchozí'!R$7</f>
        <v>0.51370929634007823</v>
      </c>
      <c r="U58" s="635">
        <f>'Provoz výchozí'!S$19/'Provoz výchozí'!S$7</f>
        <v>0.51370929634007823</v>
      </c>
      <c r="V58" s="635">
        <f>'Provoz výchozí'!T$19/'Provoz výchozí'!T$7</f>
        <v>0.51370929634007823</v>
      </c>
      <c r="W58" s="635">
        <f>'Provoz výchozí'!U$19/'Provoz výchozí'!U$7</f>
        <v>0.51370929634007823</v>
      </c>
      <c r="X58" s="635">
        <f>'Provoz výchozí'!V$19/'Provoz výchozí'!V$7</f>
        <v>0.51370929634007823</v>
      </c>
      <c r="Y58" s="635">
        <f>'Provoz výchozí'!W$19/'Provoz výchozí'!W$7</f>
        <v>0.51370929634007823</v>
      </c>
      <c r="Z58" s="635">
        <f>'Provoz výchozí'!X$19/'Provoz výchozí'!X$7</f>
        <v>0.51370929634007823</v>
      </c>
      <c r="AA58" s="635">
        <f>'Provoz výchozí'!Y$19/'Provoz výchozí'!Y$7</f>
        <v>0.51370929634007823</v>
      </c>
      <c r="AB58" s="635">
        <f>'Provoz výchozí'!Z$19/'Provoz výchozí'!Z$7</f>
        <v>0.51370929634007823</v>
      </c>
      <c r="AC58" s="635">
        <f>'Provoz výchozí'!AA$19/'Provoz výchozí'!AA$7</f>
        <v>0.51370929634007823</v>
      </c>
      <c r="AD58" s="635">
        <f>'Provoz výchozí'!AB$19/'Provoz výchozí'!AB$7</f>
        <v>0.51370929634007823</v>
      </c>
      <c r="AE58" s="635">
        <f>'Provoz výchozí'!AC$19/'Provoz výchozí'!AC$7</f>
        <v>0.51370929634007823</v>
      </c>
      <c r="AF58" s="635">
        <f>'Provoz výchozí'!AD$19/'Provoz výchozí'!AD$7</f>
        <v>0.51370929634007823</v>
      </c>
      <c r="AG58" s="635">
        <f>'Provoz výchozí'!AE$19/'Provoz výchozí'!AE$7</f>
        <v>0.51370929634007823</v>
      </c>
      <c r="AH58" s="635">
        <f>'Provoz výchozí'!AF$19/'Provoz výchozí'!AF$7</f>
        <v>0.51370929634007823</v>
      </c>
      <c r="AI58" s="635">
        <f>'Provoz výchozí'!AG$19/'Provoz výchozí'!AG$7</f>
        <v>0.51370929634007823</v>
      </c>
      <c r="AJ58" s="635">
        <f>'Provoz výchozí'!AH$19/'Provoz výchozí'!AH$7</f>
        <v>0.51370929634007823</v>
      </c>
      <c r="AK58" s="656">
        <f>'Provoz výchozí'!AI$19/'Provoz výchozí'!AI$7</f>
        <v>0.51370929634007823</v>
      </c>
      <c r="AL58" s="729" t="s">
        <v>625</v>
      </c>
    </row>
    <row r="59" spans="1:38" x14ac:dyDescent="0.3">
      <c r="A59" s="4" t="str">
        <f t="shared" si="27"/>
        <v/>
      </c>
      <c r="B59" s="45" t="str">
        <f t="shared" si="27"/>
        <v/>
      </c>
      <c r="C59" s="64" t="str">
        <f t="shared" si="27"/>
        <v>8.3</v>
      </c>
      <c r="D59" s="65" t="str">
        <f t="shared" si="27"/>
        <v>Pokladní</v>
      </c>
      <c r="E59" s="636">
        <f>'Provoz výchozí'!C$20/'Provoz výchozí'!C$8</f>
        <v>0.49906618221331794</v>
      </c>
      <c r="F59" s="636">
        <f>'Provoz výchozí'!D$20/'Provoz výchozí'!D$8</f>
        <v>0.49906618221331794</v>
      </c>
      <c r="G59" s="636">
        <f>'Provoz výchozí'!E$20/'Provoz výchozí'!E$8</f>
        <v>0.4296397911319586</v>
      </c>
      <c r="H59" s="636">
        <f>'Provoz výchozí'!F$20/'Provoz výchozí'!F$8</f>
        <v>0.43195200342832657</v>
      </c>
      <c r="I59" s="636">
        <f>'Provoz výchozí'!G$20/'Provoz výchozí'!G$8</f>
        <v>0.43195200342832657</v>
      </c>
      <c r="J59" s="636">
        <f>'Provoz výchozí'!H$20/'Provoz výchozí'!H$8</f>
        <v>0.43195200342832657</v>
      </c>
      <c r="K59" s="636">
        <f>'Provoz výchozí'!I$20/'Provoz výchozí'!I$8</f>
        <v>0.43195200342832657</v>
      </c>
      <c r="L59" s="636">
        <f>'Provoz výchozí'!J$20/'Provoz výchozí'!J$8</f>
        <v>0.43195200342832657</v>
      </c>
      <c r="M59" s="636">
        <f>'Provoz výchozí'!K$20/'Provoz výchozí'!K$8</f>
        <v>0.43195200342832657</v>
      </c>
      <c r="N59" s="636">
        <f>'Provoz výchozí'!L$20/'Provoz výchozí'!L$8</f>
        <v>0.43195200342832657</v>
      </c>
      <c r="O59" s="636">
        <f>'Provoz výchozí'!M$20/'Provoz výchozí'!M$8</f>
        <v>0.43195200342832657</v>
      </c>
      <c r="P59" s="636">
        <f>'Provoz výchozí'!N$20/'Provoz výchozí'!N$8</f>
        <v>0.43195200342832657</v>
      </c>
      <c r="Q59" s="636">
        <f>'Provoz výchozí'!O$20/'Provoz výchozí'!O$8</f>
        <v>0.43195200342832657</v>
      </c>
      <c r="R59" s="636">
        <f>'Provoz výchozí'!P$20/'Provoz výchozí'!P$8</f>
        <v>0.43195200342832657</v>
      </c>
      <c r="S59" s="636">
        <f>'Provoz výchozí'!Q$20/'Provoz výchozí'!Q$8</f>
        <v>0.43195200342832657</v>
      </c>
      <c r="T59" s="636">
        <f>'Provoz výchozí'!R$20/'Provoz výchozí'!R$8</f>
        <v>0.43195200342832657</v>
      </c>
      <c r="U59" s="636">
        <f>'Provoz výchozí'!S$20/'Provoz výchozí'!S$8</f>
        <v>0.43195200342832657</v>
      </c>
      <c r="V59" s="636">
        <f>'Provoz výchozí'!T$20/'Provoz výchozí'!T$8</f>
        <v>0.43195200342832657</v>
      </c>
      <c r="W59" s="636">
        <f>'Provoz výchozí'!U$20/'Provoz výchozí'!U$8</f>
        <v>0.43195200342832657</v>
      </c>
      <c r="X59" s="636">
        <f>'Provoz výchozí'!V$20/'Provoz výchozí'!V$8</f>
        <v>0.43195200342832657</v>
      </c>
      <c r="Y59" s="636">
        <f>'Provoz výchozí'!W$20/'Provoz výchozí'!W$8</f>
        <v>0.43195200342832657</v>
      </c>
      <c r="Z59" s="636">
        <f>'Provoz výchozí'!X$20/'Provoz výchozí'!X$8</f>
        <v>0.43195200342832657</v>
      </c>
      <c r="AA59" s="636">
        <f>'Provoz výchozí'!Y$20/'Provoz výchozí'!Y$8</f>
        <v>0.43195200342832657</v>
      </c>
      <c r="AB59" s="636">
        <f>'Provoz výchozí'!Z$20/'Provoz výchozí'!Z$8</f>
        <v>0.43195200342832657</v>
      </c>
      <c r="AC59" s="636">
        <f>'Provoz výchozí'!AA$20/'Provoz výchozí'!AA$8</f>
        <v>0.43195200342832657</v>
      </c>
      <c r="AD59" s="636">
        <f>'Provoz výchozí'!AB$20/'Provoz výchozí'!AB$8</f>
        <v>0.43195200342832657</v>
      </c>
      <c r="AE59" s="636">
        <f>'Provoz výchozí'!AC$20/'Provoz výchozí'!AC$8</f>
        <v>0.43195200342832657</v>
      </c>
      <c r="AF59" s="636">
        <f>'Provoz výchozí'!AD$20/'Provoz výchozí'!AD$8</f>
        <v>0.43195200342832657</v>
      </c>
      <c r="AG59" s="636">
        <f>'Provoz výchozí'!AE$20/'Provoz výchozí'!AE$8</f>
        <v>0.43195200342832657</v>
      </c>
      <c r="AH59" s="636">
        <f>'Provoz výchozí'!AF$20/'Provoz výchozí'!AF$8</f>
        <v>0.43195200342832657</v>
      </c>
      <c r="AI59" s="636">
        <f>'Provoz výchozí'!AG$20/'Provoz výchozí'!AG$8</f>
        <v>0.43195200342832657</v>
      </c>
      <c r="AJ59" s="636">
        <f>'Provoz výchozí'!AH$20/'Provoz výchozí'!AH$8</f>
        <v>0.43195200342832657</v>
      </c>
      <c r="AK59" s="657">
        <f>'Provoz výchozí'!AI$20/'Provoz výchozí'!AI$8</f>
        <v>0.43195200342832657</v>
      </c>
      <c r="AL59" s="730" t="s">
        <v>626</v>
      </c>
    </row>
    <row r="60" spans="1:38" x14ac:dyDescent="0.3">
      <c r="A60" s="4" t="str">
        <f t="shared" si="27"/>
        <v/>
      </c>
      <c r="B60" s="45" t="str">
        <f t="shared" si="27"/>
        <v/>
      </c>
      <c r="C60" s="64" t="str">
        <f t="shared" si="27"/>
        <v>8.4</v>
      </c>
      <c r="D60" s="65" t="str">
        <f t="shared" si="27"/>
        <v>Ostatní zaměstnanci</v>
      </c>
      <c r="E60" s="628">
        <f>('Provoz výchozí'!C$16+2*'Provoz výchozí'!C$17)/('Provoz výchozí'!C$4+2*'Provoz výchozí'!C$5)</f>
        <v>0.52263922728412182</v>
      </c>
      <c r="F60" s="628">
        <f>('Provoz výchozí'!D$16+2*'Provoz výchozí'!D$17)/('Provoz výchozí'!D$4+2*'Provoz výchozí'!D$5)</f>
        <v>0.52263922728412182</v>
      </c>
      <c r="G60" s="628">
        <f>('Provoz výchozí'!E$16+2*'Provoz výchozí'!E$17)/('Provoz výchozí'!E$4+2*'Provoz výchozí'!E$5)</f>
        <v>0.49733689129468256</v>
      </c>
      <c r="H60" s="628">
        <f>('Provoz výchozí'!F$16+2*'Provoz výchozí'!F$17)/('Provoz výchozí'!F$4+2*'Provoz výchozí'!F$5)</f>
        <v>0.52284339051490336</v>
      </c>
      <c r="I60" s="628">
        <f>('Provoz výchozí'!G$16+2*'Provoz výchozí'!G$17)/('Provoz výchozí'!G$4+2*'Provoz výchozí'!G$5)</f>
        <v>0.52284339051490325</v>
      </c>
      <c r="J60" s="628">
        <f>('Provoz výchozí'!H$16+2*'Provoz výchozí'!H$17)/('Provoz výchozí'!H$4+2*'Provoz výchozí'!H$5)</f>
        <v>0.52284339051490325</v>
      </c>
      <c r="K60" s="628">
        <f>('Provoz výchozí'!I$16+2*'Provoz výchozí'!I$17)/('Provoz výchozí'!I$4+2*'Provoz výchozí'!I$5)</f>
        <v>0.52284339051490325</v>
      </c>
      <c r="L60" s="628">
        <f>('Provoz výchozí'!J$16+2*'Provoz výchozí'!J$17)/('Provoz výchozí'!J$4+2*'Provoz výchozí'!J$5)</f>
        <v>0.52284339051490325</v>
      </c>
      <c r="M60" s="628">
        <f>('Provoz výchozí'!K$16+2*'Provoz výchozí'!K$17)/('Provoz výchozí'!K$4+2*'Provoz výchozí'!K$5)</f>
        <v>0.52284339051490325</v>
      </c>
      <c r="N60" s="628">
        <f>('Provoz výchozí'!L$16+2*'Provoz výchozí'!L$17)/('Provoz výchozí'!L$4+2*'Provoz výchozí'!L$5)</f>
        <v>0.52284339051490325</v>
      </c>
      <c r="O60" s="628">
        <f>('Provoz výchozí'!M$16+2*'Provoz výchozí'!M$17)/('Provoz výchozí'!M$4+2*'Provoz výchozí'!M$5)</f>
        <v>0.52284339051490325</v>
      </c>
      <c r="P60" s="628">
        <f>('Provoz výchozí'!N$16+2*'Provoz výchozí'!N$17)/('Provoz výchozí'!N$4+2*'Provoz výchozí'!N$5)</f>
        <v>0.52284339051490325</v>
      </c>
      <c r="Q60" s="628">
        <f>('Provoz výchozí'!O$16+2*'Provoz výchozí'!O$17)/('Provoz výchozí'!O$4+2*'Provoz výchozí'!O$5)</f>
        <v>0.52284339051490325</v>
      </c>
      <c r="R60" s="628">
        <f>('Provoz výchozí'!P$16+2*'Provoz výchozí'!P$17)/('Provoz výchozí'!P$4+2*'Provoz výchozí'!P$5)</f>
        <v>0.52284339051490325</v>
      </c>
      <c r="S60" s="628">
        <f>('Provoz výchozí'!Q$16+2*'Provoz výchozí'!Q$17)/('Provoz výchozí'!Q$4+2*'Provoz výchozí'!Q$5)</f>
        <v>0.52284339051490325</v>
      </c>
      <c r="T60" s="628">
        <f>('Provoz výchozí'!R$16+2*'Provoz výchozí'!R$17)/('Provoz výchozí'!R$4+2*'Provoz výchozí'!R$5)</f>
        <v>0.52284339051490325</v>
      </c>
      <c r="U60" s="628">
        <f>('Provoz výchozí'!S$16+2*'Provoz výchozí'!S$17)/('Provoz výchozí'!S$4+2*'Provoz výchozí'!S$5)</f>
        <v>0.52284339051490325</v>
      </c>
      <c r="V60" s="628">
        <f>('Provoz výchozí'!T$16+2*'Provoz výchozí'!T$17)/('Provoz výchozí'!T$4+2*'Provoz výchozí'!T$5)</f>
        <v>0.52284339051490325</v>
      </c>
      <c r="W60" s="628">
        <f>('Provoz výchozí'!U$16+2*'Provoz výchozí'!U$17)/('Provoz výchozí'!U$4+2*'Provoz výchozí'!U$5)</f>
        <v>0.52284339051490325</v>
      </c>
      <c r="X60" s="628">
        <f>('Provoz výchozí'!V$16+2*'Provoz výchozí'!V$17)/('Provoz výchozí'!V$4+2*'Provoz výchozí'!V$5)</f>
        <v>0.52284339051490325</v>
      </c>
      <c r="Y60" s="628">
        <f>('Provoz výchozí'!W$16+2*'Provoz výchozí'!W$17)/('Provoz výchozí'!W$4+2*'Provoz výchozí'!W$5)</f>
        <v>0.52284339051490325</v>
      </c>
      <c r="Z60" s="628">
        <f>('Provoz výchozí'!X$16+2*'Provoz výchozí'!X$17)/('Provoz výchozí'!X$4+2*'Provoz výchozí'!X$5)</f>
        <v>0.52284339051490325</v>
      </c>
      <c r="AA60" s="628">
        <f>('Provoz výchozí'!Y$16+2*'Provoz výchozí'!Y$17)/('Provoz výchozí'!Y$4+2*'Provoz výchozí'!Y$5)</f>
        <v>0.52284339051490325</v>
      </c>
      <c r="AB60" s="628">
        <f>('Provoz výchozí'!Z$16+2*'Provoz výchozí'!Z$17)/('Provoz výchozí'!Z$4+2*'Provoz výchozí'!Z$5)</f>
        <v>0.52284339051490325</v>
      </c>
      <c r="AC60" s="628">
        <f>('Provoz výchozí'!AA$16+2*'Provoz výchozí'!AA$17)/('Provoz výchozí'!AA$4+2*'Provoz výchozí'!AA$5)</f>
        <v>0.52284339051490325</v>
      </c>
      <c r="AD60" s="628">
        <f>('Provoz výchozí'!AB$16+2*'Provoz výchozí'!AB$17)/('Provoz výchozí'!AB$4+2*'Provoz výchozí'!AB$5)</f>
        <v>0.52284339051490325</v>
      </c>
      <c r="AE60" s="628">
        <f>('Provoz výchozí'!AC$16+2*'Provoz výchozí'!AC$17)/('Provoz výchozí'!AC$4+2*'Provoz výchozí'!AC$5)</f>
        <v>0.52284339051490325</v>
      </c>
      <c r="AF60" s="628">
        <f>('Provoz výchozí'!AD$16+2*'Provoz výchozí'!AD$17)/('Provoz výchozí'!AD$4+2*'Provoz výchozí'!AD$5)</f>
        <v>0.52284339051490325</v>
      </c>
      <c r="AG60" s="628">
        <f>('Provoz výchozí'!AE$16+2*'Provoz výchozí'!AE$17)/('Provoz výchozí'!AE$4+2*'Provoz výchozí'!AE$5)</f>
        <v>0.52284339051490325</v>
      </c>
      <c r="AH60" s="628">
        <f>('Provoz výchozí'!AF$16+2*'Provoz výchozí'!AF$17)/('Provoz výchozí'!AF$4+2*'Provoz výchozí'!AF$5)</f>
        <v>0.52284339051490325</v>
      </c>
      <c r="AI60" s="628">
        <f>('Provoz výchozí'!AG$16+2*'Provoz výchozí'!AG$17)/('Provoz výchozí'!AG$4+2*'Provoz výchozí'!AG$5)</f>
        <v>0.52284339051490325</v>
      </c>
      <c r="AJ60" s="628">
        <f>('Provoz výchozí'!AH$16+2*'Provoz výchozí'!AH$17)/('Provoz výchozí'!AH$4+2*'Provoz výchozí'!AH$5)</f>
        <v>0.52284339051490325</v>
      </c>
      <c r="AK60" s="654">
        <f>('Provoz výchozí'!AI$16+2*'Provoz výchozí'!AI$17)/('Provoz výchozí'!AI$4+2*'Provoz výchozí'!AI$5)</f>
        <v>0.52284339051490325</v>
      </c>
      <c r="AL60" s="727" t="s">
        <v>623</v>
      </c>
    </row>
    <row r="61" spans="1:38" x14ac:dyDescent="0.3">
      <c r="A61" s="4">
        <f t="shared" ref="A61:D70" si="28">IF(A19="","",A19)</f>
        <v>9</v>
      </c>
      <c r="B61" s="45" t="str">
        <f t="shared" si="28"/>
        <v>Cestovné</v>
      </c>
      <c r="C61" s="64" t="str">
        <f t="shared" si="28"/>
        <v/>
      </c>
      <c r="D61" s="65" t="str">
        <f t="shared" si="28"/>
        <v/>
      </c>
      <c r="E61" s="628">
        <f>('Provoz výchozí'!C$16+2*'Provoz výchozí'!C$17)/('Provoz výchozí'!C$4+2*'Provoz výchozí'!C$5)</f>
        <v>0.52263922728412182</v>
      </c>
      <c r="F61" s="628">
        <f>('Provoz výchozí'!D$16+2*'Provoz výchozí'!D$17)/('Provoz výchozí'!D$4+2*'Provoz výchozí'!D$5)</f>
        <v>0.52263922728412182</v>
      </c>
      <c r="G61" s="628">
        <f>('Provoz výchozí'!E$16+2*'Provoz výchozí'!E$17)/('Provoz výchozí'!E$4+2*'Provoz výchozí'!E$5)</f>
        <v>0.49733689129468256</v>
      </c>
      <c r="H61" s="628">
        <f>('Provoz výchozí'!F$16+2*'Provoz výchozí'!F$17)/('Provoz výchozí'!F$4+2*'Provoz výchozí'!F$5)</f>
        <v>0.52284339051490336</v>
      </c>
      <c r="I61" s="628">
        <f>('Provoz výchozí'!G$16+2*'Provoz výchozí'!G$17)/('Provoz výchozí'!G$4+2*'Provoz výchozí'!G$5)</f>
        <v>0.52284339051490325</v>
      </c>
      <c r="J61" s="628">
        <f>('Provoz výchozí'!H$16+2*'Provoz výchozí'!H$17)/('Provoz výchozí'!H$4+2*'Provoz výchozí'!H$5)</f>
        <v>0.52284339051490325</v>
      </c>
      <c r="K61" s="628">
        <f>('Provoz výchozí'!I$16+2*'Provoz výchozí'!I$17)/('Provoz výchozí'!I$4+2*'Provoz výchozí'!I$5)</f>
        <v>0.52284339051490325</v>
      </c>
      <c r="L61" s="628">
        <f>('Provoz výchozí'!J$16+2*'Provoz výchozí'!J$17)/('Provoz výchozí'!J$4+2*'Provoz výchozí'!J$5)</f>
        <v>0.52284339051490325</v>
      </c>
      <c r="M61" s="628">
        <f>('Provoz výchozí'!K$16+2*'Provoz výchozí'!K$17)/('Provoz výchozí'!K$4+2*'Provoz výchozí'!K$5)</f>
        <v>0.52284339051490325</v>
      </c>
      <c r="N61" s="628">
        <f>('Provoz výchozí'!L$16+2*'Provoz výchozí'!L$17)/('Provoz výchozí'!L$4+2*'Provoz výchozí'!L$5)</f>
        <v>0.52284339051490325</v>
      </c>
      <c r="O61" s="628">
        <f>('Provoz výchozí'!M$16+2*'Provoz výchozí'!M$17)/('Provoz výchozí'!M$4+2*'Provoz výchozí'!M$5)</f>
        <v>0.52284339051490325</v>
      </c>
      <c r="P61" s="628">
        <f>('Provoz výchozí'!N$16+2*'Provoz výchozí'!N$17)/('Provoz výchozí'!N$4+2*'Provoz výchozí'!N$5)</f>
        <v>0.52284339051490325</v>
      </c>
      <c r="Q61" s="628">
        <f>('Provoz výchozí'!O$16+2*'Provoz výchozí'!O$17)/('Provoz výchozí'!O$4+2*'Provoz výchozí'!O$5)</f>
        <v>0.52284339051490325</v>
      </c>
      <c r="R61" s="628">
        <f>('Provoz výchozí'!P$16+2*'Provoz výchozí'!P$17)/('Provoz výchozí'!P$4+2*'Provoz výchozí'!P$5)</f>
        <v>0.52284339051490325</v>
      </c>
      <c r="S61" s="628">
        <f>('Provoz výchozí'!Q$16+2*'Provoz výchozí'!Q$17)/('Provoz výchozí'!Q$4+2*'Provoz výchozí'!Q$5)</f>
        <v>0.52284339051490325</v>
      </c>
      <c r="T61" s="628">
        <f>('Provoz výchozí'!R$16+2*'Provoz výchozí'!R$17)/('Provoz výchozí'!R$4+2*'Provoz výchozí'!R$5)</f>
        <v>0.52284339051490325</v>
      </c>
      <c r="U61" s="628">
        <f>('Provoz výchozí'!S$16+2*'Provoz výchozí'!S$17)/('Provoz výchozí'!S$4+2*'Provoz výchozí'!S$5)</f>
        <v>0.52284339051490325</v>
      </c>
      <c r="V61" s="628">
        <f>('Provoz výchozí'!T$16+2*'Provoz výchozí'!T$17)/('Provoz výchozí'!T$4+2*'Provoz výchozí'!T$5)</f>
        <v>0.52284339051490325</v>
      </c>
      <c r="W61" s="628">
        <f>('Provoz výchozí'!U$16+2*'Provoz výchozí'!U$17)/('Provoz výchozí'!U$4+2*'Provoz výchozí'!U$5)</f>
        <v>0.52284339051490325</v>
      </c>
      <c r="X61" s="628">
        <f>('Provoz výchozí'!V$16+2*'Provoz výchozí'!V$17)/('Provoz výchozí'!V$4+2*'Provoz výchozí'!V$5)</f>
        <v>0.52284339051490325</v>
      </c>
      <c r="Y61" s="628">
        <f>('Provoz výchozí'!W$16+2*'Provoz výchozí'!W$17)/('Provoz výchozí'!W$4+2*'Provoz výchozí'!W$5)</f>
        <v>0.52284339051490325</v>
      </c>
      <c r="Z61" s="628">
        <f>('Provoz výchozí'!X$16+2*'Provoz výchozí'!X$17)/('Provoz výchozí'!X$4+2*'Provoz výchozí'!X$5)</f>
        <v>0.52284339051490325</v>
      </c>
      <c r="AA61" s="628">
        <f>('Provoz výchozí'!Y$16+2*'Provoz výchozí'!Y$17)/('Provoz výchozí'!Y$4+2*'Provoz výchozí'!Y$5)</f>
        <v>0.52284339051490325</v>
      </c>
      <c r="AB61" s="628">
        <f>('Provoz výchozí'!Z$16+2*'Provoz výchozí'!Z$17)/('Provoz výchozí'!Z$4+2*'Provoz výchozí'!Z$5)</f>
        <v>0.52284339051490325</v>
      </c>
      <c r="AC61" s="628">
        <f>('Provoz výchozí'!AA$16+2*'Provoz výchozí'!AA$17)/('Provoz výchozí'!AA$4+2*'Provoz výchozí'!AA$5)</f>
        <v>0.52284339051490325</v>
      </c>
      <c r="AD61" s="628">
        <f>('Provoz výchozí'!AB$16+2*'Provoz výchozí'!AB$17)/('Provoz výchozí'!AB$4+2*'Provoz výchozí'!AB$5)</f>
        <v>0.52284339051490325</v>
      </c>
      <c r="AE61" s="628">
        <f>('Provoz výchozí'!AC$16+2*'Provoz výchozí'!AC$17)/('Provoz výchozí'!AC$4+2*'Provoz výchozí'!AC$5)</f>
        <v>0.52284339051490325</v>
      </c>
      <c r="AF61" s="628">
        <f>('Provoz výchozí'!AD$16+2*'Provoz výchozí'!AD$17)/('Provoz výchozí'!AD$4+2*'Provoz výchozí'!AD$5)</f>
        <v>0.52284339051490325</v>
      </c>
      <c r="AG61" s="628">
        <f>('Provoz výchozí'!AE$16+2*'Provoz výchozí'!AE$17)/('Provoz výchozí'!AE$4+2*'Provoz výchozí'!AE$5)</f>
        <v>0.52284339051490325</v>
      </c>
      <c r="AH61" s="628">
        <f>('Provoz výchozí'!AF$16+2*'Provoz výchozí'!AF$17)/('Provoz výchozí'!AF$4+2*'Provoz výchozí'!AF$5)</f>
        <v>0.52284339051490325</v>
      </c>
      <c r="AI61" s="628">
        <f>('Provoz výchozí'!AG$16+2*'Provoz výchozí'!AG$17)/('Provoz výchozí'!AG$4+2*'Provoz výchozí'!AG$5)</f>
        <v>0.52284339051490325</v>
      </c>
      <c r="AJ61" s="628">
        <f>('Provoz výchozí'!AH$16+2*'Provoz výchozí'!AH$17)/('Provoz výchozí'!AH$4+2*'Provoz výchozí'!AH$5)</f>
        <v>0.52284339051490325</v>
      </c>
      <c r="AK61" s="654">
        <f>('Provoz výchozí'!AI$16+2*'Provoz výchozí'!AI$17)/('Provoz výchozí'!AI$4+2*'Provoz výchozí'!AI$5)</f>
        <v>0.52284339051490325</v>
      </c>
      <c r="AL61" s="727" t="s">
        <v>623</v>
      </c>
    </row>
    <row r="62" spans="1:38" x14ac:dyDescent="0.3">
      <c r="A62" s="4">
        <f t="shared" si="28"/>
        <v>10</v>
      </c>
      <c r="B62" s="45" t="str">
        <f t="shared" si="28"/>
        <v>Úhrada za použití dopravní cesty</v>
      </c>
      <c r="C62" s="64" t="str">
        <f t="shared" si="28"/>
        <v/>
      </c>
      <c r="D62" s="65" t="str">
        <f t="shared" si="28"/>
        <v/>
      </c>
      <c r="E62" s="628">
        <f>('Provoz výchozí'!C$16+2*'Provoz výchozí'!C$17)/('Provoz výchozí'!C$4+2*'Provoz výchozí'!C$5)</f>
        <v>0.52263922728412182</v>
      </c>
      <c r="F62" s="628">
        <f>('Provoz výchozí'!D$16+2*'Provoz výchozí'!D$17)/('Provoz výchozí'!D$4+2*'Provoz výchozí'!D$5)</f>
        <v>0.52263922728412182</v>
      </c>
      <c r="G62" s="628">
        <f>('Provoz výchozí'!E$16+2*'Provoz výchozí'!E$17)/('Provoz výchozí'!E$4+2*'Provoz výchozí'!E$5)</f>
        <v>0.49733689129468256</v>
      </c>
      <c r="H62" s="628">
        <f>('Provoz výchozí'!F$16+2*'Provoz výchozí'!F$17)/('Provoz výchozí'!F$4+2*'Provoz výchozí'!F$5)</f>
        <v>0.52284339051490336</v>
      </c>
      <c r="I62" s="628">
        <f>('Provoz výchozí'!G$16+2*'Provoz výchozí'!G$17)/('Provoz výchozí'!G$4+2*'Provoz výchozí'!G$5)</f>
        <v>0.52284339051490325</v>
      </c>
      <c r="J62" s="628">
        <f>('Provoz výchozí'!H$16+2*'Provoz výchozí'!H$17)/('Provoz výchozí'!H$4+2*'Provoz výchozí'!H$5)</f>
        <v>0.52284339051490325</v>
      </c>
      <c r="K62" s="628">
        <f>('Provoz výchozí'!I$16+2*'Provoz výchozí'!I$17)/('Provoz výchozí'!I$4+2*'Provoz výchozí'!I$5)</f>
        <v>0.52284339051490325</v>
      </c>
      <c r="L62" s="628">
        <f>('Provoz výchozí'!J$16+2*'Provoz výchozí'!J$17)/('Provoz výchozí'!J$4+2*'Provoz výchozí'!J$5)</f>
        <v>0.52284339051490325</v>
      </c>
      <c r="M62" s="628">
        <f>('Provoz výchozí'!K$16+2*'Provoz výchozí'!K$17)/('Provoz výchozí'!K$4+2*'Provoz výchozí'!K$5)</f>
        <v>0.52284339051490325</v>
      </c>
      <c r="N62" s="628">
        <f>('Provoz výchozí'!L$16+2*'Provoz výchozí'!L$17)/('Provoz výchozí'!L$4+2*'Provoz výchozí'!L$5)</f>
        <v>0.52284339051490325</v>
      </c>
      <c r="O62" s="628">
        <f>('Provoz výchozí'!M$16+2*'Provoz výchozí'!M$17)/('Provoz výchozí'!M$4+2*'Provoz výchozí'!M$5)</f>
        <v>0.52284339051490325</v>
      </c>
      <c r="P62" s="628">
        <f>('Provoz výchozí'!N$16+2*'Provoz výchozí'!N$17)/('Provoz výchozí'!N$4+2*'Provoz výchozí'!N$5)</f>
        <v>0.52284339051490325</v>
      </c>
      <c r="Q62" s="628">
        <f>('Provoz výchozí'!O$16+2*'Provoz výchozí'!O$17)/('Provoz výchozí'!O$4+2*'Provoz výchozí'!O$5)</f>
        <v>0.52284339051490325</v>
      </c>
      <c r="R62" s="628">
        <f>('Provoz výchozí'!P$16+2*'Provoz výchozí'!P$17)/('Provoz výchozí'!P$4+2*'Provoz výchozí'!P$5)</f>
        <v>0.52284339051490325</v>
      </c>
      <c r="S62" s="628">
        <f>('Provoz výchozí'!Q$16+2*'Provoz výchozí'!Q$17)/('Provoz výchozí'!Q$4+2*'Provoz výchozí'!Q$5)</f>
        <v>0.52284339051490325</v>
      </c>
      <c r="T62" s="628">
        <f>('Provoz výchozí'!R$16+2*'Provoz výchozí'!R$17)/('Provoz výchozí'!R$4+2*'Provoz výchozí'!R$5)</f>
        <v>0.52284339051490325</v>
      </c>
      <c r="U62" s="628">
        <f>('Provoz výchozí'!S$16+2*'Provoz výchozí'!S$17)/('Provoz výchozí'!S$4+2*'Provoz výchozí'!S$5)</f>
        <v>0.52284339051490325</v>
      </c>
      <c r="V62" s="628">
        <f>('Provoz výchozí'!T$16+2*'Provoz výchozí'!T$17)/('Provoz výchozí'!T$4+2*'Provoz výchozí'!T$5)</f>
        <v>0.52284339051490325</v>
      </c>
      <c r="W62" s="628">
        <f>('Provoz výchozí'!U$16+2*'Provoz výchozí'!U$17)/('Provoz výchozí'!U$4+2*'Provoz výchozí'!U$5)</f>
        <v>0.52284339051490325</v>
      </c>
      <c r="X62" s="628">
        <f>('Provoz výchozí'!V$16+2*'Provoz výchozí'!V$17)/('Provoz výchozí'!V$4+2*'Provoz výchozí'!V$5)</f>
        <v>0.52284339051490325</v>
      </c>
      <c r="Y62" s="628">
        <f>('Provoz výchozí'!W$16+2*'Provoz výchozí'!W$17)/('Provoz výchozí'!W$4+2*'Provoz výchozí'!W$5)</f>
        <v>0.52284339051490325</v>
      </c>
      <c r="Z62" s="628">
        <f>('Provoz výchozí'!X$16+2*'Provoz výchozí'!X$17)/('Provoz výchozí'!X$4+2*'Provoz výchozí'!X$5)</f>
        <v>0.52284339051490325</v>
      </c>
      <c r="AA62" s="628">
        <f>('Provoz výchozí'!Y$16+2*'Provoz výchozí'!Y$17)/('Provoz výchozí'!Y$4+2*'Provoz výchozí'!Y$5)</f>
        <v>0.52284339051490325</v>
      </c>
      <c r="AB62" s="628">
        <f>('Provoz výchozí'!Z$16+2*'Provoz výchozí'!Z$17)/('Provoz výchozí'!Z$4+2*'Provoz výchozí'!Z$5)</f>
        <v>0.52284339051490325</v>
      </c>
      <c r="AC62" s="628">
        <f>('Provoz výchozí'!AA$16+2*'Provoz výchozí'!AA$17)/('Provoz výchozí'!AA$4+2*'Provoz výchozí'!AA$5)</f>
        <v>0.52284339051490325</v>
      </c>
      <c r="AD62" s="628">
        <f>('Provoz výchozí'!AB$16+2*'Provoz výchozí'!AB$17)/('Provoz výchozí'!AB$4+2*'Provoz výchozí'!AB$5)</f>
        <v>0.52284339051490325</v>
      </c>
      <c r="AE62" s="628">
        <f>('Provoz výchozí'!AC$16+2*'Provoz výchozí'!AC$17)/('Provoz výchozí'!AC$4+2*'Provoz výchozí'!AC$5)</f>
        <v>0.52284339051490325</v>
      </c>
      <c r="AF62" s="628">
        <f>('Provoz výchozí'!AD$16+2*'Provoz výchozí'!AD$17)/('Provoz výchozí'!AD$4+2*'Provoz výchozí'!AD$5)</f>
        <v>0.52284339051490325</v>
      </c>
      <c r="AG62" s="628">
        <f>('Provoz výchozí'!AE$16+2*'Provoz výchozí'!AE$17)/('Provoz výchozí'!AE$4+2*'Provoz výchozí'!AE$5)</f>
        <v>0.52284339051490325</v>
      </c>
      <c r="AH62" s="628">
        <f>('Provoz výchozí'!AF$16+2*'Provoz výchozí'!AF$17)/('Provoz výchozí'!AF$4+2*'Provoz výchozí'!AF$5)</f>
        <v>0.52284339051490325</v>
      </c>
      <c r="AI62" s="628">
        <f>('Provoz výchozí'!AG$16+2*'Provoz výchozí'!AG$17)/('Provoz výchozí'!AG$4+2*'Provoz výchozí'!AG$5)</f>
        <v>0.52284339051490325</v>
      </c>
      <c r="AJ62" s="628">
        <f>('Provoz výchozí'!AH$16+2*'Provoz výchozí'!AH$17)/('Provoz výchozí'!AH$4+2*'Provoz výchozí'!AH$5)</f>
        <v>0.52284339051490325</v>
      </c>
      <c r="AK62" s="654">
        <f>('Provoz výchozí'!AI$16+2*'Provoz výchozí'!AI$17)/('Provoz výchozí'!AI$4+2*'Provoz výchozí'!AI$5)</f>
        <v>0.52284339051490325</v>
      </c>
      <c r="AL62" s="727" t="s">
        <v>623</v>
      </c>
    </row>
    <row r="63" spans="1:38" x14ac:dyDescent="0.3">
      <c r="A63" s="4">
        <f t="shared" si="28"/>
        <v>11</v>
      </c>
      <c r="B63" s="45" t="str">
        <f t="shared" si="28"/>
        <v>Úhrada za použití ostatní infrastruktury</v>
      </c>
      <c r="C63" s="64" t="str">
        <f t="shared" si="28"/>
        <v/>
      </c>
      <c r="D63" s="65" t="str">
        <f t="shared" si="28"/>
        <v/>
      </c>
      <c r="E63" s="628">
        <f>('Provoz výchozí'!C$16+2*'Provoz výchozí'!C$17)/('Provoz výchozí'!C$4+2*'Provoz výchozí'!C$5)</f>
        <v>0.52263922728412182</v>
      </c>
      <c r="F63" s="628">
        <f>('Provoz výchozí'!D$16+2*'Provoz výchozí'!D$17)/('Provoz výchozí'!D$4+2*'Provoz výchozí'!D$5)</f>
        <v>0.52263922728412182</v>
      </c>
      <c r="G63" s="628">
        <f>('Provoz výchozí'!E$16+2*'Provoz výchozí'!E$17)/('Provoz výchozí'!E$4+2*'Provoz výchozí'!E$5)</f>
        <v>0.49733689129468256</v>
      </c>
      <c r="H63" s="628">
        <f>('Provoz výchozí'!F$16+2*'Provoz výchozí'!F$17)/('Provoz výchozí'!F$4+2*'Provoz výchozí'!F$5)</f>
        <v>0.52284339051490336</v>
      </c>
      <c r="I63" s="628">
        <f>('Provoz výchozí'!G$16+2*'Provoz výchozí'!G$17)/('Provoz výchozí'!G$4+2*'Provoz výchozí'!G$5)</f>
        <v>0.52284339051490325</v>
      </c>
      <c r="J63" s="628">
        <f>('Provoz výchozí'!H$16+2*'Provoz výchozí'!H$17)/('Provoz výchozí'!H$4+2*'Provoz výchozí'!H$5)</f>
        <v>0.52284339051490325</v>
      </c>
      <c r="K63" s="628">
        <f>('Provoz výchozí'!I$16+2*'Provoz výchozí'!I$17)/('Provoz výchozí'!I$4+2*'Provoz výchozí'!I$5)</f>
        <v>0.52284339051490325</v>
      </c>
      <c r="L63" s="628">
        <f>('Provoz výchozí'!J$16+2*'Provoz výchozí'!J$17)/('Provoz výchozí'!J$4+2*'Provoz výchozí'!J$5)</f>
        <v>0.52284339051490325</v>
      </c>
      <c r="M63" s="628">
        <f>('Provoz výchozí'!K$16+2*'Provoz výchozí'!K$17)/('Provoz výchozí'!K$4+2*'Provoz výchozí'!K$5)</f>
        <v>0.52284339051490325</v>
      </c>
      <c r="N63" s="628">
        <f>('Provoz výchozí'!L$16+2*'Provoz výchozí'!L$17)/('Provoz výchozí'!L$4+2*'Provoz výchozí'!L$5)</f>
        <v>0.52284339051490325</v>
      </c>
      <c r="O63" s="628">
        <f>('Provoz výchozí'!M$16+2*'Provoz výchozí'!M$17)/('Provoz výchozí'!M$4+2*'Provoz výchozí'!M$5)</f>
        <v>0.52284339051490325</v>
      </c>
      <c r="P63" s="628">
        <f>('Provoz výchozí'!N$16+2*'Provoz výchozí'!N$17)/('Provoz výchozí'!N$4+2*'Provoz výchozí'!N$5)</f>
        <v>0.52284339051490325</v>
      </c>
      <c r="Q63" s="628">
        <f>('Provoz výchozí'!O$16+2*'Provoz výchozí'!O$17)/('Provoz výchozí'!O$4+2*'Provoz výchozí'!O$5)</f>
        <v>0.52284339051490325</v>
      </c>
      <c r="R63" s="628">
        <f>('Provoz výchozí'!P$16+2*'Provoz výchozí'!P$17)/('Provoz výchozí'!P$4+2*'Provoz výchozí'!P$5)</f>
        <v>0.52284339051490325</v>
      </c>
      <c r="S63" s="628">
        <f>('Provoz výchozí'!Q$16+2*'Provoz výchozí'!Q$17)/('Provoz výchozí'!Q$4+2*'Provoz výchozí'!Q$5)</f>
        <v>0.52284339051490325</v>
      </c>
      <c r="T63" s="628">
        <f>('Provoz výchozí'!R$16+2*'Provoz výchozí'!R$17)/('Provoz výchozí'!R$4+2*'Provoz výchozí'!R$5)</f>
        <v>0.52284339051490325</v>
      </c>
      <c r="U63" s="628">
        <f>('Provoz výchozí'!S$16+2*'Provoz výchozí'!S$17)/('Provoz výchozí'!S$4+2*'Provoz výchozí'!S$5)</f>
        <v>0.52284339051490325</v>
      </c>
      <c r="V63" s="628">
        <f>('Provoz výchozí'!T$16+2*'Provoz výchozí'!T$17)/('Provoz výchozí'!T$4+2*'Provoz výchozí'!T$5)</f>
        <v>0.52284339051490325</v>
      </c>
      <c r="W63" s="628">
        <f>('Provoz výchozí'!U$16+2*'Provoz výchozí'!U$17)/('Provoz výchozí'!U$4+2*'Provoz výchozí'!U$5)</f>
        <v>0.52284339051490325</v>
      </c>
      <c r="X63" s="628">
        <f>('Provoz výchozí'!V$16+2*'Provoz výchozí'!V$17)/('Provoz výchozí'!V$4+2*'Provoz výchozí'!V$5)</f>
        <v>0.52284339051490325</v>
      </c>
      <c r="Y63" s="628">
        <f>('Provoz výchozí'!W$16+2*'Provoz výchozí'!W$17)/('Provoz výchozí'!W$4+2*'Provoz výchozí'!W$5)</f>
        <v>0.52284339051490325</v>
      </c>
      <c r="Z63" s="628">
        <f>('Provoz výchozí'!X$16+2*'Provoz výchozí'!X$17)/('Provoz výchozí'!X$4+2*'Provoz výchozí'!X$5)</f>
        <v>0.52284339051490325</v>
      </c>
      <c r="AA63" s="628">
        <f>('Provoz výchozí'!Y$16+2*'Provoz výchozí'!Y$17)/('Provoz výchozí'!Y$4+2*'Provoz výchozí'!Y$5)</f>
        <v>0.52284339051490325</v>
      </c>
      <c r="AB63" s="628">
        <f>('Provoz výchozí'!Z$16+2*'Provoz výchozí'!Z$17)/('Provoz výchozí'!Z$4+2*'Provoz výchozí'!Z$5)</f>
        <v>0.52284339051490325</v>
      </c>
      <c r="AC63" s="628">
        <f>('Provoz výchozí'!AA$16+2*'Provoz výchozí'!AA$17)/('Provoz výchozí'!AA$4+2*'Provoz výchozí'!AA$5)</f>
        <v>0.52284339051490325</v>
      </c>
      <c r="AD63" s="628">
        <f>('Provoz výchozí'!AB$16+2*'Provoz výchozí'!AB$17)/('Provoz výchozí'!AB$4+2*'Provoz výchozí'!AB$5)</f>
        <v>0.52284339051490325</v>
      </c>
      <c r="AE63" s="628">
        <f>('Provoz výchozí'!AC$16+2*'Provoz výchozí'!AC$17)/('Provoz výchozí'!AC$4+2*'Provoz výchozí'!AC$5)</f>
        <v>0.52284339051490325</v>
      </c>
      <c r="AF63" s="628">
        <f>('Provoz výchozí'!AD$16+2*'Provoz výchozí'!AD$17)/('Provoz výchozí'!AD$4+2*'Provoz výchozí'!AD$5)</f>
        <v>0.52284339051490325</v>
      </c>
      <c r="AG63" s="628">
        <f>('Provoz výchozí'!AE$16+2*'Provoz výchozí'!AE$17)/('Provoz výchozí'!AE$4+2*'Provoz výchozí'!AE$5)</f>
        <v>0.52284339051490325</v>
      </c>
      <c r="AH63" s="628">
        <f>('Provoz výchozí'!AF$16+2*'Provoz výchozí'!AF$17)/('Provoz výchozí'!AF$4+2*'Provoz výchozí'!AF$5)</f>
        <v>0.52284339051490325</v>
      </c>
      <c r="AI63" s="628">
        <f>('Provoz výchozí'!AG$16+2*'Provoz výchozí'!AG$17)/('Provoz výchozí'!AG$4+2*'Provoz výchozí'!AG$5)</f>
        <v>0.52284339051490325</v>
      </c>
      <c r="AJ63" s="628">
        <f>('Provoz výchozí'!AH$16+2*'Provoz výchozí'!AH$17)/('Provoz výchozí'!AH$4+2*'Provoz výchozí'!AH$5)</f>
        <v>0.52284339051490325</v>
      </c>
      <c r="AK63" s="654">
        <f>('Provoz výchozí'!AI$16+2*'Provoz výchozí'!AI$17)/('Provoz výchozí'!AI$4+2*'Provoz výchozí'!AI$5)</f>
        <v>0.52284339051490325</v>
      </c>
      <c r="AL63" s="727" t="s">
        <v>623</v>
      </c>
    </row>
    <row r="64" spans="1:38" x14ac:dyDescent="0.3">
      <c r="A64" s="4">
        <f t="shared" si="28"/>
        <v>12</v>
      </c>
      <c r="B64" s="45" t="str">
        <f t="shared" si="28"/>
        <v>Ostatní přímé náklady</v>
      </c>
      <c r="C64" s="64" t="str">
        <f t="shared" si="28"/>
        <v>12.1</v>
      </c>
      <c r="D64" s="65" t="str">
        <f t="shared" si="28"/>
        <v>Finanční náklady</v>
      </c>
      <c r="E64" s="628">
        <f>('Provoz výchozí'!C$16+2*'Provoz výchozí'!C$17)/('Provoz výchozí'!C$4+2*'Provoz výchozí'!C$5)</f>
        <v>0.52263922728412182</v>
      </c>
      <c r="F64" s="628">
        <f>('Provoz výchozí'!D$16+2*'Provoz výchozí'!D$17)/('Provoz výchozí'!D$4+2*'Provoz výchozí'!D$5)</f>
        <v>0.52263922728412182</v>
      </c>
      <c r="G64" s="628">
        <f>('Provoz výchozí'!E$16+2*'Provoz výchozí'!E$17)/('Provoz výchozí'!E$4+2*'Provoz výchozí'!E$5)</f>
        <v>0.49733689129468256</v>
      </c>
      <c r="H64" s="628">
        <f>('Provoz výchozí'!F$16+2*'Provoz výchozí'!F$17)/('Provoz výchozí'!F$4+2*'Provoz výchozí'!F$5)</f>
        <v>0.52284339051490336</v>
      </c>
      <c r="I64" s="628">
        <f>('Provoz výchozí'!G$16+2*'Provoz výchozí'!G$17)/('Provoz výchozí'!G$4+2*'Provoz výchozí'!G$5)</f>
        <v>0.52284339051490325</v>
      </c>
      <c r="J64" s="628">
        <f>('Provoz výchozí'!H$16+2*'Provoz výchozí'!H$17)/('Provoz výchozí'!H$4+2*'Provoz výchozí'!H$5)</f>
        <v>0.52284339051490325</v>
      </c>
      <c r="K64" s="628">
        <f>('Provoz výchozí'!I$16+2*'Provoz výchozí'!I$17)/('Provoz výchozí'!I$4+2*'Provoz výchozí'!I$5)</f>
        <v>0.52284339051490325</v>
      </c>
      <c r="L64" s="628">
        <f>('Provoz výchozí'!J$16+2*'Provoz výchozí'!J$17)/('Provoz výchozí'!J$4+2*'Provoz výchozí'!J$5)</f>
        <v>0.52284339051490325</v>
      </c>
      <c r="M64" s="628">
        <f>('Provoz výchozí'!K$16+2*'Provoz výchozí'!K$17)/('Provoz výchozí'!K$4+2*'Provoz výchozí'!K$5)</f>
        <v>0.52284339051490325</v>
      </c>
      <c r="N64" s="628">
        <f>('Provoz výchozí'!L$16+2*'Provoz výchozí'!L$17)/('Provoz výchozí'!L$4+2*'Provoz výchozí'!L$5)</f>
        <v>0.52284339051490325</v>
      </c>
      <c r="O64" s="628">
        <f>('Provoz výchozí'!M$16+2*'Provoz výchozí'!M$17)/('Provoz výchozí'!M$4+2*'Provoz výchozí'!M$5)</f>
        <v>0.52284339051490325</v>
      </c>
      <c r="P64" s="628">
        <f>('Provoz výchozí'!N$16+2*'Provoz výchozí'!N$17)/('Provoz výchozí'!N$4+2*'Provoz výchozí'!N$5)</f>
        <v>0.52284339051490325</v>
      </c>
      <c r="Q64" s="628">
        <f>('Provoz výchozí'!O$16+2*'Provoz výchozí'!O$17)/('Provoz výchozí'!O$4+2*'Provoz výchozí'!O$5)</f>
        <v>0.52284339051490325</v>
      </c>
      <c r="R64" s="628">
        <f>('Provoz výchozí'!P$16+2*'Provoz výchozí'!P$17)/('Provoz výchozí'!P$4+2*'Provoz výchozí'!P$5)</f>
        <v>0.52284339051490325</v>
      </c>
      <c r="S64" s="628">
        <f>('Provoz výchozí'!Q$16+2*'Provoz výchozí'!Q$17)/('Provoz výchozí'!Q$4+2*'Provoz výchozí'!Q$5)</f>
        <v>0.52284339051490325</v>
      </c>
      <c r="T64" s="628">
        <f>('Provoz výchozí'!R$16+2*'Provoz výchozí'!R$17)/('Provoz výchozí'!R$4+2*'Provoz výchozí'!R$5)</f>
        <v>0.52284339051490325</v>
      </c>
      <c r="U64" s="628">
        <f>('Provoz výchozí'!S$16+2*'Provoz výchozí'!S$17)/('Provoz výchozí'!S$4+2*'Provoz výchozí'!S$5)</f>
        <v>0.52284339051490325</v>
      </c>
      <c r="V64" s="628">
        <f>('Provoz výchozí'!T$16+2*'Provoz výchozí'!T$17)/('Provoz výchozí'!T$4+2*'Provoz výchozí'!T$5)</f>
        <v>0.52284339051490325</v>
      </c>
      <c r="W64" s="628">
        <f>('Provoz výchozí'!U$16+2*'Provoz výchozí'!U$17)/('Provoz výchozí'!U$4+2*'Provoz výchozí'!U$5)</f>
        <v>0.52284339051490325</v>
      </c>
      <c r="X64" s="628">
        <f>('Provoz výchozí'!V$16+2*'Provoz výchozí'!V$17)/('Provoz výchozí'!V$4+2*'Provoz výchozí'!V$5)</f>
        <v>0.52284339051490325</v>
      </c>
      <c r="Y64" s="628">
        <f>('Provoz výchozí'!W$16+2*'Provoz výchozí'!W$17)/('Provoz výchozí'!W$4+2*'Provoz výchozí'!W$5)</f>
        <v>0.52284339051490325</v>
      </c>
      <c r="Z64" s="628">
        <f>('Provoz výchozí'!X$16+2*'Provoz výchozí'!X$17)/('Provoz výchozí'!X$4+2*'Provoz výchozí'!X$5)</f>
        <v>0.52284339051490325</v>
      </c>
      <c r="AA64" s="628">
        <f>('Provoz výchozí'!Y$16+2*'Provoz výchozí'!Y$17)/('Provoz výchozí'!Y$4+2*'Provoz výchozí'!Y$5)</f>
        <v>0.52284339051490325</v>
      </c>
      <c r="AB64" s="628">
        <f>('Provoz výchozí'!Z$16+2*'Provoz výchozí'!Z$17)/('Provoz výchozí'!Z$4+2*'Provoz výchozí'!Z$5)</f>
        <v>0.52284339051490325</v>
      </c>
      <c r="AC64" s="628">
        <f>('Provoz výchozí'!AA$16+2*'Provoz výchozí'!AA$17)/('Provoz výchozí'!AA$4+2*'Provoz výchozí'!AA$5)</f>
        <v>0.52284339051490325</v>
      </c>
      <c r="AD64" s="628">
        <f>('Provoz výchozí'!AB$16+2*'Provoz výchozí'!AB$17)/('Provoz výchozí'!AB$4+2*'Provoz výchozí'!AB$5)</f>
        <v>0.52284339051490325</v>
      </c>
      <c r="AE64" s="628">
        <f>('Provoz výchozí'!AC$16+2*'Provoz výchozí'!AC$17)/('Provoz výchozí'!AC$4+2*'Provoz výchozí'!AC$5)</f>
        <v>0.52284339051490325</v>
      </c>
      <c r="AF64" s="628">
        <f>('Provoz výchozí'!AD$16+2*'Provoz výchozí'!AD$17)/('Provoz výchozí'!AD$4+2*'Provoz výchozí'!AD$5)</f>
        <v>0.52284339051490325</v>
      </c>
      <c r="AG64" s="628">
        <f>('Provoz výchozí'!AE$16+2*'Provoz výchozí'!AE$17)/('Provoz výchozí'!AE$4+2*'Provoz výchozí'!AE$5)</f>
        <v>0.52284339051490325</v>
      </c>
      <c r="AH64" s="628">
        <f>('Provoz výchozí'!AF$16+2*'Provoz výchozí'!AF$17)/('Provoz výchozí'!AF$4+2*'Provoz výchozí'!AF$5)</f>
        <v>0.52284339051490325</v>
      </c>
      <c r="AI64" s="628">
        <f>('Provoz výchozí'!AG$16+2*'Provoz výchozí'!AG$17)/('Provoz výchozí'!AG$4+2*'Provoz výchozí'!AG$5)</f>
        <v>0.52284339051490325</v>
      </c>
      <c r="AJ64" s="628">
        <f>('Provoz výchozí'!AH$16+2*'Provoz výchozí'!AH$17)/('Provoz výchozí'!AH$4+2*'Provoz výchozí'!AH$5)</f>
        <v>0.52284339051490325</v>
      </c>
      <c r="AK64" s="654">
        <f>('Provoz výchozí'!AI$16+2*'Provoz výchozí'!AI$17)/('Provoz výchozí'!AI$4+2*'Provoz výchozí'!AI$5)</f>
        <v>0.52284339051490325</v>
      </c>
      <c r="AL64" s="727" t="s">
        <v>623</v>
      </c>
    </row>
    <row r="65" spans="1:38" x14ac:dyDescent="0.3">
      <c r="A65" s="4" t="str">
        <f t="shared" si="28"/>
        <v/>
      </c>
      <c r="B65" s="45" t="str">
        <f t="shared" si="28"/>
        <v/>
      </c>
      <c r="C65" s="64" t="str">
        <f t="shared" si="28"/>
        <v>12.2</v>
      </c>
      <c r="D65" s="65" t="str">
        <f t="shared" si="28"/>
        <v>Ostatní</v>
      </c>
      <c r="E65" s="628">
        <f>('Provoz výchozí'!C$16+2*'Provoz výchozí'!C$17)/('Provoz výchozí'!C$4+2*'Provoz výchozí'!C$5)</f>
        <v>0.52263922728412182</v>
      </c>
      <c r="F65" s="628">
        <f>('Provoz výchozí'!D$16+2*'Provoz výchozí'!D$17)/('Provoz výchozí'!D$4+2*'Provoz výchozí'!D$5)</f>
        <v>0.52263922728412182</v>
      </c>
      <c r="G65" s="628">
        <f>('Provoz výchozí'!E$16+2*'Provoz výchozí'!E$17)/('Provoz výchozí'!E$4+2*'Provoz výchozí'!E$5)</f>
        <v>0.49733689129468256</v>
      </c>
      <c r="H65" s="628">
        <f>('Provoz výchozí'!F$16+2*'Provoz výchozí'!F$17)/('Provoz výchozí'!F$4+2*'Provoz výchozí'!F$5)</f>
        <v>0.52284339051490336</v>
      </c>
      <c r="I65" s="628">
        <f>('Provoz výchozí'!G$16+2*'Provoz výchozí'!G$17)/('Provoz výchozí'!G$4+2*'Provoz výchozí'!G$5)</f>
        <v>0.52284339051490325</v>
      </c>
      <c r="J65" s="628">
        <f>('Provoz výchozí'!H$16+2*'Provoz výchozí'!H$17)/('Provoz výchozí'!H$4+2*'Provoz výchozí'!H$5)</f>
        <v>0.52284339051490325</v>
      </c>
      <c r="K65" s="628">
        <f>('Provoz výchozí'!I$16+2*'Provoz výchozí'!I$17)/('Provoz výchozí'!I$4+2*'Provoz výchozí'!I$5)</f>
        <v>0.52284339051490325</v>
      </c>
      <c r="L65" s="628">
        <f>('Provoz výchozí'!J$16+2*'Provoz výchozí'!J$17)/('Provoz výchozí'!J$4+2*'Provoz výchozí'!J$5)</f>
        <v>0.52284339051490325</v>
      </c>
      <c r="M65" s="628">
        <f>('Provoz výchozí'!K$16+2*'Provoz výchozí'!K$17)/('Provoz výchozí'!K$4+2*'Provoz výchozí'!K$5)</f>
        <v>0.52284339051490325</v>
      </c>
      <c r="N65" s="628">
        <f>('Provoz výchozí'!L$16+2*'Provoz výchozí'!L$17)/('Provoz výchozí'!L$4+2*'Provoz výchozí'!L$5)</f>
        <v>0.52284339051490325</v>
      </c>
      <c r="O65" s="628">
        <f>('Provoz výchozí'!M$16+2*'Provoz výchozí'!M$17)/('Provoz výchozí'!M$4+2*'Provoz výchozí'!M$5)</f>
        <v>0.52284339051490325</v>
      </c>
      <c r="P65" s="628">
        <f>('Provoz výchozí'!N$16+2*'Provoz výchozí'!N$17)/('Provoz výchozí'!N$4+2*'Provoz výchozí'!N$5)</f>
        <v>0.52284339051490325</v>
      </c>
      <c r="Q65" s="628">
        <f>('Provoz výchozí'!O$16+2*'Provoz výchozí'!O$17)/('Provoz výchozí'!O$4+2*'Provoz výchozí'!O$5)</f>
        <v>0.52284339051490325</v>
      </c>
      <c r="R65" s="628">
        <f>('Provoz výchozí'!P$16+2*'Provoz výchozí'!P$17)/('Provoz výchozí'!P$4+2*'Provoz výchozí'!P$5)</f>
        <v>0.52284339051490325</v>
      </c>
      <c r="S65" s="628">
        <f>('Provoz výchozí'!Q$16+2*'Provoz výchozí'!Q$17)/('Provoz výchozí'!Q$4+2*'Provoz výchozí'!Q$5)</f>
        <v>0.52284339051490325</v>
      </c>
      <c r="T65" s="628">
        <f>('Provoz výchozí'!R$16+2*'Provoz výchozí'!R$17)/('Provoz výchozí'!R$4+2*'Provoz výchozí'!R$5)</f>
        <v>0.52284339051490325</v>
      </c>
      <c r="U65" s="628">
        <f>('Provoz výchozí'!S$16+2*'Provoz výchozí'!S$17)/('Provoz výchozí'!S$4+2*'Provoz výchozí'!S$5)</f>
        <v>0.52284339051490325</v>
      </c>
      <c r="V65" s="628">
        <f>('Provoz výchozí'!T$16+2*'Provoz výchozí'!T$17)/('Provoz výchozí'!T$4+2*'Provoz výchozí'!T$5)</f>
        <v>0.52284339051490325</v>
      </c>
      <c r="W65" s="628">
        <f>('Provoz výchozí'!U$16+2*'Provoz výchozí'!U$17)/('Provoz výchozí'!U$4+2*'Provoz výchozí'!U$5)</f>
        <v>0.52284339051490325</v>
      </c>
      <c r="X65" s="628">
        <f>('Provoz výchozí'!V$16+2*'Provoz výchozí'!V$17)/('Provoz výchozí'!V$4+2*'Provoz výchozí'!V$5)</f>
        <v>0.52284339051490325</v>
      </c>
      <c r="Y65" s="628">
        <f>('Provoz výchozí'!W$16+2*'Provoz výchozí'!W$17)/('Provoz výchozí'!W$4+2*'Provoz výchozí'!W$5)</f>
        <v>0.52284339051490325</v>
      </c>
      <c r="Z65" s="628">
        <f>('Provoz výchozí'!X$16+2*'Provoz výchozí'!X$17)/('Provoz výchozí'!X$4+2*'Provoz výchozí'!X$5)</f>
        <v>0.52284339051490325</v>
      </c>
      <c r="AA65" s="628">
        <f>('Provoz výchozí'!Y$16+2*'Provoz výchozí'!Y$17)/('Provoz výchozí'!Y$4+2*'Provoz výchozí'!Y$5)</f>
        <v>0.52284339051490325</v>
      </c>
      <c r="AB65" s="628">
        <f>('Provoz výchozí'!Z$16+2*'Provoz výchozí'!Z$17)/('Provoz výchozí'!Z$4+2*'Provoz výchozí'!Z$5)</f>
        <v>0.52284339051490325</v>
      </c>
      <c r="AC65" s="628">
        <f>('Provoz výchozí'!AA$16+2*'Provoz výchozí'!AA$17)/('Provoz výchozí'!AA$4+2*'Provoz výchozí'!AA$5)</f>
        <v>0.52284339051490325</v>
      </c>
      <c r="AD65" s="628">
        <f>('Provoz výchozí'!AB$16+2*'Provoz výchozí'!AB$17)/('Provoz výchozí'!AB$4+2*'Provoz výchozí'!AB$5)</f>
        <v>0.52284339051490325</v>
      </c>
      <c r="AE65" s="628">
        <f>('Provoz výchozí'!AC$16+2*'Provoz výchozí'!AC$17)/('Provoz výchozí'!AC$4+2*'Provoz výchozí'!AC$5)</f>
        <v>0.52284339051490325</v>
      </c>
      <c r="AF65" s="628">
        <f>('Provoz výchozí'!AD$16+2*'Provoz výchozí'!AD$17)/('Provoz výchozí'!AD$4+2*'Provoz výchozí'!AD$5)</f>
        <v>0.52284339051490325</v>
      </c>
      <c r="AG65" s="628">
        <f>('Provoz výchozí'!AE$16+2*'Provoz výchozí'!AE$17)/('Provoz výchozí'!AE$4+2*'Provoz výchozí'!AE$5)</f>
        <v>0.52284339051490325</v>
      </c>
      <c r="AH65" s="628">
        <f>('Provoz výchozí'!AF$16+2*'Provoz výchozí'!AF$17)/('Provoz výchozí'!AF$4+2*'Provoz výchozí'!AF$5)</f>
        <v>0.52284339051490325</v>
      </c>
      <c r="AI65" s="628">
        <f>('Provoz výchozí'!AG$16+2*'Provoz výchozí'!AG$17)/('Provoz výchozí'!AG$4+2*'Provoz výchozí'!AG$5)</f>
        <v>0.52284339051490325</v>
      </c>
      <c r="AJ65" s="628">
        <f>('Provoz výchozí'!AH$16+2*'Provoz výchozí'!AH$17)/('Provoz výchozí'!AH$4+2*'Provoz výchozí'!AH$5)</f>
        <v>0.52284339051490325</v>
      </c>
      <c r="AK65" s="654">
        <f>('Provoz výchozí'!AI$16+2*'Provoz výchozí'!AI$17)/('Provoz výchozí'!AI$4+2*'Provoz výchozí'!AI$5)</f>
        <v>0.52284339051490325</v>
      </c>
      <c r="AL65" s="727" t="s">
        <v>623</v>
      </c>
    </row>
    <row r="66" spans="1:38" x14ac:dyDescent="0.3">
      <c r="A66" s="4">
        <f t="shared" si="28"/>
        <v>13</v>
      </c>
      <c r="B66" s="45" t="str">
        <f t="shared" si="28"/>
        <v>Ostatní služby</v>
      </c>
      <c r="C66" s="340" t="str">
        <f t="shared" si="28"/>
        <v>13.1</v>
      </c>
      <c r="D66" s="65" t="str">
        <f t="shared" si="28"/>
        <v>Ostraha</v>
      </c>
      <c r="E66" s="637">
        <f>IFERROR('Provoz výchozí'!C$21/'Provoz výchozí'!C$9,0)</f>
        <v>0.99999250380431937</v>
      </c>
      <c r="F66" s="637">
        <f>IFERROR('Provoz výchozí'!D$21/'Provoz výchozí'!D$9,0)</f>
        <v>0.99999662596455241</v>
      </c>
      <c r="G66" s="637">
        <f>IFERROR('Provoz výchozí'!E$21/'Provoz výchozí'!E$9,0)</f>
        <v>0.99999807737045809</v>
      </c>
      <c r="H66" s="637">
        <f>IFERROR('Provoz výchozí'!F$21/'Provoz výchozí'!F$9,0)</f>
        <v>0.99999813119392411</v>
      </c>
      <c r="I66" s="637">
        <f>IFERROR('Provoz výchozí'!G$21/'Provoz výchozí'!G$9,0)</f>
        <v>0.99999882140933505</v>
      </c>
      <c r="J66" s="637">
        <f>IFERROR('Provoz výchozí'!H$21/'Provoz výchozí'!H$9,0)</f>
        <v>0.99999882140933505</v>
      </c>
      <c r="K66" s="637">
        <f>IFERROR('Provoz výchozí'!I$21/'Provoz výchozí'!I$9,0)</f>
        <v>0.99999882140933505</v>
      </c>
      <c r="L66" s="637">
        <f>IFERROR('Provoz výchozí'!J$21/'Provoz výchozí'!J$9,0)</f>
        <v>0.99999882140933505</v>
      </c>
      <c r="M66" s="637">
        <f>IFERROR('Provoz výchozí'!K$21/'Provoz výchozí'!K$9,0)</f>
        <v>0.99999882140933505</v>
      </c>
      <c r="N66" s="637">
        <f>IFERROR('Provoz výchozí'!L$21/'Provoz výchozí'!L$9,0)</f>
        <v>0.99999882140933505</v>
      </c>
      <c r="O66" s="637">
        <f>IFERROR('Provoz výchozí'!M$21/'Provoz výchozí'!M$9,0)</f>
        <v>0.99999882140933505</v>
      </c>
      <c r="P66" s="637">
        <f>IFERROR('Provoz výchozí'!N$21/'Provoz výchozí'!N$9,0)</f>
        <v>0.99999882140933505</v>
      </c>
      <c r="Q66" s="637">
        <f>IFERROR('Provoz výchozí'!O$21/'Provoz výchozí'!O$9,0)</f>
        <v>0.99999882140933505</v>
      </c>
      <c r="R66" s="637">
        <f>IFERROR('Provoz výchozí'!P$21/'Provoz výchozí'!P$9,0)</f>
        <v>0.99999882140933505</v>
      </c>
      <c r="S66" s="637">
        <f>IFERROR('Provoz výchozí'!Q$21/'Provoz výchozí'!Q$9,0)</f>
        <v>0.99999882140933505</v>
      </c>
      <c r="T66" s="637">
        <f>IFERROR('Provoz výchozí'!R$21/'Provoz výchozí'!R$9,0)</f>
        <v>0.99999882140933505</v>
      </c>
      <c r="U66" s="637">
        <f>IFERROR('Provoz výchozí'!S$21/'Provoz výchozí'!S$9,0)</f>
        <v>0.99999882140933505</v>
      </c>
      <c r="V66" s="637">
        <f>IFERROR('Provoz výchozí'!T$21/'Provoz výchozí'!T$9,0)</f>
        <v>0.99999882140933505</v>
      </c>
      <c r="W66" s="637">
        <f>IFERROR('Provoz výchozí'!U$21/'Provoz výchozí'!U$9,0)</f>
        <v>0.99999882140933505</v>
      </c>
      <c r="X66" s="637">
        <f>IFERROR('Provoz výchozí'!V$21/'Provoz výchozí'!V$9,0)</f>
        <v>0.99999882140933505</v>
      </c>
      <c r="Y66" s="637">
        <f>IFERROR('Provoz výchozí'!W$21/'Provoz výchozí'!W$9,0)</f>
        <v>0.99999882140933505</v>
      </c>
      <c r="Z66" s="637">
        <f>IFERROR('Provoz výchozí'!X$21/'Provoz výchozí'!X$9,0)</f>
        <v>0.99999882140933505</v>
      </c>
      <c r="AA66" s="637">
        <f>IFERROR('Provoz výchozí'!Y$21/'Provoz výchozí'!Y$9,0)</f>
        <v>0.99999882140933505</v>
      </c>
      <c r="AB66" s="637">
        <f>IFERROR('Provoz výchozí'!Z$21/'Provoz výchozí'!Z$9,0)</f>
        <v>0.99999882140933505</v>
      </c>
      <c r="AC66" s="637">
        <f>IFERROR('Provoz výchozí'!AA$21/'Provoz výchozí'!AA$9,0)</f>
        <v>0.99999882140933505</v>
      </c>
      <c r="AD66" s="637">
        <f>IFERROR('Provoz výchozí'!AB$21/'Provoz výchozí'!AB$9,0)</f>
        <v>0.99999882140933505</v>
      </c>
      <c r="AE66" s="637">
        <f>IFERROR('Provoz výchozí'!AC$21/'Provoz výchozí'!AC$9,0)</f>
        <v>0.99999882140933505</v>
      </c>
      <c r="AF66" s="637">
        <f>IFERROR('Provoz výchozí'!AD$21/'Provoz výchozí'!AD$9,0)</f>
        <v>0.99999882140933505</v>
      </c>
      <c r="AG66" s="637">
        <f>IFERROR('Provoz výchozí'!AE$21/'Provoz výchozí'!AE$9,0)</f>
        <v>0.99999882140933505</v>
      </c>
      <c r="AH66" s="637">
        <f>IFERROR('Provoz výchozí'!AF$21/'Provoz výchozí'!AF$9,0)</f>
        <v>0.99999882140933505</v>
      </c>
      <c r="AI66" s="637">
        <f>IFERROR('Provoz výchozí'!AG$21/'Provoz výchozí'!AG$9,0)</f>
        <v>0.99999882140933505</v>
      </c>
      <c r="AJ66" s="637">
        <f>IFERROR('Provoz výchozí'!AH$21/'Provoz výchozí'!AH$9,0)</f>
        <v>0.99999882140933505</v>
      </c>
      <c r="AK66" s="658">
        <f>IFERROR('Provoz výchozí'!AI$21/'Provoz výchozí'!AI$9,0)</f>
        <v>0.99999882140933505</v>
      </c>
      <c r="AL66" s="658" t="s">
        <v>627</v>
      </c>
    </row>
    <row r="67" spans="1:38" x14ac:dyDescent="0.3">
      <c r="A67" s="4"/>
      <c r="B67" s="45"/>
      <c r="C67" s="340" t="str">
        <f t="shared" si="28"/>
        <v>13.2</v>
      </c>
      <c r="D67" s="65" t="str">
        <f t="shared" si="28"/>
        <v>Ostatní služby</v>
      </c>
      <c r="E67" s="628">
        <f>('Provoz výchozí'!C$16+2*'Provoz výchozí'!C$17)/('Provoz výchozí'!C$4+2*'Provoz výchozí'!C$5)</f>
        <v>0.52263922728412182</v>
      </c>
      <c r="F67" s="628">
        <f>('Provoz výchozí'!D$16+2*'Provoz výchozí'!D$17)/('Provoz výchozí'!D$4+2*'Provoz výchozí'!D$5)</f>
        <v>0.52263922728412182</v>
      </c>
      <c r="G67" s="628">
        <f>('Provoz výchozí'!E$16+2*'Provoz výchozí'!E$17)/('Provoz výchozí'!E$4+2*'Provoz výchozí'!E$5)</f>
        <v>0.49733689129468256</v>
      </c>
      <c r="H67" s="628">
        <f>('Provoz výchozí'!F$16+2*'Provoz výchozí'!F$17)/('Provoz výchozí'!F$4+2*'Provoz výchozí'!F$5)</f>
        <v>0.52284339051490336</v>
      </c>
      <c r="I67" s="628">
        <f>('Provoz výchozí'!G$16+2*'Provoz výchozí'!G$17)/('Provoz výchozí'!G$4+2*'Provoz výchozí'!G$5)</f>
        <v>0.52284339051490325</v>
      </c>
      <c r="J67" s="628">
        <f>('Provoz výchozí'!H$16+2*'Provoz výchozí'!H$17)/('Provoz výchozí'!H$4+2*'Provoz výchozí'!H$5)</f>
        <v>0.52284339051490325</v>
      </c>
      <c r="K67" s="628">
        <f>('Provoz výchozí'!I$16+2*'Provoz výchozí'!I$17)/('Provoz výchozí'!I$4+2*'Provoz výchozí'!I$5)</f>
        <v>0.52284339051490325</v>
      </c>
      <c r="L67" s="628">
        <f>('Provoz výchozí'!J$16+2*'Provoz výchozí'!J$17)/('Provoz výchozí'!J$4+2*'Provoz výchozí'!J$5)</f>
        <v>0.52284339051490325</v>
      </c>
      <c r="M67" s="628">
        <f>('Provoz výchozí'!K$16+2*'Provoz výchozí'!K$17)/('Provoz výchozí'!K$4+2*'Provoz výchozí'!K$5)</f>
        <v>0.52284339051490325</v>
      </c>
      <c r="N67" s="628">
        <f>('Provoz výchozí'!L$16+2*'Provoz výchozí'!L$17)/('Provoz výchozí'!L$4+2*'Provoz výchozí'!L$5)</f>
        <v>0.52284339051490325</v>
      </c>
      <c r="O67" s="628">
        <f>('Provoz výchozí'!M$16+2*'Provoz výchozí'!M$17)/('Provoz výchozí'!M$4+2*'Provoz výchozí'!M$5)</f>
        <v>0.52284339051490325</v>
      </c>
      <c r="P67" s="628">
        <f>('Provoz výchozí'!N$16+2*'Provoz výchozí'!N$17)/('Provoz výchozí'!N$4+2*'Provoz výchozí'!N$5)</f>
        <v>0.52284339051490325</v>
      </c>
      <c r="Q67" s="628">
        <f>('Provoz výchozí'!O$16+2*'Provoz výchozí'!O$17)/('Provoz výchozí'!O$4+2*'Provoz výchozí'!O$5)</f>
        <v>0.52284339051490325</v>
      </c>
      <c r="R67" s="628">
        <f>('Provoz výchozí'!P$16+2*'Provoz výchozí'!P$17)/('Provoz výchozí'!P$4+2*'Provoz výchozí'!P$5)</f>
        <v>0.52284339051490325</v>
      </c>
      <c r="S67" s="628">
        <f>('Provoz výchozí'!Q$16+2*'Provoz výchozí'!Q$17)/('Provoz výchozí'!Q$4+2*'Provoz výchozí'!Q$5)</f>
        <v>0.52284339051490325</v>
      </c>
      <c r="T67" s="628">
        <f>('Provoz výchozí'!R$16+2*'Provoz výchozí'!R$17)/('Provoz výchozí'!R$4+2*'Provoz výchozí'!R$5)</f>
        <v>0.52284339051490325</v>
      </c>
      <c r="U67" s="628">
        <f>('Provoz výchozí'!S$16+2*'Provoz výchozí'!S$17)/('Provoz výchozí'!S$4+2*'Provoz výchozí'!S$5)</f>
        <v>0.52284339051490325</v>
      </c>
      <c r="V67" s="628">
        <f>('Provoz výchozí'!T$16+2*'Provoz výchozí'!T$17)/('Provoz výchozí'!T$4+2*'Provoz výchozí'!T$5)</f>
        <v>0.52284339051490325</v>
      </c>
      <c r="W67" s="628">
        <f>('Provoz výchozí'!U$16+2*'Provoz výchozí'!U$17)/('Provoz výchozí'!U$4+2*'Provoz výchozí'!U$5)</f>
        <v>0.52284339051490325</v>
      </c>
      <c r="X67" s="628">
        <f>('Provoz výchozí'!V$16+2*'Provoz výchozí'!V$17)/('Provoz výchozí'!V$4+2*'Provoz výchozí'!V$5)</f>
        <v>0.52284339051490325</v>
      </c>
      <c r="Y67" s="628">
        <f>('Provoz výchozí'!W$16+2*'Provoz výchozí'!W$17)/('Provoz výchozí'!W$4+2*'Provoz výchozí'!W$5)</f>
        <v>0.52284339051490325</v>
      </c>
      <c r="Z67" s="628">
        <f>('Provoz výchozí'!X$16+2*'Provoz výchozí'!X$17)/('Provoz výchozí'!X$4+2*'Provoz výchozí'!X$5)</f>
        <v>0.52284339051490325</v>
      </c>
      <c r="AA67" s="628">
        <f>('Provoz výchozí'!Y$16+2*'Provoz výchozí'!Y$17)/('Provoz výchozí'!Y$4+2*'Provoz výchozí'!Y$5)</f>
        <v>0.52284339051490325</v>
      </c>
      <c r="AB67" s="628">
        <f>('Provoz výchozí'!Z$16+2*'Provoz výchozí'!Z$17)/('Provoz výchozí'!Z$4+2*'Provoz výchozí'!Z$5)</f>
        <v>0.52284339051490325</v>
      </c>
      <c r="AC67" s="628">
        <f>('Provoz výchozí'!AA$16+2*'Provoz výchozí'!AA$17)/('Provoz výchozí'!AA$4+2*'Provoz výchozí'!AA$5)</f>
        <v>0.52284339051490325</v>
      </c>
      <c r="AD67" s="628">
        <f>('Provoz výchozí'!AB$16+2*'Provoz výchozí'!AB$17)/('Provoz výchozí'!AB$4+2*'Provoz výchozí'!AB$5)</f>
        <v>0.52284339051490325</v>
      </c>
      <c r="AE67" s="628">
        <f>('Provoz výchozí'!AC$16+2*'Provoz výchozí'!AC$17)/('Provoz výchozí'!AC$4+2*'Provoz výchozí'!AC$5)</f>
        <v>0.52284339051490325</v>
      </c>
      <c r="AF67" s="628">
        <f>('Provoz výchozí'!AD$16+2*'Provoz výchozí'!AD$17)/('Provoz výchozí'!AD$4+2*'Provoz výchozí'!AD$5)</f>
        <v>0.52284339051490325</v>
      </c>
      <c r="AG67" s="628">
        <f>('Provoz výchozí'!AE$16+2*'Provoz výchozí'!AE$17)/('Provoz výchozí'!AE$4+2*'Provoz výchozí'!AE$5)</f>
        <v>0.52284339051490325</v>
      </c>
      <c r="AH67" s="628">
        <f>('Provoz výchozí'!AF$16+2*'Provoz výchozí'!AF$17)/('Provoz výchozí'!AF$4+2*'Provoz výchozí'!AF$5)</f>
        <v>0.52284339051490325</v>
      </c>
      <c r="AI67" s="628">
        <f>('Provoz výchozí'!AG$16+2*'Provoz výchozí'!AG$17)/('Provoz výchozí'!AG$4+2*'Provoz výchozí'!AG$5)</f>
        <v>0.52284339051490325</v>
      </c>
      <c r="AJ67" s="628">
        <f>('Provoz výchozí'!AH$16+2*'Provoz výchozí'!AH$17)/('Provoz výchozí'!AH$4+2*'Provoz výchozí'!AH$5)</f>
        <v>0.52284339051490325</v>
      </c>
      <c r="AK67" s="654">
        <f>('Provoz výchozí'!AI$16+2*'Provoz výchozí'!AI$17)/('Provoz výchozí'!AI$4+2*'Provoz výchozí'!AI$5)</f>
        <v>0.52284339051490325</v>
      </c>
      <c r="AL67" s="727" t="s">
        <v>623</v>
      </c>
    </row>
    <row r="68" spans="1:38" x14ac:dyDescent="0.3">
      <c r="A68" s="4">
        <f t="shared" ref="A68:B70" si="29">IF(A26="","",A26)</f>
        <v>14</v>
      </c>
      <c r="B68" s="45" t="str">
        <f t="shared" si="29"/>
        <v>Provozní režie</v>
      </c>
      <c r="C68" s="340" t="str">
        <f t="shared" si="28"/>
        <v/>
      </c>
      <c r="D68" s="65" t="str">
        <f t="shared" si="28"/>
        <v/>
      </c>
      <c r="E68" s="628">
        <f>('Provoz výchozí'!C$16+2*'Provoz výchozí'!C$17)/('Provoz výchozí'!C$4+2*'Provoz výchozí'!C$5)</f>
        <v>0.52263922728412182</v>
      </c>
      <c r="F68" s="628">
        <f>('Provoz výchozí'!D$16+2*'Provoz výchozí'!D$17)/('Provoz výchozí'!D$4+2*'Provoz výchozí'!D$5)</f>
        <v>0.52263922728412182</v>
      </c>
      <c r="G68" s="628">
        <f>('Provoz výchozí'!E$16+2*'Provoz výchozí'!E$17)/('Provoz výchozí'!E$4+2*'Provoz výchozí'!E$5)</f>
        <v>0.49733689129468256</v>
      </c>
      <c r="H68" s="628">
        <f>('Provoz výchozí'!F$16+2*'Provoz výchozí'!F$17)/('Provoz výchozí'!F$4+2*'Provoz výchozí'!F$5)</f>
        <v>0.52284339051490336</v>
      </c>
      <c r="I68" s="628">
        <f>('Provoz výchozí'!G$16+2*'Provoz výchozí'!G$17)/('Provoz výchozí'!G$4+2*'Provoz výchozí'!G$5)</f>
        <v>0.52284339051490325</v>
      </c>
      <c r="J68" s="628">
        <f>('Provoz výchozí'!H$16+2*'Provoz výchozí'!H$17)/('Provoz výchozí'!H$4+2*'Provoz výchozí'!H$5)</f>
        <v>0.52284339051490325</v>
      </c>
      <c r="K68" s="628">
        <f>('Provoz výchozí'!I$16+2*'Provoz výchozí'!I$17)/('Provoz výchozí'!I$4+2*'Provoz výchozí'!I$5)</f>
        <v>0.52284339051490325</v>
      </c>
      <c r="L68" s="628">
        <f>('Provoz výchozí'!J$16+2*'Provoz výchozí'!J$17)/('Provoz výchozí'!J$4+2*'Provoz výchozí'!J$5)</f>
        <v>0.52284339051490325</v>
      </c>
      <c r="M68" s="628">
        <f>('Provoz výchozí'!K$16+2*'Provoz výchozí'!K$17)/('Provoz výchozí'!K$4+2*'Provoz výchozí'!K$5)</f>
        <v>0.52284339051490325</v>
      </c>
      <c r="N68" s="628">
        <f>('Provoz výchozí'!L$16+2*'Provoz výchozí'!L$17)/('Provoz výchozí'!L$4+2*'Provoz výchozí'!L$5)</f>
        <v>0.52284339051490325</v>
      </c>
      <c r="O68" s="628">
        <f>('Provoz výchozí'!M$16+2*'Provoz výchozí'!M$17)/('Provoz výchozí'!M$4+2*'Provoz výchozí'!M$5)</f>
        <v>0.52284339051490325</v>
      </c>
      <c r="P68" s="628">
        <f>('Provoz výchozí'!N$16+2*'Provoz výchozí'!N$17)/('Provoz výchozí'!N$4+2*'Provoz výchozí'!N$5)</f>
        <v>0.52284339051490325</v>
      </c>
      <c r="Q68" s="628">
        <f>('Provoz výchozí'!O$16+2*'Provoz výchozí'!O$17)/('Provoz výchozí'!O$4+2*'Provoz výchozí'!O$5)</f>
        <v>0.52284339051490325</v>
      </c>
      <c r="R68" s="628">
        <f>('Provoz výchozí'!P$16+2*'Provoz výchozí'!P$17)/('Provoz výchozí'!P$4+2*'Provoz výchozí'!P$5)</f>
        <v>0.52284339051490325</v>
      </c>
      <c r="S68" s="628">
        <f>('Provoz výchozí'!Q$16+2*'Provoz výchozí'!Q$17)/('Provoz výchozí'!Q$4+2*'Provoz výchozí'!Q$5)</f>
        <v>0.52284339051490325</v>
      </c>
      <c r="T68" s="628">
        <f>('Provoz výchozí'!R$16+2*'Provoz výchozí'!R$17)/('Provoz výchozí'!R$4+2*'Provoz výchozí'!R$5)</f>
        <v>0.52284339051490325</v>
      </c>
      <c r="U68" s="628">
        <f>('Provoz výchozí'!S$16+2*'Provoz výchozí'!S$17)/('Provoz výchozí'!S$4+2*'Provoz výchozí'!S$5)</f>
        <v>0.52284339051490325</v>
      </c>
      <c r="V68" s="628">
        <f>('Provoz výchozí'!T$16+2*'Provoz výchozí'!T$17)/('Provoz výchozí'!T$4+2*'Provoz výchozí'!T$5)</f>
        <v>0.52284339051490325</v>
      </c>
      <c r="W68" s="628">
        <f>('Provoz výchozí'!U$16+2*'Provoz výchozí'!U$17)/('Provoz výchozí'!U$4+2*'Provoz výchozí'!U$5)</f>
        <v>0.52284339051490325</v>
      </c>
      <c r="X68" s="628">
        <f>('Provoz výchozí'!V$16+2*'Provoz výchozí'!V$17)/('Provoz výchozí'!V$4+2*'Provoz výchozí'!V$5)</f>
        <v>0.52284339051490325</v>
      </c>
      <c r="Y68" s="628">
        <f>('Provoz výchozí'!W$16+2*'Provoz výchozí'!W$17)/('Provoz výchozí'!W$4+2*'Provoz výchozí'!W$5)</f>
        <v>0.52284339051490325</v>
      </c>
      <c r="Z68" s="628">
        <f>('Provoz výchozí'!X$16+2*'Provoz výchozí'!X$17)/('Provoz výchozí'!X$4+2*'Provoz výchozí'!X$5)</f>
        <v>0.52284339051490325</v>
      </c>
      <c r="AA68" s="628">
        <f>('Provoz výchozí'!Y$16+2*'Provoz výchozí'!Y$17)/('Provoz výchozí'!Y$4+2*'Provoz výchozí'!Y$5)</f>
        <v>0.52284339051490325</v>
      </c>
      <c r="AB68" s="628">
        <f>('Provoz výchozí'!Z$16+2*'Provoz výchozí'!Z$17)/('Provoz výchozí'!Z$4+2*'Provoz výchozí'!Z$5)</f>
        <v>0.52284339051490325</v>
      </c>
      <c r="AC68" s="628">
        <f>('Provoz výchozí'!AA$16+2*'Provoz výchozí'!AA$17)/('Provoz výchozí'!AA$4+2*'Provoz výchozí'!AA$5)</f>
        <v>0.52284339051490325</v>
      </c>
      <c r="AD68" s="628">
        <f>('Provoz výchozí'!AB$16+2*'Provoz výchozí'!AB$17)/('Provoz výchozí'!AB$4+2*'Provoz výchozí'!AB$5)</f>
        <v>0.52284339051490325</v>
      </c>
      <c r="AE68" s="628">
        <f>('Provoz výchozí'!AC$16+2*'Provoz výchozí'!AC$17)/('Provoz výchozí'!AC$4+2*'Provoz výchozí'!AC$5)</f>
        <v>0.52284339051490325</v>
      </c>
      <c r="AF68" s="628">
        <f>('Provoz výchozí'!AD$16+2*'Provoz výchozí'!AD$17)/('Provoz výchozí'!AD$4+2*'Provoz výchozí'!AD$5)</f>
        <v>0.52284339051490325</v>
      </c>
      <c r="AG68" s="628">
        <f>('Provoz výchozí'!AE$16+2*'Provoz výchozí'!AE$17)/('Provoz výchozí'!AE$4+2*'Provoz výchozí'!AE$5)</f>
        <v>0.52284339051490325</v>
      </c>
      <c r="AH68" s="628">
        <f>('Provoz výchozí'!AF$16+2*'Provoz výchozí'!AF$17)/('Provoz výchozí'!AF$4+2*'Provoz výchozí'!AF$5)</f>
        <v>0.52284339051490325</v>
      </c>
      <c r="AI68" s="628">
        <f>('Provoz výchozí'!AG$16+2*'Provoz výchozí'!AG$17)/('Provoz výchozí'!AG$4+2*'Provoz výchozí'!AG$5)</f>
        <v>0.52284339051490325</v>
      </c>
      <c r="AJ68" s="628">
        <f>('Provoz výchozí'!AH$16+2*'Provoz výchozí'!AH$17)/('Provoz výchozí'!AH$4+2*'Provoz výchozí'!AH$5)</f>
        <v>0.52284339051490325</v>
      </c>
      <c r="AK68" s="654">
        <f>('Provoz výchozí'!AI$16+2*'Provoz výchozí'!AI$17)/('Provoz výchozí'!AI$4+2*'Provoz výchozí'!AI$5)</f>
        <v>0.52284339051490325</v>
      </c>
      <c r="AL68" s="727" t="s">
        <v>623</v>
      </c>
    </row>
    <row r="69" spans="1:38" x14ac:dyDescent="0.3">
      <c r="A69" s="4">
        <f t="shared" si="29"/>
        <v>15</v>
      </c>
      <c r="B69" s="45" t="str">
        <f t="shared" si="29"/>
        <v>Správní režie</v>
      </c>
      <c r="C69" s="340" t="str">
        <f t="shared" si="28"/>
        <v/>
      </c>
      <c r="D69" s="65" t="str">
        <f t="shared" si="28"/>
        <v/>
      </c>
      <c r="E69" s="628">
        <f>('Provoz výchozí'!C$16+2*'Provoz výchozí'!C$17)/('Provoz výchozí'!C$4+2*'Provoz výchozí'!C$5)</f>
        <v>0.52263922728412182</v>
      </c>
      <c r="F69" s="628">
        <f>('Provoz výchozí'!D$16+2*'Provoz výchozí'!D$17)/('Provoz výchozí'!D$4+2*'Provoz výchozí'!D$5)</f>
        <v>0.52263922728412182</v>
      </c>
      <c r="G69" s="628">
        <f>('Provoz výchozí'!E$16+2*'Provoz výchozí'!E$17)/('Provoz výchozí'!E$4+2*'Provoz výchozí'!E$5)</f>
        <v>0.49733689129468256</v>
      </c>
      <c r="H69" s="628">
        <f>('Provoz výchozí'!F$16+2*'Provoz výchozí'!F$17)/('Provoz výchozí'!F$4+2*'Provoz výchozí'!F$5)</f>
        <v>0.52284339051490336</v>
      </c>
      <c r="I69" s="628">
        <f>('Provoz výchozí'!G$16+2*'Provoz výchozí'!G$17)/('Provoz výchozí'!G$4+2*'Provoz výchozí'!G$5)</f>
        <v>0.52284339051490325</v>
      </c>
      <c r="J69" s="628">
        <f>('Provoz výchozí'!H$16+2*'Provoz výchozí'!H$17)/('Provoz výchozí'!H$4+2*'Provoz výchozí'!H$5)</f>
        <v>0.52284339051490325</v>
      </c>
      <c r="K69" s="628">
        <f>('Provoz výchozí'!I$16+2*'Provoz výchozí'!I$17)/('Provoz výchozí'!I$4+2*'Provoz výchozí'!I$5)</f>
        <v>0.52284339051490325</v>
      </c>
      <c r="L69" s="628">
        <f>('Provoz výchozí'!J$16+2*'Provoz výchozí'!J$17)/('Provoz výchozí'!J$4+2*'Provoz výchozí'!J$5)</f>
        <v>0.52284339051490325</v>
      </c>
      <c r="M69" s="628">
        <f>('Provoz výchozí'!K$16+2*'Provoz výchozí'!K$17)/('Provoz výchozí'!K$4+2*'Provoz výchozí'!K$5)</f>
        <v>0.52284339051490325</v>
      </c>
      <c r="N69" s="628">
        <f>('Provoz výchozí'!L$16+2*'Provoz výchozí'!L$17)/('Provoz výchozí'!L$4+2*'Provoz výchozí'!L$5)</f>
        <v>0.52284339051490325</v>
      </c>
      <c r="O69" s="628">
        <f>('Provoz výchozí'!M$16+2*'Provoz výchozí'!M$17)/('Provoz výchozí'!M$4+2*'Provoz výchozí'!M$5)</f>
        <v>0.52284339051490325</v>
      </c>
      <c r="P69" s="628">
        <f>('Provoz výchozí'!N$16+2*'Provoz výchozí'!N$17)/('Provoz výchozí'!N$4+2*'Provoz výchozí'!N$5)</f>
        <v>0.52284339051490325</v>
      </c>
      <c r="Q69" s="628">
        <f>('Provoz výchozí'!O$16+2*'Provoz výchozí'!O$17)/('Provoz výchozí'!O$4+2*'Provoz výchozí'!O$5)</f>
        <v>0.52284339051490325</v>
      </c>
      <c r="R69" s="628">
        <f>('Provoz výchozí'!P$16+2*'Provoz výchozí'!P$17)/('Provoz výchozí'!P$4+2*'Provoz výchozí'!P$5)</f>
        <v>0.52284339051490325</v>
      </c>
      <c r="S69" s="628">
        <f>('Provoz výchozí'!Q$16+2*'Provoz výchozí'!Q$17)/('Provoz výchozí'!Q$4+2*'Provoz výchozí'!Q$5)</f>
        <v>0.52284339051490325</v>
      </c>
      <c r="T69" s="628">
        <f>('Provoz výchozí'!R$16+2*'Provoz výchozí'!R$17)/('Provoz výchozí'!R$4+2*'Provoz výchozí'!R$5)</f>
        <v>0.52284339051490325</v>
      </c>
      <c r="U69" s="628">
        <f>('Provoz výchozí'!S$16+2*'Provoz výchozí'!S$17)/('Provoz výchozí'!S$4+2*'Provoz výchozí'!S$5)</f>
        <v>0.52284339051490325</v>
      </c>
      <c r="V69" s="628">
        <f>('Provoz výchozí'!T$16+2*'Provoz výchozí'!T$17)/('Provoz výchozí'!T$4+2*'Provoz výchozí'!T$5)</f>
        <v>0.52284339051490325</v>
      </c>
      <c r="W69" s="628">
        <f>('Provoz výchozí'!U$16+2*'Provoz výchozí'!U$17)/('Provoz výchozí'!U$4+2*'Provoz výchozí'!U$5)</f>
        <v>0.52284339051490325</v>
      </c>
      <c r="X69" s="628">
        <f>('Provoz výchozí'!V$16+2*'Provoz výchozí'!V$17)/('Provoz výchozí'!V$4+2*'Provoz výchozí'!V$5)</f>
        <v>0.52284339051490325</v>
      </c>
      <c r="Y69" s="628">
        <f>('Provoz výchozí'!W$16+2*'Provoz výchozí'!W$17)/('Provoz výchozí'!W$4+2*'Provoz výchozí'!W$5)</f>
        <v>0.52284339051490325</v>
      </c>
      <c r="Z69" s="628">
        <f>('Provoz výchozí'!X$16+2*'Provoz výchozí'!X$17)/('Provoz výchozí'!X$4+2*'Provoz výchozí'!X$5)</f>
        <v>0.52284339051490325</v>
      </c>
      <c r="AA69" s="628">
        <f>('Provoz výchozí'!Y$16+2*'Provoz výchozí'!Y$17)/('Provoz výchozí'!Y$4+2*'Provoz výchozí'!Y$5)</f>
        <v>0.52284339051490325</v>
      </c>
      <c r="AB69" s="628">
        <f>('Provoz výchozí'!Z$16+2*'Provoz výchozí'!Z$17)/('Provoz výchozí'!Z$4+2*'Provoz výchozí'!Z$5)</f>
        <v>0.52284339051490325</v>
      </c>
      <c r="AC69" s="628">
        <f>('Provoz výchozí'!AA$16+2*'Provoz výchozí'!AA$17)/('Provoz výchozí'!AA$4+2*'Provoz výchozí'!AA$5)</f>
        <v>0.52284339051490325</v>
      </c>
      <c r="AD69" s="628">
        <f>('Provoz výchozí'!AB$16+2*'Provoz výchozí'!AB$17)/('Provoz výchozí'!AB$4+2*'Provoz výchozí'!AB$5)</f>
        <v>0.52284339051490325</v>
      </c>
      <c r="AE69" s="628">
        <f>('Provoz výchozí'!AC$16+2*'Provoz výchozí'!AC$17)/('Provoz výchozí'!AC$4+2*'Provoz výchozí'!AC$5)</f>
        <v>0.52284339051490325</v>
      </c>
      <c r="AF69" s="628">
        <f>('Provoz výchozí'!AD$16+2*'Provoz výchozí'!AD$17)/('Provoz výchozí'!AD$4+2*'Provoz výchozí'!AD$5)</f>
        <v>0.52284339051490325</v>
      </c>
      <c r="AG69" s="628">
        <f>('Provoz výchozí'!AE$16+2*'Provoz výchozí'!AE$17)/('Provoz výchozí'!AE$4+2*'Provoz výchozí'!AE$5)</f>
        <v>0.52284339051490325</v>
      </c>
      <c r="AH69" s="628">
        <f>('Provoz výchozí'!AF$16+2*'Provoz výchozí'!AF$17)/('Provoz výchozí'!AF$4+2*'Provoz výchozí'!AF$5)</f>
        <v>0.52284339051490325</v>
      </c>
      <c r="AI69" s="628">
        <f>('Provoz výchozí'!AG$16+2*'Provoz výchozí'!AG$17)/('Provoz výchozí'!AG$4+2*'Provoz výchozí'!AG$5)</f>
        <v>0.52284339051490325</v>
      </c>
      <c r="AJ69" s="628">
        <f>('Provoz výchozí'!AH$16+2*'Provoz výchozí'!AH$17)/('Provoz výchozí'!AH$4+2*'Provoz výchozí'!AH$5)</f>
        <v>0.52284339051490325</v>
      </c>
      <c r="AK69" s="654">
        <f>('Provoz výchozí'!AI$16+2*'Provoz výchozí'!AI$17)/('Provoz výchozí'!AI$4+2*'Provoz výchozí'!AI$5)</f>
        <v>0.52284339051490325</v>
      </c>
      <c r="AL69" s="727" t="s">
        <v>623</v>
      </c>
    </row>
    <row r="70" spans="1:38" x14ac:dyDescent="0.3">
      <c r="A70" s="9">
        <f t="shared" si="29"/>
        <v>16</v>
      </c>
      <c r="B70" s="67" t="str">
        <f t="shared" si="29"/>
        <v>Zisk</v>
      </c>
      <c r="C70" s="341" t="str">
        <f t="shared" si="28"/>
        <v/>
      </c>
      <c r="D70" s="68" t="str">
        <f t="shared" si="28"/>
        <v/>
      </c>
      <c r="E70" s="628">
        <f>('Provoz výchozí'!C$16+2*'Provoz výchozí'!C$17)/('Provoz výchozí'!C$4+2*'Provoz výchozí'!C$5)</f>
        <v>0.52263922728412182</v>
      </c>
      <c r="F70" s="628">
        <f>('Provoz výchozí'!D$16+2*'Provoz výchozí'!D$17)/('Provoz výchozí'!D$4+2*'Provoz výchozí'!D$5)</f>
        <v>0.52263922728412182</v>
      </c>
      <c r="G70" s="628">
        <f>('Provoz výchozí'!E$16+2*'Provoz výchozí'!E$17)/('Provoz výchozí'!E$4+2*'Provoz výchozí'!E$5)</f>
        <v>0.49733689129468256</v>
      </c>
      <c r="H70" s="628">
        <f>('Provoz výchozí'!F$16+2*'Provoz výchozí'!F$17)/('Provoz výchozí'!F$4+2*'Provoz výchozí'!F$5)</f>
        <v>0.52284339051490336</v>
      </c>
      <c r="I70" s="628">
        <f>('Provoz výchozí'!G$16+2*'Provoz výchozí'!G$17)/('Provoz výchozí'!G$4+2*'Provoz výchozí'!G$5)</f>
        <v>0.52284339051490325</v>
      </c>
      <c r="J70" s="628">
        <f>('Provoz výchozí'!H$16+2*'Provoz výchozí'!H$17)/('Provoz výchozí'!H$4+2*'Provoz výchozí'!H$5)</f>
        <v>0.52284339051490325</v>
      </c>
      <c r="K70" s="628">
        <f>('Provoz výchozí'!I$16+2*'Provoz výchozí'!I$17)/('Provoz výchozí'!I$4+2*'Provoz výchozí'!I$5)</f>
        <v>0.52284339051490325</v>
      </c>
      <c r="L70" s="628">
        <f>('Provoz výchozí'!J$16+2*'Provoz výchozí'!J$17)/('Provoz výchozí'!J$4+2*'Provoz výchozí'!J$5)</f>
        <v>0.52284339051490325</v>
      </c>
      <c r="M70" s="628">
        <f>('Provoz výchozí'!K$16+2*'Provoz výchozí'!K$17)/('Provoz výchozí'!K$4+2*'Provoz výchozí'!K$5)</f>
        <v>0.52284339051490325</v>
      </c>
      <c r="N70" s="628">
        <f>('Provoz výchozí'!L$16+2*'Provoz výchozí'!L$17)/('Provoz výchozí'!L$4+2*'Provoz výchozí'!L$5)</f>
        <v>0.52284339051490325</v>
      </c>
      <c r="O70" s="628">
        <f>('Provoz výchozí'!M$16+2*'Provoz výchozí'!M$17)/('Provoz výchozí'!M$4+2*'Provoz výchozí'!M$5)</f>
        <v>0.52284339051490325</v>
      </c>
      <c r="P70" s="628">
        <f>('Provoz výchozí'!N$16+2*'Provoz výchozí'!N$17)/('Provoz výchozí'!N$4+2*'Provoz výchozí'!N$5)</f>
        <v>0.52284339051490325</v>
      </c>
      <c r="Q70" s="628">
        <f>('Provoz výchozí'!O$16+2*'Provoz výchozí'!O$17)/('Provoz výchozí'!O$4+2*'Provoz výchozí'!O$5)</f>
        <v>0.52284339051490325</v>
      </c>
      <c r="R70" s="628">
        <f>('Provoz výchozí'!P$16+2*'Provoz výchozí'!P$17)/('Provoz výchozí'!P$4+2*'Provoz výchozí'!P$5)</f>
        <v>0.52284339051490325</v>
      </c>
      <c r="S70" s="628">
        <f>('Provoz výchozí'!Q$16+2*'Provoz výchozí'!Q$17)/('Provoz výchozí'!Q$4+2*'Provoz výchozí'!Q$5)</f>
        <v>0.52284339051490325</v>
      </c>
      <c r="T70" s="628">
        <f>('Provoz výchozí'!R$16+2*'Provoz výchozí'!R$17)/('Provoz výchozí'!R$4+2*'Provoz výchozí'!R$5)</f>
        <v>0.52284339051490325</v>
      </c>
      <c r="U70" s="628">
        <f>('Provoz výchozí'!S$16+2*'Provoz výchozí'!S$17)/('Provoz výchozí'!S$4+2*'Provoz výchozí'!S$5)</f>
        <v>0.52284339051490325</v>
      </c>
      <c r="V70" s="628">
        <f>('Provoz výchozí'!T$16+2*'Provoz výchozí'!T$17)/('Provoz výchozí'!T$4+2*'Provoz výchozí'!T$5)</f>
        <v>0.52284339051490325</v>
      </c>
      <c r="W70" s="628">
        <f>('Provoz výchozí'!U$16+2*'Provoz výchozí'!U$17)/('Provoz výchozí'!U$4+2*'Provoz výchozí'!U$5)</f>
        <v>0.52284339051490325</v>
      </c>
      <c r="X70" s="628">
        <f>('Provoz výchozí'!V$16+2*'Provoz výchozí'!V$17)/('Provoz výchozí'!V$4+2*'Provoz výchozí'!V$5)</f>
        <v>0.52284339051490325</v>
      </c>
      <c r="Y70" s="628">
        <f>('Provoz výchozí'!W$16+2*'Provoz výchozí'!W$17)/('Provoz výchozí'!W$4+2*'Provoz výchozí'!W$5)</f>
        <v>0.52284339051490325</v>
      </c>
      <c r="Z70" s="628">
        <f>('Provoz výchozí'!X$16+2*'Provoz výchozí'!X$17)/('Provoz výchozí'!X$4+2*'Provoz výchozí'!X$5)</f>
        <v>0.52284339051490325</v>
      </c>
      <c r="AA70" s="628">
        <f>('Provoz výchozí'!Y$16+2*'Provoz výchozí'!Y$17)/('Provoz výchozí'!Y$4+2*'Provoz výchozí'!Y$5)</f>
        <v>0.52284339051490325</v>
      </c>
      <c r="AB70" s="628">
        <f>('Provoz výchozí'!Z$16+2*'Provoz výchozí'!Z$17)/('Provoz výchozí'!Z$4+2*'Provoz výchozí'!Z$5)</f>
        <v>0.52284339051490325</v>
      </c>
      <c r="AC70" s="628">
        <f>('Provoz výchozí'!AA$16+2*'Provoz výchozí'!AA$17)/('Provoz výchozí'!AA$4+2*'Provoz výchozí'!AA$5)</f>
        <v>0.52284339051490325</v>
      </c>
      <c r="AD70" s="628">
        <f>('Provoz výchozí'!AB$16+2*'Provoz výchozí'!AB$17)/('Provoz výchozí'!AB$4+2*'Provoz výchozí'!AB$5)</f>
        <v>0.52284339051490325</v>
      </c>
      <c r="AE70" s="628">
        <f>('Provoz výchozí'!AC$16+2*'Provoz výchozí'!AC$17)/('Provoz výchozí'!AC$4+2*'Provoz výchozí'!AC$5)</f>
        <v>0.52284339051490325</v>
      </c>
      <c r="AF70" s="628">
        <f>('Provoz výchozí'!AD$16+2*'Provoz výchozí'!AD$17)/('Provoz výchozí'!AD$4+2*'Provoz výchozí'!AD$5)</f>
        <v>0.52284339051490325</v>
      </c>
      <c r="AG70" s="628">
        <f>('Provoz výchozí'!AE$16+2*'Provoz výchozí'!AE$17)/('Provoz výchozí'!AE$4+2*'Provoz výchozí'!AE$5)</f>
        <v>0.52284339051490325</v>
      </c>
      <c r="AH70" s="628">
        <f>('Provoz výchozí'!AF$16+2*'Provoz výchozí'!AF$17)/('Provoz výchozí'!AF$4+2*'Provoz výchozí'!AF$5)</f>
        <v>0.52284339051490325</v>
      </c>
      <c r="AI70" s="628">
        <f>('Provoz výchozí'!AG$16+2*'Provoz výchozí'!AG$17)/('Provoz výchozí'!AG$4+2*'Provoz výchozí'!AG$5)</f>
        <v>0.52284339051490325</v>
      </c>
      <c r="AJ70" s="628">
        <f>('Provoz výchozí'!AH$16+2*'Provoz výchozí'!AH$17)/('Provoz výchozí'!AH$4+2*'Provoz výchozí'!AH$5)</f>
        <v>0.52284339051490325</v>
      </c>
      <c r="AK70" s="654">
        <f>('Provoz výchozí'!AI$16+2*'Provoz výchozí'!AI$17)/('Provoz výchozí'!AI$4+2*'Provoz výchozí'!AI$5)</f>
        <v>0.52284339051490325</v>
      </c>
      <c r="AL70" s="727" t="s">
        <v>623</v>
      </c>
    </row>
    <row r="71" spans="1:38" ht="15" thickBot="1" x14ac:dyDescent="0.35">
      <c r="A71" s="5"/>
      <c r="B71" s="69"/>
      <c r="C71" s="342"/>
      <c r="D71" s="7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32"/>
      <c r="AL71" s="732"/>
    </row>
    <row r="72" spans="1:38" s="534" customFormat="1" hidden="1" x14ac:dyDescent="0.3">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9"/>
    </row>
    <row r="73" spans="1:38" s="534" customFormat="1" hidden="1" x14ac:dyDescent="0.3">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row>
    <row r="74" spans="1:38" s="534" customFormat="1" hidden="1" x14ac:dyDescent="0.3">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row>
    <row r="75" spans="1:38" s="534" customFormat="1" hidden="1" x14ac:dyDescent="0.3">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row>
    <row r="76" spans="1:38" s="534" customFormat="1" hidden="1" x14ac:dyDescent="0.3">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row>
    <row r="77" spans="1:38" s="534" customFormat="1"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row>
    <row r="78" spans="1:38"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42"/>
    </row>
    <row r="79" spans="1:38" hidden="1" x14ac:dyDescent="0.3">
      <c r="A79" s="9"/>
      <c r="B79" s="67"/>
      <c r="C79" s="67"/>
      <c r="D79" s="76"/>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699"/>
    </row>
    <row r="80" spans="1:38" ht="15" hidden="1" thickBot="1" x14ac:dyDescent="0.35">
      <c r="A80" s="5"/>
      <c r="B80" s="69"/>
      <c r="C80" s="69"/>
      <c r="D80" s="70"/>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700"/>
    </row>
    <row r="84" spans="1:38" ht="15" thickBot="1" x14ac:dyDescent="0.35">
      <c r="C84" s="77"/>
      <c r="D84" s="79"/>
    </row>
    <row r="85" spans="1:38" x14ac:dyDescent="0.3">
      <c r="A85" s="13" t="str">
        <f>A1</f>
        <v>Klíč výchozí</v>
      </c>
      <c r="B85" s="13"/>
      <c r="C85" s="15"/>
      <c r="D85" s="15"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733" t="s">
        <v>620</v>
      </c>
    </row>
    <row r="86" spans="1:38" ht="15" thickBot="1" x14ac:dyDescent="0.35">
      <c r="A86" s="6" t="str">
        <f>A2</f>
        <v>Rozdělení cenotvorných položek mezi Objednatele</v>
      </c>
      <c r="B86" s="60"/>
      <c r="C86" s="40"/>
      <c r="D86" s="61"/>
      <c r="E86" s="7" t="str">
        <f>E2</f>
        <v>XII/29</v>
      </c>
      <c r="F86" s="7" t="str">
        <f t="shared" ref="F86:AK86" si="30">F2</f>
        <v>I-VI/30</v>
      </c>
      <c r="G86" s="7" t="str">
        <f t="shared" si="30"/>
        <v>VI-XII/30</v>
      </c>
      <c r="H86" s="7" t="str">
        <f t="shared" si="30"/>
        <v>XII/30</v>
      </c>
      <c r="I86" s="7">
        <f t="shared" si="30"/>
        <v>2031</v>
      </c>
      <c r="J86" s="7">
        <f t="shared" si="30"/>
        <v>2032</v>
      </c>
      <c r="K86" s="7">
        <f t="shared" si="30"/>
        <v>2033</v>
      </c>
      <c r="L86" s="7">
        <f t="shared" si="30"/>
        <v>2034</v>
      </c>
      <c r="M86" s="7">
        <f t="shared" si="30"/>
        <v>2035</v>
      </c>
      <c r="N86" s="7">
        <f t="shared" si="30"/>
        <v>2036</v>
      </c>
      <c r="O86" s="7">
        <f t="shared" si="30"/>
        <v>2037</v>
      </c>
      <c r="P86" s="7">
        <f t="shared" si="30"/>
        <v>2038</v>
      </c>
      <c r="Q86" s="7">
        <f t="shared" si="30"/>
        <v>2039</v>
      </c>
      <c r="R86" s="7">
        <f t="shared" si="30"/>
        <v>2040</v>
      </c>
      <c r="S86" s="7">
        <f t="shared" si="30"/>
        <v>2041</v>
      </c>
      <c r="T86" s="7">
        <f t="shared" si="30"/>
        <v>2042</v>
      </c>
      <c r="U86" s="7">
        <f t="shared" si="30"/>
        <v>2043</v>
      </c>
      <c r="V86" s="7">
        <f t="shared" si="30"/>
        <v>2044</v>
      </c>
      <c r="W86" s="7">
        <f t="shared" si="30"/>
        <v>2045</v>
      </c>
      <c r="X86" s="7">
        <f t="shared" si="30"/>
        <v>2046</v>
      </c>
      <c r="Y86" s="7">
        <f t="shared" si="30"/>
        <v>2047</v>
      </c>
      <c r="Z86" s="7">
        <f t="shared" si="30"/>
        <v>2048</v>
      </c>
      <c r="AA86" s="7">
        <f t="shared" si="30"/>
        <v>2049</v>
      </c>
      <c r="AB86" s="7">
        <f t="shared" si="30"/>
        <v>2050</v>
      </c>
      <c r="AC86" s="7">
        <f t="shared" si="30"/>
        <v>2051</v>
      </c>
      <c r="AD86" s="7">
        <f t="shared" si="30"/>
        <v>2052</v>
      </c>
      <c r="AE86" s="7">
        <f t="shared" si="30"/>
        <v>2053</v>
      </c>
      <c r="AF86" s="7">
        <f t="shared" si="30"/>
        <v>2054</v>
      </c>
      <c r="AG86" s="7">
        <f t="shared" si="30"/>
        <v>2055</v>
      </c>
      <c r="AH86" s="7">
        <f t="shared" si="30"/>
        <v>2056</v>
      </c>
      <c r="AI86" s="7">
        <f t="shared" si="30"/>
        <v>2057</v>
      </c>
      <c r="AJ86" s="7">
        <f t="shared" si="30"/>
        <v>2058</v>
      </c>
      <c r="AK86" s="7">
        <f t="shared" si="30"/>
        <v>2059</v>
      </c>
      <c r="AL86" s="725" t="s">
        <v>621</v>
      </c>
    </row>
    <row r="87" spans="1:38" ht="15" thickTop="1" x14ac:dyDescent="0.3">
      <c r="A87" s="3">
        <f t="shared" ref="A87:D102" si="31">IF(A45="","",A45)</f>
        <v>1</v>
      </c>
      <c r="B87" s="44" t="str">
        <f t="shared" si="31"/>
        <v>Trakční energie a palivo</v>
      </c>
      <c r="C87" s="62">
        <f t="shared" si="31"/>
        <v>1.1000000000000001</v>
      </c>
      <c r="D87" s="63" t="str">
        <f t="shared" si="31"/>
        <v>Elektrická energie</v>
      </c>
      <c r="E87" s="629">
        <f>('Provoz výchozí'!C$28+2*'Provoz výchozí'!C$29)/('Provoz výchozí'!C$4+2*'Provoz výchozí'!C$5)</f>
        <v>0.47736077271587818</v>
      </c>
      <c r="F87" s="629">
        <f>('Provoz výchozí'!D$28+2*'Provoz výchozí'!D$29)/('Provoz výchozí'!D$4+2*'Provoz výchozí'!D$5)</f>
        <v>0.47736077271587818</v>
      </c>
      <c r="G87" s="629">
        <f>('Provoz výchozí'!E$28+2*'Provoz výchozí'!E$29)/('Provoz výchozí'!E$4+2*'Provoz výchozí'!E$5)</f>
        <v>0.5026631087053175</v>
      </c>
      <c r="H87" s="629">
        <f>('Provoz výchozí'!F$28+2*'Provoz výchozí'!F$29)/('Provoz výchozí'!F$4+2*'Provoz výchozí'!F$5)</f>
        <v>0.47715660948509669</v>
      </c>
      <c r="I87" s="629">
        <f>('Provoz výchozí'!G$28+2*'Provoz výchozí'!G$29)/('Provoz výchozí'!G$4+2*'Provoz výchozí'!G$5)</f>
        <v>0.47715660948509669</v>
      </c>
      <c r="J87" s="629">
        <f>('Provoz výchozí'!H$28+2*'Provoz výchozí'!H$29)/('Provoz výchozí'!H$4+2*'Provoz výchozí'!H$5)</f>
        <v>0.47715660948509669</v>
      </c>
      <c r="K87" s="629">
        <f>('Provoz výchozí'!I$28+2*'Provoz výchozí'!I$29)/('Provoz výchozí'!I$4+2*'Provoz výchozí'!I$5)</f>
        <v>0.47715660948509669</v>
      </c>
      <c r="L87" s="629">
        <f>('Provoz výchozí'!J$28+2*'Provoz výchozí'!J$29)/('Provoz výchozí'!J$4+2*'Provoz výchozí'!J$5)</f>
        <v>0.47715660948509669</v>
      </c>
      <c r="M87" s="629">
        <f>('Provoz výchozí'!K$28+2*'Provoz výchozí'!K$29)/('Provoz výchozí'!K$4+2*'Provoz výchozí'!K$5)</f>
        <v>0.47715660948509669</v>
      </c>
      <c r="N87" s="629">
        <f>('Provoz výchozí'!L$28+2*'Provoz výchozí'!L$29)/('Provoz výchozí'!L$4+2*'Provoz výchozí'!L$5)</f>
        <v>0.47715660948509669</v>
      </c>
      <c r="O87" s="629">
        <f>('Provoz výchozí'!M$28+2*'Provoz výchozí'!M$29)/('Provoz výchozí'!M$4+2*'Provoz výchozí'!M$5)</f>
        <v>0.47715660948509669</v>
      </c>
      <c r="P87" s="629">
        <f>('Provoz výchozí'!N$28+2*'Provoz výchozí'!N$29)/('Provoz výchozí'!N$4+2*'Provoz výchozí'!N$5)</f>
        <v>0.47715660948509669</v>
      </c>
      <c r="Q87" s="629">
        <f>('Provoz výchozí'!O$28+2*'Provoz výchozí'!O$29)/('Provoz výchozí'!O$4+2*'Provoz výchozí'!O$5)</f>
        <v>0.47715660948509669</v>
      </c>
      <c r="R87" s="629">
        <f>('Provoz výchozí'!P$28+2*'Provoz výchozí'!P$29)/('Provoz výchozí'!P$4+2*'Provoz výchozí'!P$5)</f>
        <v>0.47715660948509669</v>
      </c>
      <c r="S87" s="629">
        <f>('Provoz výchozí'!Q$28+2*'Provoz výchozí'!Q$29)/('Provoz výchozí'!Q$4+2*'Provoz výchozí'!Q$5)</f>
        <v>0.47715660948509669</v>
      </c>
      <c r="T87" s="629">
        <f>('Provoz výchozí'!R$28+2*'Provoz výchozí'!R$29)/('Provoz výchozí'!R$4+2*'Provoz výchozí'!R$5)</f>
        <v>0.47715660948509669</v>
      </c>
      <c r="U87" s="629">
        <f>('Provoz výchozí'!S$28+2*'Provoz výchozí'!S$29)/('Provoz výchozí'!S$4+2*'Provoz výchozí'!S$5)</f>
        <v>0.47715660948509669</v>
      </c>
      <c r="V87" s="629">
        <f>('Provoz výchozí'!T$28+2*'Provoz výchozí'!T$29)/('Provoz výchozí'!T$4+2*'Provoz výchozí'!T$5)</f>
        <v>0.47715660948509669</v>
      </c>
      <c r="W87" s="629">
        <f>('Provoz výchozí'!U$28+2*'Provoz výchozí'!U$29)/('Provoz výchozí'!U$4+2*'Provoz výchozí'!U$5)</f>
        <v>0.47715660948509669</v>
      </c>
      <c r="X87" s="629">
        <f>('Provoz výchozí'!V$28+2*'Provoz výchozí'!V$29)/('Provoz výchozí'!V$4+2*'Provoz výchozí'!V$5)</f>
        <v>0.47715660948509669</v>
      </c>
      <c r="Y87" s="629">
        <f>('Provoz výchozí'!W$28+2*'Provoz výchozí'!W$29)/('Provoz výchozí'!W$4+2*'Provoz výchozí'!W$5)</f>
        <v>0.47715660948509669</v>
      </c>
      <c r="Z87" s="629">
        <f>('Provoz výchozí'!X$28+2*'Provoz výchozí'!X$29)/('Provoz výchozí'!X$4+2*'Provoz výchozí'!X$5)</f>
        <v>0.47715660948509669</v>
      </c>
      <c r="AA87" s="629">
        <f>('Provoz výchozí'!Y$28+2*'Provoz výchozí'!Y$29)/('Provoz výchozí'!Y$4+2*'Provoz výchozí'!Y$5)</f>
        <v>0.47715660948509669</v>
      </c>
      <c r="AB87" s="629">
        <f>('Provoz výchozí'!Z$28+2*'Provoz výchozí'!Z$29)/('Provoz výchozí'!Z$4+2*'Provoz výchozí'!Z$5)</f>
        <v>0.47715660948509669</v>
      </c>
      <c r="AC87" s="629">
        <f>('Provoz výchozí'!AA$28+2*'Provoz výchozí'!AA$29)/('Provoz výchozí'!AA$4+2*'Provoz výchozí'!AA$5)</f>
        <v>0.47715660948509669</v>
      </c>
      <c r="AD87" s="629">
        <f>('Provoz výchozí'!AB$28+2*'Provoz výchozí'!AB$29)/('Provoz výchozí'!AB$4+2*'Provoz výchozí'!AB$5)</f>
        <v>0.47715660948509669</v>
      </c>
      <c r="AE87" s="629">
        <f>('Provoz výchozí'!AC$28+2*'Provoz výchozí'!AC$29)/('Provoz výchozí'!AC$4+2*'Provoz výchozí'!AC$5)</f>
        <v>0.47715660948509669</v>
      </c>
      <c r="AF87" s="629">
        <f>('Provoz výchozí'!AD$28+2*'Provoz výchozí'!AD$29)/('Provoz výchozí'!AD$4+2*'Provoz výchozí'!AD$5)</f>
        <v>0.47715660948509669</v>
      </c>
      <c r="AG87" s="629">
        <f>('Provoz výchozí'!AE$28+2*'Provoz výchozí'!AE$29)/('Provoz výchozí'!AE$4+2*'Provoz výchozí'!AE$5)</f>
        <v>0.47715660948509669</v>
      </c>
      <c r="AH87" s="629">
        <f>('Provoz výchozí'!AF$28+2*'Provoz výchozí'!AF$29)/('Provoz výchozí'!AF$4+2*'Provoz výchozí'!AF$5)</f>
        <v>0.47715660948509669</v>
      </c>
      <c r="AI87" s="629">
        <f>('Provoz výchozí'!AG$28+2*'Provoz výchozí'!AG$29)/('Provoz výchozí'!AG$4+2*'Provoz výchozí'!AG$5)</f>
        <v>0.47715660948509669</v>
      </c>
      <c r="AJ87" s="629">
        <f>('Provoz výchozí'!AH$28+2*'Provoz výchozí'!AH$29)/('Provoz výchozí'!AH$4+2*'Provoz výchozí'!AH$5)</f>
        <v>0.47715660948509669</v>
      </c>
      <c r="AK87" s="629">
        <f>('Provoz výchozí'!AI$28+2*'Provoz výchozí'!AI$29)/('Provoz výchozí'!AI$4+2*'Provoz výchozí'!AI$5)</f>
        <v>0.47715660948509669</v>
      </c>
      <c r="AL87" s="726" t="str">
        <f>AL45</f>
        <v>Výchozí dopravní výkon</v>
      </c>
    </row>
    <row r="88" spans="1:38" x14ac:dyDescent="0.3">
      <c r="A88" s="4" t="str">
        <f t="shared" si="31"/>
        <v/>
      </c>
      <c r="B88" s="45" t="str">
        <f t="shared" si="31"/>
        <v/>
      </c>
      <c r="C88" s="64">
        <f t="shared" si="31"/>
        <v>1.2</v>
      </c>
      <c r="D88" s="65" t="str">
        <f t="shared" si="31"/>
        <v>Motorová nafta</v>
      </c>
      <c r="E88" s="629">
        <f>('Provoz výchozí'!C$28+2*'Provoz výchozí'!C$29)/('Provoz výchozí'!C$4+2*'Provoz výchozí'!C$5)</f>
        <v>0.47736077271587818</v>
      </c>
      <c r="F88" s="629">
        <f>('Provoz výchozí'!D$28+2*'Provoz výchozí'!D$29)/('Provoz výchozí'!D$4+2*'Provoz výchozí'!D$5)</f>
        <v>0.47736077271587818</v>
      </c>
      <c r="G88" s="629">
        <f>('Provoz výchozí'!E$28+2*'Provoz výchozí'!E$29)/('Provoz výchozí'!E$4+2*'Provoz výchozí'!E$5)</f>
        <v>0.5026631087053175</v>
      </c>
      <c r="H88" s="629">
        <f>('Provoz výchozí'!F$28+2*'Provoz výchozí'!F$29)/('Provoz výchozí'!F$4+2*'Provoz výchozí'!F$5)</f>
        <v>0.47715660948509669</v>
      </c>
      <c r="I88" s="629">
        <f>('Provoz výchozí'!G$28+2*'Provoz výchozí'!G$29)/('Provoz výchozí'!G$4+2*'Provoz výchozí'!G$5)</f>
        <v>0.47715660948509669</v>
      </c>
      <c r="J88" s="629">
        <f>('Provoz výchozí'!H$28+2*'Provoz výchozí'!H$29)/('Provoz výchozí'!H$4+2*'Provoz výchozí'!H$5)</f>
        <v>0.47715660948509669</v>
      </c>
      <c r="K88" s="629">
        <f>('Provoz výchozí'!I$28+2*'Provoz výchozí'!I$29)/('Provoz výchozí'!I$4+2*'Provoz výchozí'!I$5)</f>
        <v>0.47715660948509669</v>
      </c>
      <c r="L88" s="629">
        <f>('Provoz výchozí'!J$28+2*'Provoz výchozí'!J$29)/('Provoz výchozí'!J$4+2*'Provoz výchozí'!J$5)</f>
        <v>0.47715660948509669</v>
      </c>
      <c r="M88" s="629">
        <f>('Provoz výchozí'!K$28+2*'Provoz výchozí'!K$29)/('Provoz výchozí'!K$4+2*'Provoz výchozí'!K$5)</f>
        <v>0.47715660948509669</v>
      </c>
      <c r="N88" s="629">
        <f>('Provoz výchozí'!L$28+2*'Provoz výchozí'!L$29)/('Provoz výchozí'!L$4+2*'Provoz výchozí'!L$5)</f>
        <v>0.47715660948509669</v>
      </c>
      <c r="O88" s="629">
        <f>('Provoz výchozí'!M$28+2*'Provoz výchozí'!M$29)/('Provoz výchozí'!M$4+2*'Provoz výchozí'!M$5)</f>
        <v>0.47715660948509669</v>
      </c>
      <c r="P88" s="629">
        <f>('Provoz výchozí'!N$28+2*'Provoz výchozí'!N$29)/('Provoz výchozí'!N$4+2*'Provoz výchozí'!N$5)</f>
        <v>0.47715660948509669</v>
      </c>
      <c r="Q88" s="629">
        <f>('Provoz výchozí'!O$28+2*'Provoz výchozí'!O$29)/('Provoz výchozí'!O$4+2*'Provoz výchozí'!O$5)</f>
        <v>0.47715660948509669</v>
      </c>
      <c r="R88" s="629">
        <f>('Provoz výchozí'!P$28+2*'Provoz výchozí'!P$29)/('Provoz výchozí'!P$4+2*'Provoz výchozí'!P$5)</f>
        <v>0.47715660948509669</v>
      </c>
      <c r="S88" s="629">
        <f>('Provoz výchozí'!Q$28+2*'Provoz výchozí'!Q$29)/('Provoz výchozí'!Q$4+2*'Provoz výchozí'!Q$5)</f>
        <v>0.47715660948509669</v>
      </c>
      <c r="T88" s="629">
        <f>('Provoz výchozí'!R$28+2*'Provoz výchozí'!R$29)/('Provoz výchozí'!R$4+2*'Provoz výchozí'!R$5)</f>
        <v>0.47715660948509669</v>
      </c>
      <c r="U88" s="629">
        <f>('Provoz výchozí'!S$28+2*'Provoz výchozí'!S$29)/('Provoz výchozí'!S$4+2*'Provoz výchozí'!S$5)</f>
        <v>0.47715660948509669</v>
      </c>
      <c r="V88" s="629">
        <f>('Provoz výchozí'!T$28+2*'Provoz výchozí'!T$29)/('Provoz výchozí'!T$4+2*'Provoz výchozí'!T$5)</f>
        <v>0.47715660948509669</v>
      </c>
      <c r="W88" s="629">
        <f>('Provoz výchozí'!U$28+2*'Provoz výchozí'!U$29)/('Provoz výchozí'!U$4+2*'Provoz výchozí'!U$5)</f>
        <v>0.47715660948509669</v>
      </c>
      <c r="X88" s="629">
        <f>('Provoz výchozí'!V$28+2*'Provoz výchozí'!V$29)/('Provoz výchozí'!V$4+2*'Provoz výchozí'!V$5)</f>
        <v>0.47715660948509669</v>
      </c>
      <c r="Y88" s="629">
        <f>('Provoz výchozí'!W$28+2*'Provoz výchozí'!W$29)/('Provoz výchozí'!W$4+2*'Provoz výchozí'!W$5)</f>
        <v>0.47715660948509669</v>
      </c>
      <c r="Z88" s="629">
        <f>('Provoz výchozí'!X$28+2*'Provoz výchozí'!X$29)/('Provoz výchozí'!X$4+2*'Provoz výchozí'!X$5)</f>
        <v>0.47715660948509669</v>
      </c>
      <c r="AA88" s="629">
        <f>('Provoz výchozí'!Y$28+2*'Provoz výchozí'!Y$29)/('Provoz výchozí'!Y$4+2*'Provoz výchozí'!Y$5)</f>
        <v>0.47715660948509669</v>
      </c>
      <c r="AB88" s="629">
        <f>('Provoz výchozí'!Z$28+2*'Provoz výchozí'!Z$29)/('Provoz výchozí'!Z$4+2*'Provoz výchozí'!Z$5)</f>
        <v>0.47715660948509669</v>
      </c>
      <c r="AC88" s="629">
        <f>('Provoz výchozí'!AA$28+2*'Provoz výchozí'!AA$29)/('Provoz výchozí'!AA$4+2*'Provoz výchozí'!AA$5)</f>
        <v>0.47715660948509669</v>
      </c>
      <c r="AD88" s="629">
        <f>('Provoz výchozí'!AB$28+2*'Provoz výchozí'!AB$29)/('Provoz výchozí'!AB$4+2*'Provoz výchozí'!AB$5)</f>
        <v>0.47715660948509669</v>
      </c>
      <c r="AE88" s="629">
        <f>('Provoz výchozí'!AC$28+2*'Provoz výchozí'!AC$29)/('Provoz výchozí'!AC$4+2*'Provoz výchozí'!AC$5)</f>
        <v>0.47715660948509669</v>
      </c>
      <c r="AF88" s="629">
        <f>('Provoz výchozí'!AD$28+2*'Provoz výchozí'!AD$29)/('Provoz výchozí'!AD$4+2*'Provoz výchozí'!AD$5)</f>
        <v>0.47715660948509669</v>
      </c>
      <c r="AG88" s="629">
        <f>('Provoz výchozí'!AE$28+2*'Provoz výchozí'!AE$29)/('Provoz výchozí'!AE$4+2*'Provoz výchozí'!AE$5)</f>
        <v>0.47715660948509669</v>
      </c>
      <c r="AH88" s="629">
        <f>('Provoz výchozí'!AF$28+2*'Provoz výchozí'!AF$29)/('Provoz výchozí'!AF$4+2*'Provoz výchozí'!AF$5)</f>
        <v>0.47715660948509669</v>
      </c>
      <c r="AI88" s="629">
        <f>('Provoz výchozí'!AG$28+2*'Provoz výchozí'!AG$29)/('Provoz výchozí'!AG$4+2*'Provoz výchozí'!AG$5)</f>
        <v>0.47715660948509669</v>
      </c>
      <c r="AJ88" s="629">
        <f>('Provoz výchozí'!AH$28+2*'Provoz výchozí'!AH$29)/('Provoz výchozí'!AH$4+2*'Provoz výchozí'!AH$5)</f>
        <v>0.47715660948509669</v>
      </c>
      <c r="AK88" s="629">
        <f>('Provoz výchozí'!AI$28+2*'Provoz výchozí'!AI$29)/('Provoz výchozí'!AI$4+2*'Provoz výchozí'!AI$5)</f>
        <v>0.47715660948509669</v>
      </c>
      <c r="AL88" s="727" t="str">
        <f t="shared" ref="AL88:AL112" si="32">AL46</f>
        <v>Výchozí dopravní výkon</v>
      </c>
    </row>
    <row r="89" spans="1:38" x14ac:dyDescent="0.3">
      <c r="A89" s="4">
        <f t="shared" si="31"/>
        <v>2</v>
      </c>
      <c r="B89" s="45" t="str">
        <f t="shared" si="31"/>
        <v>Netrakční energie a palivo</v>
      </c>
      <c r="C89" s="64" t="str">
        <f t="shared" si="31"/>
        <v/>
      </c>
      <c r="D89" s="65" t="str">
        <f t="shared" si="31"/>
        <v/>
      </c>
      <c r="E89" s="629">
        <f>('Provoz výchozí'!C$28+2*'Provoz výchozí'!C$29)/('Provoz výchozí'!C$4+2*'Provoz výchozí'!C$5)</f>
        <v>0.47736077271587818</v>
      </c>
      <c r="F89" s="629">
        <f>('Provoz výchozí'!D$28+2*'Provoz výchozí'!D$29)/('Provoz výchozí'!D$4+2*'Provoz výchozí'!D$5)</f>
        <v>0.47736077271587818</v>
      </c>
      <c r="G89" s="629">
        <f>('Provoz výchozí'!E$28+2*'Provoz výchozí'!E$29)/('Provoz výchozí'!E$4+2*'Provoz výchozí'!E$5)</f>
        <v>0.5026631087053175</v>
      </c>
      <c r="H89" s="629">
        <f>('Provoz výchozí'!F$28+2*'Provoz výchozí'!F$29)/('Provoz výchozí'!F$4+2*'Provoz výchozí'!F$5)</f>
        <v>0.47715660948509669</v>
      </c>
      <c r="I89" s="629">
        <f>('Provoz výchozí'!G$28+2*'Provoz výchozí'!G$29)/('Provoz výchozí'!G$4+2*'Provoz výchozí'!G$5)</f>
        <v>0.47715660948509669</v>
      </c>
      <c r="J89" s="629">
        <f>('Provoz výchozí'!H$28+2*'Provoz výchozí'!H$29)/('Provoz výchozí'!H$4+2*'Provoz výchozí'!H$5)</f>
        <v>0.47715660948509669</v>
      </c>
      <c r="K89" s="629">
        <f>('Provoz výchozí'!I$28+2*'Provoz výchozí'!I$29)/('Provoz výchozí'!I$4+2*'Provoz výchozí'!I$5)</f>
        <v>0.47715660948509669</v>
      </c>
      <c r="L89" s="629">
        <f>('Provoz výchozí'!J$28+2*'Provoz výchozí'!J$29)/('Provoz výchozí'!J$4+2*'Provoz výchozí'!J$5)</f>
        <v>0.47715660948509669</v>
      </c>
      <c r="M89" s="629">
        <f>('Provoz výchozí'!K$28+2*'Provoz výchozí'!K$29)/('Provoz výchozí'!K$4+2*'Provoz výchozí'!K$5)</f>
        <v>0.47715660948509669</v>
      </c>
      <c r="N89" s="629">
        <f>('Provoz výchozí'!L$28+2*'Provoz výchozí'!L$29)/('Provoz výchozí'!L$4+2*'Provoz výchozí'!L$5)</f>
        <v>0.47715660948509669</v>
      </c>
      <c r="O89" s="629">
        <f>('Provoz výchozí'!M$28+2*'Provoz výchozí'!M$29)/('Provoz výchozí'!M$4+2*'Provoz výchozí'!M$5)</f>
        <v>0.47715660948509669</v>
      </c>
      <c r="P89" s="629">
        <f>('Provoz výchozí'!N$28+2*'Provoz výchozí'!N$29)/('Provoz výchozí'!N$4+2*'Provoz výchozí'!N$5)</f>
        <v>0.47715660948509669</v>
      </c>
      <c r="Q89" s="629">
        <f>('Provoz výchozí'!O$28+2*'Provoz výchozí'!O$29)/('Provoz výchozí'!O$4+2*'Provoz výchozí'!O$5)</f>
        <v>0.47715660948509669</v>
      </c>
      <c r="R89" s="629">
        <f>('Provoz výchozí'!P$28+2*'Provoz výchozí'!P$29)/('Provoz výchozí'!P$4+2*'Provoz výchozí'!P$5)</f>
        <v>0.47715660948509669</v>
      </c>
      <c r="S89" s="629">
        <f>('Provoz výchozí'!Q$28+2*'Provoz výchozí'!Q$29)/('Provoz výchozí'!Q$4+2*'Provoz výchozí'!Q$5)</f>
        <v>0.47715660948509669</v>
      </c>
      <c r="T89" s="629">
        <f>('Provoz výchozí'!R$28+2*'Provoz výchozí'!R$29)/('Provoz výchozí'!R$4+2*'Provoz výchozí'!R$5)</f>
        <v>0.47715660948509669</v>
      </c>
      <c r="U89" s="629">
        <f>('Provoz výchozí'!S$28+2*'Provoz výchozí'!S$29)/('Provoz výchozí'!S$4+2*'Provoz výchozí'!S$5)</f>
        <v>0.47715660948509669</v>
      </c>
      <c r="V89" s="629">
        <f>('Provoz výchozí'!T$28+2*'Provoz výchozí'!T$29)/('Provoz výchozí'!T$4+2*'Provoz výchozí'!T$5)</f>
        <v>0.47715660948509669</v>
      </c>
      <c r="W89" s="629">
        <f>('Provoz výchozí'!U$28+2*'Provoz výchozí'!U$29)/('Provoz výchozí'!U$4+2*'Provoz výchozí'!U$5)</f>
        <v>0.47715660948509669</v>
      </c>
      <c r="X89" s="629">
        <f>('Provoz výchozí'!V$28+2*'Provoz výchozí'!V$29)/('Provoz výchozí'!V$4+2*'Provoz výchozí'!V$5)</f>
        <v>0.47715660948509669</v>
      </c>
      <c r="Y89" s="629">
        <f>('Provoz výchozí'!W$28+2*'Provoz výchozí'!W$29)/('Provoz výchozí'!W$4+2*'Provoz výchozí'!W$5)</f>
        <v>0.47715660948509669</v>
      </c>
      <c r="Z89" s="629">
        <f>('Provoz výchozí'!X$28+2*'Provoz výchozí'!X$29)/('Provoz výchozí'!X$4+2*'Provoz výchozí'!X$5)</f>
        <v>0.47715660948509669</v>
      </c>
      <c r="AA89" s="629">
        <f>('Provoz výchozí'!Y$28+2*'Provoz výchozí'!Y$29)/('Provoz výchozí'!Y$4+2*'Provoz výchozí'!Y$5)</f>
        <v>0.47715660948509669</v>
      </c>
      <c r="AB89" s="629">
        <f>('Provoz výchozí'!Z$28+2*'Provoz výchozí'!Z$29)/('Provoz výchozí'!Z$4+2*'Provoz výchozí'!Z$5)</f>
        <v>0.47715660948509669</v>
      </c>
      <c r="AC89" s="629">
        <f>('Provoz výchozí'!AA$28+2*'Provoz výchozí'!AA$29)/('Provoz výchozí'!AA$4+2*'Provoz výchozí'!AA$5)</f>
        <v>0.47715660948509669</v>
      </c>
      <c r="AD89" s="629">
        <f>('Provoz výchozí'!AB$28+2*'Provoz výchozí'!AB$29)/('Provoz výchozí'!AB$4+2*'Provoz výchozí'!AB$5)</f>
        <v>0.47715660948509669</v>
      </c>
      <c r="AE89" s="629">
        <f>('Provoz výchozí'!AC$28+2*'Provoz výchozí'!AC$29)/('Provoz výchozí'!AC$4+2*'Provoz výchozí'!AC$5)</f>
        <v>0.47715660948509669</v>
      </c>
      <c r="AF89" s="629">
        <f>('Provoz výchozí'!AD$28+2*'Provoz výchozí'!AD$29)/('Provoz výchozí'!AD$4+2*'Provoz výchozí'!AD$5)</f>
        <v>0.47715660948509669</v>
      </c>
      <c r="AG89" s="629">
        <f>('Provoz výchozí'!AE$28+2*'Provoz výchozí'!AE$29)/('Provoz výchozí'!AE$4+2*'Provoz výchozí'!AE$5)</f>
        <v>0.47715660948509669</v>
      </c>
      <c r="AH89" s="629">
        <f>('Provoz výchozí'!AF$28+2*'Provoz výchozí'!AF$29)/('Provoz výchozí'!AF$4+2*'Provoz výchozí'!AF$5)</f>
        <v>0.47715660948509669</v>
      </c>
      <c r="AI89" s="629">
        <f>('Provoz výchozí'!AG$28+2*'Provoz výchozí'!AG$29)/('Provoz výchozí'!AG$4+2*'Provoz výchozí'!AG$5)</f>
        <v>0.47715660948509669</v>
      </c>
      <c r="AJ89" s="629">
        <f>('Provoz výchozí'!AH$28+2*'Provoz výchozí'!AH$29)/('Provoz výchozí'!AH$4+2*'Provoz výchozí'!AH$5)</f>
        <v>0.47715660948509669</v>
      </c>
      <c r="AK89" s="629">
        <f>('Provoz výchozí'!AI$28+2*'Provoz výchozí'!AI$29)/('Provoz výchozí'!AI$4+2*'Provoz výchozí'!AI$5)</f>
        <v>0.47715660948509669</v>
      </c>
      <c r="AL89" s="727" t="str">
        <f t="shared" si="32"/>
        <v>Výchozí dopravní výkon</v>
      </c>
    </row>
    <row r="90" spans="1:38" x14ac:dyDescent="0.3">
      <c r="A90" s="4">
        <f t="shared" si="31"/>
        <v>3</v>
      </c>
      <c r="B90" s="45" t="str">
        <f t="shared" si="31"/>
        <v>Přímý materiál</v>
      </c>
      <c r="C90" s="64" t="str">
        <f t="shared" si="31"/>
        <v/>
      </c>
      <c r="D90" s="65" t="str">
        <f t="shared" si="31"/>
        <v/>
      </c>
      <c r="E90" s="629">
        <f>('Provoz výchozí'!C$28+2*'Provoz výchozí'!C$29)/('Provoz výchozí'!C$4+2*'Provoz výchozí'!C$5)</f>
        <v>0.47736077271587818</v>
      </c>
      <c r="F90" s="629">
        <f>('Provoz výchozí'!D$28+2*'Provoz výchozí'!D$29)/('Provoz výchozí'!D$4+2*'Provoz výchozí'!D$5)</f>
        <v>0.47736077271587818</v>
      </c>
      <c r="G90" s="629">
        <f>('Provoz výchozí'!E$28+2*'Provoz výchozí'!E$29)/('Provoz výchozí'!E$4+2*'Provoz výchozí'!E$5)</f>
        <v>0.5026631087053175</v>
      </c>
      <c r="H90" s="629">
        <f>('Provoz výchozí'!F$28+2*'Provoz výchozí'!F$29)/('Provoz výchozí'!F$4+2*'Provoz výchozí'!F$5)</f>
        <v>0.47715660948509669</v>
      </c>
      <c r="I90" s="629">
        <f>('Provoz výchozí'!G$28+2*'Provoz výchozí'!G$29)/('Provoz výchozí'!G$4+2*'Provoz výchozí'!G$5)</f>
        <v>0.47715660948509669</v>
      </c>
      <c r="J90" s="629">
        <f>('Provoz výchozí'!H$28+2*'Provoz výchozí'!H$29)/('Provoz výchozí'!H$4+2*'Provoz výchozí'!H$5)</f>
        <v>0.47715660948509669</v>
      </c>
      <c r="K90" s="629">
        <f>('Provoz výchozí'!I$28+2*'Provoz výchozí'!I$29)/('Provoz výchozí'!I$4+2*'Provoz výchozí'!I$5)</f>
        <v>0.47715660948509669</v>
      </c>
      <c r="L90" s="629">
        <f>('Provoz výchozí'!J$28+2*'Provoz výchozí'!J$29)/('Provoz výchozí'!J$4+2*'Provoz výchozí'!J$5)</f>
        <v>0.47715660948509669</v>
      </c>
      <c r="M90" s="629">
        <f>('Provoz výchozí'!K$28+2*'Provoz výchozí'!K$29)/('Provoz výchozí'!K$4+2*'Provoz výchozí'!K$5)</f>
        <v>0.47715660948509669</v>
      </c>
      <c r="N90" s="629">
        <f>('Provoz výchozí'!L$28+2*'Provoz výchozí'!L$29)/('Provoz výchozí'!L$4+2*'Provoz výchozí'!L$5)</f>
        <v>0.47715660948509669</v>
      </c>
      <c r="O90" s="629">
        <f>('Provoz výchozí'!M$28+2*'Provoz výchozí'!M$29)/('Provoz výchozí'!M$4+2*'Provoz výchozí'!M$5)</f>
        <v>0.47715660948509669</v>
      </c>
      <c r="P90" s="629">
        <f>('Provoz výchozí'!N$28+2*'Provoz výchozí'!N$29)/('Provoz výchozí'!N$4+2*'Provoz výchozí'!N$5)</f>
        <v>0.47715660948509669</v>
      </c>
      <c r="Q90" s="629">
        <f>('Provoz výchozí'!O$28+2*'Provoz výchozí'!O$29)/('Provoz výchozí'!O$4+2*'Provoz výchozí'!O$5)</f>
        <v>0.47715660948509669</v>
      </c>
      <c r="R90" s="629">
        <f>('Provoz výchozí'!P$28+2*'Provoz výchozí'!P$29)/('Provoz výchozí'!P$4+2*'Provoz výchozí'!P$5)</f>
        <v>0.47715660948509669</v>
      </c>
      <c r="S90" s="629">
        <f>('Provoz výchozí'!Q$28+2*'Provoz výchozí'!Q$29)/('Provoz výchozí'!Q$4+2*'Provoz výchozí'!Q$5)</f>
        <v>0.47715660948509669</v>
      </c>
      <c r="T90" s="629">
        <f>('Provoz výchozí'!R$28+2*'Provoz výchozí'!R$29)/('Provoz výchozí'!R$4+2*'Provoz výchozí'!R$5)</f>
        <v>0.47715660948509669</v>
      </c>
      <c r="U90" s="629">
        <f>('Provoz výchozí'!S$28+2*'Provoz výchozí'!S$29)/('Provoz výchozí'!S$4+2*'Provoz výchozí'!S$5)</f>
        <v>0.47715660948509669</v>
      </c>
      <c r="V90" s="629">
        <f>('Provoz výchozí'!T$28+2*'Provoz výchozí'!T$29)/('Provoz výchozí'!T$4+2*'Provoz výchozí'!T$5)</f>
        <v>0.47715660948509669</v>
      </c>
      <c r="W90" s="629">
        <f>('Provoz výchozí'!U$28+2*'Provoz výchozí'!U$29)/('Provoz výchozí'!U$4+2*'Provoz výchozí'!U$5)</f>
        <v>0.47715660948509669</v>
      </c>
      <c r="X90" s="629">
        <f>('Provoz výchozí'!V$28+2*'Provoz výchozí'!V$29)/('Provoz výchozí'!V$4+2*'Provoz výchozí'!V$5)</f>
        <v>0.47715660948509669</v>
      </c>
      <c r="Y90" s="629">
        <f>('Provoz výchozí'!W$28+2*'Provoz výchozí'!W$29)/('Provoz výchozí'!W$4+2*'Provoz výchozí'!W$5)</f>
        <v>0.47715660948509669</v>
      </c>
      <c r="Z90" s="629">
        <f>('Provoz výchozí'!X$28+2*'Provoz výchozí'!X$29)/('Provoz výchozí'!X$4+2*'Provoz výchozí'!X$5)</f>
        <v>0.47715660948509669</v>
      </c>
      <c r="AA90" s="629">
        <f>('Provoz výchozí'!Y$28+2*'Provoz výchozí'!Y$29)/('Provoz výchozí'!Y$4+2*'Provoz výchozí'!Y$5)</f>
        <v>0.47715660948509669</v>
      </c>
      <c r="AB90" s="629">
        <f>('Provoz výchozí'!Z$28+2*'Provoz výchozí'!Z$29)/('Provoz výchozí'!Z$4+2*'Provoz výchozí'!Z$5)</f>
        <v>0.47715660948509669</v>
      </c>
      <c r="AC90" s="629">
        <f>('Provoz výchozí'!AA$28+2*'Provoz výchozí'!AA$29)/('Provoz výchozí'!AA$4+2*'Provoz výchozí'!AA$5)</f>
        <v>0.47715660948509669</v>
      </c>
      <c r="AD90" s="629">
        <f>('Provoz výchozí'!AB$28+2*'Provoz výchozí'!AB$29)/('Provoz výchozí'!AB$4+2*'Provoz výchozí'!AB$5)</f>
        <v>0.47715660948509669</v>
      </c>
      <c r="AE90" s="629">
        <f>('Provoz výchozí'!AC$28+2*'Provoz výchozí'!AC$29)/('Provoz výchozí'!AC$4+2*'Provoz výchozí'!AC$5)</f>
        <v>0.47715660948509669</v>
      </c>
      <c r="AF90" s="629">
        <f>('Provoz výchozí'!AD$28+2*'Provoz výchozí'!AD$29)/('Provoz výchozí'!AD$4+2*'Provoz výchozí'!AD$5)</f>
        <v>0.47715660948509669</v>
      </c>
      <c r="AG90" s="629">
        <f>('Provoz výchozí'!AE$28+2*'Provoz výchozí'!AE$29)/('Provoz výchozí'!AE$4+2*'Provoz výchozí'!AE$5)</f>
        <v>0.47715660948509669</v>
      </c>
      <c r="AH90" s="629">
        <f>('Provoz výchozí'!AF$28+2*'Provoz výchozí'!AF$29)/('Provoz výchozí'!AF$4+2*'Provoz výchozí'!AF$5)</f>
        <v>0.47715660948509669</v>
      </c>
      <c r="AI90" s="629">
        <f>('Provoz výchozí'!AG$28+2*'Provoz výchozí'!AG$29)/('Provoz výchozí'!AG$4+2*'Provoz výchozí'!AG$5)</f>
        <v>0.47715660948509669</v>
      </c>
      <c r="AJ90" s="629">
        <f>('Provoz výchozí'!AH$28+2*'Provoz výchozí'!AH$29)/('Provoz výchozí'!AH$4+2*'Provoz výchozí'!AH$5)</f>
        <v>0.47715660948509669</v>
      </c>
      <c r="AK90" s="629">
        <f>('Provoz výchozí'!AI$28+2*'Provoz výchozí'!AI$29)/('Provoz výchozí'!AI$4+2*'Provoz výchozí'!AI$5)</f>
        <v>0.47715660948509669</v>
      </c>
      <c r="AL90" s="727" t="str">
        <f t="shared" si="32"/>
        <v>Výchozí dopravní výkon</v>
      </c>
    </row>
    <row r="91" spans="1:38" x14ac:dyDescent="0.3">
      <c r="A91" s="4">
        <f t="shared" si="31"/>
        <v>4</v>
      </c>
      <c r="B91" s="45" t="str">
        <f t="shared" si="31"/>
        <v>Opravy a údržba vozidel</v>
      </c>
      <c r="C91" s="64" t="str">
        <f t="shared" si="31"/>
        <v/>
      </c>
      <c r="D91" s="65" t="str">
        <f t="shared" si="31"/>
        <v/>
      </c>
      <c r="E91" s="629">
        <f>('Provoz výchozí'!C$28+2*'Provoz výchozí'!C$29)/('Provoz výchozí'!C$4+2*'Provoz výchozí'!C$5)</f>
        <v>0.47736077271587818</v>
      </c>
      <c r="F91" s="629">
        <f>('Provoz výchozí'!D$28+2*'Provoz výchozí'!D$29)/('Provoz výchozí'!D$4+2*'Provoz výchozí'!D$5)</f>
        <v>0.47736077271587818</v>
      </c>
      <c r="G91" s="629">
        <f>('Provoz výchozí'!E$28+2*'Provoz výchozí'!E$29)/('Provoz výchozí'!E$4+2*'Provoz výchozí'!E$5)</f>
        <v>0.5026631087053175</v>
      </c>
      <c r="H91" s="629">
        <f>('Provoz výchozí'!F$28+2*'Provoz výchozí'!F$29)/('Provoz výchozí'!F$4+2*'Provoz výchozí'!F$5)</f>
        <v>0.47715660948509669</v>
      </c>
      <c r="I91" s="629">
        <f>('Provoz výchozí'!G$28+2*'Provoz výchozí'!G$29)/('Provoz výchozí'!G$4+2*'Provoz výchozí'!G$5)</f>
        <v>0.47715660948509669</v>
      </c>
      <c r="J91" s="629">
        <f>('Provoz výchozí'!H$28+2*'Provoz výchozí'!H$29)/('Provoz výchozí'!H$4+2*'Provoz výchozí'!H$5)</f>
        <v>0.47715660948509669</v>
      </c>
      <c r="K91" s="629">
        <f>('Provoz výchozí'!I$28+2*'Provoz výchozí'!I$29)/('Provoz výchozí'!I$4+2*'Provoz výchozí'!I$5)</f>
        <v>0.47715660948509669</v>
      </c>
      <c r="L91" s="629">
        <f>('Provoz výchozí'!J$28+2*'Provoz výchozí'!J$29)/('Provoz výchozí'!J$4+2*'Provoz výchozí'!J$5)</f>
        <v>0.47715660948509669</v>
      </c>
      <c r="M91" s="629">
        <f>('Provoz výchozí'!K$28+2*'Provoz výchozí'!K$29)/('Provoz výchozí'!K$4+2*'Provoz výchozí'!K$5)</f>
        <v>0.47715660948509669</v>
      </c>
      <c r="N91" s="629">
        <f>('Provoz výchozí'!L$28+2*'Provoz výchozí'!L$29)/('Provoz výchozí'!L$4+2*'Provoz výchozí'!L$5)</f>
        <v>0.47715660948509669</v>
      </c>
      <c r="O91" s="629">
        <f>('Provoz výchozí'!M$28+2*'Provoz výchozí'!M$29)/('Provoz výchozí'!M$4+2*'Provoz výchozí'!M$5)</f>
        <v>0.47715660948509669</v>
      </c>
      <c r="P91" s="629">
        <f>('Provoz výchozí'!N$28+2*'Provoz výchozí'!N$29)/('Provoz výchozí'!N$4+2*'Provoz výchozí'!N$5)</f>
        <v>0.47715660948509669</v>
      </c>
      <c r="Q91" s="629">
        <f>('Provoz výchozí'!O$28+2*'Provoz výchozí'!O$29)/('Provoz výchozí'!O$4+2*'Provoz výchozí'!O$5)</f>
        <v>0.47715660948509669</v>
      </c>
      <c r="R91" s="629">
        <f>('Provoz výchozí'!P$28+2*'Provoz výchozí'!P$29)/('Provoz výchozí'!P$4+2*'Provoz výchozí'!P$5)</f>
        <v>0.47715660948509669</v>
      </c>
      <c r="S91" s="629">
        <f>('Provoz výchozí'!Q$28+2*'Provoz výchozí'!Q$29)/('Provoz výchozí'!Q$4+2*'Provoz výchozí'!Q$5)</f>
        <v>0.47715660948509669</v>
      </c>
      <c r="T91" s="629">
        <f>('Provoz výchozí'!R$28+2*'Provoz výchozí'!R$29)/('Provoz výchozí'!R$4+2*'Provoz výchozí'!R$5)</f>
        <v>0.47715660948509669</v>
      </c>
      <c r="U91" s="629">
        <f>('Provoz výchozí'!S$28+2*'Provoz výchozí'!S$29)/('Provoz výchozí'!S$4+2*'Provoz výchozí'!S$5)</f>
        <v>0.47715660948509669</v>
      </c>
      <c r="V91" s="629">
        <f>('Provoz výchozí'!T$28+2*'Provoz výchozí'!T$29)/('Provoz výchozí'!T$4+2*'Provoz výchozí'!T$5)</f>
        <v>0.47715660948509669</v>
      </c>
      <c r="W91" s="629">
        <f>('Provoz výchozí'!U$28+2*'Provoz výchozí'!U$29)/('Provoz výchozí'!U$4+2*'Provoz výchozí'!U$5)</f>
        <v>0.47715660948509669</v>
      </c>
      <c r="X91" s="629">
        <f>('Provoz výchozí'!V$28+2*'Provoz výchozí'!V$29)/('Provoz výchozí'!V$4+2*'Provoz výchozí'!V$5)</f>
        <v>0.47715660948509669</v>
      </c>
      <c r="Y91" s="629">
        <f>('Provoz výchozí'!W$28+2*'Provoz výchozí'!W$29)/('Provoz výchozí'!W$4+2*'Provoz výchozí'!W$5)</f>
        <v>0.47715660948509669</v>
      </c>
      <c r="Z91" s="629">
        <f>('Provoz výchozí'!X$28+2*'Provoz výchozí'!X$29)/('Provoz výchozí'!X$4+2*'Provoz výchozí'!X$5)</f>
        <v>0.47715660948509669</v>
      </c>
      <c r="AA91" s="629">
        <f>('Provoz výchozí'!Y$28+2*'Provoz výchozí'!Y$29)/('Provoz výchozí'!Y$4+2*'Provoz výchozí'!Y$5)</f>
        <v>0.47715660948509669</v>
      </c>
      <c r="AB91" s="629">
        <f>('Provoz výchozí'!Z$28+2*'Provoz výchozí'!Z$29)/('Provoz výchozí'!Z$4+2*'Provoz výchozí'!Z$5)</f>
        <v>0.47715660948509669</v>
      </c>
      <c r="AC91" s="629">
        <f>('Provoz výchozí'!AA$28+2*'Provoz výchozí'!AA$29)/('Provoz výchozí'!AA$4+2*'Provoz výchozí'!AA$5)</f>
        <v>0.47715660948509669</v>
      </c>
      <c r="AD91" s="629">
        <f>('Provoz výchozí'!AB$28+2*'Provoz výchozí'!AB$29)/('Provoz výchozí'!AB$4+2*'Provoz výchozí'!AB$5)</f>
        <v>0.47715660948509669</v>
      </c>
      <c r="AE91" s="629">
        <f>('Provoz výchozí'!AC$28+2*'Provoz výchozí'!AC$29)/('Provoz výchozí'!AC$4+2*'Provoz výchozí'!AC$5)</f>
        <v>0.47715660948509669</v>
      </c>
      <c r="AF91" s="629">
        <f>('Provoz výchozí'!AD$28+2*'Provoz výchozí'!AD$29)/('Provoz výchozí'!AD$4+2*'Provoz výchozí'!AD$5)</f>
        <v>0.47715660948509669</v>
      </c>
      <c r="AG91" s="629">
        <f>('Provoz výchozí'!AE$28+2*'Provoz výchozí'!AE$29)/('Provoz výchozí'!AE$4+2*'Provoz výchozí'!AE$5)</f>
        <v>0.47715660948509669</v>
      </c>
      <c r="AH91" s="629">
        <f>('Provoz výchozí'!AF$28+2*'Provoz výchozí'!AF$29)/('Provoz výchozí'!AF$4+2*'Provoz výchozí'!AF$5)</f>
        <v>0.47715660948509669</v>
      </c>
      <c r="AI91" s="629">
        <f>('Provoz výchozí'!AG$28+2*'Provoz výchozí'!AG$29)/('Provoz výchozí'!AG$4+2*'Provoz výchozí'!AG$5)</f>
        <v>0.47715660948509669</v>
      </c>
      <c r="AJ91" s="629">
        <f>('Provoz výchozí'!AH$28+2*'Provoz výchozí'!AH$29)/('Provoz výchozí'!AH$4+2*'Provoz výchozí'!AH$5)</f>
        <v>0.47715660948509669</v>
      </c>
      <c r="AK91" s="629">
        <f>('Provoz výchozí'!AI$28+2*'Provoz výchozí'!AI$29)/('Provoz výchozí'!AI$4+2*'Provoz výchozí'!AI$5)</f>
        <v>0.47715660948509669</v>
      </c>
      <c r="AL91" s="727" t="str">
        <f t="shared" si="32"/>
        <v>Výchozí dopravní výkon</v>
      </c>
    </row>
    <row r="92" spans="1:38" x14ac:dyDescent="0.3">
      <c r="A92" s="4">
        <f t="shared" si="31"/>
        <v>5</v>
      </c>
      <c r="B92" s="45" t="str">
        <f t="shared" si="31"/>
        <v>Odpisy dlouhodobého majetku</v>
      </c>
      <c r="C92" s="64">
        <f t="shared" si="31"/>
        <v>5.0999999999999996</v>
      </c>
      <c r="D92" s="66" t="str">
        <f t="shared" si="31"/>
        <v>Vozidla</v>
      </c>
      <c r="E92" s="629">
        <f>('Provoz výchozí'!C$28+2*'Provoz výchozí'!C$29)/('Provoz výchozí'!C$4+2*'Provoz výchozí'!C$5)</f>
        <v>0.47736077271587818</v>
      </c>
      <c r="F92" s="629">
        <f>('Provoz výchozí'!D$28+2*'Provoz výchozí'!D$29)/('Provoz výchozí'!D$4+2*'Provoz výchozí'!D$5)</f>
        <v>0.47736077271587818</v>
      </c>
      <c r="G92" s="629">
        <f>('Provoz výchozí'!E$28+2*'Provoz výchozí'!E$29)/('Provoz výchozí'!E$4+2*'Provoz výchozí'!E$5)</f>
        <v>0.5026631087053175</v>
      </c>
      <c r="H92" s="629">
        <f>('Provoz výchozí'!F$28+2*'Provoz výchozí'!F$29)/('Provoz výchozí'!F$4+2*'Provoz výchozí'!F$5)</f>
        <v>0.47715660948509669</v>
      </c>
      <c r="I92" s="629">
        <f>('Provoz výchozí'!G$28+2*'Provoz výchozí'!G$29)/('Provoz výchozí'!G$4+2*'Provoz výchozí'!G$5)</f>
        <v>0.47715660948509669</v>
      </c>
      <c r="J92" s="629">
        <f>('Provoz výchozí'!H$28+2*'Provoz výchozí'!H$29)/('Provoz výchozí'!H$4+2*'Provoz výchozí'!H$5)</f>
        <v>0.47715660948509669</v>
      </c>
      <c r="K92" s="629">
        <f>('Provoz výchozí'!I$28+2*'Provoz výchozí'!I$29)/('Provoz výchozí'!I$4+2*'Provoz výchozí'!I$5)</f>
        <v>0.47715660948509669</v>
      </c>
      <c r="L92" s="629">
        <f>('Provoz výchozí'!J$28+2*'Provoz výchozí'!J$29)/('Provoz výchozí'!J$4+2*'Provoz výchozí'!J$5)</f>
        <v>0.47715660948509669</v>
      </c>
      <c r="M92" s="629">
        <f>('Provoz výchozí'!K$28+2*'Provoz výchozí'!K$29)/('Provoz výchozí'!K$4+2*'Provoz výchozí'!K$5)</f>
        <v>0.47715660948509669</v>
      </c>
      <c r="N92" s="629">
        <f>('Provoz výchozí'!L$28+2*'Provoz výchozí'!L$29)/('Provoz výchozí'!L$4+2*'Provoz výchozí'!L$5)</f>
        <v>0.47715660948509669</v>
      </c>
      <c r="O92" s="629">
        <f>('Provoz výchozí'!M$28+2*'Provoz výchozí'!M$29)/('Provoz výchozí'!M$4+2*'Provoz výchozí'!M$5)</f>
        <v>0.47715660948509669</v>
      </c>
      <c r="P92" s="629">
        <f>('Provoz výchozí'!N$28+2*'Provoz výchozí'!N$29)/('Provoz výchozí'!N$4+2*'Provoz výchozí'!N$5)</f>
        <v>0.47715660948509669</v>
      </c>
      <c r="Q92" s="629">
        <f>('Provoz výchozí'!O$28+2*'Provoz výchozí'!O$29)/('Provoz výchozí'!O$4+2*'Provoz výchozí'!O$5)</f>
        <v>0.47715660948509669</v>
      </c>
      <c r="R92" s="629">
        <f>('Provoz výchozí'!P$28+2*'Provoz výchozí'!P$29)/('Provoz výchozí'!P$4+2*'Provoz výchozí'!P$5)</f>
        <v>0.47715660948509669</v>
      </c>
      <c r="S92" s="629">
        <f>('Provoz výchozí'!Q$28+2*'Provoz výchozí'!Q$29)/('Provoz výchozí'!Q$4+2*'Provoz výchozí'!Q$5)</f>
        <v>0.47715660948509669</v>
      </c>
      <c r="T92" s="629">
        <f>('Provoz výchozí'!R$28+2*'Provoz výchozí'!R$29)/('Provoz výchozí'!R$4+2*'Provoz výchozí'!R$5)</f>
        <v>0.47715660948509669</v>
      </c>
      <c r="U92" s="629">
        <f>('Provoz výchozí'!S$28+2*'Provoz výchozí'!S$29)/('Provoz výchozí'!S$4+2*'Provoz výchozí'!S$5)</f>
        <v>0.47715660948509669</v>
      </c>
      <c r="V92" s="629">
        <f>('Provoz výchozí'!T$28+2*'Provoz výchozí'!T$29)/('Provoz výchozí'!T$4+2*'Provoz výchozí'!T$5)</f>
        <v>0.47715660948509669</v>
      </c>
      <c r="W92" s="629">
        <f>('Provoz výchozí'!U$28+2*'Provoz výchozí'!U$29)/('Provoz výchozí'!U$4+2*'Provoz výchozí'!U$5)</f>
        <v>0.47715660948509669</v>
      </c>
      <c r="X92" s="629">
        <f>('Provoz výchozí'!V$28+2*'Provoz výchozí'!V$29)/('Provoz výchozí'!V$4+2*'Provoz výchozí'!V$5)</f>
        <v>0.47715660948509669</v>
      </c>
      <c r="Y92" s="629">
        <f>('Provoz výchozí'!W$28+2*'Provoz výchozí'!W$29)/('Provoz výchozí'!W$4+2*'Provoz výchozí'!W$5)</f>
        <v>0.47715660948509669</v>
      </c>
      <c r="Z92" s="629">
        <f>('Provoz výchozí'!X$28+2*'Provoz výchozí'!X$29)/('Provoz výchozí'!X$4+2*'Provoz výchozí'!X$5)</f>
        <v>0.47715660948509669</v>
      </c>
      <c r="AA92" s="629">
        <f>('Provoz výchozí'!Y$28+2*'Provoz výchozí'!Y$29)/('Provoz výchozí'!Y$4+2*'Provoz výchozí'!Y$5)</f>
        <v>0.47715660948509669</v>
      </c>
      <c r="AB92" s="629">
        <f>('Provoz výchozí'!Z$28+2*'Provoz výchozí'!Z$29)/('Provoz výchozí'!Z$4+2*'Provoz výchozí'!Z$5)</f>
        <v>0.47715660948509669</v>
      </c>
      <c r="AC92" s="629">
        <f>('Provoz výchozí'!AA$28+2*'Provoz výchozí'!AA$29)/('Provoz výchozí'!AA$4+2*'Provoz výchozí'!AA$5)</f>
        <v>0.47715660948509669</v>
      </c>
      <c r="AD92" s="629">
        <f>('Provoz výchozí'!AB$28+2*'Provoz výchozí'!AB$29)/('Provoz výchozí'!AB$4+2*'Provoz výchozí'!AB$5)</f>
        <v>0.47715660948509669</v>
      </c>
      <c r="AE92" s="629">
        <f>('Provoz výchozí'!AC$28+2*'Provoz výchozí'!AC$29)/('Provoz výchozí'!AC$4+2*'Provoz výchozí'!AC$5)</f>
        <v>0.47715660948509669</v>
      </c>
      <c r="AF92" s="629">
        <f>('Provoz výchozí'!AD$28+2*'Provoz výchozí'!AD$29)/('Provoz výchozí'!AD$4+2*'Provoz výchozí'!AD$5)</f>
        <v>0.47715660948509669</v>
      </c>
      <c r="AG92" s="629">
        <f>('Provoz výchozí'!AE$28+2*'Provoz výchozí'!AE$29)/('Provoz výchozí'!AE$4+2*'Provoz výchozí'!AE$5)</f>
        <v>0.47715660948509669</v>
      </c>
      <c r="AH92" s="629">
        <f>('Provoz výchozí'!AF$28+2*'Provoz výchozí'!AF$29)/('Provoz výchozí'!AF$4+2*'Provoz výchozí'!AF$5)</f>
        <v>0.47715660948509669</v>
      </c>
      <c r="AI92" s="629">
        <f>('Provoz výchozí'!AG$28+2*'Provoz výchozí'!AG$29)/('Provoz výchozí'!AG$4+2*'Provoz výchozí'!AG$5)</f>
        <v>0.47715660948509669</v>
      </c>
      <c r="AJ92" s="629">
        <f>('Provoz výchozí'!AH$28+2*'Provoz výchozí'!AH$29)/('Provoz výchozí'!AH$4+2*'Provoz výchozí'!AH$5)</f>
        <v>0.47715660948509669</v>
      </c>
      <c r="AK92" s="629">
        <f>('Provoz výchozí'!AI$28+2*'Provoz výchozí'!AI$29)/('Provoz výchozí'!AI$4+2*'Provoz výchozí'!AI$5)</f>
        <v>0.47715660948509669</v>
      </c>
      <c r="AL92" s="727" t="str">
        <f t="shared" si="32"/>
        <v>Výchozí dopravní výkon</v>
      </c>
    </row>
    <row r="93" spans="1:38" x14ac:dyDescent="0.3">
      <c r="A93" s="4" t="str">
        <f t="shared" si="31"/>
        <v/>
      </c>
      <c r="B93" s="45" t="str">
        <f t="shared" si="31"/>
        <v/>
      </c>
      <c r="C93" s="64">
        <f t="shared" si="31"/>
        <v>5.2</v>
      </c>
      <c r="D93" s="66" t="str">
        <f t="shared" si="31"/>
        <v>Ostatní</v>
      </c>
      <c r="E93" s="629">
        <f>('Provoz výchozí'!C$28+2*'Provoz výchozí'!C$29)/('Provoz výchozí'!C$4+2*'Provoz výchozí'!C$5)</f>
        <v>0.47736077271587818</v>
      </c>
      <c r="F93" s="629">
        <f>('Provoz výchozí'!D$28+2*'Provoz výchozí'!D$29)/('Provoz výchozí'!D$4+2*'Provoz výchozí'!D$5)</f>
        <v>0.47736077271587818</v>
      </c>
      <c r="G93" s="629">
        <f>('Provoz výchozí'!E$28+2*'Provoz výchozí'!E$29)/('Provoz výchozí'!E$4+2*'Provoz výchozí'!E$5)</f>
        <v>0.5026631087053175</v>
      </c>
      <c r="H93" s="629">
        <f>('Provoz výchozí'!F$28+2*'Provoz výchozí'!F$29)/('Provoz výchozí'!F$4+2*'Provoz výchozí'!F$5)</f>
        <v>0.47715660948509669</v>
      </c>
      <c r="I93" s="629">
        <f>('Provoz výchozí'!G$28+2*'Provoz výchozí'!G$29)/('Provoz výchozí'!G$4+2*'Provoz výchozí'!G$5)</f>
        <v>0.47715660948509669</v>
      </c>
      <c r="J93" s="629">
        <f>('Provoz výchozí'!H$28+2*'Provoz výchozí'!H$29)/('Provoz výchozí'!H$4+2*'Provoz výchozí'!H$5)</f>
        <v>0.47715660948509669</v>
      </c>
      <c r="K93" s="629">
        <f>('Provoz výchozí'!I$28+2*'Provoz výchozí'!I$29)/('Provoz výchozí'!I$4+2*'Provoz výchozí'!I$5)</f>
        <v>0.47715660948509669</v>
      </c>
      <c r="L93" s="629">
        <f>('Provoz výchozí'!J$28+2*'Provoz výchozí'!J$29)/('Provoz výchozí'!J$4+2*'Provoz výchozí'!J$5)</f>
        <v>0.47715660948509669</v>
      </c>
      <c r="M93" s="629">
        <f>('Provoz výchozí'!K$28+2*'Provoz výchozí'!K$29)/('Provoz výchozí'!K$4+2*'Provoz výchozí'!K$5)</f>
        <v>0.47715660948509669</v>
      </c>
      <c r="N93" s="629">
        <f>('Provoz výchozí'!L$28+2*'Provoz výchozí'!L$29)/('Provoz výchozí'!L$4+2*'Provoz výchozí'!L$5)</f>
        <v>0.47715660948509669</v>
      </c>
      <c r="O93" s="629">
        <f>('Provoz výchozí'!M$28+2*'Provoz výchozí'!M$29)/('Provoz výchozí'!M$4+2*'Provoz výchozí'!M$5)</f>
        <v>0.47715660948509669</v>
      </c>
      <c r="P93" s="629">
        <f>('Provoz výchozí'!N$28+2*'Provoz výchozí'!N$29)/('Provoz výchozí'!N$4+2*'Provoz výchozí'!N$5)</f>
        <v>0.47715660948509669</v>
      </c>
      <c r="Q93" s="629">
        <f>('Provoz výchozí'!O$28+2*'Provoz výchozí'!O$29)/('Provoz výchozí'!O$4+2*'Provoz výchozí'!O$5)</f>
        <v>0.47715660948509669</v>
      </c>
      <c r="R93" s="629">
        <f>('Provoz výchozí'!P$28+2*'Provoz výchozí'!P$29)/('Provoz výchozí'!P$4+2*'Provoz výchozí'!P$5)</f>
        <v>0.47715660948509669</v>
      </c>
      <c r="S93" s="629">
        <f>('Provoz výchozí'!Q$28+2*'Provoz výchozí'!Q$29)/('Provoz výchozí'!Q$4+2*'Provoz výchozí'!Q$5)</f>
        <v>0.47715660948509669</v>
      </c>
      <c r="T93" s="629">
        <f>('Provoz výchozí'!R$28+2*'Provoz výchozí'!R$29)/('Provoz výchozí'!R$4+2*'Provoz výchozí'!R$5)</f>
        <v>0.47715660948509669</v>
      </c>
      <c r="U93" s="629">
        <f>('Provoz výchozí'!S$28+2*'Provoz výchozí'!S$29)/('Provoz výchozí'!S$4+2*'Provoz výchozí'!S$5)</f>
        <v>0.47715660948509669</v>
      </c>
      <c r="V93" s="629">
        <f>('Provoz výchozí'!T$28+2*'Provoz výchozí'!T$29)/('Provoz výchozí'!T$4+2*'Provoz výchozí'!T$5)</f>
        <v>0.47715660948509669</v>
      </c>
      <c r="W93" s="629">
        <f>('Provoz výchozí'!U$28+2*'Provoz výchozí'!U$29)/('Provoz výchozí'!U$4+2*'Provoz výchozí'!U$5)</f>
        <v>0.47715660948509669</v>
      </c>
      <c r="X93" s="629">
        <f>('Provoz výchozí'!V$28+2*'Provoz výchozí'!V$29)/('Provoz výchozí'!V$4+2*'Provoz výchozí'!V$5)</f>
        <v>0.47715660948509669</v>
      </c>
      <c r="Y93" s="629">
        <f>('Provoz výchozí'!W$28+2*'Provoz výchozí'!W$29)/('Provoz výchozí'!W$4+2*'Provoz výchozí'!W$5)</f>
        <v>0.47715660948509669</v>
      </c>
      <c r="Z93" s="629">
        <f>('Provoz výchozí'!X$28+2*'Provoz výchozí'!X$29)/('Provoz výchozí'!X$4+2*'Provoz výchozí'!X$5)</f>
        <v>0.47715660948509669</v>
      </c>
      <c r="AA93" s="629">
        <f>('Provoz výchozí'!Y$28+2*'Provoz výchozí'!Y$29)/('Provoz výchozí'!Y$4+2*'Provoz výchozí'!Y$5)</f>
        <v>0.47715660948509669</v>
      </c>
      <c r="AB93" s="629">
        <f>('Provoz výchozí'!Z$28+2*'Provoz výchozí'!Z$29)/('Provoz výchozí'!Z$4+2*'Provoz výchozí'!Z$5)</f>
        <v>0.47715660948509669</v>
      </c>
      <c r="AC93" s="629">
        <f>('Provoz výchozí'!AA$28+2*'Provoz výchozí'!AA$29)/('Provoz výchozí'!AA$4+2*'Provoz výchozí'!AA$5)</f>
        <v>0.47715660948509669</v>
      </c>
      <c r="AD93" s="629">
        <f>('Provoz výchozí'!AB$28+2*'Provoz výchozí'!AB$29)/('Provoz výchozí'!AB$4+2*'Provoz výchozí'!AB$5)</f>
        <v>0.47715660948509669</v>
      </c>
      <c r="AE93" s="629">
        <f>('Provoz výchozí'!AC$28+2*'Provoz výchozí'!AC$29)/('Provoz výchozí'!AC$4+2*'Provoz výchozí'!AC$5)</f>
        <v>0.47715660948509669</v>
      </c>
      <c r="AF93" s="629">
        <f>('Provoz výchozí'!AD$28+2*'Provoz výchozí'!AD$29)/('Provoz výchozí'!AD$4+2*'Provoz výchozí'!AD$5)</f>
        <v>0.47715660948509669</v>
      </c>
      <c r="AG93" s="629">
        <f>('Provoz výchozí'!AE$28+2*'Provoz výchozí'!AE$29)/('Provoz výchozí'!AE$4+2*'Provoz výchozí'!AE$5)</f>
        <v>0.47715660948509669</v>
      </c>
      <c r="AH93" s="629">
        <f>('Provoz výchozí'!AF$28+2*'Provoz výchozí'!AF$29)/('Provoz výchozí'!AF$4+2*'Provoz výchozí'!AF$5)</f>
        <v>0.47715660948509669</v>
      </c>
      <c r="AI93" s="629">
        <f>('Provoz výchozí'!AG$28+2*'Provoz výchozí'!AG$29)/('Provoz výchozí'!AG$4+2*'Provoz výchozí'!AG$5)</f>
        <v>0.47715660948509669</v>
      </c>
      <c r="AJ93" s="629">
        <f>('Provoz výchozí'!AH$28+2*'Provoz výchozí'!AH$29)/('Provoz výchozí'!AH$4+2*'Provoz výchozí'!AH$5)</f>
        <v>0.47715660948509669</v>
      </c>
      <c r="AK93" s="629">
        <f>('Provoz výchozí'!AI$28+2*'Provoz výchozí'!AI$29)/('Provoz výchozí'!AI$4+2*'Provoz výchozí'!AI$5)</f>
        <v>0.47715660948509669</v>
      </c>
      <c r="AL93" s="727" t="str">
        <f t="shared" si="32"/>
        <v>Výchozí dopravní výkon</v>
      </c>
    </row>
    <row r="94" spans="1:38" x14ac:dyDescent="0.3">
      <c r="A94" s="4">
        <f t="shared" si="31"/>
        <v>6</v>
      </c>
      <c r="B94" s="45" t="str">
        <f t="shared" si="31"/>
        <v>Pronájem a leasing vozidel</v>
      </c>
      <c r="C94" s="64" t="str">
        <f t="shared" si="31"/>
        <v/>
      </c>
      <c r="D94" s="65" t="str">
        <f t="shared" si="31"/>
        <v/>
      </c>
      <c r="E94" s="629">
        <f>('Provoz výchozí'!C$28+2*'Provoz výchozí'!C$29)/('Provoz výchozí'!C$4+2*'Provoz výchozí'!C$5)</f>
        <v>0.47736077271587818</v>
      </c>
      <c r="F94" s="629">
        <f>('Provoz výchozí'!D$28+2*'Provoz výchozí'!D$29)/('Provoz výchozí'!D$4+2*'Provoz výchozí'!D$5)</f>
        <v>0.47736077271587818</v>
      </c>
      <c r="G94" s="629">
        <f>('Provoz výchozí'!E$28+2*'Provoz výchozí'!E$29)/('Provoz výchozí'!E$4+2*'Provoz výchozí'!E$5)</f>
        <v>0.5026631087053175</v>
      </c>
      <c r="H94" s="629">
        <f>('Provoz výchozí'!F$28+2*'Provoz výchozí'!F$29)/('Provoz výchozí'!F$4+2*'Provoz výchozí'!F$5)</f>
        <v>0.47715660948509669</v>
      </c>
      <c r="I94" s="629">
        <f>('Provoz výchozí'!G$28+2*'Provoz výchozí'!G$29)/('Provoz výchozí'!G$4+2*'Provoz výchozí'!G$5)</f>
        <v>0.47715660948509669</v>
      </c>
      <c r="J94" s="629">
        <f>('Provoz výchozí'!H$28+2*'Provoz výchozí'!H$29)/('Provoz výchozí'!H$4+2*'Provoz výchozí'!H$5)</f>
        <v>0.47715660948509669</v>
      </c>
      <c r="K94" s="629">
        <f>('Provoz výchozí'!I$28+2*'Provoz výchozí'!I$29)/('Provoz výchozí'!I$4+2*'Provoz výchozí'!I$5)</f>
        <v>0.47715660948509669</v>
      </c>
      <c r="L94" s="629">
        <f>('Provoz výchozí'!J$28+2*'Provoz výchozí'!J$29)/('Provoz výchozí'!J$4+2*'Provoz výchozí'!J$5)</f>
        <v>0.47715660948509669</v>
      </c>
      <c r="M94" s="629">
        <f>('Provoz výchozí'!K$28+2*'Provoz výchozí'!K$29)/('Provoz výchozí'!K$4+2*'Provoz výchozí'!K$5)</f>
        <v>0.47715660948509669</v>
      </c>
      <c r="N94" s="629">
        <f>('Provoz výchozí'!L$28+2*'Provoz výchozí'!L$29)/('Provoz výchozí'!L$4+2*'Provoz výchozí'!L$5)</f>
        <v>0.47715660948509669</v>
      </c>
      <c r="O94" s="629">
        <f>('Provoz výchozí'!M$28+2*'Provoz výchozí'!M$29)/('Provoz výchozí'!M$4+2*'Provoz výchozí'!M$5)</f>
        <v>0.47715660948509669</v>
      </c>
      <c r="P94" s="629">
        <f>('Provoz výchozí'!N$28+2*'Provoz výchozí'!N$29)/('Provoz výchozí'!N$4+2*'Provoz výchozí'!N$5)</f>
        <v>0.47715660948509669</v>
      </c>
      <c r="Q94" s="629">
        <f>('Provoz výchozí'!O$28+2*'Provoz výchozí'!O$29)/('Provoz výchozí'!O$4+2*'Provoz výchozí'!O$5)</f>
        <v>0.47715660948509669</v>
      </c>
      <c r="R94" s="629">
        <f>('Provoz výchozí'!P$28+2*'Provoz výchozí'!P$29)/('Provoz výchozí'!P$4+2*'Provoz výchozí'!P$5)</f>
        <v>0.47715660948509669</v>
      </c>
      <c r="S94" s="629">
        <f>('Provoz výchozí'!Q$28+2*'Provoz výchozí'!Q$29)/('Provoz výchozí'!Q$4+2*'Provoz výchozí'!Q$5)</f>
        <v>0.47715660948509669</v>
      </c>
      <c r="T94" s="629">
        <f>('Provoz výchozí'!R$28+2*'Provoz výchozí'!R$29)/('Provoz výchozí'!R$4+2*'Provoz výchozí'!R$5)</f>
        <v>0.47715660948509669</v>
      </c>
      <c r="U94" s="629">
        <f>('Provoz výchozí'!S$28+2*'Provoz výchozí'!S$29)/('Provoz výchozí'!S$4+2*'Provoz výchozí'!S$5)</f>
        <v>0.47715660948509669</v>
      </c>
      <c r="V94" s="629">
        <f>('Provoz výchozí'!T$28+2*'Provoz výchozí'!T$29)/('Provoz výchozí'!T$4+2*'Provoz výchozí'!T$5)</f>
        <v>0.47715660948509669</v>
      </c>
      <c r="W94" s="629">
        <f>('Provoz výchozí'!U$28+2*'Provoz výchozí'!U$29)/('Provoz výchozí'!U$4+2*'Provoz výchozí'!U$5)</f>
        <v>0.47715660948509669</v>
      </c>
      <c r="X94" s="629">
        <f>('Provoz výchozí'!V$28+2*'Provoz výchozí'!V$29)/('Provoz výchozí'!V$4+2*'Provoz výchozí'!V$5)</f>
        <v>0.47715660948509669</v>
      </c>
      <c r="Y94" s="629">
        <f>('Provoz výchozí'!W$28+2*'Provoz výchozí'!W$29)/('Provoz výchozí'!W$4+2*'Provoz výchozí'!W$5)</f>
        <v>0.47715660948509669</v>
      </c>
      <c r="Z94" s="629">
        <f>('Provoz výchozí'!X$28+2*'Provoz výchozí'!X$29)/('Provoz výchozí'!X$4+2*'Provoz výchozí'!X$5)</f>
        <v>0.47715660948509669</v>
      </c>
      <c r="AA94" s="629">
        <f>('Provoz výchozí'!Y$28+2*'Provoz výchozí'!Y$29)/('Provoz výchozí'!Y$4+2*'Provoz výchozí'!Y$5)</f>
        <v>0.47715660948509669</v>
      </c>
      <c r="AB94" s="629">
        <f>('Provoz výchozí'!Z$28+2*'Provoz výchozí'!Z$29)/('Provoz výchozí'!Z$4+2*'Provoz výchozí'!Z$5)</f>
        <v>0.47715660948509669</v>
      </c>
      <c r="AC94" s="629">
        <f>('Provoz výchozí'!AA$28+2*'Provoz výchozí'!AA$29)/('Provoz výchozí'!AA$4+2*'Provoz výchozí'!AA$5)</f>
        <v>0.47715660948509669</v>
      </c>
      <c r="AD94" s="629">
        <f>('Provoz výchozí'!AB$28+2*'Provoz výchozí'!AB$29)/('Provoz výchozí'!AB$4+2*'Provoz výchozí'!AB$5)</f>
        <v>0.47715660948509669</v>
      </c>
      <c r="AE94" s="629">
        <f>('Provoz výchozí'!AC$28+2*'Provoz výchozí'!AC$29)/('Provoz výchozí'!AC$4+2*'Provoz výchozí'!AC$5)</f>
        <v>0.47715660948509669</v>
      </c>
      <c r="AF94" s="629">
        <f>('Provoz výchozí'!AD$28+2*'Provoz výchozí'!AD$29)/('Provoz výchozí'!AD$4+2*'Provoz výchozí'!AD$5)</f>
        <v>0.47715660948509669</v>
      </c>
      <c r="AG94" s="629">
        <f>('Provoz výchozí'!AE$28+2*'Provoz výchozí'!AE$29)/('Provoz výchozí'!AE$4+2*'Provoz výchozí'!AE$5)</f>
        <v>0.47715660948509669</v>
      </c>
      <c r="AH94" s="629">
        <f>('Provoz výchozí'!AF$28+2*'Provoz výchozí'!AF$29)/('Provoz výchozí'!AF$4+2*'Provoz výchozí'!AF$5)</f>
        <v>0.47715660948509669</v>
      </c>
      <c r="AI94" s="629">
        <f>('Provoz výchozí'!AG$28+2*'Provoz výchozí'!AG$29)/('Provoz výchozí'!AG$4+2*'Provoz výchozí'!AG$5)</f>
        <v>0.47715660948509669</v>
      </c>
      <c r="AJ94" s="629">
        <f>('Provoz výchozí'!AH$28+2*'Provoz výchozí'!AH$29)/('Provoz výchozí'!AH$4+2*'Provoz výchozí'!AH$5)</f>
        <v>0.47715660948509669</v>
      </c>
      <c r="AK94" s="629">
        <f>('Provoz výchozí'!AI$28+2*'Provoz výchozí'!AI$29)/('Provoz výchozí'!AI$4+2*'Provoz výchozí'!AI$5)</f>
        <v>0.47715660948509669</v>
      </c>
      <c r="AL94" s="727" t="str">
        <f t="shared" si="32"/>
        <v>Výchozí dopravní výkon</v>
      </c>
    </row>
    <row r="95" spans="1:38" x14ac:dyDescent="0.3">
      <c r="A95" s="4">
        <f t="shared" si="31"/>
        <v>7</v>
      </c>
      <c r="B95" s="45" t="str">
        <f t="shared" si="31"/>
        <v>Mzdové náklady</v>
      </c>
      <c r="C95" s="64">
        <f t="shared" si="31"/>
        <v>7.1</v>
      </c>
      <c r="D95" s="65" t="str">
        <f t="shared" si="31"/>
        <v>Vlaková četa</v>
      </c>
      <c r="E95" s="638">
        <f>'Provoz výchozí'!C$30/'Provoz výchozí'!C$6</f>
        <v>0.47747258361876571</v>
      </c>
      <c r="F95" s="638">
        <f>'Provoz výchozí'!D$30/'Provoz výchozí'!D$6</f>
        <v>0.47747258361876577</v>
      </c>
      <c r="G95" s="638">
        <f>'Provoz výchozí'!E$30/'Provoz výchozí'!E$6</f>
        <v>0.51377727301054443</v>
      </c>
      <c r="H95" s="638">
        <f>'Provoz výchozí'!F$30/'Provoz výchozí'!F$6</f>
        <v>0.49003864264797758</v>
      </c>
      <c r="I95" s="638">
        <f>'Provoz výchozí'!G$30/'Provoz výchozí'!G$6</f>
        <v>0.47809439356505862</v>
      </c>
      <c r="J95" s="638">
        <f>'Provoz výchozí'!H$30/'Provoz výchozí'!H$6</f>
        <v>0.47809439356505862</v>
      </c>
      <c r="K95" s="638">
        <f>'Provoz výchozí'!I$30/'Provoz výchozí'!I$6</f>
        <v>0.47809439356505862</v>
      </c>
      <c r="L95" s="638">
        <f>'Provoz výchozí'!J$30/'Provoz výchozí'!J$6</f>
        <v>0.47809439356505862</v>
      </c>
      <c r="M95" s="638">
        <f>'Provoz výchozí'!K$30/'Provoz výchozí'!K$6</f>
        <v>0.47809439356505862</v>
      </c>
      <c r="N95" s="638">
        <f>'Provoz výchozí'!L$30/'Provoz výchozí'!L$6</f>
        <v>0.47809439356505862</v>
      </c>
      <c r="O95" s="638">
        <f>'Provoz výchozí'!M$30/'Provoz výchozí'!M$6</f>
        <v>0.47809439356505862</v>
      </c>
      <c r="P95" s="638">
        <f>'Provoz výchozí'!N$30/'Provoz výchozí'!N$6</f>
        <v>0.47809439356505862</v>
      </c>
      <c r="Q95" s="638">
        <f>'Provoz výchozí'!O$30/'Provoz výchozí'!O$6</f>
        <v>0.47809439356505862</v>
      </c>
      <c r="R95" s="638">
        <f>'Provoz výchozí'!P$30/'Provoz výchozí'!P$6</f>
        <v>0.47809439356505862</v>
      </c>
      <c r="S95" s="638">
        <f>'Provoz výchozí'!Q$30/'Provoz výchozí'!Q$6</f>
        <v>0.47809439356505862</v>
      </c>
      <c r="T95" s="638">
        <f>'Provoz výchozí'!R$30/'Provoz výchozí'!R$6</f>
        <v>0.47809439356505862</v>
      </c>
      <c r="U95" s="638">
        <f>'Provoz výchozí'!S$30/'Provoz výchozí'!S$6</f>
        <v>0.47809439356505862</v>
      </c>
      <c r="V95" s="638">
        <f>'Provoz výchozí'!T$30/'Provoz výchozí'!T$6</f>
        <v>0.47809439356505862</v>
      </c>
      <c r="W95" s="638">
        <f>'Provoz výchozí'!U$30/'Provoz výchozí'!U$6</f>
        <v>0.47809439356505862</v>
      </c>
      <c r="X95" s="638">
        <f>'Provoz výchozí'!V$30/'Provoz výchozí'!V$6</f>
        <v>0.47809439356505862</v>
      </c>
      <c r="Y95" s="638">
        <f>'Provoz výchozí'!W$30/'Provoz výchozí'!W$6</f>
        <v>0.47809439356505862</v>
      </c>
      <c r="Z95" s="638">
        <f>'Provoz výchozí'!X$30/'Provoz výchozí'!X$6</f>
        <v>0.47809439356505862</v>
      </c>
      <c r="AA95" s="638">
        <f>'Provoz výchozí'!Y$30/'Provoz výchozí'!Y$6</f>
        <v>0.47809439356505862</v>
      </c>
      <c r="AB95" s="638">
        <f>'Provoz výchozí'!Z$30/'Provoz výchozí'!Z$6</f>
        <v>0.47809439356505862</v>
      </c>
      <c r="AC95" s="638">
        <f>'Provoz výchozí'!AA$30/'Provoz výchozí'!AA$6</f>
        <v>0.47809439356505862</v>
      </c>
      <c r="AD95" s="638">
        <f>'Provoz výchozí'!AB$30/'Provoz výchozí'!AB$6</f>
        <v>0.47809439356505862</v>
      </c>
      <c r="AE95" s="638">
        <f>'Provoz výchozí'!AC$30/'Provoz výchozí'!AC$6</f>
        <v>0.47809439356505862</v>
      </c>
      <c r="AF95" s="638">
        <f>'Provoz výchozí'!AD$30/'Provoz výchozí'!AD$6</f>
        <v>0.47809439356505862</v>
      </c>
      <c r="AG95" s="638">
        <f>'Provoz výchozí'!AE$30/'Provoz výchozí'!AE$6</f>
        <v>0.47809439356505862</v>
      </c>
      <c r="AH95" s="638">
        <f>'Provoz výchozí'!AF$30/'Provoz výchozí'!AF$6</f>
        <v>0.47809439356505862</v>
      </c>
      <c r="AI95" s="638">
        <f>'Provoz výchozí'!AG$30/'Provoz výchozí'!AG$6</f>
        <v>0.47809439356505862</v>
      </c>
      <c r="AJ95" s="638">
        <f>'Provoz výchozí'!AH$30/'Provoz výchozí'!AH$6</f>
        <v>0.47809439356505862</v>
      </c>
      <c r="AK95" s="638">
        <f>'Provoz výchozí'!AI$30/'Provoz výchozí'!AI$6</f>
        <v>0.47809439356505862</v>
      </c>
      <c r="AL95" s="728" t="str">
        <f t="shared" si="32"/>
        <v>Výchozí hodiny provozu vlakových čet</v>
      </c>
    </row>
    <row r="96" spans="1:38" x14ac:dyDescent="0.3">
      <c r="A96" s="4" t="str">
        <f t="shared" si="31"/>
        <v/>
      </c>
      <c r="B96" s="45" t="str">
        <f t="shared" si="31"/>
        <v/>
      </c>
      <c r="C96" s="64" t="str">
        <f t="shared" si="31"/>
        <v>7.2</v>
      </c>
      <c r="D96" s="65" t="str">
        <f t="shared" si="31"/>
        <v>Strojvedoucí</v>
      </c>
      <c r="E96" s="639">
        <f>'Provoz výchozí'!C$31/'Provoz výchozí'!C$7</f>
        <v>0.48173827836709776</v>
      </c>
      <c r="F96" s="639">
        <f>'Provoz výchozí'!D$31/'Provoz výchozí'!D$7</f>
        <v>0.48173827836709765</v>
      </c>
      <c r="G96" s="639">
        <f>'Provoz výchozí'!E$31/'Provoz výchozí'!E$7</f>
        <v>0.5442663538051552</v>
      </c>
      <c r="H96" s="639">
        <f>'Provoz výchozí'!F$31/'Provoz výchozí'!F$7</f>
        <v>0.50390808820292887</v>
      </c>
      <c r="I96" s="639">
        <f>'Provoz výchozí'!G$31/'Provoz výchozí'!G$7</f>
        <v>0.48629070365992189</v>
      </c>
      <c r="J96" s="639">
        <f>'Provoz výchozí'!H$31/'Provoz výchozí'!H$7</f>
        <v>0.48629070365992189</v>
      </c>
      <c r="K96" s="639">
        <f>'Provoz výchozí'!I$31/'Provoz výchozí'!I$7</f>
        <v>0.48629070365992189</v>
      </c>
      <c r="L96" s="639">
        <f>'Provoz výchozí'!J$31/'Provoz výchozí'!J$7</f>
        <v>0.48629070365992189</v>
      </c>
      <c r="M96" s="639">
        <f>'Provoz výchozí'!K$31/'Provoz výchozí'!K$7</f>
        <v>0.48629070365992189</v>
      </c>
      <c r="N96" s="639">
        <f>'Provoz výchozí'!L$31/'Provoz výchozí'!L$7</f>
        <v>0.48629070365992189</v>
      </c>
      <c r="O96" s="639">
        <f>'Provoz výchozí'!M$31/'Provoz výchozí'!M$7</f>
        <v>0.48629070365992189</v>
      </c>
      <c r="P96" s="639">
        <f>'Provoz výchozí'!N$31/'Provoz výchozí'!N$7</f>
        <v>0.48629070365992189</v>
      </c>
      <c r="Q96" s="639">
        <f>'Provoz výchozí'!O$31/'Provoz výchozí'!O$7</f>
        <v>0.48629070365992189</v>
      </c>
      <c r="R96" s="639">
        <f>'Provoz výchozí'!P$31/'Provoz výchozí'!P$7</f>
        <v>0.48629070365992189</v>
      </c>
      <c r="S96" s="639">
        <f>'Provoz výchozí'!Q$31/'Provoz výchozí'!Q$7</f>
        <v>0.48629070365992189</v>
      </c>
      <c r="T96" s="639">
        <f>'Provoz výchozí'!R$31/'Provoz výchozí'!R$7</f>
        <v>0.48629070365992189</v>
      </c>
      <c r="U96" s="639">
        <f>'Provoz výchozí'!S$31/'Provoz výchozí'!S$7</f>
        <v>0.48629070365992189</v>
      </c>
      <c r="V96" s="639">
        <f>'Provoz výchozí'!T$31/'Provoz výchozí'!T$7</f>
        <v>0.48629070365992189</v>
      </c>
      <c r="W96" s="639">
        <f>'Provoz výchozí'!U$31/'Provoz výchozí'!U$7</f>
        <v>0.48629070365992189</v>
      </c>
      <c r="X96" s="639">
        <f>'Provoz výchozí'!V$31/'Provoz výchozí'!V$7</f>
        <v>0.48629070365992189</v>
      </c>
      <c r="Y96" s="639">
        <f>'Provoz výchozí'!W$31/'Provoz výchozí'!W$7</f>
        <v>0.48629070365992189</v>
      </c>
      <c r="Z96" s="639">
        <f>'Provoz výchozí'!X$31/'Provoz výchozí'!X$7</f>
        <v>0.48629070365992189</v>
      </c>
      <c r="AA96" s="639">
        <f>'Provoz výchozí'!Y$31/'Provoz výchozí'!Y$7</f>
        <v>0.48629070365992189</v>
      </c>
      <c r="AB96" s="639">
        <f>'Provoz výchozí'!Z$31/'Provoz výchozí'!Z$7</f>
        <v>0.48629070365992189</v>
      </c>
      <c r="AC96" s="639">
        <f>'Provoz výchozí'!AA$31/'Provoz výchozí'!AA$7</f>
        <v>0.48629070365992189</v>
      </c>
      <c r="AD96" s="639">
        <f>'Provoz výchozí'!AB$31/'Provoz výchozí'!AB$7</f>
        <v>0.48629070365992189</v>
      </c>
      <c r="AE96" s="639">
        <f>'Provoz výchozí'!AC$31/'Provoz výchozí'!AC$7</f>
        <v>0.48629070365992189</v>
      </c>
      <c r="AF96" s="639">
        <f>'Provoz výchozí'!AD$31/'Provoz výchozí'!AD$7</f>
        <v>0.48629070365992189</v>
      </c>
      <c r="AG96" s="639">
        <f>'Provoz výchozí'!AE$31/'Provoz výchozí'!AE$7</f>
        <v>0.48629070365992189</v>
      </c>
      <c r="AH96" s="639">
        <f>'Provoz výchozí'!AF$31/'Provoz výchozí'!AF$7</f>
        <v>0.48629070365992189</v>
      </c>
      <c r="AI96" s="639">
        <f>'Provoz výchozí'!AG$31/'Provoz výchozí'!AG$7</f>
        <v>0.48629070365992189</v>
      </c>
      <c r="AJ96" s="639">
        <f>'Provoz výchozí'!AH$31/'Provoz výchozí'!AH$7</f>
        <v>0.48629070365992189</v>
      </c>
      <c r="AK96" s="639">
        <f>'Provoz výchozí'!AI$31/'Provoz výchozí'!AI$7</f>
        <v>0.48629070365992189</v>
      </c>
      <c r="AL96" s="729" t="str">
        <f t="shared" si="32"/>
        <v>Výchozí hodiny provozu strojvedoucích</v>
      </c>
    </row>
    <row r="97" spans="1:38" x14ac:dyDescent="0.3">
      <c r="A97" s="4" t="str">
        <f t="shared" si="31"/>
        <v/>
      </c>
      <c r="B97" s="45" t="str">
        <f t="shared" si="31"/>
        <v/>
      </c>
      <c r="C97" s="64" t="str">
        <f t="shared" si="31"/>
        <v>7.3</v>
      </c>
      <c r="D97" s="65" t="str">
        <f t="shared" si="31"/>
        <v>Pokladní</v>
      </c>
      <c r="E97" s="640">
        <f>'Provoz výchozí'!C$32/'Provoz výchozí'!C$8</f>
        <v>0.50093381778668211</v>
      </c>
      <c r="F97" s="640">
        <f>'Provoz výchozí'!D$32/'Provoz výchozí'!D$8</f>
        <v>0.500933817786682</v>
      </c>
      <c r="G97" s="640">
        <f>'Provoz výchozí'!E$32/'Provoz výchozí'!E$8</f>
        <v>0.5703602088680414</v>
      </c>
      <c r="H97" s="640">
        <f>'Provoz výchozí'!F$32/'Provoz výchozí'!F$8</f>
        <v>0.56804799657167349</v>
      </c>
      <c r="I97" s="640">
        <f>'Provoz výchozí'!G$32/'Provoz výchozí'!G$8</f>
        <v>0.56804799657167349</v>
      </c>
      <c r="J97" s="640">
        <f>'Provoz výchozí'!H$32/'Provoz výchozí'!H$8</f>
        <v>0.56804799657167349</v>
      </c>
      <c r="K97" s="640">
        <f>'Provoz výchozí'!I$32/'Provoz výchozí'!I$8</f>
        <v>0.56804799657167349</v>
      </c>
      <c r="L97" s="640">
        <f>'Provoz výchozí'!J$32/'Provoz výchozí'!J$8</f>
        <v>0.56804799657167349</v>
      </c>
      <c r="M97" s="640">
        <f>'Provoz výchozí'!K$32/'Provoz výchozí'!K$8</f>
        <v>0.56804799657167349</v>
      </c>
      <c r="N97" s="640">
        <f>'Provoz výchozí'!L$32/'Provoz výchozí'!L$8</f>
        <v>0.56804799657167349</v>
      </c>
      <c r="O97" s="640">
        <f>'Provoz výchozí'!M$32/'Provoz výchozí'!M$8</f>
        <v>0.56804799657167349</v>
      </c>
      <c r="P97" s="640">
        <f>'Provoz výchozí'!N$32/'Provoz výchozí'!N$8</f>
        <v>0.56804799657167349</v>
      </c>
      <c r="Q97" s="640">
        <f>'Provoz výchozí'!O$32/'Provoz výchozí'!O$8</f>
        <v>0.56804799657167349</v>
      </c>
      <c r="R97" s="640">
        <f>'Provoz výchozí'!P$32/'Provoz výchozí'!P$8</f>
        <v>0.56804799657167349</v>
      </c>
      <c r="S97" s="640">
        <f>'Provoz výchozí'!Q$32/'Provoz výchozí'!Q$8</f>
        <v>0.56804799657167349</v>
      </c>
      <c r="T97" s="640">
        <f>'Provoz výchozí'!R$32/'Provoz výchozí'!R$8</f>
        <v>0.56804799657167349</v>
      </c>
      <c r="U97" s="640">
        <f>'Provoz výchozí'!S$32/'Provoz výchozí'!S$8</f>
        <v>0.56804799657167349</v>
      </c>
      <c r="V97" s="640">
        <f>'Provoz výchozí'!T$32/'Provoz výchozí'!T$8</f>
        <v>0.56804799657167349</v>
      </c>
      <c r="W97" s="640">
        <f>'Provoz výchozí'!U$32/'Provoz výchozí'!U$8</f>
        <v>0.56804799657167349</v>
      </c>
      <c r="X97" s="640">
        <f>'Provoz výchozí'!V$32/'Provoz výchozí'!V$8</f>
        <v>0.56804799657167349</v>
      </c>
      <c r="Y97" s="640">
        <f>'Provoz výchozí'!W$32/'Provoz výchozí'!W$8</f>
        <v>0.56804799657167349</v>
      </c>
      <c r="Z97" s="640">
        <f>'Provoz výchozí'!X$32/'Provoz výchozí'!X$8</f>
        <v>0.56804799657167349</v>
      </c>
      <c r="AA97" s="640">
        <f>'Provoz výchozí'!Y$32/'Provoz výchozí'!Y$8</f>
        <v>0.56804799657167349</v>
      </c>
      <c r="AB97" s="640">
        <f>'Provoz výchozí'!Z$32/'Provoz výchozí'!Z$8</f>
        <v>0.56804799657167349</v>
      </c>
      <c r="AC97" s="640">
        <f>'Provoz výchozí'!AA$32/'Provoz výchozí'!AA$8</f>
        <v>0.56804799657167349</v>
      </c>
      <c r="AD97" s="640">
        <f>'Provoz výchozí'!AB$32/'Provoz výchozí'!AB$8</f>
        <v>0.56804799657167349</v>
      </c>
      <c r="AE97" s="640">
        <f>'Provoz výchozí'!AC$32/'Provoz výchozí'!AC$8</f>
        <v>0.56804799657167349</v>
      </c>
      <c r="AF97" s="640">
        <f>'Provoz výchozí'!AD$32/'Provoz výchozí'!AD$8</f>
        <v>0.56804799657167349</v>
      </c>
      <c r="AG97" s="640">
        <f>'Provoz výchozí'!AE$32/'Provoz výchozí'!AE$8</f>
        <v>0.56804799657167349</v>
      </c>
      <c r="AH97" s="640">
        <f>'Provoz výchozí'!AF$32/'Provoz výchozí'!AF$8</f>
        <v>0.56804799657167349</v>
      </c>
      <c r="AI97" s="640">
        <f>'Provoz výchozí'!AG$32/'Provoz výchozí'!AG$8</f>
        <v>0.56804799657167349</v>
      </c>
      <c r="AJ97" s="640">
        <f>'Provoz výchozí'!AH$32/'Provoz výchozí'!AH$8</f>
        <v>0.56804799657167349</v>
      </c>
      <c r="AK97" s="640">
        <f>'Provoz výchozí'!AI$32/'Provoz výchozí'!AI$8</f>
        <v>0.56804799657167349</v>
      </c>
      <c r="AL97" s="730" t="str">
        <f t="shared" si="32"/>
        <v>Výchozí počet pokladních hodin</v>
      </c>
    </row>
    <row r="98" spans="1:38" x14ac:dyDescent="0.3">
      <c r="A98" s="4" t="str">
        <f t="shared" si="31"/>
        <v/>
      </c>
      <c r="B98" s="45" t="str">
        <f t="shared" si="31"/>
        <v/>
      </c>
      <c r="C98" s="64" t="str">
        <f t="shared" si="31"/>
        <v>7.4</v>
      </c>
      <c r="D98" s="65" t="str">
        <f t="shared" si="31"/>
        <v>Ostatní zaměstnanci</v>
      </c>
      <c r="E98" s="629">
        <f>('Provoz výchozí'!C$28+2*'Provoz výchozí'!C$29)/('Provoz výchozí'!C$4+2*'Provoz výchozí'!C$5)</f>
        <v>0.47736077271587818</v>
      </c>
      <c r="F98" s="629">
        <f>('Provoz výchozí'!D$28+2*'Provoz výchozí'!D$29)/('Provoz výchozí'!D$4+2*'Provoz výchozí'!D$5)</f>
        <v>0.47736077271587818</v>
      </c>
      <c r="G98" s="629">
        <f>('Provoz výchozí'!E$28+2*'Provoz výchozí'!E$29)/('Provoz výchozí'!E$4+2*'Provoz výchozí'!E$5)</f>
        <v>0.5026631087053175</v>
      </c>
      <c r="H98" s="629">
        <f>('Provoz výchozí'!F$28+2*'Provoz výchozí'!F$29)/('Provoz výchozí'!F$4+2*'Provoz výchozí'!F$5)</f>
        <v>0.47715660948509669</v>
      </c>
      <c r="I98" s="629">
        <f>('Provoz výchozí'!G$28+2*'Provoz výchozí'!G$29)/('Provoz výchozí'!G$4+2*'Provoz výchozí'!G$5)</f>
        <v>0.47715660948509669</v>
      </c>
      <c r="J98" s="629">
        <f>('Provoz výchozí'!H$28+2*'Provoz výchozí'!H$29)/('Provoz výchozí'!H$4+2*'Provoz výchozí'!H$5)</f>
        <v>0.47715660948509669</v>
      </c>
      <c r="K98" s="629">
        <f>('Provoz výchozí'!I$28+2*'Provoz výchozí'!I$29)/('Provoz výchozí'!I$4+2*'Provoz výchozí'!I$5)</f>
        <v>0.47715660948509669</v>
      </c>
      <c r="L98" s="629">
        <f>('Provoz výchozí'!J$28+2*'Provoz výchozí'!J$29)/('Provoz výchozí'!J$4+2*'Provoz výchozí'!J$5)</f>
        <v>0.47715660948509669</v>
      </c>
      <c r="M98" s="629">
        <f>('Provoz výchozí'!K$28+2*'Provoz výchozí'!K$29)/('Provoz výchozí'!K$4+2*'Provoz výchozí'!K$5)</f>
        <v>0.47715660948509669</v>
      </c>
      <c r="N98" s="629">
        <f>('Provoz výchozí'!L$28+2*'Provoz výchozí'!L$29)/('Provoz výchozí'!L$4+2*'Provoz výchozí'!L$5)</f>
        <v>0.47715660948509669</v>
      </c>
      <c r="O98" s="629">
        <f>('Provoz výchozí'!M$28+2*'Provoz výchozí'!M$29)/('Provoz výchozí'!M$4+2*'Provoz výchozí'!M$5)</f>
        <v>0.47715660948509669</v>
      </c>
      <c r="P98" s="629">
        <f>('Provoz výchozí'!N$28+2*'Provoz výchozí'!N$29)/('Provoz výchozí'!N$4+2*'Provoz výchozí'!N$5)</f>
        <v>0.47715660948509669</v>
      </c>
      <c r="Q98" s="629">
        <f>('Provoz výchozí'!O$28+2*'Provoz výchozí'!O$29)/('Provoz výchozí'!O$4+2*'Provoz výchozí'!O$5)</f>
        <v>0.47715660948509669</v>
      </c>
      <c r="R98" s="629">
        <f>('Provoz výchozí'!P$28+2*'Provoz výchozí'!P$29)/('Provoz výchozí'!P$4+2*'Provoz výchozí'!P$5)</f>
        <v>0.47715660948509669</v>
      </c>
      <c r="S98" s="629">
        <f>('Provoz výchozí'!Q$28+2*'Provoz výchozí'!Q$29)/('Provoz výchozí'!Q$4+2*'Provoz výchozí'!Q$5)</f>
        <v>0.47715660948509669</v>
      </c>
      <c r="T98" s="629">
        <f>('Provoz výchozí'!R$28+2*'Provoz výchozí'!R$29)/('Provoz výchozí'!R$4+2*'Provoz výchozí'!R$5)</f>
        <v>0.47715660948509669</v>
      </c>
      <c r="U98" s="629">
        <f>('Provoz výchozí'!S$28+2*'Provoz výchozí'!S$29)/('Provoz výchozí'!S$4+2*'Provoz výchozí'!S$5)</f>
        <v>0.47715660948509669</v>
      </c>
      <c r="V98" s="629">
        <f>('Provoz výchozí'!T$28+2*'Provoz výchozí'!T$29)/('Provoz výchozí'!T$4+2*'Provoz výchozí'!T$5)</f>
        <v>0.47715660948509669</v>
      </c>
      <c r="W98" s="629">
        <f>('Provoz výchozí'!U$28+2*'Provoz výchozí'!U$29)/('Provoz výchozí'!U$4+2*'Provoz výchozí'!U$5)</f>
        <v>0.47715660948509669</v>
      </c>
      <c r="X98" s="629">
        <f>('Provoz výchozí'!V$28+2*'Provoz výchozí'!V$29)/('Provoz výchozí'!V$4+2*'Provoz výchozí'!V$5)</f>
        <v>0.47715660948509669</v>
      </c>
      <c r="Y98" s="629">
        <f>('Provoz výchozí'!W$28+2*'Provoz výchozí'!W$29)/('Provoz výchozí'!W$4+2*'Provoz výchozí'!W$5)</f>
        <v>0.47715660948509669</v>
      </c>
      <c r="Z98" s="629">
        <f>('Provoz výchozí'!X$28+2*'Provoz výchozí'!X$29)/('Provoz výchozí'!X$4+2*'Provoz výchozí'!X$5)</f>
        <v>0.47715660948509669</v>
      </c>
      <c r="AA98" s="629">
        <f>('Provoz výchozí'!Y$28+2*'Provoz výchozí'!Y$29)/('Provoz výchozí'!Y$4+2*'Provoz výchozí'!Y$5)</f>
        <v>0.47715660948509669</v>
      </c>
      <c r="AB98" s="629">
        <f>('Provoz výchozí'!Z$28+2*'Provoz výchozí'!Z$29)/('Provoz výchozí'!Z$4+2*'Provoz výchozí'!Z$5)</f>
        <v>0.47715660948509669</v>
      </c>
      <c r="AC98" s="629">
        <f>('Provoz výchozí'!AA$28+2*'Provoz výchozí'!AA$29)/('Provoz výchozí'!AA$4+2*'Provoz výchozí'!AA$5)</f>
        <v>0.47715660948509669</v>
      </c>
      <c r="AD98" s="629">
        <f>('Provoz výchozí'!AB$28+2*'Provoz výchozí'!AB$29)/('Provoz výchozí'!AB$4+2*'Provoz výchozí'!AB$5)</f>
        <v>0.47715660948509669</v>
      </c>
      <c r="AE98" s="629">
        <f>('Provoz výchozí'!AC$28+2*'Provoz výchozí'!AC$29)/('Provoz výchozí'!AC$4+2*'Provoz výchozí'!AC$5)</f>
        <v>0.47715660948509669</v>
      </c>
      <c r="AF98" s="629">
        <f>('Provoz výchozí'!AD$28+2*'Provoz výchozí'!AD$29)/('Provoz výchozí'!AD$4+2*'Provoz výchozí'!AD$5)</f>
        <v>0.47715660948509669</v>
      </c>
      <c r="AG98" s="629">
        <f>('Provoz výchozí'!AE$28+2*'Provoz výchozí'!AE$29)/('Provoz výchozí'!AE$4+2*'Provoz výchozí'!AE$5)</f>
        <v>0.47715660948509669</v>
      </c>
      <c r="AH98" s="629">
        <f>('Provoz výchozí'!AF$28+2*'Provoz výchozí'!AF$29)/('Provoz výchozí'!AF$4+2*'Provoz výchozí'!AF$5)</f>
        <v>0.47715660948509669</v>
      </c>
      <c r="AI98" s="629">
        <f>('Provoz výchozí'!AG$28+2*'Provoz výchozí'!AG$29)/('Provoz výchozí'!AG$4+2*'Provoz výchozí'!AG$5)</f>
        <v>0.47715660948509669</v>
      </c>
      <c r="AJ98" s="629">
        <f>('Provoz výchozí'!AH$28+2*'Provoz výchozí'!AH$29)/('Provoz výchozí'!AH$4+2*'Provoz výchozí'!AH$5)</f>
        <v>0.47715660948509669</v>
      </c>
      <c r="AK98" s="629">
        <f>('Provoz výchozí'!AI$28+2*'Provoz výchozí'!AI$29)/('Provoz výchozí'!AI$4+2*'Provoz výchozí'!AI$5)</f>
        <v>0.47715660948509669</v>
      </c>
      <c r="AL98" s="727" t="str">
        <f t="shared" si="32"/>
        <v>Výchozí dopravní výkon</v>
      </c>
    </row>
    <row r="99" spans="1:38" x14ac:dyDescent="0.3">
      <c r="A99" s="4">
        <f t="shared" si="31"/>
        <v>8</v>
      </c>
      <c r="B99" s="45" t="str">
        <f t="shared" si="31"/>
        <v>Sociální a zdravotní pojištění</v>
      </c>
      <c r="C99" s="64">
        <f t="shared" si="31"/>
        <v>8.1</v>
      </c>
      <c r="D99" s="65" t="str">
        <f t="shared" si="31"/>
        <v>Vlaková četa</v>
      </c>
      <c r="E99" s="638">
        <f>'Provoz výchozí'!C$30/'Provoz výchozí'!C$6</f>
        <v>0.47747258361876571</v>
      </c>
      <c r="F99" s="638">
        <f>'Provoz výchozí'!D$30/'Provoz výchozí'!D$6</f>
        <v>0.47747258361876577</v>
      </c>
      <c r="G99" s="638">
        <f>'Provoz výchozí'!E$30/'Provoz výchozí'!E$6</f>
        <v>0.51377727301054443</v>
      </c>
      <c r="H99" s="638">
        <f>'Provoz výchozí'!F$30/'Provoz výchozí'!F$6</f>
        <v>0.49003864264797758</v>
      </c>
      <c r="I99" s="638">
        <f>'Provoz výchozí'!G$30/'Provoz výchozí'!G$6</f>
        <v>0.47809439356505862</v>
      </c>
      <c r="J99" s="638">
        <f>'Provoz výchozí'!H$30/'Provoz výchozí'!H$6</f>
        <v>0.47809439356505862</v>
      </c>
      <c r="K99" s="638">
        <f>'Provoz výchozí'!I$30/'Provoz výchozí'!I$6</f>
        <v>0.47809439356505862</v>
      </c>
      <c r="L99" s="638">
        <f>'Provoz výchozí'!J$30/'Provoz výchozí'!J$6</f>
        <v>0.47809439356505862</v>
      </c>
      <c r="M99" s="638">
        <f>'Provoz výchozí'!K$30/'Provoz výchozí'!K$6</f>
        <v>0.47809439356505862</v>
      </c>
      <c r="N99" s="638">
        <f>'Provoz výchozí'!L$30/'Provoz výchozí'!L$6</f>
        <v>0.47809439356505862</v>
      </c>
      <c r="O99" s="638">
        <f>'Provoz výchozí'!M$30/'Provoz výchozí'!M$6</f>
        <v>0.47809439356505862</v>
      </c>
      <c r="P99" s="638">
        <f>'Provoz výchozí'!N$30/'Provoz výchozí'!N$6</f>
        <v>0.47809439356505862</v>
      </c>
      <c r="Q99" s="638">
        <f>'Provoz výchozí'!O$30/'Provoz výchozí'!O$6</f>
        <v>0.47809439356505862</v>
      </c>
      <c r="R99" s="638">
        <f>'Provoz výchozí'!P$30/'Provoz výchozí'!P$6</f>
        <v>0.47809439356505862</v>
      </c>
      <c r="S99" s="638">
        <f>'Provoz výchozí'!Q$30/'Provoz výchozí'!Q$6</f>
        <v>0.47809439356505862</v>
      </c>
      <c r="T99" s="638">
        <f>'Provoz výchozí'!R$30/'Provoz výchozí'!R$6</f>
        <v>0.47809439356505862</v>
      </c>
      <c r="U99" s="638">
        <f>'Provoz výchozí'!S$30/'Provoz výchozí'!S$6</f>
        <v>0.47809439356505862</v>
      </c>
      <c r="V99" s="638">
        <f>'Provoz výchozí'!T$30/'Provoz výchozí'!T$6</f>
        <v>0.47809439356505862</v>
      </c>
      <c r="W99" s="638">
        <f>'Provoz výchozí'!U$30/'Provoz výchozí'!U$6</f>
        <v>0.47809439356505862</v>
      </c>
      <c r="X99" s="638">
        <f>'Provoz výchozí'!V$30/'Provoz výchozí'!V$6</f>
        <v>0.47809439356505862</v>
      </c>
      <c r="Y99" s="638">
        <f>'Provoz výchozí'!W$30/'Provoz výchozí'!W$6</f>
        <v>0.47809439356505862</v>
      </c>
      <c r="Z99" s="638">
        <f>'Provoz výchozí'!X$30/'Provoz výchozí'!X$6</f>
        <v>0.47809439356505862</v>
      </c>
      <c r="AA99" s="638">
        <f>'Provoz výchozí'!Y$30/'Provoz výchozí'!Y$6</f>
        <v>0.47809439356505862</v>
      </c>
      <c r="AB99" s="638">
        <f>'Provoz výchozí'!Z$30/'Provoz výchozí'!Z$6</f>
        <v>0.47809439356505862</v>
      </c>
      <c r="AC99" s="638">
        <f>'Provoz výchozí'!AA$30/'Provoz výchozí'!AA$6</f>
        <v>0.47809439356505862</v>
      </c>
      <c r="AD99" s="638">
        <f>'Provoz výchozí'!AB$30/'Provoz výchozí'!AB$6</f>
        <v>0.47809439356505862</v>
      </c>
      <c r="AE99" s="638">
        <f>'Provoz výchozí'!AC$30/'Provoz výchozí'!AC$6</f>
        <v>0.47809439356505862</v>
      </c>
      <c r="AF99" s="638">
        <f>'Provoz výchozí'!AD$30/'Provoz výchozí'!AD$6</f>
        <v>0.47809439356505862</v>
      </c>
      <c r="AG99" s="638">
        <f>'Provoz výchozí'!AE$30/'Provoz výchozí'!AE$6</f>
        <v>0.47809439356505862</v>
      </c>
      <c r="AH99" s="638">
        <f>'Provoz výchozí'!AF$30/'Provoz výchozí'!AF$6</f>
        <v>0.47809439356505862</v>
      </c>
      <c r="AI99" s="638">
        <f>'Provoz výchozí'!AG$30/'Provoz výchozí'!AG$6</f>
        <v>0.47809439356505862</v>
      </c>
      <c r="AJ99" s="638">
        <f>'Provoz výchozí'!AH$30/'Provoz výchozí'!AH$6</f>
        <v>0.47809439356505862</v>
      </c>
      <c r="AK99" s="638">
        <f>'Provoz výchozí'!AI$30/'Provoz výchozí'!AI$6</f>
        <v>0.47809439356505862</v>
      </c>
      <c r="AL99" s="728" t="str">
        <f t="shared" si="32"/>
        <v>Výchozí hodiny provozu vlakových čet</v>
      </c>
    </row>
    <row r="100" spans="1:38" x14ac:dyDescent="0.3">
      <c r="A100" s="4" t="str">
        <f t="shared" si="31"/>
        <v/>
      </c>
      <c r="B100" s="45" t="str">
        <f t="shared" si="31"/>
        <v/>
      </c>
      <c r="C100" s="64" t="str">
        <f t="shared" si="31"/>
        <v>8.2</v>
      </c>
      <c r="D100" s="65" t="str">
        <f t="shared" si="31"/>
        <v>Strojvedoucí</v>
      </c>
      <c r="E100" s="639">
        <f>'Provoz výchozí'!C$31/'Provoz výchozí'!C$7</f>
        <v>0.48173827836709776</v>
      </c>
      <c r="F100" s="639">
        <f>'Provoz výchozí'!D$31/'Provoz výchozí'!D$7</f>
        <v>0.48173827836709765</v>
      </c>
      <c r="G100" s="639">
        <f>'Provoz výchozí'!E$31/'Provoz výchozí'!E$7</f>
        <v>0.5442663538051552</v>
      </c>
      <c r="H100" s="639">
        <f>'Provoz výchozí'!F$31/'Provoz výchozí'!F$7</f>
        <v>0.50390808820292887</v>
      </c>
      <c r="I100" s="639">
        <f>'Provoz výchozí'!G$31/'Provoz výchozí'!G$7</f>
        <v>0.48629070365992189</v>
      </c>
      <c r="J100" s="639">
        <f>'Provoz výchozí'!H$31/'Provoz výchozí'!H$7</f>
        <v>0.48629070365992189</v>
      </c>
      <c r="K100" s="639">
        <f>'Provoz výchozí'!I$31/'Provoz výchozí'!I$7</f>
        <v>0.48629070365992189</v>
      </c>
      <c r="L100" s="639">
        <f>'Provoz výchozí'!J$31/'Provoz výchozí'!J$7</f>
        <v>0.48629070365992189</v>
      </c>
      <c r="M100" s="639">
        <f>'Provoz výchozí'!K$31/'Provoz výchozí'!K$7</f>
        <v>0.48629070365992189</v>
      </c>
      <c r="N100" s="639">
        <f>'Provoz výchozí'!L$31/'Provoz výchozí'!L$7</f>
        <v>0.48629070365992189</v>
      </c>
      <c r="O100" s="639">
        <f>'Provoz výchozí'!M$31/'Provoz výchozí'!M$7</f>
        <v>0.48629070365992189</v>
      </c>
      <c r="P100" s="639">
        <f>'Provoz výchozí'!N$31/'Provoz výchozí'!N$7</f>
        <v>0.48629070365992189</v>
      </c>
      <c r="Q100" s="639">
        <f>'Provoz výchozí'!O$31/'Provoz výchozí'!O$7</f>
        <v>0.48629070365992189</v>
      </c>
      <c r="R100" s="639">
        <f>'Provoz výchozí'!P$31/'Provoz výchozí'!P$7</f>
        <v>0.48629070365992189</v>
      </c>
      <c r="S100" s="639">
        <f>'Provoz výchozí'!Q$31/'Provoz výchozí'!Q$7</f>
        <v>0.48629070365992189</v>
      </c>
      <c r="T100" s="639">
        <f>'Provoz výchozí'!R$31/'Provoz výchozí'!R$7</f>
        <v>0.48629070365992189</v>
      </c>
      <c r="U100" s="639">
        <f>'Provoz výchozí'!S$31/'Provoz výchozí'!S$7</f>
        <v>0.48629070365992189</v>
      </c>
      <c r="V100" s="639">
        <f>'Provoz výchozí'!T$31/'Provoz výchozí'!T$7</f>
        <v>0.48629070365992189</v>
      </c>
      <c r="W100" s="639">
        <f>'Provoz výchozí'!U$31/'Provoz výchozí'!U$7</f>
        <v>0.48629070365992189</v>
      </c>
      <c r="X100" s="639">
        <f>'Provoz výchozí'!V$31/'Provoz výchozí'!V$7</f>
        <v>0.48629070365992189</v>
      </c>
      <c r="Y100" s="639">
        <f>'Provoz výchozí'!W$31/'Provoz výchozí'!W$7</f>
        <v>0.48629070365992189</v>
      </c>
      <c r="Z100" s="639">
        <f>'Provoz výchozí'!X$31/'Provoz výchozí'!X$7</f>
        <v>0.48629070365992189</v>
      </c>
      <c r="AA100" s="639">
        <f>'Provoz výchozí'!Y$31/'Provoz výchozí'!Y$7</f>
        <v>0.48629070365992189</v>
      </c>
      <c r="AB100" s="639">
        <f>'Provoz výchozí'!Z$31/'Provoz výchozí'!Z$7</f>
        <v>0.48629070365992189</v>
      </c>
      <c r="AC100" s="639">
        <f>'Provoz výchozí'!AA$31/'Provoz výchozí'!AA$7</f>
        <v>0.48629070365992189</v>
      </c>
      <c r="AD100" s="639">
        <f>'Provoz výchozí'!AB$31/'Provoz výchozí'!AB$7</f>
        <v>0.48629070365992189</v>
      </c>
      <c r="AE100" s="639">
        <f>'Provoz výchozí'!AC$31/'Provoz výchozí'!AC$7</f>
        <v>0.48629070365992189</v>
      </c>
      <c r="AF100" s="639">
        <f>'Provoz výchozí'!AD$31/'Provoz výchozí'!AD$7</f>
        <v>0.48629070365992189</v>
      </c>
      <c r="AG100" s="639">
        <f>'Provoz výchozí'!AE$31/'Provoz výchozí'!AE$7</f>
        <v>0.48629070365992189</v>
      </c>
      <c r="AH100" s="639">
        <f>'Provoz výchozí'!AF$31/'Provoz výchozí'!AF$7</f>
        <v>0.48629070365992189</v>
      </c>
      <c r="AI100" s="639">
        <f>'Provoz výchozí'!AG$31/'Provoz výchozí'!AG$7</f>
        <v>0.48629070365992189</v>
      </c>
      <c r="AJ100" s="639">
        <f>'Provoz výchozí'!AH$31/'Provoz výchozí'!AH$7</f>
        <v>0.48629070365992189</v>
      </c>
      <c r="AK100" s="639">
        <f>'Provoz výchozí'!AI$31/'Provoz výchozí'!AI$7</f>
        <v>0.48629070365992189</v>
      </c>
      <c r="AL100" s="729" t="str">
        <f t="shared" si="32"/>
        <v>Výchozí hodiny provozu strojvedoucích</v>
      </c>
    </row>
    <row r="101" spans="1:38" x14ac:dyDescent="0.3">
      <c r="A101" s="4" t="str">
        <f t="shared" si="31"/>
        <v/>
      </c>
      <c r="B101" s="45" t="str">
        <f t="shared" si="31"/>
        <v/>
      </c>
      <c r="C101" s="64" t="str">
        <f t="shared" si="31"/>
        <v>8.3</v>
      </c>
      <c r="D101" s="65" t="str">
        <f t="shared" si="31"/>
        <v>Pokladní</v>
      </c>
      <c r="E101" s="640">
        <f>'Provoz výchozí'!C$32/'Provoz výchozí'!C$8</f>
        <v>0.50093381778668211</v>
      </c>
      <c r="F101" s="640">
        <f>'Provoz výchozí'!D$32/'Provoz výchozí'!D$8</f>
        <v>0.500933817786682</v>
      </c>
      <c r="G101" s="640">
        <f>'Provoz výchozí'!E$32/'Provoz výchozí'!E$8</f>
        <v>0.5703602088680414</v>
      </c>
      <c r="H101" s="640">
        <f>'Provoz výchozí'!F$32/'Provoz výchozí'!F$8</f>
        <v>0.56804799657167349</v>
      </c>
      <c r="I101" s="640">
        <f>'Provoz výchozí'!G$32/'Provoz výchozí'!G$8</f>
        <v>0.56804799657167349</v>
      </c>
      <c r="J101" s="640">
        <f>'Provoz výchozí'!H$32/'Provoz výchozí'!H$8</f>
        <v>0.56804799657167349</v>
      </c>
      <c r="K101" s="640">
        <f>'Provoz výchozí'!I$32/'Provoz výchozí'!I$8</f>
        <v>0.56804799657167349</v>
      </c>
      <c r="L101" s="640">
        <f>'Provoz výchozí'!J$32/'Provoz výchozí'!J$8</f>
        <v>0.56804799657167349</v>
      </c>
      <c r="M101" s="640">
        <f>'Provoz výchozí'!K$32/'Provoz výchozí'!K$8</f>
        <v>0.56804799657167349</v>
      </c>
      <c r="N101" s="640">
        <f>'Provoz výchozí'!L$32/'Provoz výchozí'!L$8</f>
        <v>0.56804799657167349</v>
      </c>
      <c r="O101" s="640">
        <f>'Provoz výchozí'!M$32/'Provoz výchozí'!M$8</f>
        <v>0.56804799657167349</v>
      </c>
      <c r="P101" s="640">
        <f>'Provoz výchozí'!N$32/'Provoz výchozí'!N$8</f>
        <v>0.56804799657167349</v>
      </c>
      <c r="Q101" s="640">
        <f>'Provoz výchozí'!O$32/'Provoz výchozí'!O$8</f>
        <v>0.56804799657167349</v>
      </c>
      <c r="R101" s="640">
        <f>'Provoz výchozí'!P$32/'Provoz výchozí'!P$8</f>
        <v>0.56804799657167349</v>
      </c>
      <c r="S101" s="640">
        <f>'Provoz výchozí'!Q$32/'Provoz výchozí'!Q$8</f>
        <v>0.56804799657167349</v>
      </c>
      <c r="T101" s="640">
        <f>'Provoz výchozí'!R$32/'Provoz výchozí'!R$8</f>
        <v>0.56804799657167349</v>
      </c>
      <c r="U101" s="640">
        <f>'Provoz výchozí'!S$32/'Provoz výchozí'!S$8</f>
        <v>0.56804799657167349</v>
      </c>
      <c r="V101" s="640">
        <f>'Provoz výchozí'!T$32/'Provoz výchozí'!T$8</f>
        <v>0.56804799657167349</v>
      </c>
      <c r="W101" s="640">
        <f>'Provoz výchozí'!U$32/'Provoz výchozí'!U$8</f>
        <v>0.56804799657167349</v>
      </c>
      <c r="X101" s="640">
        <f>'Provoz výchozí'!V$32/'Provoz výchozí'!V$8</f>
        <v>0.56804799657167349</v>
      </c>
      <c r="Y101" s="640">
        <f>'Provoz výchozí'!W$32/'Provoz výchozí'!W$8</f>
        <v>0.56804799657167349</v>
      </c>
      <c r="Z101" s="640">
        <f>'Provoz výchozí'!X$32/'Provoz výchozí'!X$8</f>
        <v>0.56804799657167349</v>
      </c>
      <c r="AA101" s="640">
        <f>'Provoz výchozí'!Y$32/'Provoz výchozí'!Y$8</f>
        <v>0.56804799657167349</v>
      </c>
      <c r="AB101" s="640">
        <f>'Provoz výchozí'!Z$32/'Provoz výchozí'!Z$8</f>
        <v>0.56804799657167349</v>
      </c>
      <c r="AC101" s="640">
        <f>'Provoz výchozí'!AA$32/'Provoz výchozí'!AA$8</f>
        <v>0.56804799657167349</v>
      </c>
      <c r="AD101" s="640">
        <f>'Provoz výchozí'!AB$32/'Provoz výchozí'!AB$8</f>
        <v>0.56804799657167349</v>
      </c>
      <c r="AE101" s="640">
        <f>'Provoz výchozí'!AC$32/'Provoz výchozí'!AC$8</f>
        <v>0.56804799657167349</v>
      </c>
      <c r="AF101" s="640">
        <f>'Provoz výchozí'!AD$32/'Provoz výchozí'!AD$8</f>
        <v>0.56804799657167349</v>
      </c>
      <c r="AG101" s="640">
        <f>'Provoz výchozí'!AE$32/'Provoz výchozí'!AE$8</f>
        <v>0.56804799657167349</v>
      </c>
      <c r="AH101" s="640">
        <f>'Provoz výchozí'!AF$32/'Provoz výchozí'!AF$8</f>
        <v>0.56804799657167349</v>
      </c>
      <c r="AI101" s="640">
        <f>'Provoz výchozí'!AG$32/'Provoz výchozí'!AG$8</f>
        <v>0.56804799657167349</v>
      </c>
      <c r="AJ101" s="640">
        <f>'Provoz výchozí'!AH$32/'Provoz výchozí'!AH$8</f>
        <v>0.56804799657167349</v>
      </c>
      <c r="AK101" s="640">
        <f>'Provoz výchozí'!AI$32/'Provoz výchozí'!AI$8</f>
        <v>0.56804799657167349</v>
      </c>
      <c r="AL101" s="730" t="str">
        <f t="shared" si="32"/>
        <v>Výchozí počet pokladních hodin</v>
      </c>
    </row>
    <row r="102" spans="1:38" x14ac:dyDescent="0.3">
      <c r="A102" s="4" t="str">
        <f t="shared" si="31"/>
        <v/>
      </c>
      <c r="B102" s="45" t="str">
        <f t="shared" si="31"/>
        <v/>
      </c>
      <c r="C102" s="64" t="str">
        <f t="shared" si="31"/>
        <v>8.4</v>
      </c>
      <c r="D102" s="65" t="str">
        <f t="shared" si="31"/>
        <v>Ostatní zaměstnanci</v>
      </c>
      <c r="E102" s="629">
        <f>('Provoz výchozí'!C$28+2*'Provoz výchozí'!C$29)/('Provoz výchozí'!C$4+2*'Provoz výchozí'!C$5)</f>
        <v>0.47736077271587818</v>
      </c>
      <c r="F102" s="629">
        <f>('Provoz výchozí'!D$28+2*'Provoz výchozí'!D$29)/('Provoz výchozí'!D$4+2*'Provoz výchozí'!D$5)</f>
        <v>0.47736077271587818</v>
      </c>
      <c r="G102" s="629">
        <f>('Provoz výchozí'!E$28+2*'Provoz výchozí'!E$29)/('Provoz výchozí'!E$4+2*'Provoz výchozí'!E$5)</f>
        <v>0.5026631087053175</v>
      </c>
      <c r="H102" s="629">
        <f>('Provoz výchozí'!F$28+2*'Provoz výchozí'!F$29)/('Provoz výchozí'!F$4+2*'Provoz výchozí'!F$5)</f>
        <v>0.47715660948509669</v>
      </c>
      <c r="I102" s="629">
        <f>('Provoz výchozí'!G$28+2*'Provoz výchozí'!G$29)/('Provoz výchozí'!G$4+2*'Provoz výchozí'!G$5)</f>
        <v>0.47715660948509669</v>
      </c>
      <c r="J102" s="629">
        <f>('Provoz výchozí'!H$28+2*'Provoz výchozí'!H$29)/('Provoz výchozí'!H$4+2*'Provoz výchozí'!H$5)</f>
        <v>0.47715660948509669</v>
      </c>
      <c r="K102" s="629">
        <f>('Provoz výchozí'!I$28+2*'Provoz výchozí'!I$29)/('Provoz výchozí'!I$4+2*'Provoz výchozí'!I$5)</f>
        <v>0.47715660948509669</v>
      </c>
      <c r="L102" s="629">
        <f>('Provoz výchozí'!J$28+2*'Provoz výchozí'!J$29)/('Provoz výchozí'!J$4+2*'Provoz výchozí'!J$5)</f>
        <v>0.47715660948509669</v>
      </c>
      <c r="M102" s="629">
        <f>('Provoz výchozí'!K$28+2*'Provoz výchozí'!K$29)/('Provoz výchozí'!K$4+2*'Provoz výchozí'!K$5)</f>
        <v>0.47715660948509669</v>
      </c>
      <c r="N102" s="629">
        <f>('Provoz výchozí'!L$28+2*'Provoz výchozí'!L$29)/('Provoz výchozí'!L$4+2*'Provoz výchozí'!L$5)</f>
        <v>0.47715660948509669</v>
      </c>
      <c r="O102" s="629">
        <f>('Provoz výchozí'!M$28+2*'Provoz výchozí'!M$29)/('Provoz výchozí'!M$4+2*'Provoz výchozí'!M$5)</f>
        <v>0.47715660948509669</v>
      </c>
      <c r="P102" s="629">
        <f>('Provoz výchozí'!N$28+2*'Provoz výchozí'!N$29)/('Provoz výchozí'!N$4+2*'Provoz výchozí'!N$5)</f>
        <v>0.47715660948509669</v>
      </c>
      <c r="Q102" s="629">
        <f>('Provoz výchozí'!O$28+2*'Provoz výchozí'!O$29)/('Provoz výchozí'!O$4+2*'Provoz výchozí'!O$5)</f>
        <v>0.47715660948509669</v>
      </c>
      <c r="R102" s="629">
        <f>('Provoz výchozí'!P$28+2*'Provoz výchozí'!P$29)/('Provoz výchozí'!P$4+2*'Provoz výchozí'!P$5)</f>
        <v>0.47715660948509669</v>
      </c>
      <c r="S102" s="629">
        <f>('Provoz výchozí'!Q$28+2*'Provoz výchozí'!Q$29)/('Provoz výchozí'!Q$4+2*'Provoz výchozí'!Q$5)</f>
        <v>0.47715660948509669</v>
      </c>
      <c r="T102" s="629">
        <f>('Provoz výchozí'!R$28+2*'Provoz výchozí'!R$29)/('Provoz výchozí'!R$4+2*'Provoz výchozí'!R$5)</f>
        <v>0.47715660948509669</v>
      </c>
      <c r="U102" s="629">
        <f>('Provoz výchozí'!S$28+2*'Provoz výchozí'!S$29)/('Provoz výchozí'!S$4+2*'Provoz výchozí'!S$5)</f>
        <v>0.47715660948509669</v>
      </c>
      <c r="V102" s="629">
        <f>('Provoz výchozí'!T$28+2*'Provoz výchozí'!T$29)/('Provoz výchozí'!T$4+2*'Provoz výchozí'!T$5)</f>
        <v>0.47715660948509669</v>
      </c>
      <c r="W102" s="629">
        <f>('Provoz výchozí'!U$28+2*'Provoz výchozí'!U$29)/('Provoz výchozí'!U$4+2*'Provoz výchozí'!U$5)</f>
        <v>0.47715660948509669</v>
      </c>
      <c r="X102" s="629">
        <f>('Provoz výchozí'!V$28+2*'Provoz výchozí'!V$29)/('Provoz výchozí'!V$4+2*'Provoz výchozí'!V$5)</f>
        <v>0.47715660948509669</v>
      </c>
      <c r="Y102" s="629">
        <f>('Provoz výchozí'!W$28+2*'Provoz výchozí'!W$29)/('Provoz výchozí'!W$4+2*'Provoz výchozí'!W$5)</f>
        <v>0.47715660948509669</v>
      </c>
      <c r="Z102" s="629">
        <f>('Provoz výchozí'!X$28+2*'Provoz výchozí'!X$29)/('Provoz výchozí'!X$4+2*'Provoz výchozí'!X$5)</f>
        <v>0.47715660948509669</v>
      </c>
      <c r="AA102" s="629">
        <f>('Provoz výchozí'!Y$28+2*'Provoz výchozí'!Y$29)/('Provoz výchozí'!Y$4+2*'Provoz výchozí'!Y$5)</f>
        <v>0.47715660948509669</v>
      </c>
      <c r="AB102" s="629">
        <f>('Provoz výchozí'!Z$28+2*'Provoz výchozí'!Z$29)/('Provoz výchozí'!Z$4+2*'Provoz výchozí'!Z$5)</f>
        <v>0.47715660948509669</v>
      </c>
      <c r="AC102" s="629">
        <f>('Provoz výchozí'!AA$28+2*'Provoz výchozí'!AA$29)/('Provoz výchozí'!AA$4+2*'Provoz výchozí'!AA$5)</f>
        <v>0.47715660948509669</v>
      </c>
      <c r="AD102" s="629">
        <f>('Provoz výchozí'!AB$28+2*'Provoz výchozí'!AB$29)/('Provoz výchozí'!AB$4+2*'Provoz výchozí'!AB$5)</f>
        <v>0.47715660948509669</v>
      </c>
      <c r="AE102" s="629">
        <f>('Provoz výchozí'!AC$28+2*'Provoz výchozí'!AC$29)/('Provoz výchozí'!AC$4+2*'Provoz výchozí'!AC$5)</f>
        <v>0.47715660948509669</v>
      </c>
      <c r="AF102" s="629">
        <f>('Provoz výchozí'!AD$28+2*'Provoz výchozí'!AD$29)/('Provoz výchozí'!AD$4+2*'Provoz výchozí'!AD$5)</f>
        <v>0.47715660948509669</v>
      </c>
      <c r="AG102" s="629">
        <f>('Provoz výchozí'!AE$28+2*'Provoz výchozí'!AE$29)/('Provoz výchozí'!AE$4+2*'Provoz výchozí'!AE$5)</f>
        <v>0.47715660948509669</v>
      </c>
      <c r="AH102" s="629">
        <f>('Provoz výchozí'!AF$28+2*'Provoz výchozí'!AF$29)/('Provoz výchozí'!AF$4+2*'Provoz výchozí'!AF$5)</f>
        <v>0.47715660948509669</v>
      </c>
      <c r="AI102" s="629">
        <f>('Provoz výchozí'!AG$28+2*'Provoz výchozí'!AG$29)/('Provoz výchozí'!AG$4+2*'Provoz výchozí'!AG$5)</f>
        <v>0.47715660948509669</v>
      </c>
      <c r="AJ102" s="629">
        <f>('Provoz výchozí'!AH$28+2*'Provoz výchozí'!AH$29)/('Provoz výchozí'!AH$4+2*'Provoz výchozí'!AH$5)</f>
        <v>0.47715660948509669</v>
      </c>
      <c r="AK102" s="629">
        <f>('Provoz výchozí'!AI$28+2*'Provoz výchozí'!AI$29)/('Provoz výchozí'!AI$4+2*'Provoz výchozí'!AI$5)</f>
        <v>0.47715660948509669</v>
      </c>
      <c r="AL102" s="727" t="str">
        <f t="shared" si="32"/>
        <v>Výchozí dopravní výkon</v>
      </c>
    </row>
    <row r="103" spans="1:38" x14ac:dyDescent="0.3">
      <c r="A103" s="4">
        <f t="shared" ref="A103:D112" si="33">IF(A61="","",A61)</f>
        <v>9</v>
      </c>
      <c r="B103" s="45" t="str">
        <f t="shared" si="33"/>
        <v>Cestovné</v>
      </c>
      <c r="C103" s="64" t="str">
        <f t="shared" si="33"/>
        <v/>
      </c>
      <c r="D103" s="65" t="str">
        <f t="shared" si="33"/>
        <v/>
      </c>
      <c r="E103" s="629">
        <f>('Provoz výchozí'!C$28+2*'Provoz výchozí'!C$29)/('Provoz výchozí'!C$4+2*'Provoz výchozí'!C$5)</f>
        <v>0.47736077271587818</v>
      </c>
      <c r="F103" s="629">
        <f>('Provoz výchozí'!D$28+2*'Provoz výchozí'!D$29)/('Provoz výchozí'!D$4+2*'Provoz výchozí'!D$5)</f>
        <v>0.47736077271587818</v>
      </c>
      <c r="G103" s="629">
        <f>('Provoz výchozí'!E$28+2*'Provoz výchozí'!E$29)/('Provoz výchozí'!E$4+2*'Provoz výchozí'!E$5)</f>
        <v>0.5026631087053175</v>
      </c>
      <c r="H103" s="629">
        <f>('Provoz výchozí'!F$28+2*'Provoz výchozí'!F$29)/('Provoz výchozí'!F$4+2*'Provoz výchozí'!F$5)</f>
        <v>0.47715660948509669</v>
      </c>
      <c r="I103" s="629">
        <f>('Provoz výchozí'!G$28+2*'Provoz výchozí'!G$29)/('Provoz výchozí'!G$4+2*'Provoz výchozí'!G$5)</f>
        <v>0.47715660948509669</v>
      </c>
      <c r="J103" s="629">
        <f>('Provoz výchozí'!H$28+2*'Provoz výchozí'!H$29)/('Provoz výchozí'!H$4+2*'Provoz výchozí'!H$5)</f>
        <v>0.47715660948509669</v>
      </c>
      <c r="K103" s="629">
        <f>('Provoz výchozí'!I$28+2*'Provoz výchozí'!I$29)/('Provoz výchozí'!I$4+2*'Provoz výchozí'!I$5)</f>
        <v>0.47715660948509669</v>
      </c>
      <c r="L103" s="629">
        <f>('Provoz výchozí'!J$28+2*'Provoz výchozí'!J$29)/('Provoz výchozí'!J$4+2*'Provoz výchozí'!J$5)</f>
        <v>0.47715660948509669</v>
      </c>
      <c r="M103" s="629">
        <f>('Provoz výchozí'!K$28+2*'Provoz výchozí'!K$29)/('Provoz výchozí'!K$4+2*'Provoz výchozí'!K$5)</f>
        <v>0.47715660948509669</v>
      </c>
      <c r="N103" s="629">
        <f>('Provoz výchozí'!L$28+2*'Provoz výchozí'!L$29)/('Provoz výchozí'!L$4+2*'Provoz výchozí'!L$5)</f>
        <v>0.47715660948509669</v>
      </c>
      <c r="O103" s="629">
        <f>('Provoz výchozí'!M$28+2*'Provoz výchozí'!M$29)/('Provoz výchozí'!M$4+2*'Provoz výchozí'!M$5)</f>
        <v>0.47715660948509669</v>
      </c>
      <c r="P103" s="629">
        <f>('Provoz výchozí'!N$28+2*'Provoz výchozí'!N$29)/('Provoz výchozí'!N$4+2*'Provoz výchozí'!N$5)</f>
        <v>0.47715660948509669</v>
      </c>
      <c r="Q103" s="629">
        <f>('Provoz výchozí'!O$28+2*'Provoz výchozí'!O$29)/('Provoz výchozí'!O$4+2*'Provoz výchozí'!O$5)</f>
        <v>0.47715660948509669</v>
      </c>
      <c r="R103" s="629">
        <f>('Provoz výchozí'!P$28+2*'Provoz výchozí'!P$29)/('Provoz výchozí'!P$4+2*'Provoz výchozí'!P$5)</f>
        <v>0.47715660948509669</v>
      </c>
      <c r="S103" s="629">
        <f>('Provoz výchozí'!Q$28+2*'Provoz výchozí'!Q$29)/('Provoz výchozí'!Q$4+2*'Provoz výchozí'!Q$5)</f>
        <v>0.47715660948509669</v>
      </c>
      <c r="T103" s="629">
        <f>('Provoz výchozí'!R$28+2*'Provoz výchozí'!R$29)/('Provoz výchozí'!R$4+2*'Provoz výchozí'!R$5)</f>
        <v>0.47715660948509669</v>
      </c>
      <c r="U103" s="629">
        <f>('Provoz výchozí'!S$28+2*'Provoz výchozí'!S$29)/('Provoz výchozí'!S$4+2*'Provoz výchozí'!S$5)</f>
        <v>0.47715660948509669</v>
      </c>
      <c r="V103" s="629">
        <f>('Provoz výchozí'!T$28+2*'Provoz výchozí'!T$29)/('Provoz výchozí'!T$4+2*'Provoz výchozí'!T$5)</f>
        <v>0.47715660948509669</v>
      </c>
      <c r="W103" s="629">
        <f>('Provoz výchozí'!U$28+2*'Provoz výchozí'!U$29)/('Provoz výchozí'!U$4+2*'Provoz výchozí'!U$5)</f>
        <v>0.47715660948509669</v>
      </c>
      <c r="X103" s="629">
        <f>('Provoz výchozí'!V$28+2*'Provoz výchozí'!V$29)/('Provoz výchozí'!V$4+2*'Provoz výchozí'!V$5)</f>
        <v>0.47715660948509669</v>
      </c>
      <c r="Y103" s="629">
        <f>('Provoz výchozí'!W$28+2*'Provoz výchozí'!W$29)/('Provoz výchozí'!W$4+2*'Provoz výchozí'!W$5)</f>
        <v>0.47715660948509669</v>
      </c>
      <c r="Z103" s="629">
        <f>('Provoz výchozí'!X$28+2*'Provoz výchozí'!X$29)/('Provoz výchozí'!X$4+2*'Provoz výchozí'!X$5)</f>
        <v>0.47715660948509669</v>
      </c>
      <c r="AA103" s="629">
        <f>('Provoz výchozí'!Y$28+2*'Provoz výchozí'!Y$29)/('Provoz výchozí'!Y$4+2*'Provoz výchozí'!Y$5)</f>
        <v>0.47715660948509669</v>
      </c>
      <c r="AB103" s="629">
        <f>('Provoz výchozí'!Z$28+2*'Provoz výchozí'!Z$29)/('Provoz výchozí'!Z$4+2*'Provoz výchozí'!Z$5)</f>
        <v>0.47715660948509669</v>
      </c>
      <c r="AC103" s="629">
        <f>('Provoz výchozí'!AA$28+2*'Provoz výchozí'!AA$29)/('Provoz výchozí'!AA$4+2*'Provoz výchozí'!AA$5)</f>
        <v>0.47715660948509669</v>
      </c>
      <c r="AD103" s="629">
        <f>('Provoz výchozí'!AB$28+2*'Provoz výchozí'!AB$29)/('Provoz výchozí'!AB$4+2*'Provoz výchozí'!AB$5)</f>
        <v>0.47715660948509669</v>
      </c>
      <c r="AE103" s="629">
        <f>('Provoz výchozí'!AC$28+2*'Provoz výchozí'!AC$29)/('Provoz výchozí'!AC$4+2*'Provoz výchozí'!AC$5)</f>
        <v>0.47715660948509669</v>
      </c>
      <c r="AF103" s="629">
        <f>('Provoz výchozí'!AD$28+2*'Provoz výchozí'!AD$29)/('Provoz výchozí'!AD$4+2*'Provoz výchozí'!AD$5)</f>
        <v>0.47715660948509669</v>
      </c>
      <c r="AG103" s="629">
        <f>('Provoz výchozí'!AE$28+2*'Provoz výchozí'!AE$29)/('Provoz výchozí'!AE$4+2*'Provoz výchozí'!AE$5)</f>
        <v>0.47715660948509669</v>
      </c>
      <c r="AH103" s="629">
        <f>('Provoz výchozí'!AF$28+2*'Provoz výchozí'!AF$29)/('Provoz výchozí'!AF$4+2*'Provoz výchozí'!AF$5)</f>
        <v>0.47715660948509669</v>
      </c>
      <c r="AI103" s="629">
        <f>('Provoz výchozí'!AG$28+2*'Provoz výchozí'!AG$29)/('Provoz výchozí'!AG$4+2*'Provoz výchozí'!AG$5)</f>
        <v>0.47715660948509669</v>
      </c>
      <c r="AJ103" s="629">
        <f>('Provoz výchozí'!AH$28+2*'Provoz výchozí'!AH$29)/('Provoz výchozí'!AH$4+2*'Provoz výchozí'!AH$5)</f>
        <v>0.47715660948509669</v>
      </c>
      <c r="AK103" s="629">
        <f>('Provoz výchozí'!AI$28+2*'Provoz výchozí'!AI$29)/('Provoz výchozí'!AI$4+2*'Provoz výchozí'!AI$5)</f>
        <v>0.47715660948509669</v>
      </c>
      <c r="AL103" s="727" t="str">
        <f t="shared" si="32"/>
        <v>Výchozí dopravní výkon</v>
      </c>
    </row>
    <row r="104" spans="1:38" x14ac:dyDescent="0.3">
      <c r="A104" s="4">
        <f t="shared" si="33"/>
        <v>10</v>
      </c>
      <c r="B104" s="45" t="str">
        <f t="shared" si="33"/>
        <v>Úhrada za použití dopravní cesty</v>
      </c>
      <c r="C104" s="64" t="str">
        <f t="shared" si="33"/>
        <v/>
      </c>
      <c r="D104" s="65" t="str">
        <f t="shared" si="33"/>
        <v/>
      </c>
      <c r="E104" s="629">
        <f>('Provoz výchozí'!C$28+2*'Provoz výchozí'!C$29)/('Provoz výchozí'!C$4+2*'Provoz výchozí'!C$5)</f>
        <v>0.47736077271587818</v>
      </c>
      <c r="F104" s="629">
        <f>('Provoz výchozí'!D$28+2*'Provoz výchozí'!D$29)/('Provoz výchozí'!D$4+2*'Provoz výchozí'!D$5)</f>
        <v>0.47736077271587818</v>
      </c>
      <c r="G104" s="629">
        <f>('Provoz výchozí'!E$28+2*'Provoz výchozí'!E$29)/('Provoz výchozí'!E$4+2*'Provoz výchozí'!E$5)</f>
        <v>0.5026631087053175</v>
      </c>
      <c r="H104" s="629">
        <f>('Provoz výchozí'!F$28+2*'Provoz výchozí'!F$29)/('Provoz výchozí'!F$4+2*'Provoz výchozí'!F$5)</f>
        <v>0.47715660948509669</v>
      </c>
      <c r="I104" s="629">
        <f>('Provoz výchozí'!G$28+2*'Provoz výchozí'!G$29)/('Provoz výchozí'!G$4+2*'Provoz výchozí'!G$5)</f>
        <v>0.47715660948509669</v>
      </c>
      <c r="J104" s="629">
        <f>('Provoz výchozí'!H$28+2*'Provoz výchozí'!H$29)/('Provoz výchozí'!H$4+2*'Provoz výchozí'!H$5)</f>
        <v>0.47715660948509669</v>
      </c>
      <c r="K104" s="629">
        <f>('Provoz výchozí'!I$28+2*'Provoz výchozí'!I$29)/('Provoz výchozí'!I$4+2*'Provoz výchozí'!I$5)</f>
        <v>0.47715660948509669</v>
      </c>
      <c r="L104" s="629">
        <f>('Provoz výchozí'!J$28+2*'Provoz výchozí'!J$29)/('Provoz výchozí'!J$4+2*'Provoz výchozí'!J$5)</f>
        <v>0.47715660948509669</v>
      </c>
      <c r="M104" s="629">
        <f>('Provoz výchozí'!K$28+2*'Provoz výchozí'!K$29)/('Provoz výchozí'!K$4+2*'Provoz výchozí'!K$5)</f>
        <v>0.47715660948509669</v>
      </c>
      <c r="N104" s="629">
        <f>('Provoz výchozí'!L$28+2*'Provoz výchozí'!L$29)/('Provoz výchozí'!L$4+2*'Provoz výchozí'!L$5)</f>
        <v>0.47715660948509669</v>
      </c>
      <c r="O104" s="629">
        <f>('Provoz výchozí'!M$28+2*'Provoz výchozí'!M$29)/('Provoz výchozí'!M$4+2*'Provoz výchozí'!M$5)</f>
        <v>0.47715660948509669</v>
      </c>
      <c r="P104" s="629">
        <f>('Provoz výchozí'!N$28+2*'Provoz výchozí'!N$29)/('Provoz výchozí'!N$4+2*'Provoz výchozí'!N$5)</f>
        <v>0.47715660948509669</v>
      </c>
      <c r="Q104" s="629">
        <f>('Provoz výchozí'!O$28+2*'Provoz výchozí'!O$29)/('Provoz výchozí'!O$4+2*'Provoz výchozí'!O$5)</f>
        <v>0.47715660948509669</v>
      </c>
      <c r="R104" s="629">
        <f>('Provoz výchozí'!P$28+2*'Provoz výchozí'!P$29)/('Provoz výchozí'!P$4+2*'Provoz výchozí'!P$5)</f>
        <v>0.47715660948509669</v>
      </c>
      <c r="S104" s="629">
        <f>('Provoz výchozí'!Q$28+2*'Provoz výchozí'!Q$29)/('Provoz výchozí'!Q$4+2*'Provoz výchozí'!Q$5)</f>
        <v>0.47715660948509669</v>
      </c>
      <c r="T104" s="629">
        <f>('Provoz výchozí'!R$28+2*'Provoz výchozí'!R$29)/('Provoz výchozí'!R$4+2*'Provoz výchozí'!R$5)</f>
        <v>0.47715660948509669</v>
      </c>
      <c r="U104" s="629">
        <f>('Provoz výchozí'!S$28+2*'Provoz výchozí'!S$29)/('Provoz výchozí'!S$4+2*'Provoz výchozí'!S$5)</f>
        <v>0.47715660948509669</v>
      </c>
      <c r="V104" s="629">
        <f>('Provoz výchozí'!T$28+2*'Provoz výchozí'!T$29)/('Provoz výchozí'!T$4+2*'Provoz výchozí'!T$5)</f>
        <v>0.47715660948509669</v>
      </c>
      <c r="W104" s="629">
        <f>('Provoz výchozí'!U$28+2*'Provoz výchozí'!U$29)/('Provoz výchozí'!U$4+2*'Provoz výchozí'!U$5)</f>
        <v>0.47715660948509669</v>
      </c>
      <c r="X104" s="629">
        <f>('Provoz výchozí'!V$28+2*'Provoz výchozí'!V$29)/('Provoz výchozí'!V$4+2*'Provoz výchozí'!V$5)</f>
        <v>0.47715660948509669</v>
      </c>
      <c r="Y104" s="629">
        <f>('Provoz výchozí'!W$28+2*'Provoz výchozí'!W$29)/('Provoz výchozí'!W$4+2*'Provoz výchozí'!W$5)</f>
        <v>0.47715660948509669</v>
      </c>
      <c r="Z104" s="629">
        <f>('Provoz výchozí'!X$28+2*'Provoz výchozí'!X$29)/('Provoz výchozí'!X$4+2*'Provoz výchozí'!X$5)</f>
        <v>0.47715660948509669</v>
      </c>
      <c r="AA104" s="629">
        <f>('Provoz výchozí'!Y$28+2*'Provoz výchozí'!Y$29)/('Provoz výchozí'!Y$4+2*'Provoz výchozí'!Y$5)</f>
        <v>0.47715660948509669</v>
      </c>
      <c r="AB104" s="629">
        <f>('Provoz výchozí'!Z$28+2*'Provoz výchozí'!Z$29)/('Provoz výchozí'!Z$4+2*'Provoz výchozí'!Z$5)</f>
        <v>0.47715660948509669</v>
      </c>
      <c r="AC104" s="629">
        <f>('Provoz výchozí'!AA$28+2*'Provoz výchozí'!AA$29)/('Provoz výchozí'!AA$4+2*'Provoz výchozí'!AA$5)</f>
        <v>0.47715660948509669</v>
      </c>
      <c r="AD104" s="629">
        <f>('Provoz výchozí'!AB$28+2*'Provoz výchozí'!AB$29)/('Provoz výchozí'!AB$4+2*'Provoz výchozí'!AB$5)</f>
        <v>0.47715660948509669</v>
      </c>
      <c r="AE104" s="629">
        <f>('Provoz výchozí'!AC$28+2*'Provoz výchozí'!AC$29)/('Provoz výchozí'!AC$4+2*'Provoz výchozí'!AC$5)</f>
        <v>0.47715660948509669</v>
      </c>
      <c r="AF104" s="629">
        <f>('Provoz výchozí'!AD$28+2*'Provoz výchozí'!AD$29)/('Provoz výchozí'!AD$4+2*'Provoz výchozí'!AD$5)</f>
        <v>0.47715660948509669</v>
      </c>
      <c r="AG104" s="629">
        <f>('Provoz výchozí'!AE$28+2*'Provoz výchozí'!AE$29)/('Provoz výchozí'!AE$4+2*'Provoz výchozí'!AE$5)</f>
        <v>0.47715660948509669</v>
      </c>
      <c r="AH104" s="629">
        <f>('Provoz výchozí'!AF$28+2*'Provoz výchozí'!AF$29)/('Provoz výchozí'!AF$4+2*'Provoz výchozí'!AF$5)</f>
        <v>0.47715660948509669</v>
      </c>
      <c r="AI104" s="629">
        <f>('Provoz výchozí'!AG$28+2*'Provoz výchozí'!AG$29)/('Provoz výchozí'!AG$4+2*'Provoz výchozí'!AG$5)</f>
        <v>0.47715660948509669</v>
      </c>
      <c r="AJ104" s="629">
        <f>('Provoz výchozí'!AH$28+2*'Provoz výchozí'!AH$29)/('Provoz výchozí'!AH$4+2*'Provoz výchozí'!AH$5)</f>
        <v>0.47715660948509669</v>
      </c>
      <c r="AK104" s="629">
        <f>('Provoz výchozí'!AI$28+2*'Provoz výchozí'!AI$29)/('Provoz výchozí'!AI$4+2*'Provoz výchozí'!AI$5)</f>
        <v>0.47715660948509669</v>
      </c>
      <c r="AL104" s="727" t="str">
        <f t="shared" si="32"/>
        <v>Výchozí dopravní výkon</v>
      </c>
    </row>
    <row r="105" spans="1:38" x14ac:dyDescent="0.3">
      <c r="A105" s="4">
        <f t="shared" si="33"/>
        <v>11</v>
      </c>
      <c r="B105" s="45" t="str">
        <f t="shared" si="33"/>
        <v>Úhrada za použití ostatní infrastruktury</v>
      </c>
      <c r="C105" s="64" t="str">
        <f t="shared" si="33"/>
        <v/>
      </c>
      <c r="D105" s="65" t="str">
        <f t="shared" si="33"/>
        <v/>
      </c>
      <c r="E105" s="629">
        <f>('Provoz výchozí'!C$28+2*'Provoz výchozí'!C$29)/('Provoz výchozí'!C$4+2*'Provoz výchozí'!C$5)</f>
        <v>0.47736077271587818</v>
      </c>
      <c r="F105" s="629">
        <f>('Provoz výchozí'!D$28+2*'Provoz výchozí'!D$29)/('Provoz výchozí'!D$4+2*'Provoz výchozí'!D$5)</f>
        <v>0.47736077271587818</v>
      </c>
      <c r="G105" s="629">
        <f>('Provoz výchozí'!E$28+2*'Provoz výchozí'!E$29)/('Provoz výchozí'!E$4+2*'Provoz výchozí'!E$5)</f>
        <v>0.5026631087053175</v>
      </c>
      <c r="H105" s="629">
        <f>('Provoz výchozí'!F$28+2*'Provoz výchozí'!F$29)/('Provoz výchozí'!F$4+2*'Provoz výchozí'!F$5)</f>
        <v>0.47715660948509669</v>
      </c>
      <c r="I105" s="629">
        <f>('Provoz výchozí'!G$28+2*'Provoz výchozí'!G$29)/('Provoz výchozí'!G$4+2*'Provoz výchozí'!G$5)</f>
        <v>0.47715660948509669</v>
      </c>
      <c r="J105" s="629">
        <f>('Provoz výchozí'!H$28+2*'Provoz výchozí'!H$29)/('Provoz výchozí'!H$4+2*'Provoz výchozí'!H$5)</f>
        <v>0.47715660948509669</v>
      </c>
      <c r="K105" s="629">
        <f>('Provoz výchozí'!I$28+2*'Provoz výchozí'!I$29)/('Provoz výchozí'!I$4+2*'Provoz výchozí'!I$5)</f>
        <v>0.47715660948509669</v>
      </c>
      <c r="L105" s="629">
        <f>('Provoz výchozí'!J$28+2*'Provoz výchozí'!J$29)/('Provoz výchozí'!J$4+2*'Provoz výchozí'!J$5)</f>
        <v>0.47715660948509669</v>
      </c>
      <c r="M105" s="629">
        <f>('Provoz výchozí'!K$28+2*'Provoz výchozí'!K$29)/('Provoz výchozí'!K$4+2*'Provoz výchozí'!K$5)</f>
        <v>0.47715660948509669</v>
      </c>
      <c r="N105" s="629">
        <f>('Provoz výchozí'!L$28+2*'Provoz výchozí'!L$29)/('Provoz výchozí'!L$4+2*'Provoz výchozí'!L$5)</f>
        <v>0.47715660948509669</v>
      </c>
      <c r="O105" s="629">
        <f>('Provoz výchozí'!M$28+2*'Provoz výchozí'!M$29)/('Provoz výchozí'!M$4+2*'Provoz výchozí'!M$5)</f>
        <v>0.47715660948509669</v>
      </c>
      <c r="P105" s="629">
        <f>('Provoz výchozí'!N$28+2*'Provoz výchozí'!N$29)/('Provoz výchozí'!N$4+2*'Provoz výchozí'!N$5)</f>
        <v>0.47715660948509669</v>
      </c>
      <c r="Q105" s="629">
        <f>('Provoz výchozí'!O$28+2*'Provoz výchozí'!O$29)/('Provoz výchozí'!O$4+2*'Provoz výchozí'!O$5)</f>
        <v>0.47715660948509669</v>
      </c>
      <c r="R105" s="629">
        <f>('Provoz výchozí'!P$28+2*'Provoz výchozí'!P$29)/('Provoz výchozí'!P$4+2*'Provoz výchozí'!P$5)</f>
        <v>0.47715660948509669</v>
      </c>
      <c r="S105" s="629">
        <f>('Provoz výchozí'!Q$28+2*'Provoz výchozí'!Q$29)/('Provoz výchozí'!Q$4+2*'Provoz výchozí'!Q$5)</f>
        <v>0.47715660948509669</v>
      </c>
      <c r="T105" s="629">
        <f>('Provoz výchozí'!R$28+2*'Provoz výchozí'!R$29)/('Provoz výchozí'!R$4+2*'Provoz výchozí'!R$5)</f>
        <v>0.47715660948509669</v>
      </c>
      <c r="U105" s="629">
        <f>('Provoz výchozí'!S$28+2*'Provoz výchozí'!S$29)/('Provoz výchozí'!S$4+2*'Provoz výchozí'!S$5)</f>
        <v>0.47715660948509669</v>
      </c>
      <c r="V105" s="629">
        <f>('Provoz výchozí'!T$28+2*'Provoz výchozí'!T$29)/('Provoz výchozí'!T$4+2*'Provoz výchozí'!T$5)</f>
        <v>0.47715660948509669</v>
      </c>
      <c r="W105" s="629">
        <f>('Provoz výchozí'!U$28+2*'Provoz výchozí'!U$29)/('Provoz výchozí'!U$4+2*'Provoz výchozí'!U$5)</f>
        <v>0.47715660948509669</v>
      </c>
      <c r="X105" s="629">
        <f>('Provoz výchozí'!V$28+2*'Provoz výchozí'!V$29)/('Provoz výchozí'!V$4+2*'Provoz výchozí'!V$5)</f>
        <v>0.47715660948509669</v>
      </c>
      <c r="Y105" s="629">
        <f>('Provoz výchozí'!W$28+2*'Provoz výchozí'!W$29)/('Provoz výchozí'!W$4+2*'Provoz výchozí'!W$5)</f>
        <v>0.47715660948509669</v>
      </c>
      <c r="Z105" s="629">
        <f>('Provoz výchozí'!X$28+2*'Provoz výchozí'!X$29)/('Provoz výchozí'!X$4+2*'Provoz výchozí'!X$5)</f>
        <v>0.47715660948509669</v>
      </c>
      <c r="AA105" s="629">
        <f>('Provoz výchozí'!Y$28+2*'Provoz výchozí'!Y$29)/('Provoz výchozí'!Y$4+2*'Provoz výchozí'!Y$5)</f>
        <v>0.47715660948509669</v>
      </c>
      <c r="AB105" s="629">
        <f>('Provoz výchozí'!Z$28+2*'Provoz výchozí'!Z$29)/('Provoz výchozí'!Z$4+2*'Provoz výchozí'!Z$5)</f>
        <v>0.47715660948509669</v>
      </c>
      <c r="AC105" s="629">
        <f>('Provoz výchozí'!AA$28+2*'Provoz výchozí'!AA$29)/('Provoz výchozí'!AA$4+2*'Provoz výchozí'!AA$5)</f>
        <v>0.47715660948509669</v>
      </c>
      <c r="AD105" s="629">
        <f>('Provoz výchozí'!AB$28+2*'Provoz výchozí'!AB$29)/('Provoz výchozí'!AB$4+2*'Provoz výchozí'!AB$5)</f>
        <v>0.47715660948509669</v>
      </c>
      <c r="AE105" s="629">
        <f>('Provoz výchozí'!AC$28+2*'Provoz výchozí'!AC$29)/('Provoz výchozí'!AC$4+2*'Provoz výchozí'!AC$5)</f>
        <v>0.47715660948509669</v>
      </c>
      <c r="AF105" s="629">
        <f>('Provoz výchozí'!AD$28+2*'Provoz výchozí'!AD$29)/('Provoz výchozí'!AD$4+2*'Provoz výchozí'!AD$5)</f>
        <v>0.47715660948509669</v>
      </c>
      <c r="AG105" s="629">
        <f>('Provoz výchozí'!AE$28+2*'Provoz výchozí'!AE$29)/('Provoz výchozí'!AE$4+2*'Provoz výchozí'!AE$5)</f>
        <v>0.47715660948509669</v>
      </c>
      <c r="AH105" s="629">
        <f>('Provoz výchozí'!AF$28+2*'Provoz výchozí'!AF$29)/('Provoz výchozí'!AF$4+2*'Provoz výchozí'!AF$5)</f>
        <v>0.47715660948509669</v>
      </c>
      <c r="AI105" s="629">
        <f>('Provoz výchozí'!AG$28+2*'Provoz výchozí'!AG$29)/('Provoz výchozí'!AG$4+2*'Provoz výchozí'!AG$5)</f>
        <v>0.47715660948509669</v>
      </c>
      <c r="AJ105" s="629">
        <f>('Provoz výchozí'!AH$28+2*'Provoz výchozí'!AH$29)/('Provoz výchozí'!AH$4+2*'Provoz výchozí'!AH$5)</f>
        <v>0.47715660948509669</v>
      </c>
      <c r="AK105" s="629">
        <f>('Provoz výchozí'!AI$28+2*'Provoz výchozí'!AI$29)/('Provoz výchozí'!AI$4+2*'Provoz výchozí'!AI$5)</f>
        <v>0.47715660948509669</v>
      </c>
      <c r="AL105" s="727" t="str">
        <f t="shared" si="32"/>
        <v>Výchozí dopravní výkon</v>
      </c>
    </row>
    <row r="106" spans="1:38" x14ac:dyDescent="0.3">
      <c r="A106" s="4">
        <f t="shared" si="33"/>
        <v>12</v>
      </c>
      <c r="B106" s="45" t="str">
        <f t="shared" si="33"/>
        <v>Ostatní přímé náklady</v>
      </c>
      <c r="C106" s="64" t="str">
        <f t="shared" si="33"/>
        <v>12.1</v>
      </c>
      <c r="D106" s="65" t="str">
        <f t="shared" si="33"/>
        <v>Finanční náklady</v>
      </c>
      <c r="E106" s="629">
        <f>('Provoz výchozí'!C$28+2*'Provoz výchozí'!C$29)/('Provoz výchozí'!C$4+2*'Provoz výchozí'!C$5)</f>
        <v>0.47736077271587818</v>
      </c>
      <c r="F106" s="629">
        <f>('Provoz výchozí'!D$28+2*'Provoz výchozí'!D$29)/('Provoz výchozí'!D$4+2*'Provoz výchozí'!D$5)</f>
        <v>0.47736077271587818</v>
      </c>
      <c r="G106" s="629">
        <f>('Provoz výchozí'!E$28+2*'Provoz výchozí'!E$29)/('Provoz výchozí'!E$4+2*'Provoz výchozí'!E$5)</f>
        <v>0.5026631087053175</v>
      </c>
      <c r="H106" s="629">
        <f>('Provoz výchozí'!F$28+2*'Provoz výchozí'!F$29)/('Provoz výchozí'!F$4+2*'Provoz výchozí'!F$5)</f>
        <v>0.47715660948509669</v>
      </c>
      <c r="I106" s="629">
        <f>('Provoz výchozí'!G$28+2*'Provoz výchozí'!G$29)/('Provoz výchozí'!G$4+2*'Provoz výchozí'!G$5)</f>
        <v>0.47715660948509669</v>
      </c>
      <c r="J106" s="629">
        <f>('Provoz výchozí'!H$28+2*'Provoz výchozí'!H$29)/('Provoz výchozí'!H$4+2*'Provoz výchozí'!H$5)</f>
        <v>0.47715660948509669</v>
      </c>
      <c r="K106" s="629">
        <f>('Provoz výchozí'!I$28+2*'Provoz výchozí'!I$29)/('Provoz výchozí'!I$4+2*'Provoz výchozí'!I$5)</f>
        <v>0.47715660948509669</v>
      </c>
      <c r="L106" s="629">
        <f>('Provoz výchozí'!J$28+2*'Provoz výchozí'!J$29)/('Provoz výchozí'!J$4+2*'Provoz výchozí'!J$5)</f>
        <v>0.47715660948509669</v>
      </c>
      <c r="M106" s="629">
        <f>('Provoz výchozí'!K$28+2*'Provoz výchozí'!K$29)/('Provoz výchozí'!K$4+2*'Provoz výchozí'!K$5)</f>
        <v>0.47715660948509669</v>
      </c>
      <c r="N106" s="629">
        <f>('Provoz výchozí'!L$28+2*'Provoz výchozí'!L$29)/('Provoz výchozí'!L$4+2*'Provoz výchozí'!L$5)</f>
        <v>0.47715660948509669</v>
      </c>
      <c r="O106" s="629">
        <f>('Provoz výchozí'!M$28+2*'Provoz výchozí'!M$29)/('Provoz výchozí'!M$4+2*'Provoz výchozí'!M$5)</f>
        <v>0.47715660948509669</v>
      </c>
      <c r="P106" s="629">
        <f>('Provoz výchozí'!N$28+2*'Provoz výchozí'!N$29)/('Provoz výchozí'!N$4+2*'Provoz výchozí'!N$5)</f>
        <v>0.47715660948509669</v>
      </c>
      <c r="Q106" s="629">
        <f>('Provoz výchozí'!O$28+2*'Provoz výchozí'!O$29)/('Provoz výchozí'!O$4+2*'Provoz výchozí'!O$5)</f>
        <v>0.47715660948509669</v>
      </c>
      <c r="R106" s="629">
        <f>('Provoz výchozí'!P$28+2*'Provoz výchozí'!P$29)/('Provoz výchozí'!P$4+2*'Provoz výchozí'!P$5)</f>
        <v>0.47715660948509669</v>
      </c>
      <c r="S106" s="629">
        <f>('Provoz výchozí'!Q$28+2*'Provoz výchozí'!Q$29)/('Provoz výchozí'!Q$4+2*'Provoz výchozí'!Q$5)</f>
        <v>0.47715660948509669</v>
      </c>
      <c r="T106" s="629">
        <f>('Provoz výchozí'!R$28+2*'Provoz výchozí'!R$29)/('Provoz výchozí'!R$4+2*'Provoz výchozí'!R$5)</f>
        <v>0.47715660948509669</v>
      </c>
      <c r="U106" s="629">
        <f>('Provoz výchozí'!S$28+2*'Provoz výchozí'!S$29)/('Provoz výchozí'!S$4+2*'Provoz výchozí'!S$5)</f>
        <v>0.47715660948509669</v>
      </c>
      <c r="V106" s="629">
        <f>('Provoz výchozí'!T$28+2*'Provoz výchozí'!T$29)/('Provoz výchozí'!T$4+2*'Provoz výchozí'!T$5)</f>
        <v>0.47715660948509669</v>
      </c>
      <c r="W106" s="629">
        <f>('Provoz výchozí'!U$28+2*'Provoz výchozí'!U$29)/('Provoz výchozí'!U$4+2*'Provoz výchozí'!U$5)</f>
        <v>0.47715660948509669</v>
      </c>
      <c r="X106" s="629">
        <f>('Provoz výchozí'!V$28+2*'Provoz výchozí'!V$29)/('Provoz výchozí'!V$4+2*'Provoz výchozí'!V$5)</f>
        <v>0.47715660948509669</v>
      </c>
      <c r="Y106" s="629">
        <f>('Provoz výchozí'!W$28+2*'Provoz výchozí'!W$29)/('Provoz výchozí'!W$4+2*'Provoz výchozí'!W$5)</f>
        <v>0.47715660948509669</v>
      </c>
      <c r="Z106" s="629">
        <f>('Provoz výchozí'!X$28+2*'Provoz výchozí'!X$29)/('Provoz výchozí'!X$4+2*'Provoz výchozí'!X$5)</f>
        <v>0.47715660948509669</v>
      </c>
      <c r="AA106" s="629">
        <f>('Provoz výchozí'!Y$28+2*'Provoz výchozí'!Y$29)/('Provoz výchozí'!Y$4+2*'Provoz výchozí'!Y$5)</f>
        <v>0.47715660948509669</v>
      </c>
      <c r="AB106" s="629">
        <f>('Provoz výchozí'!Z$28+2*'Provoz výchozí'!Z$29)/('Provoz výchozí'!Z$4+2*'Provoz výchozí'!Z$5)</f>
        <v>0.47715660948509669</v>
      </c>
      <c r="AC106" s="629">
        <f>('Provoz výchozí'!AA$28+2*'Provoz výchozí'!AA$29)/('Provoz výchozí'!AA$4+2*'Provoz výchozí'!AA$5)</f>
        <v>0.47715660948509669</v>
      </c>
      <c r="AD106" s="629">
        <f>('Provoz výchozí'!AB$28+2*'Provoz výchozí'!AB$29)/('Provoz výchozí'!AB$4+2*'Provoz výchozí'!AB$5)</f>
        <v>0.47715660948509669</v>
      </c>
      <c r="AE106" s="629">
        <f>('Provoz výchozí'!AC$28+2*'Provoz výchozí'!AC$29)/('Provoz výchozí'!AC$4+2*'Provoz výchozí'!AC$5)</f>
        <v>0.47715660948509669</v>
      </c>
      <c r="AF106" s="629">
        <f>('Provoz výchozí'!AD$28+2*'Provoz výchozí'!AD$29)/('Provoz výchozí'!AD$4+2*'Provoz výchozí'!AD$5)</f>
        <v>0.47715660948509669</v>
      </c>
      <c r="AG106" s="629">
        <f>('Provoz výchozí'!AE$28+2*'Provoz výchozí'!AE$29)/('Provoz výchozí'!AE$4+2*'Provoz výchozí'!AE$5)</f>
        <v>0.47715660948509669</v>
      </c>
      <c r="AH106" s="629">
        <f>('Provoz výchozí'!AF$28+2*'Provoz výchozí'!AF$29)/('Provoz výchozí'!AF$4+2*'Provoz výchozí'!AF$5)</f>
        <v>0.47715660948509669</v>
      </c>
      <c r="AI106" s="629">
        <f>('Provoz výchozí'!AG$28+2*'Provoz výchozí'!AG$29)/('Provoz výchozí'!AG$4+2*'Provoz výchozí'!AG$5)</f>
        <v>0.47715660948509669</v>
      </c>
      <c r="AJ106" s="629">
        <f>('Provoz výchozí'!AH$28+2*'Provoz výchozí'!AH$29)/('Provoz výchozí'!AH$4+2*'Provoz výchozí'!AH$5)</f>
        <v>0.47715660948509669</v>
      </c>
      <c r="AK106" s="629">
        <f>('Provoz výchozí'!AI$28+2*'Provoz výchozí'!AI$29)/('Provoz výchozí'!AI$4+2*'Provoz výchozí'!AI$5)</f>
        <v>0.47715660948509669</v>
      </c>
      <c r="AL106" s="727" t="str">
        <f t="shared" si="32"/>
        <v>Výchozí dopravní výkon</v>
      </c>
    </row>
    <row r="107" spans="1:38" x14ac:dyDescent="0.3">
      <c r="A107" s="4" t="str">
        <f t="shared" si="33"/>
        <v/>
      </c>
      <c r="B107" s="45" t="str">
        <f t="shared" si="33"/>
        <v/>
      </c>
      <c r="C107" s="64" t="str">
        <f t="shared" si="33"/>
        <v>12.2</v>
      </c>
      <c r="D107" s="65" t="str">
        <f t="shared" si="33"/>
        <v>Ostatní</v>
      </c>
      <c r="E107" s="629">
        <f>('Provoz výchozí'!C$28+2*'Provoz výchozí'!C$29)/('Provoz výchozí'!C$4+2*'Provoz výchozí'!C$5)</f>
        <v>0.47736077271587818</v>
      </c>
      <c r="F107" s="629">
        <f>('Provoz výchozí'!D$28+2*'Provoz výchozí'!D$29)/('Provoz výchozí'!D$4+2*'Provoz výchozí'!D$5)</f>
        <v>0.47736077271587818</v>
      </c>
      <c r="G107" s="629">
        <f>('Provoz výchozí'!E$28+2*'Provoz výchozí'!E$29)/('Provoz výchozí'!E$4+2*'Provoz výchozí'!E$5)</f>
        <v>0.5026631087053175</v>
      </c>
      <c r="H107" s="629">
        <f>('Provoz výchozí'!F$28+2*'Provoz výchozí'!F$29)/('Provoz výchozí'!F$4+2*'Provoz výchozí'!F$5)</f>
        <v>0.47715660948509669</v>
      </c>
      <c r="I107" s="629">
        <f>('Provoz výchozí'!G$28+2*'Provoz výchozí'!G$29)/('Provoz výchozí'!G$4+2*'Provoz výchozí'!G$5)</f>
        <v>0.47715660948509669</v>
      </c>
      <c r="J107" s="629">
        <f>('Provoz výchozí'!H$28+2*'Provoz výchozí'!H$29)/('Provoz výchozí'!H$4+2*'Provoz výchozí'!H$5)</f>
        <v>0.47715660948509669</v>
      </c>
      <c r="K107" s="629">
        <f>('Provoz výchozí'!I$28+2*'Provoz výchozí'!I$29)/('Provoz výchozí'!I$4+2*'Provoz výchozí'!I$5)</f>
        <v>0.47715660948509669</v>
      </c>
      <c r="L107" s="629">
        <f>('Provoz výchozí'!J$28+2*'Provoz výchozí'!J$29)/('Provoz výchozí'!J$4+2*'Provoz výchozí'!J$5)</f>
        <v>0.47715660948509669</v>
      </c>
      <c r="M107" s="629">
        <f>('Provoz výchozí'!K$28+2*'Provoz výchozí'!K$29)/('Provoz výchozí'!K$4+2*'Provoz výchozí'!K$5)</f>
        <v>0.47715660948509669</v>
      </c>
      <c r="N107" s="629">
        <f>('Provoz výchozí'!L$28+2*'Provoz výchozí'!L$29)/('Provoz výchozí'!L$4+2*'Provoz výchozí'!L$5)</f>
        <v>0.47715660948509669</v>
      </c>
      <c r="O107" s="629">
        <f>('Provoz výchozí'!M$28+2*'Provoz výchozí'!M$29)/('Provoz výchozí'!M$4+2*'Provoz výchozí'!M$5)</f>
        <v>0.47715660948509669</v>
      </c>
      <c r="P107" s="629">
        <f>('Provoz výchozí'!N$28+2*'Provoz výchozí'!N$29)/('Provoz výchozí'!N$4+2*'Provoz výchozí'!N$5)</f>
        <v>0.47715660948509669</v>
      </c>
      <c r="Q107" s="629">
        <f>('Provoz výchozí'!O$28+2*'Provoz výchozí'!O$29)/('Provoz výchozí'!O$4+2*'Provoz výchozí'!O$5)</f>
        <v>0.47715660948509669</v>
      </c>
      <c r="R107" s="629">
        <f>('Provoz výchozí'!P$28+2*'Provoz výchozí'!P$29)/('Provoz výchozí'!P$4+2*'Provoz výchozí'!P$5)</f>
        <v>0.47715660948509669</v>
      </c>
      <c r="S107" s="629">
        <f>('Provoz výchozí'!Q$28+2*'Provoz výchozí'!Q$29)/('Provoz výchozí'!Q$4+2*'Provoz výchozí'!Q$5)</f>
        <v>0.47715660948509669</v>
      </c>
      <c r="T107" s="629">
        <f>('Provoz výchozí'!R$28+2*'Provoz výchozí'!R$29)/('Provoz výchozí'!R$4+2*'Provoz výchozí'!R$5)</f>
        <v>0.47715660948509669</v>
      </c>
      <c r="U107" s="629">
        <f>('Provoz výchozí'!S$28+2*'Provoz výchozí'!S$29)/('Provoz výchozí'!S$4+2*'Provoz výchozí'!S$5)</f>
        <v>0.47715660948509669</v>
      </c>
      <c r="V107" s="629">
        <f>('Provoz výchozí'!T$28+2*'Provoz výchozí'!T$29)/('Provoz výchozí'!T$4+2*'Provoz výchozí'!T$5)</f>
        <v>0.47715660948509669</v>
      </c>
      <c r="W107" s="629">
        <f>('Provoz výchozí'!U$28+2*'Provoz výchozí'!U$29)/('Provoz výchozí'!U$4+2*'Provoz výchozí'!U$5)</f>
        <v>0.47715660948509669</v>
      </c>
      <c r="X107" s="629">
        <f>('Provoz výchozí'!V$28+2*'Provoz výchozí'!V$29)/('Provoz výchozí'!V$4+2*'Provoz výchozí'!V$5)</f>
        <v>0.47715660948509669</v>
      </c>
      <c r="Y107" s="629">
        <f>('Provoz výchozí'!W$28+2*'Provoz výchozí'!W$29)/('Provoz výchozí'!W$4+2*'Provoz výchozí'!W$5)</f>
        <v>0.47715660948509669</v>
      </c>
      <c r="Z107" s="629">
        <f>('Provoz výchozí'!X$28+2*'Provoz výchozí'!X$29)/('Provoz výchozí'!X$4+2*'Provoz výchozí'!X$5)</f>
        <v>0.47715660948509669</v>
      </c>
      <c r="AA107" s="629">
        <f>('Provoz výchozí'!Y$28+2*'Provoz výchozí'!Y$29)/('Provoz výchozí'!Y$4+2*'Provoz výchozí'!Y$5)</f>
        <v>0.47715660948509669</v>
      </c>
      <c r="AB107" s="629">
        <f>('Provoz výchozí'!Z$28+2*'Provoz výchozí'!Z$29)/('Provoz výchozí'!Z$4+2*'Provoz výchozí'!Z$5)</f>
        <v>0.47715660948509669</v>
      </c>
      <c r="AC107" s="629">
        <f>('Provoz výchozí'!AA$28+2*'Provoz výchozí'!AA$29)/('Provoz výchozí'!AA$4+2*'Provoz výchozí'!AA$5)</f>
        <v>0.47715660948509669</v>
      </c>
      <c r="AD107" s="629">
        <f>('Provoz výchozí'!AB$28+2*'Provoz výchozí'!AB$29)/('Provoz výchozí'!AB$4+2*'Provoz výchozí'!AB$5)</f>
        <v>0.47715660948509669</v>
      </c>
      <c r="AE107" s="629">
        <f>('Provoz výchozí'!AC$28+2*'Provoz výchozí'!AC$29)/('Provoz výchozí'!AC$4+2*'Provoz výchozí'!AC$5)</f>
        <v>0.47715660948509669</v>
      </c>
      <c r="AF107" s="629">
        <f>('Provoz výchozí'!AD$28+2*'Provoz výchozí'!AD$29)/('Provoz výchozí'!AD$4+2*'Provoz výchozí'!AD$5)</f>
        <v>0.47715660948509669</v>
      </c>
      <c r="AG107" s="629">
        <f>('Provoz výchozí'!AE$28+2*'Provoz výchozí'!AE$29)/('Provoz výchozí'!AE$4+2*'Provoz výchozí'!AE$5)</f>
        <v>0.47715660948509669</v>
      </c>
      <c r="AH107" s="629">
        <f>('Provoz výchozí'!AF$28+2*'Provoz výchozí'!AF$29)/('Provoz výchozí'!AF$4+2*'Provoz výchozí'!AF$5)</f>
        <v>0.47715660948509669</v>
      </c>
      <c r="AI107" s="629">
        <f>('Provoz výchozí'!AG$28+2*'Provoz výchozí'!AG$29)/('Provoz výchozí'!AG$4+2*'Provoz výchozí'!AG$5)</f>
        <v>0.47715660948509669</v>
      </c>
      <c r="AJ107" s="629">
        <f>('Provoz výchozí'!AH$28+2*'Provoz výchozí'!AH$29)/('Provoz výchozí'!AH$4+2*'Provoz výchozí'!AH$5)</f>
        <v>0.47715660948509669</v>
      </c>
      <c r="AK107" s="629">
        <f>('Provoz výchozí'!AI$28+2*'Provoz výchozí'!AI$29)/('Provoz výchozí'!AI$4+2*'Provoz výchozí'!AI$5)</f>
        <v>0.47715660948509669</v>
      </c>
      <c r="AL107" s="727" t="str">
        <f t="shared" si="32"/>
        <v>Výchozí dopravní výkon</v>
      </c>
    </row>
    <row r="108" spans="1:38" x14ac:dyDescent="0.3">
      <c r="A108" s="4">
        <f t="shared" si="33"/>
        <v>13</v>
      </c>
      <c r="B108" s="45" t="str">
        <f t="shared" si="33"/>
        <v>Ostatní služby</v>
      </c>
      <c r="C108" s="340" t="str">
        <f t="shared" si="33"/>
        <v>13.1</v>
      </c>
      <c r="D108" s="65" t="str">
        <f t="shared" si="33"/>
        <v>Ostraha</v>
      </c>
      <c r="E108" s="759">
        <f>IFERROR('Provoz výchozí'!C$33/'Provoz výchozí'!C$9,0)</f>
        <v>7.4961956806920487E-6</v>
      </c>
      <c r="F108" s="641">
        <f>IFERROR('Provoz výchozí'!D$33/'Provoz výchozí'!D$9,0)</f>
        <v>3.3740354476164131E-6</v>
      </c>
      <c r="G108" s="641">
        <f>IFERROR('Provoz výchozí'!E$33/'Provoz výchozí'!E$9,0)</f>
        <v>1.9226295419719643E-6</v>
      </c>
      <c r="H108" s="641">
        <f>IFERROR('Provoz výchozí'!F$33/'Provoz výchozí'!F$9,0)</f>
        <v>1.8688060758623138E-6</v>
      </c>
      <c r="I108" s="641">
        <f>IFERROR('Provoz výchozí'!G$33/'Provoz výchozí'!G$9,0)</f>
        <v>1.17859066485478E-6</v>
      </c>
      <c r="J108" s="641">
        <f>IFERROR('Provoz výchozí'!H$33/'Provoz výchozí'!H$9,0)</f>
        <v>1.17859066485478E-6</v>
      </c>
      <c r="K108" s="641">
        <f>IFERROR('Provoz výchozí'!I$33/'Provoz výchozí'!I$9,0)</f>
        <v>1.17859066485478E-6</v>
      </c>
      <c r="L108" s="641">
        <f>IFERROR('Provoz výchozí'!J$33/'Provoz výchozí'!J$9,0)</f>
        <v>1.17859066485478E-6</v>
      </c>
      <c r="M108" s="641">
        <f>IFERROR('Provoz výchozí'!K$33/'Provoz výchozí'!K$9,0)</f>
        <v>1.17859066485478E-6</v>
      </c>
      <c r="N108" s="641">
        <f>IFERROR('Provoz výchozí'!L$33/'Provoz výchozí'!L$9,0)</f>
        <v>1.17859066485478E-6</v>
      </c>
      <c r="O108" s="641">
        <f>IFERROR('Provoz výchozí'!M$33/'Provoz výchozí'!M$9,0)</f>
        <v>1.17859066485478E-6</v>
      </c>
      <c r="P108" s="641">
        <f>IFERROR('Provoz výchozí'!N$33/'Provoz výchozí'!N$9,0)</f>
        <v>1.17859066485478E-6</v>
      </c>
      <c r="Q108" s="641">
        <f>IFERROR('Provoz výchozí'!O$33/'Provoz výchozí'!O$9,0)</f>
        <v>1.17859066485478E-6</v>
      </c>
      <c r="R108" s="641">
        <f>IFERROR('Provoz výchozí'!P$33/'Provoz výchozí'!P$9,0)</f>
        <v>1.17859066485478E-6</v>
      </c>
      <c r="S108" s="641">
        <f>IFERROR('Provoz výchozí'!Q$33/'Provoz výchozí'!Q$9,0)</f>
        <v>1.17859066485478E-6</v>
      </c>
      <c r="T108" s="641">
        <f>IFERROR('Provoz výchozí'!R$33/'Provoz výchozí'!R$9,0)</f>
        <v>1.17859066485478E-6</v>
      </c>
      <c r="U108" s="641">
        <f>IFERROR('Provoz výchozí'!S$33/'Provoz výchozí'!S$9,0)</f>
        <v>1.17859066485478E-6</v>
      </c>
      <c r="V108" s="641">
        <f>IFERROR('Provoz výchozí'!T$33/'Provoz výchozí'!T$9,0)</f>
        <v>1.17859066485478E-6</v>
      </c>
      <c r="W108" s="641">
        <f>IFERROR('Provoz výchozí'!U$33/'Provoz výchozí'!U$9,0)</f>
        <v>1.17859066485478E-6</v>
      </c>
      <c r="X108" s="641">
        <f>IFERROR('Provoz výchozí'!V$33/'Provoz výchozí'!V$9,0)</f>
        <v>1.17859066485478E-6</v>
      </c>
      <c r="Y108" s="641">
        <f>IFERROR('Provoz výchozí'!W$33/'Provoz výchozí'!W$9,0)</f>
        <v>1.17859066485478E-6</v>
      </c>
      <c r="Z108" s="641">
        <f>IFERROR('Provoz výchozí'!X$33/'Provoz výchozí'!X$9,0)</f>
        <v>1.17859066485478E-6</v>
      </c>
      <c r="AA108" s="641">
        <f>IFERROR('Provoz výchozí'!Y$33/'Provoz výchozí'!Y$9,0)</f>
        <v>1.17859066485478E-6</v>
      </c>
      <c r="AB108" s="641">
        <f>IFERROR('Provoz výchozí'!Z$33/'Provoz výchozí'!Z$9,0)</f>
        <v>1.17859066485478E-6</v>
      </c>
      <c r="AC108" s="641">
        <f>IFERROR('Provoz výchozí'!AA$33/'Provoz výchozí'!AA$9,0)</f>
        <v>1.17859066485478E-6</v>
      </c>
      <c r="AD108" s="641">
        <f>IFERROR('Provoz výchozí'!AB$33/'Provoz výchozí'!AB$9,0)</f>
        <v>1.17859066485478E-6</v>
      </c>
      <c r="AE108" s="641">
        <f>IFERROR('Provoz výchozí'!AC$33/'Provoz výchozí'!AC$9,0)</f>
        <v>1.17859066485478E-6</v>
      </c>
      <c r="AF108" s="641">
        <f>IFERROR('Provoz výchozí'!AD$33/'Provoz výchozí'!AD$9,0)</f>
        <v>1.17859066485478E-6</v>
      </c>
      <c r="AG108" s="641">
        <f>IFERROR('Provoz výchozí'!AE$33/'Provoz výchozí'!AE$9,0)</f>
        <v>1.17859066485478E-6</v>
      </c>
      <c r="AH108" s="641">
        <f>IFERROR('Provoz výchozí'!AF$33/'Provoz výchozí'!AF$9,0)</f>
        <v>1.17859066485478E-6</v>
      </c>
      <c r="AI108" s="641">
        <f>IFERROR('Provoz výchozí'!AG$33/'Provoz výchozí'!AG$9,0)</f>
        <v>1.17859066485478E-6</v>
      </c>
      <c r="AJ108" s="641">
        <f>IFERROR('Provoz výchozí'!AH$33/'Provoz výchozí'!AH$9,0)</f>
        <v>1.17859066485478E-6</v>
      </c>
      <c r="AK108" s="663">
        <f>IFERROR('Provoz výchozí'!AI$33/'Provoz výchozí'!AI$9,0)</f>
        <v>1.17859066485478E-6</v>
      </c>
      <c r="AL108" s="658" t="str">
        <f t="shared" si="32"/>
        <v>Výchozí hodiny provozu ostrahy</v>
      </c>
    </row>
    <row r="109" spans="1:38" x14ac:dyDescent="0.3">
      <c r="A109" s="4"/>
      <c r="B109" s="45"/>
      <c r="C109" s="340" t="str">
        <f t="shared" si="33"/>
        <v>13.2</v>
      </c>
      <c r="D109" s="65" t="str">
        <f t="shared" si="33"/>
        <v>Ostatní služby</v>
      </c>
      <c r="E109" s="629">
        <f>('Provoz výchozí'!C$28+2*'Provoz výchozí'!C$29)/('Provoz výchozí'!C$4+2*'Provoz výchozí'!C$5)</f>
        <v>0.47736077271587818</v>
      </c>
      <c r="F109" s="629">
        <f>('Provoz výchozí'!D$28+2*'Provoz výchozí'!D$29)/('Provoz výchozí'!D$4+2*'Provoz výchozí'!D$5)</f>
        <v>0.47736077271587818</v>
      </c>
      <c r="G109" s="629">
        <f>('Provoz výchozí'!E$28+2*'Provoz výchozí'!E$29)/('Provoz výchozí'!E$4+2*'Provoz výchozí'!E$5)</f>
        <v>0.5026631087053175</v>
      </c>
      <c r="H109" s="629">
        <f>('Provoz výchozí'!F$28+2*'Provoz výchozí'!F$29)/('Provoz výchozí'!F$4+2*'Provoz výchozí'!F$5)</f>
        <v>0.47715660948509669</v>
      </c>
      <c r="I109" s="629">
        <f>('Provoz výchozí'!G$28+2*'Provoz výchozí'!G$29)/('Provoz výchozí'!G$4+2*'Provoz výchozí'!G$5)</f>
        <v>0.47715660948509669</v>
      </c>
      <c r="J109" s="629">
        <f>('Provoz výchozí'!H$28+2*'Provoz výchozí'!H$29)/('Provoz výchozí'!H$4+2*'Provoz výchozí'!H$5)</f>
        <v>0.47715660948509669</v>
      </c>
      <c r="K109" s="629">
        <f>('Provoz výchozí'!I$28+2*'Provoz výchozí'!I$29)/('Provoz výchozí'!I$4+2*'Provoz výchozí'!I$5)</f>
        <v>0.47715660948509669</v>
      </c>
      <c r="L109" s="629">
        <f>('Provoz výchozí'!J$28+2*'Provoz výchozí'!J$29)/('Provoz výchozí'!J$4+2*'Provoz výchozí'!J$5)</f>
        <v>0.47715660948509669</v>
      </c>
      <c r="M109" s="629">
        <f>('Provoz výchozí'!K$28+2*'Provoz výchozí'!K$29)/('Provoz výchozí'!K$4+2*'Provoz výchozí'!K$5)</f>
        <v>0.47715660948509669</v>
      </c>
      <c r="N109" s="629">
        <f>('Provoz výchozí'!L$28+2*'Provoz výchozí'!L$29)/('Provoz výchozí'!L$4+2*'Provoz výchozí'!L$5)</f>
        <v>0.47715660948509669</v>
      </c>
      <c r="O109" s="629">
        <f>('Provoz výchozí'!M$28+2*'Provoz výchozí'!M$29)/('Provoz výchozí'!M$4+2*'Provoz výchozí'!M$5)</f>
        <v>0.47715660948509669</v>
      </c>
      <c r="P109" s="629">
        <f>('Provoz výchozí'!N$28+2*'Provoz výchozí'!N$29)/('Provoz výchozí'!N$4+2*'Provoz výchozí'!N$5)</f>
        <v>0.47715660948509669</v>
      </c>
      <c r="Q109" s="629">
        <f>('Provoz výchozí'!O$28+2*'Provoz výchozí'!O$29)/('Provoz výchozí'!O$4+2*'Provoz výchozí'!O$5)</f>
        <v>0.47715660948509669</v>
      </c>
      <c r="R109" s="629">
        <f>('Provoz výchozí'!P$28+2*'Provoz výchozí'!P$29)/('Provoz výchozí'!P$4+2*'Provoz výchozí'!P$5)</f>
        <v>0.47715660948509669</v>
      </c>
      <c r="S109" s="629">
        <f>('Provoz výchozí'!Q$28+2*'Provoz výchozí'!Q$29)/('Provoz výchozí'!Q$4+2*'Provoz výchozí'!Q$5)</f>
        <v>0.47715660948509669</v>
      </c>
      <c r="T109" s="629">
        <f>('Provoz výchozí'!R$28+2*'Provoz výchozí'!R$29)/('Provoz výchozí'!R$4+2*'Provoz výchozí'!R$5)</f>
        <v>0.47715660948509669</v>
      </c>
      <c r="U109" s="629">
        <f>('Provoz výchozí'!S$28+2*'Provoz výchozí'!S$29)/('Provoz výchozí'!S$4+2*'Provoz výchozí'!S$5)</f>
        <v>0.47715660948509669</v>
      </c>
      <c r="V109" s="629">
        <f>('Provoz výchozí'!T$28+2*'Provoz výchozí'!T$29)/('Provoz výchozí'!T$4+2*'Provoz výchozí'!T$5)</f>
        <v>0.47715660948509669</v>
      </c>
      <c r="W109" s="629">
        <f>('Provoz výchozí'!U$28+2*'Provoz výchozí'!U$29)/('Provoz výchozí'!U$4+2*'Provoz výchozí'!U$5)</f>
        <v>0.47715660948509669</v>
      </c>
      <c r="X109" s="629">
        <f>('Provoz výchozí'!V$28+2*'Provoz výchozí'!V$29)/('Provoz výchozí'!V$4+2*'Provoz výchozí'!V$5)</f>
        <v>0.47715660948509669</v>
      </c>
      <c r="Y109" s="629">
        <f>('Provoz výchozí'!W$28+2*'Provoz výchozí'!W$29)/('Provoz výchozí'!W$4+2*'Provoz výchozí'!W$5)</f>
        <v>0.47715660948509669</v>
      </c>
      <c r="Z109" s="629">
        <f>('Provoz výchozí'!X$28+2*'Provoz výchozí'!X$29)/('Provoz výchozí'!X$4+2*'Provoz výchozí'!X$5)</f>
        <v>0.47715660948509669</v>
      </c>
      <c r="AA109" s="629">
        <f>('Provoz výchozí'!Y$28+2*'Provoz výchozí'!Y$29)/('Provoz výchozí'!Y$4+2*'Provoz výchozí'!Y$5)</f>
        <v>0.47715660948509669</v>
      </c>
      <c r="AB109" s="629">
        <f>('Provoz výchozí'!Z$28+2*'Provoz výchozí'!Z$29)/('Provoz výchozí'!Z$4+2*'Provoz výchozí'!Z$5)</f>
        <v>0.47715660948509669</v>
      </c>
      <c r="AC109" s="629">
        <f>('Provoz výchozí'!AA$28+2*'Provoz výchozí'!AA$29)/('Provoz výchozí'!AA$4+2*'Provoz výchozí'!AA$5)</f>
        <v>0.47715660948509669</v>
      </c>
      <c r="AD109" s="629">
        <f>('Provoz výchozí'!AB$28+2*'Provoz výchozí'!AB$29)/('Provoz výchozí'!AB$4+2*'Provoz výchozí'!AB$5)</f>
        <v>0.47715660948509669</v>
      </c>
      <c r="AE109" s="629">
        <f>('Provoz výchozí'!AC$28+2*'Provoz výchozí'!AC$29)/('Provoz výchozí'!AC$4+2*'Provoz výchozí'!AC$5)</f>
        <v>0.47715660948509669</v>
      </c>
      <c r="AF109" s="629">
        <f>('Provoz výchozí'!AD$28+2*'Provoz výchozí'!AD$29)/('Provoz výchozí'!AD$4+2*'Provoz výchozí'!AD$5)</f>
        <v>0.47715660948509669</v>
      </c>
      <c r="AG109" s="629">
        <f>('Provoz výchozí'!AE$28+2*'Provoz výchozí'!AE$29)/('Provoz výchozí'!AE$4+2*'Provoz výchozí'!AE$5)</f>
        <v>0.47715660948509669</v>
      </c>
      <c r="AH109" s="629">
        <f>('Provoz výchozí'!AF$28+2*'Provoz výchozí'!AF$29)/('Provoz výchozí'!AF$4+2*'Provoz výchozí'!AF$5)</f>
        <v>0.47715660948509669</v>
      </c>
      <c r="AI109" s="629">
        <f>('Provoz výchozí'!AG$28+2*'Provoz výchozí'!AG$29)/('Provoz výchozí'!AG$4+2*'Provoz výchozí'!AG$5)</f>
        <v>0.47715660948509669</v>
      </c>
      <c r="AJ109" s="629">
        <f>('Provoz výchozí'!AH$28+2*'Provoz výchozí'!AH$29)/('Provoz výchozí'!AH$4+2*'Provoz výchozí'!AH$5)</f>
        <v>0.47715660948509669</v>
      </c>
      <c r="AK109" s="629">
        <f>('Provoz výchozí'!AI$28+2*'Provoz výchozí'!AI$29)/('Provoz výchozí'!AI$4+2*'Provoz výchozí'!AI$5)</f>
        <v>0.47715660948509669</v>
      </c>
      <c r="AL109" s="727" t="str">
        <f t="shared" si="32"/>
        <v>Výchozí dopravní výkon</v>
      </c>
    </row>
    <row r="110" spans="1:38" x14ac:dyDescent="0.3">
      <c r="A110" s="4">
        <f t="shared" ref="A110:B112" si="34">IF(A68="","",A68)</f>
        <v>14</v>
      </c>
      <c r="B110" s="45" t="str">
        <f t="shared" si="34"/>
        <v>Provozní režie</v>
      </c>
      <c r="C110" s="340" t="str">
        <f t="shared" si="33"/>
        <v/>
      </c>
      <c r="D110" s="65" t="str">
        <f t="shared" si="33"/>
        <v/>
      </c>
      <c r="E110" s="629">
        <f>('Provoz výchozí'!C$28+2*'Provoz výchozí'!C$29)/('Provoz výchozí'!C$4+2*'Provoz výchozí'!C$5)</f>
        <v>0.47736077271587818</v>
      </c>
      <c r="F110" s="629">
        <f>('Provoz výchozí'!D$28+2*'Provoz výchozí'!D$29)/('Provoz výchozí'!D$4+2*'Provoz výchozí'!D$5)</f>
        <v>0.47736077271587818</v>
      </c>
      <c r="G110" s="629">
        <f>('Provoz výchozí'!E$28+2*'Provoz výchozí'!E$29)/('Provoz výchozí'!E$4+2*'Provoz výchozí'!E$5)</f>
        <v>0.5026631087053175</v>
      </c>
      <c r="H110" s="629">
        <f>('Provoz výchozí'!F$28+2*'Provoz výchozí'!F$29)/('Provoz výchozí'!F$4+2*'Provoz výchozí'!F$5)</f>
        <v>0.47715660948509669</v>
      </c>
      <c r="I110" s="629">
        <f>('Provoz výchozí'!G$28+2*'Provoz výchozí'!G$29)/('Provoz výchozí'!G$4+2*'Provoz výchozí'!G$5)</f>
        <v>0.47715660948509669</v>
      </c>
      <c r="J110" s="629">
        <f>('Provoz výchozí'!H$28+2*'Provoz výchozí'!H$29)/('Provoz výchozí'!H$4+2*'Provoz výchozí'!H$5)</f>
        <v>0.47715660948509669</v>
      </c>
      <c r="K110" s="629">
        <f>('Provoz výchozí'!I$28+2*'Provoz výchozí'!I$29)/('Provoz výchozí'!I$4+2*'Provoz výchozí'!I$5)</f>
        <v>0.47715660948509669</v>
      </c>
      <c r="L110" s="629">
        <f>('Provoz výchozí'!J$28+2*'Provoz výchozí'!J$29)/('Provoz výchozí'!J$4+2*'Provoz výchozí'!J$5)</f>
        <v>0.47715660948509669</v>
      </c>
      <c r="M110" s="629">
        <f>('Provoz výchozí'!K$28+2*'Provoz výchozí'!K$29)/('Provoz výchozí'!K$4+2*'Provoz výchozí'!K$5)</f>
        <v>0.47715660948509669</v>
      </c>
      <c r="N110" s="629">
        <f>('Provoz výchozí'!L$28+2*'Provoz výchozí'!L$29)/('Provoz výchozí'!L$4+2*'Provoz výchozí'!L$5)</f>
        <v>0.47715660948509669</v>
      </c>
      <c r="O110" s="629">
        <f>('Provoz výchozí'!M$28+2*'Provoz výchozí'!M$29)/('Provoz výchozí'!M$4+2*'Provoz výchozí'!M$5)</f>
        <v>0.47715660948509669</v>
      </c>
      <c r="P110" s="629">
        <f>('Provoz výchozí'!N$28+2*'Provoz výchozí'!N$29)/('Provoz výchozí'!N$4+2*'Provoz výchozí'!N$5)</f>
        <v>0.47715660948509669</v>
      </c>
      <c r="Q110" s="629">
        <f>('Provoz výchozí'!O$28+2*'Provoz výchozí'!O$29)/('Provoz výchozí'!O$4+2*'Provoz výchozí'!O$5)</f>
        <v>0.47715660948509669</v>
      </c>
      <c r="R110" s="629">
        <f>('Provoz výchozí'!P$28+2*'Provoz výchozí'!P$29)/('Provoz výchozí'!P$4+2*'Provoz výchozí'!P$5)</f>
        <v>0.47715660948509669</v>
      </c>
      <c r="S110" s="629">
        <f>('Provoz výchozí'!Q$28+2*'Provoz výchozí'!Q$29)/('Provoz výchozí'!Q$4+2*'Provoz výchozí'!Q$5)</f>
        <v>0.47715660948509669</v>
      </c>
      <c r="T110" s="629">
        <f>('Provoz výchozí'!R$28+2*'Provoz výchozí'!R$29)/('Provoz výchozí'!R$4+2*'Provoz výchozí'!R$5)</f>
        <v>0.47715660948509669</v>
      </c>
      <c r="U110" s="629">
        <f>('Provoz výchozí'!S$28+2*'Provoz výchozí'!S$29)/('Provoz výchozí'!S$4+2*'Provoz výchozí'!S$5)</f>
        <v>0.47715660948509669</v>
      </c>
      <c r="V110" s="629">
        <f>('Provoz výchozí'!T$28+2*'Provoz výchozí'!T$29)/('Provoz výchozí'!T$4+2*'Provoz výchozí'!T$5)</f>
        <v>0.47715660948509669</v>
      </c>
      <c r="W110" s="629">
        <f>('Provoz výchozí'!U$28+2*'Provoz výchozí'!U$29)/('Provoz výchozí'!U$4+2*'Provoz výchozí'!U$5)</f>
        <v>0.47715660948509669</v>
      </c>
      <c r="X110" s="629">
        <f>('Provoz výchozí'!V$28+2*'Provoz výchozí'!V$29)/('Provoz výchozí'!V$4+2*'Provoz výchozí'!V$5)</f>
        <v>0.47715660948509669</v>
      </c>
      <c r="Y110" s="629">
        <f>('Provoz výchozí'!W$28+2*'Provoz výchozí'!W$29)/('Provoz výchozí'!W$4+2*'Provoz výchozí'!W$5)</f>
        <v>0.47715660948509669</v>
      </c>
      <c r="Z110" s="629">
        <f>('Provoz výchozí'!X$28+2*'Provoz výchozí'!X$29)/('Provoz výchozí'!X$4+2*'Provoz výchozí'!X$5)</f>
        <v>0.47715660948509669</v>
      </c>
      <c r="AA110" s="629">
        <f>('Provoz výchozí'!Y$28+2*'Provoz výchozí'!Y$29)/('Provoz výchozí'!Y$4+2*'Provoz výchozí'!Y$5)</f>
        <v>0.47715660948509669</v>
      </c>
      <c r="AB110" s="629">
        <f>('Provoz výchozí'!Z$28+2*'Provoz výchozí'!Z$29)/('Provoz výchozí'!Z$4+2*'Provoz výchozí'!Z$5)</f>
        <v>0.47715660948509669</v>
      </c>
      <c r="AC110" s="629">
        <f>('Provoz výchozí'!AA$28+2*'Provoz výchozí'!AA$29)/('Provoz výchozí'!AA$4+2*'Provoz výchozí'!AA$5)</f>
        <v>0.47715660948509669</v>
      </c>
      <c r="AD110" s="629">
        <f>('Provoz výchozí'!AB$28+2*'Provoz výchozí'!AB$29)/('Provoz výchozí'!AB$4+2*'Provoz výchozí'!AB$5)</f>
        <v>0.47715660948509669</v>
      </c>
      <c r="AE110" s="629">
        <f>('Provoz výchozí'!AC$28+2*'Provoz výchozí'!AC$29)/('Provoz výchozí'!AC$4+2*'Provoz výchozí'!AC$5)</f>
        <v>0.47715660948509669</v>
      </c>
      <c r="AF110" s="629">
        <f>('Provoz výchozí'!AD$28+2*'Provoz výchozí'!AD$29)/('Provoz výchozí'!AD$4+2*'Provoz výchozí'!AD$5)</f>
        <v>0.47715660948509669</v>
      </c>
      <c r="AG110" s="629">
        <f>('Provoz výchozí'!AE$28+2*'Provoz výchozí'!AE$29)/('Provoz výchozí'!AE$4+2*'Provoz výchozí'!AE$5)</f>
        <v>0.47715660948509669</v>
      </c>
      <c r="AH110" s="629">
        <f>('Provoz výchozí'!AF$28+2*'Provoz výchozí'!AF$29)/('Provoz výchozí'!AF$4+2*'Provoz výchozí'!AF$5)</f>
        <v>0.47715660948509669</v>
      </c>
      <c r="AI110" s="629">
        <f>('Provoz výchozí'!AG$28+2*'Provoz výchozí'!AG$29)/('Provoz výchozí'!AG$4+2*'Provoz výchozí'!AG$5)</f>
        <v>0.47715660948509669</v>
      </c>
      <c r="AJ110" s="629">
        <f>('Provoz výchozí'!AH$28+2*'Provoz výchozí'!AH$29)/('Provoz výchozí'!AH$4+2*'Provoz výchozí'!AH$5)</f>
        <v>0.47715660948509669</v>
      </c>
      <c r="AK110" s="629">
        <f>('Provoz výchozí'!AI$28+2*'Provoz výchozí'!AI$29)/('Provoz výchozí'!AI$4+2*'Provoz výchozí'!AI$5)</f>
        <v>0.47715660948509669</v>
      </c>
      <c r="AL110" s="727" t="str">
        <f t="shared" si="32"/>
        <v>Výchozí dopravní výkon</v>
      </c>
    </row>
    <row r="111" spans="1:38" x14ac:dyDescent="0.3">
      <c r="A111" s="4">
        <f t="shared" si="34"/>
        <v>15</v>
      </c>
      <c r="B111" s="45" t="str">
        <f t="shared" si="34"/>
        <v>Správní režie</v>
      </c>
      <c r="C111" s="340" t="str">
        <f t="shared" si="33"/>
        <v/>
      </c>
      <c r="D111" s="65" t="str">
        <f t="shared" si="33"/>
        <v/>
      </c>
      <c r="E111" s="629">
        <f>('Provoz výchozí'!C$28+2*'Provoz výchozí'!C$29)/('Provoz výchozí'!C$4+2*'Provoz výchozí'!C$5)</f>
        <v>0.47736077271587818</v>
      </c>
      <c r="F111" s="629">
        <f>('Provoz výchozí'!D$28+2*'Provoz výchozí'!D$29)/('Provoz výchozí'!D$4+2*'Provoz výchozí'!D$5)</f>
        <v>0.47736077271587818</v>
      </c>
      <c r="G111" s="629">
        <f>('Provoz výchozí'!E$28+2*'Provoz výchozí'!E$29)/('Provoz výchozí'!E$4+2*'Provoz výchozí'!E$5)</f>
        <v>0.5026631087053175</v>
      </c>
      <c r="H111" s="629">
        <f>('Provoz výchozí'!F$28+2*'Provoz výchozí'!F$29)/('Provoz výchozí'!F$4+2*'Provoz výchozí'!F$5)</f>
        <v>0.47715660948509669</v>
      </c>
      <c r="I111" s="629">
        <f>('Provoz výchozí'!G$28+2*'Provoz výchozí'!G$29)/('Provoz výchozí'!G$4+2*'Provoz výchozí'!G$5)</f>
        <v>0.47715660948509669</v>
      </c>
      <c r="J111" s="629">
        <f>('Provoz výchozí'!H$28+2*'Provoz výchozí'!H$29)/('Provoz výchozí'!H$4+2*'Provoz výchozí'!H$5)</f>
        <v>0.47715660948509669</v>
      </c>
      <c r="K111" s="629">
        <f>('Provoz výchozí'!I$28+2*'Provoz výchozí'!I$29)/('Provoz výchozí'!I$4+2*'Provoz výchozí'!I$5)</f>
        <v>0.47715660948509669</v>
      </c>
      <c r="L111" s="629">
        <f>('Provoz výchozí'!J$28+2*'Provoz výchozí'!J$29)/('Provoz výchozí'!J$4+2*'Provoz výchozí'!J$5)</f>
        <v>0.47715660948509669</v>
      </c>
      <c r="M111" s="629">
        <f>('Provoz výchozí'!K$28+2*'Provoz výchozí'!K$29)/('Provoz výchozí'!K$4+2*'Provoz výchozí'!K$5)</f>
        <v>0.47715660948509669</v>
      </c>
      <c r="N111" s="629">
        <f>('Provoz výchozí'!L$28+2*'Provoz výchozí'!L$29)/('Provoz výchozí'!L$4+2*'Provoz výchozí'!L$5)</f>
        <v>0.47715660948509669</v>
      </c>
      <c r="O111" s="629">
        <f>('Provoz výchozí'!M$28+2*'Provoz výchozí'!M$29)/('Provoz výchozí'!M$4+2*'Provoz výchozí'!M$5)</f>
        <v>0.47715660948509669</v>
      </c>
      <c r="P111" s="629">
        <f>('Provoz výchozí'!N$28+2*'Provoz výchozí'!N$29)/('Provoz výchozí'!N$4+2*'Provoz výchozí'!N$5)</f>
        <v>0.47715660948509669</v>
      </c>
      <c r="Q111" s="629">
        <f>('Provoz výchozí'!O$28+2*'Provoz výchozí'!O$29)/('Provoz výchozí'!O$4+2*'Provoz výchozí'!O$5)</f>
        <v>0.47715660948509669</v>
      </c>
      <c r="R111" s="629">
        <f>('Provoz výchozí'!P$28+2*'Provoz výchozí'!P$29)/('Provoz výchozí'!P$4+2*'Provoz výchozí'!P$5)</f>
        <v>0.47715660948509669</v>
      </c>
      <c r="S111" s="629">
        <f>('Provoz výchozí'!Q$28+2*'Provoz výchozí'!Q$29)/('Provoz výchozí'!Q$4+2*'Provoz výchozí'!Q$5)</f>
        <v>0.47715660948509669</v>
      </c>
      <c r="T111" s="629">
        <f>('Provoz výchozí'!R$28+2*'Provoz výchozí'!R$29)/('Provoz výchozí'!R$4+2*'Provoz výchozí'!R$5)</f>
        <v>0.47715660948509669</v>
      </c>
      <c r="U111" s="629">
        <f>('Provoz výchozí'!S$28+2*'Provoz výchozí'!S$29)/('Provoz výchozí'!S$4+2*'Provoz výchozí'!S$5)</f>
        <v>0.47715660948509669</v>
      </c>
      <c r="V111" s="629">
        <f>('Provoz výchozí'!T$28+2*'Provoz výchozí'!T$29)/('Provoz výchozí'!T$4+2*'Provoz výchozí'!T$5)</f>
        <v>0.47715660948509669</v>
      </c>
      <c r="W111" s="629">
        <f>('Provoz výchozí'!U$28+2*'Provoz výchozí'!U$29)/('Provoz výchozí'!U$4+2*'Provoz výchozí'!U$5)</f>
        <v>0.47715660948509669</v>
      </c>
      <c r="X111" s="629">
        <f>('Provoz výchozí'!V$28+2*'Provoz výchozí'!V$29)/('Provoz výchozí'!V$4+2*'Provoz výchozí'!V$5)</f>
        <v>0.47715660948509669</v>
      </c>
      <c r="Y111" s="629">
        <f>('Provoz výchozí'!W$28+2*'Provoz výchozí'!W$29)/('Provoz výchozí'!W$4+2*'Provoz výchozí'!W$5)</f>
        <v>0.47715660948509669</v>
      </c>
      <c r="Z111" s="629">
        <f>('Provoz výchozí'!X$28+2*'Provoz výchozí'!X$29)/('Provoz výchozí'!X$4+2*'Provoz výchozí'!X$5)</f>
        <v>0.47715660948509669</v>
      </c>
      <c r="AA111" s="629">
        <f>('Provoz výchozí'!Y$28+2*'Provoz výchozí'!Y$29)/('Provoz výchozí'!Y$4+2*'Provoz výchozí'!Y$5)</f>
        <v>0.47715660948509669</v>
      </c>
      <c r="AB111" s="629">
        <f>('Provoz výchozí'!Z$28+2*'Provoz výchozí'!Z$29)/('Provoz výchozí'!Z$4+2*'Provoz výchozí'!Z$5)</f>
        <v>0.47715660948509669</v>
      </c>
      <c r="AC111" s="629">
        <f>('Provoz výchozí'!AA$28+2*'Provoz výchozí'!AA$29)/('Provoz výchozí'!AA$4+2*'Provoz výchozí'!AA$5)</f>
        <v>0.47715660948509669</v>
      </c>
      <c r="AD111" s="629">
        <f>('Provoz výchozí'!AB$28+2*'Provoz výchozí'!AB$29)/('Provoz výchozí'!AB$4+2*'Provoz výchozí'!AB$5)</f>
        <v>0.47715660948509669</v>
      </c>
      <c r="AE111" s="629">
        <f>('Provoz výchozí'!AC$28+2*'Provoz výchozí'!AC$29)/('Provoz výchozí'!AC$4+2*'Provoz výchozí'!AC$5)</f>
        <v>0.47715660948509669</v>
      </c>
      <c r="AF111" s="629">
        <f>('Provoz výchozí'!AD$28+2*'Provoz výchozí'!AD$29)/('Provoz výchozí'!AD$4+2*'Provoz výchozí'!AD$5)</f>
        <v>0.47715660948509669</v>
      </c>
      <c r="AG111" s="629">
        <f>('Provoz výchozí'!AE$28+2*'Provoz výchozí'!AE$29)/('Provoz výchozí'!AE$4+2*'Provoz výchozí'!AE$5)</f>
        <v>0.47715660948509669</v>
      </c>
      <c r="AH111" s="629">
        <f>('Provoz výchozí'!AF$28+2*'Provoz výchozí'!AF$29)/('Provoz výchozí'!AF$4+2*'Provoz výchozí'!AF$5)</f>
        <v>0.47715660948509669</v>
      </c>
      <c r="AI111" s="629">
        <f>('Provoz výchozí'!AG$28+2*'Provoz výchozí'!AG$29)/('Provoz výchozí'!AG$4+2*'Provoz výchozí'!AG$5)</f>
        <v>0.47715660948509669</v>
      </c>
      <c r="AJ111" s="629">
        <f>('Provoz výchozí'!AH$28+2*'Provoz výchozí'!AH$29)/('Provoz výchozí'!AH$4+2*'Provoz výchozí'!AH$5)</f>
        <v>0.47715660948509669</v>
      </c>
      <c r="AK111" s="629">
        <f>('Provoz výchozí'!AI$28+2*'Provoz výchozí'!AI$29)/('Provoz výchozí'!AI$4+2*'Provoz výchozí'!AI$5)</f>
        <v>0.47715660948509669</v>
      </c>
      <c r="AL111" s="727" t="str">
        <f t="shared" si="32"/>
        <v>Výchozí dopravní výkon</v>
      </c>
    </row>
    <row r="112" spans="1:38" x14ac:dyDescent="0.3">
      <c r="A112" s="9">
        <f t="shared" si="34"/>
        <v>16</v>
      </c>
      <c r="B112" s="67" t="str">
        <f t="shared" si="34"/>
        <v>Zisk</v>
      </c>
      <c r="C112" s="341" t="str">
        <f t="shared" si="33"/>
        <v/>
      </c>
      <c r="D112" s="68" t="str">
        <f t="shared" si="33"/>
        <v/>
      </c>
      <c r="E112" s="629">
        <f>('Provoz výchozí'!C$28+2*'Provoz výchozí'!C$29)/('Provoz výchozí'!C$4+2*'Provoz výchozí'!C$5)</f>
        <v>0.47736077271587818</v>
      </c>
      <c r="F112" s="629">
        <f>('Provoz výchozí'!D$28+2*'Provoz výchozí'!D$29)/('Provoz výchozí'!D$4+2*'Provoz výchozí'!D$5)</f>
        <v>0.47736077271587818</v>
      </c>
      <c r="G112" s="629">
        <f>('Provoz výchozí'!E$28+2*'Provoz výchozí'!E$29)/('Provoz výchozí'!E$4+2*'Provoz výchozí'!E$5)</f>
        <v>0.5026631087053175</v>
      </c>
      <c r="H112" s="629">
        <f>('Provoz výchozí'!F$28+2*'Provoz výchozí'!F$29)/('Provoz výchozí'!F$4+2*'Provoz výchozí'!F$5)</f>
        <v>0.47715660948509669</v>
      </c>
      <c r="I112" s="629">
        <f>('Provoz výchozí'!G$28+2*'Provoz výchozí'!G$29)/('Provoz výchozí'!G$4+2*'Provoz výchozí'!G$5)</f>
        <v>0.47715660948509669</v>
      </c>
      <c r="J112" s="629">
        <f>('Provoz výchozí'!H$28+2*'Provoz výchozí'!H$29)/('Provoz výchozí'!H$4+2*'Provoz výchozí'!H$5)</f>
        <v>0.47715660948509669</v>
      </c>
      <c r="K112" s="629">
        <f>('Provoz výchozí'!I$28+2*'Provoz výchozí'!I$29)/('Provoz výchozí'!I$4+2*'Provoz výchozí'!I$5)</f>
        <v>0.47715660948509669</v>
      </c>
      <c r="L112" s="629">
        <f>('Provoz výchozí'!J$28+2*'Provoz výchozí'!J$29)/('Provoz výchozí'!J$4+2*'Provoz výchozí'!J$5)</f>
        <v>0.47715660948509669</v>
      </c>
      <c r="M112" s="629">
        <f>('Provoz výchozí'!K$28+2*'Provoz výchozí'!K$29)/('Provoz výchozí'!K$4+2*'Provoz výchozí'!K$5)</f>
        <v>0.47715660948509669</v>
      </c>
      <c r="N112" s="629">
        <f>('Provoz výchozí'!L$28+2*'Provoz výchozí'!L$29)/('Provoz výchozí'!L$4+2*'Provoz výchozí'!L$5)</f>
        <v>0.47715660948509669</v>
      </c>
      <c r="O112" s="629">
        <f>('Provoz výchozí'!M$28+2*'Provoz výchozí'!M$29)/('Provoz výchozí'!M$4+2*'Provoz výchozí'!M$5)</f>
        <v>0.47715660948509669</v>
      </c>
      <c r="P112" s="629">
        <f>('Provoz výchozí'!N$28+2*'Provoz výchozí'!N$29)/('Provoz výchozí'!N$4+2*'Provoz výchozí'!N$5)</f>
        <v>0.47715660948509669</v>
      </c>
      <c r="Q112" s="629">
        <f>('Provoz výchozí'!O$28+2*'Provoz výchozí'!O$29)/('Provoz výchozí'!O$4+2*'Provoz výchozí'!O$5)</f>
        <v>0.47715660948509669</v>
      </c>
      <c r="R112" s="629">
        <f>('Provoz výchozí'!P$28+2*'Provoz výchozí'!P$29)/('Provoz výchozí'!P$4+2*'Provoz výchozí'!P$5)</f>
        <v>0.47715660948509669</v>
      </c>
      <c r="S112" s="629">
        <f>('Provoz výchozí'!Q$28+2*'Provoz výchozí'!Q$29)/('Provoz výchozí'!Q$4+2*'Provoz výchozí'!Q$5)</f>
        <v>0.47715660948509669</v>
      </c>
      <c r="T112" s="629">
        <f>('Provoz výchozí'!R$28+2*'Provoz výchozí'!R$29)/('Provoz výchozí'!R$4+2*'Provoz výchozí'!R$5)</f>
        <v>0.47715660948509669</v>
      </c>
      <c r="U112" s="629">
        <f>('Provoz výchozí'!S$28+2*'Provoz výchozí'!S$29)/('Provoz výchozí'!S$4+2*'Provoz výchozí'!S$5)</f>
        <v>0.47715660948509669</v>
      </c>
      <c r="V112" s="629">
        <f>('Provoz výchozí'!T$28+2*'Provoz výchozí'!T$29)/('Provoz výchozí'!T$4+2*'Provoz výchozí'!T$5)</f>
        <v>0.47715660948509669</v>
      </c>
      <c r="W112" s="629">
        <f>('Provoz výchozí'!U$28+2*'Provoz výchozí'!U$29)/('Provoz výchozí'!U$4+2*'Provoz výchozí'!U$5)</f>
        <v>0.47715660948509669</v>
      </c>
      <c r="X112" s="629">
        <f>('Provoz výchozí'!V$28+2*'Provoz výchozí'!V$29)/('Provoz výchozí'!V$4+2*'Provoz výchozí'!V$5)</f>
        <v>0.47715660948509669</v>
      </c>
      <c r="Y112" s="629">
        <f>('Provoz výchozí'!W$28+2*'Provoz výchozí'!W$29)/('Provoz výchozí'!W$4+2*'Provoz výchozí'!W$5)</f>
        <v>0.47715660948509669</v>
      </c>
      <c r="Z112" s="629">
        <f>('Provoz výchozí'!X$28+2*'Provoz výchozí'!X$29)/('Provoz výchozí'!X$4+2*'Provoz výchozí'!X$5)</f>
        <v>0.47715660948509669</v>
      </c>
      <c r="AA112" s="629">
        <f>('Provoz výchozí'!Y$28+2*'Provoz výchozí'!Y$29)/('Provoz výchozí'!Y$4+2*'Provoz výchozí'!Y$5)</f>
        <v>0.47715660948509669</v>
      </c>
      <c r="AB112" s="629">
        <f>('Provoz výchozí'!Z$28+2*'Provoz výchozí'!Z$29)/('Provoz výchozí'!Z$4+2*'Provoz výchozí'!Z$5)</f>
        <v>0.47715660948509669</v>
      </c>
      <c r="AC112" s="629">
        <f>('Provoz výchozí'!AA$28+2*'Provoz výchozí'!AA$29)/('Provoz výchozí'!AA$4+2*'Provoz výchozí'!AA$5)</f>
        <v>0.47715660948509669</v>
      </c>
      <c r="AD112" s="629">
        <f>('Provoz výchozí'!AB$28+2*'Provoz výchozí'!AB$29)/('Provoz výchozí'!AB$4+2*'Provoz výchozí'!AB$5)</f>
        <v>0.47715660948509669</v>
      </c>
      <c r="AE112" s="629">
        <f>('Provoz výchozí'!AC$28+2*'Provoz výchozí'!AC$29)/('Provoz výchozí'!AC$4+2*'Provoz výchozí'!AC$5)</f>
        <v>0.47715660948509669</v>
      </c>
      <c r="AF112" s="629">
        <f>('Provoz výchozí'!AD$28+2*'Provoz výchozí'!AD$29)/('Provoz výchozí'!AD$4+2*'Provoz výchozí'!AD$5)</f>
        <v>0.47715660948509669</v>
      </c>
      <c r="AG112" s="629">
        <f>('Provoz výchozí'!AE$28+2*'Provoz výchozí'!AE$29)/('Provoz výchozí'!AE$4+2*'Provoz výchozí'!AE$5)</f>
        <v>0.47715660948509669</v>
      </c>
      <c r="AH112" s="629">
        <f>('Provoz výchozí'!AF$28+2*'Provoz výchozí'!AF$29)/('Provoz výchozí'!AF$4+2*'Provoz výchozí'!AF$5)</f>
        <v>0.47715660948509669</v>
      </c>
      <c r="AI112" s="629">
        <f>('Provoz výchozí'!AG$28+2*'Provoz výchozí'!AG$29)/('Provoz výchozí'!AG$4+2*'Provoz výchozí'!AG$5)</f>
        <v>0.47715660948509669</v>
      </c>
      <c r="AJ112" s="629">
        <f>('Provoz výchozí'!AH$28+2*'Provoz výchozí'!AH$29)/('Provoz výchozí'!AH$4+2*'Provoz výchozí'!AH$5)</f>
        <v>0.47715660948509669</v>
      </c>
      <c r="AK112" s="629">
        <f>('Provoz výchozí'!AI$28+2*'Provoz výchozí'!AI$29)/('Provoz výchozí'!AI$4+2*'Provoz výchozí'!AI$5)</f>
        <v>0.47715660948509669</v>
      </c>
      <c r="AL112" s="727" t="str">
        <f t="shared" si="32"/>
        <v>Výchozí dopravní výkon</v>
      </c>
    </row>
    <row r="113" spans="1:38" ht="15" thickBot="1" x14ac:dyDescent="0.35">
      <c r="A113" s="5"/>
      <c r="B113" s="69"/>
      <c r="C113" s="342"/>
      <c r="D113" s="70"/>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732"/>
    </row>
    <row r="114" spans="1:38" s="534" customFormat="1" hidden="1" x14ac:dyDescent="0.3">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9"/>
    </row>
    <row r="115" spans="1:38" s="534" customFormat="1" hidden="1" x14ac:dyDescent="0.3">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39"/>
    </row>
    <row r="116" spans="1:38" s="534" customFormat="1" hidden="1" x14ac:dyDescent="0.3">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39"/>
    </row>
    <row r="117" spans="1:38" s="534" customFormat="1" hidden="1" x14ac:dyDescent="0.3">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39"/>
    </row>
    <row r="118" spans="1:38" s="534" customFormat="1" hidden="1" x14ac:dyDescent="0.3">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39"/>
    </row>
    <row r="119" spans="1:38" s="534" customFormat="1"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2"/>
    </row>
    <row r="120" spans="1:38"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42"/>
    </row>
    <row r="121" spans="1:38" hidden="1" x14ac:dyDescent="0.3">
      <c r="A121" s="9"/>
      <c r="B121" s="67"/>
      <c r="C121" s="67"/>
      <c r="D121" s="76"/>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699"/>
    </row>
    <row r="122" spans="1:38" ht="15" hidden="1" thickBot="1" x14ac:dyDescent="0.35">
      <c r="A122" s="5"/>
      <c r="B122" s="69"/>
      <c r="C122" s="69"/>
      <c r="D122" s="70"/>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700"/>
    </row>
    <row r="123" spans="1:38" x14ac:dyDescent="0.3"/>
  </sheetData>
  <sheetProtection algorithmName="SHA-512" hashValue="q1ZTAWmZvcGtO5yapJWdFdHWtG7y4cB1GvIfy34guf+MGkPuAnWJU7sJgftpGL+k54b+oSZk1Qi5YttprGy+ow==" saltValue="nRi9Z0UQTomkkN2fbU5INQ==" spinCount="100000" sheet="1" objects="1" scenarios="1"/>
  <conditionalFormatting sqref="E38:AL38">
    <cfRule type="cellIs" dxfId="617" priority="3" operator="greaterThan">
      <formula>E$41</formula>
    </cfRule>
  </conditionalFormatting>
  <conditionalFormatting sqref="J38:AL38">
    <cfRule type="cellIs" dxfId="616" priority="1" operator="lessThan">
      <formula>I$38*(1-J$39)</formula>
    </cfRule>
    <cfRule type="cellIs" dxfId="615" priority="2" operator="greaterThan">
      <formula>I$38*(1+J$39)</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62CE-7605-49E0-985A-1B4F1D3F49CD}">
  <sheetPr>
    <tabColor theme="9"/>
  </sheetPr>
  <dimension ref="A1:AS123"/>
  <sheetViews>
    <sheetView showGridLines="0" zoomScaleNormal="100" workbookViewId="0">
      <pane xSplit="4" topLeftCell="E1" activePane="topRight" state="frozen"/>
      <selection activeCell="AL11" sqref="AL11"/>
      <selection pane="topRight" activeCell="I29" sqref="I29"/>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9.109375" style="51" customWidth="1"/>
    <col min="38" max="38" width="36" style="51" bestFit="1" customWidth="1"/>
    <col min="39" max="39" width="2.6640625" style="1" customWidth="1"/>
    <col min="40" max="45" width="0" style="1" hidden="1" customWidth="1"/>
    <col min="46" max="16384" width="9.109375" style="1" hidden="1"/>
  </cols>
  <sheetData>
    <row r="1" spans="1:38" x14ac:dyDescent="0.3">
      <c r="A1" s="13" t="s">
        <v>585</v>
      </c>
      <c r="B1" s="15"/>
      <c r="C1" s="15"/>
      <c r="D1" s="664"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652"/>
      <c r="AL1" s="738"/>
    </row>
    <row r="2" spans="1:38" ht="15" thickBot="1" x14ac:dyDescent="0.35">
      <c r="A2" s="6" t="s">
        <v>598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8">
        <f>'Provoz výchozí'!AI2</f>
        <v>2059</v>
      </c>
      <c r="AL2" s="738"/>
    </row>
    <row r="3" spans="1:38" ht="15" thickTop="1" x14ac:dyDescent="0.3">
      <c r="A3" s="3">
        <v>1</v>
      </c>
      <c r="B3" s="44" t="s">
        <v>84</v>
      </c>
      <c r="C3" s="62">
        <v>1.1000000000000001</v>
      </c>
      <c r="D3" s="63" t="s">
        <v>85</v>
      </c>
      <c r="E3" s="630">
        <f>E45+E87</f>
        <v>0</v>
      </c>
      <c r="F3" s="631">
        <f t="shared" ref="F3:AK3" si="0">F45+F87</f>
        <v>0</v>
      </c>
      <c r="G3" s="631">
        <f t="shared" si="0"/>
        <v>0</v>
      </c>
      <c r="H3" s="631">
        <f t="shared" si="0"/>
        <v>0</v>
      </c>
      <c r="I3" s="631">
        <f t="shared" si="0"/>
        <v>0</v>
      </c>
      <c r="J3" s="631">
        <f t="shared" si="0"/>
        <v>1</v>
      </c>
      <c r="K3" s="631">
        <f t="shared" si="0"/>
        <v>1</v>
      </c>
      <c r="L3" s="631">
        <f t="shared" si="0"/>
        <v>1</v>
      </c>
      <c r="M3" s="631">
        <f t="shared" si="0"/>
        <v>1</v>
      </c>
      <c r="N3" s="631">
        <f t="shared" si="0"/>
        <v>1</v>
      </c>
      <c r="O3" s="631">
        <f t="shared" si="0"/>
        <v>1</v>
      </c>
      <c r="P3" s="631">
        <f t="shared" si="0"/>
        <v>1</v>
      </c>
      <c r="Q3" s="631">
        <f t="shared" si="0"/>
        <v>1</v>
      </c>
      <c r="R3" s="631">
        <f t="shared" si="0"/>
        <v>1</v>
      </c>
      <c r="S3" s="631">
        <f t="shared" si="0"/>
        <v>1</v>
      </c>
      <c r="T3" s="631">
        <f t="shared" si="0"/>
        <v>1</v>
      </c>
      <c r="U3" s="631">
        <f t="shared" si="0"/>
        <v>1</v>
      </c>
      <c r="V3" s="631">
        <f t="shared" si="0"/>
        <v>1</v>
      </c>
      <c r="W3" s="631">
        <f t="shared" si="0"/>
        <v>1</v>
      </c>
      <c r="X3" s="631">
        <f t="shared" si="0"/>
        <v>1</v>
      </c>
      <c r="Y3" s="631">
        <f t="shared" si="0"/>
        <v>1</v>
      </c>
      <c r="Z3" s="631">
        <f t="shared" si="0"/>
        <v>1</v>
      </c>
      <c r="AA3" s="631">
        <f t="shared" si="0"/>
        <v>1</v>
      </c>
      <c r="AB3" s="631">
        <f t="shared" si="0"/>
        <v>1</v>
      </c>
      <c r="AC3" s="631">
        <f t="shared" si="0"/>
        <v>1</v>
      </c>
      <c r="AD3" s="631">
        <f t="shared" si="0"/>
        <v>1</v>
      </c>
      <c r="AE3" s="631">
        <f t="shared" si="0"/>
        <v>1</v>
      </c>
      <c r="AF3" s="631">
        <f t="shared" si="0"/>
        <v>1</v>
      </c>
      <c r="AG3" s="631">
        <f t="shared" si="0"/>
        <v>1</v>
      </c>
      <c r="AH3" s="631">
        <f t="shared" si="0"/>
        <v>1</v>
      </c>
      <c r="AI3" s="631">
        <f t="shared" si="0"/>
        <v>1</v>
      </c>
      <c r="AJ3" s="631">
        <f t="shared" si="0"/>
        <v>1</v>
      </c>
      <c r="AK3" s="642">
        <f t="shared" si="0"/>
        <v>1</v>
      </c>
      <c r="AL3" s="739"/>
    </row>
    <row r="4" spans="1:38" x14ac:dyDescent="0.3">
      <c r="A4" s="4"/>
      <c r="B4" s="45"/>
      <c r="C4" s="64">
        <v>1.2</v>
      </c>
      <c r="D4" s="65" t="s">
        <v>86</v>
      </c>
      <c r="E4" s="632">
        <f t="shared" ref="E4:AK4" si="1">E46+E88</f>
        <v>0</v>
      </c>
      <c r="F4" s="633">
        <f t="shared" si="1"/>
        <v>0</v>
      </c>
      <c r="G4" s="633">
        <f t="shared" si="1"/>
        <v>0</v>
      </c>
      <c r="H4" s="633">
        <f t="shared" si="1"/>
        <v>0</v>
      </c>
      <c r="I4" s="633">
        <f t="shared" si="1"/>
        <v>0</v>
      </c>
      <c r="J4" s="633">
        <f t="shared" si="1"/>
        <v>1</v>
      </c>
      <c r="K4" s="633">
        <f t="shared" si="1"/>
        <v>1</v>
      </c>
      <c r="L4" s="633">
        <f t="shared" si="1"/>
        <v>1</v>
      </c>
      <c r="M4" s="633">
        <f t="shared" si="1"/>
        <v>1</v>
      </c>
      <c r="N4" s="633">
        <f t="shared" si="1"/>
        <v>1</v>
      </c>
      <c r="O4" s="633">
        <f t="shared" si="1"/>
        <v>1</v>
      </c>
      <c r="P4" s="633">
        <f t="shared" si="1"/>
        <v>1</v>
      </c>
      <c r="Q4" s="633">
        <f t="shared" si="1"/>
        <v>1</v>
      </c>
      <c r="R4" s="633">
        <f t="shared" si="1"/>
        <v>1</v>
      </c>
      <c r="S4" s="633">
        <f t="shared" si="1"/>
        <v>1</v>
      </c>
      <c r="T4" s="633">
        <f t="shared" si="1"/>
        <v>1</v>
      </c>
      <c r="U4" s="633">
        <f t="shared" si="1"/>
        <v>1</v>
      </c>
      <c r="V4" s="633">
        <f t="shared" si="1"/>
        <v>1</v>
      </c>
      <c r="W4" s="633">
        <f t="shared" si="1"/>
        <v>1</v>
      </c>
      <c r="X4" s="633">
        <f t="shared" si="1"/>
        <v>1</v>
      </c>
      <c r="Y4" s="633">
        <f t="shared" si="1"/>
        <v>1</v>
      </c>
      <c r="Z4" s="633">
        <f t="shared" si="1"/>
        <v>1</v>
      </c>
      <c r="AA4" s="633">
        <f t="shared" si="1"/>
        <v>1</v>
      </c>
      <c r="AB4" s="633">
        <f t="shared" si="1"/>
        <v>1</v>
      </c>
      <c r="AC4" s="633">
        <f t="shared" si="1"/>
        <v>1</v>
      </c>
      <c r="AD4" s="633">
        <f t="shared" si="1"/>
        <v>1</v>
      </c>
      <c r="AE4" s="633">
        <f t="shared" si="1"/>
        <v>1</v>
      </c>
      <c r="AF4" s="633">
        <f t="shared" si="1"/>
        <v>1</v>
      </c>
      <c r="AG4" s="633">
        <f t="shared" si="1"/>
        <v>1</v>
      </c>
      <c r="AH4" s="633">
        <f t="shared" si="1"/>
        <v>1</v>
      </c>
      <c r="AI4" s="633">
        <f t="shared" si="1"/>
        <v>1</v>
      </c>
      <c r="AJ4" s="633">
        <f t="shared" si="1"/>
        <v>1</v>
      </c>
      <c r="AK4" s="643">
        <f t="shared" si="1"/>
        <v>1</v>
      </c>
      <c r="AL4" s="739"/>
    </row>
    <row r="5" spans="1:38" x14ac:dyDescent="0.3">
      <c r="A5" s="4">
        <v>2</v>
      </c>
      <c r="B5" s="45" t="s">
        <v>87</v>
      </c>
      <c r="C5" s="64"/>
      <c r="D5" s="65"/>
      <c r="E5" s="632">
        <f t="shared" ref="E5:AK5" si="2">E47+E89</f>
        <v>0</v>
      </c>
      <c r="F5" s="633">
        <f t="shared" si="2"/>
        <v>0</v>
      </c>
      <c r="G5" s="633">
        <f t="shared" si="2"/>
        <v>0</v>
      </c>
      <c r="H5" s="633">
        <f t="shared" si="2"/>
        <v>0</v>
      </c>
      <c r="I5" s="633">
        <f t="shared" si="2"/>
        <v>0</v>
      </c>
      <c r="J5" s="633">
        <f t="shared" si="2"/>
        <v>1</v>
      </c>
      <c r="K5" s="633">
        <f t="shared" si="2"/>
        <v>1</v>
      </c>
      <c r="L5" s="633">
        <f t="shared" si="2"/>
        <v>1</v>
      </c>
      <c r="M5" s="633">
        <f t="shared" si="2"/>
        <v>1</v>
      </c>
      <c r="N5" s="633">
        <f t="shared" si="2"/>
        <v>1</v>
      </c>
      <c r="O5" s="633">
        <f t="shared" si="2"/>
        <v>1</v>
      </c>
      <c r="P5" s="633">
        <f t="shared" si="2"/>
        <v>1</v>
      </c>
      <c r="Q5" s="633">
        <f t="shared" si="2"/>
        <v>1</v>
      </c>
      <c r="R5" s="633">
        <f t="shared" si="2"/>
        <v>1</v>
      </c>
      <c r="S5" s="633">
        <f t="shared" si="2"/>
        <v>1</v>
      </c>
      <c r="T5" s="633">
        <f t="shared" si="2"/>
        <v>1</v>
      </c>
      <c r="U5" s="633">
        <f t="shared" si="2"/>
        <v>1</v>
      </c>
      <c r="V5" s="633">
        <f t="shared" si="2"/>
        <v>1</v>
      </c>
      <c r="W5" s="633">
        <f t="shared" si="2"/>
        <v>1</v>
      </c>
      <c r="X5" s="633">
        <f t="shared" si="2"/>
        <v>1</v>
      </c>
      <c r="Y5" s="633">
        <f t="shared" si="2"/>
        <v>1</v>
      </c>
      <c r="Z5" s="633">
        <f t="shared" si="2"/>
        <v>1</v>
      </c>
      <c r="AA5" s="633">
        <f t="shared" si="2"/>
        <v>1</v>
      </c>
      <c r="AB5" s="633">
        <f t="shared" si="2"/>
        <v>1</v>
      </c>
      <c r="AC5" s="633">
        <f t="shared" si="2"/>
        <v>1</v>
      </c>
      <c r="AD5" s="633">
        <f t="shared" si="2"/>
        <v>1</v>
      </c>
      <c r="AE5" s="633">
        <f t="shared" si="2"/>
        <v>1</v>
      </c>
      <c r="AF5" s="633">
        <f t="shared" si="2"/>
        <v>1</v>
      </c>
      <c r="AG5" s="633">
        <f t="shared" si="2"/>
        <v>1</v>
      </c>
      <c r="AH5" s="633">
        <f t="shared" si="2"/>
        <v>1</v>
      </c>
      <c r="AI5" s="633">
        <f t="shared" si="2"/>
        <v>1</v>
      </c>
      <c r="AJ5" s="633">
        <f t="shared" si="2"/>
        <v>1</v>
      </c>
      <c r="AK5" s="643">
        <f t="shared" si="2"/>
        <v>1</v>
      </c>
      <c r="AL5" s="739"/>
    </row>
    <row r="6" spans="1:38" x14ac:dyDescent="0.3">
      <c r="A6" s="4">
        <v>3</v>
      </c>
      <c r="B6" s="45" t="s">
        <v>88</v>
      </c>
      <c r="C6" s="64"/>
      <c r="D6" s="65"/>
      <c r="E6" s="632">
        <f t="shared" ref="E6:AK6" si="3">E48+E90</f>
        <v>0</v>
      </c>
      <c r="F6" s="633">
        <f t="shared" si="3"/>
        <v>0</v>
      </c>
      <c r="G6" s="633">
        <f t="shared" si="3"/>
        <v>0</v>
      </c>
      <c r="H6" s="633">
        <f t="shared" si="3"/>
        <v>0</v>
      </c>
      <c r="I6" s="633">
        <f t="shared" si="3"/>
        <v>0</v>
      </c>
      <c r="J6" s="633">
        <f t="shared" si="3"/>
        <v>1</v>
      </c>
      <c r="K6" s="633">
        <f t="shared" si="3"/>
        <v>1</v>
      </c>
      <c r="L6" s="633">
        <f t="shared" si="3"/>
        <v>1</v>
      </c>
      <c r="M6" s="633">
        <f t="shared" si="3"/>
        <v>1</v>
      </c>
      <c r="N6" s="633">
        <f t="shared" si="3"/>
        <v>1</v>
      </c>
      <c r="O6" s="633">
        <f t="shared" si="3"/>
        <v>1</v>
      </c>
      <c r="P6" s="633">
        <f t="shared" si="3"/>
        <v>1</v>
      </c>
      <c r="Q6" s="633">
        <f t="shared" si="3"/>
        <v>1</v>
      </c>
      <c r="R6" s="633">
        <f t="shared" si="3"/>
        <v>1</v>
      </c>
      <c r="S6" s="633">
        <f t="shared" si="3"/>
        <v>1</v>
      </c>
      <c r="T6" s="633">
        <f t="shared" si="3"/>
        <v>1</v>
      </c>
      <c r="U6" s="633">
        <f t="shared" si="3"/>
        <v>1</v>
      </c>
      <c r="V6" s="633">
        <f t="shared" si="3"/>
        <v>1</v>
      </c>
      <c r="W6" s="633">
        <f t="shared" si="3"/>
        <v>1</v>
      </c>
      <c r="X6" s="633">
        <f t="shared" si="3"/>
        <v>1</v>
      </c>
      <c r="Y6" s="633">
        <f t="shared" si="3"/>
        <v>1</v>
      </c>
      <c r="Z6" s="633">
        <f t="shared" si="3"/>
        <v>1</v>
      </c>
      <c r="AA6" s="633">
        <f t="shared" si="3"/>
        <v>1</v>
      </c>
      <c r="AB6" s="633">
        <f t="shared" si="3"/>
        <v>1</v>
      </c>
      <c r="AC6" s="633">
        <f t="shared" si="3"/>
        <v>1</v>
      </c>
      <c r="AD6" s="633">
        <f t="shared" si="3"/>
        <v>1</v>
      </c>
      <c r="AE6" s="633">
        <f t="shared" si="3"/>
        <v>1</v>
      </c>
      <c r="AF6" s="633">
        <f t="shared" si="3"/>
        <v>1</v>
      </c>
      <c r="AG6" s="633">
        <f t="shared" si="3"/>
        <v>1</v>
      </c>
      <c r="AH6" s="633">
        <f t="shared" si="3"/>
        <v>1</v>
      </c>
      <c r="AI6" s="633">
        <f t="shared" si="3"/>
        <v>1</v>
      </c>
      <c r="AJ6" s="633">
        <f t="shared" si="3"/>
        <v>1</v>
      </c>
      <c r="AK6" s="643">
        <f t="shared" si="3"/>
        <v>1</v>
      </c>
      <c r="AL6" s="739"/>
    </row>
    <row r="7" spans="1:38" x14ac:dyDescent="0.3">
      <c r="A7" s="4">
        <v>4</v>
      </c>
      <c r="B7" s="45" t="s">
        <v>89</v>
      </c>
      <c r="C7" s="64"/>
      <c r="D7" s="65"/>
      <c r="E7" s="632">
        <f t="shared" ref="E7:AK7" si="4">E49+E91</f>
        <v>0</v>
      </c>
      <c r="F7" s="633">
        <f t="shared" si="4"/>
        <v>0</v>
      </c>
      <c r="G7" s="633">
        <f t="shared" si="4"/>
        <v>0</v>
      </c>
      <c r="H7" s="633">
        <f t="shared" si="4"/>
        <v>0</v>
      </c>
      <c r="I7" s="633">
        <f t="shared" si="4"/>
        <v>0</v>
      </c>
      <c r="J7" s="633">
        <f t="shared" si="4"/>
        <v>1</v>
      </c>
      <c r="K7" s="633">
        <f t="shared" si="4"/>
        <v>1</v>
      </c>
      <c r="L7" s="633">
        <f t="shared" si="4"/>
        <v>1</v>
      </c>
      <c r="M7" s="633">
        <f t="shared" si="4"/>
        <v>1</v>
      </c>
      <c r="N7" s="633">
        <f t="shared" si="4"/>
        <v>1</v>
      </c>
      <c r="O7" s="633">
        <f t="shared" si="4"/>
        <v>1</v>
      </c>
      <c r="P7" s="633">
        <f t="shared" si="4"/>
        <v>1</v>
      </c>
      <c r="Q7" s="633">
        <f t="shared" si="4"/>
        <v>1</v>
      </c>
      <c r="R7" s="633">
        <f t="shared" si="4"/>
        <v>1</v>
      </c>
      <c r="S7" s="633">
        <f t="shared" si="4"/>
        <v>1</v>
      </c>
      <c r="T7" s="633">
        <f t="shared" si="4"/>
        <v>1</v>
      </c>
      <c r="U7" s="633">
        <f t="shared" si="4"/>
        <v>1</v>
      </c>
      <c r="V7" s="633">
        <f t="shared" si="4"/>
        <v>1</v>
      </c>
      <c r="W7" s="633">
        <f t="shared" si="4"/>
        <v>1</v>
      </c>
      <c r="X7" s="633">
        <f t="shared" si="4"/>
        <v>1</v>
      </c>
      <c r="Y7" s="633">
        <f t="shared" si="4"/>
        <v>1</v>
      </c>
      <c r="Z7" s="633">
        <f t="shared" si="4"/>
        <v>1</v>
      </c>
      <c r="AA7" s="633">
        <f t="shared" si="4"/>
        <v>1</v>
      </c>
      <c r="AB7" s="633">
        <f t="shared" si="4"/>
        <v>1</v>
      </c>
      <c r="AC7" s="633">
        <f t="shared" si="4"/>
        <v>1</v>
      </c>
      <c r="AD7" s="633">
        <f t="shared" si="4"/>
        <v>1</v>
      </c>
      <c r="AE7" s="633">
        <f t="shared" si="4"/>
        <v>1</v>
      </c>
      <c r="AF7" s="633">
        <f t="shared" si="4"/>
        <v>1</v>
      </c>
      <c r="AG7" s="633">
        <f t="shared" si="4"/>
        <v>1</v>
      </c>
      <c r="AH7" s="633">
        <f t="shared" si="4"/>
        <v>1</v>
      </c>
      <c r="AI7" s="633">
        <f t="shared" si="4"/>
        <v>1</v>
      </c>
      <c r="AJ7" s="633">
        <f t="shared" si="4"/>
        <v>1</v>
      </c>
      <c r="AK7" s="643">
        <f t="shared" si="4"/>
        <v>1</v>
      </c>
      <c r="AL7" s="739"/>
    </row>
    <row r="8" spans="1:38" x14ac:dyDescent="0.3">
      <c r="A8" s="4">
        <v>5</v>
      </c>
      <c r="B8" s="45" t="s">
        <v>90</v>
      </c>
      <c r="C8" s="64">
        <v>5.0999999999999996</v>
      </c>
      <c r="D8" s="66" t="s">
        <v>91</v>
      </c>
      <c r="E8" s="632">
        <f t="shared" ref="E8:AK8" si="5">E50+E92</f>
        <v>0</v>
      </c>
      <c r="F8" s="633">
        <f t="shared" si="5"/>
        <v>0</v>
      </c>
      <c r="G8" s="633">
        <f t="shared" si="5"/>
        <v>0</v>
      </c>
      <c r="H8" s="633">
        <f t="shared" si="5"/>
        <v>0</v>
      </c>
      <c r="I8" s="633">
        <f t="shared" si="5"/>
        <v>0</v>
      </c>
      <c r="J8" s="633">
        <f t="shared" si="5"/>
        <v>1</v>
      </c>
      <c r="K8" s="633">
        <f t="shared" si="5"/>
        <v>1</v>
      </c>
      <c r="L8" s="633">
        <f t="shared" si="5"/>
        <v>1</v>
      </c>
      <c r="M8" s="633">
        <f t="shared" si="5"/>
        <v>1</v>
      </c>
      <c r="N8" s="633">
        <f t="shared" si="5"/>
        <v>1</v>
      </c>
      <c r="O8" s="633">
        <f t="shared" si="5"/>
        <v>1</v>
      </c>
      <c r="P8" s="633">
        <f t="shared" si="5"/>
        <v>1</v>
      </c>
      <c r="Q8" s="633">
        <f t="shared" si="5"/>
        <v>1</v>
      </c>
      <c r="R8" s="633">
        <f t="shared" si="5"/>
        <v>1</v>
      </c>
      <c r="S8" s="633">
        <f t="shared" si="5"/>
        <v>1</v>
      </c>
      <c r="T8" s="633">
        <f t="shared" si="5"/>
        <v>1</v>
      </c>
      <c r="U8" s="633">
        <f t="shared" si="5"/>
        <v>1</v>
      </c>
      <c r="V8" s="633">
        <f t="shared" si="5"/>
        <v>1</v>
      </c>
      <c r="W8" s="633">
        <f t="shared" si="5"/>
        <v>1</v>
      </c>
      <c r="X8" s="633">
        <f t="shared" si="5"/>
        <v>1</v>
      </c>
      <c r="Y8" s="633">
        <f t="shared" si="5"/>
        <v>1</v>
      </c>
      <c r="Z8" s="633">
        <f t="shared" si="5"/>
        <v>1</v>
      </c>
      <c r="AA8" s="633">
        <f t="shared" si="5"/>
        <v>1</v>
      </c>
      <c r="AB8" s="633">
        <f t="shared" si="5"/>
        <v>1</v>
      </c>
      <c r="AC8" s="633">
        <f t="shared" si="5"/>
        <v>1</v>
      </c>
      <c r="AD8" s="633">
        <f t="shared" si="5"/>
        <v>1</v>
      </c>
      <c r="AE8" s="633">
        <f t="shared" si="5"/>
        <v>1</v>
      </c>
      <c r="AF8" s="633">
        <f t="shared" si="5"/>
        <v>1</v>
      </c>
      <c r="AG8" s="633">
        <f t="shared" si="5"/>
        <v>1</v>
      </c>
      <c r="AH8" s="633">
        <f t="shared" si="5"/>
        <v>1</v>
      </c>
      <c r="AI8" s="633">
        <f t="shared" si="5"/>
        <v>1</v>
      </c>
      <c r="AJ8" s="633">
        <f t="shared" si="5"/>
        <v>1</v>
      </c>
      <c r="AK8" s="643">
        <f t="shared" si="5"/>
        <v>1</v>
      </c>
      <c r="AL8" s="739"/>
    </row>
    <row r="9" spans="1:38" x14ac:dyDescent="0.3">
      <c r="A9" s="4"/>
      <c r="B9" s="45"/>
      <c r="C9" s="64">
        <v>5.2</v>
      </c>
      <c r="D9" s="66" t="s">
        <v>92</v>
      </c>
      <c r="E9" s="632">
        <f t="shared" ref="E9:AK9" si="6">E51+E93</f>
        <v>0</v>
      </c>
      <c r="F9" s="633">
        <f t="shared" si="6"/>
        <v>0</v>
      </c>
      <c r="G9" s="633">
        <f t="shared" si="6"/>
        <v>0</v>
      </c>
      <c r="H9" s="633">
        <f t="shared" si="6"/>
        <v>0</v>
      </c>
      <c r="I9" s="633">
        <f t="shared" si="6"/>
        <v>0</v>
      </c>
      <c r="J9" s="633">
        <f t="shared" si="6"/>
        <v>1</v>
      </c>
      <c r="K9" s="633">
        <f t="shared" si="6"/>
        <v>1</v>
      </c>
      <c r="L9" s="633">
        <f t="shared" si="6"/>
        <v>1</v>
      </c>
      <c r="M9" s="633">
        <f t="shared" si="6"/>
        <v>1</v>
      </c>
      <c r="N9" s="633">
        <f t="shared" si="6"/>
        <v>1</v>
      </c>
      <c r="O9" s="633">
        <f t="shared" si="6"/>
        <v>1</v>
      </c>
      <c r="P9" s="633">
        <f t="shared" si="6"/>
        <v>1</v>
      </c>
      <c r="Q9" s="633">
        <f t="shared" si="6"/>
        <v>1</v>
      </c>
      <c r="R9" s="633">
        <f t="shared" si="6"/>
        <v>1</v>
      </c>
      <c r="S9" s="633">
        <f t="shared" si="6"/>
        <v>1</v>
      </c>
      <c r="T9" s="633">
        <f t="shared" si="6"/>
        <v>1</v>
      </c>
      <c r="U9" s="633">
        <f t="shared" si="6"/>
        <v>1</v>
      </c>
      <c r="V9" s="633">
        <f t="shared" si="6"/>
        <v>1</v>
      </c>
      <c r="W9" s="633">
        <f t="shared" si="6"/>
        <v>1</v>
      </c>
      <c r="X9" s="633">
        <f t="shared" si="6"/>
        <v>1</v>
      </c>
      <c r="Y9" s="633">
        <f t="shared" si="6"/>
        <v>1</v>
      </c>
      <c r="Z9" s="633">
        <f t="shared" si="6"/>
        <v>1</v>
      </c>
      <c r="AA9" s="633">
        <f t="shared" si="6"/>
        <v>1</v>
      </c>
      <c r="AB9" s="633">
        <f t="shared" si="6"/>
        <v>1</v>
      </c>
      <c r="AC9" s="633">
        <f t="shared" si="6"/>
        <v>1</v>
      </c>
      <c r="AD9" s="633">
        <f t="shared" si="6"/>
        <v>1</v>
      </c>
      <c r="AE9" s="633">
        <f t="shared" si="6"/>
        <v>1</v>
      </c>
      <c r="AF9" s="633">
        <f t="shared" si="6"/>
        <v>1</v>
      </c>
      <c r="AG9" s="633">
        <f t="shared" si="6"/>
        <v>1</v>
      </c>
      <c r="AH9" s="633">
        <f t="shared" si="6"/>
        <v>1</v>
      </c>
      <c r="AI9" s="633">
        <f t="shared" si="6"/>
        <v>1</v>
      </c>
      <c r="AJ9" s="633">
        <f t="shared" si="6"/>
        <v>1</v>
      </c>
      <c r="AK9" s="643">
        <f t="shared" si="6"/>
        <v>1</v>
      </c>
      <c r="AL9" s="739"/>
    </row>
    <row r="10" spans="1:38" x14ac:dyDescent="0.3">
      <c r="A10" s="4">
        <v>6</v>
      </c>
      <c r="B10" s="45" t="s">
        <v>93</v>
      </c>
      <c r="C10" s="64"/>
      <c r="D10" s="65"/>
      <c r="E10" s="632">
        <f t="shared" ref="E10:AK10" si="7">E52+E94</f>
        <v>0</v>
      </c>
      <c r="F10" s="633">
        <f t="shared" si="7"/>
        <v>0</v>
      </c>
      <c r="G10" s="633">
        <f t="shared" si="7"/>
        <v>0</v>
      </c>
      <c r="H10" s="633">
        <f t="shared" si="7"/>
        <v>0</v>
      </c>
      <c r="I10" s="633">
        <f t="shared" si="7"/>
        <v>0</v>
      </c>
      <c r="J10" s="633">
        <f t="shared" si="7"/>
        <v>1</v>
      </c>
      <c r="K10" s="633">
        <f t="shared" si="7"/>
        <v>1</v>
      </c>
      <c r="L10" s="633">
        <f t="shared" si="7"/>
        <v>1</v>
      </c>
      <c r="M10" s="633">
        <f t="shared" si="7"/>
        <v>1</v>
      </c>
      <c r="N10" s="633">
        <f t="shared" si="7"/>
        <v>1</v>
      </c>
      <c r="O10" s="633">
        <f t="shared" si="7"/>
        <v>1</v>
      </c>
      <c r="P10" s="633">
        <f t="shared" si="7"/>
        <v>1</v>
      </c>
      <c r="Q10" s="633">
        <f t="shared" si="7"/>
        <v>1</v>
      </c>
      <c r="R10" s="633">
        <f t="shared" si="7"/>
        <v>1</v>
      </c>
      <c r="S10" s="633">
        <f t="shared" si="7"/>
        <v>1</v>
      </c>
      <c r="T10" s="633">
        <f t="shared" si="7"/>
        <v>1</v>
      </c>
      <c r="U10" s="633">
        <f t="shared" si="7"/>
        <v>1</v>
      </c>
      <c r="V10" s="633">
        <f t="shared" si="7"/>
        <v>1</v>
      </c>
      <c r="W10" s="633">
        <f t="shared" si="7"/>
        <v>1</v>
      </c>
      <c r="X10" s="633">
        <f t="shared" si="7"/>
        <v>1</v>
      </c>
      <c r="Y10" s="633">
        <f t="shared" si="7"/>
        <v>1</v>
      </c>
      <c r="Z10" s="633">
        <f t="shared" si="7"/>
        <v>1</v>
      </c>
      <c r="AA10" s="633">
        <f t="shared" si="7"/>
        <v>1</v>
      </c>
      <c r="AB10" s="633">
        <f t="shared" si="7"/>
        <v>1</v>
      </c>
      <c r="AC10" s="633">
        <f t="shared" si="7"/>
        <v>1</v>
      </c>
      <c r="AD10" s="633">
        <f t="shared" si="7"/>
        <v>1</v>
      </c>
      <c r="AE10" s="633">
        <f t="shared" si="7"/>
        <v>1</v>
      </c>
      <c r="AF10" s="633">
        <f t="shared" si="7"/>
        <v>1</v>
      </c>
      <c r="AG10" s="633">
        <f t="shared" si="7"/>
        <v>1</v>
      </c>
      <c r="AH10" s="633">
        <f t="shared" si="7"/>
        <v>1</v>
      </c>
      <c r="AI10" s="633">
        <f t="shared" si="7"/>
        <v>1</v>
      </c>
      <c r="AJ10" s="633">
        <f t="shared" si="7"/>
        <v>1</v>
      </c>
      <c r="AK10" s="643">
        <f t="shared" si="7"/>
        <v>1</v>
      </c>
      <c r="AL10" s="739"/>
    </row>
    <row r="11" spans="1:38" x14ac:dyDescent="0.3">
      <c r="A11" s="4">
        <v>7</v>
      </c>
      <c r="B11" s="45" t="s">
        <v>94</v>
      </c>
      <c r="C11" s="64">
        <v>7.1</v>
      </c>
      <c r="D11" s="65" t="s">
        <v>95</v>
      </c>
      <c r="E11" s="632">
        <f t="shared" ref="E11:AK11" si="8">E53+E95</f>
        <v>0</v>
      </c>
      <c r="F11" s="633">
        <f t="shared" si="8"/>
        <v>0</v>
      </c>
      <c r="G11" s="633">
        <f t="shared" si="8"/>
        <v>0</v>
      </c>
      <c r="H11" s="633">
        <f t="shared" si="8"/>
        <v>0</v>
      </c>
      <c r="I11" s="633">
        <f t="shared" si="8"/>
        <v>0</v>
      </c>
      <c r="J11" s="633">
        <f t="shared" si="8"/>
        <v>1</v>
      </c>
      <c r="K11" s="633">
        <f t="shared" si="8"/>
        <v>1</v>
      </c>
      <c r="L11" s="633">
        <f t="shared" si="8"/>
        <v>1</v>
      </c>
      <c r="M11" s="633">
        <f t="shared" si="8"/>
        <v>1</v>
      </c>
      <c r="N11" s="633">
        <f t="shared" si="8"/>
        <v>1</v>
      </c>
      <c r="O11" s="633">
        <f t="shared" si="8"/>
        <v>1</v>
      </c>
      <c r="P11" s="633">
        <f t="shared" si="8"/>
        <v>1</v>
      </c>
      <c r="Q11" s="633">
        <f t="shared" si="8"/>
        <v>1</v>
      </c>
      <c r="R11" s="633">
        <f t="shared" si="8"/>
        <v>1</v>
      </c>
      <c r="S11" s="633">
        <f t="shared" si="8"/>
        <v>1</v>
      </c>
      <c r="T11" s="633">
        <f t="shared" si="8"/>
        <v>1</v>
      </c>
      <c r="U11" s="633">
        <f t="shared" si="8"/>
        <v>1</v>
      </c>
      <c r="V11" s="633">
        <f t="shared" si="8"/>
        <v>1</v>
      </c>
      <c r="W11" s="633">
        <f t="shared" si="8"/>
        <v>1</v>
      </c>
      <c r="X11" s="633">
        <f t="shared" si="8"/>
        <v>1</v>
      </c>
      <c r="Y11" s="633">
        <f t="shared" si="8"/>
        <v>1</v>
      </c>
      <c r="Z11" s="633">
        <f t="shared" si="8"/>
        <v>1</v>
      </c>
      <c r="AA11" s="633">
        <f t="shared" si="8"/>
        <v>1</v>
      </c>
      <c r="AB11" s="633">
        <f t="shared" si="8"/>
        <v>1</v>
      </c>
      <c r="AC11" s="633">
        <f t="shared" si="8"/>
        <v>1</v>
      </c>
      <c r="AD11" s="633">
        <f t="shared" si="8"/>
        <v>1</v>
      </c>
      <c r="AE11" s="633">
        <f t="shared" si="8"/>
        <v>1</v>
      </c>
      <c r="AF11" s="633">
        <f t="shared" si="8"/>
        <v>1</v>
      </c>
      <c r="AG11" s="633">
        <f t="shared" si="8"/>
        <v>1</v>
      </c>
      <c r="AH11" s="633">
        <f t="shared" si="8"/>
        <v>1</v>
      </c>
      <c r="AI11" s="633">
        <f t="shared" si="8"/>
        <v>1</v>
      </c>
      <c r="AJ11" s="633">
        <f t="shared" si="8"/>
        <v>1</v>
      </c>
      <c r="AK11" s="643">
        <f t="shared" si="8"/>
        <v>1</v>
      </c>
      <c r="AL11" s="739"/>
    </row>
    <row r="12" spans="1:38" x14ac:dyDescent="0.3">
      <c r="A12" s="4"/>
      <c r="B12" s="45"/>
      <c r="C12" s="64" t="s">
        <v>96</v>
      </c>
      <c r="D12" s="65" t="s">
        <v>97</v>
      </c>
      <c r="E12" s="632">
        <f t="shared" ref="E12:AK12" si="9">E54+E96</f>
        <v>0</v>
      </c>
      <c r="F12" s="633">
        <f t="shared" si="9"/>
        <v>0</v>
      </c>
      <c r="G12" s="633">
        <f t="shared" si="9"/>
        <v>0</v>
      </c>
      <c r="H12" s="633">
        <f t="shared" si="9"/>
        <v>0</v>
      </c>
      <c r="I12" s="633">
        <f t="shared" si="9"/>
        <v>0</v>
      </c>
      <c r="J12" s="633">
        <f t="shared" si="9"/>
        <v>1</v>
      </c>
      <c r="K12" s="633">
        <f t="shared" si="9"/>
        <v>1</v>
      </c>
      <c r="L12" s="633">
        <f t="shared" si="9"/>
        <v>1</v>
      </c>
      <c r="M12" s="633">
        <f t="shared" si="9"/>
        <v>1</v>
      </c>
      <c r="N12" s="633">
        <f t="shared" si="9"/>
        <v>1</v>
      </c>
      <c r="O12" s="633">
        <f t="shared" si="9"/>
        <v>1</v>
      </c>
      <c r="P12" s="633">
        <f t="shared" si="9"/>
        <v>1</v>
      </c>
      <c r="Q12" s="633">
        <f t="shared" si="9"/>
        <v>1</v>
      </c>
      <c r="R12" s="633">
        <f t="shared" si="9"/>
        <v>1</v>
      </c>
      <c r="S12" s="633">
        <f t="shared" si="9"/>
        <v>1</v>
      </c>
      <c r="T12" s="633">
        <f t="shared" si="9"/>
        <v>1</v>
      </c>
      <c r="U12" s="633">
        <f t="shared" si="9"/>
        <v>1</v>
      </c>
      <c r="V12" s="633">
        <f t="shared" si="9"/>
        <v>1</v>
      </c>
      <c r="W12" s="633">
        <f t="shared" si="9"/>
        <v>1</v>
      </c>
      <c r="X12" s="633">
        <f t="shared" si="9"/>
        <v>1</v>
      </c>
      <c r="Y12" s="633">
        <f t="shared" si="9"/>
        <v>1</v>
      </c>
      <c r="Z12" s="633">
        <f t="shared" si="9"/>
        <v>1</v>
      </c>
      <c r="AA12" s="633">
        <f t="shared" si="9"/>
        <v>1</v>
      </c>
      <c r="AB12" s="633">
        <f t="shared" si="9"/>
        <v>1</v>
      </c>
      <c r="AC12" s="633">
        <f t="shared" si="9"/>
        <v>1</v>
      </c>
      <c r="AD12" s="633">
        <f t="shared" si="9"/>
        <v>1</v>
      </c>
      <c r="AE12" s="633">
        <f t="shared" si="9"/>
        <v>1</v>
      </c>
      <c r="AF12" s="633">
        <f t="shared" si="9"/>
        <v>1</v>
      </c>
      <c r="AG12" s="633">
        <f t="shared" si="9"/>
        <v>1</v>
      </c>
      <c r="AH12" s="633">
        <f t="shared" si="9"/>
        <v>1</v>
      </c>
      <c r="AI12" s="633">
        <f t="shared" si="9"/>
        <v>1</v>
      </c>
      <c r="AJ12" s="633">
        <f t="shared" si="9"/>
        <v>1</v>
      </c>
      <c r="AK12" s="643">
        <f t="shared" si="9"/>
        <v>1</v>
      </c>
      <c r="AL12" s="739"/>
    </row>
    <row r="13" spans="1:38" x14ac:dyDescent="0.3">
      <c r="A13" s="4"/>
      <c r="B13" s="45"/>
      <c r="C13" s="64" t="s">
        <v>98</v>
      </c>
      <c r="D13" s="65" t="s">
        <v>99</v>
      </c>
      <c r="E13" s="632">
        <f t="shared" ref="E13:AK13" si="10">E55+E97</f>
        <v>0</v>
      </c>
      <c r="F13" s="633">
        <f t="shared" si="10"/>
        <v>0</v>
      </c>
      <c r="G13" s="633">
        <f t="shared" si="10"/>
        <v>0</v>
      </c>
      <c r="H13" s="633">
        <f t="shared" si="10"/>
        <v>0</v>
      </c>
      <c r="I13" s="633">
        <f t="shared" si="10"/>
        <v>0</v>
      </c>
      <c r="J13" s="633">
        <f t="shared" si="10"/>
        <v>1</v>
      </c>
      <c r="K13" s="633">
        <f t="shared" si="10"/>
        <v>1</v>
      </c>
      <c r="L13" s="633">
        <f t="shared" si="10"/>
        <v>1</v>
      </c>
      <c r="M13" s="633">
        <f t="shared" si="10"/>
        <v>1</v>
      </c>
      <c r="N13" s="633">
        <f t="shared" si="10"/>
        <v>1</v>
      </c>
      <c r="O13" s="633">
        <f t="shared" si="10"/>
        <v>1</v>
      </c>
      <c r="P13" s="633">
        <f t="shared" si="10"/>
        <v>1</v>
      </c>
      <c r="Q13" s="633">
        <f t="shared" si="10"/>
        <v>1</v>
      </c>
      <c r="R13" s="633">
        <f t="shared" si="10"/>
        <v>1</v>
      </c>
      <c r="S13" s="633">
        <f t="shared" si="10"/>
        <v>1</v>
      </c>
      <c r="T13" s="633">
        <f t="shared" si="10"/>
        <v>1</v>
      </c>
      <c r="U13" s="633">
        <f t="shared" si="10"/>
        <v>1</v>
      </c>
      <c r="V13" s="633">
        <f t="shared" si="10"/>
        <v>1</v>
      </c>
      <c r="W13" s="633">
        <f t="shared" si="10"/>
        <v>1</v>
      </c>
      <c r="X13" s="633">
        <f t="shared" si="10"/>
        <v>1</v>
      </c>
      <c r="Y13" s="633">
        <f t="shared" si="10"/>
        <v>1</v>
      </c>
      <c r="Z13" s="633">
        <f t="shared" si="10"/>
        <v>1</v>
      </c>
      <c r="AA13" s="633">
        <f t="shared" si="10"/>
        <v>1</v>
      </c>
      <c r="AB13" s="633">
        <f t="shared" si="10"/>
        <v>1</v>
      </c>
      <c r="AC13" s="633">
        <f t="shared" si="10"/>
        <v>1</v>
      </c>
      <c r="AD13" s="633">
        <f t="shared" si="10"/>
        <v>1</v>
      </c>
      <c r="AE13" s="633">
        <f t="shared" si="10"/>
        <v>1</v>
      </c>
      <c r="AF13" s="633">
        <f t="shared" si="10"/>
        <v>1</v>
      </c>
      <c r="AG13" s="633">
        <f t="shared" si="10"/>
        <v>1</v>
      </c>
      <c r="AH13" s="633">
        <f t="shared" si="10"/>
        <v>1</v>
      </c>
      <c r="AI13" s="633">
        <f t="shared" si="10"/>
        <v>1</v>
      </c>
      <c r="AJ13" s="633">
        <f t="shared" si="10"/>
        <v>1</v>
      </c>
      <c r="AK13" s="643">
        <f t="shared" si="10"/>
        <v>1</v>
      </c>
      <c r="AL13" s="739"/>
    </row>
    <row r="14" spans="1:38" x14ac:dyDescent="0.3">
      <c r="A14" s="4"/>
      <c r="B14" s="45"/>
      <c r="C14" s="64" t="s">
        <v>100</v>
      </c>
      <c r="D14" s="65" t="s">
        <v>101</v>
      </c>
      <c r="E14" s="632">
        <f t="shared" ref="E14:AK14" si="11">E56+E98</f>
        <v>0</v>
      </c>
      <c r="F14" s="633">
        <f t="shared" si="11"/>
        <v>0</v>
      </c>
      <c r="G14" s="633">
        <f t="shared" si="11"/>
        <v>0</v>
      </c>
      <c r="H14" s="633">
        <f t="shared" si="11"/>
        <v>0</v>
      </c>
      <c r="I14" s="633">
        <f t="shared" si="11"/>
        <v>0</v>
      </c>
      <c r="J14" s="633">
        <f t="shared" si="11"/>
        <v>1</v>
      </c>
      <c r="K14" s="633">
        <f t="shared" si="11"/>
        <v>1</v>
      </c>
      <c r="L14" s="633">
        <f t="shared" si="11"/>
        <v>1</v>
      </c>
      <c r="M14" s="633">
        <f t="shared" si="11"/>
        <v>1</v>
      </c>
      <c r="N14" s="633">
        <f t="shared" si="11"/>
        <v>1</v>
      </c>
      <c r="O14" s="633">
        <f t="shared" si="11"/>
        <v>1</v>
      </c>
      <c r="P14" s="633">
        <f t="shared" si="11"/>
        <v>1</v>
      </c>
      <c r="Q14" s="633">
        <f t="shared" si="11"/>
        <v>1</v>
      </c>
      <c r="R14" s="633">
        <f t="shared" si="11"/>
        <v>1</v>
      </c>
      <c r="S14" s="633">
        <f t="shared" si="11"/>
        <v>1</v>
      </c>
      <c r="T14" s="633">
        <f t="shared" si="11"/>
        <v>1</v>
      </c>
      <c r="U14" s="633">
        <f t="shared" si="11"/>
        <v>1</v>
      </c>
      <c r="V14" s="633">
        <f t="shared" si="11"/>
        <v>1</v>
      </c>
      <c r="W14" s="633">
        <f t="shared" si="11"/>
        <v>1</v>
      </c>
      <c r="X14" s="633">
        <f t="shared" si="11"/>
        <v>1</v>
      </c>
      <c r="Y14" s="633">
        <f t="shared" si="11"/>
        <v>1</v>
      </c>
      <c r="Z14" s="633">
        <f t="shared" si="11"/>
        <v>1</v>
      </c>
      <c r="AA14" s="633">
        <f t="shared" si="11"/>
        <v>1</v>
      </c>
      <c r="AB14" s="633">
        <f t="shared" si="11"/>
        <v>1</v>
      </c>
      <c r="AC14" s="633">
        <f t="shared" si="11"/>
        <v>1</v>
      </c>
      <c r="AD14" s="633">
        <f t="shared" si="11"/>
        <v>1</v>
      </c>
      <c r="AE14" s="633">
        <f t="shared" si="11"/>
        <v>1</v>
      </c>
      <c r="AF14" s="633">
        <f t="shared" si="11"/>
        <v>1</v>
      </c>
      <c r="AG14" s="633">
        <f t="shared" si="11"/>
        <v>1</v>
      </c>
      <c r="AH14" s="633">
        <f t="shared" si="11"/>
        <v>1</v>
      </c>
      <c r="AI14" s="633">
        <f t="shared" si="11"/>
        <v>1</v>
      </c>
      <c r="AJ14" s="633">
        <f t="shared" si="11"/>
        <v>1</v>
      </c>
      <c r="AK14" s="643">
        <f t="shared" si="11"/>
        <v>1</v>
      </c>
      <c r="AL14" s="739"/>
    </row>
    <row r="15" spans="1:38" x14ac:dyDescent="0.3">
      <c r="A15" s="4">
        <v>8</v>
      </c>
      <c r="B15" s="45" t="s">
        <v>102</v>
      </c>
      <c r="C15" s="64">
        <v>8.1</v>
      </c>
      <c r="D15" s="65" t="s">
        <v>95</v>
      </c>
      <c r="E15" s="632">
        <f t="shared" ref="E15:AK15" si="12">E57+E99</f>
        <v>0</v>
      </c>
      <c r="F15" s="633">
        <f t="shared" si="12"/>
        <v>0</v>
      </c>
      <c r="G15" s="633">
        <f t="shared" si="12"/>
        <v>0</v>
      </c>
      <c r="H15" s="633">
        <f t="shared" si="12"/>
        <v>0</v>
      </c>
      <c r="I15" s="633">
        <f t="shared" si="12"/>
        <v>0</v>
      </c>
      <c r="J15" s="633">
        <f t="shared" si="12"/>
        <v>1</v>
      </c>
      <c r="K15" s="633">
        <f t="shared" si="12"/>
        <v>1</v>
      </c>
      <c r="L15" s="633">
        <f t="shared" si="12"/>
        <v>1</v>
      </c>
      <c r="M15" s="633">
        <f t="shared" si="12"/>
        <v>1</v>
      </c>
      <c r="N15" s="633">
        <f t="shared" si="12"/>
        <v>1</v>
      </c>
      <c r="O15" s="633">
        <f t="shared" si="12"/>
        <v>1</v>
      </c>
      <c r="P15" s="633">
        <f t="shared" si="12"/>
        <v>1</v>
      </c>
      <c r="Q15" s="633">
        <f t="shared" si="12"/>
        <v>1</v>
      </c>
      <c r="R15" s="633">
        <f t="shared" si="12"/>
        <v>1</v>
      </c>
      <c r="S15" s="633">
        <f t="shared" si="12"/>
        <v>1</v>
      </c>
      <c r="T15" s="633">
        <f t="shared" si="12"/>
        <v>1</v>
      </c>
      <c r="U15" s="633">
        <f t="shared" si="12"/>
        <v>1</v>
      </c>
      <c r="V15" s="633">
        <f t="shared" si="12"/>
        <v>1</v>
      </c>
      <c r="W15" s="633">
        <f t="shared" si="12"/>
        <v>1</v>
      </c>
      <c r="X15" s="633">
        <f t="shared" si="12"/>
        <v>1</v>
      </c>
      <c r="Y15" s="633">
        <f t="shared" si="12"/>
        <v>1</v>
      </c>
      <c r="Z15" s="633">
        <f t="shared" si="12"/>
        <v>1</v>
      </c>
      <c r="AA15" s="633">
        <f t="shared" si="12"/>
        <v>1</v>
      </c>
      <c r="AB15" s="633">
        <f t="shared" si="12"/>
        <v>1</v>
      </c>
      <c r="AC15" s="633">
        <f t="shared" si="12"/>
        <v>1</v>
      </c>
      <c r="AD15" s="633">
        <f t="shared" si="12"/>
        <v>1</v>
      </c>
      <c r="AE15" s="633">
        <f t="shared" si="12"/>
        <v>1</v>
      </c>
      <c r="AF15" s="633">
        <f t="shared" si="12"/>
        <v>1</v>
      </c>
      <c r="AG15" s="633">
        <f t="shared" si="12"/>
        <v>1</v>
      </c>
      <c r="AH15" s="633">
        <f t="shared" si="12"/>
        <v>1</v>
      </c>
      <c r="AI15" s="633">
        <f t="shared" si="12"/>
        <v>1</v>
      </c>
      <c r="AJ15" s="633">
        <f t="shared" si="12"/>
        <v>1</v>
      </c>
      <c r="AK15" s="643">
        <f t="shared" si="12"/>
        <v>1</v>
      </c>
      <c r="AL15" s="739"/>
    </row>
    <row r="16" spans="1:38" x14ac:dyDescent="0.3">
      <c r="A16" s="4"/>
      <c r="B16" s="45"/>
      <c r="C16" s="64" t="s">
        <v>103</v>
      </c>
      <c r="D16" s="65" t="s">
        <v>97</v>
      </c>
      <c r="E16" s="632">
        <f t="shared" ref="E16:AK16" si="13">E58+E100</f>
        <v>0</v>
      </c>
      <c r="F16" s="633">
        <f t="shared" si="13"/>
        <v>0</v>
      </c>
      <c r="G16" s="633">
        <f t="shared" si="13"/>
        <v>0</v>
      </c>
      <c r="H16" s="633">
        <f t="shared" si="13"/>
        <v>0</v>
      </c>
      <c r="I16" s="633">
        <f t="shared" si="13"/>
        <v>0</v>
      </c>
      <c r="J16" s="633">
        <f t="shared" si="13"/>
        <v>1</v>
      </c>
      <c r="K16" s="633">
        <f t="shared" si="13"/>
        <v>1</v>
      </c>
      <c r="L16" s="633">
        <f t="shared" si="13"/>
        <v>1</v>
      </c>
      <c r="M16" s="633">
        <f t="shared" si="13"/>
        <v>1</v>
      </c>
      <c r="N16" s="633">
        <f t="shared" si="13"/>
        <v>1</v>
      </c>
      <c r="O16" s="633">
        <f t="shared" si="13"/>
        <v>1</v>
      </c>
      <c r="P16" s="633">
        <f t="shared" si="13"/>
        <v>1</v>
      </c>
      <c r="Q16" s="633">
        <f t="shared" si="13"/>
        <v>1</v>
      </c>
      <c r="R16" s="633">
        <f t="shared" si="13"/>
        <v>1</v>
      </c>
      <c r="S16" s="633">
        <f t="shared" si="13"/>
        <v>1</v>
      </c>
      <c r="T16" s="633">
        <f t="shared" si="13"/>
        <v>1</v>
      </c>
      <c r="U16" s="633">
        <f t="shared" si="13"/>
        <v>1</v>
      </c>
      <c r="V16" s="633">
        <f t="shared" si="13"/>
        <v>1</v>
      </c>
      <c r="W16" s="633">
        <f t="shared" si="13"/>
        <v>1</v>
      </c>
      <c r="X16" s="633">
        <f t="shared" si="13"/>
        <v>1</v>
      </c>
      <c r="Y16" s="633">
        <f t="shared" si="13"/>
        <v>1</v>
      </c>
      <c r="Z16" s="633">
        <f t="shared" si="13"/>
        <v>1</v>
      </c>
      <c r="AA16" s="633">
        <f t="shared" si="13"/>
        <v>1</v>
      </c>
      <c r="AB16" s="633">
        <f t="shared" si="13"/>
        <v>1</v>
      </c>
      <c r="AC16" s="633">
        <f t="shared" si="13"/>
        <v>1</v>
      </c>
      <c r="AD16" s="633">
        <f t="shared" si="13"/>
        <v>1</v>
      </c>
      <c r="AE16" s="633">
        <f t="shared" si="13"/>
        <v>1</v>
      </c>
      <c r="AF16" s="633">
        <f t="shared" si="13"/>
        <v>1</v>
      </c>
      <c r="AG16" s="633">
        <f t="shared" si="13"/>
        <v>1</v>
      </c>
      <c r="AH16" s="633">
        <f t="shared" si="13"/>
        <v>1</v>
      </c>
      <c r="AI16" s="633">
        <f t="shared" si="13"/>
        <v>1</v>
      </c>
      <c r="AJ16" s="633">
        <f t="shared" si="13"/>
        <v>1</v>
      </c>
      <c r="AK16" s="643">
        <f t="shared" si="13"/>
        <v>1</v>
      </c>
      <c r="AL16" s="739"/>
    </row>
    <row r="17" spans="1:38" x14ac:dyDescent="0.3">
      <c r="A17" s="4"/>
      <c r="B17" s="45"/>
      <c r="C17" s="64" t="s">
        <v>104</v>
      </c>
      <c r="D17" s="65" t="s">
        <v>99</v>
      </c>
      <c r="E17" s="632">
        <f t="shared" ref="E17:AK17" si="14">E59+E101</f>
        <v>0</v>
      </c>
      <c r="F17" s="633">
        <f t="shared" si="14"/>
        <v>0</v>
      </c>
      <c r="G17" s="633">
        <f t="shared" si="14"/>
        <v>0</v>
      </c>
      <c r="H17" s="633">
        <f t="shared" si="14"/>
        <v>0</v>
      </c>
      <c r="I17" s="633">
        <f t="shared" si="14"/>
        <v>0</v>
      </c>
      <c r="J17" s="633">
        <f t="shared" si="14"/>
        <v>1</v>
      </c>
      <c r="K17" s="633">
        <f t="shared" si="14"/>
        <v>1</v>
      </c>
      <c r="L17" s="633">
        <f t="shared" si="14"/>
        <v>1</v>
      </c>
      <c r="M17" s="633">
        <f t="shared" si="14"/>
        <v>1</v>
      </c>
      <c r="N17" s="633">
        <f t="shared" si="14"/>
        <v>1</v>
      </c>
      <c r="O17" s="633">
        <f t="shared" si="14"/>
        <v>1</v>
      </c>
      <c r="P17" s="633">
        <f t="shared" si="14"/>
        <v>1</v>
      </c>
      <c r="Q17" s="633">
        <f t="shared" si="14"/>
        <v>1</v>
      </c>
      <c r="R17" s="633">
        <f t="shared" si="14"/>
        <v>1</v>
      </c>
      <c r="S17" s="633">
        <f t="shared" si="14"/>
        <v>1</v>
      </c>
      <c r="T17" s="633">
        <f t="shared" si="14"/>
        <v>1</v>
      </c>
      <c r="U17" s="633">
        <f t="shared" si="14"/>
        <v>1</v>
      </c>
      <c r="V17" s="633">
        <f t="shared" si="14"/>
        <v>1</v>
      </c>
      <c r="W17" s="633">
        <f t="shared" si="14"/>
        <v>1</v>
      </c>
      <c r="X17" s="633">
        <f t="shared" si="14"/>
        <v>1</v>
      </c>
      <c r="Y17" s="633">
        <f t="shared" si="14"/>
        <v>1</v>
      </c>
      <c r="Z17" s="633">
        <f t="shared" si="14"/>
        <v>1</v>
      </c>
      <c r="AA17" s="633">
        <f t="shared" si="14"/>
        <v>1</v>
      </c>
      <c r="AB17" s="633">
        <f t="shared" si="14"/>
        <v>1</v>
      </c>
      <c r="AC17" s="633">
        <f t="shared" si="14"/>
        <v>1</v>
      </c>
      <c r="AD17" s="633">
        <f t="shared" si="14"/>
        <v>1</v>
      </c>
      <c r="AE17" s="633">
        <f t="shared" si="14"/>
        <v>1</v>
      </c>
      <c r="AF17" s="633">
        <f t="shared" si="14"/>
        <v>1</v>
      </c>
      <c r="AG17" s="633">
        <f t="shared" si="14"/>
        <v>1</v>
      </c>
      <c r="AH17" s="633">
        <f t="shared" si="14"/>
        <v>1</v>
      </c>
      <c r="AI17" s="633">
        <f t="shared" si="14"/>
        <v>1</v>
      </c>
      <c r="AJ17" s="633">
        <f t="shared" si="14"/>
        <v>1</v>
      </c>
      <c r="AK17" s="643">
        <f t="shared" si="14"/>
        <v>1</v>
      </c>
      <c r="AL17" s="739"/>
    </row>
    <row r="18" spans="1:38" x14ac:dyDescent="0.3">
      <c r="A18" s="4"/>
      <c r="B18" s="45"/>
      <c r="C18" s="64" t="s">
        <v>105</v>
      </c>
      <c r="D18" s="65" t="s">
        <v>101</v>
      </c>
      <c r="E18" s="632">
        <f t="shared" ref="E18:AK18" si="15">E60+E102</f>
        <v>0</v>
      </c>
      <c r="F18" s="633">
        <f t="shared" si="15"/>
        <v>0</v>
      </c>
      <c r="G18" s="633">
        <f t="shared" si="15"/>
        <v>0</v>
      </c>
      <c r="H18" s="633">
        <f t="shared" si="15"/>
        <v>0</v>
      </c>
      <c r="I18" s="633">
        <f t="shared" si="15"/>
        <v>0</v>
      </c>
      <c r="J18" s="633">
        <f t="shared" si="15"/>
        <v>1</v>
      </c>
      <c r="K18" s="633">
        <f t="shared" si="15"/>
        <v>1</v>
      </c>
      <c r="L18" s="633">
        <f t="shared" si="15"/>
        <v>1</v>
      </c>
      <c r="M18" s="633">
        <f t="shared" si="15"/>
        <v>1</v>
      </c>
      <c r="N18" s="633">
        <f t="shared" si="15"/>
        <v>1</v>
      </c>
      <c r="O18" s="633">
        <f t="shared" si="15"/>
        <v>1</v>
      </c>
      <c r="P18" s="633">
        <f t="shared" si="15"/>
        <v>1</v>
      </c>
      <c r="Q18" s="633">
        <f t="shared" si="15"/>
        <v>1</v>
      </c>
      <c r="R18" s="633">
        <f t="shared" si="15"/>
        <v>1</v>
      </c>
      <c r="S18" s="633">
        <f t="shared" si="15"/>
        <v>1</v>
      </c>
      <c r="T18" s="633">
        <f t="shared" si="15"/>
        <v>1</v>
      </c>
      <c r="U18" s="633">
        <f t="shared" si="15"/>
        <v>1</v>
      </c>
      <c r="V18" s="633">
        <f t="shared" si="15"/>
        <v>1</v>
      </c>
      <c r="W18" s="633">
        <f t="shared" si="15"/>
        <v>1</v>
      </c>
      <c r="X18" s="633">
        <f t="shared" si="15"/>
        <v>1</v>
      </c>
      <c r="Y18" s="633">
        <f t="shared" si="15"/>
        <v>1</v>
      </c>
      <c r="Z18" s="633">
        <f t="shared" si="15"/>
        <v>1</v>
      </c>
      <c r="AA18" s="633">
        <f t="shared" si="15"/>
        <v>1</v>
      </c>
      <c r="AB18" s="633">
        <f t="shared" si="15"/>
        <v>1</v>
      </c>
      <c r="AC18" s="633">
        <f t="shared" si="15"/>
        <v>1</v>
      </c>
      <c r="AD18" s="633">
        <f t="shared" si="15"/>
        <v>1</v>
      </c>
      <c r="AE18" s="633">
        <f t="shared" si="15"/>
        <v>1</v>
      </c>
      <c r="AF18" s="633">
        <f t="shared" si="15"/>
        <v>1</v>
      </c>
      <c r="AG18" s="633">
        <f t="shared" si="15"/>
        <v>1</v>
      </c>
      <c r="AH18" s="633">
        <f t="shared" si="15"/>
        <v>1</v>
      </c>
      <c r="AI18" s="633">
        <f t="shared" si="15"/>
        <v>1</v>
      </c>
      <c r="AJ18" s="633">
        <f t="shared" si="15"/>
        <v>1</v>
      </c>
      <c r="AK18" s="643">
        <f t="shared" si="15"/>
        <v>1</v>
      </c>
      <c r="AL18" s="739"/>
    </row>
    <row r="19" spans="1:38" x14ac:dyDescent="0.3">
      <c r="A19" s="4">
        <v>9</v>
      </c>
      <c r="B19" s="45" t="s">
        <v>106</v>
      </c>
      <c r="C19" s="64"/>
      <c r="D19" s="65"/>
      <c r="E19" s="632">
        <f t="shared" ref="E19:AK19" si="16">E61+E103</f>
        <v>0</v>
      </c>
      <c r="F19" s="633">
        <f t="shared" si="16"/>
        <v>0</v>
      </c>
      <c r="G19" s="633">
        <f t="shared" si="16"/>
        <v>0</v>
      </c>
      <c r="H19" s="633">
        <f t="shared" si="16"/>
        <v>0</v>
      </c>
      <c r="I19" s="633">
        <f t="shared" si="16"/>
        <v>0</v>
      </c>
      <c r="J19" s="633">
        <f t="shared" si="16"/>
        <v>1</v>
      </c>
      <c r="K19" s="633">
        <f t="shared" si="16"/>
        <v>1</v>
      </c>
      <c r="L19" s="633">
        <f t="shared" si="16"/>
        <v>1</v>
      </c>
      <c r="M19" s="633">
        <f t="shared" si="16"/>
        <v>1</v>
      </c>
      <c r="N19" s="633">
        <f t="shared" si="16"/>
        <v>1</v>
      </c>
      <c r="O19" s="633">
        <f t="shared" si="16"/>
        <v>1</v>
      </c>
      <c r="P19" s="633">
        <f t="shared" si="16"/>
        <v>1</v>
      </c>
      <c r="Q19" s="633">
        <f t="shared" si="16"/>
        <v>1</v>
      </c>
      <c r="R19" s="633">
        <f t="shared" si="16"/>
        <v>1</v>
      </c>
      <c r="S19" s="633">
        <f t="shared" si="16"/>
        <v>1</v>
      </c>
      <c r="T19" s="633">
        <f t="shared" si="16"/>
        <v>1</v>
      </c>
      <c r="U19" s="633">
        <f t="shared" si="16"/>
        <v>1</v>
      </c>
      <c r="V19" s="633">
        <f t="shared" si="16"/>
        <v>1</v>
      </c>
      <c r="W19" s="633">
        <f t="shared" si="16"/>
        <v>1</v>
      </c>
      <c r="X19" s="633">
        <f t="shared" si="16"/>
        <v>1</v>
      </c>
      <c r="Y19" s="633">
        <f t="shared" si="16"/>
        <v>1</v>
      </c>
      <c r="Z19" s="633">
        <f t="shared" si="16"/>
        <v>1</v>
      </c>
      <c r="AA19" s="633">
        <f t="shared" si="16"/>
        <v>1</v>
      </c>
      <c r="AB19" s="633">
        <f t="shared" si="16"/>
        <v>1</v>
      </c>
      <c r="AC19" s="633">
        <f t="shared" si="16"/>
        <v>1</v>
      </c>
      <c r="AD19" s="633">
        <f t="shared" si="16"/>
        <v>1</v>
      </c>
      <c r="AE19" s="633">
        <f t="shared" si="16"/>
        <v>1</v>
      </c>
      <c r="AF19" s="633">
        <f t="shared" si="16"/>
        <v>1</v>
      </c>
      <c r="AG19" s="633">
        <f t="shared" si="16"/>
        <v>1</v>
      </c>
      <c r="AH19" s="633">
        <f t="shared" si="16"/>
        <v>1</v>
      </c>
      <c r="AI19" s="633">
        <f t="shared" si="16"/>
        <v>1</v>
      </c>
      <c r="AJ19" s="633">
        <f t="shared" si="16"/>
        <v>1</v>
      </c>
      <c r="AK19" s="643">
        <f t="shared" si="16"/>
        <v>1</v>
      </c>
      <c r="AL19" s="739"/>
    </row>
    <row r="20" spans="1:38" x14ac:dyDescent="0.3">
      <c r="A20" s="4">
        <v>10</v>
      </c>
      <c r="B20" s="45" t="s">
        <v>107</v>
      </c>
      <c r="C20" s="64"/>
      <c r="D20" s="65"/>
      <c r="E20" s="632">
        <f t="shared" ref="E20:AK20" si="17">E62+E104</f>
        <v>0</v>
      </c>
      <c r="F20" s="633">
        <f t="shared" si="17"/>
        <v>0</v>
      </c>
      <c r="G20" s="633">
        <f t="shared" si="17"/>
        <v>0</v>
      </c>
      <c r="H20" s="633">
        <f t="shared" si="17"/>
        <v>0</v>
      </c>
      <c r="I20" s="633">
        <f t="shared" si="17"/>
        <v>0</v>
      </c>
      <c r="J20" s="633">
        <f t="shared" si="17"/>
        <v>1</v>
      </c>
      <c r="K20" s="633">
        <f t="shared" si="17"/>
        <v>1</v>
      </c>
      <c r="L20" s="633">
        <f t="shared" si="17"/>
        <v>1</v>
      </c>
      <c r="M20" s="633">
        <f t="shared" si="17"/>
        <v>1</v>
      </c>
      <c r="N20" s="633">
        <f t="shared" si="17"/>
        <v>1</v>
      </c>
      <c r="O20" s="633">
        <f t="shared" si="17"/>
        <v>1</v>
      </c>
      <c r="P20" s="633">
        <f t="shared" si="17"/>
        <v>1</v>
      </c>
      <c r="Q20" s="633">
        <f t="shared" si="17"/>
        <v>1</v>
      </c>
      <c r="R20" s="633">
        <f t="shared" si="17"/>
        <v>1</v>
      </c>
      <c r="S20" s="633">
        <f t="shared" si="17"/>
        <v>1</v>
      </c>
      <c r="T20" s="633">
        <f t="shared" si="17"/>
        <v>1</v>
      </c>
      <c r="U20" s="633">
        <f t="shared" si="17"/>
        <v>1</v>
      </c>
      <c r="V20" s="633">
        <f t="shared" si="17"/>
        <v>1</v>
      </c>
      <c r="W20" s="633">
        <f t="shared" si="17"/>
        <v>1</v>
      </c>
      <c r="X20" s="633">
        <f t="shared" si="17"/>
        <v>1</v>
      </c>
      <c r="Y20" s="633">
        <f t="shared" si="17"/>
        <v>1</v>
      </c>
      <c r="Z20" s="633">
        <f t="shared" si="17"/>
        <v>1</v>
      </c>
      <c r="AA20" s="633">
        <f t="shared" si="17"/>
        <v>1</v>
      </c>
      <c r="AB20" s="633">
        <f t="shared" si="17"/>
        <v>1</v>
      </c>
      <c r="AC20" s="633">
        <f t="shared" si="17"/>
        <v>1</v>
      </c>
      <c r="AD20" s="633">
        <f t="shared" si="17"/>
        <v>1</v>
      </c>
      <c r="AE20" s="633">
        <f t="shared" si="17"/>
        <v>1</v>
      </c>
      <c r="AF20" s="633">
        <f t="shared" si="17"/>
        <v>1</v>
      </c>
      <c r="AG20" s="633">
        <f t="shared" si="17"/>
        <v>1</v>
      </c>
      <c r="AH20" s="633">
        <f t="shared" si="17"/>
        <v>1</v>
      </c>
      <c r="AI20" s="633">
        <f t="shared" si="17"/>
        <v>1</v>
      </c>
      <c r="AJ20" s="633">
        <f t="shared" si="17"/>
        <v>1</v>
      </c>
      <c r="AK20" s="643">
        <f t="shared" si="17"/>
        <v>1</v>
      </c>
      <c r="AL20" s="739"/>
    </row>
    <row r="21" spans="1:38" x14ac:dyDescent="0.3">
      <c r="A21" s="4">
        <v>11</v>
      </c>
      <c r="B21" s="45" t="s">
        <v>108</v>
      </c>
      <c r="C21" s="64"/>
      <c r="D21" s="65"/>
      <c r="E21" s="632">
        <f t="shared" ref="E21:AK21" si="18">E63+E105</f>
        <v>0</v>
      </c>
      <c r="F21" s="633">
        <f t="shared" si="18"/>
        <v>0</v>
      </c>
      <c r="G21" s="633">
        <f t="shared" si="18"/>
        <v>0</v>
      </c>
      <c r="H21" s="633">
        <f t="shared" si="18"/>
        <v>0</v>
      </c>
      <c r="I21" s="633">
        <f t="shared" si="18"/>
        <v>0</v>
      </c>
      <c r="J21" s="633">
        <f t="shared" si="18"/>
        <v>1</v>
      </c>
      <c r="K21" s="633">
        <f t="shared" si="18"/>
        <v>1</v>
      </c>
      <c r="L21" s="633">
        <f t="shared" si="18"/>
        <v>1</v>
      </c>
      <c r="M21" s="633">
        <f t="shared" si="18"/>
        <v>1</v>
      </c>
      <c r="N21" s="633">
        <f t="shared" si="18"/>
        <v>1</v>
      </c>
      <c r="O21" s="633">
        <f t="shared" si="18"/>
        <v>1</v>
      </c>
      <c r="P21" s="633">
        <f t="shared" si="18"/>
        <v>1</v>
      </c>
      <c r="Q21" s="633">
        <f t="shared" si="18"/>
        <v>1</v>
      </c>
      <c r="R21" s="633">
        <f t="shared" si="18"/>
        <v>1</v>
      </c>
      <c r="S21" s="633">
        <f t="shared" si="18"/>
        <v>1</v>
      </c>
      <c r="T21" s="633">
        <f t="shared" si="18"/>
        <v>1</v>
      </c>
      <c r="U21" s="633">
        <f t="shared" si="18"/>
        <v>1</v>
      </c>
      <c r="V21" s="633">
        <f t="shared" si="18"/>
        <v>1</v>
      </c>
      <c r="W21" s="633">
        <f t="shared" si="18"/>
        <v>1</v>
      </c>
      <c r="X21" s="633">
        <f t="shared" si="18"/>
        <v>1</v>
      </c>
      <c r="Y21" s="633">
        <f t="shared" si="18"/>
        <v>1</v>
      </c>
      <c r="Z21" s="633">
        <f t="shared" si="18"/>
        <v>1</v>
      </c>
      <c r="AA21" s="633">
        <f t="shared" si="18"/>
        <v>1</v>
      </c>
      <c r="AB21" s="633">
        <f t="shared" si="18"/>
        <v>1</v>
      </c>
      <c r="AC21" s="633">
        <f t="shared" si="18"/>
        <v>1</v>
      </c>
      <c r="AD21" s="633">
        <f t="shared" si="18"/>
        <v>1</v>
      </c>
      <c r="AE21" s="633">
        <f t="shared" si="18"/>
        <v>1</v>
      </c>
      <c r="AF21" s="633">
        <f t="shared" si="18"/>
        <v>1</v>
      </c>
      <c r="AG21" s="633">
        <f t="shared" si="18"/>
        <v>1</v>
      </c>
      <c r="AH21" s="633">
        <f t="shared" si="18"/>
        <v>1</v>
      </c>
      <c r="AI21" s="633">
        <f t="shared" si="18"/>
        <v>1</v>
      </c>
      <c r="AJ21" s="633">
        <f t="shared" si="18"/>
        <v>1</v>
      </c>
      <c r="AK21" s="643">
        <f t="shared" si="18"/>
        <v>1</v>
      </c>
      <c r="AL21" s="739"/>
    </row>
    <row r="22" spans="1:38" x14ac:dyDescent="0.3">
      <c r="A22" s="4">
        <v>12</v>
      </c>
      <c r="B22" s="45" t="s">
        <v>109</v>
      </c>
      <c r="C22" s="64" t="s">
        <v>110</v>
      </c>
      <c r="D22" s="65" t="s">
        <v>111</v>
      </c>
      <c r="E22" s="632">
        <f t="shared" ref="E22:AK22" si="19">E64+E106</f>
        <v>0</v>
      </c>
      <c r="F22" s="633">
        <f t="shared" si="19"/>
        <v>0</v>
      </c>
      <c r="G22" s="633">
        <f t="shared" si="19"/>
        <v>0</v>
      </c>
      <c r="H22" s="633">
        <f t="shared" si="19"/>
        <v>0</v>
      </c>
      <c r="I22" s="633">
        <f t="shared" si="19"/>
        <v>0</v>
      </c>
      <c r="J22" s="633">
        <f t="shared" si="19"/>
        <v>1</v>
      </c>
      <c r="K22" s="633">
        <f t="shared" si="19"/>
        <v>1</v>
      </c>
      <c r="L22" s="633">
        <f t="shared" si="19"/>
        <v>1</v>
      </c>
      <c r="M22" s="633">
        <f t="shared" si="19"/>
        <v>1</v>
      </c>
      <c r="N22" s="633">
        <f t="shared" si="19"/>
        <v>1</v>
      </c>
      <c r="O22" s="633">
        <f t="shared" si="19"/>
        <v>1</v>
      </c>
      <c r="P22" s="633">
        <f t="shared" si="19"/>
        <v>1</v>
      </c>
      <c r="Q22" s="633">
        <f t="shared" si="19"/>
        <v>1</v>
      </c>
      <c r="R22" s="633">
        <f t="shared" si="19"/>
        <v>1</v>
      </c>
      <c r="S22" s="633">
        <f t="shared" si="19"/>
        <v>1</v>
      </c>
      <c r="T22" s="633">
        <f t="shared" si="19"/>
        <v>1</v>
      </c>
      <c r="U22" s="633">
        <f t="shared" si="19"/>
        <v>1</v>
      </c>
      <c r="V22" s="633">
        <f t="shared" si="19"/>
        <v>1</v>
      </c>
      <c r="W22" s="633">
        <f t="shared" si="19"/>
        <v>1</v>
      </c>
      <c r="X22" s="633">
        <f t="shared" si="19"/>
        <v>1</v>
      </c>
      <c r="Y22" s="633">
        <f t="shared" si="19"/>
        <v>1</v>
      </c>
      <c r="Z22" s="633">
        <f t="shared" si="19"/>
        <v>1</v>
      </c>
      <c r="AA22" s="633">
        <f t="shared" si="19"/>
        <v>1</v>
      </c>
      <c r="AB22" s="633">
        <f t="shared" si="19"/>
        <v>1</v>
      </c>
      <c r="AC22" s="633">
        <f t="shared" si="19"/>
        <v>1</v>
      </c>
      <c r="AD22" s="633">
        <f t="shared" si="19"/>
        <v>1</v>
      </c>
      <c r="AE22" s="633">
        <f t="shared" si="19"/>
        <v>1</v>
      </c>
      <c r="AF22" s="633">
        <f t="shared" si="19"/>
        <v>1</v>
      </c>
      <c r="AG22" s="633">
        <f t="shared" si="19"/>
        <v>1</v>
      </c>
      <c r="AH22" s="633">
        <f t="shared" si="19"/>
        <v>1</v>
      </c>
      <c r="AI22" s="633">
        <f t="shared" si="19"/>
        <v>1</v>
      </c>
      <c r="AJ22" s="633">
        <f t="shared" si="19"/>
        <v>1</v>
      </c>
      <c r="AK22" s="643">
        <f t="shared" si="19"/>
        <v>1</v>
      </c>
      <c r="AL22" s="739"/>
    </row>
    <row r="23" spans="1:38" x14ac:dyDescent="0.3">
      <c r="A23" s="4"/>
      <c r="B23" s="45"/>
      <c r="C23" s="64" t="s">
        <v>112</v>
      </c>
      <c r="D23" s="65" t="s">
        <v>92</v>
      </c>
      <c r="E23" s="632">
        <f t="shared" ref="E23:AK23" si="20">E65+E107</f>
        <v>0</v>
      </c>
      <c r="F23" s="633">
        <f t="shared" si="20"/>
        <v>0</v>
      </c>
      <c r="G23" s="633">
        <f t="shared" si="20"/>
        <v>0</v>
      </c>
      <c r="H23" s="633">
        <f t="shared" si="20"/>
        <v>0</v>
      </c>
      <c r="I23" s="633">
        <f t="shared" si="20"/>
        <v>0</v>
      </c>
      <c r="J23" s="633">
        <f t="shared" si="20"/>
        <v>1</v>
      </c>
      <c r="K23" s="633">
        <f t="shared" si="20"/>
        <v>1</v>
      </c>
      <c r="L23" s="633">
        <f t="shared" si="20"/>
        <v>1</v>
      </c>
      <c r="M23" s="633">
        <f t="shared" si="20"/>
        <v>1</v>
      </c>
      <c r="N23" s="633">
        <f t="shared" si="20"/>
        <v>1</v>
      </c>
      <c r="O23" s="633">
        <f t="shared" si="20"/>
        <v>1</v>
      </c>
      <c r="P23" s="633">
        <f t="shared" si="20"/>
        <v>1</v>
      </c>
      <c r="Q23" s="633">
        <f t="shared" si="20"/>
        <v>1</v>
      </c>
      <c r="R23" s="633">
        <f t="shared" si="20"/>
        <v>1</v>
      </c>
      <c r="S23" s="633">
        <f t="shared" si="20"/>
        <v>1</v>
      </c>
      <c r="T23" s="633">
        <f t="shared" si="20"/>
        <v>1</v>
      </c>
      <c r="U23" s="633">
        <f t="shared" si="20"/>
        <v>1</v>
      </c>
      <c r="V23" s="633">
        <f t="shared" si="20"/>
        <v>1</v>
      </c>
      <c r="W23" s="633">
        <f t="shared" si="20"/>
        <v>1</v>
      </c>
      <c r="X23" s="633">
        <f t="shared" si="20"/>
        <v>1</v>
      </c>
      <c r="Y23" s="633">
        <f t="shared" si="20"/>
        <v>1</v>
      </c>
      <c r="Z23" s="633">
        <f t="shared" si="20"/>
        <v>1</v>
      </c>
      <c r="AA23" s="633">
        <f t="shared" si="20"/>
        <v>1</v>
      </c>
      <c r="AB23" s="633">
        <f t="shared" si="20"/>
        <v>1</v>
      </c>
      <c r="AC23" s="633">
        <f t="shared" si="20"/>
        <v>1</v>
      </c>
      <c r="AD23" s="633">
        <f t="shared" si="20"/>
        <v>1</v>
      </c>
      <c r="AE23" s="633">
        <f t="shared" si="20"/>
        <v>1</v>
      </c>
      <c r="AF23" s="633">
        <f t="shared" si="20"/>
        <v>1</v>
      </c>
      <c r="AG23" s="633">
        <f t="shared" si="20"/>
        <v>1</v>
      </c>
      <c r="AH23" s="633">
        <f t="shared" si="20"/>
        <v>1</v>
      </c>
      <c r="AI23" s="633">
        <f t="shared" si="20"/>
        <v>1</v>
      </c>
      <c r="AJ23" s="633">
        <f t="shared" si="20"/>
        <v>1</v>
      </c>
      <c r="AK23" s="643">
        <f t="shared" si="20"/>
        <v>1</v>
      </c>
      <c r="AL23" s="739"/>
    </row>
    <row r="24" spans="1:38" x14ac:dyDescent="0.3">
      <c r="A24" s="4">
        <v>13</v>
      </c>
      <c r="B24" s="45" t="s">
        <v>113</v>
      </c>
      <c r="C24" s="64" t="s">
        <v>114</v>
      </c>
      <c r="D24" s="65" t="s">
        <v>115</v>
      </c>
      <c r="E24" s="632">
        <f t="shared" ref="E24:AK24" si="21">E66+E108</f>
        <v>0</v>
      </c>
      <c r="F24" s="633">
        <f t="shared" si="21"/>
        <v>0</v>
      </c>
      <c r="G24" s="633">
        <f t="shared" si="21"/>
        <v>0</v>
      </c>
      <c r="H24" s="633">
        <f t="shared" si="21"/>
        <v>0</v>
      </c>
      <c r="I24" s="633">
        <f t="shared" si="21"/>
        <v>0</v>
      </c>
      <c r="J24" s="633">
        <f t="shared" si="21"/>
        <v>0.99999999999999989</v>
      </c>
      <c r="K24" s="633">
        <f t="shared" si="21"/>
        <v>1</v>
      </c>
      <c r="L24" s="633">
        <f t="shared" si="21"/>
        <v>1</v>
      </c>
      <c r="M24" s="633">
        <f t="shared" si="21"/>
        <v>1</v>
      </c>
      <c r="N24" s="633">
        <f t="shared" si="21"/>
        <v>1</v>
      </c>
      <c r="O24" s="633">
        <f t="shared" si="21"/>
        <v>1</v>
      </c>
      <c r="P24" s="633">
        <f t="shared" si="21"/>
        <v>1</v>
      </c>
      <c r="Q24" s="633">
        <f t="shared" si="21"/>
        <v>1</v>
      </c>
      <c r="R24" s="633">
        <f t="shared" si="21"/>
        <v>1</v>
      </c>
      <c r="S24" s="633">
        <f t="shared" si="21"/>
        <v>1</v>
      </c>
      <c r="T24" s="633">
        <f t="shared" si="21"/>
        <v>1</v>
      </c>
      <c r="U24" s="633">
        <f t="shared" si="21"/>
        <v>1</v>
      </c>
      <c r="V24" s="633">
        <f t="shared" si="21"/>
        <v>1</v>
      </c>
      <c r="W24" s="633">
        <f t="shared" si="21"/>
        <v>1</v>
      </c>
      <c r="X24" s="633">
        <f t="shared" si="21"/>
        <v>1</v>
      </c>
      <c r="Y24" s="633">
        <f t="shared" si="21"/>
        <v>1</v>
      </c>
      <c r="Z24" s="633">
        <f t="shared" si="21"/>
        <v>1</v>
      </c>
      <c r="AA24" s="633">
        <f t="shared" si="21"/>
        <v>1</v>
      </c>
      <c r="AB24" s="633">
        <f t="shared" si="21"/>
        <v>1</v>
      </c>
      <c r="AC24" s="633">
        <f t="shared" si="21"/>
        <v>1</v>
      </c>
      <c r="AD24" s="633">
        <f t="shared" si="21"/>
        <v>1</v>
      </c>
      <c r="AE24" s="633">
        <f t="shared" si="21"/>
        <v>1</v>
      </c>
      <c r="AF24" s="633">
        <f t="shared" si="21"/>
        <v>1</v>
      </c>
      <c r="AG24" s="633">
        <f t="shared" si="21"/>
        <v>1</v>
      </c>
      <c r="AH24" s="633">
        <f t="shared" si="21"/>
        <v>1</v>
      </c>
      <c r="AI24" s="633">
        <f t="shared" si="21"/>
        <v>1</v>
      </c>
      <c r="AJ24" s="633">
        <f t="shared" si="21"/>
        <v>1</v>
      </c>
      <c r="AK24" s="643">
        <f t="shared" si="21"/>
        <v>1</v>
      </c>
      <c r="AL24" s="739"/>
    </row>
    <row r="25" spans="1:38" x14ac:dyDescent="0.3">
      <c r="A25" s="4"/>
      <c r="B25" s="45"/>
      <c r="C25" s="64" t="s">
        <v>116</v>
      </c>
      <c r="D25" s="65" t="s">
        <v>113</v>
      </c>
      <c r="E25" s="632">
        <f t="shared" ref="E25:AK25" si="22">E67+E109</f>
        <v>0</v>
      </c>
      <c r="F25" s="633">
        <f t="shared" si="22"/>
        <v>0</v>
      </c>
      <c r="G25" s="633">
        <f t="shared" si="22"/>
        <v>0</v>
      </c>
      <c r="H25" s="633">
        <f t="shared" si="22"/>
        <v>0</v>
      </c>
      <c r="I25" s="633">
        <f t="shared" si="22"/>
        <v>0</v>
      </c>
      <c r="J25" s="633">
        <f t="shared" si="22"/>
        <v>1</v>
      </c>
      <c r="K25" s="633">
        <f t="shared" si="22"/>
        <v>1</v>
      </c>
      <c r="L25" s="633">
        <f t="shared" si="22"/>
        <v>1</v>
      </c>
      <c r="M25" s="633">
        <f t="shared" si="22"/>
        <v>1</v>
      </c>
      <c r="N25" s="633">
        <f t="shared" si="22"/>
        <v>1</v>
      </c>
      <c r="O25" s="633">
        <f t="shared" si="22"/>
        <v>1</v>
      </c>
      <c r="P25" s="633">
        <f t="shared" si="22"/>
        <v>1</v>
      </c>
      <c r="Q25" s="633">
        <f t="shared" si="22"/>
        <v>1</v>
      </c>
      <c r="R25" s="633">
        <f t="shared" si="22"/>
        <v>1</v>
      </c>
      <c r="S25" s="633">
        <f t="shared" si="22"/>
        <v>1</v>
      </c>
      <c r="T25" s="633">
        <f t="shared" si="22"/>
        <v>1</v>
      </c>
      <c r="U25" s="633">
        <f t="shared" si="22"/>
        <v>1</v>
      </c>
      <c r="V25" s="633">
        <f t="shared" si="22"/>
        <v>1</v>
      </c>
      <c r="W25" s="633">
        <f t="shared" si="22"/>
        <v>1</v>
      </c>
      <c r="X25" s="633">
        <f t="shared" si="22"/>
        <v>1</v>
      </c>
      <c r="Y25" s="633">
        <f t="shared" si="22"/>
        <v>1</v>
      </c>
      <c r="Z25" s="633">
        <f t="shared" si="22"/>
        <v>1</v>
      </c>
      <c r="AA25" s="633">
        <f t="shared" si="22"/>
        <v>1</v>
      </c>
      <c r="AB25" s="633">
        <f t="shared" si="22"/>
        <v>1</v>
      </c>
      <c r="AC25" s="633">
        <f t="shared" si="22"/>
        <v>1</v>
      </c>
      <c r="AD25" s="633">
        <f t="shared" si="22"/>
        <v>1</v>
      </c>
      <c r="AE25" s="633">
        <f t="shared" si="22"/>
        <v>1</v>
      </c>
      <c r="AF25" s="633">
        <f t="shared" si="22"/>
        <v>1</v>
      </c>
      <c r="AG25" s="633">
        <f t="shared" si="22"/>
        <v>1</v>
      </c>
      <c r="AH25" s="633">
        <f t="shared" si="22"/>
        <v>1</v>
      </c>
      <c r="AI25" s="633">
        <f t="shared" si="22"/>
        <v>1</v>
      </c>
      <c r="AJ25" s="633">
        <f t="shared" si="22"/>
        <v>1</v>
      </c>
      <c r="AK25" s="643">
        <f t="shared" si="22"/>
        <v>1</v>
      </c>
      <c r="AL25" s="739"/>
    </row>
    <row r="26" spans="1:38" x14ac:dyDescent="0.3">
      <c r="A26" s="4">
        <v>14</v>
      </c>
      <c r="B26" s="45" t="s">
        <v>117</v>
      </c>
      <c r="C26" s="340"/>
      <c r="D26" s="65"/>
      <c r="E26" s="632">
        <f t="shared" ref="E26:AK26" si="23">E68+E110</f>
        <v>0</v>
      </c>
      <c r="F26" s="633">
        <f t="shared" si="23"/>
        <v>0</v>
      </c>
      <c r="G26" s="633">
        <f t="shared" si="23"/>
        <v>0</v>
      </c>
      <c r="H26" s="633">
        <f t="shared" si="23"/>
        <v>0</v>
      </c>
      <c r="I26" s="633">
        <f t="shared" si="23"/>
        <v>0</v>
      </c>
      <c r="J26" s="633">
        <f t="shared" si="23"/>
        <v>1</v>
      </c>
      <c r="K26" s="633">
        <f t="shared" si="23"/>
        <v>1</v>
      </c>
      <c r="L26" s="633">
        <f t="shared" si="23"/>
        <v>1</v>
      </c>
      <c r="M26" s="633">
        <f t="shared" si="23"/>
        <v>1</v>
      </c>
      <c r="N26" s="633">
        <f t="shared" si="23"/>
        <v>1</v>
      </c>
      <c r="O26" s="633">
        <f t="shared" si="23"/>
        <v>1</v>
      </c>
      <c r="P26" s="633">
        <f t="shared" si="23"/>
        <v>1</v>
      </c>
      <c r="Q26" s="633">
        <f t="shared" si="23"/>
        <v>1</v>
      </c>
      <c r="R26" s="633">
        <f t="shared" si="23"/>
        <v>1</v>
      </c>
      <c r="S26" s="633">
        <f t="shared" si="23"/>
        <v>1</v>
      </c>
      <c r="T26" s="633">
        <f t="shared" si="23"/>
        <v>1</v>
      </c>
      <c r="U26" s="633">
        <f t="shared" si="23"/>
        <v>1</v>
      </c>
      <c r="V26" s="633">
        <f t="shared" si="23"/>
        <v>1</v>
      </c>
      <c r="W26" s="633">
        <f t="shared" si="23"/>
        <v>1</v>
      </c>
      <c r="X26" s="633">
        <f t="shared" si="23"/>
        <v>1</v>
      </c>
      <c r="Y26" s="633">
        <f t="shared" si="23"/>
        <v>1</v>
      </c>
      <c r="Z26" s="633">
        <f t="shared" si="23"/>
        <v>1</v>
      </c>
      <c r="AA26" s="633">
        <f t="shared" si="23"/>
        <v>1</v>
      </c>
      <c r="AB26" s="633">
        <f t="shared" si="23"/>
        <v>1</v>
      </c>
      <c r="AC26" s="633">
        <f t="shared" si="23"/>
        <v>1</v>
      </c>
      <c r="AD26" s="633">
        <f t="shared" si="23"/>
        <v>1</v>
      </c>
      <c r="AE26" s="633">
        <f t="shared" si="23"/>
        <v>1</v>
      </c>
      <c r="AF26" s="633">
        <f t="shared" si="23"/>
        <v>1</v>
      </c>
      <c r="AG26" s="633">
        <f t="shared" si="23"/>
        <v>1</v>
      </c>
      <c r="AH26" s="633">
        <f t="shared" si="23"/>
        <v>1</v>
      </c>
      <c r="AI26" s="633">
        <f t="shared" si="23"/>
        <v>1</v>
      </c>
      <c r="AJ26" s="633">
        <f t="shared" si="23"/>
        <v>1</v>
      </c>
      <c r="AK26" s="643">
        <f t="shared" si="23"/>
        <v>1</v>
      </c>
      <c r="AL26" s="739"/>
    </row>
    <row r="27" spans="1:38" x14ac:dyDescent="0.3">
      <c r="A27" s="4">
        <v>15</v>
      </c>
      <c r="B27" s="45" t="s">
        <v>118</v>
      </c>
      <c r="C27" s="340"/>
      <c r="D27" s="65"/>
      <c r="E27" s="632">
        <f t="shared" ref="E27:AK27" si="24">E69+E111</f>
        <v>0</v>
      </c>
      <c r="F27" s="633">
        <f t="shared" si="24"/>
        <v>0</v>
      </c>
      <c r="G27" s="633">
        <f t="shared" si="24"/>
        <v>0</v>
      </c>
      <c r="H27" s="633">
        <f t="shared" si="24"/>
        <v>0</v>
      </c>
      <c r="I27" s="633">
        <f t="shared" si="24"/>
        <v>0</v>
      </c>
      <c r="J27" s="633">
        <f t="shared" si="24"/>
        <v>1</v>
      </c>
      <c r="K27" s="633">
        <f t="shared" si="24"/>
        <v>1</v>
      </c>
      <c r="L27" s="633">
        <f t="shared" si="24"/>
        <v>1</v>
      </c>
      <c r="M27" s="633">
        <f t="shared" si="24"/>
        <v>1</v>
      </c>
      <c r="N27" s="633">
        <f t="shared" si="24"/>
        <v>1</v>
      </c>
      <c r="O27" s="633">
        <f t="shared" si="24"/>
        <v>1</v>
      </c>
      <c r="P27" s="633">
        <f t="shared" si="24"/>
        <v>1</v>
      </c>
      <c r="Q27" s="633">
        <f t="shared" si="24"/>
        <v>1</v>
      </c>
      <c r="R27" s="633">
        <f t="shared" si="24"/>
        <v>1</v>
      </c>
      <c r="S27" s="633">
        <f t="shared" si="24"/>
        <v>1</v>
      </c>
      <c r="T27" s="633">
        <f t="shared" si="24"/>
        <v>1</v>
      </c>
      <c r="U27" s="633">
        <f t="shared" si="24"/>
        <v>1</v>
      </c>
      <c r="V27" s="633">
        <f t="shared" si="24"/>
        <v>1</v>
      </c>
      <c r="W27" s="633">
        <f t="shared" si="24"/>
        <v>1</v>
      </c>
      <c r="X27" s="633">
        <f t="shared" si="24"/>
        <v>1</v>
      </c>
      <c r="Y27" s="633">
        <f t="shared" si="24"/>
        <v>1</v>
      </c>
      <c r="Z27" s="633">
        <f t="shared" si="24"/>
        <v>1</v>
      </c>
      <c r="AA27" s="633">
        <f t="shared" si="24"/>
        <v>1</v>
      </c>
      <c r="AB27" s="633">
        <f t="shared" si="24"/>
        <v>1</v>
      </c>
      <c r="AC27" s="633">
        <f t="shared" si="24"/>
        <v>1</v>
      </c>
      <c r="AD27" s="633">
        <f t="shared" si="24"/>
        <v>1</v>
      </c>
      <c r="AE27" s="633">
        <f t="shared" si="24"/>
        <v>1</v>
      </c>
      <c r="AF27" s="633">
        <f t="shared" si="24"/>
        <v>1</v>
      </c>
      <c r="AG27" s="633">
        <f t="shared" si="24"/>
        <v>1</v>
      </c>
      <c r="AH27" s="633">
        <f t="shared" si="24"/>
        <v>1</v>
      </c>
      <c r="AI27" s="633">
        <f t="shared" si="24"/>
        <v>1</v>
      </c>
      <c r="AJ27" s="633">
        <f t="shared" si="24"/>
        <v>1</v>
      </c>
      <c r="AK27" s="643">
        <f t="shared" si="24"/>
        <v>1</v>
      </c>
      <c r="AL27" s="739"/>
    </row>
    <row r="28" spans="1:38" x14ac:dyDescent="0.3">
      <c r="A28" s="9">
        <v>16</v>
      </c>
      <c r="B28" s="67" t="s">
        <v>119</v>
      </c>
      <c r="C28" s="341"/>
      <c r="D28" s="68"/>
      <c r="E28" s="632">
        <f t="shared" ref="E28:AK28" si="25">E70+E112</f>
        <v>0</v>
      </c>
      <c r="F28" s="633">
        <f t="shared" si="25"/>
        <v>0</v>
      </c>
      <c r="G28" s="633">
        <f t="shared" si="25"/>
        <v>0</v>
      </c>
      <c r="H28" s="633">
        <f t="shared" si="25"/>
        <v>0</v>
      </c>
      <c r="I28" s="633">
        <f t="shared" si="25"/>
        <v>0</v>
      </c>
      <c r="J28" s="633">
        <f t="shared" si="25"/>
        <v>1</v>
      </c>
      <c r="K28" s="633">
        <f t="shared" si="25"/>
        <v>1</v>
      </c>
      <c r="L28" s="633">
        <f t="shared" si="25"/>
        <v>1</v>
      </c>
      <c r="M28" s="633">
        <f t="shared" si="25"/>
        <v>1</v>
      </c>
      <c r="N28" s="633">
        <f t="shared" si="25"/>
        <v>1</v>
      </c>
      <c r="O28" s="633">
        <f t="shared" si="25"/>
        <v>1</v>
      </c>
      <c r="P28" s="633">
        <f t="shared" si="25"/>
        <v>1</v>
      </c>
      <c r="Q28" s="633">
        <f t="shared" si="25"/>
        <v>1</v>
      </c>
      <c r="R28" s="633">
        <f t="shared" si="25"/>
        <v>1</v>
      </c>
      <c r="S28" s="633">
        <f t="shared" si="25"/>
        <v>1</v>
      </c>
      <c r="T28" s="633">
        <f t="shared" si="25"/>
        <v>1</v>
      </c>
      <c r="U28" s="633">
        <f t="shared" si="25"/>
        <v>1</v>
      </c>
      <c r="V28" s="633">
        <f t="shared" si="25"/>
        <v>1</v>
      </c>
      <c r="W28" s="633">
        <f t="shared" si="25"/>
        <v>1</v>
      </c>
      <c r="X28" s="633">
        <f t="shared" si="25"/>
        <v>1</v>
      </c>
      <c r="Y28" s="633">
        <f t="shared" si="25"/>
        <v>1</v>
      </c>
      <c r="Z28" s="633">
        <f t="shared" si="25"/>
        <v>1</v>
      </c>
      <c r="AA28" s="633">
        <f t="shared" si="25"/>
        <v>1</v>
      </c>
      <c r="AB28" s="633">
        <f t="shared" si="25"/>
        <v>1</v>
      </c>
      <c r="AC28" s="633">
        <f t="shared" si="25"/>
        <v>1</v>
      </c>
      <c r="AD28" s="633">
        <f t="shared" si="25"/>
        <v>1</v>
      </c>
      <c r="AE28" s="633">
        <f t="shared" si="25"/>
        <v>1</v>
      </c>
      <c r="AF28" s="633">
        <f t="shared" si="25"/>
        <v>1</v>
      </c>
      <c r="AG28" s="633">
        <f t="shared" si="25"/>
        <v>1</v>
      </c>
      <c r="AH28" s="633">
        <f t="shared" si="25"/>
        <v>1</v>
      </c>
      <c r="AI28" s="633">
        <f t="shared" si="25"/>
        <v>1</v>
      </c>
      <c r="AJ28" s="633">
        <f t="shared" si="25"/>
        <v>1</v>
      </c>
      <c r="AK28" s="643">
        <f t="shared" si="25"/>
        <v>1</v>
      </c>
      <c r="AL28" s="739"/>
    </row>
    <row r="29" spans="1:38" ht="15" thickBot="1" x14ac:dyDescent="0.35">
      <c r="A29" s="5"/>
      <c r="B29" s="69"/>
      <c r="C29" s="342"/>
      <c r="D29" s="70"/>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90"/>
      <c r="AL29" s="740"/>
    </row>
    <row r="30" spans="1:38"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39"/>
      <c r="AL30" s="539"/>
    </row>
    <row r="31" spans="1:38"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row>
    <row r="32" spans="1:38"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row>
    <row r="33" spans="1:38"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row>
    <row r="34" spans="1:38"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row>
    <row r="35" spans="1:38"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row>
    <row r="36" spans="1:38"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42"/>
    </row>
    <row r="37" spans="1:38" hidden="1" x14ac:dyDescent="0.3">
      <c r="A37" s="9"/>
      <c r="B37" s="67"/>
      <c r="C37" s="67"/>
      <c r="D37" s="7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555"/>
    </row>
    <row r="38" spans="1:38" s="113" customFormat="1" ht="15" hidden="1" thickBot="1" x14ac:dyDescent="0.35">
      <c r="A38" s="5"/>
      <c r="B38" s="69"/>
      <c r="C38" s="69"/>
      <c r="D38" s="70"/>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695"/>
    </row>
    <row r="39" spans="1:38"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696"/>
    </row>
    <row r="40" spans="1:38"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697"/>
    </row>
    <row r="41" spans="1:38"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697"/>
    </row>
    <row r="42" spans="1:38"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1:38" x14ac:dyDescent="0.3">
      <c r="A43" s="13" t="str">
        <f>A1</f>
        <v>Klíč opční 1</v>
      </c>
      <c r="B43" s="13"/>
      <c r="C43" s="15"/>
      <c r="D43" s="15"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653"/>
      <c r="AL43" s="733" t="s">
        <v>620</v>
      </c>
    </row>
    <row r="44" spans="1:38" ht="15" thickBot="1" x14ac:dyDescent="0.35">
      <c r="A44" s="6" t="str">
        <f>A2</f>
        <v>Rozdělení cenotvorných položek mezi Objednatele</v>
      </c>
      <c r="B44" s="60"/>
      <c r="C44" s="40"/>
      <c r="D44" s="61"/>
      <c r="E44" s="7" t="str">
        <f>E2</f>
        <v>XII/29</v>
      </c>
      <c r="F44" s="7" t="str">
        <f t="shared" ref="F44:AK44" si="26">F2</f>
        <v>I-VI/30</v>
      </c>
      <c r="G44" s="7" t="str">
        <f t="shared" si="26"/>
        <v>VI-XII/30</v>
      </c>
      <c r="H44" s="7" t="str">
        <f t="shared" si="26"/>
        <v>XII/30</v>
      </c>
      <c r="I44" s="7">
        <f t="shared" si="26"/>
        <v>2031</v>
      </c>
      <c r="J44" s="7">
        <f t="shared" si="26"/>
        <v>2032</v>
      </c>
      <c r="K44" s="7">
        <f t="shared" si="26"/>
        <v>2033</v>
      </c>
      <c r="L44" s="7">
        <f t="shared" si="26"/>
        <v>2034</v>
      </c>
      <c r="M44" s="7">
        <f t="shared" si="26"/>
        <v>2035</v>
      </c>
      <c r="N44" s="7">
        <f t="shared" si="26"/>
        <v>2036</v>
      </c>
      <c r="O44" s="7">
        <f t="shared" si="26"/>
        <v>2037</v>
      </c>
      <c r="P44" s="7">
        <f t="shared" si="26"/>
        <v>2038</v>
      </c>
      <c r="Q44" s="7">
        <f t="shared" si="26"/>
        <v>2039</v>
      </c>
      <c r="R44" s="7">
        <f t="shared" si="26"/>
        <v>2040</v>
      </c>
      <c r="S44" s="7">
        <f t="shared" si="26"/>
        <v>2041</v>
      </c>
      <c r="T44" s="7">
        <f t="shared" si="26"/>
        <v>2042</v>
      </c>
      <c r="U44" s="7">
        <f t="shared" si="26"/>
        <v>2043</v>
      </c>
      <c r="V44" s="7">
        <f t="shared" si="26"/>
        <v>2044</v>
      </c>
      <c r="W44" s="7">
        <f t="shared" si="26"/>
        <v>2045</v>
      </c>
      <c r="X44" s="7">
        <f t="shared" si="26"/>
        <v>2046</v>
      </c>
      <c r="Y44" s="7">
        <f t="shared" si="26"/>
        <v>2047</v>
      </c>
      <c r="Z44" s="7">
        <f t="shared" si="26"/>
        <v>2048</v>
      </c>
      <c r="AA44" s="7">
        <f t="shared" si="26"/>
        <v>2049</v>
      </c>
      <c r="AB44" s="7">
        <f t="shared" si="26"/>
        <v>2050</v>
      </c>
      <c r="AC44" s="7">
        <f t="shared" si="26"/>
        <v>2051</v>
      </c>
      <c r="AD44" s="7">
        <f t="shared" si="26"/>
        <v>2052</v>
      </c>
      <c r="AE44" s="7">
        <f t="shared" si="26"/>
        <v>2053</v>
      </c>
      <c r="AF44" s="7">
        <f t="shared" si="26"/>
        <v>2054</v>
      </c>
      <c r="AG44" s="7">
        <f t="shared" si="26"/>
        <v>2055</v>
      </c>
      <c r="AH44" s="7">
        <f t="shared" si="26"/>
        <v>2056</v>
      </c>
      <c r="AI44" s="7">
        <f t="shared" si="26"/>
        <v>2057</v>
      </c>
      <c r="AJ44" s="7">
        <f t="shared" si="26"/>
        <v>2058</v>
      </c>
      <c r="AK44" s="8">
        <f t="shared" si="26"/>
        <v>2059</v>
      </c>
      <c r="AL44" s="725" t="s">
        <v>621</v>
      </c>
    </row>
    <row r="45" spans="1:38" ht="15" thickTop="1" x14ac:dyDescent="0.3">
      <c r="A45" s="3">
        <f t="shared" ref="A45:D60" si="27">IF(A3="","",A3)</f>
        <v>1</v>
      </c>
      <c r="B45" s="44" t="str">
        <f t="shared" si="27"/>
        <v>Trakční energie a palivo</v>
      </c>
      <c r="C45" s="62">
        <f t="shared" si="27"/>
        <v>1.1000000000000001</v>
      </c>
      <c r="D45" s="63" t="str">
        <f t="shared" si="27"/>
        <v>Elektrická energie</v>
      </c>
      <c r="E45" s="628">
        <f>IFERROR(('Provoz opční 1'!C$16+2*'Provoz opční 1'!C$17)/('Provoz opční 1'!C$4+2*'Provoz opční 1'!C$5),0)</f>
        <v>0</v>
      </c>
      <c r="F45" s="628">
        <f>IFERROR(('Provoz opční 1'!D$16+2*'Provoz opční 1'!D$17)/('Provoz opční 1'!D$4+2*'Provoz opční 1'!D$5),0)</f>
        <v>0</v>
      </c>
      <c r="G45" s="628">
        <f>IFERROR(('Provoz opční 1'!E$16+2*'Provoz opční 1'!E$17)/('Provoz opční 1'!E$4+2*'Provoz opční 1'!E$5),0)</f>
        <v>0</v>
      </c>
      <c r="H45" s="628">
        <f>IFERROR(('Provoz opční 1'!F$16+2*'Provoz opční 1'!F$17)/('Provoz opční 1'!F$4+2*'Provoz opční 1'!F$5),0)</f>
        <v>0</v>
      </c>
      <c r="I45" s="628">
        <f>IFERROR(('Provoz opční 1'!G$16+2*'Provoz opční 1'!G$17)/('Provoz opční 1'!G$4+2*'Provoz opční 1'!G$5),0)</f>
        <v>0</v>
      </c>
      <c r="J45" s="628">
        <f>IFERROR(('Provoz opční 1'!H$16+2*'Provoz opční 1'!H$17)/('Provoz opční 1'!H$4+2*'Provoz opční 1'!H$5),0)</f>
        <v>0.19205279190217961</v>
      </c>
      <c r="K45" s="628">
        <f>IFERROR(('Provoz opční 1'!I$16+2*'Provoz opční 1'!I$17)/('Provoz opční 1'!I$4+2*'Provoz opční 1'!I$5),0)</f>
        <v>0.33328669980647568</v>
      </c>
      <c r="L45" s="628">
        <f>IFERROR(('Provoz opční 1'!J$16+2*'Provoz opční 1'!J$17)/('Provoz opční 1'!J$4+2*'Provoz opční 1'!J$5),0)</f>
        <v>0.33328669980647568</v>
      </c>
      <c r="M45" s="628">
        <f>IFERROR(('Provoz opční 1'!K$16+2*'Provoz opční 1'!K$17)/('Provoz opční 1'!K$4+2*'Provoz opční 1'!K$5),0)</f>
        <v>0.33328669980647568</v>
      </c>
      <c r="N45" s="628">
        <f>IFERROR(('Provoz opční 1'!L$16+2*'Provoz opční 1'!L$17)/('Provoz opční 1'!L$4+2*'Provoz opční 1'!L$5),0)</f>
        <v>0.33328669980647568</v>
      </c>
      <c r="O45" s="628">
        <f>IFERROR(('Provoz opční 1'!M$16+2*'Provoz opční 1'!M$17)/('Provoz opční 1'!M$4+2*'Provoz opční 1'!M$5),0)</f>
        <v>0.33328669980647568</v>
      </c>
      <c r="P45" s="628">
        <f>IFERROR(('Provoz opční 1'!N$16+2*'Provoz opční 1'!N$17)/('Provoz opční 1'!N$4+2*'Provoz opční 1'!N$5),0)</f>
        <v>0.33328669980647568</v>
      </c>
      <c r="Q45" s="628">
        <f>IFERROR(('Provoz opční 1'!O$16+2*'Provoz opční 1'!O$17)/('Provoz opční 1'!O$4+2*'Provoz opční 1'!O$5),0)</f>
        <v>0.33328669980647568</v>
      </c>
      <c r="R45" s="628">
        <f>IFERROR(('Provoz opční 1'!P$16+2*'Provoz opční 1'!P$17)/('Provoz opční 1'!P$4+2*'Provoz opční 1'!P$5),0)</f>
        <v>0.33328669980647568</v>
      </c>
      <c r="S45" s="628">
        <f>IFERROR(('Provoz opční 1'!Q$16+2*'Provoz opční 1'!Q$17)/('Provoz opční 1'!Q$4+2*'Provoz opční 1'!Q$5),0)</f>
        <v>0.33328669980647568</v>
      </c>
      <c r="T45" s="628">
        <f>IFERROR(('Provoz opční 1'!R$16+2*'Provoz opční 1'!R$17)/('Provoz opční 1'!R$4+2*'Provoz opční 1'!R$5),0)</f>
        <v>0.33328669980647568</v>
      </c>
      <c r="U45" s="628">
        <f>IFERROR(('Provoz opční 1'!S$16+2*'Provoz opční 1'!S$17)/('Provoz opční 1'!S$4+2*'Provoz opční 1'!S$5),0)</f>
        <v>0.33328669980647568</v>
      </c>
      <c r="V45" s="628">
        <f>IFERROR(('Provoz opční 1'!T$16+2*'Provoz opční 1'!T$17)/('Provoz opční 1'!T$4+2*'Provoz opční 1'!T$5),0)</f>
        <v>0.33328669980647568</v>
      </c>
      <c r="W45" s="628">
        <f>IFERROR(('Provoz opční 1'!U$16+2*'Provoz opční 1'!U$17)/('Provoz opční 1'!U$4+2*'Provoz opční 1'!U$5),0)</f>
        <v>0.33328669980647568</v>
      </c>
      <c r="X45" s="628">
        <f>IFERROR(('Provoz opční 1'!V$16+2*'Provoz opční 1'!V$17)/('Provoz opční 1'!V$4+2*'Provoz opční 1'!V$5),0)</f>
        <v>0.33328669980647568</v>
      </c>
      <c r="Y45" s="628">
        <f>IFERROR(('Provoz opční 1'!W$16+2*'Provoz opční 1'!W$17)/('Provoz opční 1'!W$4+2*'Provoz opční 1'!W$5),0)</f>
        <v>0.33328669980647568</v>
      </c>
      <c r="Z45" s="628">
        <f>IFERROR(('Provoz opční 1'!X$16+2*'Provoz opční 1'!X$17)/('Provoz opční 1'!X$4+2*'Provoz opční 1'!X$5),0)</f>
        <v>0.33328669980647568</v>
      </c>
      <c r="AA45" s="628">
        <f>IFERROR(('Provoz opční 1'!Y$16+2*'Provoz opční 1'!Y$17)/('Provoz opční 1'!Y$4+2*'Provoz opční 1'!Y$5),0)</f>
        <v>0.33328669980647568</v>
      </c>
      <c r="AB45" s="628">
        <f>IFERROR(('Provoz opční 1'!Z$16+2*'Provoz opční 1'!Z$17)/('Provoz opční 1'!Z$4+2*'Provoz opční 1'!Z$5),0)</f>
        <v>0.33328669980647568</v>
      </c>
      <c r="AC45" s="628">
        <f>IFERROR(('Provoz opční 1'!AA$16+2*'Provoz opční 1'!AA$17)/('Provoz opční 1'!AA$4+2*'Provoz opční 1'!AA$5),0)</f>
        <v>0.33328669980647568</v>
      </c>
      <c r="AD45" s="628">
        <f>IFERROR(('Provoz opční 1'!AB$16+2*'Provoz opční 1'!AB$17)/('Provoz opční 1'!AB$4+2*'Provoz opční 1'!AB$5),0)</f>
        <v>0.33328669980647568</v>
      </c>
      <c r="AE45" s="628">
        <f>IFERROR(('Provoz opční 1'!AC$16+2*'Provoz opční 1'!AC$17)/('Provoz opční 1'!AC$4+2*'Provoz opční 1'!AC$5),0)</f>
        <v>0.33328669980647568</v>
      </c>
      <c r="AF45" s="628">
        <f>IFERROR(('Provoz opční 1'!AD$16+2*'Provoz opční 1'!AD$17)/('Provoz opční 1'!AD$4+2*'Provoz opční 1'!AD$5),0)</f>
        <v>0.33328669980647568</v>
      </c>
      <c r="AG45" s="628">
        <f>IFERROR(('Provoz opční 1'!AE$16+2*'Provoz opční 1'!AE$17)/('Provoz opční 1'!AE$4+2*'Provoz opční 1'!AE$5),0)</f>
        <v>0.33328669980647568</v>
      </c>
      <c r="AH45" s="628">
        <f>IFERROR(('Provoz opční 1'!AF$16+2*'Provoz opční 1'!AF$17)/('Provoz opční 1'!AF$4+2*'Provoz opční 1'!AF$5),0)</f>
        <v>0.33328669980647568</v>
      </c>
      <c r="AI45" s="628">
        <f>IFERROR(('Provoz opční 1'!AG$16+2*'Provoz opční 1'!AG$17)/('Provoz opční 1'!AG$4+2*'Provoz opční 1'!AG$5),0)</f>
        <v>0.33328669980647568</v>
      </c>
      <c r="AJ45" s="628">
        <f>IFERROR(('Provoz opční 1'!AH$16+2*'Provoz opční 1'!AH$17)/('Provoz opční 1'!AH$4+2*'Provoz opční 1'!AH$5),0)</f>
        <v>0.33328669980647568</v>
      </c>
      <c r="AK45" s="654">
        <f>IFERROR(('Provoz opční 1'!AI$16+2*'Provoz opční 1'!AI$17)/('Provoz opční 1'!AI$4+2*'Provoz opční 1'!AI$5),0)</f>
        <v>0.33328669980647568</v>
      </c>
      <c r="AL45" s="726" t="s">
        <v>623</v>
      </c>
    </row>
    <row r="46" spans="1:38" x14ac:dyDescent="0.3">
      <c r="A46" s="4" t="str">
        <f t="shared" si="27"/>
        <v/>
      </c>
      <c r="B46" s="45" t="str">
        <f t="shared" si="27"/>
        <v/>
      </c>
      <c r="C46" s="64">
        <f t="shared" si="27"/>
        <v>1.2</v>
      </c>
      <c r="D46" s="65" t="str">
        <f t="shared" si="27"/>
        <v>Motorová nafta</v>
      </c>
      <c r="E46" s="628">
        <f>IFERROR(('Provoz opční 1'!C$16+2*'Provoz opční 1'!C$17)/('Provoz opční 1'!C$4+2*'Provoz opční 1'!C$5),0)</f>
        <v>0</v>
      </c>
      <c r="F46" s="628">
        <f>IFERROR(('Provoz opční 1'!D$16+2*'Provoz opční 1'!D$17)/('Provoz opční 1'!D$4+2*'Provoz opční 1'!D$5),0)</f>
        <v>0</v>
      </c>
      <c r="G46" s="628">
        <f>IFERROR(('Provoz opční 1'!E$16+2*'Provoz opční 1'!E$17)/('Provoz opční 1'!E$4+2*'Provoz opční 1'!E$5),0)</f>
        <v>0</v>
      </c>
      <c r="H46" s="628">
        <f>IFERROR(('Provoz opční 1'!F$16+2*'Provoz opční 1'!F$17)/('Provoz opční 1'!F$4+2*'Provoz opční 1'!F$5),0)</f>
        <v>0</v>
      </c>
      <c r="I46" s="628">
        <f>IFERROR(('Provoz opční 1'!G$16+2*'Provoz opční 1'!G$17)/('Provoz opční 1'!G$4+2*'Provoz opční 1'!G$5),0)</f>
        <v>0</v>
      </c>
      <c r="J46" s="628">
        <f>IFERROR(('Provoz opční 1'!H$16+2*'Provoz opční 1'!H$17)/('Provoz opční 1'!H$4+2*'Provoz opční 1'!H$5),0)</f>
        <v>0.19205279190217961</v>
      </c>
      <c r="K46" s="628">
        <f>IFERROR(('Provoz opční 1'!I$16+2*'Provoz opční 1'!I$17)/('Provoz opční 1'!I$4+2*'Provoz opční 1'!I$5),0)</f>
        <v>0.33328669980647568</v>
      </c>
      <c r="L46" s="628">
        <f>IFERROR(('Provoz opční 1'!J$16+2*'Provoz opční 1'!J$17)/('Provoz opční 1'!J$4+2*'Provoz opční 1'!J$5),0)</f>
        <v>0.33328669980647568</v>
      </c>
      <c r="M46" s="628">
        <f>IFERROR(('Provoz opční 1'!K$16+2*'Provoz opční 1'!K$17)/('Provoz opční 1'!K$4+2*'Provoz opční 1'!K$5),0)</f>
        <v>0.33328669980647568</v>
      </c>
      <c r="N46" s="628">
        <f>IFERROR(('Provoz opční 1'!L$16+2*'Provoz opční 1'!L$17)/('Provoz opční 1'!L$4+2*'Provoz opční 1'!L$5),0)</f>
        <v>0.33328669980647568</v>
      </c>
      <c r="O46" s="628">
        <f>IFERROR(('Provoz opční 1'!M$16+2*'Provoz opční 1'!M$17)/('Provoz opční 1'!M$4+2*'Provoz opční 1'!M$5),0)</f>
        <v>0.33328669980647568</v>
      </c>
      <c r="P46" s="628">
        <f>IFERROR(('Provoz opční 1'!N$16+2*'Provoz opční 1'!N$17)/('Provoz opční 1'!N$4+2*'Provoz opční 1'!N$5),0)</f>
        <v>0.33328669980647568</v>
      </c>
      <c r="Q46" s="628">
        <f>IFERROR(('Provoz opční 1'!O$16+2*'Provoz opční 1'!O$17)/('Provoz opční 1'!O$4+2*'Provoz opční 1'!O$5),0)</f>
        <v>0.33328669980647568</v>
      </c>
      <c r="R46" s="628">
        <f>IFERROR(('Provoz opční 1'!P$16+2*'Provoz opční 1'!P$17)/('Provoz opční 1'!P$4+2*'Provoz opční 1'!P$5),0)</f>
        <v>0.33328669980647568</v>
      </c>
      <c r="S46" s="628">
        <f>IFERROR(('Provoz opční 1'!Q$16+2*'Provoz opční 1'!Q$17)/('Provoz opční 1'!Q$4+2*'Provoz opční 1'!Q$5),0)</f>
        <v>0.33328669980647568</v>
      </c>
      <c r="T46" s="628">
        <f>IFERROR(('Provoz opční 1'!R$16+2*'Provoz opční 1'!R$17)/('Provoz opční 1'!R$4+2*'Provoz opční 1'!R$5),0)</f>
        <v>0.33328669980647568</v>
      </c>
      <c r="U46" s="628">
        <f>IFERROR(('Provoz opční 1'!S$16+2*'Provoz opční 1'!S$17)/('Provoz opční 1'!S$4+2*'Provoz opční 1'!S$5),0)</f>
        <v>0.33328669980647568</v>
      </c>
      <c r="V46" s="628">
        <f>IFERROR(('Provoz opční 1'!T$16+2*'Provoz opční 1'!T$17)/('Provoz opční 1'!T$4+2*'Provoz opční 1'!T$5),0)</f>
        <v>0.33328669980647568</v>
      </c>
      <c r="W46" s="628">
        <f>IFERROR(('Provoz opční 1'!U$16+2*'Provoz opční 1'!U$17)/('Provoz opční 1'!U$4+2*'Provoz opční 1'!U$5),0)</f>
        <v>0.33328669980647568</v>
      </c>
      <c r="X46" s="628">
        <f>IFERROR(('Provoz opční 1'!V$16+2*'Provoz opční 1'!V$17)/('Provoz opční 1'!V$4+2*'Provoz opční 1'!V$5),0)</f>
        <v>0.33328669980647568</v>
      </c>
      <c r="Y46" s="628">
        <f>IFERROR(('Provoz opční 1'!W$16+2*'Provoz opční 1'!W$17)/('Provoz opční 1'!W$4+2*'Provoz opční 1'!W$5),0)</f>
        <v>0.33328669980647568</v>
      </c>
      <c r="Z46" s="628">
        <f>IFERROR(('Provoz opční 1'!X$16+2*'Provoz opční 1'!X$17)/('Provoz opční 1'!X$4+2*'Provoz opční 1'!X$5),0)</f>
        <v>0.33328669980647568</v>
      </c>
      <c r="AA46" s="628">
        <f>IFERROR(('Provoz opční 1'!Y$16+2*'Provoz opční 1'!Y$17)/('Provoz opční 1'!Y$4+2*'Provoz opční 1'!Y$5),0)</f>
        <v>0.33328669980647568</v>
      </c>
      <c r="AB46" s="628">
        <f>IFERROR(('Provoz opční 1'!Z$16+2*'Provoz opční 1'!Z$17)/('Provoz opční 1'!Z$4+2*'Provoz opční 1'!Z$5),0)</f>
        <v>0.33328669980647568</v>
      </c>
      <c r="AC46" s="628">
        <f>IFERROR(('Provoz opční 1'!AA$16+2*'Provoz opční 1'!AA$17)/('Provoz opční 1'!AA$4+2*'Provoz opční 1'!AA$5),0)</f>
        <v>0.33328669980647568</v>
      </c>
      <c r="AD46" s="628">
        <f>IFERROR(('Provoz opční 1'!AB$16+2*'Provoz opční 1'!AB$17)/('Provoz opční 1'!AB$4+2*'Provoz opční 1'!AB$5),0)</f>
        <v>0.33328669980647568</v>
      </c>
      <c r="AE46" s="628">
        <f>IFERROR(('Provoz opční 1'!AC$16+2*'Provoz opční 1'!AC$17)/('Provoz opční 1'!AC$4+2*'Provoz opční 1'!AC$5),0)</f>
        <v>0.33328669980647568</v>
      </c>
      <c r="AF46" s="628">
        <f>IFERROR(('Provoz opční 1'!AD$16+2*'Provoz opční 1'!AD$17)/('Provoz opční 1'!AD$4+2*'Provoz opční 1'!AD$5),0)</f>
        <v>0.33328669980647568</v>
      </c>
      <c r="AG46" s="628">
        <f>IFERROR(('Provoz opční 1'!AE$16+2*'Provoz opční 1'!AE$17)/('Provoz opční 1'!AE$4+2*'Provoz opční 1'!AE$5),0)</f>
        <v>0.33328669980647568</v>
      </c>
      <c r="AH46" s="628">
        <f>IFERROR(('Provoz opční 1'!AF$16+2*'Provoz opční 1'!AF$17)/('Provoz opční 1'!AF$4+2*'Provoz opční 1'!AF$5),0)</f>
        <v>0.33328669980647568</v>
      </c>
      <c r="AI46" s="628">
        <f>IFERROR(('Provoz opční 1'!AG$16+2*'Provoz opční 1'!AG$17)/('Provoz opční 1'!AG$4+2*'Provoz opční 1'!AG$5),0)</f>
        <v>0.33328669980647568</v>
      </c>
      <c r="AJ46" s="628">
        <f>IFERROR(('Provoz opční 1'!AH$16+2*'Provoz opční 1'!AH$17)/('Provoz opční 1'!AH$4+2*'Provoz opční 1'!AH$5),0)</f>
        <v>0.33328669980647568</v>
      </c>
      <c r="AK46" s="654">
        <f>IFERROR(('Provoz opční 1'!AI$16+2*'Provoz opční 1'!AI$17)/('Provoz opční 1'!AI$4+2*'Provoz opční 1'!AI$5),0)</f>
        <v>0.33328669980647568</v>
      </c>
      <c r="AL46" s="727" t="s">
        <v>623</v>
      </c>
    </row>
    <row r="47" spans="1:38" x14ac:dyDescent="0.3">
      <c r="A47" s="4">
        <f t="shared" si="27"/>
        <v>2</v>
      </c>
      <c r="B47" s="45" t="str">
        <f t="shared" si="27"/>
        <v>Netrakční energie a palivo</v>
      </c>
      <c r="C47" s="64" t="str">
        <f t="shared" si="27"/>
        <v/>
      </c>
      <c r="D47" s="65" t="str">
        <f t="shared" si="27"/>
        <v/>
      </c>
      <c r="E47" s="628">
        <f>IFERROR(('Provoz opční 1'!C$16+2*'Provoz opční 1'!C$17)/('Provoz opční 1'!C$4+2*'Provoz opční 1'!C$5),0)</f>
        <v>0</v>
      </c>
      <c r="F47" s="628">
        <f>IFERROR(('Provoz opční 1'!D$16+2*'Provoz opční 1'!D$17)/('Provoz opční 1'!D$4+2*'Provoz opční 1'!D$5),0)</f>
        <v>0</v>
      </c>
      <c r="G47" s="628">
        <f>IFERROR(('Provoz opční 1'!E$16+2*'Provoz opční 1'!E$17)/('Provoz opční 1'!E$4+2*'Provoz opční 1'!E$5),0)</f>
        <v>0</v>
      </c>
      <c r="H47" s="628">
        <f>IFERROR(('Provoz opční 1'!F$16+2*'Provoz opční 1'!F$17)/('Provoz opční 1'!F$4+2*'Provoz opční 1'!F$5),0)</f>
        <v>0</v>
      </c>
      <c r="I47" s="628">
        <f>IFERROR(('Provoz opční 1'!G$16+2*'Provoz opční 1'!G$17)/('Provoz opční 1'!G$4+2*'Provoz opční 1'!G$5),0)</f>
        <v>0</v>
      </c>
      <c r="J47" s="628">
        <f>IFERROR(('Provoz opční 1'!H$16+2*'Provoz opční 1'!H$17)/('Provoz opční 1'!H$4+2*'Provoz opční 1'!H$5),0)</f>
        <v>0.19205279190217961</v>
      </c>
      <c r="K47" s="628">
        <f>IFERROR(('Provoz opční 1'!I$16+2*'Provoz opční 1'!I$17)/('Provoz opční 1'!I$4+2*'Provoz opční 1'!I$5),0)</f>
        <v>0.33328669980647568</v>
      </c>
      <c r="L47" s="628">
        <f>IFERROR(('Provoz opční 1'!J$16+2*'Provoz opční 1'!J$17)/('Provoz opční 1'!J$4+2*'Provoz opční 1'!J$5),0)</f>
        <v>0.33328669980647568</v>
      </c>
      <c r="M47" s="628">
        <f>IFERROR(('Provoz opční 1'!K$16+2*'Provoz opční 1'!K$17)/('Provoz opční 1'!K$4+2*'Provoz opční 1'!K$5),0)</f>
        <v>0.33328669980647568</v>
      </c>
      <c r="N47" s="628">
        <f>IFERROR(('Provoz opční 1'!L$16+2*'Provoz opční 1'!L$17)/('Provoz opční 1'!L$4+2*'Provoz opční 1'!L$5),0)</f>
        <v>0.33328669980647568</v>
      </c>
      <c r="O47" s="628">
        <f>IFERROR(('Provoz opční 1'!M$16+2*'Provoz opční 1'!M$17)/('Provoz opční 1'!M$4+2*'Provoz opční 1'!M$5),0)</f>
        <v>0.33328669980647568</v>
      </c>
      <c r="P47" s="628">
        <f>IFERROR(('Provoz opční 1'!N$16+2*'Provoz opční 1'!N$17)/('Provoz opční 1'!N$4+2*'Provoz opční 1'!N$5),0)</f>
        <v>0.33328669980647568</v>
      </c>
      <c r="Q47" s="628">
        <f>IFERROR(('Provoz opční 1'!O$16+2*'Provoz opční 1'!O$17)/('Provoz opční 1'!O$4+2*'Provoz opční 1'!O$5),0)</f>
        <v>0.33328669980647568</v>
      </c>
      <c r="R47" s="628">
        <f>IFERROR(('Provoz opční 1'!P$16+2*'Provoz opční 1'!P$17)/('Provoz opční 1'!P$4+2*'Provoz opční 1'!P$5),0)</f>
        <v>0.33328669980647568</v>
      </c>
      <c r="S47" s="628">
        <f>IFERROR(('Provoz opční 1'!Q$16+2*'Provoz opční 1'!Q$17)/('Provoz opční 1'!Q$4+2*'Provoz opční 1'!Q$5),0)</f>
        <v>0.33328669980647568</v>
      </c>
      <c r="T47" s="628">
        <f>IFERROR(('Provoz opční 1'!R$16+2*'Provoz opční 1'!R$17)/('Provoz opční 1'!R$4+2*'Provoz opční 1'!R$5),0)</f>
        <v>0.33328669980647568</v>
      </c>
      <c r="U47" s="628">
        <f>IFERROR(('Provoz opční 1'!S$16+2*'Provoz opční 1'!S$17)/('Provoz opční 1'!S$4+2*'Provoz opční 1'!S$5),0)</f>
        <v>0.33328669980647568</v>
      </c>
      <c r="V47" s="628">
        <f>IFERROR(('Provoz opční 1'!T$16+2*'Provoz opční 1'!T$17)/('Provoz opční 1'!T$4+2*'Provoz opční 1'!T$5),0)</f>
        <v>0.33328669980647568</v>
      </c>
      <c r="W47" s="628">
        <f>IFERROR(('Provoz opční 1'!U$16+2*'Provoz opční 1'!U$17)/('Provoz opční 1'!U$4+2*'Provoz opční 1'!U$5),0)</f>
        <v>0.33328669980647568</v>
      </c>
      <c r="X47" s="628">
        <f>IFERROR(('Provoz opční 1'!V$16+2*'Provoz opční 1'!V$17)/('Provoz opční 1'!V$4+2*'Provoz opční 1'!V$5),0)</f>
        <v>0.33328669980647568</v>
      </c>
      <c r="Y47" s="628">
        <f>IFERROR(('Provoz opční 1'!W$16+2*'Provoz opční 1'!W$17)/('Provoz opční 1'!W$4+2*'Provoz opční 1'!W$5),0)</f>
        <v>0.33328669980647568</v>
      </c>
      <c r="Z47" s="628">
        <f>IFERROR(('Provoz opční 1'!X$16+2*'Provoz opční 1'!X$17)/('Provoz opční 1'!X$4+2*'Provoz opční 1'!X$5),0)</f>
        <v>0.33328669980647568</v>
      </c>
      <c r="AA47" s="628">
        <f>IFERROR(('Provoz opční 1'!Y$16+2*'Provoz opční 1'!Y$17)/('Provoz opční 1'!Y$4+2*'Provoz opční 1'!Y$5),0)</f>
        <v>0.33328669980647568</v>
      </c>
      <c r="AB47" s="628">
        <f>IFERROR(('Provoz opční 1'!Z$16+2*'Provoz opční 1'!Z$17)/('Provoz opční 1'!Z$4+2*'Provoz opční 1'!Z$5),0)</f>
        <v>0.33328669980647568</v>
      </c>
      <c r="AC47" s="628">
        <f>IFERROR(('Provoz opční 1'!AA$16+2*'Provoz opční 1'!AA$17)/('Provoz opční 1'!AA$4+2*'Provoz opční 1'!AA$5),0)</f>
        <v>0.33328669980647568</v>
      </c>
      <c r="AD47" s="628">
        <f>IFERROR(('Provoz opční 1'!AB$16+2*'Provoz opční 1'!AB$17)/('Provoz opční 1'!AB$4+2*'Provoz opční 1'!AB$5),0)</f>
        <v>0.33328669980647568</v>
      </c>
      <c r="AE47" s="628">
        <f>IFERROR(('Provoz opční 1'!AC$16+2*'Provoz opční 1'!AC$17)/('Provoz opční 1'!AC$4+2*'Provoz opční 1'!AC$5),0)</f>
        <v>0.33328669980647568</v>
      </c>
      <c r="AF47" s="628">
        <f>IFERROR(('Provoz opční 1'!AD$16+2*'Provoz opční 1'!AD$17)/('Provoz opční 1'!AD$4+2*'Provoz opční 1'!AD$5),0)</f>
        <v>0.33328669980647568</v>
      </c>
      <c r="AG47" s="628">
        <f>IFERROR(('Provoz opční 1'!AE$16+2*'Provoz opční 1'!AE$17)/('Provoz opční 1'!AE$4+2*'Provoz opční 1'!AE$5),0)</f>
        <v>0.33328669980647568</v>
      </c>
      <c r="AH47" s="628">
        <f>IFERROR(('Provoz opční 1'!AF$16+2*'Provoz opční 1'!AF$17)/('Provoz opční 1'!AF$4+2*'Provoz opční 1'!AF$5),0)</f>
        <v>0.33328669980647568</v>
      </c>
      <c r="AI47" s="628">
        <f>IFERROR(('Provoz opční 1'!AG$16+2*'Provoz opční 1'!AG$17)/('Provoz opční 1'!AG$4+2*'Provoz opční 1'!AG$5),0)</f>
        <v>0.33328669980647568</v>
      </c>
      <c r="AJ47" s="628">
        <f>IFERROR(('Provoz opční 1'!AH$16+2*'Provoz opční 1'!AH$17)/('Provoz opční 1'!AH$4+2*'Provoz opční 1'!AH$5),0)</f>
        <v>0.33328669980647568</v>
      </c>
      <c r="AK47" s="654">
        <f>IFERROR(('Provoz opční 1'!AI$16+2*'Provoz opční 1'!AI$17)/('Provoz opční 1'!AI$4+2*'Provoz opční 1'!AI$5),0)</f>
        <v>0.33328669980647568</v>
      </c>
      <c r="AL47" s="727" t="s">
        <v>623</v>
      </c>
    </row>
    <row r="48" spans="1:38" x14ac:dyDescent="0.3">
      <c r="A48" s="4">
        <f t="shared" si="27"/>
        <v>3</v>
      </c>
      <c r="B48" s="45" t="str">
        <f t="shared" si="27"/>
        <v>Přímý materiál</v>
      </c>
      <c r="C48" s="64" t="str">
        <f t="shared" si="27"/>
        <v/>
      </c>
      <c r="D48" s="65" t="str">
        <f t="shared" si="27"/>
        <v/>
      </c>
      <c r="E48" s="628">
        <f>IFERROR(('Provoz opční 1'!C$16+2*'Provoz opční 1'!C$17)/('Provoz opční 1'!C$4+2*'Provoz opční 1'!C$5),0)</f>
        <v>0</v>
      </c>
      <c r="F48" s="628">
        <f>IFERROR(('Provoz opční 1'!D$16+2*'Provoz opční 1'!D$17)/('Provoz opční 1'!D$4+2*'Provoz opční 1'!D$5),0)</f>
        <v>0</v>
      </c>
      <c r="G48" s="628">
        <f>IFERROR(('Provoz opční 1'!E$16+2*'Provoz opční 1'!E$17)/('Provoz opční 1'!E$4+2*'Provoz opční 1'!E$5),0)</f>
        <v>0</v>
      </c>
      <c r="H48" s="628">
        <f>IFERROR(('Provoz opční 1'!F$16+2*'Provoz opční 1'!F$17)/('Provoz opční 1'!F$4+2*'Provoz opční 1'!F$5),0)</f>
        <v>0</v>
      </c>
      <c r="I48" s="628">
        <f>IFERROR(('Provoz opční 1'!G$16+2*'Provoz opční 1'!G$17)/('Provoz opční 1'!G$4+2*'Provoz opční 1'!G$5),0)</f>
        <v>0</v>
      </c>
      <c r="J48" s="628">
        <f>IFERROR(('Provoz opční 1'!H$16+2*'Provoz opční 1'!H$17)/('Provoz opční 1'!H$4+2*'Provoz opční 1'!H$5),0)</f>
        <v>0.19205279190217961</v>
      </c>
      <c r="K48" s="628">
        <f>IFERROR(('Provoz opční 1'!I$16+2*'Provoz opční 1'!I$17)/('Provoz opční 1'!I$4+2*'Provoz opční 1'!I$5),0)</f>
        <v>0.33328669980647568</v>
      </c>
      <c r="L48" s="628">
        <f>IFERROR(('Provoz opční 1'!J$16+2*'Provoz opční 1'!J$17)/('Provoz opční 1'!J$4+2*'Provoz opční 1'!J$5),0)</f>
        <v>0.33328669980647568</v>
      </c>
      <c r="M48" s="628">
        <f>IFERROR(('Provoz opční 1'!K$16+2*'Provoz opční 1'!K$17)/('Provoz opční 1'!K$4+2*'Provoz opční 1'!K$5),0)</f>
        <v>0.33328669980647568</v>
      </c>
      <c r="N48" s="628">
        <f>IFERROR(('Provoz opční 1'!L$16+2*'Provoz opční 1'!L$17)/('Provoz opční 1'!L$4+2*'Provoz opční 1'!L$5),0)</f>
        <v>0.33328669980647568</v>
      </c>
      <c r="O48" s="628">
        <f>IFERROR(('Provoz opční 1'!M$16+2*'Provoz opční 1'!M$17)/('Provoz opční 1'!M$4+2*'Provoz opční 1'!M$5),0)</f>
        <v>0.33328669980647568</v>
      </c>
      <c r="P48" s="628">
        <f>IFERROR(('Provoz opční 1'!N$16+2*'Provoz opční 1'!N$17)/('Provoz opční 1'!N$4+2*'Provoz opční 1'!N$5),0)</f>
        <v>0.33328669980647568</v>
      </c>
      <c r="Q48" s="628">
        <f>IFERROR(('Provoz opční 1'!O$16+2*'Provoz opční 1'!O$17)/('Provoz opční 1'!O$4+2*'Provoz opční 1'!O$5),0)</f>
        <v>0.33328669980647568</v>
      </c>
      <c r="R48" s="628">
        <f>IFERROR(('Provoz opční 1'!P$16+2*'Provoz opční 1'!P$17)/('Provoz opční 1'!P$4+2*'Provoz opční 1'!P$5),0)</f>
        <v>0.33328669980647568</v>
      </c>
      <c r="S48" s="628">
        <f>IFERROR(('Provoz opční 1'!Q$16+2*'Provoz opční 1'!Q$17)/('Provoz opční 1'!Q$4+2*'Provoz opční 1'!Q$5),0)</f>
        <v>0.33328669980647568</v>
      </c>
      <c r="T48" s="628">
        <f>IFERROR(('Provoz opční 1'!R$16+2*'Provoz opční 1'!R$17)/('Provoz opční 1'!R$4+2*'Provoz opční 1'!R$5),0)</f>
        <v>0.33328669980647568</v>
      </c>
      <c r="U48" s="628">
        <f>IFERROR(('Provoz opční 1'!S$16+2*'Provoz opční 1'!S$17)/('Provoz opční 1'!S$4+2*'Provoz opční 1'!S$5),0)</f>
        <v>0.33328669980647568</v>
      </c>
      <c r="V48" s="628">
        <f>IFERROR(('Provoz opční 1'!T$16+2*'Provoz opční 1'!T$17)/('Provoz opční 1'!T$4+2*'Provoz opční 1'!T$5),0)</f>
        <v>0.33328669980647568</v>
      </c>
      <c r="W48" s="628">
        <f>IFERROR(('Provoz opční 1'!U$16+2*'Provoz opční 1'!U$17)/('Provoz opční 1'!U$4+2*'Provoz opční 1'!U$5),0)</f>
        <v>0.33328669980647568</v>
      </c>
      <c r="X48" s="628">
        <f>IFERROR(('Provoz opční 1'!V$16+2*'Provoz opční 1'!V$17)/('Provoz opční 1'!V$4+2*'Provoz opční 1'!V$5),0)</f>
        <v>0.33328669980647568</v>
      </c>
      <c r="Y48" s="628">
        <f>IFERROR(('Provoz opční 1'!W$16+2*'Provoz opční 1'!W$17)/('Provoz opční 1'!W$4+2*'Provoz opční 1'!W$5),0)</f>
        <v>0.33328669980647568</v>
      </c>
      <c r="Z48" s="628">
        <f>IFERROR(('Provoz opční 1'!X$16+2*'Provoz opční 1'!X$17)/('Provoz opční 1'!X$4+2*'Provoz opční 1'!X$5),0)</f>
        <v>0.33328669980647568</v>
      </c>
      <c r="AA48" s="628">
        <f>IFERROR(('Provoz opční 1'!Y$16+2*'Provoz opční 1'!Y$17)/('Provoz opční 1'!Y$4+2*'Provoz opční 1'!Y$5),0)</f>
        <v>0.33328669980647568</v>
      </c>
      <c r="AB48" s="628">
        <f>IFERROR(('Provoz opční 1'!Z$16+2*'Provoz opční 1'!Z$17)/('Provoz opční 1'!Z$4+2*'Provoz opční 1'!Z$5),0)</f>
        <v>0.33328669980647568</v>
      </c>
      <c r="AC48" s="628">
        <f>IFERROR(('Provoz opční 1'!AA$16+2*'Provoz opční 1'!AA$17)/('Provoz opční 1'!AA$4+2*'Provoz opční 1'!AA$5),0)</f>
        <v>0.33328669980647568</v>
      </c>
      <c r="AD48" s="628">
        <f>IFERROR(('Provoz opční 1'!AB$16+2*'Provoz opční 1'!AB$17)/('Provoz opční 1'!AB$4+2*'Provoz opční 1'!AB$5),0)</f>
        <v>0.33328669980647568</v>
      </c>
      <c r="AE48" s="628">
        <f>IFERROR(('Provoz opční 1'!AC$16+2*'Provoz opční 1'!AC$17)/('Provoz opční 1'!AC$4+2*'Provoz opční 1'!AC$5),0)</f>
        <v>0.33328669980647568</v>
      </c>
      <c r="AF48" s="628">
        <f>IFERROR(('Provoz opční 1'!AD$16+2*'Provoz opční 1'!AD$17)/('Provoz opční 1'!AD$4+2*'Provoz opční 1'!AD$5),0)</f>
        <v>0.33328669980647568</v>
      </c>
      <c r="AG48" s="628">
        <f>IFERROR(('Provoz opční 1'!AE$16+2*'Provoz opční 1'!AE$17)/('Provoz opční 1'!AE$4+2*'Provoz opční 1'!AE$5),0)</f>
        <v>0.33328669980647568</v>
      </c>
      <c r="AH48" s="628">
        <f>IFERROR(('Provoz opční 1'!AF$16+2*'Provoz opční 1'!AF$17)/('Provoz opční 1'!AF$4+2*'Provoz opční 1'!AF$5),0)</f>
        <v>0.33328669980647568</v>
      </c>
      <c r="AI48" s="628">
        <f>IFERROR(('Provoz opční 1'!AG$16+2*'Provoz opční 1'!AG$17)/('Provoz opční 1'!AG$4+2*'Provoz opční 1'!AG$5),0)</f>
        <v>0.33328669980647568</v>
      </c>
      <c r="AJ48" s="628">
        <f>IFERROR(('Provoz opční 1'!AH$16+2*'Provoz opční 1'!AH$17)/('Provoz opční 1'!AH$4+2*'Provoz opční 1'!AH$5),0)</f>
        <v>0.33328669980647568</v>
      </c>
      <c r="AK48" s="654">
        <f>IFERROR(('Provoz opční 1'!AI$16+2*'Provoz opční 1'!AI$17)/('Provoz opční 1'!AI$4+2*'Provoz opční 1'!AI$5),0)</f>
        <v>0.33328669980647568</v>
      </c>
      <c r="AL48" s="727" t="s">
        <v>623</v>
      </c>
    </row>
    <row r="49" spans="1:38" x14ac:dyDescent="0.3">
      <c r="A49" s="4">
        <f t="shared" si="27"/>
        <v>4</v>
      </c>
      <c r="B49" s="45" t="str">
        <f t="shared" si="27"/>
        <v>Opravy a údržba vozidel</v>
      </c>
      <c r="C49" s="64" t="str">
        <f t="shared" si="27"/>
        <v/>
      </c>
      <c r="D49" s="65" t="str">
        <f t="shared" si="27"/>
        <v/>
      </c>
      <c r="E49" s="628">
        <f>IFERROR(('Provoz opční 1'!C$16+2*'Provoz opční 1'!C$17)/('Provoz opční 1'!C$4+2*'Provoz opční 1'!C$5),0)</f>
        <v>0</v>
      </c>
      <c r="F49" s="628">
        <f>IFERROR(('Provoz opční 1'!D$16+2*'Provoz opční 1'!D$17)/('Provoz opční 1'!D$4+2*'Provoz opční 1'!D$5),0)</f>
        <v>0</v>
      </c>
      <c r="G49" s="628">
        <f>IFERROR(('Provoz opční 1'!E$16+2*'Provoz opční 1'!E$17)/('Provoz opční 1'!E$4+2*'Provoz opční 1'!E$5),0)</f>
        <v>0</v>
      </c>
      <c r="H49" s="628">
        <f>IFERROR(('Provoz opční 1'!F$16+2*'Provoz opční 1'!F$17)/('Provoz opční 1'!F$4+2*'Provoz opční 1'!F$5),0)</f>
        <v>0</v>
      </c>
      <c r="I49" s="628">
        <f>IFERROR(('Provoz opční 1'!G$16+2*'Provoz opční 1'!G$17)/('Provoz opční 1'!G$4+2*'Provoz opční 1'!G$5),0)</f>
        <v>0</v>
      </c>
      <c r="J49" s="628">
        <f>IFERROR(('Provoz opční 1'!H$16+2*'Provoz opční 1'!H$17)/('Provoz opční 1'!H$4+2*'Provoz opční 1'!H$5),0)</f>
        <v>0.19205279190217961</v>
      </c>
      <c r="K49" s="628">
        <f>IFERROR(('Provoz opční 1'!I$16+2*'Provoz opční 1'!I$17)/('Provoz opční 1'!I$4+2*'Provoz opční 1'!I$5),0)</f>
        <v>0.33328669980647568</v>
      </c>
      <c r="L49" s="628">
        <f>IFERROR(('Provoz opční 1'!J$16+2*'Provoz opční 1'!J$17)/('Provoz opční 1'!J$4+2*'Provoz opční 1'!J$5),0)</f>
        <v>0.33328669980647568</v>
      </c>
      <c r="M49" s="628">
        <f>IFERROR(('Provoz opční 1'!K$16+2*'Provoz opční 1'!K$17)/('Provoz opční 1'!K$4+2*'Provoz opční 1'!K$5),0)</f>
        <v>0.33328669980647568</v>
      </c>
      <c r="N49" s="628">
        <f>IFERROR(('Provoz opční 1'!L$16+2*'Provoz opční 1'!L$17)/('Provoz opční 1'!L$4+2*'Provoz opční 1'!L$5),0)</f>
        <v>0.33328669980647568</v>
      </c>
      <c r="O49" s="628">
        <f>IFERROR(('Provoz opční 1'!M$16+2*'Provoz opční 1'!M$17)/('Provoz opční 1'!M$4+2*'Provoz opční 1'!M$5),0)</f>
        <v>0.33328669980647568</v>
      </c>
      <c r="P49" s="628">
        <f>IFERROR(('Provoz opční 1'!N$16+2*'Provoz opční 1'!N$17)/('Provoz opční 1'!N$4+2*'Provoz opční 1'!N$5),0)</f>
        <v>0.33328669980647568</v>
      </c>
      <c r="Q49" s="628">
        <f>IFERROR(('Provoz opční 1'!O$16+2*'Provoz opční 1'!O$17)/('Provoz opční 1'!O$4+2*'Provoz opční 1'!O$5),0)</f>
        <v>0.33328669980647568</v>
      </c>
      <c r="R49" s="628">
        <f>IFERROR(('Provoz opční 1'!P$16+2*'Provoz opční 1'!P$17)/('Provoz opční 1'!P$4+2*'Provoz opční 1'!P$5),0)</f>
        <v>0.33328669980647568</v>
      </c>
      <c r="S49" s="628">
        <f>IFERROR(('Provoz opční 1'!Q$16+2*'Provoz opční 1'!Q$17)/('Provoz opční 1'!Q$4+2*'Provoz opční 1'!Q$5),0)</f>
        <v>0.33328669980647568</v>
      </c>
      <c r="T49" s="628">
        <f>IFERROR(('Provoz opční 1'!R$16+2*'Provoz opční 1'!R$17)/('Provoz opční 1'!R$4+2*'Provoz opční 1'!R$5),0)</f>
        <v>0.33328669980647568</v>
      </c>
      <c r="U49" s="628">
        <f>IFERROR(('Provoz opční 1'!S$16+2*'Provoz opční 1'!S$17)/('Provoz opční 1'!S$4+2*'Provoz opční 1'!S$5),0)</f>
        <v>0.33328669980647568</v>
      </c>
      <c r="V49" s="628">
        <f>IFERROR(('Provoz opční 1'!T$16+2*'Provoz opční 1'!T$17)/('Provoz opční 1'!T$4+2*'Provoz opční 1'!T$5),0)</f>
        <v>0.33328669980647568</v>
      </c>
      <c r="W49" s="628">
        <f>IFERROR(('Provoz opční 1'!U$16+2*'Provoz opční 1'!U$17)/('Provoz opční 1'!U$4+2*'Provoz opční 1'!U$5),0)</f>
        <v>0.33328669980647568</v>
      </c>
      <c r="X49" s="628">
        <f>IFERROR(('Provoz opční 1'!V$16+2*'Provoz opční 1'!V$17)/('Provoz opční 1'!V$4+2*'Provoz opční 1'!V$5),0)</f>
        <v>0.33328669980647568</v>
      </c>
      <c r="Y49" s="628">
        <f>IFERROR(('Provoz opční 1'!W$16+2*'Provoz opční 1'!W$17)/('Provoz opční 1'!W$4+2*'Provoz opční 1'!W$5),0)</f>
        <v>0.33328669980647568</v>
      </c>
      <c r="Z49" s="628">
        <f>IFERROR(('Provoz opční 1'!X$16+2*'Provoz opční 1'!X$17)/('Provoz opční 1'!X$4+2*'Provoz opční 1'!X$5),0)</f>
        <v>0.33328669980647568</v>
      </c>
      <c r="AA49" s="628">
        <f>IFERROR(('Provoz opční 1'!Y$16+2*'Provoz opční 1'!Y$17)/('Provoz opční 1'!Y$4+2*'Provoz opční 1'!Y$5),0)</f>
        <v>0.33328669980647568</v>
      </c>
      <c r="AB49" s="628">
        <f>IFERROR(('Provoz opční 1'!Z$16+2*'Provoz opční 1'!Z$17)/('Provoz opční 1'!Z$4+2*'Provoz opční 1'!Z$5),0)</f>
        <v>0.33328669980647568</v>
      </c>
      <c r="AC49" s="628">
        <f>IFERROR(('Provoz opční 1'!AA$16+2*'Provoz opční 1'!AA$17)/('Provoz opční 1'!AA$4+2*'Provoz opční 1'!AA$5),0)</f>
        <v>0.33328669980647568</v>
      </c>
      <c r="AD49" s="628">
        <f>IFERROR(('Provoz opční 1'!AB$16+2*'Provoz opční 1'!AB$17)/('Provoz opční 1'!AB$4+2*'Provoz opční 1'!AB$5),0)</f>
        <v>0.33328669980647568</v>
      </c>
      <c r="AE49" s="628">
        <f>IFERROR(('Provoz opční 1'!AC$16+2*'Provoz opční 1'!AC$17)/('Provoz opční 1'!AC$4+2*'Provoz opční 1'!AC$5),0)</f>
        <v>0.33328669980647568</v>
      </c>
      <c r="AF49" s="628">
        <f>IFERROR(('Provoz opční 1'!AD$16+2*'Provoz opční 1'!AD$17)/('Provoz opční 1'!AD$4+2*'Provoz opční 1'!AD$5),0)</f>
        <v>0.33328669980647568</v>
      </c>
      <c r="AG49" s="628">
        <f>IFERROR(('Provoz opční 1'!AE$16+2*'Provoz opční 1'!AE$17)/('Provoz opční 1'!AE$4+2*'Provoz opční 1'!AE$5),0)</f>
        <v>0.33328669980647568</v>
      </c>
      <c r="AH49" s="628">
        <f>IFERROR(('Provoz opční 1'!AF$16+2*'Provoz opční 1'!AF$17)/('Provoz opční 1'!AF$4+2*'Provoz opční 1'!AF$5),0)</f>
        <v>0.33328669980647568</v>
      </c>
      <c r="AI49" s="628">
        <f>IFERROR(('Provoz opční 1'!AG$16+2*'Provoz opční 1'!AG$17)/('Provoz opční 1'!AG$4+2*'Provoz opční 1'!AG$5),0)</f>
        <v>0.33328669980647568</v>
      </c>
      <c r="AJ49" s="628">
        <f>IFERROR(('Provoz opční 1'!AH$16+2*'Provoz opční 1'!AH$17)/('Provoz opční 1'!AH$4+2*'Provoz opční 1'!AH$5),0)</f>
        <v>0.33328669980647568</v>
      </c>
      <c r="AK49" s="654">
        <f>IFERROR(('Provoz opční 1'!AI$16+2*'Provoz opční 1'!AI$17)/('Provoz opční 1'!AI$4+2*'Provoz opční 1'!AI$5),0)</f>
        <v>0.33328669980647568</v>
      </c>
      <c r="AL49" s="727" t="s">
        <v>623</v>
      </c>
    </row>
    <row r="50" spans="1:38" x14ac:dyDescent="0.3">
      <c r="A50" s="4">
        <f t="shared" si="27"/>
        <v>5</v>
      </c>
      <c r="B50" s="45" t="str">
        <f t="shared" si="27"/>
        <v>Odpisy dlouhodobého majetku</v>
      </c>
      <c r="C50" s="64">
        <f t="shared" si="27"/>
        <v>5.0999999999999996</v>
      </c>
      <c r="D50" s="66" t="str">
        <f t="shared" si="27"/>
        <v>Vozidla</v>
      </c>
      <c r="E50" s="628">
        <f>IFERROR(('Provoz opční 1'!C$16+2*'Provoz opční 1'!C$17)/('Provoz opční 1'!C$4+2*'Provoz opční 1'!C$5),0)</f>
        <v>0</v>
      </c>
      <c r="F50" s="628">
        <f>IFERROR(('Provoz opční 1'!D$16+2*'Provoz opční 1'!D$17)/('Provoz opční 1'!D$4+2*'Provoz opční 1'!D$5),0)</f>
        <v>0</v>
      </c>
      <c r="G50" s="628">
        <f>IFERROR(('Provoz opční 1'!E$16+2*'Provoz opční 1'!E$17)/('Provoz opční 1'!E$4+2*'Provoz opční 1'!E$5),0)</f>
        <v>0</v>
      </c>
      <c r="H50" s="628">
        <f>IFERROR(('Provoz opční 1'!F$16+2*'Provoz opční 1'!F$17)/('Provoz opční 1'!F$4+2*'Provoz opční 1'!F$5),0)</f>
        <v>0</v>
      </c>
      <c r="I50" s="628">
        <f>IFERROR(('Provoz opční 1'!G$16+2*'Provoz opční 1'!G$17)/('Provoz opční 1'!G$4+2*'Provoz opční 1'!G$5),0)</f>
        <v>0</v>
      </c>
      <c r="J50" s="628">
        <f>IFERROR(('Provoz opční 1'!H$16+2*'Provoz opční 1'!H$17)/('Provoz opční 1'!H$4+2*'Provoz opční 1'!H$5),0)</f>
        <v>0.19205279190217961</v>
      </c>
      <c r="K50" s="628">
        <f>IFERROR(('Provoz opční 1'!I$16+2*'Provoz opční 1'!I$17)/('Provoz opční 1'!I$4+2*'Provoz opční 1'!I$5),0)</f>
        <v>0.33328669980647568</v>
      </c>
      <c r="L50" s="628">
        <f>IFERROR(('Provoz opční 1'!J$16+2*'Provoz opční 1'!J$17)/('Provoz opční 1'!J$4+2*'Provoz opční 1'!J$5),0)</f>
        <v>0.33328669980647568</v>
      </c>
      <c r="M50" s="628">
        <f>IFERROR(('Provoz opční 1'!K$16+2*'Provoz opční 1'!K$17)/('Provoz opční 1'!K$4+2*'Provoz opční 1'!K$5),0)</f>
        <v>0.33328669980647568</v>
      </c>
      <c r="N50" s="628">
        <f>IFERROR(('Provoz opční 1'!L$16+2*'Provoz opční 1'!L$17)/('Provoz opční 1'!L$4+2*'Provoz opční 1'!L$5),0)</f>
        <v>0.33328669980647568</v>
      </c>
      <c r="O50" s="628">
        <f>IFERROR(('Provoz opční 1'!M$16+2*'Provoz opční 1'!M$17)/('Provoz opční 1'!M$4+2*'Provoz opční 1'!M$5),0)</f>
        <v>0.33328669980647568</v>
      </c>
      <c r="P50" s="628">
        <f>IFERROR(('Provoz opční 1'!N$16+2*'Provoz opční 1'!N$17)/('Provoz opční 1'!N$4+2*'Provoz opční 1'!N$5),0)</f>
        <v>0.33328669980647568</v>
      </c>
      <c r="Q50" s="628">
        <f>IFERROR(('Provoz opční 1'!O$16+2*'Provoz opční 1'!O$17)/('Provoz opční 1'!O$4+2*'Provoz opční 1'!O$5),0)</f>
        <v>0.33328669980647568</v>
      </c>
      <c r="R50" s="628">
        <f>IFERROR(('Provoz opční 1'!P$16+2*'Provoz opční 1'!P$17)/('Provoz opční 1'!P$4+2*'Provoz opční 1'!P$5),0)</f>
        <v>0.33328669980647568</v>
      </c>
      <c r="S50" s="628">
        <f>IFERROR(('Provoz opční 1'!Q$16+2*'Provoz opční 1'!Q$17)/('Provoz opční 1'!Q$4+2*'Provoz opční 1'!Q$5),0)</f>
        <v>0.33328669980647568</v>
      </c>
      <c r="T50" s="628">
        <f>IFERROR(('Provoz opční 1'!R$16+2*'Provoz opční 1'!R$17)/('Provoz opční 1'!R$4+2*'Provoz opční 1'!R$5),0)</f>
        <v>0.33328669980647568</v>
      </c>
      <c r="U50" s="628">
        <f>IFERROR(('Provoz opční 1'!S$16+2*'Provoz opční 1'!S$17)/('Provoz opční 1'!S$4+2*'Provoz opční 1'!S$5),0)</f>
        <v>0.33328669980647568</v>
      </c>
      <c r="V50" s="628">
        <f>IFERROR(('Provoz opční 1'!T$16+2*'Provoz opční 1'!T$17)/('Provoz opční 1'!T$4+2*'Provoz opční 1'!T$5),0)</f>
        <v>0.33328669980647568</v>
      </c>
      <c r="W50" s="628">
        <f>IFERROR(('Provoz opční 1'!U$16+2*'Provoz opční 1'!U$17)/('Provoz opční 1'!U$4+2*'Provoz opční 1'!U$5),0)</f>
        <v>0.33328669980647568</v>
      </c>
      <c r="X50" s="628">
        <f>IFERROR(('Provoz opční 1'!V$16+2*'Provoz opční 1'!V$17)/('Provoz opční 1'!V$4+2*'Provoz opční 1'!V$5),0)</f>
        <v>0.33328669980647568</v>
      </c>
      <c r="Y50" s="628">
        <f>IFERROR(('Provoz opční 1'!W$16+2*'Provoz opční 1'!W$17)/('Provoz opční 1'!W$4+2*'Provoz opční 1'!W$5),0)</f>
        <v>0.33328669980647568</v>
      </c>
      <c r="Z50" s="628">
        <f>IFERROR(('Provoz opční 1'!X$16+2*'Provoz opční 1'!X$17)/('Provoz opční 1'!X$4+2*'Provoz opční 1'!X$5),0)</f>
        <v>0.33328669980647568</v>
      </c>
      <c r="AA50" s="628">
        <f>IFERROR(('Provoz opční 1'!Y$16+2*'Provoz opční 1'!Y$17)/('Provoz opční 1'!Y$4+2*'Provoz opční 1'!Y$5),0)</f>
        <v>0.33328669980647568</v>
      </c>
      <c r="AB50" s="628">
        <f>IFERROR(('Provoz opční 1'!Z$16+2*'Provoz opční 1'!Z$17)/('Provoz opční 1'!Z$4+2*'Provoz opční 1'!Z$5),0)</f>
        <v>0.33328669980647568</v>
      </c>
      <c r="AC50" s="628">
        <f>IFERROR(('Provoz opční 1'!AA$16+2*'Provoz opční 1'!AA$17)/('Provoz opční 1'!AA$4+2*'Provoz opční 1'!AA$5),0)</f>
        <v>0.33328669980647568</v>
      </c>
      <c r="AD50" s="628">
        <f>IFERROR(('Provoz opční 1'!AB$16+2*'Provoz opční 1'!AB$17)/('Provoz opční 1'!AB$4+2*'Provoz opční 1'!AB$5),0)</f>
        <v>0.33328669980647568</v>
      </c>
      <c r="AE50" s="628">
        <f>IFERROR(('Provoz opční 1'!AC$16+2*'Provoz opční 1'!AC$17)/('Provoz opční 1'!AC$4+2*'Provoz opční 1'!AC$5),0)</f>
        <v>0.33328669980647568</v>
      </c>
      <c r="AF50" s="628">
        <f>IFERROR(('Provoz opční 1'!AD$16+2*'Provoz opční 1'!AD$17)/('Provoz opční 1'!AD$4+2*'Provoz opční 1'!AD$5),0)</f>
        <v>0.33328669980647568</v>
      </c>
      <c r="AG50" s="628">
        <f>IFERROR(('Provoz opční 1'!AE$16+2*'Provoz opční 1'!AE$17)/('Provoz opční 1'!AE$4+2*'Provoz opční 1'!AE$5),0)</f>
        <v>0.33328669980647568</v>
      </c>
      <c r="AH50" s="628">
        <f>IFERROR(('Provoz opční 1'!AF$16+2*'Provoz opční 1'!AF$17)/('Provoz opční 1'!AF$4+2*'Provoz opční 1'!AF$5),0)</f>
        <v>0.33328669980647568</v>
      </c>
      <c r="AI50" s="628">
        <f>IFERROR(('Provoz opční 1'!AG$16+2*'Provoz opční 1'!AG$17)/('Provoz opční 1'!AG$4+2*'Provoz opční 1'!AG$5),0)</f>
        <v>0.33328669980647568</v>
      </c>
      <c r="AJ50" s="628">
        <f>IFERROR(('Provoz opční 1'!AH$16+2*'Provoz opční 1'!AH$17)/('Provoz opční 1'!AH$4+2*'Provoz opční 1'!AH$5),0)</f>
        <v>0.33328669980647568</v>
      </c>
      <c r="AK50" s="654">
        <f>IFERROR(('Provoz opční 1'!AI$16+2*'Provoz opční 1'!AI$17)/('Provoz opční 1'!AI$4+2*'Provoz opční 1'!AI$5),0)</f>
        <v>0.33328669980647568</v>
      </c>
      <c r="AL50" s="727" t="s">
        <v>623</v>
      </c>
    </row>
    <row r="51" spans="1:38" x14ac:dyDescent="0.3">
      <c r="A51" s="4" t="str">
        <f t="shared" si="27"/>
        <v/>
      </c>
      <c r="B51" s="45" t="str">
        <f t="shared" si="27"/>
        <v/>
      </c>
      <c r="C51" s="64">
        <f t="shared" si="27"/>
        <v>5.2</v>
      </c>
      <c r="D51" s="66" t="str">
        <f t="shared" si="27"/>
        <v>Ostatní</v>
      </c>
      <c r="E51" s="628">
        <f>IFERROR(('Provoz opční 1'!C$16+2*'Provoz opční 1'!C$17)/('Provoz opční 1'!C$4+2*'Provoz opční 1'!C$5),0)</f>
        <v>0</v>
      </c>
      <c r="F51" s="628">
        <f>IFERROR(('Provoz opční 1'!D$16+2*'Provoz opční 1'!D$17)/('Provoz opční 1'!D$4+2*'Provoz opční 1'!D$5),0)</f>
        <v>0</v>
      </c>
      <c r="G51" s="628">
        <f>IFERROR(('Provoz opční 1'!E$16+2*'Provoz opční 1'!E$17)/('Provoz opční 1'!E$4+2*'Provoz opční 1'!E$5),0)</f>
        <v>0</v>
      </c>
      <c r="H51" s="628">
        <f>IFERROR(('Provoz opční 1'!F$16+2*'Provoz opční 1'!F$17)/('Provoz opční 1'!F$4+2*'Provoz opční 1'!F$5),0)</f>
        <v>0</v>
      </c>
      <c r="I51" s="628">
        <f>IFERROR(('Provoz opční 1'!G$16+2*'Provoz opční 1'!G$17)/('Provoz opční 1'!G$4+2*'Provoz opční 1'!G$5),0)</f>
        <v>0</v>
      </c>
      <c r="J51" s="628">
        <f>IFERROR(('Provoz opční 1'!H$16+2*'Provoz opční 1'!H$17)/('Provoz opční 1'!H$4+2*'Provoz opční 1'!H$5),0)</f>
        <v>0.19205279190217961</v>
      </c>
      <c r="K51" s="628">
        <f>IFERROR(('Provoz opční 1'!I$16+2*'Provoz opční 1'!I$17)/('Provoz opční 1'!I$4+2*'Provoz opční 1'!I$5),0)</f>
        <v>0.33328669980647568</v>
      </c>
      <c r="L51" s="628">
        <f>IFERROR(('Provoz opční 1'!J$16+2*'Provoz opční 1'!J$17)/('Provoz opční 1'!J$4+2*'Provoz opční 1'!J$5),0)</f>
        <v>0.33328669980647568</v>
      </c>
      <c r="M51" s="628">
        <f>IFERROR(('Provoz opční 1'!K$16+2*'Provoz opční 1'!K$17)/('Provoz opční 1'!K$4+2*'Provoz opční 1'!K$5),0)</f>
        <v>0.33328669980647568</v>
      </c>
      <c r="N51" s="628">
        <f>IFERROR(('Provoz opční 1'!L$16+2*'Provoz opční 1'!L$17)/('Provoz opční 1'!L$4+2*'Provoz opční 1'!L$5),0)</f>
        <v>0.33328669980647568</v>
      </c>
      <c r="O51" s="628">
        <f>IFERROR(('Provoz opční 1'!M$16+2*'Provoz opční 1'!M$17)/('Provoz opční 1'!M$4+2*'Provoz opční 1'!M$5),0)</f>
        <v>0.33328669980647568</v>
      </c>
      <c r="P51" s="628">
        <f>IFERROR(('Provoz opční 1'!N$16+2*'Provoz opční 1'!N$17)/('Provoz opční 1'!N$4+2*'Provoz opční 1'!N$5),0)</f>
        <v>0.33328669980647568</v>
      </c>
      <c r="Q51" s="628">
        <f>IFERROR(('Provoz opční 1'!O$16+2*'Provoz opční 1'!O$17)/('Provoz opční 1'!O$4+2*'Provoz opční 1'!O$5),0)</f>
        <v>0.33328669980647568</v>
      </c>
      <c r="R51" s="628">
        <f>IFERROR(('Provoz opční 1'!P$16+2*'Provoz opční 1'!P$17)/('Provoz opční 1'!P$4+2*'Provoz opční 1'!P$5),0)</f>
        <v>0.33328669980647568</v>
      </c>
      <c r="S51" s="628">
        <f>IFERROR(('Provoz opční 1'!Q$16+2*'Provoz opční 1'!Q$17)/('Provoz opční 1'!Q$4+2*'Provoz opční 1'!Q$5),0)</f>
        <v>0.33328669980647568</v>
      </c>
      <c r="T51" s="628">
        <f>IFERROR(('Provoz opční 1'!R$16+2*'Provoz opční 1'!R$17)/('Provoz opční 1'!R$4+2*'Provoz opční 1'!R$5),0)</f>
        <v>0.33328669980647568</v>
      </c>
      <c r="U51" s="628">
        <f>IFERROR(('Provoz opční 1'!S$16+2*'Provoz opční 1'!S$17)/('Provoz opční 1'!S$4+2*'Provoz opční 1'!S$5),0)</f>
        <v>0.33328669980647568</v>
      </c>
      <c r="V51" s="628">
        <f>IFERROR(('Provoz opční 1'!T$16+2*'Provoz opční 1'!T$17)/('Provoz opční 1'!T$4+2*'Provoz opční 1'!T$5),0)</f>
        <v>0.33328669980647568</v>
      </c>
      <c r="W51" s="628">
        <f>IFERROR(('Provoz opční 1'!U$16+2*'Provoz opční 1'!U$17)/('Provoz opční 1'!U$4+2*'Provoz opční 1'!U$5),0)</f>
        <v>0.33328669980647568</v>
      </c>
      <c r="X51" s="628">
        <f>IFERROR(('Provoz opční 1'!V$16+2*'Provoz opční 1'!V$17)/('Provoz opční 1'!V$4+2*'Provoz opční 1'!V$5),0)</f>
        <v>0.33328669980647568</v>
      </c>
      <c r="Y51" s="628">
        <f>IFERROR(('Provoz opční 1'!W$16+2*'Provoz opční 1'!W$17)/('Provoz opční 1'!W$4+2*'Provoz opční 1'!W$5),0)</f>
        <v>0.33328669980647568</v>
      </c>
      <c r="Z51" s="628">
        <f>IFERROR(('Provoz opční 1'!X$16+2*'Provoz opční 1'!X$17)/('Provoz opční 1'!X$4+2*'Provoz opční 1'!X$5),0)</f>
        <v>0.33328669980647568</v>
      </c>
      <c r="AA51" s="628">
        <f>IFERROR(('Provoz opční 1'!Y$16+2*'Provoz opční 1'!Y$17)/('Provoz opční 1'!Y$4+2*'Provoz opční 1'!Y$5),0)</f>
        <v>0.33328669980647568</v>
      </c>
      <c r="AB51" s="628">
        <f>IFERROR(('Provoz opční 1'!Z$16+2*'Provoz opční 1'!Z$17)/('Provoz opční 1'!Z$4+2*'Provoz opční 1'!Z$5),0)</f>
        <v>0.33328669980647568</v>
      </c>
      <c r="AC51" s="628">
        <f>IFERROR(('Provoz opční 1'!AA$16+2*'Provoz opční 1'!AA$17)/('Provoz opční 1'!AA$4+2*'Provoz opční 1'!AA$5),0)</f>
        <v>0.33328669980647568</v>
      </c>
      <c r="AD51" s="628">
        <f>IFERROR(('Provoz opční 1'!AB$16+2*'Provoz opční 1'!AB$17)/('Provoz opční 1'!AB$4+2*'Provoz opční 1'!AB$5),0)</f>
        <v>0.33328669980647568</v>
      </c>
      <c r="AE51" s="628">
        <f>IFERROR(('Provoz opční 1'!AC$16+2*'Provoz opční 1'!AC$17)/('Provoz opční 1'!AC$4+2*'Provoz opční 1'!AC$5),0)</f>
        <v>0.33328669980647568</v>
      </c>
      <c r="AF51" s="628">
        <f>IFERROR(('Provoz opční 1'!AD$16+2*'Provoz opční 1'!AD$17)/('Provoz opční 1'!AD$4+2*'Provoz opční 1'!AD$5),0)</f>
        <v>0.33328669980647568</v>
      </c>
      <c r="AG51" s="628">
        <f>IFERROR(('Provoz opční 1'!AE$16+2*'Provoz opční 1'!AE$17)/('Provoz opční 1'!AE$4+2*'Provoz opční 1'!AE$5),0)</f>
        <v>0.33328669980647568</v>
      </c>
      <c r="AH51" s="628">
        <f>IFERROR(('Provoz opční 1'!AF$16+2*'Provoz opční 1'!AF$17)/('Provoz opční 1'!AF$4+2*'Provoz opční 1'!AF$5),0)</f>
        <v>0.33328669980647568</v>
      </c>
      <c r="AI51" s="628">
        <f>IFERROR(('Provoz opční 1'!AG$16+2*'Provoz opční 1'!AG$17)/('Provoz opční 1'!AG$4+2*'Provoz opční 1'!AG$5),0)</f>
        <v>0.33328669980647568</v>
      </c>
      <c r="AJ51" s="628">
        <f>IFERROR(('Provoz opční 1'!AH$16+2*'Provoz opční 1'!AH$17)/('Provoz opční 1'!AH$4+2*'Provoz opční 1'!AH$5),0)</f>
        <v>0.33328669980647568</v>
      </c>
      <c r="AK51" s="654">
        <f>IFERROR(('Provoz opční 1'!AI$16+2*'Provoz opční 1'!AI$17)/('Provoz opční 1'!AI$4+2*'Provoz opční 1'!AI$5),0)</f>
        <v>0.33328669980647568</v>
      </c>
      <c r="AL51" s="727" t="s">
        <v>623</v>
      </c>
    </row>
    <row r="52" spans="1:38" x14ac:dyDescent="0.3">
      <c r="A52" s="4">
        <f t="shared" si="27"/>
        <v>6</v>
      </c>
      <c r="B52" s="45" t="str">
        <f t="shared" si="27"/>
        <v>Pronájem a leasing vozidel</v>
      </c>
      <c r="C52" s="64" t="str">
        <f t="shared" si="27"/>
        <v/>
      </c>
      <c r="D52" s="65" t="str">
        <f t="shared" si="27"/>
        <v/>
      </c>
      <c r="E52" s="628">
        <f>IFERROR(('Provoz opční 1'!C$16+2*'Provoz opční 1'!C$17)/('Provoz opční 1'!C$4+2*'Provoz opční 1'!C$5),0)</f>
        <v>0</v>
      </c>
      <c r="F52" s="628">
        <f>IFERROR(('Provoz opční 1'!D$16+2*'Provoz opční 1'!D$17)/('Provoz opční 1'!D$4+2*'Provoz opční 1'!D$5),0)</f>
        <v>0</v>
      </c>
      <c r="G52" s="628">
        <f>IFERROR(('Provoz opční 1'!E$16+2*'Provoz opční 1'!E$17)/('Provoz opční 1'!E$4+2*'Provoz opční 1'!E$5),0)</f>
        <v>0</v>
      </c>
      <c r="H52" s="628">
        <f>IFERROR(('Provoz opční 1'!F$16+2*'Provoz opční 1'!F$17)/('Provoz opční 1'!F$4+2*'Provoz opční 1'!F$5),0)</f>
        <v>0</v>
      </c>
      <c r="I52" s="628">
        <f>IFERROR(('Provoz opční 1'!G$16+2*'Provoz opční 1'!G$17)/('Provoz opční 1'!G$4+2*'Provoz opční 1'!G$5),0)</f>
        <v>0</v>
      </c>
      <c r="J52" s="628">
        <f>IFERROR(('Provoz opční 1'!H$16+2*'Provoz opční 1'!H$17)/('Provoz opční 1'!H$4+2*'Provoz opční 1'!H$5),0)</f>
        <v>0.19205279190217961</v>
      </c>
      <c r="K52" s="628">
        <f>IFERROR(('Provoz opční 1'!I$16+2*'Provoz opční 1'!I$17)/('Provoz opční 1'!I$4+2*'Provoz opční 1'!I$5),0)</f>
        <v>0.33328669980647568</v>
      </c>
      <c r="L52" s="628">
        <f>IFERROR(('Provoz opční 1'!J$16+2*'Provoz opční 1'!J$17)/('Provoz opční 1'!J$4+2*'Provoz opční 1'!J$5),0)</f>
        <v>0.33328669980647568</v>
      </c>
      <c r="M52" s="628">
        <f>IFERROR(('Provoz opční 1'!K$16+2*'Provoz opční 1'!K$17)/('Provoz opční 1'!K$4+2*'Provoz opční 1'!K$5),0)</f>
        <v>0.33328669980647568</v>
      </c>
      <c r="N52" s="628">
        <f>IFERROR(('Provoz opční 1'!L$16+2*'Provoz opční 1'!L$17)/('Provoz opční 1'!L$4+2*'Provoz opční 1'!L$5),0)</f>
        <v>0.33328669980647568</v>
      </c>
      <c r="O52" s="628">
        <f>IFERROR(('Provoz opční 1'!M$16+2*'Provoz opční 1'!M$17)/('Provoz opční 1'!M$4+2*'Provoz opční 1'!M$5),0)</f>
        <v>0.33328669980647568</v>
      </c>
      <c r="P52" s="628">
        <f>IFERROR(('Provoz opční 1'!N$16+2*'Provoz opční 1'!N$17)/('Provoz opční 1'!N$4+2*'Provoz opční 1'!N$5),0)</f>
        <v>0.33328669980647568</v>
      </c>
      <c r="Q52" s="628">
        <f>IFERROR(('Provoz opční 1'!O$16+2*'Provoz opční 1'!O$17)/('Provoz opční 1'!O$4+2*'Provoz opční 1'!O$5),0)</f>
        <v>0.33328669980647568</v>
      </c>
      <c r="R52" s="628">
        <f>IFERROR(('Provoz opční 1'!P$16+2*'Provoz opční 1'!P$17)/('Provoz opční 1'!P$4+2*'Provoz opční 1'!P$5),0)</f>
        <v>0.33328669980647568</v>
      </c>
      <c r="S52" s="628">
        <f>IFERROR(('Provoz opční 1'!Q$16+2*'Provoz opční 1'!Q$17)/('Provoz opční 1'!Q$4+2*'Provoz opční 1'!Q$5),0)</f>
        <v>0.33328669980647568</v>
      </c>
      <c r="T52" s="628">
        <f>IFERROR(('Provoz opční 1'!R$16+2*'Provoz opční 1'!R$17)/('Provoz opční 1'!R$4+2*'Provoz opční 1'!R$5),0)</f>
        <v>0.33328669980647568</v>
      </c>
      <c r="U52" s="628">
        <f>IFERROR(('Provoz opční 1'!S$16+2*'Provoz opční 1'!S$17)/('Provoz opční 1'!S$4+2*'Provoz opční 1'!S$5),0)</f>
        <v>0.33328669980647568</v>
      </c>
      <c r="V52" s="628">
        <f>IFERROR(('Provoz opční 1'!T$16+2*'Provoz opční 1'!T$17)/('Provoz opční 1'!T$4+2*'Provoz opční 1'!T$5),0)</f>
        <v>0.33328669980647568</v>
      </c>
      <c r="W52" s="628">
        <f>IFERROR(('Provoz opční 1'!U$16+2*'Provoz opční 1'!U$17)/('Provoz opční 1'!U$4+2*'Provoz opční 1'!U$5),0)</f>
        <v>0.33328669980647568</v>
      </c>
      <c r="X52" s="628">
        <f>IFERROR(('Provoz opční 1'!V$16+2*'Provoz opční 1'!V$17)/('Provoz opční 1'!V$4+2*'Provoz opční 1'!V$5),0)</f>
        <v>0.33328669980647568</v>
      </c>
      <c r="Y52" s="628">
        <f>IFERROR(('Provoz opční 1'!W$16+2*'Provoz opční 1'!W$17)/('Provoz opční 1'!W$4+2*'Provoz opční 1'!W$5),0)</f>
        <v>0.33328669980647568</v>
      </c>
      <c r="Z52" s="628">
        <f>IFERROR(('Provoz opční 1'!X$16+2*'Provoz opční 1'!X$17)/('Provoz opční 1'!X$4+2*'Provoz opční 1'!X$5),0)</f>
        <v>0.33328669980647568</v>
      </c>
      <c r="AA52" s="628">
        <f>IFERROR(('Provoz opční 1'!Y$16+2*'Provoz opční 1'!Y$17)/('Provoz opční 1'!Y$4+2*'Provoz opční 1'!Y$5),0)</f>
        <v>0.33328669980647568</v>
      </c>
      <c r="AB52" s="628">
        <f>IFERROR(('Provoz opční 1'!Z$16+2*'Provoz opční 1'!Z$17)/('Provoz opční 1'!Z$4+2*'Provoz opční 1'!Z$5),0)</f>
        <v>0.33328669980647568</v>
      </c>
      <c r="AC52" s="628">
        <f>IFERROR(('Provoz opční 1'!AA$16+2*'Provoz opční 1'!AA$17)/('Provoz opční 1'!AA$4+2*'Provoz opční 1'!AA$5),0)</f>
        <v>0.33328669980647568</v>
      </c>
      <c r="AD52" s="628">
        <f>IFERROR(('Provoz opční 1'!AB$16+2*'Provoz opční 1'!AB$17)/('Provoz opční 1'!AB$4+2*'Provoz opční 1'!AB$5),0)</f>
        <v>0.33328669980647568</v>
      </c>
      <c r="AE52" s="628">
        <f>IFERROR(('Provoz opční 1'!AC$16+2*'Provoz opční 1'!AC$17)/('Provoz opční 1'!AC$4+2*'Provoz opční 1'!AC$5),0)</f>
        <v>0.33328669980647568</v>
      </c>
      <c r="AF52" s="628">
        <f>IFERROR(('Provoz opční 1'!AD$16+2*'Provoz opční 1'!AD$17)/('Provoz opční 1'!AD$4+2*'Provoz opční 1'!AD$5),0)</f>
        <v>0.33328669980647568</v>
      </c>
      <c r="AG52" s="628">
        <f>IFERROR(('Provoz opční 1'!AE$16+2*'Provoz opční 1'!AE$17)/('Provoz opční 1'!AE$4+2*'Provoz opční 1'!AE$5),0)</f>
        <v>0.33328669980647568</v>
      </c>
      <c r="AH52" s="628">
        <f>IFERROR(('Provoz opční 1'!AF$16+2*'Provoz opční 1'!AF$17)/('Provoz opční 1'!AF$4+2*'Provoz opční 1'!AF$5),0)</f>
        <v>0.33328669980647568</v>
      </c>
      <c r="AI52" s="628">
        <f>IFERROR(('Provoz opční 1'!AG$16+2*'Provoz opční 1'!AG$17)/('Provoz opční 1'!AG$4+2*'Provoz opční 1'!AG$5),0)</f>
        <v>0.33328669980647568</v>
      </c>
      <c r="AJ52" s="628">
        <f>IFERROR(('Provoz opční 1'!AH$16+2*'Provoz opční 1'!AH$17)/('Provoz opční 1'!AH$4+2*'Provoz opční 1'!AH$5),0)</f>
        <v>0.33328669980647568</v>
      </c>
      <c r="AK52" s="654">
        <f>IFERROR(('Provoz opční 1'!AI$16+2*'Provoz opční 1'!AI$17)/('Provoz opční 1'!AI$4+2*'Provoz opční 1'!AI$5),0)</f>
        <v>0.33328669980647568</v>
      </c>
      <c r="AL52" s="727" t="s">
        <v>623</v>
      </c>
    </row>
    <row r="53" spans="1:38" x14ac:dyDescent="0.3">
      <c r="A53" s="4">
        <f t="shared" si="27"/>
        <v>7</v>
      </c>
      <c r="B53" s="45" t="str">
        <f t="shared" si="27"/>
        <v>Mzdové náklady</v>
      </c>
      <c r="C53" s="64">
        <f t="shared" si="27"/>
        <v>7.1</v>
      </c>
      <c r="D53" s="65" t="str">
        <f t="shared" si="27"/>
        <v>Vlaková četa</v>
      </c>
      <c r="E53" s="634">
        <f>IFERROR('Provoz opční 1'!C$18/'Provoz opční 1'!C$6,0)</f>
        <v>0</v>
      </c>
      <c r="F53" s="634">
        <f>IFERROR('Provoz opční 1'!D$18/'Provoz opční 1'!D$6,0)</f>
        <v>0</v>
      </c>
      <c r="G53" s="634">
        <f>IFERROR('Provoz opční 1'!E$18/'Provoz opční 1'!E$6,0)</f>
        <v>0</v>
      </c>
      <c r="H53" s="634">
        <f>IFERROR('Provoz opční 1'!F$18/'Provoz opční 1'!F$6,0)</f>
        <v>0</v>
      </c>
      <c r="I53" s="634">
        <f>IFERROR('Provoz opční 1'!G$18/'Provoz opční 1'!G$6,0)</f>
        <v>0</v>
      </c>
      <c r="J53" s="634">
        <f>IFERROR('Provoz opční 1'!H$18/'Provoz opční 1'!H$6,0)</f>
        <v>0.18844871792045409</v>
      </c>
      <c r="K53" s="634">
        <f>IFERROR('Provoz opční 1'!I$18/'Provoz opční 1'!I$6,0)</f>
        <v>0.32678437701477414</v>
      </c>
      <c r="L53" s="634">
        <f>IFERROR('Provoz opční 1'!J$18/'Provoz opční 1'!J$6,0)</f>
        <v>0.32678437701477414</v>
      </c>
      <c r="M53" s="634">
        <f>IFERROR('Provoz opční 1'!K$18/'Provoz opční 1'!K$6,0)</f>
        <v>0.32678437701477414</v>
      </c>
      <c r="N53" s="634">
        <f>IFERROR('Provoz opční 1'!L$18/'Provoz opční 1'!L$6,0)</f>
        <v>0.32678437701477414</v>
      </c>
      <c r="O53" s="634">
        <f>IFERROR('Provoz opční 1'!M$18/'Provoz opční 1'!M$6,0)</f>
        <v>0.32678437701477414</v>
      </c>
      <c r="P53" s="634">
        <f>IFERROR('Provoz opční 1'!N$18/'Provoz opční 1'!N$6,0)</f>
        <v>0.32678437701477414</v>
      </c>
      <c r="Q53" s="634">
        <f>IFERROR('Provoz opční 1'!O$18/'Provoz opční 1'!O$6,0)</f>
        <v>0.32678437701477414</v>
      </c>
      <c r="R53" s="634">
        <f>IFERROR('Provoz opční 1'!P$18/'Provoz opční 1'!P$6,0)</f>
        <v>0.32678437701477414</v>
      </c>
      <c r="S53" s="634">
        <f>IFERROR('Provoz opční 1'!Q$18/'Provoz opční 1'!Q$6,0)</f>
        <v>0.32678437701477414</v>
      </c>
      <c r="T53" s="634">
        <f>IFERROR('Provoz opční 1'!R$18/'Provoz opční 1'!R$6,0)</f>
        <v>0.32678437701477414</v>
      </c>
      <c r="U53" s="634">
        <f>IFERROR('Provoz opční 1'!S$18/'Provoz opční 1'!S$6,0)</f>
        <v>0.32678437701477414</v>
      </c>
      <c r="V53" s="634">
        <f>IFERROR('Provoz opční 1'!T$18/'Provoz opční 1'!T$6,0)</f>
        <v>0.32678437701477414</v>
      </c>
      <c r="W53" s="634">
        <f>IFERROR('Provoz opční 1'!U$18/'Provoz opční 1'!U$6,0)</f>
        <v>0.32678437701477414</v>
      </c>
      <c r="X53" s="634">
        <f>IFERROR('Provoz opční 1'!V$18/'Provoz opční 1'!V$6,0)</f>
        <v>0.32678437701477414</v>
      </c>
      <c r="Y53" s="634">
        <f>IFERROR('Provoz opční 1'!W$18/'Provoz opční 1'!W$6,0)</f>
        <v>0.32678437701477414</v>
      </c>
      <c r="Z53" s="634">
        <f>IFERROR('Provoz opční 1'!X$18/'Provoz opční 1'!X$6,0)</f>
        <v>0.32678437701477414</v>
      </c>
      <c r="AA53" s="634">
        <f>IFERROR('Provoz opční 1'!Y$18/'Provoz opční 1'!Y$6,0)</f>
        <v>0.32678437701477414</v>
      </c>
      <c r="AB53" s="634">
        <f>IFERROR('Provoz opční 1'!Z$18/'Provoz opční 1'!Z$6,0)</f>
        <v>0.32678437701477414</v>
      </c>
      <c r="AC53" s="634">
        <f>IFERROR('Provoz opční 1'!AA$18/'Provoz opční 1'!AA$6,0)</f>
        <v>0.32678437701477414</v>
      </c>
      <c r="AD53" s="634">
        <f>IFERROR('Provoz opční 1'!AB$18/'Provoz opční 1'!AB$6,0)</f>
        <v>0.32678437701477414</v>
      </c>
      <c r="AE53" s="634">
        <f>IFERROR('Provoz opční 1'!AC$18/'Provoz opční 1'!AC$6,0)</f>
        <v>0.32678437701477414</v>
      </c>
      <c r="AF53" s="634">
        <f>IFERROR('Provoz opční 1'!AD$18/'Provoz opční 1'!AD$6,0)</f>
        <v>0.32678437701477414</v>
      </c>
      <c r="AG53" s="634">
        <f>IFERROR('Provoz opční 1'!AE$18/'Provoz opční 1'!AE$6,0)</f>
        <v>0.32678437701477414</v>
      </c>
      <c r="AH53" s="634">
        <f>IFERROR('Provoz opční 1'!AF$18/'Provoz opční 1'!AF$6,0)</f>
        <v>0.32678437701477414</v>
      </c>
      <c r="AI53" s="634">
        <f>IFERROR('Provoz opční 1'!AG$18/'Provoz opční 1'!AG$6,0)</f>
        <v>0.32678437701477414</v>
      </c>
      <c r="AJ53" s="634">
        <f>IFERROR('Provoz opční 1'!AH$18/'Provoz opční 1'!AH$6,0)</f>
        <v>0.32678437701477414</v>
      </c>
      <c r="AK53" s="655">
        <f>IFERROR('Provoz opční 1'!AI$18/'Provoz opční 1'!AI$6,0)</f>
        <v>0.32678437701477414</v>
      </c>
      <c r="AL53" s="728" t="s">
        <v>624</v>
      </c>
    </row>
    <row r="54" spans="1:38" x14ac:dyDescent="0.3">
      <c r="A54" s="4" t="str">
        <f t="shared" si="27"/>
        <v/>
      </c>
      <c r="B54" s="45" t="str">
        <f t="shared" si="27"/>
        <v/>
      </c>
      <c r="C54" s="64" t="str">
        <f t="shared" si="27"/>
        <v>7.2</v>
      </c>
      <c r="D54" s="65" t="str">
        <f t="shared" si="27"/>
        <v>Strojvedoucí</v>
      </c>
      <c r="E54" s="635">
        <f>IFERROR('Provoz opční 1'!C$19/'Provoz opční 1'!C$7,0)</f>
        <v>0</v>
      </c>
      <c r="F54" s="635">
        <f>IFERROR('Provoz opční 1'!D$19/'Provoz opční 1'!D$7,0)</f>
        <v>0</v>
      </c>
      <c r="G54" s="635">
        <f>IFERROR('Provoz opční 1'!E$19/'Provoz opční 1'!E$7,0)</f>
        <v>0</v>
      </c>
      <c r="H54" s="635">
        <f>IFERROR('Provoz opční 1'!F$19/'Provoz opční 1'!F$7,0)</f>
        <v>0</v>
      </c>
      <c r="I54" s="635">
        <f>IFERROR('Provoz opční 1'!G$19/'Provoz opční 1'!G$7,0)</f>
        <v>0</v>
      </c>
      <c r="J54" s="635">
        <f>IFERROR('Provoz opční 1'!H$19/'Provoz opční 1'!H$7,0)</f>
        <v>0.27451347062957143</v>
      </c>
      <c r="K54" s="635">
        <f>IFERROR('Provoz opční 1'!I$19/'Provoz opční 1'!I$7,0)</f>
        <v>0.42848362467005058</v>
      </c>
      <c r="L54" s="635">
        <f>IFERROR('Provoz opční 1'!J$19/'Provoz opční 1'!J$7,0)</f>
        <v>0.42848362467005058</v>
      </c>
      <c r="M54" s="635">
        <f>IFERROR('Provoz opční 1'!K$19/'Provoz opční 1'!K$7,0)</f>
        <v>0.42848362467005058</v>
      </c>
      <c r="N54" s="635">
        <f>IFERROR('Provoz opční 1'!L$19/'Provoz opční 1'!L$7,0)</f>
        <v>0.42848362467005058</v>
      </c>
      <c r="O54" s="635">
        <f>IFERROR('Provoz opční 1'!M$19/'Provoz opční 1'!M$7,0)</f>
        <v>0.42848362467005058</v>
      </c>
      <c r="P54" s="635">
        <f>IFERROR('Provoz opční 1'!N$19/'Provoz opční 1'!N$7,0)</f>
        <v>0.42848362467005058</v>
      </c>
      <c r="Q54" s="635">
        <f>IFERROR('Provoz opční 1'!O$19/'Provoz opční 1'!O$7,0)</f>
        <v>0.42848362467005058</v>
      </c>
      <c r="R54" s="635">
        <f>IFERROR('Provoz opční 1'!P$19/'Provoz opční 1'!P$7,0)</f>
        <v>0.42848362467005058</v>
      </c>
      <c r="S54" s="635">
        <f>IFERROR('Provoz opční 1'!Q$19/'Provoz opční 1'!Q$7,0)</f>
        <v>0.42848362467005058</v>
      </c>
      <c r="T54" s="635">
        <f>IFERROR('Provoz opční 1'!R$19/'Provoz opční 1'!R$7,0)</f>
        <v>0.42848362467005058</v>
      </c>
      <c r="U54" s="635">
        <f>IFERROR('Provoz opční 1'!S$19/'Provoz opční 1'!S$7,0)</f>
        <v>0.42848362467005058</v>
      </c>
      <c r="V54" s="635">
        <f>IFERROR('Provoz opční 1'!T$19/'Provoz opční 1'!T$7,0)</f>
        <v>0.42848362467005058</v>
      </c>
      <c r="W54" s="635">
        <f>IFERROR('Provoz opční 1'!U$19/'Provoz opční 1'!U$7,0)</f>
        <v>0.42848362467005058</v>
      </c>
      <c r="X54" s="635">
        <f>IFERROR('Provoz opční 1'!V$19/'Provoz opční 1'!V$7,0)</f>
        <v>0.42848362467005058</v>
      </c>
      <c r="Y54" s="635">
        <f>IFERROR('Provoz opční 1'!W$19/'Provoz opční 1'!W$7,0)</f>
        <v>0.42848362467005058</v>
      </c>
      <c r="Z54" s="635">
        <f>IFERROR('Provoz opční 1'!X$19/'Provoz opční 1'!X$7,0)</f>
        <v>0.42848362467005058</v>
      </c>
      <c r="AA54" s="635">
        <f>IFERROR('Provoz opční 1'!Y$19/'Provoz opční 1'!Y$7,0)</f>
        <v>0.42848362467005058</v>
      </c>
      <c r="AB54" s="635">
        <f>IFERROR('Provoz opční 1'!Z$19/'Provoz opční 1'!Z$7,0)</f>
        <v>0.42848362467005058</v>
      </c>
      <c r="AC54" s="635">
        <f>IFERROR('Provoz opční 1'!AA$19/'Provoz opční 1'!AA$7,0)</f>
        <v>0.42848362467005058</v>
      </c>
      <c r="AD54" s="635">
        <f>IFERROR('Provoz opční 1'!AB$19/'Provoz opční 1'!AB$7,0)</f>
        <v>0.42848362467005058</v>
      </c>
      <c r="AE54" s="635">
        <f>IFERROR('Provoz opční 1'!AC$19/'Provoz opční 1'!AC$7,0)</f>
        <v>0.42848362467005058</v>
      </c>
      <c r="AF54" s="635">
        <f>IFERROR('Provoz opční 1'!AD$19/'Provoz opční 1'!AD$7,0)</f>
        <v>0.42848362467005058</v>
      </c>
      <c r="AG54" s="635">
        <f>IFERROR('Provoz opční 1'!AE$19/'Provoz opční 1'!AE$7,0)</f>
        <v>0.42848362467005058</v>
      </c>
      <c r="AH54" s="635">
        <f>IFERROR('Provoz opční 1'!AF$19/'Provoz opční 1'!AF$7,0)</f>
        <v>0.42848362467005058</v>
      </c>
      <c r="AI54" s="635">
        <f>IFERROR('Provoz opční 1'!AG$19/'Provoz opční 1'!AG$7,0)</f>
        <v>0.42848362467005058</v>
      </c>
      <c r="AJ54" s="635">
        <f>IFERROR('Provoz opční 1'!AH$19/'Provoz opční 1'!AH$7,0)</f>
        <v>0.42848362467005058</v>
      </c>
      <c r="AK54" s="656">
        <f>IFERROR('Provoz opční 1'!AI$19/'Provoz opční 1'!AI$7,0)</f>
        <v>0.42848362467005058</v>
      </c>
      <c r="AL54" s="729" t="s">
        <v>625</v>
      </c>
    </row>
    <row r="55" spans="1:38" x14ac:dyDescent="0.3">
      <c r="A55" s="4" t="str">
        <f t="shared" si="27"/>
        <v/>
      </c>
      <c r="B55" s="45" t="str">
        <f t="shared" si="27"/>
        <v/>
      </c>
      <c r="C55" s="64" t="str">
        <f t="shared" si="27"/>
        <v>7.3</v>
      </c>
      <c r="D55" s="65" t="str">
        <f t="shared" si="27"/>
        <v>Pokladní</v>
      </c>
      <c r="E55" s="636">
        <f>IFERROR('Provoz opční 1'!C$20/'Provoz opční 1'!C$8,0)</f>
        <v>0</v>
      </c>
      <c r="F55" s="636">
        <f>IFERROR('Provoz opční 1'!D$20/'Provoz opční 1'!D$8,0)</f>
        <v>0</v>
      </c>
      <c r="G55" s="636">
        <f>IFERROR('Provoz opční 1'!E$20/'Provoz opční 1'!E$8,0)</f>
        <v>0</v>
      </c>
      <c r="H55" s="636">
        <f>IFERROR('Provoz opční 1'!F$20/'Provoz opční 1'!F$8,0)</f>
        <v>0</v>
      </c>
      <c r="I55" s="636">
        <f>IFERROR('Provoz opční 1'!G$20/'Provoz opční 1'!G$8,0)</f>
        <v>0</v>
      </c>
      <c r="J55" s="636">
        <f>IFERROR('Provoz opční 1'!H$20/'Provoz opční 1'!H$8,0)</f>
        <v>6.65508681560751E-6</v>
      </c>
      <c r="K55" s="636">
        <f>IFERROR('Provoz opční 1'!I$20/'Provoz opční 1'!I$8,0)</f>
        <v>0.34332663228738747</v>
      </c>
      <c r="L55" s="636">
        <f>IFERROR('Provoz opční 1'!J$20/'Provoz opční 1'!J$8,0)</f>
        <v>0.34332663228738747</v>
      </c>
      <c r="M55" s="636">
        <f>IFERROR('Provoz opční 1'!K$20/'Provoz opční 1'!K$8,0)</f>
        <v>0.34332663228738747</v>
      </c>
      <c r="N55" s="636">
        <f>IFERROR('Provoz opční 1'!L$20/'Provoz opční 1'!L$8,0)</f>
        <v>0.34332663228738747</v>
      </c>
      <c r="O55" s="636">
        <f>IFERROR('Provoz opční 1'!M$20/'Provoz opční 1'!M$8,0)</f>
        <v>0.34332663228738747</v>
      </c>
      <c r="P55" s="636">
        <f>IFERROR('Provoz opční 1'!N$20/'Provoz opční 1'!N$8,0)</f>
        <v>0.34332663228738747</v>
      </c>
      <c r="Q55" s="636">
        <f>IFERROR('Provoz opční 1'!O$20/'Provoz opční 1'!O$8,0)</f>
        <v>0.34332663228738747</v>
      </c>
      <c r="R55" s="636">
        <f>IFERROR('Provoz opční 1'!P$20/'Provoz opční 1'!P$8,0)</f>
        <v>0.34332663228738747</v>
      </c>
      <c r="S55" s="636">
        <f>IFERROR('Provoz opční 1'!Q$20/'Provoz opční 1'!Q$8,0)</f>
        <v>0.34332663228738747</v>
      </c>
      <c r="T55" s="636">
        <f>IFERROR('Provoz opční 1'!R$20/'Provoz opční 1'!R$8,0)</f>
        <v>0.34332663228738747</v>
      </c>
      <c r="U55" s="636">
        <f>IFERROR('Provoz opční 1'!S$20/'Provoz opční 1'!S$8,0)</f>
        <v>0.34332663228738747</v>
      </c>
      <c r="V55" s="636">
        <f>IFERROR('Provoz opční 1'!T$20/'Provoz opční 1'!T$8,0)</f>
        <v>0.34332663228738747</v>
      </c>
      <c r="W55" s="636">
        <f>IFERROR('Provoz opční 1'!U$20/'Provoz opční 1'!U$8,0)</f>
        <v>0.34332663228738747</v>
      </c>
      <c r="X55" s="636">
        <f>IFERROR('Provoz opční 1'!V$20/'Provoz opční 1'!V$8,0)</f>
        <v>0.34332663228738747</v>
      </c>
      <c r="Y55" s="636">
        <f>IFERROR('Provoz opční 1'!W$20/'Provoz opční 1'!W$8,0)</f>
        <v>0.34332663228738747</v>
      </c>
      <c r="Z55" s="636">
        <f>IFERROR('Provoz opční 1'!X$20/'Provoz opční 1'!X$8,0)</f>
        <v>0.34332663228738747</v>
      </c>
      <c r="AA55" s="636">
        <f>IFERROR('Provoz opční 1'!Y$20/'Provoz opční 1'!Y$8,0)</f>
        <v>0.34332663228738747</v>
      </c>
      <c r="AB55" s="636">
        <f>IFERROR('Provoz opční 1'!Z$20/'Provoz opční 1'!Z$8,0)</f>
        <v>0.34332663228738747</v>
      </c>
      <c r="AC55" s="636">
        <f>IFERROR('Provoz opční 1'!AA$20/'Provoz opční 1'!AA$8,0)</f>
        <v>0.34332663228738747</v>
      </c>
      <c r="AD55" s="636">
        <f>IFERROR('Provoz opční 1'!AB$20/'Provoz opční 1'!AB$8,0)</f>
        <v>0.34332663228738747</v>
      </c>
      <c r="AE55" s="636">
        <f>IFERROR('Provoz opční 1'!AC$20/'Provoz opční 1'!AC$8,0)</f>
        <v>0.34332663228738747</v>
      </c>
      <c r="AF55" s="636">
        <f>IFERROR('Provoz opční 1'!AD$20/'Provoz opční 1'!AD$8,0)</f>
        <v>0.34332663228738747</v>
      </c>
      <c r="AG55" s="636">
        <f>IFERROR('Provoz opční 1'!AE$20/'Provoz opční 1'!AE$8,0)</f>
        <v>0.34332663228738747</v>
      </c>
      <c r="AH55" s="636">
        <f>IFERROR('Provoz opční 1'!AF$20/'Provoz opční 1'!AF$8,0)</f>
        <v>0.34332663228738747</v>
      </c>
      <c r="AI55" s="636">
        <f>IFERROR('Provoz opční 1'!AG$20/'Provoz opční 1'!AG$8,0)</f>
        <v>0.34332663228738747</v>
      </c>
      <c r="AJ55" s="636">
        <f>IFERROR('Provoz opční 1'!AH$20/'Provoz opční 1'!AH$8,0)</f>
        <v>0.34332663228738747</v>
      </c>
      <c r="AK55" s="657">
        <f>IFERROR('Provoz opční 1'!AI$20/'Provoz opční 1'!AI$8,0)</f>
        <v>0.34332663228738747</v>
      </c>
      <c r="AL55" s="730" t="s">
        <v>626</v>
      </c>
    </row>
    <row r="56" spans="1:38" x14ac:dyDescent="0.3">
      <c r="A56" s="4" t="str">
        <f t="shared" si="27"/>
        <v/>
      </c>
      <c r="B56" s="45" t="str">
        <f t="shared" si="27"/>
        <v/>
      </c>
      <c r="C56" s="64" t="str">
        <f t="shared" si="27"/>
        <v>7.4</v>
      </c>
      <c r="D56" s="65" t="str">
        <f t="shared" si="27"/>
        <v>Ostatní zaměstnanci</v>
      </c>
      <c r="E56" s="628">
        <f>IFERROR(('Provoz opční 1'!C$16+2*'Provoz opční 1'!C$17)/('Provoz opční 1'!C$4+2*'Provoz opční 1'!C$5),0)</f>
        <v>0</v>
      </c>
      <c r="F56" s="628">
        <f>IFERROR(('Provoz opční 1'!D$16+2*'Provoz opční 1'!D$17)/('Provoz opční 1'!D$4+2*'Provoz opční 1'!D$5),0)</f>
        <v>0</v>
      </c>
      <c r="G56" s="628">
        <f>IFERROR(('Provoz opční 1'!E$16+2*'Provoz opční 1'!E$17)/('Provoz opční 1'!E$4+2*'Provoz opční 1'!E$5),0)</f>
        <v>0</v>
      </c>
      <c r="H56" s="628">
        <f>IFERROR(('Provoz opční 1'!F$16+2*'Provoz opční 1'!F$17)/('Provoz opční 1'!F$4+2*'Provoz opční 1'!F$5),0)</f>
        <v>0</v>
      </c>
      <c r="I56" s="628">
        <f>IFERROR(('Provoz opční 1'!G$16+2*'Provoz opční 1'!G$17)/('Provoz opční 1'!G$4+2*'Provoz opční 1'!G$5),0)</f>
        <v>0</v>
      </c>
      <c r="J56" s="628">
        <f>IFERROR(('Provoz opční 1'!H$16+2*'Provoz opční 1'!H$17)/('Provoz opční 1'!H$4+2*'Provoz opční 1'!H$5),0)</f>
        <v>0.19205279190217961</v>
      </c>
      <c r="K56" s="628">
        <f>IFERROR(('Provoz opční 1'!I$16+2*'Provoz opční 1'!I$17)/('Provoz opční 1'!I$4+2*'Provoz opční 1'!I$5),0)</f>
        <v>0.33328669980647568</v>
      </c>
      <c r="L56" s="628">
        <f>IFERROR(('Provoz opční 1'!J$16+2*'Provoz opční 1'!J$17)/('Provoz opční 1'!J$4+2*'Provoz opční 1'!J$5),0)</f>
        <v>0.33328669980647568</v>
      </c>
      <c r="M56" s="628">
        <f>IFERROR(('Provoz opční 1'!K$16+2*'Provoz opční 1'!K$17)/('Provoz opční 1'!K$4+2*'Provoz opční 1'!K$5),0)</f>
        <v>0.33328669980647568</v>
      </c>
      <c r="N56" s="628">
        <f>IFERROR(('Provoz opční 1'!L$16+2*'Provoz opční 1'!L$17)/('Provoz opční 1'!L$4+2*'Provoz opční 1'!L$5),0)</f>
        <v>0.33328669980647568</v>
      </c>
      <c r="O56" s="628">
        <f>IFERROR(('Provoz opční 1'!M$16+2*'Provoz opční 1'!M$17)/('Provoz opční 1'!M$4+2*'Provoz opční 1'!M$5),0)</f>
        <v>0.33328669980647568</v>
      </c>
      <c r="P56" s="628">
        <f>IFERROR(('Provoz opční 1'!N$16+2*'Provoz opční 1'!N$17)/('Provoz opční 1'!N$4+2*'Provoz opční 1'!N$5),0)</f>
        <v>0.33328669980647568</v>
      </c>
      <c r="Q56" s="628">
        <f>IFERROR(('Provoz opční 1'!O$16+2*'Provoz opční 1'!O$17)/('Provoz opční 1'!O$4+2*'Provoz opční 1'!O$5),0)</f>
        <v>0.33328669980647568</v>
      </c>
      <c r="R56" s="628">
        <f>IFERROR(('Provoz opční 1'!P$16+2*'Provoz opční 1'!P$17)/('Provoz opční 1'!P$4+2*'Provoz opční 1'!P$5),0)</f>
        <v>0.33328669980647568</v>
      </c>
      <c r="S56" s="628">
        <f>IFERROR(('Provoz opční 1'!Q$16+2*'Provoz opční 1'!Q$17)/('Provoz opční 1'!Q$4+2*'Provoz opční 1'!Q$5),0)</f>
        <v>0.33328669980647568</v>
      </c>
      <c r="T56" s="628">
        <f>IFERROR(('Provoz opční 1'!R$16+2*'Provoz opční 1'!R$17)/('Provoz opční 1'!R$4+2*'Provoz opční 1'!R$5),0)</f>
        <v>0.33328669980647568</v>
      </c>
      <c r="U56" s="628">
        <f>IFERROR(('Provoz opční 1'!S$16+2*'Provoz opční 1'!S$17)/('Provoz opční 1'!S$4+2*'Provoz opční 1'!S$5),0)</f>
        <v>0.33328669980647568</v>
      </c>
      <c r="V56" s="628">
        <f>IFERROR(('Provoz opční 1'!T$16+2*'Provoz opční 1'!T$17)/('Provoz opční 1'!T$4+2*'Provoz opční 1'!T$5),0)</f>
        <v>0.33328669980647568</v>
      </c>
      <c r="W56" s="628">
        <f>IFERROR(('Provoz opční 1'!U$16+2*'Provoz opční 1'!U$17)/('Provoz opční 1'!U$4+2*'Provoz opční 1'!U$5),0)</f>
        <v>0.33328669980647568</v>
      </c>
      <c r="X56" s="628">
        <f>IFERROR(('Provoz opční 1'!V$16+2*'Provoz opční 1'!V$17)/('Provoz opční 1'!V$4+2*'Provoz opční 1'!V$5),0)</f>
        <v>0.33328669980647568</v>
      </c>
      <c r="Y56" s="628">
        <f>IFERROR(('Provoz opční 1'!W$16+2*'Provoz opční 1'!W$17)/('Provoz opční 1'!W$4+2*'Provoz opční 1'!W$5),0)</f>
        <v>0.33328669980647568</v>
      </c>
      <c r="Z56" s="628">
        <f>IFERROR(('Provoz opční 1'!X$16+2*'Provoz opční 1'!X$17)/('Provoz opční 1'!X$4+2*'Provoz opční 1'!X$5),0)</f>
        <v>0.33328669980647568</v>
      </c>
      <c r="AA56" s="628">
        <f>IFERROR(('Provoz opční 1'!Y$16+2*'Provoz opční 1'!Y$17)/('Provoz opční 1'!Y$4+2*'Provoz opční 1'!Y$5),0)</f>
        <v>0.33328669980647568</v>
      </c>
      <c r="AB56" s="628">
        <f>IFERROR(('Provoz opční 1'!Z$16+2*'Provoz opční 1'!Z$17)/('Provoz opční 1'!Z$4+2*'Provoz opční 1'!Z$5),0)</f>
        <v>0.33328669980647568</v>
      </c>
      <c r="AC56" s="628">
        <f>IFERROR(('Provoz opční 1'!AA$16+2*'Provoz opční 1'!AA$17)/('Provoz opční 1'!AA$4+2*'Provoz opční 1'!AA$5),0)</f>
        <v>0.33328669980647568</v>
      </c>
      <c r="AD56" s="628">
        <f>IFERROR(('Provoz opční 1'!AB$16+2*'Provoz opční 1'!AB$17)/('Provoz opční 1'!AB$4+2*'Provoz opční 1'!AB$5),0)</f>
        <v>0.33328669980647568</v>
      </c>
      <c r="AE56" s="628">
        <f>IFERROR(('Provoz opční 1'!AC$16+2*'Provoz opční 1'!AC$17)/('Provoz opční 1'!AC$4+2*'Provoz opční 1'!AC$5),0)</f>
        <v>0.33328669980647568</v>
      </c>
      <c r="AF56" s="628">
        <f>IFERROR(('Provoz opční 1'!AD$16+2*'Provoz opční 1'!AD$17)/('Provoz opční 1'!AD$4+2*'Provoz opční 1'!AD$5),0)</f>
        <v>0.33328669980647568</v>
      </c>
      <c r="AG56" s="628">
        <f>IFERROR(('Provoz opční 1'!AE$16+2*'Provoz opční 1'!AE$17)/('Provoz opční 1'!AE$4+2*'Provoz opční 1'!AE$5),0)</f>
        <v>0.33328669980647568</v>
      </c>
      <c r="AH56" s="628">
        <f>IFERROR(('Provoz opční 1'!AF$16+2*'Provoz opční 1'!AF$17)/('Provoz opční 1'!AF$4+2*'Provoz opční 1'!AF$5),0)</f>
        <v>0.33328669980647568</v>
      </c>
      <c r="AI56" s="628">
        <f>IFERROR(('Provoz opční 1'!AG$16+2*'Provoz opční 1'!AG$17)/('Provoz opční 1'!AG$4+2*'Provoz opční 1'!AG$5),0)</f>
        <v>0.33328669980647568</v>
      </c>
      <c r="AJ56" s="628">
        <f>IFERROR(('Provoz opční 1'!AH$16+2*'Provoz opční 1'!AH$17)/('Provoz opční 1'!AH$4+2*'Provoz opční 1'!AH$5),0)</f>
        <v>0.33328669980647568</v>
      </c>
      <c r="AK56" s="654">
        <f>IFERROR(('Provoz opční 1'!AI$16+2*'Provoz opční 1'!AI$17)/('Provoz opční 1'!AI$4+2*'Provoz opční 1'!AI$5),0)</f>
        <v>0.33328669980647568</v>
      </c>
      <c r="AL56" s="727" t="s">
        <v>623</v>
      </c>
    </row>
    <row r="57" spans="1:38" x14ac:dyDescent="0.3">
      <c r="A57" s="4">
        <f t="shared" si="27"/>
        <v>8</v>
      </c>
      <c r="B57" s="45" t="str">
        <f t="shared" si="27"/>
        <v>Sociální a zdravotní pojištění</v>
      </c>
      <c r="C57" s="64">
        <f t="shared" si="27"/>
        <v>8.1</v>
      </c>
      <c r="D57" s="65" t="str">
        <f t="shared" si="27"/>
        <v>Vlaková četa</v>
      </c>
      <c r="E57" s="634">
        <f>IFERROR('Provoz opční 1'!C$18/'Provoz opční 1'!C$6,0)</f>
        <v>0</v>
      </c>
      <c r="F57" s="634">
        <f>IFERROR('Provoz opční 1'!D$18/'Provoz opční 1'!D$6,0)</f>
        <v>0</v>
      </c>
      <c r="G57" s="634">
        <f>IFERROR('Provoz opční 1'!E$18/'Provoz opční 1'!E$6,0)</f>
        <v>0</v>
      </c>
      <c r="H57" s="634">
        <f>IFERROR('Provoz opční 1'!F$18/'Provoz opční 1'!F$6,0)</f>
        <v>0</v>
      </c>
      <c r="I57" s="634">
        <f>IFERROR('Provoz opční 1'!G$18/'Provoz opční 1'!G$6,0)</f>
        <v>0</v>
      </c>
      <c r="J57" s="634">
        <f>IFERROR('Provoz opční 1'!H$18/'Provoz opční 1'!H$6,0)</f>
        <v>0.18844871792045409</v>
      </c>
      <c r="K57" s="634">
        <f>IFERROR('Provoz opční 1'!I$18/'Provoz opční 1'!I$6,0)</f>
        <v>0.32678437701477414</v>
      </c>
      <c r="L57" s="634">
        <f>IFERROR('Provoz opční 1'!J$18/'Provoz opční 1'!J$6,0)</f>
        <v>0.32678437701477414</v>
      </c>
      <c r="M57" s="634">
        <f>IFERROR('Provoz opční 1'!K$18/'Provoz opční 1'!K$6,0)</f>
        <v>0.32678437701477414</v>
      </c>
      <c r="N57" s="634">
        <f>IFERROR('Provoz opční 1'!L$18/'Provoz opční 1'!L$6,0)</f>
        <v>0.32678437701477414</v>
      </c>
      <c r="O57" s="634">
        <f>IFERROR('Provoz opční 1'!M$18/'Provoz opční 1'!M$6,0)</f>
        <v>0.32678437701477414</v>
      </c>
      <c r="P57" s="634">
        <f>IFERROR('Provoz opční 1'!N$18/'Provoz opční 1'!N$6,0)</f>
        <v>0.32678437701477414</v>
      </c>
      <c r="Q57" s="634">
        <f>IFERROR('Provoz opční 1'!O$18/'Provoz opční 1'!O$6,0)</f>
        <v>0.32678437701477414</v>
      </c>
      <c r="R57" s="634">
        <f>IFERROR('Provoz opční 1'!P$18/'Provoz opční 1'!P$6,0)</f>
        <v>0.32678437701477414</v>
      </c>
      <c r="S57" s="634">
        <f>IFERROR('Provoz opční 1'!Q$18/'Provoz opční 1'!Q$6,0)</f>
        <v>0.32678437701477414</v>
      </c>
      <c r="T57" s="634">
        <f>IFERROR('Provoz opční 1'!R$18/'Provoz opční 1'!R$6,0)</f>
        <v>0.32678437701477414</v>
      </c>
      <c r="U57" s="634">
        <f>IFERROR('Provoz opční 1'!S$18/'Provoz opční 1'!S$6,0)</f>
        <v>0.32678437701477414</v>
      </c>
      <c r="V57" s="634">
        <f>IFERROR('Provoz opční 1'!T$18/'Provoz opční 1'!T$6,0)</f>
        <v>0.32678437701477414</v>
      </c>
      <c r="W57" s="634">
        <f>IFERROR('Provoz opční 1'!U$18/'Provoz opční 1'!U$6,0)</f>
        <v>0.32678437701477414</v>
      </c>
      <c r="X57" s="634">
        <f>IFERROR('Provoz opční 1'!V$18/'Provoz opční 1'!V$6,0)</f>
        <v>0.32678437701477414</v>
      </c>
      <c r="Y57" s="634">
        <f>IFERROR('Provoz opční 1'!W$18/'Provoz opční 1'!W$6,0)</f>
        <v>0.32678437701477414</v>
      </c>
      <c r="Z57" s="634">
        <f>IFERROR('Provoz opční 1'!X$18/'Provoz opční 1'!X$6,0)</f>
        <v>0.32678437701477414</v>
      </c>
      <c r="AA57" s="634">
        <f>IFERROR('Provoz opční 1'!Y$18/'Provoz opční 1'!Y$6,0)</f>
        <v>0.32678437701477414</v>
      </c>
      <c r="AB57" s="634">
        <f>IFERROR('Provoz opční 1'!Z$18/'Provoz opční 1'!Z$6,0)</f>
        <v>0.32678437701477414</v>
      </c>
      <c r="AC57" s="634">
        <f>IFERROR('Provoz opční 1'!AA$18/'Provoz opční 1'!AA$6,0)</f>
        <v>0.32678437701477414</v>
      </c>
      <c r="AD57" s="634">
        <f>IFERROR('Provoz opční 1'!AB$18/'Provoz opční 1'!AB$6,0)</f>
        <v>0.32678437701477414</v>
      </c>
      <c r="AE57" s="634">
        <f>IFERROR('Provoz opční 1'!AC$18/'Provoz opční 1'!AC$6,0)</f>
        <v>0.32678437701477414</v>
      </c>
      <c r="AF57" s="634">
        <f>IFERROR('Provoz opční 1'!AD$18/'Provoz opční 1'!AD$6,0)</f>
        <v>0.32678437701477414</v>
      </c>
      <c r="AG57" s="634">
        <f>IFERROR('Provoz opční 1'!AE$18/'Provoz opční 1'!AE$6,0)</f>
        <v>0.32678437701477414</v>
      </c>
      <c r="AH57" s="634">
        <f>IFERROR('Provoz opční 1'!AF$18/'Provoz opční 1'!AF$6,0)</f>
        <v>0.32678437701477414</v>
      </c>
      <c r="AI57" s="634">
        <f>IFERROR('Provoz opční 1'!AG$18/'Provoz opční 1'!AG$6,0)</f>
        <v>0.32678437701477414</v>
      </c>
      <c r="AJ57" s="634">
        <f>IFERROR('Provoz opční 1'!AH$18/'Provoz opční 1'!AH$6,0)</f>
        <v>0.32678437701477414</v>
      </c>
      <c r="AK57" s="655">
        <f>IFERROR('Provoz opční 1'!AI$18/'Provoz opční 1'!AI$6,0)</f>
        <v>0.32678437701477414</v>
      </c>
      <c r="AL57" s="728" t="s">
        <v>624</v>
      </c>
    </row>
    <row r="58" spans="1:38" x14ac:dyDescent="0.3">
      <c r="A58" s="4" t="str">
        <f t="shared" si="27"/>
        <v/>
      </c>
      <c r="B58" s="45" t="str">
        <f t="shared" si="27"/>
        <v/>
      </c>
      <c r="C58" s="64" t="str">
        <f t="shared" si="27"/>
        <v>8.2</v>
      </c>
      <c r="D58" s="65" t="str">
        <f t="shared" si="27"/>
        <v>Strojvedoucí</v>
      </c>
      <c r="E58" s="635">
        <f>IFERROR('Provoz opční 1'!C$19/'Provoz opční 1'!C$7,0)</f>
        <v>0</v>
      </c>
      <c r="F58" s="635">
        <f>IFERROR('Provoz opční 1'!D$19/'Provoz opční 1'!D$7,0)</f>
        <v>0</v>
      </c>
      <c r="G58" s="635">
        <f>IFERROR('Provoz opční 1'!E$19/'Provoz opční 1'!E$7,0)</f>
        <v>0</v>
      </c>
      <c r="H58" s="635">
        <f>IFERROR('Provoz opční 1'!F$19/'Provoz opční 1'!F$7,0)</f>
        <v>0</v>
      </c>
      <c r="I58" s="635">
        <f>IFERROR('Provoz opční 1'!G$19/'Provoz opční 1'!G$7,0)</f>
        <v>0</v>
      </c>
      <c r="J58" s="635">
        <f>IFERROR('Provoz opční 1'!H$19/'Provoz opční 1'!H$7,0)</f>
        <v>0.27451347062957143</v>
      </c>
      <c r="K58" s="635">
        <f>IFERROR('Provoz opční 1'!I$19/'Provoz opční 1'!I$7,0)</f>
        <v>0.42848362467005058</v>
      </c>
      <c r="L58" s="635">
        <f>IFERROR('Provoz opční 1'!J$19/'Provoz opční 1'!J$7,0)</f>
        <v>0.42848362467005058</v>
      </c>
      <c r="M58" s="635">
        <f>IFERROR('Provoz opční 1'!K$19/'Provoz opční 1'!K$7,0)</f>
        <v>0.42848362467005058</v>
      </c>
      <c r="N58" s="635">
        <f>IFERROR('Provoz opční 1'!L$19/'Provoz opční 1'!L$7,0)</f>
        <v>0.42848362467005058</v>
      </c>
      <c r="O58" s="635">
        <f>IFERROR('Provoz opční 1'!M$19/'Provoz opční 1'!M$7,0)</f>
        <v>0.42848362467005058</v>
      </c>
      <c r="P58" s="635">
        <f>IFERROR('Provoz opční 1'!N$19/'Provoz opční 1'!N$7,0)</f>
        <v>0.42848362467005058</v>
      </c>
      <c r="Q58" s="635">
        <f>IFERROR('Provoz opční 1'!O$19/'Provoz opční 1'!O$7,0)</f>
        <v>0.42848362467005058</v>
      </c>
      <c r="R58" s="635">
        <f>IFERROR('Provoz opční 1'!P$19/'Provoz opční 1'!P$7,0)</f>
        <v>0.42848362467005058</v>
      </c>
      <c r="S58" s="635">
        <f>IFERROR('Provoz opční 1'!Q$19/'Provoz opční 1'!Q$7,0)</f>
        <v>0.42848362467005058</v>
      </c>
      <c r="T58" s="635">
        <f>IFERROR('Provoz opční 1'!R$19/'Provoz opční 1'!R$7,0)</f>
        <v>0.42848362467005058</v>
      </c>
      <c r="U58" s="635">
        <f>IFERROR('Provoz opční 1'!S$19/'Provoz opční 1'!S$7,0)</f>
        <v>0.42848362467005058</v>
      </c>
      <c r="V58" s="635">
        <f>IFERROR('Provoz opční 1'!T$19/'Provoz opční 1'!T$7,0)</f>
        <v>0.42848362467005058</v>
      </c>
      <c r="W58" s="635">
        <f>IFERROR('Provoz opční 1'!U$19/'Provoz opční 1'!U$7,0)</f>
        <v>0.42848362467005058</v>
      </c>
      <c r="X58" s="635">
        <f>IFERROR('Provoz opční 1'!V$19/'Provoz opční 1'!V$7,0)</f>
        <v>0.42848362467005058</v>
      </c>
      <c r="Y58" s="635">
        <f>IFERROR('Provoz opční 1'!W$19/'Provoz opční 1'!W$7,0)</f>
        <v>0.42848362467005058</v>
      </c>
      <c r="Z58" s="635">
        <f>IFERROR('Provoz opční 1'!X$19/'Provoz opční 1'!X$7,0)</f>
        <v>0.42848362467005058</v>
      </c>
      <c r="AA58" s="635">
        <f>IFERROR('Provoz opční 1'!Y$19/'Provoz opční 1'!Y$7,0)</f>
        <v>0.42848362467005058</v>
      </c>
      <c r="AB58" s="635">
        <f>IFERROR('Provoz opční 1'!Z$19/'Provoz opční 1'!Z$7,0)</f>
        <v>0.42848362467005058</v>
      </c>
      <c r="AC58" s="635">
        <f>IFERROR('Provoz opční 1'!AA$19/'Provoz opční 1'!AA$7,0)</f>
        <v>0.42848362467005058</v>
      </c>
      <c r="AD58" s="635">
        <f>IFERROR('Provoz opční 1'!AB$19/'Provoz opční 1'!AB$7,0)</f>
        <v>0.42848362467005058</v>
      </c>
      <c r="AE58" s="635">
        <f>IFERROR('Provoz opční 1'!AC$19/'Provoz opční 1'!AC$7,0)</f>
        <v>0.42848362467005058</v>
      </c>
      <c r="AF58" s="635">
        <f>IFERROR('Provoz opční 1'!AD$19/'Provoz opční 1'!AD$7,0)</f>
        <v>0.42848362467005058</v>
      </c>
      <c r="AG58" s="635">
        <f>IFERROR('Provoz opční 1'!AE$19/'Provoz opční 1'!AE$7,0)</f>
        <v>0.42848362467005058</v>
      </c>
      <c r="AH58" s="635">
        <f>IFERROR('Provoz opční 1'!AF$19/'Provoz opční 1'!AF$7,0)</f>
        <v>0.42848362467005058</v>
      </c>
      <c r="AI58" s="635">
        <f>IFERROR('Provoz opční 1'!AG$19/'Provoz opční 1'!AG$7,0)</f>
        <v>0.42848362467005058</v>
      </c>
      <c r="AJ58" s="635">
        <f>IFERROR('Provoz opční 1'!AH$19/'Provoz opční 1'!AH$7,0)</f>
        <v>0.42848362467005058</v>
      </c>
      <c r="AK58" s="656">
        <f>IFERROR('Provoz opční 1'!AI$19/'Provoz opční 1'!AI$7,0)</f>
        <v>0.42848362467005058</v>
      </c>
      <c r="AL58" s="729" t="s">
        <v>625</v>
      </c>
    </row>
    <row r="59" spans="1:38" x14ac:dyDescent="0.3">
      <c r="A59" s="4" t="str">
        <f t="shared" si="27"/>
        <v/>
      </c>
      <c r="B59" s="45" t="str">
        <f t="shared" si="27"/>
        <v/>
      </c>
      <c r="C59" s="64" t="str">
        <f t="shared" si="27"/>
        <v>8.3</v>
      </c>
      <c r="D59" s="65" t="str">
        <f t="shared" si="27"/>
        <v>Pokladní</v>
      </c>
      <c r="E59" s="636">
        <f>IFERROR('Provoz opční 1'!C$20/'Provoz opční 1'!C$8,0)</f>
        <v>0</v>
      </c>
      <c r="F59" s="636">
        <f>IFERROR('Provoz opční 1'!D$20/'Provoz opční 1'!D$8,0)</f>
        <v>0</v>
      </c>
      <c r="G59" s="636">
        <f>IFERROR('Provoz opční 1'!E$20/'Provoz opční 1'!E$8,0)</f>
        <v>0</v>
      </c>
      <c r="H59" s="636">
        <f>IFERROR('Provoz opční 1'!F$20/'Provoz opční 1'!F$8,0)</f>
        <v>0</v>
      </c>
      <c r="I59" s="636">
        <f>IFERROR('Provoz opční 1'!G$20/'Provoz opční 1'!G$8,0)</f>
        <v>0</v>
      </c>
      <c r="J59" s="636">
        <f>IFERROR('Provoz opční 1'!H$20/'Provoz opční 1'!H$8,0)</f>
        <v>6.65508681560751E-6</v>
      </c>
      <c r="K59" s="636">
        <f>IFERROR('Provoz opční 1'!I$20/'Provoz opční 1'!I$8,0)</f>
        <v>0.34332663228738747</v>
      </c>
      <c r="L59" s="636">
        <f>IFERROR('Provoz opční 1'!J$20/'Provoz opční 1'!J$8,0)</f>
        <v>0.34332663228738747</v>
      </c>
      <c r="M59" s="636">
        <f>IFERROR('Provoz opční 1'!K$20/'Provoz opční 1'!K$8,0)</f>
        <v>0.34332663228738747</v>
      </c>
      <c r="N59" s="636">
        <f>IFERROR('Provoz opční 1'!L$20/'Provoz opční 1'!L$8,0)</f>
        <v>0.34332663228738747</v>
      </c>
      <c r="O59" s="636">
        <f>IFERROR('Provoz opční 1'!M$20/'Provoz opční 1'!M$8,0)</f>
        <v>0.34332663228738747</v>
      </c>
      <c r="P59" s="636">
        <f>IFERROR('Provoz opční 1'!N$20/'Provoz opční 1'!N$8,0)</f>
        <v>0.34332663228738747</v>
      </c>
      <c r="Q59" s="636">
        <f>IFERROR('Provoz opční 1'!O$20/'Provoz opční 1'!O$8,0)</f>
        <v>0.34332663228738747</v>
      </c>
      <c r="R59" s="636">
        <f>IFERROR('Provoz opční 1'!P$20/'Provoz opční 1'!P$8,0)</f>
        <v>0.34332663228738747</v>
      </c>
      <c r="S59" s="636">
        <f>IFERROR('Provoz opční 1'!Q$20/'Provoz opční 1'!Q$8,0)</f>
        <v>0.34332663228738747</v>
      </c>
      <c r="T59" s="636">
        <f>IFERROR('Provoz opční 1'!R$20/'Provoz opční 1'!R$8,0)</f>
        <v>0.34332663228738747</v>
      </c>
      <c r="U59" s="636">
        <f>IFERROR('Provoz opční 1'!S$20/'Provoz opční 1'!S$8,0)</f>
        <v>0.34332663228738747</v>
      </c>
      <c r="V59" s="636">
        <f>IFERROR('Provoz opční 1'!T$20/'Provoz opční 1'!T$8,0)</f>
        <v>0.34332663228738747</v>
      </c>
      <c r="W59" s="636">
        <f>IFERROR('Provoz opční 1'!U$20/'Provoz opční 1'!U$8,0)</f>
        <v>0.34332663228738747</v>
      </c>
      <c r="X59" s="636">
        <f>IFERROR('Provoz opční 1'!V$20/'Provoz opční 1'!V$8,0)</f>
        <v>0.34332663228738747</v>
      </c>
      <c r="Y59" s="636">
        <f>IFERROR('Provoz opční 1'!W$20/'Provoz opční 1'!W$8,0)</f>
        <v>0.34332663228738747</v>
      </c>
      <c r="Z59" s="636">
        <f>IFERROR('Provoz opční 1'!X$20/'Provoz opční 1'!X$8,0)</f>
        <v>0.34332663228738747</v>
      </c>
      <c r="AA59" s="636">
        <f>IFERROR('Provoz opční 1'!Y$20/'Provoz opční 1'!Y$8,0)</f>
        <v>0.34332663228738747</v>
      </c>
      <c r="AB59" s="636">
        <f>IFERROR('Provoz opční 1'!Z$20/'Provoz opční 1'!Z$8,0)</f>
        <v>0.34332663228738747</v>
      </c>
      <c r="AC59" s="636">
        <f>IFERROR('Provoz opční 1'!AA$20/'Provoz opční 1'!AA$8,0)</f>
        <v>0.34332663228738747</v>
      </c>
      <c r="AD59" s="636">
        <f>IFERROR('Provoz opční 1'!AB$20/'Provoz opční 1'!AB$8,0)</f>
        <v>0.34332663228738747</v>
      </c>
      <c r="AE59" s="636">
        <f>IFERROR('Provoz opční 1'!AC$20/'Provoz opční 1'!AC$8,0)</f>
        <v>0.34332663228738747</v>
      </c>
      <c r="AF59" s="636">
        <f>IFERROR('Provoz opční 1'!AD$20/'Provoz opční 1'!AD$8,0)</f>
        <v>0.34332663228738747</v>
      </c>
      <c r="AG59" s="636">
        <f>IFERROR('Provoz opční 1'!AE$20/'Provoz opční 1'!AE$8,0)</f>
        <v>0.34332663228738747</v>
      </c>
      <c r="AH59" s="636">
        <f>IFERROR('Provoz opční 1'!AF$20/'Provoz opční 1'!AF$8,0)</f>
        <v>0.34332663228738747</v>
      </c>
      <c r="AI59" s="636">
        <f>IFERROR('Provoz opční 1'!AG$20/'Provoz opční 1'!AG$8,0)</f>
        <v>0.34332663228738747</v>
      </c>
      <c r="AJ59" s="636">
        <f>IFERROR('Provoz opční 1'!AH$20/'Provoz opční 1'!AH$8,0)</f>
        <v>0.34332663228738747</v>
      </c>
      <c r="AK59" s="657">
        <f>IFERROR('Provoz opční 1'!AI$20/'Provoz opční 1'!AI$8,0)</f>
        <v>0.34332663228738747</v>
      </c>
      <c r="AL59" s="730" t="s">
        <v>626</v>
      </c>
    </row>
    <row r="60" spans="1:38" x14ac:dyDescent="0.3">
      <c r="A60" s="4" t="str">
        <f t="shared" si="27"/>
        <v/>
      </c>
      <c r="B60" s="45" t="str">
        <f t="shared" si="27"/>
        <v/>
      </c>
      <c r="C60" s="64" t="str">
        <f t="shared" si="27"/>
        <v>8.4</v>
      </c>
      <c r="D60" s="65" t="str">
        <f t="shared" si="27"/>
        <v>Ostatní zaměstnanci</v>
      </c>
      <c r="E60" s="628">
        <f>IFERROR(('Provoz opční 1'!C$16+2*'Provoz opční 1'!C$17)/('Provoz opční 1'!C$4+2*'Provoz opční 1'!C$5),0)</f>
        <v>0</v>
      </c>
      <c r="F60" s="628">
        <f>IFERROR(('Provoz opční 1'!D$16+2*'Provoz opční 1'!D$17)/('Provoz opční 1'!D$4+2*'Provoz opční 1'!D$5),0)</f>
        <v>0</v>
      </c>
      <c r="G60" s="628">
        <f>IFERROR(('Provoz opční 1'!E$16+2*'Provoz opční 1'!E$17)/('Provoz opční 1'!E$4+2*'Provoz opční 1'!E$5),0)</f>
        <v>0</v>
      </c>
      <c r="H60" s="628">
        <f>IFERROR(('Provoz opční 1'!F$16+2*'Provoz opční 1'!F$17)/('Provoz opční 1'!F$4+2*'Provoz opční 1'!F$5),0)</f>
        <v>0</v>
      </c>
      <c r="I60" s="628">
        <f>IFERROR(('Provoz opční 1'!G$16+2*'Provoz opční 1'!G$17)/('Provoz opční 1'!G$4+2*'Provoz opční 1'!G$5),0)</f>
        <v>0</v>
      </c>
      <c r="J60" s="628">
        <f>IFERROR(('Provoz opční 1'!H$16+2*'Provoz opční 1'!H$17)/('Provoz opční 1'!H$4+2*'Provoz opční 1'!H$5),0)</f>
        <v>0.19205279190217961</v>
      </c>
      <c r="K60" s="628">
        <f>IFERROR(('Provoz opční 1'!I$16+2*'Provoz opční 1'!I$17)/('Provoz opční 1'!I$4+2*'Provoz opční 1'!I$5),0)</f>
        <v>0.33328669980647568</v>
      </c>
      <c r="L60" s="628">
        <f>IFERROR(('Provoz opční 1'!J$16+2*'Provoz opční 1'!J$17)/('Provoz opční 1'!J$4+2*'Provoz opční 1'!J$5),0)</f>
        <v>0.33328669980647568</v>
      </c>
      <c r="M60" s="628">
        <f>IFERROR(('Provoz opční 1'!K$16+2*'Provoz opční 1'!K$17)/('Provoz opční 1'!K$4+2*'Provoz opční 1'!K$5),0)</f>
        <v>0.33328669980647568</v>
      </c>
      <c r="N60" s="628">
        <f>IFERROR(('Provoz opční 1'!L$16+2*'Provoz opční 1'!L$17)/('Provoz opční 1'!L$4+2*'Provoz opční 1'!L$5),0)</f>
        <v>0.33328669980647568</v>
      </c>
      <c r="O60" s="628">
        <f>IFERROR(('Provoz opční 1'!M$16+2*'Provoz opční 1'!M$17)/('Provoz opční 1'!M$4+2*'Provoz opční 1'!M$5),0)</f>
        <v>0.33328669980647568</v>
      </c>
      <c r="P60" s="628">
        <f>IFERROR(('Provoz opční 1'!N$16+2*'Provoz opční 1'!N$17)/('Provoz opční 1'!N$4+2*'Provoz opční 1'!N$5),0)</f>
        <v>0.33328669980647568</v>
      </c>
      <c r="Q60" s="628">
        <f>IFERROR(('Provoz opční 1'!O$16+2*'Provoz opční 1'!O$17)/('Provoz opční 1'!O$4+2*'Provoz opční 1'!O$5),0)</f>
        <v>0.33328669980647568</v>
      </c>
      <c r="R60" s="628">
        <f>IFERROR(('Provoz opční 1'!P$16+2*'Provoz opční 1'!P$17)/('Provoz opční 1'!P$4+2*'Provoz opční 1'!P$5),0)</f>
        <v>0.33328669980647568</v>
      </c>
      <c r="S60" s="628">
        <f>IFERROR(('Provoz opční 1'!Q$16+2*'Provoz opční 1'!Q$17)/('Provoz opční 1'!Q$4+2*'Provoz opční 1'!Q$5),0)</f>
        <v>0.33328669980647568</v>
      </c>
      <c r="T60" s="628">
        <f>IFERROR(('Provoz opční 1'!R$16+2*'Provoz opční 1'!R$17)/('Provoz opční 1'!R$4+2*'Provoz opční 1'!R$5),0)</f>
        <v>0.33328669980647568</v>
      </c>
      <c r="U60" s="628">
        <f>IFERROR(('Provoz opční 1'!S$16+2*'Provoz opční 1'!S$17)/('Provoz opční 1'!S$4+2*'Provoz opční 1'!S$5),0)</f>
        <v>0.33328669980647568</v>
      </c>
      <c r="V60" s="628">
        <f>IFERROR(('Provoz opční 1'!T$16+2*'Provoz opční 1'!T$17)/('Provoz opční 1'!T$4+2*'Provoz opční 1'!T$5),0)</f>
        <v>0.33328669980647568</v>
      </c>
      <c r="W60" s="628">
        <f>IFERROR(('Provoz opční 1'!U$16+2*'Provoz opční 1'!U$17)/('Provoz opční 1'!U$4+2*'Provoz opční 1'!U$5),0)</f>
        <v>0.33328669980647568</v>
      </c>
      <c r="X60" s="628">
        <f>IFERROR(('Provoz opční 1'!V$16+2*'Provoz opční 1'!V$17)/('Provoz opční 1'!V$4+2*'Provoz opční 1'!V$5),0)</f>
        <v>0.33328669980647568</v>
      </c>
      <c r="Y60" s="628">
        <f>IFERROR(('Provoz opční 1'!W$16+2*'Provoz opční 1'!W$17)/('Provoz opční 1'!W$4+2*'Provoz opční 1'!W$5),0)</f>
        <v>0.33328669980647568</v>
      </c>
      <c r="Z60" s="628">
        <f>IFERROR(('Provoz opční 1'!X$16+2*'Provoz opční 1'!X$17)/('Provoz opční 1'!X$4+2*'Provoz opční 1'!X$5),0)</f>
        <v>0.33328669980647568</v>
      </c>
      <c r="AA60" s="628">
        <f>IFERROR(('Provoz opční 1'!Y$16+2*'Provoz opční 1'!Y$17)/('Provoz opční 1'!Y$4+2*'Provoz opční 1'!Y$5),0)</f>
        <v>0.33328669980647568</v>
      </c>
      <c r="AB60" s="628">
        <f>IFERROR(('Provoz opční 1'!Z$16+2*'Provoz opční 1'!Z$17)/('Provoz opční 1'!Z$4+2*'Provoz opční 1'!Z$5),0)</f>
        <v>0.33328669980647568</v>
      </c>
      <c r="AC60" s="628">
        <f>IFERROR(('Provoz opční 1'!AA$16+2*'Provoz opční 1'!AA$17)/('Provoz opční 1'!AA$4+2*'Provoz opční 1'!AA$5),0)</f>
        <v>0.33328669980647568</v>
      </c>
      <c r="AD60" s="628">
        <f>IFERROR(('Provoz opční 1'!AB$16+2*'Provoz opční 1'!AB$17)/('Provoz opční 1'!AB$4+2*'Provoz opční 1'!AB$5),0)</f>
        <v>0.33328669980647568</v>
      </c>
      <c r="AE60" s="628">
        <f>IFERROR(('Provoz opční 1'!AC$16+2*'Provoz opční 1'!AC$17)/('Provoz opční 1'!AC$4+2*'Provoz opční 1'!AC$5),0)</f>
        <v>0.33328669980647568</v>
      </c>
      <c r="AF60" s="628">
        <f>IFERROR(('Provoz opční 1'!AD$16+2*'Provoz opční 1'!AD$17)/('Provoz opční 1'!AD$4+2*'Provoz opční 1'!AD$5),0)</f>
        <v>0.33328669980647568</v>
      </c>
      <c r="AG60" s="628">
        <f>IFERROR(('Provoz opční 1'!AE$16+2*'Provoz opční 1'!AE$17)/('Provoz opční 1'!AE$4+2*'Provoz opční 1'!AE$5),0)</f>
        <v>0.33328669980647568</v>
      </c>
      <c r="AH60" s="628">
        <f>IFERROR(('Provoz opční 1'!AF$16+2*'Provoz opční 1'!AF$17)/('Provoz opční 1'!AF$4+2*'Provoz opční 1'!AF$5),0)</f>
        <v>0.33328669980647568</v>
      </c>
      <c r="AI60" s="628">
        <f>IFERROR(('Provoz opční 1'!AG$16+2*'Provoz opční 1'!AG$17)/('Provoz opční 1'!AG$4+2*'Provoz opční 1'!AG$5),0)</f>
        <v>0.33328669980647568</v>
      </c>
      <c r="AJ60" s="628">
        <f>IFERROR(('Provoz opční 1'!AH$16+2*'Provoz opční 1'!AH$17)/('Provoz opční 1'!AH$4+2*'Provoz opční 1'!AH$5),0)</f>
        <v>0.33328669980647568</v>
      </c>
      <c r="AK60" s="654">
        <f>IFERROR(('Provoz opční 1'!AI$16+2*'Provoz opční 1'!AI$17)/('Provoz opční 1'!AI$4+2*'Provoz opční 1'!AI$5),0)</f>
        <v>0.33328669980647568</v>
      </c>
      <c r="AL60" s="727" t="s">
        <v>623</v>
      </c>
    </row>
    <row r="61" spans="1:38" x14ac:dyDescent="0.3">
      <c r="A61" s="4">
        <f t="shared" ref="A61:D70" si="28">IF(A19="","",A19)</f>
        <v>9</v>
      </c>
      <c r="B61" s="45" t="str">
        <f t="shared" si="28"/>
        <v>Cestovné</v>
      </c>
      <c r="C61" s="64" t="str">
        <f t="shared" si="28"/>
        <v/>
      </c>
      <c r="D61" s="65" t="str">
        <f t="shared" si="28"/>
        <v/>
      </c>
      <c r="E61" s="628">
        <f>IFERROR(('Provoz opční 1'!C$16+2*'Provoz opční 1'!C$17)/('Provoz opční 1'!C$4+2*'Provoz opční 1'!C$5),0)</f>
        <v>0</v>
      </c>
      <c r="F61" s="628">
        <f>IFERROR(('Provoz opční 1'!D$16+2*'Provoz opční 1'!D$17)/('Provoz opční 1'!D$4+2*'Provoz opční 1'!D$5),0)</f>
        <v>0</v>
      </c>
      <c r="G61" s="628">
        <f>IFERROR(('Provoz opční 1'!E$16+2*'Provoz opční 1'!E$17)/('Provoz opční 1'!E$4+2*'Provoz opční 1'!E$5),0)</f>
        <v>0</v>
      </c>
      <c r="H61" s="628">
        <f>IFERROR(('Provoz opční 1'!F$16+2*'Provoz opční 1'!F$17)/('Provoz opční 1'!F$4+2*'Provoz opční 1'!F$5),0)</f>
        <v>0</v>
      </c>
      <c r="I61" s="628">
        <f>IFERROR(('Provoz opční 1'!G$16+2*'Provoz opční 1'!G$17)/('Provoz opční 1'!G$4+2*'Provoz opční 1'!G$5),0)</f>
        <v>0</v>
      </c>
      <c r="J61" s="628">
        <f>IFERROR(('Provoz opční 1'!H$16+2*'Provoz opční 1'!H$17)/('Provoz opční 1'!H$4+2*'Provoz opční 1'!H$5),0)</f>
        <v>0.19205279190217961</v>
      </c>
      <c r="K61" s="628">
        <f>IFERROR(('Provoz opční 1'!I$16+2*'Provoz opční 1'!I$17)/('Provoz opční 1'!I$4+2*'Provoz opční 1'!I$5),0)</f>
        <v>0.33328669980647568</v>
      </c>
      <c r="L61" s="628">
        <f>IFERROR(('Provoz opční 1'!J$16+2*'Provoz opční 1'!J$17)/('Provoz opční 1'!J$4+2*'Provoz opční 1'!J$5),0)</f>
        <v>0.33328669980647568</v>
      </c>
      <c r="M61" s="628">
        <f>IFERROR(('Provoz opční 1'!K$16+2*'Provoz opční 1'!K$17)/('Provoz opční 1'!K$4+2*'Provoz opční 1'!K$5),0)</f>
        <v>0.33328669980647568</v>
      </c>
      <c r="N61" s="628">
        <f>IFERROR(('Provoz opční 1'!L$16+2*'Provoz opční 1'!L$17)/('Provoz opční 1'!L$4+2*'Provoz opční 1'!L$5),0)</f>
        <v>0.33328669980647568</v>
      </c>
      <c r="O61" s="628">
        <f>IFERROR(('Provoz opční 1'!M$16+2*'Provoz opční 1'!M$17)/('Provoz opční 1'!M$4+2*'Provoz opční 1'!M$5),0)</f>
        <v>0.33328669980647568</v>
      </c>
      <c r="P61" s="628">
        <f>IFERROR(('Provoz opční 1'!N$16+2*'Provoz opční 1'!N$17)/('Provoz opční 1'!N$4+2*'Provoz opční 1'!N$5),0)</f>
        <v>0.33328669980647568</v>
      </c>
      <c r="Q61" s="628">
        <f>IFERROR(('Provoz opční 1'!O$16+2*'Provoz opční 1'!O$17)/('Provoz opční 1'!O$4+2*'Provoz opční 1'!O$5),0)</f>
        <v>0.33328669980647568</v>
      </c>
      <c r="R61" s="628">
        <f>IFERROR(('Provoz opční 1'!P$16+2*'Provoz opční 1'!P$17)/('Provoz opční 1'!P$4+2*'Provoz opční 1'!P$5),0)</f>
        <v>0.33328669980647568</v>
      </c>
      <c r="S61" s="628">
        <f>IFERROR(('Provoz opční 1'!Q$16+2*'Provoz opční 1'!Q$17)/('Provoz opční 1'!Q$4+2*'Provoz opční 1'!Q$5),0)</f>
        <v>0.33328669980647568</v>
      </c>
      <c r="T61" s="628">
        <f>IFERROR(('Provoz opční 1'!R$16+2*'Provoz opční 1'!R$17)/('Provoz opční 1'!R$4+2*'Provoz opční 1'!R$5),0)</f>
        <v>0.33328669980647568</v>
      </c>
      <c r="U61" s="628">
        <f>IFERROR(('Provoz opční 1'!S$16+2*'Provoz opční 1'!S$17)/('Provoz opční 1'!S$4+2*'Provoz opční 1'!S$5),0)</f>
        <v>0.33328669980647568</v>
      </c>
      <c r="V61" s="628">
        <f>IFERROR(('Provoz opční 1'!T$16+2*'Provoz opční 1'!T$17)/('Provoz opční 1'!T$4+2*'Provoz opční 1'!T$5),0)</f>
        <v>0.33328669980647568</v>
      </c>
      <c r="W61" s="628">
        <f>IFERROR(('Provoz opční 1'!U$16+2*'Provoz opční 1'!U$17)/('Provoz opční 1'!U$4+2*'Provoz opční 1'!U$5),0)</f>
        <v>0.33328669980647568</v>
      </c>
      <c r="X61" s="628">
        <f>IFERROR(('Provoz opční 1'!V$16+2*'Provoz opční 1'!V$17)/('Provoz opční 1'!V$4+2*'Provoz opční 1'!V$5),0)</f>
        <v>0.33328669980647568</v>
      </c>
      <c r="Y61" s="628">
        <f>IFERROR(('Provoz opční 1'!W$16+2*'Provoz opční 1'!W$17)/('Provoz opční 1'!W$4+2*'Provoz opční 1'!W$5),0)</f>
        <v>0.33328669980647568</v>
      </c>
      <c r="Z61" s="628">
        <f>IFERROR(('Provoz opční 1'!X$16+2*'Provoz opční 1'!X$17)/('Provoz opční 1'!X$4+2*'Provoz opční 1'!X$5),0)</f>
        <v>0.33328669980647568</v>
      </c>
      <c r="AA61" s="628">
        <f>IFERROR(('Provoz opční 1'!Y$16+2*'Provoz opční 1'!Y$17)/('Provoz opční 1'!Y$4+2*'Provoz opční 1'!Y$5),0)</f>
        <v>0.33328669980647568</v>
      </c>
      <c r="AB61" s="628">
        <f>IFERROR(('Provoz opční 1'!Z$16+2*'Provoz opční 1'!Z$17)/('Provoz opční 1'!Z$4+2*'Provoz opční 1'!Z$5),0)</f>
        <v>0.33328669980647568</v>
      </c>
      <c r="AC61" s="628">
        <f>IFERROR(('Provoz opční 1'!AA$16+2*'Provoz opční 1'!AA$17)/('Provoz opční 1'!AA$4+2*'Provoz opční 1'!AA$5),0)</f>
        <v>0.33328669980647568</v>
      </c>
      <c r="AD61" s="628">
        <f>IFERROR(('Provoz opční 1'!AB$16+2*'Provoz opční 1'!AB$17)/('Provoz opční 1'!AB$4+2*'Provoz opční 1'!AB$5),0)</f>
        <v>0.33328669980647568</v>
      </c>
      <c r="AE61" s="628">
        <f>IFERROR(('Provoz opční 1'!AC$16+2*'Provoz opční 1'!AC$17)/('Provoz opční 1'!AC$4+2*'Provoz opční 1'!AC$5),0)</f>
        <v>0.33328669980647568</v>
      </c>
      <c r="AF61" s="628">
        <f>IFERROR(('Provoz opční 1'!AD$16+2*'Provoz opční 1'!AD$17)/('Provoz opční 1'!AD$4+2*'Provoz opční 1'!AD$5),0)</f>
        <v>0.33328669980647568</v>
      </c>
      <c r="AG61" s="628">
        <f>IFERROR(('Provoz opční 1'!AE$16+2*'Provoz opční 1'!AE$17)/('Provoz opční 1'!AE$4+2*'Provoz opční 1'!AE$5),0)</f>
        <v>0.33328669980647568</v>
      </c>
      <c r="AH61" s="628">
        <f>IFERROR(('Provoz opční 1'!AF$16+2*'Provoz opční 1'!AF$17)/('Provoz opční 1'!AF$4+2*'Provoz opční 1'!AF$5),0)</f>
        <v>0.33328669980647568</v>
      </c>
      <c r="AI61" s="628">
        <f>IFERROR(('Provoz opční 1'!AG$16+2*'Provoz opční 1'!AG$17)/('Provoz opční 1'!AG$4+2*'Provoz opční 1'!AG$5),0)</f>
        <v>0.33328669980647568</v>
      </c>
      <c r="AJ61" s="628">
        <f>IFERROR(('Provoz opční 1'!AH$16+2*'Provoz opční 1'!AH$17)/('Provoz opční 1'!AH$4+2*'Provoz opční 1'!AH$5),0)</f>
        <v>0.33328669980647568</v>
      </c>
      <c r="AK61" s="654">
        <f>IFERROR(('Provoz opční 1'!AI$16+2*'Provoz opční 1'!AI$17)/('Provoz opční 1'!AI$4+2*'Provoz opční 1'!AI$5),0)</f>
        <v>0.33328669980647568</v>
      </c>
      <c r="AL61" s="727" t="s">
        <v>623</v>
      </c>
    </row>
    <row r="62" spans="1:38" x14ac:dyDescent="0.3">
      <c r="A62" s="4">
        <f t="shared" si="28"/>
        <v>10</v>
      </c>
      <c r="B62" s="45" t="str">
        <f t="shared" si="28"/>
        <v>Úhrada za použití dopravní cesty</v>
      </c>
      <c r="C62" s="64" t="str">
        <f t="shared" si="28"/>
        <v/>
      </c>
      <c r="D62" s="65" t="str">
        <f t="shared" si="28"/>
        <v/>
      </c>
      <c r="E62" s="628">
        <f>IFERROR(('Provoz opční 1'!C$16+2*'Provoz opční 1'!C$17)/('Provoz opční 1'!C$4+2*'Provoz opční 1'!C$5),0)</f>
        <v>0</v>
      </c>
      <c r="F62" s="628">
        <f>IFERROR(('Provoz opční 1'!D$16+2*'Provoz opční 1'!D$17)/('Provoz opční 1'!D$4+2*'Provoz opční 1'!D$5),0)</f>
        <v>0</v>
      </c>
      <c r="G62" s="628">
        <f>IFERROR(('Provoz opční 1'!E$16+2*'Provoz opční 1'!E$17)/('Provoz opční 1'!E$4+2*'Provoz opční 1'!E$5),0)</f>
        <v>0</v>
      </c>
      <c r="H62" s="628">
        <f>IFERROR(('Provoz opční 1'!F$16+2*'Provoz opční 1'!F$17)/('Provoz opční 1'!F$4+2*'Provoz opční 1'!F$5),0)</f>
        <v>0</v>
      </c>
      <c r="I62" s="628">
        <f>IFERROR(('Provoz opční 1'!G$16+2*'Provoz opční 1'!G$17)/('Provoz opční 1'!G$4+2*'Provoz opční 1'!G$5),0)</f>
        <v>0</v>
      </c>
      <c r="J62" s="628">
        <f>IFERROR(('Provoz opční 1'!H$16+2*'Provoz opční 1'!H$17)/('Provoz opční 1'!H$4+2*'Provoz opční 1'!H$5),0)</f>
        <v>0.19205279190217961</v>
      </c>
      <c r="K62" s="628">
        <f>IFERROR(('Provoz opční 1'!I$16+2*'Provoz opční 1'!I$17)/('Provoz opční 1'!I$4+2*'Provoz opční 1'!I$5),0)</f>
        <v>0.33328669980647568</v>
      </c>
      <c r="L62" s="628">
        <f>IFERROR(('Provoz opční 1'!J$16+2*'Provoz opční 1'!J$17)/('Provoz opční 1'!J$4+2*'Provoz opční 1'!J$5),0)</f>
        <v>0.33328669980647568</v>
      </c>
      <c r="M62" s="628">
        <f>IFERROR(('Provoz opční 1'!K$16+2*'Provoz opční 1'!K$17)/('Provoz opční 1'!K$4+2*'Provoz opční 1'!K$5),0)</f>
        <v>0.33328669980647568</v>
      </c>
      <c r="N62" s="628">
        <f>IFERROR(('Provoz opční 1'!L$16+2*'Provoz opční 1'!L$17)/('Provoz opční 1'!L$4+2*'Provoz opční 1'!L$5),0)</f>
        <v>0.33328669980647568</v>
      </c>
      <c r="O62" s="628">
        <f>IFERROR(('Provoz opční 1'!M$16+2*'Provoz opční 1'!M$17)/('Provoz opční 1'!M$4+2*'Provoz opční 1'!M$5),0)</f>
        <v>0.33328669980647568</v>
      </c>
      <c r="P62" s="628">
        <f>IFERROR(('Provoz opční 1'!N$16+2*'Provoz opční 1'!N$17)/('Provoz opční 1'!N$4+2*'Provoz opční 1'!N$5),0)</f>
        <v>0.33328669980647568</v>
      </c>
      <c r="Q62" s="628">
        <f>IFERROR(('Provoz opční 1'!O$16+2*'Provoz opční 1'!O$17)/('Provoz opční 1'!O$4+2*'Provoz opční 1'!O$5),0)</f>
        <v>0.33328669980647568</v>
      </c>
      <c r="R62" s="628">
        <f>IFERROR(('Provoz opční 1'!P$16+2*'Provoz opční 1'!P$17)/('Provoz opční 1'!P$4+2*'Provoz opční 1'!P$5),0)</f>
        <v>0.33328669980647568</v>
      </c>
      <c r="S62" s="628">
        <f>IFERROR(('Provoz opční 1'!Q$16+2*'Provoz opční 1'!Q$17)/('Provoz opční 1'!Q$4+2*'Provoz opční 1'!Q$5),0)</f>
        <v>0.33328669980647568</v>
      </c>
      <c r="T62" s="628">
        <f>IFERROR(('Provoz opční 1'!R$16+2*'Provoz opční 1'!R$17)/('Provoz opční 1'!R$4+2*'Provoz opční 1'!R$5),0)</f>
        <v>0.33328669980647568</v>
      </c>
      <c r="U62" s="628">
        <f>IFERROR(('Provoz opční 1'!S$16+2*'Provoz opční 1'!S$17)/('Provoz opční 1'!S$4+2*'Provoz opční 1'!S$5),0)</f>
        <v>0.33328669980647568</v>
      </c>
      <c r="V62" s="628">
        <f>IFERROR(('Provoz opční 1'!T$16+2*'Provoz opční 1'!T$17)/('Provoz opční 1'!T$4+2*'Provoz opční 1'!T$5),0)</f>
        <v>0.33328669980647568</v>
      </c>
      <c r="W62" s="628">
        <f>IFERROR(('Provoz opční 1'!U$16+2*'Provoz opční 1'!U$17)/('Provoz opční 1'!U$4+2*'Provoz opční 1'!U$5),0)</f>
        <v>0.33328669980647568</v>
      </c>
      <c r="X62" s="628">
        <f>IFERROR(('Provoz opční 1'!V$16+2*'Provoz opční 1'!V$17)/('Provoz opční 1'!V$4+2*'Provoz opční 1'!V$5),0)</f>
        <v>0.33328669980647568</v>
      </c>
      <c r="Y62" s="628">
        <f>IFERROR(('Provoz opční 1'!W$16+2*'Provoz opční 1'!W$17)/('Provoz opční 1'!W$4+2*'Provoz opční 1'!W$5),0)</f>
        <v>0.33328669980647568</v>
      </c>
      <c r="Z62" s="628">
        <f>IFERROR(('Provoz opční 1'!X$16+2*'Provoz opční 1'!X$17)/('Provoz opční 1'!X$4+2*'Provoz opční 1'!X$5),0)</f>
        <v>0.33328669980647568</v>
      </c>
      <c r="AA62" s="628">
        <f>IFERROR(('Provoz opční 1'!Y$16+2*'Provoz opční 1'!Y$17)/('Provoz opční 1'!Y$4+2*'Provoz opční 1'!Y$5),0)</f>
        <v>0.33328669980647568</v>
      </c>
      <c r="AB62" s="628">
        <f>IFERROR(('Provoz opční 1'!Z$16+2*'Provoz opční 1'!Z$17)/('Provoz opční 1'!Z$4+2*'Provoz opční 1'!Z$5),0)</f>
        <v>0.33328669980647568</v>
      </c>
      <c r="AC62" s="628">
        <f>IFERROR(('Provoz opční 1'!AA$16+2*'Provoz opční 1'!AA$17)/('Provoz opční 1'!AA$4+2*'Provoz opční 1'!AA$5),0)</f>
        <v>0.33328669980647568</v>
      </c>
      <c r="AD62" s="628">
        <f>IFERROR(('Provoz opční 1'!AB$16+2*'Provoz opční 1'!AB$17)/('Provoz opční 1'!AB$4+2*'Provoz opční 1'!AB$5),0)</f>
        <v>0.33328669980647568</v>
      </c>
      <c r="AE62" s="628">
        <f>IFERROR(('Provoz opční 1'!AC$16+2*'Provoz opční 1'!AC$17)/('Provoz opční 1'!AC$4+2*'Provoz opční 1'!AC$5),0)</f>
        <v>0.33328669980647568</v>
      </c>
      <c r="AF62" s="628">
        <f>IFERROR(('Provoz opční 1'!AD$16+2*'Provoz opční 1'!AD$17)/('Provoz opční 1'!AD$4+2*'Provoz opční 1'!AD$5),0)</f>
        <v>0.33328669980647568</v>
      </c>
      <c r="AG62" s="628">
        <f>IFERROR(('Provoz opční 1'!AE$16+2*'Provoz opční 1'!AE$17)/('Provoz opční 1'!AE$4+2*'Provoz opční 1'!AE$5),0)</f>
        <v>0.33328669980647568</v>
      </c>
      <c r="AH62" s="628">
        <f>IFERROR(('Provoz opční 1'!AF$16+2*'Provoz opční 1'!AF$17)/('Provoz opční 1'!AF$4+2*'Provoz opční 1'!AF$5),0)</f>
        <v>0.33328669980647568</v>
      </c>
      <c r="AI62" s="628">
        <f>IFERROR(('Provoz opční 1'!AG$16+2*'Provoz opční 1'!AG$17)/('Provoz opční 1'!AG$4+2*'Provoz opční 1'!AG$5),0)</f>
        <v>0.33328669980647568</v>
      </c>
      <c r="AJ62" s="628">
        <f>IFERROR(('Provoz opční 1'!AH$16+2*'Provoz opční 1'!AH$17)/('Provoz opční 1'!AH$4+2*'Provoz opční 1'!AH$5),0)</f>
        <v>0.33328669980647568</v>
      </c>
      <c r="AK62" s="654">
        <f>IFERROR(('Provoz opční 1'!AI$16+2*'Provoz opční 1'!AI$17)/('Provoz opční 1'!AI$4+2*'Provoz opční 1'!AI$5),0)</f>
        <v>0.33328669980647568</v>
      </c>
      <c r="AL62" s="727" t="s">
        <v>623</v>
      </c>
    </row>
    <row r="63" spans="1:38" x14ac:dyDescent="0.3">
      <c r="A63" s="4">
        <f t="shared" si="28"/>
        <v>11</v>
      </c>
      <c r="B63" s="45" t="str">
        <f t="shared" si="28"/>
        <v>Úhrada za použití ostatní infrastruktury</v>
      </c>
      <c r="C63" s="64" t="str">
        <f t="shared" si="28"/>
        <v/>
      </c>
      <c r="D63" s="65" t="str">
        <f t="shared" si="28"/>
        <v/>
      </c>
      <c r="E63" s="628">
        <f>IFERROR(('Provoz opční 1'!C$16+2*'Provoz opční 1'!C$17)/('Provoz opční 1'!C$4+2*'Provoz opční 1'!C$5),0)</f>
        <v>0</v>
      </c>
      <c r="F63" s="628">
        <f>IFERROR(('Provoz opční 1'!D$16+2*'Provoz opční 1'!D$17)/('Provoz opční 1'!D$4+2*'Provoz opční 1'!D$5),0)</f>
        <v>0</v>
      </c>
      <c r="G63" s="628">
        <f>IFERROR(('Provoz opční 1'!E$16+2*'Provoz opční 1'!E$17)/('Provoz opční 1'!E$4+2*'Provoz opční 1'!E$5),0)</f>
        <v>0</v>
      </c>
      <c r="H63" s="628">
        <f>IFERROR(('Provoz opční 1'!F$16+2*'Provoz opční 1'!F$17)/('Provoz opční 1'!F$4+2*'Provoz opční 1'!F$5),0)</f>
        <v>0</v>
      </c>
      <c r="I63" s="628">
        <f>IFERROR(('Provoz opční 1'!G$16+2*'Provoz opční 1'!G$17)/('Provoz opční 1'!G$4+2*'Provoz opční 1'!G$5),0)</f>
        <v>0</v>
      </c>
      <c r="J63" s="628">
        <f>IFERROR(('Provoz opční 1'!H$16+2*'Provoz opční 1'!H$17)/('Provoz opční 1'!H$4+2*'Provoz opční 1'!H$5),0)</f>
        <v>0.19205279190217961</v>
      </c>
      <c r="K63" s="628">
        <f>IFERROR(('Provoz opční 1'!I$16+2*'Provoz opční 1'!I$17)/('Provoz opční 1'!I$4+2*'Provoz opční 1'!I$5),0)</f>
        <v>0.33328669980647568</v>
      </c>
      <c r="L63" s="628">
        <f>IFERROR(('Provoz opční 1'!J$16+2*'Provoz opční 1'!J$17)/('Provoz opční 1'!J$4+2*'Provoz opční 1'!J$5),0)</f>
        <v>0.33328669980647568</v>
      </c>
      <c r="M63" s="628">
        <f>IFERROR(('Provoz opční 1'!K$16+2*'Provoz opční 1'!K$17)/('Provoz opční 1'!K$4+2*'Provoz opční 1'!K$5),0)</f>
        <v>0.33328669980647568</v>
      </c>
      <c r="N63" s="628">
        <f>IFERROR(('Provoz opční 1'!L$16+2*'Provoz opční 1'!L$17)/('Provoz opční 1'!L$4+2*'Provoz opční 1'!L$5),0)</f>
        <v>0.33328669980647568</v>
      </c>
      <c r="O63" s="628">
        <f>IFERROR(('Provoz opční 1'!M$16+2*'Provoz opční 1'!M$17)/('Provoz opční 1'!M$4+2*'Provoz opční 1'!M$5),0)</f>
        <v>0.33328669980647568</v>
      </c>
      <c r="P63" s="628">
        <f>IFERROR(('Provoz opční 1'!N$16+2*'Provoz opční 1'!N$17)/('Provoz opční 1'!N$4+2*'Provoz opční 1'!N$5),0)</f>
        <v>0.33328669980647568</v>
      </c>
      <c r="Q63" s="628">
        <f>IFERROR(('Provoz opční 1'!O$16+2*'Provoz opční 1'!O$17)/('Provoz opční 1'!O$4+2*'Provoz opční 1'!O$5),0)</f>
        <v>0.33328669980647568</v>
      </c>
      <c r="R63" s="628">
        <f>IFERROR(('Provoz opční 1'!P$16+2*'Provoz opční 1'!P$17)/('Provoz opční 1'!P$4+2*'Provoz opční 1'!P$5),0)</f>
        <v>0.33328669980647568</v>
      </c>
      <c r="S63" s="628">
        <f>IFERROR(('Provoz opční 1'!Q$16+2*'Provoz opční 1'!Q$17)/('Provoz opční 1'!Q$4+2*'Provoz opční 1'!Q$5),0)</f>
        <v>0.33328669980647568</v>
      </c>
      <c r="T63" s="628">
        <f>IFERROR(('Provoz opční 1'!R$16+2*'Provoz opční 1'!R$17)/('Provoz opční 1'!R$4+2*'Provoz opční 1'!R$5),0)</f>
        <v>0.33328669980647568</v>
      </c>
      <c r="U63" s="628">
        <f>IFERROR(('Provoz opční 1'!S$16+2*'Provoz opční 1'!S$17)/('Provoz opční 1'!S$4+2*'Provoz opční 1'!S$5),0)</f>
        <v>0.33328669980647568</v>
      </c>
      <c r="V63" s="628">
        <f>IFERROR(('Provoz opční 1'!T$16+2*'Provoz opční 1'!T$17)/('Provoz opční 1'!T$4+2*'Provoz opční 1'!T$5),0)</f>
        <v>0.33328669980647568</v>
      </c>
      <c r="W63" s="628">
        <f>IFERROR(('Provoz opční 1'!U$16+2*'Provoz opční 1'!U$17)/('Provoz opční 1'!U$4+2*'Provoz opční 1'!U$5),0)</f>
        <v>0.33328669980647568</v>
      </c>
      <c r="X63" s="628">
        <f>IFERROR(('Provoz opční 1'!V$16+2*'Provoz opční 1'!V$17)/('Provoz opční 1'!V$4+2*'Provoz opční 1'!V$5),0)</f>
        <v>0.33328669980647568</v>
      </c>
      <c r="Y63" s="628">
        <f>IFERROR(('Provoz opční 1'!W$16+2*'Provoz opční 1'!W$17)/('Provoz opční 1'!W$4+2*'Provoz opční 1'!W$5),0)</f>
        <v>0.33328669980647568</v>
      </c>
      <c r="Z63" s="628">
        <f>IFERROR(('Provoz opční 1'!X$16+2*'Provoz opční 1'!X$17)/('Provoz opční 1'!X$4+2*'Provoz opční 1'!X$5),0)</f>
        <v>0.33328669980647568</v>
      </c>
      <c r="AA63" s="628">
        <f>IFERROR(('Provoz opční 1'!Y$16+2*'Provoz opční 1'!Y$17)/('Provoz opční 1'!Y$4+2*'Provoz opční 1'!Y$5),0)</f>
        <v>0.33328669980647568</v>
      </c>
      <c r="AB63" s="628">
        <f>IFERROR(('Provoz opční 1'!Z$16+2*'Provoz opční 1'!Z$17)/('Provoz opční 1'!Z$4+2*'Provoz opční 1'!Z$5),0)</f>
        <v>0.33328669980647568</v>
      </c>
      <c r="AC63" s="628">
        <f>IFERROR(('Provoz opční 1'!AA$16+2*'Provoz opční 1'!AA$17)/('Provoz opční 1'!AA$4+2*'Provoz opční 1'!AA$5),0)</f>
        <v>0.33328669980647568</v>
      </c>
      <c r="AD63" s="628">
        <f>IFERROR(('Provoz opční 1'!AB$16+2*'Provoz opční 1'!AB$17)/('Provoz opční 1'!AB$4+2*'Provoz opční 1'!AB$5),0)</f>
        <v>0.33328669980647568</v>
      </c>
      <c r="AE63" s="628">
        <f>IFERROR(('Provoz opční 1'!AC$16+2*'Provoz opční 1'!AC$17)/('Provoz opční 1'!AC$4+2*'Provoz opční 1'!AC$5),0)</f>
        <v>0.33328669980647568</v>
      </c>
      <c r="AF63" s="628">
        <f>IFERROR(('Provoz opční 1'!AD$16+2*'Provoz opční 1'!AD$17)/('Provoz opční 1'!AD$4+2*'Provoz opční 1'!AD$5),0)</f>
        <v>0.33328669980647568</v>
      </c>
      <c r="AG63" s="628">
        <f>IFERROR(('Provoz opční 1'!AE$16+2*'Provoz opční 1'!AE$17)/('Provoz opční 1'!AE$4+2*'Provoz opční 1'!AE$5),0)</f>
        <v>0.33328669980647568</v>
      </c>
      <c r="AH63" s="628">
        <f>IFERROR(('Provoz opční 1'!AF$16+2*'Provoz opční 1'!AF$17)/('Provoz opční 1'!AF$4+2*'Provoz opční 1'!AF$5),0)</f>
        <v>0.33328669980647568</v>
      </c>
      <c r="AI63" s="628">
        <f>IFERROR(('Provoz opční 1'!AG$16+2*'Provoz opční 1'!AG$17)/('Provoz opční 1'!AG$4+2*'Provoz opční 1'!AG$5),0)</f>
        <v>0.33328669980647568</v>
      </c>
      <c r="AJ63" s="628">
        <f>IFERROR(('Provoz opční 1'!AH$16+2*'Provoz opční 1'!AH$17)/('Provoz opční 1'!AH$4+2*'Provoz opční 1'!AH$5),0)</f>
        <v>0.33328669980647568</v>
      </c>
      <c r="AK63" s="654">
        <f>IFERROR(('Provoz opční 1'!AI$16+2*'Provoz opční 1'!AI$17)/('Provoz opční 1'!AI$4+2*'Provoz opční 1'!AI$5),0)</f>
        <v>0.33328669980647568</v>
      </c>
      <c r="AL63" s="727" t="s">
        <v>623</v>
      </c>
    </row>
    <row r="64" spans="1:38" x14ac:dyDescent="0.3">
      <c r="A64" s="4">
        <f t="shared" si="28"/>
        <v>12</v>
      </c>
      <c r="B64" s="45" t="str">
        <f t="shared" si="28"/>
        <v>Ostatní přímé náklady</v>
      </c>
      <c r="C64" s="64" t="str">
        <f t="shared" si="28"/>
        <v>12.1</v>
      </c>
      <c r="D64" s="65" t="str">
        <f t="shared" si="28"/>
        <v>Finanční náklady</v>
      </c>
      <c r="E64" s="628">
        <f>IFERROR(('Provoz opční 1'!C$16+2*'Provoz opční 1'!C$17)/('Provoz opční 1'!C$4+2*'Provoz opční 1'!C$5),0)</f>
        <v>0</v>
      </c>
      <c r="F64" s="628">
        <f>IFERROR(('Provoz opční 1'!D$16+2*'Provoz opční 1'!D$17)/('Provoz opční 1'!D$4+2*'Provoz opční 1'!D$5),0)</f>
        <v>0</v>
      </c>
      <c r="G64" s="628">
        <f>IFERROR(('Provoz opční 1'!E$16+2*'Provoz opční 1'!E$17)/('Provoz opční 1'!E$4+2*'Provoz opční 1'!E$5),0)</f>
        <v>0</v>
      </c>
      <c r="H64" s="628">
        <f>IFERROR(('Provoz opční 1'!F$16+2*'Provoz opční 1'!F$17)/('Provoz opční 1'!F$4+2*'Provoz opční 1'!F$5),0)</f>
        <v>0</v>
      </c>
      <c r="I64" s="628">
        <f>IFERROR(('Provoz opční 1'!G$16+2*'Provoz opční 1'!G$17)/('Provoz opční 1'!G$4+2*'Provoz opční 1'!G$5),0)</f>
        <v>0</v>
      </c>
      <c r="J64" s="628">
        <f>IFERROR(('Provoz opční 1'!H$16+2*'Provoz opční 1'!H$17)/('Provoz opční 1'!H$4+2*'Provoz opční 1'!H$5),0)</f>
        <v>0.19205279190217961</v>
      </c>
      <c r="K64" s="628">
        <f>IFERROR(('Provoz opční 1'!I$16+2*'Provoz opční 1'!I$17)/('Provoz opční 1'!I$4+2*'Provoz opční 1'!I$5),0)</f>
        <v>0.33328669980647568</v>
      </c>
      <c r="L64" s="628">
        <f>IFERROR(('Provoz opční 1'!J$16+2*'Provoz opční 1'!J$17)/('Provoz opční 1'!J$4+2*'Provoz opční 1'!J$5),0)</f>
        <v>0.33328669980647568</v>
      </c>
      <c r="M64" s="628">
        <f>IFERROR(('Provoz opční 1'!K$16+2*'Provoz opční 1'!K$17)/('Provoz opční 1'!K$4+2*'Provoz opční 1'!K$5),0)</f>
        <v>0.33328669980647568</v>
      </c>
      <c r="N64" s="628">
        <f>IFERROR(('Provoz opční 1'!L$16+2*'Provoz opční 1'!L$17)/('Provoz opční 1'!L$4+2*'Provoz opční 1'!L$5),0)</f>
        <v>0.33328669980647568</v>
      </c>
      <c r="O64" s="628">
        <f>IFERROR(('Provoz opční 1'!M$16+2*'Provoz opční 1'!M$17)/('Provoz opční 1'!M$4+2*'Provoz opční 1'!M$5),0)</f>
        <v>0.33328669980647568</v>
      </c>
      <c r="P64" s="628">
        <f>IFERROR(('Provoz opční 1'!N$16+2*'Provoz opční 1'!N$17)/('Provoz opční 1'!N$4+2*'Provoz opční 1'!N$5),0)</f>
        <v>0.33328669980647568</v>
      </c>
      <c r="Q64" s="628">
        <f>IFERROR(('Provoz opční 1'!O$16+2*'Provoz opční 1'!O$17)/('Provoz opční 1'!O$4+2*'Provoz opční 1'!O$5),0)</f>
        <v>0.33328669980647568</v>
      </c>
      <c r="R64" s="628">
        <f>IFERROR(('Provoz opční 1'!P$16+2*'Provoz opční 1'!P$17)/('Provoz opční 1'!P$4+2*'Provoz opční 1'!P$5),0)</f>
        <v>0.33328669980647568</v>
      </c>
      <c r="S64" s="628">
        <f>IFERROR(('Provoz opční 1'!Q$16+2*'Provoz opční 1'!Q$17)/('Provoz opční 1'!Q$4+2*'Provoz opční 1'!Q$5),0)</f>
        <v>0.33328669980647568</v>
      </c>
      <c r="T64" s="628">
        <f>IFERROR(('Provoz opční 1'!R$16+2*'Provoz opční 1'!R$17)/('Provoz opční 1'!R$4+2*'Provoz opční 1'!R$5),0)</f>
        <v>0.33328669980647568</v>
      </c>
      <c r="U64" s="628">
        <f>IFERROR(('Provoz opční 1'!S$16+2*'Provoz opční 1'!S$17)/('Provoz opční 1'!S$4+2*'Provoz opční 1'!S$5),0)</f>
        <v>0.33328669980647568</v>
      </c>
      <c r="V64" s="628">
        <f>IFERROR(('Provoz opční 1'!T$16+2*'Provoz opční 1'!T$17)/('Provoz opční 1'!T$4+2*'Provoz opční 1'!T$5),0)</f>
        <v>0.33328669980647568</v>
      </c>
      <c r="W64" s="628">
        <f>IFERROR(('Provoz opční 1'!U$16+2*'Provoz opční 1'!U$17)/('Provoz opční 1'!U$4+2*'Provoz opční 1'!U$5),0)</f>
        <v>0.33328669980647568</v>
      </c>
      <c r="X64" s="628">
        <f>IFERROR(('Provoz opční 1'!V$16+2*'Provoz opční 1'!V$17)/('Provoz opční 1'!V$4+2*'Provoz opční 1'!V$5),0)</f>
        <v>0.33328669980647568</v>
      </c>
      <c r="Y64" s="628">
        <f>IFERROR(('Provoz opční 1'!W$16+2*'Provoz opční 1'!W$17)/('Provoz opční 1'!W$4+2*'Provoz opční 1'!W$5),0)</f>
        <v>0.33328669980647568</v>
      </c>
      <c r="Z64" s="628">
        <f>IFERROR(('Provoz opční 1'!X$16+2*'Provoz opční 1'!X$17)/('Provoz opční 1'!X$4+2*'Provoz opční 1'!X$5),0)</f>
        <v>0.33328669980647568</v>
      </c>
      <c r="AA64" s="628">
        <f>IFERROR(('Provoz opční 1'!Y$16+2*'Provoz opční 1'!Y$17)/('Provoz opční 1'!Y$4+2*'Provoz opční 1'!Y$5),0)</f>
        <v>0.33328669980647568</v>
      </c>
      <c r="AB64" s="628">
        <f>IFERROR(('Provoz opční 1'!Z$16+2*'Provoz opční 1'!Z$17)/('Provoz opční 1'!Z$4+2*'Provoz opční 1'!Z$5),0)</f>
        <v>0.33328669980647568</v>
      </c>
      <c r="AC64" s="628">
        <f>IFERROR(('Provoz opční 1'!AA$16+2*'Provoz opční 1'!AA$17)/('Provoz opční 1'!AA$4+2*'Provoz opční 1'!AA$5),0)</f>
        <v>0.33328669980647568</v>
      </c>
      <c r="AD64" s="628">
        <f>IFERROR(('Provoz opční 1'!AB$16+2*'Provoz opční 1'!AB$17)/('Provoz opční 1'!AB$4+2*'Provoz opční 1'!AB$5),0)</f>
        <v>0.33328669980647568</v>
      </c>
      <c r="AE64" s="628">
        <f>IFERROR(('Provoz opční 1'!AC$16+2*'Provoz opční 1'!AC$17)/('Provoz opční 1'!AC$4+2*'Provoz opční 1'!AC$5),0)</f>
        <v>0.33328669980647568</v>
      </c>
      <c r="AF64" s="628">
        <f>IFERROR(('Provoz opční 1'!AD$16+2*'Provoz opční 1'!AD$17)/('Provoz opční 1'!AD$4+2*'Provoz opční 1'!AD$5),0)</f>
        <v>0.33328669980647568</v>
      </c>
      <c r="AG64" s="628">
        <f>IFERROR(('Provoz opční 1'!AE$16+2*'Provoz opční 1'!AE$17)/('Provoz opční 1'!AE$4+2*'Provoz opční 1'!AE$5),0)</f>
        <v>0.33328669980647568</v>
      </c>
      <c r="AH64" s="628">
        <f>IFERROR(('Provoz opční 1'!AF$16+2*'Provoz opční 1'!AF$17)/('Provoz opční 1'!AF$4+2*'Provoz opční 1'!AF$5),0)</f>
        <v>0.33328669980647568</v>
      </c>
      <c r="AI64" s="628">
        <f>IFERROR(('Provoz opční 1'!AG$16+2*'Provoz opční 1'!AG$17)/('Provoz opční 1'!AG$4+2*'Provoz opční 1'!AG$5),0)</f>
        <v>0.33328669980647568</v>
      </c>
      <c r="AJ64" s="628">
        <f>IFERROR(('Provoz opční 1'!AH$16+2*'Provoz opční 1'!AH$17)/('Provoz opční 1'!AH$4+2*'Provoz opční 1'!AH$5),0)</f>
        <v>0.33328669980647568</v>
      </c>
      <c r="AK64" s="654">
        <f>IFERROR(('Provoz opční 1'!AI$16+2*'Provoz opční 1'!AI$17)/('Provoz opční 1'!AI$4+2*'Provoz opční 1'!AI$5),0)</f>
        <v>0.33328669980647568</v>
      </c>
      <c r="AL64" s="727" t="s">
        <v>623</v>
      </c>
    </row>
    <row r="65" spans="1:38" x14ac:dyDescent="0.3">
      <c r="A65" s="4" t="str">
        <f t="shared" si="28"/>
        <v/>
      </c>
      <c r="B65" s="45" t="str">
        <f t="shared" si="28"/>
        <v/>
      </c>
      <c r="C65" s="64" t="str">
        <f t="shared" si="28"/>
        <v>12.2</v>
      </c>
      <c r="D65" s="65" t="str">
        <f t="shared" si="28"/>
        <v>Ostatní</v>
      </c>
      <c r="E65" s="628">
        <f>IFERROR(('Provoz opční 1'!C$16+2*'Provoz opční 1'!C$17)/('Provoz opční 1'!C$4+2*'Provoz opční 1'!C$5),0)</f>
        <v>0</v>
      </c>
      <c r="F65" s="628">
        <f>IFERROR(('Provoz opční 1'!D$16+2*'Provoz opční 1'!D$17)/('Provoz opční 1'!D$4+2*'Provoz opční 1'!D$5),0)</f>
        <v>0</v>
      </c>
      <c r="G65" s="628">
        <f>IFERROR(('Provoz opční 1'!E$16+2*'Provoz opční 1'!E$17)/('Provoz opční 1'!E$4+2*'Provoz opční 1'!E$5),0)</f>
        <v>0</v>
      </c>
      <c r="H65" s="628">
        <f>IFERROR(('Provoz opční 1'!F$16+2*'Provoz opční 1'!F$17)/('Provoz opční 1'!F$4+2*'Provoz opční 1'!F$5),0)</f>
        <v>0</v>
      </c>
      <c r="I65" s="628">
        <f>IFERROR(('Provoz opční 1'!G$16+2*'Provoz opční 1'!G$17)/('Provoz opční 1'!G$4+2*'Provoz opční 1'!G$5),0)</f>
        <v>0</v>
      </c>
      <c r="J65" s="628">
        <f>IFERROR(('Provoz opční 1'!H$16+2*'Provoz opční 1'!H$17)/('Provoz opční 1'!H$4+2*'Provoz opční 1'!H$5),0)</f>
        <v>0.19205279190217961</v>
      </c>
      <c r="K65" s="628">
        <f>IFERROR(('Provoz opční 1'!I$16+2*'Provoz opční 1'!I$17)/('Provoz opční 1'!I$4+2*'Provoz opční 1'!I$5),0)</f>
        <v>0.33328669980647568</v>
      </c>
      <c r="L65" s="628">
        <f>IFERROR(('Provoz opční 1'!J$16+2*'Provoz opční 1'!J$17)/('Provoz opční 1'!J$4+2*'Provoz opční 1'!J$5),0)</f>
        <v>0.33328669980647568</v>
      </c>
      <c r="M65" s="628">
        <f>IFERROR(('Provoz opční 1'!K$16+2*'Provoz opční 1'!K$17)/('Provoz opční 1'!K$4+2*'Provoz opční 1'!K$5),0)</f>
        <v>0.33328669980647568</v>
      </c>
      <c r="N65" s="628">
        <f>IFERROR(('Provoz opční 1'!L$16+2*'Provoz opční 1'!L$17)/('Provoz opční 1'!L$4+2*'Provoz opční 1'!L$5),0)</f>
        <v>0.33328669980647568</v>
      </c>
      <c r="O65" s="628">
        <f>IFERROR(('Provoz opční 1'!M$16+2*'Provoz opční 1'!M$17)/('Provoz opční 1'!M$4+2*'Provoz opční 1'!M$5),0)</f>
        <v>0.33328669980647568</v>
      </c>
      <c r="P65" s="628">
        <f>IFERROR(('Provoz opční 1'!N$16+2*'Provoz opční 1'!N$17)/('Provoz opční 1'!N$4+2*'Provoz opční 1'!N$5),0)</f>
        <v>0.33328669980647568</v>
      </c>
      <c r="Q65" s="628">
        <f>IFERROR(('Provoz opční 1'!O$16+2*'Provoz opční 1'!O$17)/('Provoz opční 1'!O$4+2*'Provoz opční 1'!O$5),0)</f>
        <v>0.33328669980647568</v>
      </c>
      <c r="R65" s="628">
        <f>IFERROR(('Provoz opční 1'!P$16+2*'Provoz opční 1'!P$17)/('Provoz opční 1'!P$4+2*'Provoz opční 1'!P$5),0)</f>
        <v>0.33328669980647568</v>
      </c>
      <c r="S65" s="628">
        <f>IFERROR(('Provoz opční 1'!Q$16+2*'Provoz opční 1'!Q$17)/('Provoz opční 1'!Q$4+2*'Provoz opční 1'!Q$5),0)</f>
        <v>0.33328669980647568</v>
      </c>
      <c r="T65" s="628">
        <f>IFERROR(('Provoz opční 1'!R$16+2*'Provoz opční 1'!R$17)/('Provoz opční 1'!R$4+2*'Provoz opční 1'!R$5),0)</f>
        <v>0.33328669980647568</v>
      </c>
      <c r="U65" s="628">
        <f>IFERROR(('Provoz opční 1'!S$16+2*'Provoz opční 1'!S$17)/('Provoz opční 1'!S$4+2*'Provoz opční 1'!S$5),0)</f>
        <v>0.33328669980647568</v>
      </c>
      <c r="V65" s="628">
        <f>IFERROR(('Provoz opční 1'!T$16+2*'Provoz opční 1'!T$17)/('Provoz opční 1'!T$4+2*'Provoz opční 1'!T$5),0)</f>
        <v>0.33328669980647568</v>
      </c>
      <c r="W65" s="628">
        <f>IFERROR(('Provoz opční 1'!U$16+2*'Provoz opční 1'!U$17)/('Provoz opční 1'!U$4+2*'Provoz opční 1'!U$5),0)</f>
        <v>0.33328669980647568</v>
      </c>
      <c r="X65" s="628">
        <f>IFERROR(('Provoz opční 1'!V$16+2*'Provoz opční 1'!V$17)/('Provoz opční 1'!V$4+2*'Provoz opční 1'!V$5),0)</f>
        <v>0.33328669980647568</v>
      </c>
      <c r="Y65" s="628">
        <f>IFERROR(('Provoz opční 1'!W$16+2*'Provoz opční 1'!W$17)/('Provoz opční 1'!W$4+2*'Provoz opční 1'!W$5),0)</f>
        <v>0.33328669980647568</v>
      </c>
      <c r="Z65" s="628">
        <f>IFERROR(('Provoz opční 1'!X$16+2*'Provoz opční 1'!X$17)/('Provoz opční 1'!X$4+2*'Provoz opční 1'!X$5),0)</f>
        <v>0.33328669980647568</v>
      </c>
      <c r="AA65" s="628">
        <f>IFERROR(('Provoz opční 1'!Y$16+2*'Provoz opční 1'!Y$17)/('Provoz opční 1'!Y$4+2*'Provoz opční 1'!Y$5),0)</f>
        <v>0.33328669980647568</v>
      </c>
      <c r="AB65" s="628">
        <f>IFERROR(('Provoz opční 1'!Z$16+2*'Provoz opční 1'!Z$17)/('Provoz opční 1'!Z$4+2*'Provoz opční 1'!Z$5),0)</f>
        <v>0.33328669980647568</v>
      </c>
      <c r="AC65" s="628">
        <f>IFERROR(('Provoz opční 1'!AA$16+2*'Provoz opční 1'!AA$17)/('Provoz opční 1'!AA$4+2*'Provoz opční 1'!AA$5),0)</f>
        <v>0.33328669980647568</v>
      </c>
      <c r="AD65" s="628">
        <f>IFERROR(('Provoz opční 1'!AB$16+2*'Provoz opční 1'!AB$17)/('Provoz opční 1'!AB$4+2*'Provoz opční 1'!AB$5),0)</f>
        <v>0.33328669980647568</v>
      </c>
      <c r="AE65" s="628">
        <f>IFERROR(('Provoz opční 1'!AC$16+2*'Provoz opční 1'!AC$17)/('Provoz opční 1'!AC$4+2*'Provoz opční 1'!AC$5),0)</f>
        <v>0.33328669980647568</v>
      </c>
      <c r="AF65" s="628">
        <f>IFERROR(('Provoz opční 1'!AD$16+2*'Provoz opční 1'!AD$17)/('Provoz opční 1'!AD$4+2*'Provoz opční 1'!AD$5),0)</f>
        <v>0.33328669980647568</v>
      </c>
      <c r="AG65" s="628">
        <f>IFERROR(('Provoz opční 1'!AE$16+2*'Provoz opční 1'!AE$17)/('Provoz opční 1'!AE$4+2*'Provoz opční 1'!AE$5),0)</f>
        <v>0.33328669980647568</v>
      </c>
      <c r="AH65" s="628">
        <f>IFERROR(('Provoz opční 1'!AF$16+2*'Provoz opční 1'!AF$17)/('Provoz opční 1'!AF$4+2*'Provoz opční 1'!AF$5),0)</f>
        <v>0.33328669980647568</v>
      </c>
      <c r="AI65" s="628">
        <f>IFERROR(('Provoz opční 1'!AG$16+2*'Provoz opční 1'!AG$17)/('Provoz opční 1'!AG$4+2*'Provoz opční 1'!AG$5),0)</f>
        <v>0.33328669980647568</v>
      </c>
      <c r="AJ65" s="628">
        <f>IFERROR(('Provoz opční 1'!AH$16+2*'Provoz opční 1'!AH$17)/('Provoz opční 1'!AH$4+2*'Provoz opční 1'!AH$5),0)</f>
        <v>0.33328669980647568</v>
      </c>
      <c r="AK65" s="654">
        <f>IFERROR(('Provoz opční 1'!AI$16+2*'Provoz opční 1'!AI$17)/('Provoz opční 1'!AI$4+2*'Provoz opční 1'!AI$5),0)</f>
        <v>0.33328669980647568</v>
      </c>
      <c r="AL65" s="727" t="s">
        <v>623</v>
      </c>
    </row>
    <row r="66" spans="1:38" x14ac:dyDescent="0.3">
      <c r="A66" s="4">
        <f t="shared" si="28"/>
        <v>13</v>
      </c>
      <c r="B66" s="45" t="str">
        <f t="shared" si="28"/>
        <v>Ostatní služby</v>
      </c>
      <c r="C66" s="340" t="str">
        <f t="shared" si="28"/>
        <v>13.1</v>
      </c>
      <c r="D66" s="65" t="str">
        <f t="shared" si="28"/>
        <v>Ostraha</v>
      </c>
      <c r="E66" s="637">
        <f>IFERROR('Provoz opční 1'!C$21/'Provoz opční 1'!C$9,0)</f>
        <v>0</v>
      </c>
      <c r="F66" s="637">
        <f>IFERROR('Provoz opční 1'!D$21/'Provoz opční 1'!D$9,0)</f>
        <v>0</v>
      </c>
      <c r="G66" s="637">
        <f>IFERROR('Provoz opční 1'!E$21/'Provoz opční 1'!E$9,0)</f>
        <v>0</v>
      </c>
      <c r="H66" s="637">
        <f>IFERROR('Provoz opční 1'!F$21/'Provoz opční 1'!F$9,0)</f>
        <v>0</v>
      </c>
      <c r="I66" s="637">
        <f>IFERROR('Provoz opční 1'!G$21/'Provoz opční 1'!G$9,0)</f>
        <v>0</v>
      </c>
      <c r="J66" s="637">
        <f>IFERROR('Provoz opční 1'!H$21/'Provoz opční 1'!H$9,0)</f>
        <v>0.9999934098233173</v>
      </c>
      <c r="K66" s="637">
        <f>IFERROR('Provoz opční 1'!I$21/'Provoz opční 1'!I$9,0)</f>
        <v>0.99999723230125848</v>
      </c>
      <c r="L66" s="637">
        <f>IFERROR('Provoz opční 1'!J$21/'Provoz opční 1'!J$9,0)</f>
        <v>0.99999723230125848</v>
      </c>
      <c r="M66" s="637">
        <f>IFERROR('Provoz opční 1'!K$21/'Provoz opční 1'!K$9,0)</f>
        <v>0.99999723230125848</v>
      </c>
      <c r="N66" s="637">
        <f>IFERROR('Provoz opční 1'!L$21/'Provoz opční 1'!L$9,0)</f>
        <v>0.99999723230125848</v>
      </c>
      <c r="O66" s="637">
        <f>IFERROR('Provoz opční 1'!M$21/'Provoz opční 1'!M$9,0)</f>
        <v>0.99999723230125848</v>
      </c>
      <c r="P66" s="637">
        <f>IFERROR('Provoz opční 1'!N$21/'Provoz opční 1'!N$9,0)</f>
        <v>0.99999723230125848</v>
      </c>
      <c r="Q66" s="637">
        <f>IFERROR('Provoz opční 1'!O$21/'Provoz opční 1'!O$9,0)</f>
        <v>0.99999723230125848</v>
      </c>
      <c r="R66" s="637">
        <f>IFERROR('Provoz opční 1'!P$21/'Provoz opční 1'!P$9,0)</f>
        <v>0.99999723230125848</v>
      </c>
      <c r="S66" s="637">
        <f>IFERROR('Provoz opční 1'!Q$21/'Provoz opční 1'!Q$9,0)</f>
        <v>0.99999723230125848</v>
      </c>
      <c r="T66" s="637">
        <f>IFERROR('Provoz opční 1'!R$21/'Provoz opční 1'!R$9,0)</f>
        <v>0.99999723230125848</v>
      </c>
      <c r="U66" s="637">
        <f>IFERROR('Provoz opční 1'!S$21/'Provoz opční 1'!S$9,0)</f>
        <v>0.99999723230125848</v>
      </c>
      <c r="V66" s="637">
        <f>IFERROR('Provoz opční 1'!T$21/'Provoz opční 1'!T$9,0)</f>
        <v>0.99999723230125848</v>
      </c>
      <c r="W66" s="637">
        <f>IFERROR('Provoz opční 1'!U$21/'Provoz opční 1'!U$9,0)</f>
        <v>0.99999723230125848</v>
      </c>
      <c r="X66" s="637">
        <f>IFERROR('Provoz opční 1'!V$21/'Provoz opční 1'!V$9,0)</f>
        <v>0.99999723230125848</v>
      </c>
      <c r="Y66" s="637">
        <f>IFERROR('Provoz opční 1'!W$21/'Provoz opční 1'!W$9,0)</f>
        <v>0.99999723230125848</v>
      </c>
      <c r="Z66" s="637">
        <f>IFERROR('Provoz opční 1'!X$21/'Provoz opční 1'!X$9,0)</f>
        <v>0.99999723230125848</v>
      </c>
      <c r="AA66" s="637">
        <f>IFERROR('Provoz opční 1'!Y$21/'Provoz opční 1'!Y$9,0)</f>
        <v>0.99999723230125848</v>
      </c>
      <c r="AB66" s="637">
        <f>IFERROR('Provoz opční 1'!Z$21/'Provoz opční 1'!Z$9,0)</f>
        <v>0.99999723230125848</v>
      </c>
      <c r="AC66" s="637">
        <f>IFERROR('Provoz opční 1'!AA$21/'Provoz opční 1'!AA$9,0)</f>
        <v>0.99999723230125848</v>
      </c>
      <c r="AD66" s="637">
        <f>IFERROR('Provoz opční 1'!AB$21/'Provoz opční 1'!AB$9,0)</f>
        <v>0.99999723230125848</v>
      </c>
      <c r="AE66" s="637">
        <f>IFERROR('Provoz opční 1'!AC$21/'Provoz opční 1'!AC$9,0)</f>
        <v>0.99999723230125848</v>
      </c>
      <c r="AF66" s="637">
        <f>IFERROR('Provoz opční 1'!AD$21/'Provoz opční 1'!AD$9,0)</f>
        <v>0.99999723230125848</v>
      </c>
      <c r="AG66" s="637">
        <f>IFERROR('Provoz opční 1'!AE$21/'Provoz opční 1'!AE$9,0)</f>
        <v>0.99999723230125848</v>
      </c>
      <c r="AH66" s="637">
        <f>IFERROR('Provoz opční 1'!AF$21/'Provoz opční 1'!AF$9,0)</f>
        <v>0.99999723230125848</v>
      </c>
      <c r="AI66" s="637">
        <f>IFERROR('Provoz opční 1'!AG$21/'Provoz opční 1'!AG$9,0)</f>
        <v>0.99999723230125848</v>
      </c>
      <c r="AJ66" s="637">
        <f>IFERROR('Provoz opční 1'!AH$21/'Provoz opční 1'!AH$9,0)</f>
        <v>0.99999723230125848</v>
      </c>
      <c r="AK66" s="658">
        <f>IFERROR('Provoz opční 1'!AI$21/'Provoz opční 1'!AI$9,0)</f>
        <v>0.99999723230125848</v>
      </c>
      <c r="AL66" s="731" t="s">
        <v>627</v>
      </c>
    </row>
    <row r="67" spans="1:38" x14ac:dyDescent="0.3">
      <c r="A67" s="4"/>
      <c r="B67" s="45"/>
      <c r="C67" s="340" t="str">
        <f t="shared" si="28"/>
        <v>13.2</v>
      </c>
      <c r="D67" s="65" t="str">
        <f t="shared" si="28"/>
        <v>Ostatní služby</v>
      </c>
      <c r="E67" s="628">
        <f>IFERROR(('Provoz opční 1'!C$16+2*'Provoz opční 1'!C$17)/('Provoz opční 1'!C$4+2*'Provoz opční 1'!C$5),0)</f>
        <v>0</v>
      </c>
      <c r="F67" s="628">
        <f>IFERROR(('Provoz opční 1'!D$16+2*'Provoz opční 1'!D$17)/('Provoz opční 1'!D$4+2*'Provoz opční 1'!D$5),0)</f>
        <v>0</v>
      </c>
      <c r="G67" s="628">
        <f>IFERROR(('Provoz opční 1'!E$16+2*'Provoz opční 1'!E$17)/('Provoz opční 1'!E$4+2*'Provoz opční 1'!E$5),0)</f>
        <v>0</v>
      </c>
      <c r="H67" s="628">
        <f>IFERROR(('Provoz opční 1'!F$16+2*'Provoz opční 1'!F$17)/('Provoz opční 1'!F$4+2*'Provoz opční 1'!F$5),0)</f>
        <v>0</v>
      </c>
      <c r="I67" s="628">
        <f>IFERROR(('Provoz opční 1'!G$16+2*'Provoz opční 1'!G$17)/('Provoz opční 1'!G$4+2*'Provoz opční 1'!G$5),0)</f>
        <v>0</v>
      </c>
      <c r="J67" s="628">
        <f>IFERROR(('Provoz opční 1'!H$16+2*'Provoz opční 1'!H$17)/('Provoz opční 1'!H$4+2*'Provoz opční 1'!H$5),0)</f>
        <v>0.19205279190217961</v>
      </c>
      <c r="K67" s="628">
        <f>IFERROR(('Provoz opční 1'!I$16+2*'Provoz opční 1'!I$17)/('Provoz opční 1'!I$4+2*'Provoz opční 1'!I$5),0)</f>
        <v>0.33328669980647568</v>
      </c>
      <c r="L67" s="628">
        <f>IFERROR(('Provoz opční 1'!J$16+2*'Provoz opční 1'!J$17)/('Provoz opční 1'!J$4+2*'Provoz opční 1'!J$5),0)</f>
        <v>0.33328669980647568</v>
      </c>
      <c r="M67" s="628">
        <f>IFERROR(('Provoz opční 1'!K$16+2*'Provoz opční 1'!K$17)/('Provoz opční 1'!K$4+2*'Provoz opční 1'!K$5),0)</f>
        <v>0.33328669980647568</v>
      </c>
      <c r="N67" s="628">
        <f>IFERROR(('Provoz opční 1'!L$16+2*'Provoz opční 1'!L$17)/('Provoz opční 1'!L$4+2*'Provoz opční 1'!L$5),0)</f>
        <v>0.33328669980647568</v>
      </c>
      <c r="O67" s="628">
        <f>IFERROR(('Provoz opční 1'!M$16+2*'Provoz opční 1'!M$17)/('Provoz opční 1'!M$4+2*'Provoz opční 1'!M$5),0)</f>
        <v>0.33328669980647568</v>
      </c>
      <c r="P67" s="628">
        <f>IFERROR(('Provoz opční 1'!N$16+2*'Provoz opční 1'!N$17)/('Provoz opční 1'!N$4+2*'Provoz opční 1'!N$5),0)</f>
        <v>0.33328669980647568</v>
      </c>
      <c r="Q67" s="628">
        <f>IFERROR(('Provoz opční 1'!O$16+2*'Provoz opční 1'!O$17)/('Provoz opční 1'!O$4+2*'Provoz opční 1'!O$5),0)</f>
        <v>0.33328669980647568</v>
      </c>
      <c r="R67" s="628">
        <f>IFERROR(('Provoz opční 1'!P$16+2*'Provoz opční 1'!P$17)/('Provoz opční 1'!P$4+2*'Provoz opční 1'!P$5),0)</f>
        <v>0.33328669980647568</v>
      </c>
      <c r="S67" s="628">
        <f>IFERROR(('Provoz opční 1'!Q$16+2*'Provoz opční 1'!Q$17)/('Provoz opční 1'!Q$4+2*'Provoz opční 1'!Q$5),0)</f>
        <v>0.33328669980647568</v>
      </c>
      <c r="T67" s="628">
        <f>IFERROR(('Provoz opční 1'!R$16+2*'Provoz opční 1'!R$17)/('Provoz opční 1'!R$4+2*'Provoz opční 1'!R$5),0)</f>
        <v>0.33328669980647568</v>
      </c>
      <c r="U67" s="628">
        <f>IFERROR(('Provoz opční 1'!S$16+2*'Provoz opční 1'!S$17)/('Provoz opční 1'!S$4+2*'Provoz opční 1'!S$5),0)</f>
        <v>0.33328669980647568</v>
      </c>
      <c r="V67" s="628">
        <f>IFERROR(('Provoz opční 1'!T$16+2*'Provoz opční 1'!T$17)/('Provoz opční 1'!T$4+2*'Provoz opční 1'!T$5),0)</f>
        <v>0.33328669980647568</v>
      </c>
      <c r="W67" s="628">
        <f>IFERROR(('Provoz opční 1'!U$16+2*'Provoz opční 1'!U$17)/('Provoz opční 1'!U$4+2*'Provoz opční 1'!U$5),0)</f>
        <v>0.33328669980647568</v>
      </c>
      <c r="X67" s="628">
        <f>IFERROR(('Provoz opční 1'!V$16+2*'Provoz opční 1'!V$17)/('Provoz opční 1'!V$4+2*'Provoz opční 1'!V$5),0)</f>
        <v>0.33328669980647568</v>
      </c>
      <c r="Y67" s="628">
        <f>IFERROR(('Provoz opční 1'!W$16+2*'Provoz opční 1'!W$17)/('Provoz opční 1'!W$4+2*'Provoz opční 1'!W$5),0)</f>
        <v>0.33328669980647568</v>
      </c>
      <c r="Z67" s="628">
        <f>IFERROR(('Provoz opční 1'!X$16+2*'Provoz opční 1'!X$17)/('Provoz opční 1'!X$4+2*'Provoz opční 1'!X$5),0)</f>
        <v>0.33328669980647568</v>
      </c>
      <c r="AA67" s="628">
        <f>IFERROR(('Provoz opční 1'!Y$16+2*'Provoz opční 1'!Y$17)/('Provoz opční 1'!Y$4+2*'Provoz opční 1'!Y$5),0)</f>
        <v>0.33328669980647568</v>
      </c>
      <c r="AB67" s="628">
        <f>IFERROR(('Provoz opční 1'!Z$16+2*'Provoz opční 1'!Z$17)/('Provoz opční 1'!Z$4+2*'Provoz opční 1'!Z$5),0)</f>
        <v>0.33328669980647568</v>
      </c>
      <c r="AC67" s="628">
        <f>IFERROR(('Provoz opční 1'!AA$16+2*'Provoz opční 1'!AA$17)/('Provoz opční 1'!AA$4+2*'Provoz opční 1'!AA$5),0)</f>
        <v>0.33328669980647568</v>
      </c>
      <c r="AD67" s="628">
        <f>IFERROR(('Provoz opční 1'!AB$16+2*'Provoz opční 1'!AB$17)/('Provoz opční 1'!AB$4+2*'Provoz opční 1'!AB$5),0)</f>
        <v>0.33328669980647568</v>
      </c>
      <c r="AE67" s="628">
        <f>IFERROR(('Provoz opční 1'!AC$16+2*'Provoz opční 1'!AC$17)/('Provoz opční 1'!AC$4+2*'Provoz opční 1'!AC$5),0)</f>
        <v>0.33328669980647568</v>
      </c>
      <c r="AF67" s="628">
        <f>IFERROR(('Provoz opční 1'!AD$16+2*'Provoz opční 1'!AD$17)/('Provoz opční 1'!AD$4+2*'Provoz opční 1'!AD$5),0)</f>
        <v>0.33328669980647568</v>
      </c>
      <c r="AG67" s="628">
        <f>IFERROR(('Provoz opční 1'!AE$16+2*'Provoz opční 1'!AE$17)/('Provoz opční 1'!AE$4+2*'Provoz opční 1'!AE$5),0)</f>
        <v>0.33328669980647568</v>
      </c>
      <c r="AH67" s="628">
        <f>IFERROR(('Provoz opční 1'!AF$16+2*'Provoz opční 1'!AF$17)/('Provoz opční 1'!AF$4+2*'Provoz opční 1'!AF$5),0)</f>
        <v>0.33328669980647568</v>
      </c>
      <c r="AI67" s="628">
        <f>IFERROR(('Provoz opční 1'!AG$16+2*'Provoz opční 1'!AG$17)/('Provoz opční 1'!AG$4+2*'Provoz opční 1'!AG$5),0)</f>
        <v>0.33328669980647568</v>
      </c>
      <c r="AJ67" s="628">
        <f>IFERROR(('Provoz opční 1'!AH$16+2*'Provoz opční 1'!AH$17)/('Provoz opční 1'!AH$4+2*'Provoz opční 1'!AH$5),0)</f>
        <v>0.33328669980647568</v>
      </c>
      <c r="AK67" s="654">
        <f>IFERROR(('Provoz opční 1'!AI$16+2*'Provoz opční 1'!AI$17)/('Provoz opční 1'!AI$4+2*'Provoz opční 1'!AI$5),0)</f>
        <v>0.33328669980647568</v>
      </c>
      <c r="AL67" s="727" t="s">
        <v>623</v>
      </c>
    </row>
    <row r="68" spans="1:38" x14ac:dyDescent="0.3">
      <c r="A68" s="4">
        <f t="shared" ref="A68:B70" si="29">IF(A26="","",A26)</f>
        <v>14</v>
      </c>
      <c r="B68" s="45" t="str">
        <f t="shared" si="29"/>
        <v>Provozní režie</v>
      </c>
      <c r="C68" s="340" t="str">
        <f t="shared" si="28"/>
        <v/>
      </c>
      <c r="D68" s="65" t="str">
        <f t="shared" si="28"/>
        <v/>
      </c>
      <c r="E68" s="628">
        <f>IFERROR(('Provoz opční 1'!C$16+2*'Provoz opční 1'!C$17)/('Provoz opční 1'!C$4+2*'Provoz opční 1'!C$5),0)</f>
        <v>0</v>
      </c>
      <c r="F68" s="628">
        <f>IFERROR(('Provoz opční 1'!D$16+2*'Provoz opční 1'!D$17)/('Provoz opční 1'!D$4+2*'Provoz opční 1'!D$5),0)</f>
        <v>0</v>
      </c>
      <c r="G68" s="628">
        <f>IFERROR(('Provoz opční 1'!E$16+2*'Provoz opční 1'!E$17)/('Provoz opční 1'!E$4+2*'Provoz opční 1'!E$5),0)</f>
        <v>0</v>
      </c>
      <c r="H68" s="628">
        <f>IFERROR(('Provoz opční 1'!F$16+2*'Provoz opční 1'!F$17)/('Provoz opční 1'!F$4+2*'Provoz opční 1'!F$5),0)</f>
        <v>0</v>
      </c>
      <c r="I68" s="628">
        <f>IFERROR(('Provoz opční 1'!G$16+2*'Provoz opční 1'!G$17)/('Provoz opční 1'!G$4+2*'Provoz opční 1'!G$5),0)</f>
        <v>0</v>
      </c>
      <c r="J68" s="628">
        <f>IFERROR(('Provoz opční 1'!H$16+2*'Provoz opční 1'!H$17)/('Provoz opční 1'!H$4+2*'Provoz opční 1'!H$5),0)</f>
        <v>0.19205279190217961</v>
      </c>
      <c r="K68" s="628">
        <f>IFERROR(('Provoz opční 1'!I$16+2*'Provoz opční 1'!I$17)/('Provoz opční 1'!I$4+2*'Provoz opční 1'!I$5),0)</f>
        <v>0.33328669980647568</v>
      </c>
      <c r="L68" s="628">
        <f>IFERROR(('Provoz opční 1'!J$16+2*'Provoz opční 1'!J$17)/('Provoz opční 1'!J$4+2*'Provoz opční 1'!J$5),0)</f>
        <v>0.33328669980647568</v>
      </c>
      <c r="M68" s="628">
        <f>IFERROR(('Provoz opční 1'!K$16+2*'Provoz opční 1'!K$17)/('Provoz opční 1'!K$4+2*'Provoz opční 1'!K$5),0)</f>
        <v>0.33328669980647568</v>
      </c>
      <c r="N68" s="628">
        <f>IFERROR(('Provoz opční 1'!L$16+2*'Provoz opční 1'!L$17)/('Provoz opční 1'!L$4+2*'Provoz opční 1'!L$5),0)</f>
        <v>0.33328669980647568</v>
      </c>
      <c r="O68" s="628">
        <f>IFERROR(('Provoz opční 1'!M$16+2*'Provoz opční 1'!M$17)/('Provoz opční 1'!M$4+2*'Provoz opční 1'!M$5),0)</f>
        <v>0.33328669980647568</v>
      </c>
      <c r="P68" s="628">
        <f>IFERROR(('Provoz opční 1'!N$16+2*'Provoz opční 1'!N$17)/('Provoz opční 1'!N$4+2*'Provoz opční 1'!N$5),0)</f>
        <v>0.33328669980647568</v>
      </c>
      <c r="Q68" s="628">
        <f>IFERROR(('Provoz opční 1'!O$16+2*'Provoz opční 1'!O$17)/('Provoz opční 1'!O$4+2*'Provoz opční 1'!O$5),0)</f>
        <v>0.33328669980647568</v>
      </c>
      <c r="R68" s="628">
        <f>IFERROR(('Provoz opční 1'!P$16+2*'Provoz opční 1'!P$17)/('Provoz opční 1'!P$4+2*'Provoz opční 1'!P$5),0)</f>
        <v>0.33328669980647568</v>
      </c>
      <c r="S68" s="628">
        <f>IFERROR(('Provoz opční 1'!Q$16+2*'Provoz opční 1'!Q$17)/('Provoz opční 1'!Q$4+2*'Provoz opční 1'!Q$5),0)</f>
        <v>0.33328669980647568</v>
      </c>
      <c r="T68" s="628">
        <f>IFERROR(('Provoz opční 1'!R$16+2*'Provoz opční 1'!R$17)/('Provoz opční 1'!R$4+2*'Provoz opční 1'!R$5),0)</f>
        <v>0.33328669980647568</v>
      </c>
      <c r="U68" s="628">
        <f>IFERROR(('Provoz opční 1'!S$16+2*'Provoz opční 1'!S$17)/('Provoz opční 1'!S$4+2*'Provoz opční 1'!S$5),0)</f>
        <v>0.33328669980647568</v>
      </c>
      <c r="V68" s="628">
        <f>IFERROR(('Provoz opční 1'!T$16+2*'Provoz opční 1'!T$17)/('Provoz opční 1'!T$4+2*'Provoz opční 1'!T$5),0)</f>
        <v>0.33328669980647568</v>
      </c>
      <c r="W68" s="628">
        <f>IFERROR(('Provoz opční 1'!U$16+2*'Provoz opční 1'!U$17)/('Provoz opční 1'!U$4+2*'Provoz opční 1'!U$5),0)</f>
        <v>0.33328669980647568</v>
      </c>
      <c r="X68" s="628">
        <f>IFERROR(('Provoz opční 1'!V$16+2*'Provoz opční 1'!V$17)/('Provoz opční 1'!V$4+2*'Provoz opční 1'!V$5),0)</f>
        <v>0.33328669980647568</v>
      </c>
      <c r="Y68" s="628">
        <f>IFERROR(('Provoz opční 1'!W$16+2*'Provoz opční 1'!W$17)/('Provoz opční 1'!W$4+2*'Provoz opční 1'!W$5),0)</f>
        <v>0.33328669980647568</v>
      </c>
      <c r="Z68" s="628">
        <f>IFERROR(('Provoz opční 1'!X$16+2*'Provoz opční 1'!X$17)/('Provoz opční 1'!X$4+2*'Provoz opční 1'!X$5),0)</f>
        <v>0.33328669980647568</v>
      </c>
      <c r="AA68" s="628">
        <f>IFERROR(('Provoz opční 1'!Y$16+2*'Provoz opční 1'!Y$17)/('Provoz opční 1'!Y$4+2*'Provoz opční 1'!Y$5),0)</f>
        <v>0.33328669980647568</v>
      </c>
      <c r="AB68" s="628">
        <f>IFERROR(('Provoz opční 1'!Z$16+2*'Provoz opční 1'!Z$17)/('Provoz opční 1'!Z$4+2*'Provoz opční 1'!Z$5),0)</f>
        <v>0.33328669980647568</v>
      </c>
      <c r="AC68" s="628">
        <f>IFERROR(('Provoz opční 1'!AA$16+2*'Provoz opční 1'!AA$17)/('Provoz opční 1'!AA$4+2*'Provoz opční 1'!AA$5),0)</f>
        <v>0.33328669980647568</v>
      </c>
      <c r="AD68" s="628">
        <f>IFERROR(('Provoz opční 1'!AB$16+2*'Provoz opční 1'!AB$17)/('Provoz opční 1'!AB$4+2*'Provoz opční 1'!AB$5),0)</f>
        <v>0.33328669980647568</v>
      </c>
      <c r="AE68" s="628">
        <f>IFERROR(('Provoz opční 1'!AC$16+2*'Provoz opční 1'!AC$17)/('Provoz opční 1'!AC$4+2*'Provoz opční 1'!AC$5),0)</f>
        <v>0.33328669980647568</v>
      </c>
      <c r="AF68" s="628">
        <f>IFERROR(('Provoz opční 1'!AD$16+2*'Provoz opční 1'!AD$17)/('Provoz opční 1'!AD$4+2*'Provoz opční 1'!AD$5),0)</f>
        <v>0.33328669980647568</v>
      </c>
      <c r="AG68" s="628">
        <f>IFERROR(('Provoz opční 1'!AE$16+2*'Provoz opční 1'!AE$17)/('Provoz opční 1'!AE$4+2*'Provoz opční 1'!AE$5),0)</f>
        <v>0.33328669980647568</v>
      </c>
      <c r="AH68" s="628">
        <f>IFERROR(('Provoz opční 1'!AF$16+2*'Provoz opční 1'!AF$17)/('Provoz opční 1'!AF$4+2*'Provoz opční 1'!AF$5),0)</f>
        <v>0.33328669980647568</v>
      </c>
      <c r="AI68" s="628">
        <f>IFERROR(('Provoz opční 1'!AG$16+2*'Provoz opční 1'!AG$17)/('Provoz opční 1'!AG$4+2*'Provoz opční 1'!AG$5),0)</f>
        <v>0.33328669980647568</v>
      </c>
      <c r="AJ68" s="628">
        <f>IFERROR(('Provoz opční 1'!AH$16+2*'Provoz opční 1'!AH$17)/('Provoz opční 1'!AH$4+2*'Provoz opční 1'!AH$5),0)</f>
        <v>0.33328669980647568</v>
      </c>
      <c r="AK68" s="654">
        <f>IFERROR(('Provoz opční 1'!AI$16+2*'Provoz opční 1'!AI$17)/('Provoz opční 1'!AI$4+2*'Provoz opční 1'!AI$5),0)</f>
        <v>0.33328669980647568</v>
      </c>
      <c r="AL68" s="727" t="s">
        <v>623</v>
      </c>
    </row>
    <row r="69" spans="1:38" x14ac:dyDescent="0.3">
      <c r="A69" s="4">
        <f t="shared" si="29"/>
        <v>15</v>
      </c>
      <c r="B69" s="45" t="str">
        <f t="shared" si="29"/>
        <v>Správní režie</v>
      </c>
      <c r="C69" s="340" t="str">
        <f t="shared" si="28"/>
        <v/>
      </c>
      <c r="D69" s="65" t="str">
        <f t="shared" si="28"/>
        <v/>
      </c>
      <c r="E69" s="628">
        <f>IFERROR(('Provoz opční 1'!C$16+2*'Provoz opční 1'!C$17)/('Provoz opční 1'!C$4+2*'Provoz opční 1'!C$5),0)</f>
        <v>0</v>
      </c>
      <c r="F69" s="628">
        <f>IFERROR(('Provoz opční 1'!D$16+2*'Provoz opční 1'!D$17)/('Provoz opční 1'!D$4+2*'Provoz opční 1'!D$5),0)</f>
        <v>0</v>
      </c>
      <c r="G69" s="628">
        <f>IFERROR(('Provoz opční 1'!E$16+2*'Provoz opční 1'!E$17)/('Provoz opční 1'!E$4+2*'Provoz opční 1'!E$5),0)</f>
        <v>0</v>
      </c>
      <c r="H69" s="628">
        <f>IFERROR(('Provoz opční 1'!F$16+2*'Provoz opční 1'!F$17)/('Provoz opční 1'!F$4+2*'Provoz opční 1'!F$5),0)</f>
        <v>0</v>
      </c>
      <c r="I69" s="628">
        <f>IFERROR(('Provoz opční 1'!G$16+2*'Provoz opční 1'!G$17)/('Provoz opční 1'!G$4+2*'Provoz opční 1'!G$5),0)</f>
        <v>0</v>
      </c>
      <c r="J69" s="628">
        <f>IFERROR(('Provoz opční 1'!H$16+2*'Provoz opční 1'!H$17)/('Provoz opční 1'!H$4+2*'Provoz opční 1'!H$5),0)</f>
        <v>0.19205279190217961</v>
      </c>
      <c r="K69" s="628">
        <f>IFERROR(('Provoz opční 1'!I$16+2*'Provoz opční 1'!I$17)/('Provoz opční 1'!I$4+2*'Provoz opční 1'!I$5),0)</f>
        <v>0.33328669980647568</v>
      </c>
      <c r="L69" s="628">
        <f>IFERROR(('Provoz opční 1'!J$16+2*'Provoz opční 1'!J$17)/('Provoz opční 1'!J$4+2*'Provoz opční 1'!J$5),0)</f>
        <v>0.33328669980647568</v>
      </c>
      <c r="M69" s="628">
        <f>IFERROR(('Provoz opční 1'!K$16+2*'Provoz opční 1'!K$17)/('Provoz opční 1'!K$4+2*'Provoz opční 1'!K$5),0)</f>
        <v>0.33328669980647568</v>
      </c>
      <c r="N69" s="628">
        <f>IFERROR(('Provoz opční 1'!L$16+2*'Provoz opční 1'!L$17)/('Provoz opční 1'!L$4+2*'Provoz opční 1'!L$5),0)</f>
        <v>0.33328669980647568</v>
      </c>
      <c r="O69" s="628">
        <f>IFERROR(('Provoz opční 1'!M$16+2*'Provoz opční 1'!M$17)/('Provoz opční 1'!M$4+2*'Provoz opční 1'!M$5),0)</f>
        <v>0.33328669980647568</v>
      </c>
      <c r="P69" s="628">
        <f>IFERROR(('Provoz opční 1'!N$16+2*'Provoz opční 1'!N$17)/('Provoz opční 1'!N$4+2*'Provoz opční 1'!N$5),0)</f>
        <v>0.33328669980647568</v>
      </c>
      <c r="Q69" s="628">
        <f>IFERROR(('Provoz opční 1'!O$16+2*'Provoz opční 1'!O$17)/('Provoz opční 1'!O$4+2*'Provoz opční 1'!O$5),0)</f>
        <v>0.33328669980647568</v>
      </c>
      <c r="R69" s="628">
        <f>IFERROR(('Provoz opční 1'!P$16+2*'Provoz opční 1'!P$17)/('Provoz opční 1'!P$4+2*'Provoz opční 1'!P$5),0)</f>
        <v>0.33328669980647568</v>
      </c>
      <c r="S69" s="628">
        <f>IFERROR(('Provoz opční 1'!Q$16+2*'Provoz opční 1'!Q$17)/('Provoz opční 1'!Q$4+2*'Provoz opční 1'!Q$5),0)</f>
        <v>0.33328669980647568</v>
      </c>
      <c r="T69" s="628">
        <f>IFERROR(('Provoz opční 1'!R$16+2*'Provoz opční 1'!R$17)/('Provoz opční 1'!R$4+2*'Provoz opční 1'!R$5),0)</f>
        <v>0.33328669980647568</v>
      </c>
      <c r="U69" s="628">
        <f>IFERROR(('Provoz opční 1'!S$16+2*'Provoz opční 1'!S$17)/('Provoz opční 1'!S$4+2*'Provoz opční 1'!S$5),0)</f>
        <v>0.33328669980647568</v>
      </c>
      <c r="V69" s="628">
        <f>IFERROR(('Provoz opční 1'!T$16+2*'Provoz opční 1'!T$17)/('Provoz opční 1'!T$4+2*'Provoz opční 1'!T$5),0)</f>
        <v>0.33328669980647568</v>
      </c>
      <c r="W69" s="628">
        <f>IFERROR(('Provoz opční 1'!U$16+2*'Provoz opční 1'!U$17)/('Provoz opční 1'!U$4+2*'Provoz opční 1'!U$5),0)</f>
        <v>0.33328669980647568</v>
      </c>
      <c r="X69" s="628">
        <f>IFERROR(('Provoz opční 1'!V$16+2*'Provoz opční 1'!V$17)/('Provoz opční 1'!V$4+2*'Provoz opční 1'!V$5),0)</f>
        <v>0.33328669980647568</v>
      </c>
      <c r="Y69" s="628">
        <f>IFERROR(('Provoz opční 1'!W$16+2*'Provoz opční 1'!W$17)/('Provoz opční 1'!W$4+2*'Provoz opční 1'!W$5),0)</f>
        <v>0.33328669980647568</v>
      </c>
      <c r="Z69" s="628">
        <f>IFERROR(('Provoz opční 1'!X$16+2*'Provoz opční 1'!X$17)/('Provoz opční 1'!X$4+2*'Provoz opční 1'!X$5),0)</f>
        <v>0.33328669980647568</v>
      </c>
      <c r="AA69" s="628">
        <f>IFERROR(('Provoz opční 1'!Y$16+2*'Provoz opční 1'!Y$17)/('Provoz opční 1'!Y$4+2*'Provoz opční 1'!Y$5),0)</f>
        <v>0.33328669980647568</v>
      </c>
      <c r="AB69" s="628">
        <f>IFERROR(('Provoz opční 1'!Z$16+2*'Provoz opční 1'!Z$17)/('Provoz opční 1'!Z$4+2*'Provoz opční 1'!Z$5),0)</f>
        <v>0.33328669980647568</v>
      </c>
      <c r="AC69" s="628">
        <f>IFERROR(('Provoz opční 1'!AA$16+2*'Provoz opční 1'!AA$17)/('Provoz opční 1'!AA$4+2*'Provoz opční 1'!AA$5),0)</f>
        <v>0.33328669980647568</v>
      </c>
      <c r="AD69" s="628">
        <f>IFERROR(('Provoz opční 1'!AB$16+2*'Provoz opční 1'!AB$17)/('Provoz opční 1'!AB$4+2*'Provoz opční 1'!AB$5),0)</f>
        <v>0.33328669980647568</v>
      </c>
      <c r="AE69" s="628">
        <f>IFERROR(('Provoz opční 1'!AC$16+2*'Provoz opční 1'!AC$17)/('Provoz opční 1'!AC$4+2*'Provoz opční 1'!AC$5),0)</f>
        <v>0.33328669980647568</v>
      </c>
      <c r="AF69" s="628">
        <f>IFERROR(('Provoz opční 1'!AD$16+2*'Provoz opční 1'!AD$17)/('Provoz opční 1'!AD$4+2*'Provoz opční 1'!AD$5),0)</f>
        <v>0.33328669980647568</v>
      </c>
      <c r="AG69" s="628">
        <f>IFERROR(('Provoz opční 1'!AE$16+2*'Provoz opční 1'!AE$17)/('Provoz opční 1'!AE$4+2*'Provoz opční 1'!AE$5),0)</f>
        <v>0.33328669980647568</v>
      </c>
      <c r="AH69" s="628">
        <f>IFERROR(('Provoz opční 1'!AF$16+2*'Provoz opční 1'!AF$17)/('Provoz opční 1'!AF$4+2*'Provoz opční 1'!AF$5),0)</f>
        <v>0.33328669980647568</v>
      </c>
      <c r="AI69" s="628">
        <f>IFERROR(('Provoz opční 1'!AG$16+2*'Provoz opční 1'!AG$17)/('Provoz opční 1'!AG$4+2*'Provoz opční 1'!AG$5),0)</f>
        <v>0.33328669980647568</v>
      </c>
      <c r="AJ69" s="628">
        <f>IFERROR(('Provoz opční 1'!AH$16+2*'Provoz opční 1'!AH$17)/('Provoz opční 1'!AH$4+2*'Provoz opční 1'!AH$5),0)</f>
        <v>0.33328669980647568</v>
      </c>
      <c r="AK69" s="654">
        <f>IFERROR(('Provoz opční 1'!AI$16+2*'Provoz opční 1'!AI$17)/('Provoz opční 1'!AI$4+2*'Provoz opční 1'!AI$5),0)</f>
        <v>0.33328669980647568</v>
      </c>
      <c r="AL69" s="727" t="s">
        <v>623</v>
      </c>
    </row>
    <row r="70" spans="1:38" x14ac:dyDescent="0.3">
      <c r="A70" s="9">
        <f t="shared" si="29"/>
        <v>16</v>
      </c>
      <c r="B70" s="67" t="str">
        <f t="shared" si="29"/>
        <v>Zisk</v>
      </c>
      <c r="C70" s="341" t="str">
        <f t="shared" si="28"/>
        <v/>
      </c>
      <c r="D70" s="68" t="str">
        <f t="shared" si="28"/>
        <v/>
      </c>
      <c r="E70" s="628">
        <f>IFERROR(('Provoz opční 1'!C$16+2*'Provoz opční 1'!C$17)/('Provoz opční 1'!C$4+2*'Provoz opční 1'!C$5),0)</f>
        <v>0</v>
      </c>
      <c r="F70" s="628">
        <f>IFERROR(('Provoz opční 1'!D$16+2*'Provoz opční 1'!D$17)/('Provoz opční 1'!D$4+2*'Provoz opční 1'!D$5),0)</f>
        <v>0</v>
      </c>
      <c r="G70" s="628">
        <f>IFERROR(('Provoz opční 1'!E$16+2*'Provoz opční 1'!E$17)/('Provoz opční 1'!E$4+2*'Provoz opční 1'!E$5),0)</f>
        <v>0</v>
      </c>
      <c r="H70" s="628">
        <f>IFERROR(('Provoz opční 1'!F$16+2*'Provoz opční 1'!F$17)/('Provoz opční 1'!F$4+2*'Provoz opční 1'!F$5),0)</f>
        <v>0</v>
      </c>
      <c r="I70" s="628">
        <f>IFERROR(('Provoz opční 1'!G$16+2*'Provoz opční 1'!G$17)/('Provoz opční 1'!G$4+2*'Provoz opční 1'!G$5),0)</f>
        <v>0</v>
      </c>
      <c r="J70" s="628">
        <f>IFERROR(('Provoz opční 1'!H$16+2*'Provoz opční 1'!H$17)/('Provoz opční 1'!H$4+2*'Provoz opční 1'!H$5),0)</f>
        <v>0.19205279190217961</v>
      </c>
      <c r="K70" s="628">
        <f>IFERROR(('Provoz opční 1'!I$16+2*'Provoz opční 1'!I$17)/('Provoz opční 1'!I$4+2*'Provoz opční 1'!I$5),0)</f>
        <v>0.33328669980647568</v>
      </c>
      <c r="L70" s="628">
        <f>IFERROR(('Provoz opční 1'!J$16+2*'Provoz opční 1'!J$17)/('Provoz opční 1'!J$4+2*'Provoz opční 1'!J$5),0)</f>
        <v>0.33328669980647568</v>
      </c>
      <c r="M70" s="628">
        <f>IFERROR(('Provoz opční 1'!K$16+2*'Provoz opční 1'!K$17)/('Provoz opční 1'!K$4+2*'Provoz opční 1'!K$5),0)</f>
        <v>0.33328669980647568</v>
      </c>
      <c r="N70" s="628">
        <f>IFERROR(('Provoz opční 1'!L$16+2*'Provoz opční 1'!L$17)/('Provoz opční 1'!L$4+2*'Provoz opční 1'!L$5),0)</f>
        <v>0.33328669980647568</v>
      </c>
      <c r="O70" s="628">
        <f>IFERROR(('Provoz opční 1'!M$16+2*'Provoz opční 1'!M$17)/('Provoz opční 1'!M$4+2*'Provoz opční 1'!M$5),0)</f>
        <v>0.33328669980647568</v>
      </c>
      <c r="P70" s="628">
        <f>IFERROR(('Provoz opční 1'!N$16+2*'Provoz opční 1'!N$17)/('Provoz opční 1'!N$4+2*'Provoz opční 1'!N$5),0)</f>
        <v>0.33328669980647568</v>
      </c>
      <c r="Q70" s="628">
        <f>IFERROR(('Provoz opční 1'!O$16+2*'Provoz opční 1'!O$17)/('Provoz opční 1'!O$4+2*'Provoz opční 1'!O$5),0)</f>
        <v>0.33328669980647568</v>
      </c>
      <c r="R70" s="628">
        <f>IFERROR(('Provoz opční 1'!P$16+2*'Provoz opční 1'!P$17)/('Provoz opční 1'!P$4+2*'Provoz opční 1'!P$5),0)</f>
        <v>0.33328669980647568</v>
      </c>
      <c r="S70" s="628">
        <f>IFERROR(('Provoz opční 1'!Q$16+2*'Provoz opční 1'!Q$17)/('Provoz opční 1'!Q$4+2*'Provoz opční 1'!Q$5),0)</f>
        <v>0.33328669980647568</v>
      </c>
      <c r="T70" s="628">
        <f>IFERROR(('Provoz opční 1'!R$16+2*'Provoz opční 1'!R$17)/('Provoz opční 1'!R$4+2*'Provoz opční 1'!R$5),0)</f>
        <v>0.33328669980647568</v>
      </c>
      <c r="U70" s="628">
        <f>IFERROR(('Provoz opční 1'!S$16+2*'Provoz opční 1'!S$17)/('Provoz opční 1'!S$4+2*'Provoz opční 1'!S$5),0)</f>
        <v>0.33328669980647568</v>
      </c>
      <c r="V70" s="628">
        <f>IFERROR(('Provoz opční 1'!T$16+2*'Provoz opční 1'!T$17)/('Provoz opční 1'!T$4+2*'Provoz opční 1'!T$5),0)</f>
        <v>0.33328669980647568</v>
      </c>
      <c r="W70" s="628">
        <f>IFERROR(('Provoz opční 1'!U$16+2*'Provoz opční 1'!U$17)/('Provoz opční 1'!U$4+2*'Provoz opční 1'!U$5),0)</f>
        <v>0.33328669980647568</v>
      </c>
      <c r="X70" s="628">
        <f>IFERROR(('Provoz opční 1'!V$16+2*'Provoz opční 1'!V$17)/('Provoz opční 1'!V$4+2*'Provoz opční 1'!V$5),0)</f>
        <v>0.33328669980647568</v>
      </c>
      <c r="Y70" s="628">
        <f>IFERROR(('Provoz opční 1'!W$16+2*'Provoz opční 1'!W$17)/('Provoz opční 1'!W$4+2*'Provoz opční 1'!W$5),0)</f>
        <v>0.33328669980647568</v>
      </c>
      <c r="Z70" s="628">
        <f>IFERROR(('Provoz opční 1'!X$16+2*'Provoz opční 1'!X$17)/('Provoz opční 1'!X$4+2*'Provoz opční 1'!X$5),0)</f>
        <v>0.33328669980647568</v>
      </c>
      <c r="AA70" s="628">
        <f>IFERROR(('Provoz opční 1'!Y$16+2*'Provoz opční 1'!Y$17)/('Provoz opční 1'!Y$4+2*'Provoz opční 1'!Y$5),0)</f>
        <v>0.33328669980647568</v>
      </c>
      <c r="AB70" s="628">
        <f>IFERROR(('Provoz opční 1'!Z$16+2*'Provoz opční 1'!Z$17)/('Provoz opční 1'!Z$4+2*'Provoz opční 1'!Z$5),0)</f>
        <v>0.33328669980647568</v>
      </c>
      <c r="AC70" s="628">
        <f>IFERROR(('Provoz opční 1'!AA$16+2*'Provoz opční 1'!AA$17)/('Provoz opční 1'!AA$4+2*'Provoz opční 1'!AA$5),0)</f>
        <v>0.33328669980647568</v>
      </c>
      <c r="AD70" s="628">
        <f>IFERROR(('Provoz opční 1'!AB$16+2*'Provoz opční 1'!AB$17)/('Provoz opční 1'!AB$4+2*'Provoz opční 1'!AB$5),0)</f>
        <v>0.33328669980647568</v>
      </c>
      <c r="AE70" s="628">
        <f>IFERROR(('Provoz opční 1'!AC$16+2*'Provoz opční 1'!AC$17)/('Provoz opční 1'!AC$4+2*'Provoz opční 1'!AC$5),0)</f>
        <v>0.33328669980647568</v>
      </c>
      <c r="AF70" s="628">
        <f>IFERROR(('Provoz opční 1'!AD$16+2*'Provoz opční 1'!AD$17)/('Provoz opční 1'!AD$4+2*'Provoz opční 1'!AD$5),0)</f>
        <v>0.33328669980647568</v>
      </c>
      <c r="AG70" s="628">
        <f>IFERROR(('Provoz opční 1'!AE$16+2*'Provoz opční 1'!AE$17)/('Provoz opční 1'!AE$4+2*'Provoz opční 1'!AE$5),0)</f>
        <v>0.33328669980647568</v>
      </c>
      <c r="AH70" s="628">
        <f>IFERROR(('Provoz opční 1'!AF$16+2*'Provoz opční 1'!AF$17)/('Provoz opční 1'!AF$4+2*'Provoz opční 1'!AF$5),0)</f>
        <v>0.33328669980647568</v>
      </c>
      <c r="AI70" s="628">
        <f>IFERROR(('Provoz opční 1'!AG$16+2*'Provoz opční 1'!AG$17)/('Provoz opční 1'!AG$4+2*'Provoz opční 1'!AG$5),0)</f>
        <v>0.33328669980647568</v>
      </c>
      <c r="AJ70" s="628">
        <f>IFERROR(('Provoz opční 1'!AH$16+2*'Provoz opční 1'!AH$17)/('Provoz opční 1'!AH$4+2*'Provoz opční 1'!AH$5),0)</f>
        <v>0.33328669980647568</v>
      </c>
      <c r="AK70" s="665">
        <f>IFERROR(('Provoz opční 1'!AI$16+2*'Provoz opční 1'!AI$17)/('Provoz opční 1'!AI$4+2*'Provoz opční 1'!AI$5),0)</f>
        <v>0.33328669980647568</v>
      </c>
      <c r="AL70" s="727" t="s">
        <v>623</v>
      </c>
    </row>
    <row r="71" spans="1:38" ht="15" thickBot="1" x14ac:dyDescent="0.35">
      <c r="A71" s="5"/>
      <c r="B71" s="69"/>
      <c r="C71" s="342"/>
      <c r="D71" s="7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32"/>
      <c r="AL71" s="732"/>
    </row>
    <row r="72" spans="1:38" s="534" customFormat="1" hidden="1" x14ac:dyDescent="0.3">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9"/>
    </row>
    <row r="73" spans="1:38" s="534" customFormat="1" hidden="1" x14ac:dyDescent="0.3">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row>
    <row r="74" spans="1:38" s="534" customFormat="1" hidden="1" x14ac:dyDescent="0.3">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row>
    <row r="75" spans="1:38" s="534" customFormat="1" hidden="1" x14ac:dyDescent="0.3">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row>
    <row r="76" spans="1:38" s="534" customFormat="1" hidden="1" x14ac:dyDescent="0.3">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row>
    <row r="77" spans="1:38" s="534" customFormat="1"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row>
    <row r="78" spans="1:38"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42"/>
    </row>
    <row r="79" spans="1:38" hidden="1" x14ac:dyDescent="0.3">
      <c r="A79" s="9"/>
      <c r="B79" s="67"/>
      <c r="C79" s="67"/>
      <c r="D79" s="76"/>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699"/>
    </row>
    <row r="80" spans="1:38" ht="15" hidden="1" thickBot="1" x14ac:dyDescent="0.35">
      <c r="A80" s="5"/>
      <c r="B80" s="69"/>
      <c r="C80" s="69"/>
      <c r="D80" s="70"/>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700"/>
    </row>
    <row r="84" spans="1:38" ht="15" thickBot="1" x14ac:dyDescent="0.35">
      <c r="C84" s="77"/>
      <c r="D84" s="79"/>
    </row>
    <row r="85" spans="1:38" x14ac:dyDescent="0.3">
      <c r="A85" s="13" t="str">
        <f>A1</f>
        <v>Klíč opční 1</v>
      </c>
      <c r="B85" s="13"/>
      <c r="C85" s="15"/>
      <c r="D85" s="15"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653"/>
      <c r="AL85" s="733" t="s">
        <v>620</v>
      </c>
    </row>
    <row r="86" spans="1:38" ht="15" thickBot="1" x14ac:dyDescent="0.35">
      <c r="A86" s="6" t="str">
        <f>A2</f>
        <v>Rozdělení cenotvorných položek mezi Objednatele</v>
      </c>
      <c r="B86" s="60"/>
      <c r="C86" s="40"/>
      <c r="D86" s="61"/>
      <c r="E86" s="7" t="str">
        <f>E2</f>
        <v>XII/29</v>
      </c>
      <c r="F86" s="7" t="str">
        <f t="shared" ref="F86:AK86" si="30">F2</f>
        <v>I-VI/30</v>
      </c>
      <c r="G86" s="7" t="str">
        <f t="shared" si="30"/>
        <v>VI-XII/30</v>
      </c>
      <c r="H86" s="7" t="str">
        <f t="shared" si="30"/>
        <v>XII/30</v>
      </c>
      <c r="I86" s="7">
        <f t="shared" si="30"/>
        <v>2031</v>
      </c>
      <c r="J86" s="7">
        <f t="shared" si="30"/>
        <v>2032</v>
      </c>
      <c r="K86" s="7">
        <f t="shared" si="30"/>
        <v>2033</v>
      </c>
      <c r="L86" s="7">
        <f t="shared" si="30"/>
        <v>2034</v>
      </c>
      <c r="M86" s="7">
        <f t="shared" si="30"/>
        <v>2035</v>
      </c>
      <c r="N86" s="7">
        <f t="shared" si="30"/>
        <v>2036</v>
      </c>
      <c r="O86" s="7">
        <f t="shared" si="30"/>
        <v>2037</v>
      </c>
      <c r="P86" s="7">
        <f t="shared" si="30"/>
        <v>2038</v>
      </c>
      <c r="Q86" s="7">
        <f t="shared" si="30"/>
        <v>2039</v>
      </c>
      <c r="R86" s="7">
        <f t="shared" si="30"/>
        <v>2040</v>
      </c>
      <c r="S86" s="7">
        <f t="shared" si="30"/>
        <v>2041</v>
      </c>
      <c r="T86" s="7">
        <f t="shared" si="30"/>
        <v>2042</v>
      </c>
      <c r="U86" s="7">
        <f t="shared" si="30"/>
        <v>2043</v>
      </c>
      <c r="V86" s="7">
        <f t="shared" si="30"/>
        <v>2044</v>
      </c>
      <c r="W86" s="7">
        <f t="shared" si="30"/>
        <v>2045</v>
      </c>
      <c r="X86" s="7">
        <f t="shared" si="30"/>
        <v>2046</v>
      </c>
      <c r="Y86" s="7">
        <f t="shared" si="30"/>
        <v>2047</v>
      </c>
      <c r="Z86" s="7">
        <f t="shared" si="30"/>
        <v>2048</v>
      </c>
      <c r="AA86" s="7">
        <f t="shared" si="30"/>
        <v>2049</v>
      </c>
      <c r="AB86" s="7">
        <f t="shared" si="30"/>
        <v>2050</v>
      </c>
      <c r="AC86" s="7">
        <f t="shared" si="30"/>
        <v>2051</v>
      </c>
      <c r="AD86" s="7">
        <f t="shared" si="30"/>
        <v>2052</v>
      </c>
      <c r="AE86" s="7">
        <f t="shared" si="30"/>
        <v>2053</v>
      </c>
      <c r="AF86" s="7">
        <f t="shared" si="30"/>
        <v>2054</v>
      </c>
      <c r="AG86" s="7">
        <f t="shared" si="30"/>
        <v>2055</v>
      </c>
      <c r="AH86" s="7">
        <f t="shared" si="30"/>
        <v>2056</v>
      </c>
      <c r="AI86" s="7">
        <f t="shared" si="30"/>
        <v>2057</v>
      </c>
      <c r="AJ86" s="7">
        <f t="shared" si="30"/>
        <v>2058</v>
      </c>
      <c r="AK86" s="8">
        <f t="shared" si="30"/>
        <v>2059</v>
      </c>
      <c r="AL86" s="725" t="s">
        <v>621</v>
      </c>
    </row>
    <row r="87" spans="1:38" ht="15" thickTop="1" x14ac:dyDescent="0.3">
      <c r="A87" s="3">
        <f t="shared" ref="A87:D102" si="31">IF(A45="","",A45)</f>
        <v>1</v>
      </c>
      <c r="B87" s="44" t="str">
        <f t="shared" si="31"/>
        <v>Trakční energie a palivo</v>
      </c>
      <c r="C87" s="62">
        <f t="shared" si="31"/>
        <v>1.1000000000000001</v>
      </c>
      <c r="D87" s="63" t="str">
        <f t="shared" si="31"/>
        <v>Elektrická energie</v>
      </c>
      <c r="E87" s="629">
        <f>IFERROR(('Provoz opční 1'!C$28+2*'Provoz opční 1'!C$29)/('Provoz opční 1'!C$4+2*'Provoz opční 1'!C$5),0)</f>
        <v>0</v>
      </c>
      <c r="F87" s="629">
        <f>IFERROR(('Provoz opční 1'!D$28+2*'Provoz opční 1'!D$29)/('Provoz opční 1'!D$4+2*'Provoz opční 1'!D$5),0)</f>
        <v>0</v>
      </c>
      <c r="G87" s="629">
        <f>IFERROR(('Provoz opční 1'!E$28+2*'Provoz opční 1'!E$29)/('Provoz opční 1'!E$4+2*'Provoz opční 1'!E$5),0)</f>
        <v>0</v>
      </c>
      <c r="H87" s="629">
        <f>IFERROR(('Provoz opční 1'!F$28+2*'Provoz opční 1'!F$29)/('Provoz opční 1'!F$4+2*'Provoz opční 1'!F$5),0)</f>
        <v>0</v>
      </c>
      <c r="I87" s="629">
        <f>IFERROR(('Provoz opční 1'!G$28+2*'Provoz opční 1'!G$29)/('Provoz opční 1'!G$4+2*'Provoz opční 1'!G$5),0)</f>
        <v>0</v>
      </c>
      <c r="J87" s="629">
        <f>IFERROR(('Provoz opční 1'!H$28+2*'Provoz opční 1'!H$29)/('Provoz opční 1'!H$4+2*'Provoz opční 1'!H$5),0)</f>
        <v>0.80794720809782039</v>
      </c>
      <c r="K87" s="629">
        <f>IFERROR(('Provoz opční 1'!I$28+2*'Provoz opční 1'!I$29)/('Provoz opční 1'!I$4+2*'Provoz opční 1'!I$5),0)</f>
        <v>0.66671330019352426</v>
      </c>
      <c r="L87" s="629">
        <f>IFERROR(('Provoz opční 1'!J$28+2*'Provoz opční 1'!J$29)/('Provoz opční 1'!J$4+2*'Provoz opční 1'!J$5),0)</f>
        <v>0.66671330019352426</v>
      </c>
      <c r="M87" s="629">
        <f>IFERROR(('Provoz opční 1'!K$28+2*'Provoz opční 1'!K$29)/('Provoz opční 1'!K$4+2*'Provoz opční 1'!K$5),0)</f>
        <v>0.66671330019352426</v>
      </c>
      <c r="N87" s="629">
        <f>IFERROR(('Provoz opční 1'!L$28+2*'Provoz opční 1'!L$29)/('Provoz opční 1'!L$4+2*'Provoz opční 1'!L$5),0)</f>
        <v>0.66671330019352426</v>
      </c>
      <c r="O87" s="629">
        <f>IFERROR(('Provoz opční 1'!M$28+2*'Provoz opční 1'!M$29)/('Provoz opční 1'!M$4+2*'Provoz opční 1'!M$5),0)</f>
        <v>0.66671330019352426</v>
      </c>
      <c r="P87" s="629">
        <f>IFERROR(('Provoz opční 1'!N$28+2*'Provoz opční 1'!N$29)/('Provoz opční 1'!N$4+2*'Provoz opční 1'!N$5),0)</f>
        <v>0.66671330019352426</v>
      </c>
      <c r="Q87" s="629">
        <f>IFERROR(('Provoz opční 1'!O$28+2*'Provoz opční 1'!O$29)/('Provoz opční 1'!O$4+2*'Provoz opční 1'!O$5),0)</f>
        <v>0.66671330019352426</v>
      </c>
      <c r="R87" s="629">
        <f>IFERROR(('Provoz opční 1'!P$28+2*'Provoz opční 1'!P$29)/('Provoz opční 1'!P$4+2*'Provoz opční 1'!P$5),0)</f>
        <v>0.66671330019352426</v>
      </c>
      <c r="S87" s="629">
        <f>IFERROR(('Provoz opční 1'!Q$28+2*'Provoz opční 1'!Q$29)/('Provoz opční 1'!Q$4+2*'Provoz opční 1'!Q$5),0)</f>
        <v>0.66671330019352426</v>
      </c>
      <c r="T87" s="629">
        <f>IFERROR(('Provoz opční 1'!R$28+2*'Provoz opční 1'!R$29)/('Provoz opční 1'!R$4+2*'Provoz opční 1'!R$5),0)</f>
        <v>0.66671330019352426</v>
      </c>
      <c r="U87" s="629">
        <f>IFERROR(('Provoz opční 1'!S$28+2*'Provoz opční 1'!S$29)/('Provoz opční 1'!S$4+2*'Provoz opční 1'!S$5),0)</f>
        <v>0.66671330019352426</v>
      </c>
      <c r="V87" s="629">
        <f>IFERROR(('Provoz opční 1'!T$28+2*'Provoz opční 1'!T$29)/('Provoz opční 1'!T$4+2*'Provoz opční 1'!T$5),0)</f>
        <v>0.66671330019352426</v>
      </c>
      <c r="W87" s="629">
        <f>IFERROR(('Provoz opční 1'!U$28+2*'Provoz opční 1'!U$29)/('Provoz opční 1'!U$4+2*'Provoz opční 1'!U$5),0)</f>
        <v>0.66671330019352426</v>
      </c>
      <c r="X87" s="629">
        <f>IFERROR(('Provoz opční 1'!V$28+2*'Provoz opční 1'!V$29)/('Provoz opční 1'!V$4+2*'Provoz opční 1'!V$5),0)</f>
        <v>0.66671330019352426</v>
      </c>
      <c r="Y87" s="629">
        <f>IFERROR(('Provoz opční 1'!W$28+2*'Provoz opční 1'!W$29)/('Provoz opční 1'!W$4+2*'Provoz opční 1'!W$5),0)</f>
        <v>0.66671330019352426</v>
      </c>
      <c r="Z87" s="629">
        <f>IFERROR(('Provoz opční 1'!X$28+2*'Provoz opční 1'!X$29)/('Provoz opční 1'!X$4+2*'Provoz opční 1'!X$5),0)</f>
        <v>0.66671330019352426</v>
      </c>
      <c r="AA87" s="629">
        <f>IFERROR(('Provoz opční 1'!Y$28+2*'Provoz opční 1'!Y$29)/('Provoz opční 1'!Y$4+2*'Provoz opční 1'!Y$5),0)</f>
        <v>0.66671330019352426</v>
      </c>
      <c r="AB87" s="629">
        <f>IFERROR(('Provoz opční 1'!Z$28+2*'Provoz opční 1'!Z$29)/('Provoz opční 1'!Z$4+2*'Provoz opční 1'!Z$5),0)</f>
        <v>0.66671330019352426</v>
      </c>
      <c r="AC87" s="629">
        <f>IFERROR(('Provoz opční 1'!AA$28+2*'Provoz opční 1'!AA$29)/('Provoz opční 1'!AA$4+2*'Provoz opční 1'!AA$5),0)</f>
        <v>0.66671330019352426</v>
      </c>
      <c r="AD87" s="629">
        <f>IFERROR(('Provoz opční 1'!AB$28+2*'Provoz opční 1'!AB$29)/('Provoz opční 1'!AB$4+2*'Provoz opční 1'!AB$5),0)</f>
        <v>0.66671330019352426</v>
      </c>
      <c r="AE87" s="629">
        <f>IFERROR(('Provoz opční 1'!AC$28+2*'Provoz opční 1'!AC$29)/('Provoz opční 1'!AC$4+2*'Provoz opční 1'!AC$5),0)</f>
        <v>0.66671330019352426</v>
      </c>
      <c r="AF87" s="629">
        <f>IFERROR(('Provoz opční 1'!AD$28+2*'Provoz opční 1'!AD$29)/('Provoz opční 1'!AD$4+2*'Provoz opční 1'!AD$5),0)</f>
        <v>0.66671330019352426</v>
      </c>
      <c r="AG87" s="629">
        <f>IFERROR(('Provoz opční 1'!AE$28+2*'Provoz opční 1'!AE$29)/('Provoz opční 1'!AE$4+2*'Provoz opční 1'!AE$5),0)</f>
        <v>0.66671330019352426</v>
      </c>
      <c r="AH87" s="629">
        <f>IFERROR(('Provoz opční 1'!AF$28+2*'Provoz opční 1'!AF$29)/('Provoz opční 1'!AF$4+2*'Provoz opční 1'!AF$5),0)</f>
        <v>0.66671330019352426</v>
      </c>
      <c r="AI87" s="629">
        <f>IFERROR(('Provoz opční 1'!AG$28+2*'Provoz opční 1'!AG$29)/('Provoz opční 1'!AG$4+2*'Provoz opční 1'!AG$5),0)</f>
        <v>0.66671330019352426</v>
      </c>
      <c r="AJ87" s="629">
        <f>IFERROR(('Provoz opční 1'!AH$28+2*'Provoz opční 1'!AH$29)/('Provoz opční 1'!AH$4+2*'Provoz opční 1'!AH$5),0)</f>
        <v>0.66671330019352426</v>
      </c>
      <c r="AK87" s="659">
        <f>IFERROR(('Provoz opční 1'!AI$28+2*'Provoz opční 1'!AI$29)/('Provoz opční 1'!AI$4+2*'Provoz opční 1'!AI$5),0)</f>
        <v>0.66671330019352426</v>
      </c>
      <c r="AL87" s="726" t="s">
        <v>623</v>
      </c>
    </row>
    <row r="88" spans="1:38" x14ac:dyDescent="0.3">
      <c r="A88" s="4" t="str">
        <f t="shared" si="31"/>
        <v/>
      </c>
      <c r="B88" s="45" t="str">
        <f t="shared" si="31"/>
        <v/>
      </c>
      <c r="C88" s="64">
        <f t="shared" si="31"/>
        <v>1.2</v>
      </c>
      <c r="D88" s="65" t="str">
        <f t="shared" si="31"/>
        <v>Motorová nafta</v>
      </c>
      <c r="E88" s="629">
        <f>IFERROR(('Provoz opční 1'!C$28+2*'Provoz opční 1'!C$29)/('Provoz opční 1'!C$4+2*'Provoz opční 1'!C$5),0)</f>
        <v>0</v>
      </c>
      <c r="F88" s="629">
        <f>IFERROR(('Provoz opční 1'!D$28+2*'Provoz opční 1'!D$29)/('Provoz opční 1'!D$4+2*'Provoz opční 1'!D$5),0)</f>
        <v>0</v>
      </c>
      <c r="G88" s="629">
        <f>IFERROR(('Provoz opční 1'!E$28+2*'Provoz opční 1'!E$29)/('Provoz opční 1'!E$4+2*'Provoz opční 1'!E$5),0)</f>
        <v>0</v>
      </c>
      <c r="H88" s="629">
        <f>IFERROR(('Provoz opční 1'!F$28+2*'Provoz opční 1'!F$29)/('Provoz opční 1'!F$4+2*'Provoz opční 1'!F$5),0)</f>
        <v>0</v>
      </c>
      <c r="I88" s="629">
        <f>IFERROR(('Provoz opční 1'!G$28+2*'Provoz opční 1'!G$29)/('Provoz opční 1'!G$4+2*'Provoz opční 1'!G$5),0)</f>
        <v>0</v>
      </c>
      <c r="J88" s="629">
        <f>IFERROR(('Provoz opční 1'!H$28+2*'Provoz opční 1'!H$29)/('Provoz opční 1'!H$4+2*'Provoz opční 1'!H$5),0)</f>
        <v>0.80794720809782039</v>
      </c>
      <c r="K88" s="629">
        <f>IFERROR(('Provoz opční 1'!I$28+2*'Provoz opční 1'!I$29)/('Provoz opční 1'!I$4+2*'Provoz opční 1'!I$5),0)</f>
        <v>0.66671330019352426</v>
      </c>
      <c r="L88" s="629">
        <f>IFERROR(('Provoz opční 1'!J$28+2*'Provoz opční 1'!J$29)/('Provoz opční 1'!J$4+2*'Provoz opční 1'!J$5),0)</f>
        <v>0.66671330019352426</v>
      </c>
      <c r="M88" s="629">
        <f>IFERROR(('Provoz opční 1'!K$28+2*'Provoz opční 1'!K$29)/('Provoz opční 1'!K$4+2*'Provoz opční 1'!K$5),0)</f>
        <v>0.66671330019352426</v>
      </c>
      <c r="N88" s="629">
        <f>IFERROR(('Provoz opční 1'!L$28+2*'Provoz opční 1'!L$29)/('Provoz opční 1'!L$4+2*'Provoz opční 1'!L$5),0)</f>
        <v>0.66671330019352426</v>
      </c>
      <c r="O88" s="629">
        <f>IFERROR(('Provoz opční 1'!M$28+2*'Provoz opční 1'!M$29)/('Provoz opční 1'!M$4+2*'Provoz opční 1'!M$5),0)</f>
        <v>0.66671330019352426</v>
      </c>
      <c r="P88" s="629">
        <f>IFERROR(('Provoz opční 1'!N$28+2*'Provoz opční 1'!N$29)/('Provoz opční 1'!N$4+2*'Provoz opční 1'!N$5),0)</f>
        <v>0.66671330019352426</v>
      </c>
      <c r="Q88" s="629">
        <f>IFERROR(('Provoz opční 1'!O$28+2*'Provoz opční 1'!O$29)/('Provoz opční 1'!O$4+2*'Provoz opční 1'!O$5),0)</f>
        <v>0.66671330019352426</v>
      </c>
      <c r="R88" s="629">
        <f>IFERROR(('Provoz opční 1'!P$28+2*'Provoz opční 1'!P$29)/('Provoz opční 1'!P$4+2*'Provoz opční 1'!P$5),0)</f>
        <v>0.66671330019352426</v>
      </c>
      <c r="S88" s="629">
        <f>IFERROR(('Provoz opční 1'!Q$28+2*'Provoz opční 1'!Q$29)/('Provoz opční 1'!Q$4+2*'Provoz opční 1'!Q$5),0)</f>
        <v>0.66671330019352426</v>
      </c>
      <c r="T88" s="629">
        <f>IFERROR(('Provoz opční 1'!R$28+2*'Provoz opční 1'!R$29)/('Provoz opční 1'!R$4+2*'Provoz opční 1'!R$5),0)</f>
        <v>0.66671330019352426</v>
      </c>
      <c r="U88" s="629">
        <f>IFERROR(('Provoz opční 1'!S$28+2*'Provoz opční 1'!S$29)/('Provoz opční 1'!S$4+2*'Provoz opční 1'!S$5),0)</f>
        <v>0.66671330019352426</v>
      </c>
      <c r="V88" s="629">
        <f>IFERROR(('Provoz opční 1'!T$28+2*'Provoz opční 1'!T$29)/('Provoz opční 1'!T$4+2*'Provoz opční 1'!T$5),0)</f>
        <v>0.66671330019352426</v>
      </c>
      <c r="W88" s="629">
        <f>IFERROR(('Provoz opční 1'!U$28+2*'Provoz opční 1'!U$29)/('Provoz opční 1'!U$4+2*'Provoz opční 1'!U$5),0)</f>
        <v>0.66671330019352426</v>
      </c>
      <c r="X88" s="629">
        <f>IFERROR(('Provoz opční 1'!V$28+2*'Provoz opční 1'!V$29)/('Provoz opční 1'!V$4+2*'Provoz opční 1'!V$5),0)</f>
        <v>0.66671330019352426</v>
      </c>
      <c r="Y88" s="629">
        <f>IFERROR(('Provoz opční 1'!W$28+2*'Provoz opční 1'!W$29)/('Provoz opční 1'!W$4+2*'Provoz opční 1'!W$5),0)</f>
        <v>0.66671330019352426</v>
      </c>
      <c r="Z88" s="629">
        <f>IFERROR(('Provoz opční 1'!X$28+2*'Provoz opční 1'!X$29)/('Provoz opční 1'!X$4+2*'Provoz opční 1'!X$5),0)</f>
        <v>0.66671330019352426</v>
      </c>
      <c r="AA88" s="629">
        <f>IFERROR(('Provoz opční 1'!Y$28+2*'Provoz opční 1'!Y$29)/('Provoz opční 1'!Y$4+2*'Provoz opční 1'!Y$5),0)</f>
        <v>0.66671330019352426</v>
      </c>
      <c r="AB88" s="629">
        <f>IFERROR(('Provoz opční 1'!Z$28+2*'Provoz opční 1'!Z$29)/('Provoz opční 1'!Z$4+2*'Provoz opční 1'!Z$5),0)</f>
        <v>0.66671330019352426</v>
      </c>
      <c r="AC88" s="629">
        <f>IFERROR(('Provoz opční 1'!AA$28+2*'Provoz opční 1'!AA$29)/('Provoz opční 1'!AA$4+2*'Provoz opční 1'!AA$5),0)</f>
        <v>0.66671330019352426</v>
      </c>
      <c r="AD88" s="629">
        <f>IFERROR(('Provoz opční 1'!AB$28+2*'Provoz opční 1'!AB$29)/('Provoz opční 1'!AB$4+2*'Provoz opční 1'!AB$5),0)</f>
        <v>0.66671330019352426</v>
      </c>
      <c r="AE88" s="629">
        <f>IFERROR(('Provoz opční 1'!AC$28+2*'Provoz opční 1'!AC$29)/('Provoz opční 1'!AC$4+2*'Provoz opční 1'!AC$5),0)</f>
        <v>0.66671330019352426</v>
      </c>
      <c r="AF88" s="629">
        <f>IFERROR(('Provoz opční 1'!AD$28+2*'Provoz opční 1'!AD$29)/('Provoz opční 1'!AD$4+2*'Provoz opční 1'!AD$5),0)</f>
        <v>0.66671330019352426</v>
      </c>
      <c r="AG88" s="629">
        <f>IFERROR(('Provoz opční 1'!AE$28+2*'Provoz opční 1'!AE$29)/('Provoz opční 1'!AE$4+2*'Provoz opční 1'!AE$5),0)</f>
        <v>0.66671330019352426</v>
      </c>
      <c r="AH88" s="629">
        <f>IFERROR(('Provoz opční 1'!AF$28+2*'Provoz opční 1'!AF$29)/('Provoz opční 1'!AF$4+2*'Provoz opční 1'!AF$5),0)</f>
        <v>0.66671330019352426</v>
      </c>
      <c r="AI88" s="629">
        <f>IFERROR(('Provoz opční 1'!AG$28+2*'Provoz opční 1'!AG$29)/('Provoz opční 1'!AG$4+2*'Provoz opční 1'!AG$5),0)</f>
        <v>0.66671330019352426</v>
      </c>
      <c r="AJ88" s="629">
        <f>IFERROR(('Provoz opční 1'!AH$28+2*'Provoz opční 1'!AH$29)/('Provoz opční 1'!AH$4+2*'Provoz opční 1'!AH$5),0)</f>
        <v>0.66671330019352426</v>
      </c>
      <c r="AK88" s="659">
        <f>IFERROR(('Provoz opční 1'!AI$28+2*'Provoz opční 1'!AI$29)/('Provoz opční 1'!AI$4+2*'Provoz opční 1'!AI$5),0)</f>
        <v>0.66671330019352426</v>
      </c>
      <c r="AL88" s="727" t="s">
        <v>623</v>
      </c>
    </row>
    <row r="89" spans="1:38" x14ac:dyDescent="0.3">
      <c r="A89" s="4">
        <f t="shared" si="31"/>
        <v>2</v>
      </c>
      <c r="B89" s="45" t="str">
        <f t="shared" si="31"/>
        <v>Netrakční energie a palivo</v>
      </c>
      <c r="C89" s="64" t="str">
        <f t="shared" si="31"/>
        <v/>
      </c>
      <c r="D89" s="65" t="str">
        <f t="shared" si="31"/>
        <v/>
      </c>
      <c r="E89" s="629">
        <f>IFERROR(('Provoz opční 1'!C$28+2*'Provoz opční 1'!C$29)/('Provoz opční 1'!C$4+2*'Provoz opční 1'!C$5),0)</f>
        <v>0</v>
      </c>
      <c r="F89" s="629">
        <f>IFERROR(('Provoz opční 1'!D$28+2*'Provoz opční 1'!D$29)/('Provoz opční 1'!D$4+2*'Provoz opční 1'!D$5),0)</f>
        <v>0</v>
      </c>
      <c r="G89" s="629">
        <f>IFERROR(('Provoz opční 1'!E$28+2*'Provoz opční 1'!E$29)/('Provoz opční 1'!E$4+2*'Provoz opční 1'!E$5),0)</f>
        <v>0</v>
      </c>
      <c r="H89" s="629">
        <f>IFERROR(('Provoz opční 1'!F$28+2*'Provoz opční 1'!F$29)/('Provoz opční 1'!F$4+2*'Provoz opční 1'!F$5),0)</f>
        <v>0</v>
      </c>
      <c r="I89" s="629">
        <f>IFERROR(('Provoz opční 1'!G$28+2*'Provoz opční 1'!G$29)/('Provoz opční 1'!G$4+2*'Provoz opční 1'!G$5),0)</f>
        <v>0</v>
      </c>
      <c r="J89" s="629">
        <f>IFERROR(('Provoz opční 1'!H$28+2*'Provoz opční 1'!H$29)/('Provoz opční 1'!H$4+2*'Provoz opční 1'!H$5),0)</f>
        <v>0.80794720809782039</v>
      </c>
      <c r="K89" s="629">
        <f>IFERROR(('Provoz opční 1'!I$28+2*'Provoz opční 1'!I$29)/('Provoz opční 1'!I$4+2*'Provoz opční 1'!I$5),0)</f>
        <v>0.66671330019352426</v>
      </c>
      <c r="L89" s="629">
        <f>IFERROR(('Provoz opční 1'!J$28+2*'Provoz opční 1'!J$29)/('Provoz opční 1'!J$4+2*'Provoz opční 1'!J$5),0)</f>
        <v>0.66671330019352426</v>
      </c>
      <c r="M89" s="629">
        <f>IFERROR(('Provoz opční 1'!K$28+2*'Provoz opční 1'!K$29)/('Provoz opční 1'!K$4+2*'Provoz opční 1'!K$5),0)</f>
        <v>0.66671330019352426</v>
      </c>
      <c r="N89" s="629">
        <f>IFERROR(('Provoz opční 1'!L$28+2*'Provoz opční 1'!L$29)/('Provoz opční 1'!L$4+2*'Provoz opční 1'!L$5),0)</f>
        <v>0.66671330019352426</v>
      </c>
      <c r="O89" s="629">
        <f>IFERROR(('Provoz opční 1'!M$28+2*'Provoz opční 1'!M$29)/('Provoz opční 1'!M$4+2*'Provoz opční 1'!M$5),0)</f>
        <v>0.66671330019352426</v>
      </c>
      <c r="P89" s="629">
        <f>IFERROR(('Provoz opční 1'!N$28+2*'Provoz opční 1'!N$29)/('Provoz opční 1'!N$4+2*'Provoz opční 1'!N$5),0)</f>
        <v>0.66671330019352426</v>
      </c>
      <c r="Q89" s="629">
        <f>IFERROR(('Provoz opční 1'!O$28+2*'Provoz opční 1'!O$29)/('Provoz opční 1'!O$4+2*'Provoz opční 1'!O$5),0)</f>
        <v>0.66671330019352426</v>
      </c>
      <c r="R89" s="629">
        <f>IFERROR(('Provoz opční 1'!P$28+2*'Provoz opční 1'!P$29)/('Provoz opční 1'!P$4+2*'Provoz opční 1'!P$5),0)</f>
        <v>0.66671330019352426</v>
      </c>
      <c r="S89" s="629">
        <f>IFERROR(('Provoz opční 1'!Q$28+2*'Provoz opční 1'!Q$29)/('Provoz opční 1'!Q$4+2*'Provoz opční 1'!Q$5),0)</f>
        <v>0.66671330019352426</v>
      </c>
      <c r="T89" s="629">
        <f>IFERROR(('Provoz opční 1'!R$28+2*'Provoz opční 1'!R$29)/('Provoz opční 1'!R$4+2*'Provoz opční 1'!R$5),0)</f>
        <v>0.66671330019352426</v>
      </c>
      <c r="U89" s="629">
        <f>IFERROR(('Provoz opční 1'!S$28+2*'Provoz opční 1'!S$29)/('Provoz opční 1'!S$4+2*'Provoz opční 1'!S$5),0)</f>
        <v>0.66671330019352426</v>
      </c>
      <c r="V89" s="629">
        <f>IFERROR(('Provoz opční 1'!T$28+2*'Provoz opční 1'!T$29)/('Provoz opční 1'!T$4+2*'Provoz opční 1'!T$5),0)</f>
        <v>0.66671330019352426</v>
      </c>
      <c r="W89" s="629">
        <f>IFERROR(('Provoz opční 1'!U$28+2*'Provoz opční 1'!U$29)/('Provoz opční 1'!U$4+2*'Provoz opční 1'!U$5),0)</f>
        <v>0.66671330019352426</v>
      </c>
      <c r="X89" s="629">
        <f>IFERROR(('Provoz opční 1'!V$28+2*'Provoz opční 1'!V$29)/('Provoz opční 1'!V$4+2*'Provoz opční 1'!V$5),0)</f>
        <v>0.66671330019352426</v>
      </c>
      <c r="Y89" s="629">
        <f>IFERROR(('Provoz opční 1'!W$28+2*'Provoz opční 1'!W$29)/('Provoz opční 1'!W$4+2*'Provoz opční 1'!W$5),0)</f>
        <v>0.66671330019352426</v>
      </c>
      <c r="Z89" s="629">
        <f>IFERROR(('Provoz opční 1'!X$28+2*'Provoz opční 1'!X$29)/('Provoz opční 1'!X$4+2*'Provoz opční 1'!X$5),0)</f>
        <v>0.66671330019352426</v>
      </c>
      <c r="AA89" s="629">
        <f>IFERROR(('Provoz opční 1'!Y$28+2*'Provoz opční 1'!Y$29)/('Provoz opční 1'!Y$4+2*'Provoz opční 1'!Y$5),0)</f>
        <v>0.66671330019352426</v>
      </c>
      <c r="AB89" s="629">
        <f>IFERROR(('Provoz opční 1'!Z$28+2*'Provoz opční 1'!Z$29)/('Provoz opční 1'!Z$4+2*'Provoz opční 1'!Z$5),0)</f>
        <v>0.66671330019352426</v>
      </c>
      <c r="AC89" s="629">
        <f>IFERROR(('Provoz opční 1'!AA$28+2*'Provoz opční 1'!AA$29)/('Provoz opční 1'!AA$4+2*'Provoz opční 1'!AA$5),0)</f>
        <v>0.66671330019352426</v>
      </c>
      <c r="AD89" s="629">
        <f>IFERROR(('Provoz opční 1'!AB$28+2*'Provoz opční 1'!AB$29)/('Provoz opční 1'!AB$4+2*'Provoz opční 1'!AB$5),0)</f>
        <v>0.66671330019352426</v>
      </c>
      <c r="AE89" s="629">
        <f>IFERROR(('Provoz opční 1'!AC$28+2*'Provoz opční 1'!AC$29)/('Provoz opční 1'!AC$4+2*'Provoz opční 1'!AC$5),0)</f>
        <v>0.66671330019352426</v>
      </c>
      <c r="AF89" s="629">
        <f>IFERROR(('Provoz opční 1'!AD$28+2*'Provoz opční 1'!AD$29)/('Provoz opční 1'!AD$4+2*'Provoz opční 1'!AD$5),0)</f>
        <v>0.66671330019352426</v>
      </c>
      <c r="AG89" s="629">
        <f>IFERROR(('Provoz opční 1'!AE$28+2*'Provoz opční 1'!AE$29)/('Provoz opční 1'!AE$4+2*'Provoz opční 1'!AE$5),0)</f>
        <v>0.66671330019352426</v>
      </c>
      <c r="AH89" s="629">
        <f>IFERROR(('Provoz opční 1'!AF$28+2*'Provoz opční 1'!AF$29)/('Provoz opční 1'!AF$4+2*'Provoz opční 1'!AF$5),0)</f>
        <v>0.66671330019352426</v>
      </c>
      <c r="AI89" s="629">
        <f>IFERROR(('Provoz opční 1'!AG$28+2*'Provoz opční 1'!AG$29)/('Provoz opční 1'!AG$4+2*'Provoz opční 1'!AG$5),0)</f>
        <v>0.66671330019352426</v>
      </c>
      <c r="AJ89" s="629">
        <f>IFERROR(('Provoz opční 1'!AH$28+2*'Provoz opční 1'!AH$29)/('Provoz opční 1'!AH$4+2*'Provoz opční 1'!AH$5),0)</f>
        <v>0.66671330019352426</v>
      </c>
      <c r="AK89" s="659">
        <f>IFERROR(('Provoz opční 1'!AI$28+2*'Provoz opční 1'!AI$29)/('Provoz opční 1'!AI$4+2*'Provoz opční 1'!AI$5),0)</f>
        <v>0.66671330019352426</v>
      </c>
      <c r="AL89" s="727" t="s">
        <v>623</v>
      </c>
    </row>
    <row r="90" spans="1:38" x14ac:dyDescent="0.3">
      <c r="A90" s="4">
        <f t="shared" si="31"/>
        <v>3</v>
      </c>
      <c r="B90" s="45" t="str">
        <f t="shared" si="31"/>
        <v>Přímý materiál</v>
      </c>
      <c r="C90" s="64" t="str">
        <f t="shared" si="31"/>
        <v/>
      </c>
      <c r="D90" s="65" t="str">
        <f t="shared" si="31"/>
        <v/>
      </c>
      <c r="E90" s="629">
        <f>IFERROR(('Provoz opční 1'!C$28+2*'Provoz opční 1'!C$29)/('Provoz opční 1'!C$4+2*'Provoz opční 1'!C$5),0)</f>
        <v>0</v>
      </c>
      <c r="F90" s="629">
        <f>IFERROR(('Provoz opční 1'!D$28+2*'Provoz opční 1'!D$29)/('Provoz opční 1'!D$4+2*'Provoz opční 1'!D$5),0)</f>
        <v>0</v>
      </c>
      <c r="G90" s="629">
        <f>IFERROR(('Provoz opční 1'!E$28+2*'Provoz opční 1'!E$29)/('Provoz opční 1'!E$4+2*'Provoz opční 1'!E$5),0)</f>
        <v>0</v>
      </c>
      <c r="H90" s="629">
        <f>IFERROR(('Provoz opční 1'!F$28+2*'Provoz opční 1'!F$29)/('Provoz opční 1'!F$4+2*'Provoz opční 1'!F$5),0)</f>
        <v>0</v>
      </c>
      <c r="I90" s="629">
        <f>IFERROR(('Provoz opční 1'!G$28+2*'Provoz opční 1'!G$29)/('Provoz opční 1'!G$4+2*'Provoz opční 1'!G$5),0)</f>
        <v>0</v>
      </c>
      <c r="J90" s="629">
        <f>IFERROR(('Provoz opční 1'!H$28+2*'Provoz opční 1'!H$29)/('Provoz opční 1'!H$4+2*'Provoz opční 1'!H$5),0)</f>
        <v>0.80794720809782039</v>
      </c>
      <c r="K90" s="629">
        <f>IFERROR(('Provoz opční 1'!I$28+2*'Provoz opční 1'!I$29)/('Provoz opční 1'!I$4+2*'Provoz opční 1'!I$5),0)</f>
        <v>0.66671330019352426</v>
      </c>
      <c r="L90" s="629">
        <f>IFERROR(('Provoz opční 1'!J$28+2*'Provoz opční 1'!J$29)/('Provoz opční 1'!J$4+2*'Provoz opční 1'!J$5),0)</f>
        <v>0.66671330019352426</v>
      </c>
      <c r="M90" s="629">
        <f>IFERROR(('Provoz opční 1'!K$28+2*'Provoz opční 1'!K$29)/('Provoz opční 1'!K$4+2*'Provoz opční 1'!K$5),0)</f>
        <v>0.66671330019352426</v>
      </c>
      <c r="N90" s="629">
        <f>IFERROR(('Provoz opční 1'!L$28+2*'Provoz opční 1'!L$29)/('Provoz opční 1'!L$4+2*'Provoz opční 1'!L$5),0)</f>
        <v>0.66671330019352426</v>
      </c>
      <c r="O90" s="629">
        <f>IFERROR(('Provoz opční 1'!M$28+2*'Provoz opční 1'!M$29)/('Provoz opční 1'!M$4+2*'Provoz opční 1'!M$5),0)</f>
        <v>0.66671330019352426</v>
      </c>
      <c r="P90" s="629">
        <f>IFERROR(('Provoz opční 1'!N$28+2*'Provoz opční 1'!N$29)/('Provoz opční 1'!N$4+2*'Provoz opční 1'!N$5),0)</f>
        <v>0.66671330019352426</v>
      </c>
      <c r="Q90" s="629">
        <f>IFERROR(('Provoz opční 1'!O$28+2*'Provoz opční 1'!O$29)/('Provoz opční 1'!O$4+2*'Provoz opční 1'!O$5),0)</f>
        <v>0.66671330019352426</v>
      </c>
      <c r="R90" s="629">
        <f>IFERROR(('Provoz opční 1'!P$28+2*'Provoz opční 1'!P$29)/('Provoz opční 1'!P$4+2*'Provoz opční 1'!P$5),0)</f>
        <v>0.66671330019352426</v>
      </c>
      <c r="S90" s="629">
        <f>IFERROR(('Provoz opční 1'!Q$28+2*'Provoz opční 1'!Q$29)/('Provoz opční 1'!Q$4+2*'Provoz opční 1'!Q$5),0)</f>
        <v>0.66671330019352426</v>
      </c>
      <c r="T90" s="629">
        <f>IFERROR(('Provoz opční 1'!R$28+2*'Provoz opční 1'!R$29)/('Provoz opční 1'!R$4+2*'Provoz opční 1'!R$5),0)</f>
        <v>0.66671330019352426</v>
      </c>
      <c r="U90" s="629">
        <f>IFERROR(('Provoz opční 1'!S$28+2*'Provoz opční 1'!S$29)/('Provoz opční 1'!S$4+2*'Provoz opční 1'!S$5),0)</f>
        <v>0.66671330019352426</v>
      </c>
      <c r="V90" s="629">
        <f>IFERROR(('Provoz opční 1'!T$28+2*'Provoz opční 1'!T$29)/('Provoz opční 1'!T$4+2*'Provoz opční 1'!T$5),0)</f>
        <v>0.66671330019352426</v>
      </c>
      <c r="W90" s="629">
        <f>IFERROR(('Provoz opční 1'!U$28+2*'Provoz opční 1'!U$29)/('Provoz opční 1'!U$4+2*'Provoz opční 1'!U$5),0)</f>
        <v>0.66671330019352426</v>
      </c>
      <c r="X90" s="629">
        <f>IFERROR(('Provoz opční 1'!V$28+2*'Provoz opční 1'!V$29)/('Provoz opční 1'!V$4+2*'Provoz opční 1'!V$5),0)</f>
        <v>0.66671330019352426</v>
      </c>
      <c r="Y90" s="629">
        <f>IFERROR(('Provoz opční 1'!W$28+2*'Provoz opční 1'!W$29)/('Provoz opční 1'!W$4+2*'Provoz opční 1'!W$5),0)</f>
        <v>0.66671330019352426</v>
      </c>
      <c r="Z90" s="629">
        <f>IFERROR(('Provoz opční 1'!X$28+2*'Provoz opční 1'!X$29)/('Provoz opční 1'!X$4+2*'Provoz opční 1'!X$5),0)</f>
        <v>0.66671330019352426</v>
      </c>
      <c r="AA90" s="629">
        <f>IFERROR(('Provoz opční 1'!Y$28+2*'Provoz opční 1'!Y$29)/('Provoz opční 1'!Y$4+2*'Provoz opční 1'!Y$5),0)</f>
        <v>0.66671330019352426</v>
      </c>
      <c r="AB90" s="629">
        <f>IFERROR(('Provoz opční 1'!Z$28+2*'Provoz opční 1'!Z$29)/('Provoz opční 1'!Z$4+2*'Provoz opční 1'!Z$5),0)</f>
        <v>0.66671330019352426</v>
      </c>
      <c r="AC90" s="629">
        <f>IFERROR(('Provoz opční 1'!AA$28+2*'Provoz opční 1'!AA$29)/('Provoz opční 1'!AA$4+2*'Provoz opční 1'!AA$5),0)</f>
        <v>0.66671330019352426</v>
      </c>
      <c r="AD90" s="629">
        <f>IFERROR(('Provoz opční 1'!AB$28+2*'Provoz opční 1'!AB$29)/('Provoz opční 1'!AB$4+2*'Provoz opční 1'!AB$5),0)</f>
        <v>0.66671330019352426</v>
      </c>
      <c r="AE90" s="629">
        <f>IFERROR(('Provoz opční 1'!AC$28+2*'Provoz opční 1'!AC$29)/('Provoz opční 1'!AC$4+2*'Provoz opční 1'!AC$5),0)</f>
        <v>0.66671330019352426</v>
      </c>
      <c r="AF90" s="629">
        <f>IFERROR(('Provoz opční 1'!AD$28+2*'Provoz opční 1'!AD$29)/('Provoz opční 1'!AD$4+2*'Provoz opční 1'!AD$5),0)</f>
        <v>0.66671330019352426</v>
      </c>
      <c r="AG90" s="629">
        <f>IFERROR(('Provoz opční 1'!AE$28+2*'Provoz opční 1'!AE$29)/('Provoz opční 1'!AE$4+2*'Provoz opční 1'!AE$5),0)</f>
        <v>0.66671330019352426</v>
      </c>
      <c r="AH90" s="629">
        <f>IFERROR(('Provoz opční 1'!AF$28+2*'Provoz opční 1'!AF$29)/('Provoz opční 1'!AF$4+2*'Provoz opční 1'!AF$5),0)</f>
        <v>0.66671330019352426</v>
      </c>
      <c r="AI90" s="629">
        <f>IFERROR(('Provoz opční 1'!AG$28+2*'Provoz opční 1'!AG$29)/('Provoz opční 1'!AG$4+2*'Provoz opční 1'!AG$5),0)</f>
        <v>0.66671330019352426</v>
      </c>
      <c r="AJ90" s="629">
        <f>IFERROR(('Provoz opční 1'!AH$28+2*'Provoz opční 1'!AH$29)/('Provoz opční 1'!AH$4+2*'Provoz opční 1'!AH$5),0)</f>
        <v>0.66671330019352426</v>
      </c>
      <c r="AK90" s="659">
        <f>IFERROR(('Provoz opční 1'!AI$28+2*'Provoz opční 1'!AI$29)/('Provoz opční 1'!AI$4+2*'Provoz opční 1'!AI$5),0)</f>
        <v>0.66671330019352426</v>
      </c>
      <c r="AL90" s="727" t="s">
        <v>623</v>
      </c>
    </row>
    <row r="91" spans="1:38" x14ac:dyDescent="0.3">
      <c r="A91" s="4">
        <f t="shared" si="31"/>
        <v>4</v>
      </c>
      <c r="B91" s="45" t="str">
        <f t="shared" si="31"/>
        <v>Opravy a údržba vozidel</v>
      </c>
      <c r="C91" s="64" t="str">
        <f t="shared" si="31"/>
        <v/>
      </c>
      <c r="D91" s="65" t="str">
        <f t="shared" si="31"/>
        <v/>
      </c>
      <c r="E91" s="629">
        <f>IFERROR(('Provoz opční 1'!C$28+2*'Provoz opční 1'!C$29)/('Provoz opční 1'!C$4+2*'Provoz opční 1'!C$5),0)</f>
        <v>0</v>
      </c>
      <c r="F91" s="629">
        <f>IFERROR(('Provoz opční 1'!D$28+2*'Provoz opční 1'!D$29)/('Provoz opční 1'!D$4+2*'Provoz opční 1'!D$5),0)</f>
        <v>0</v>
      </c>
      <c r="G91" s="629">
        <f>IFERROR(('Provoz opční 1'!E$28+2*'Provoz opční 1'!E$29)/('Provoz opční 1'!E$4+2*'Provoz opční 1'!E$5),0)</f>
        <v>0</v>
      </c>
      <c r="H91" s="629">
        <f>IFERROR(('Provoz opční 1'!F$28+2*'Provoz opční 1'!F$29)/('Provoz opční 1'!F$4+2*'Provoz opční 1'!F$5),0)</f>
        <v>0</v>
      </c>
      <c r="I91" s="629">
        <f>IFERROR(('Provoz opční 1'!G$28+2*'Provoz opční 1'!G$29)/('Provoz opční 1'!G$4+2*'Provoz opční 1'!G$5),0)</f>
        <v>0</v>
      </c>
      <c r="J91" s="629">
        <f>IFERROR(('Provoz opční 1'!H$28+2*'Provoz opční 1'!H$29)/('Provoz opční 1'!H$4+2*'Provoz opční 1'!H$5),0)</f>
        <v>0.80794720809782039</v>
      </c>
      <c r="K91" s="629">
        <f>IFERROR(('Provoz opční 1'!I$28+2*'Provoz opční 1'!I$29)/('Provoz opční 1'!I$4+2*'Provoz opční 1'!I$5),0)</f>
        <v>0.66671330019352426</v>
      </c>
      <c r="L91" s="629">
        <f>IFERROR(('Provoz opční 1'!J$28+2*'Provoz opční 1'!J$29)/('Provoz opční 1'!J$4+2*'Provoz opční 1'!J$5),0)</f>
        <v>0.66671330019352426</v>
      </c>
      <c r="M91" s="629">
        <f>IFERROR(('Provoz opční 1'!K$28+2*'Provoz opční 1'!K$29)/('Provoz opční 1'!K$4+2*'Provoz opční 1'!K$5),0)</f>
        <v>0.66671330019352426</v>
      </c>
      <c r="N91" s="629">
        <f>IFERROR(('Provoz opční 1'!L$28+2*'Provoz opční 1'!L$29)/('Provoz opční 1'!L$4+2*'Provoz opční 1'!L$5),0)</f>
        <v>0.66671330019352426</v>
      </c>
      <c r="O91" s="629">
        <f>IFERROR(('Provoz opční 1'!M$28+2*'Provoz opční 1'!M$29)/('Provoz opční 1'!M$4+2*'Provoz opční 1'!M$5),0)</f>
        <v>0.66671330019352426</v>
      </c>
      <c r="P91" s="629">
        <f>IFERROR(('Provoz opční 1'!N$28+2*'Provoz opční 1'!N$29)/('Provoz opční 1'!N$4+2*'Provoz opční 1'!N$5),0)</f>
        <v>0.66671330019352426</v>
      </c>
      <c r="Q91" s="629">
        <f>IFERROR(('Provoz opční 1'!O$28+2*'Provoz opční 1'!O$29)/('Provoz opční 1'!O$4+2*'Provoz opční 1'!O$5),0)</f>
        <v>0.66671330019352426</v>
      </c>
      <c r="R91" s="629">
        <f>IFERROR(('Provoz opční 1'!P$28+2*'Provoz opční 1'!P$29)/('Provoz opční 1'!P$4+2*'Provoz opční 1'!P$5),0)</f>
        <v>0.66671330019352426</v>
      </c>
      <c r="S91" s="629">
        <f>IFERROR(('Provoz opční 1'!Q$28+2*'Provoz opční 1'!Q$29)/('Provoz opční 1'!Q$4+2*'Provoz opční 1'!Q$5),0)</f>
        <v>0.66671330019352426</v>
      </c>
      <c r="T91" s="629">
        <f>IFERROR(('Provoz opční 1'!R$28+2*'Provoz opční 1'!R$29)/('Provoz opční 1'!R$4+2*'Provoz opční 1'!R$5),0)</f>
        <v>0.66671330019352426</v>
      </c>
      <c r="U91" s="629">
        <f>IFERROR(('Provoz opční 1'!S$28+2*'Provoz opční 1'!S$29)/('Provoz opční 1'!S$4+2*'Provoz opční 1'!S$5),0)</f>
        <v>0.66671330019352426</v>
      </c>
      <c r="V91" s="629">
        <f>IFERROR(('Provoz opční 1'!T$28+2*'Provoz opční 1'!T$29)/('Provoz opční 1'!T$4+2*'Provoz opční 1'!T$5),0)</f>
        <v>0.66671330019352426</v>
      </c>
      <c r="W91" s="629">
        <f>IFERROR(('Provoz opční 1'!U$28+2*'Provoz opční 1'!U$29)/('Provoz opční 1'!U$4+2*'Provoz opční 1'!U$5),0)</f>
        <v>0.66671330019352426</v>
      </c>
      <c r="X91" s="629">
        <f>IFERROR(('Provoz opční 1'!V$28+2*'Provoz opční 1'!V$29)/('Provoz opční 1'!V$4+2*'Provoz opční 1'!V$5),0)</f>
        <v>0.66671330019352426</v>
      </c>
      <c r="Y91" s="629">
        <f>IFERROR(('Provoz opční 1'!W$28+2*'Provoz opční 1'!W$29)/('Provoz opční 1'!W$4+2*'Provoz opční 1'!W$5),0)</f>
        <v>0.66671330019352426</v>
      </c>
      <c r="Z91" s="629">
        <f>IFERROR(('Provoz opční 1'!X$28+2*'Provoz opční 1'!X$29)/('Provoz opční 1'!X$4+2*'Provoz opční 1'!X$5),0)</f>
        <v>0.66671330019352426</v>
      </c>
      <c r="AA91" s="629">
        <f>IFERROR(('Provoz opční 1'!Y$28+2*'Provoz opční 1'!Y$29)/('Provoz opční 1'!Y$4+2*'Provoz opční 1'!Y$5),0)</f>
        <v>0.66671330019352426</v>
      </c>
      <c r="AB91" s="629">
        <f>IFERROR(('Provoz opční 1'!Z$28+2*'Provoz opční 1'!Z$29)/('Provoz opční 1'!Z$4+2*'Provoz opční 1'!Z$5),0)</f>
        <v>0.66671330019352426</v>
      </c>
      <c r="AC91" s="629">
        <f>IFERROR(('Provoz opční 1'!AA$28+2*'Provoz opční 1'!AA$29)/('Provoz opční 1'!AA$4+2*'Provoz opční 1'!AA$5),0)</f>
        <v>0.66671330019352426</v>
      </c>
      <c r="AD91" s="629">
        <f>IFERROR(('Provoz opční 1'!AB$28+2*'Provoz opční 1'!AB$29)/('Provoz opční 1'!AB$4+2*'Provoz opční 1'!AB$5),0)</f>
        <v>0.66671330019352426</v>
      </c>
      <c r="AE91" s="629">
        <f>IFERROR(('Provoz opční 1'!AC$28+2*'Provoz opční 1'!AC$29)/('Provoz opční 1'!AC$4+2*'Provoz opční 1'!AC$5),0)</f>
        <v>0.66671330019352426</v>
      </c>
      <c r="AF91" s="629">
        <f>IFERROR(('Provoz opční 1'!AD$28+2*'Provoz opční 1'!AD$29)/('Provoz opční 1'!AD$4+2*'Provoz opční 1'!AD$5),0)</f>
        <v>0.66671330019352426</v>
      </c>
      <c r="AG91" s="629">
        <f>IFERROR(('Provoz opční 1'!AE$28+2*'Provoz opční 1'!AE$29)/('Provoz opční 1'!AE$4+2*'Provoz opční 1'!AE$5),0)</f>
        <v>0.66671330019352426</v>
      </c>
      <c r="AH91" s="629">
        <f>IFERROR(('Provoz opční 1'!AF$28+2*'Provoz opční 1'!AF$29)/('Provoz opční 1'!AF$4+2*'Provoz opční 1'!AF$5),0)</f>
        <v>0.66671330019352426</v>
      </c>
      <c r="AI91" s="629">
        <f>IFERROR(('Provoz opční 1'!AG$28+2*'Provoz opční 1'!AG$29)/('Provoz opční 1'!AG$4+2*'Provoz opční 1'!AG$5),0)</f>
        <v>0.66671330019352426</v>
      </c>
      <c r="AJ91" s="629">
        <f>IFERROR(('Provoz opční 1'!AH$28+2*'Provoz opční 1'!AH$29)/('Provoz opční 1'!AH$4+2*'Provoz opční 1'!AH$5),0)</f>
        <v>0.66671330019352426</v>
      </c>
      <c r="AK91" s="659">
        <f>IFERROR(('Provoz opční 1'!AI$28+2*'Provoz opční 1'!AI$29)/('Provoz opční 1'!AI$4+2*'Provoz opční 1'!AI$5),0)</f>
        <v>0.66671330019352426</v>
      </c>
      <c r="AL91" s="727" t="s">
        <v>623</v>
      </c>
    </row>
    <row r="92" spans="1:38" x14ac:dyDescent="0.3">
      <c r="A92" s="4">
        <f t="shared" si="31"/>
        <v>5</v>
      </c>
      <c r="B92" s="45" t="str">
        <f t="shared" si="31"/>
        <v>Odpisy dlouhodobého majetku</v>
      </c>
      <c r="C92" s="64">
        <f t="shared" si="31"/>
        <v>5.0999999999999996</v>
      </c>
      <c r="D92" s="66" t="str">
        <f t="shared" si="31"/>
        <v>Vozidla</v>
      </c>
      <c r="E92" s="629">
        <f>IFERROR(('Provoz opční 1'!C$28+2*'Provoz opční 1'!C$29)/('Provoz opční 1'!C$4+2*'Provoz opční 1'!C$5),0)</f>
        <v>0</v>
      </c>
      <c r="F92" s="629">
        <f>IFERROR(('Provoz opční 1'!D$28+2*'Provoz opční 1'!D$29)/('Provoz opční 1'!D$4+2*'Provoz opční 1'!D$5),0)</f>
        <v>0</v>
      </c>
      <c r="G92" s="629">
        <f>IFERROR(('Provoz opční 1'!E$28+2*'Provoz opční 1'!E$29)/('Provoz opční 1'!E$4+2*'Provoz opční 1'!E$5),0)</f>
        <v>0</v>
      </c>
      <c r="H92" s="629">
        <f>IFERROR(('Provoz opční 1'!F$28+2*'Provoz opční 1'!F$29)/('Provoz opční 1'!F$4+2*'Provoz opční 1'!F$5),0)</f>
        <v>0</v>
      </c>
      <c r="I92" s="629">
        <f>IFERROR(('Provoz opční 1'!G$28+2*'Provoz opční 1'!G$29)/('Provoz opční 1'!G$4+2*'Provoz opční 1'!G$5),0)</f>
        <v>0</v>
      </c>
      <c r="J92" s="629">
        <f>IFERROR(('Provoz opční 1'!H$28+2*'Provoz opční 1'!H$29)/('Provoz opční 1'!H$4+2*'Provoz opční 1'!H$5),0)</f>
        <v>0.80794720809782039</v>
      </c>
      <c r="K92" s="629">
        <f>IFERROR(('Provoz opční 1'!I$28+2*'Provoz opční 1'!I$29)/('Provoz opční 1'!I$4+2*'Provoz opční 1'!I$5),0)</f>
        <v>0.66671330019352426</v>
      </c>
      <c r="L92" s="629">
        <f>IFERROR(('Provoz opční 1'!J$28+2*'Provoz opční 1'!J$29)/('Provoz opční 1'!J$4+2*'Provoz opční 1'!J$5),0)</f>
        <v>0.66671330019352426</v>
      </c>
      <c r="M92" s="629">
        <f>IFERROR(('Provoz opční 1'!K$28+2*'Provoz opční 1'!K$29)/('Provoz opční 1'!K$4+2*'Provoz opční 1'!K$5),0)</f>
        <v>0.66671330019352426</v>
      </c>
      <c r="N92" s="629">
        <f>IFERROR(('Provoz opční 1'!L$28+2*'Provoz opční 1'!L$29)/('Provoz opční 1'!L$4+2*'Provoz opční 1'!L$5),0)</f>
        <v>0.66671330019352426</v>
      </c>
      <c r="O92" s="629">
        <f>IFERROR(('Provoz opční 1'!M$28+2*'Provoz opční 1'!M$29)/('Provoz opční 1'!M$4+2*'Provoz opční 1'!M$5),0)</f>
        <v>0.66671330019352426</v>
      </c>
      <c r="P92" s="629">
        <f>IFERROR(('Provoz opční 1'!N$28+2*'Provoz opční 1'!N$29)/('Provoz opční 1'!N$4+2*'Provoz opční 1'!N$5),0)</f>
        <v>0.66671330019352426</v>
      </c>
      <c r="Q92" s="629">
        <f>IFERROR(('Provoz opční 1'!O$28+2*'Provoz opční 1'!O$29)/('Provoz opční 1'!O$4+2*'Provoz opční 1'!O$5),0)</f>
        <v>0.66671330019352426</v>
      </c>
      <c r="R92" s="629">
        <f>IFERROR(('Provoz opční 1'!P$28+2*'Provoz opční 1'!P$29)/('Provoz opční 1'!P$4+2*'Provoz opční 1'!P$5),0)</f>
        <v>0.66671330019352426</v>
      </c>
      <c r="S92" s="629">
        <f>IFERROR(('Provoz opční 1'!Q$28+2*'Provoz opční 1'!Q$29)/('Provoz opční 1'!Q$4+2*'Provoz opční 1'!Q$5),0)</f>
        <v>0.66671330019352426</v>
      </c>
      <c r="T92" s="629">
        <f>IFERROR(('Provoz opční 1'!R$28+2*'Provoz opční 1'!R$29)/('Provoz opční 1'!R$4+2*'Provoz opční 1'!R$5),0)</f>
        <v>0.66671330019352426</v>
      </c>
      <c r="U92" s="629">
        <f>IFERROR(('Provoz opční 1'!S$28+2*'Provoz opční 1'!S$29)/('Provoz opční 1'!S$4+2*'Provoz opční 1'!S$5),0)</f>
        <v>0.66671330019352426</v>
      </c>
      <c r="V92" s="629">
        <f>IFERROR(('Provoz opční 1'!T$28+2*'Provoz opční 1'!T$29)/('Provoz opční 1'!T$4+2*'Provoz opční 1'!T$5),0)</f>
        <v>0.66671330019352426</v>
      </c>
      <c r="W92" s="629">
        <f>IFERROR(('Provoz opční 1'!U$28+2*'Provoz opční 1'!U$29)/('Provoz opční 1'!U$4+2*'Provoz opční 1'!U$5),0)</f>
        <v>0.66671330019352426</v>
      </c>
      <c r="X92" s="629">
        <f>IFERROR(('Provoz opční 1'!V$28+2*'Provoz opční 1'!V$29)/('Provoz opční 1'!V$4+2*'Provoz opční 1'!V$5),0)</f>
        <v>0.66671330019352426</v>
      </c>
      <c r="Y92" s="629">
        <f>IFERROR(('Provoz opční 1'!W$28+2*'Provoz opční 1'!W$29)/('Provoz opční 1'!W$4+2*'Provoz opční 1'!W$5),0)</f>
        <v>0.66671330019352426</v>
      </c>
      <c r="Z92" s="629">
        <f>IFERROR(('Provoz opční 1'!X$28+2*'Provoz opční 1'!X$29)/('Provoz opční 1'!X$4+2*'Provoz opční 1'!X$5),0)</f>
        <v>0.66671330019352426</v>
      </c>
      <c r="AA92" s="629">
        <f>IFERROR(('Provoz opční 1'!Y$28+2*'Provoz opční 1'!Y$29)/('Provoz opční 1'!Y$4+2*'Provoz opční 1'!Y$5),0)</f>
        <v>0.66671330019352426</v>
      </c>
      <c r="AB92" s="629">
        <f>IFERROR(('Provoz opční 1'!Z$28+2*'Provoz opční 1'!Z$29)/('Provoz opční 1'!Z$4+2*'Provoz opční 1'!Z$5),0)</f>
        <v>0.66671330019352426</v>
      </c>
      <c r="AC92" s="629">
        <f>IFERROR(('Provoz opční 1'!AA$28+2*'Provoz opční 1'!AA$29)/('Provoz opční 1'!AA$4+2*'Provoz opční 1'!AA$5),0)</f>
        <v>0.66671330019352426</v>
      </c>
      <c r="AD92" s="629">
        <f>IFERROR(('Provoz opční 1'!AB$28+2*'Provoz opční 1'!AB$29)/('Provoz opční 1'!AB$4+2*'Provoz opční 1'!AB$5),0)</f>
        <v>0.66671330019352426</v>
      </c>
      <c r="AE92" s="629">
        <f>IFERROR(('Provoz opční 1'!AC$28+2*'Provoz opční 1'!AC$29)/('Provoz opční 1'!AC$4+2*'Provoz opční 1'!AC$5),0)</f>
        <v>0.66671330019352426</v>
      </c>
      <c r="AF92" s="629">
        <f>IFERROR(('Provoz opční 1'!AD$28+2*'Provoz opční 1'!AD$29)/('Provoz opční 1'!AD$4+2*'Provoz opční 1'!AD$5),0)</f>
        <v>0.66671330019352426</v>
      </c>
      <c r="AG92" s="629">
        <f>IFERROR(('Provoz opční 1'!AE$28+2*'Provoz opční 1'!AE$29)/('Provoz opční 1'!AE$4+2*'Provoz opční 1'!AE$5),0)</f>
        <v>0.66671330019352426</v>
      </c>
      <c r="AH92" s="629">
        <f>IFERROR(('Provoz opční 1'!AF$28+2*'Provoz opční 1'!AF$29)/('Provoz opční 1'!AF$4+2*'Provoz opční 1'!AF$5),0)</f>
        <v>0.66671330019352426</v>
      </c>
      <c r="AI92" s="629">
        <f>IFERROR(('Provoz opční 1'!AG$28+2*'Provoz opční 1'!AG$29)/('Provoz opční 1'!AG$4+2*'Provoz opční 1'!AG$5),0)</f>
        <v>0.66671330019352426</v>
      </c>
      <c r="AJ92" s="629">
        <f>IFERROR(('Provoz opční 1'!AH$28+2*'Provoz opční 1'!AH$29)/('Provoz opční 1'!AH$4+2*'Provoz opční 1'!AH$5),0)</f>
        <v>0.66671330019352426</v>
      </c>
      <c r="AK92" s="659">
        <f>IFERROR(('Provoz opční 1'!AI$28+2*'Provoz opční 1'!AI$29)/('Provoz opční 1'!AI$4+2*'Provoz opční 1'!AI$5),0)</f>
        <v>0.66671330019352426</v>
      </c>
      <c r="AL92" s="727" t="s">
        <v>623</v>
      </c>
    </row>
    <row r="93" spans="1:38" x14ac:dyDescent="0.3">
      <c r="A93" s="4" t="str">
        <f t="shared" si="31"/>
        <v/>
      </c>
      <c r="B93" s="45" t="str">
        <f t="shared" si="31"/>
        <v/>
      </c>
      <c r="C93" s="64">
        <f t="shared" si="31"/>
        <v>5.2</v>
      </c>
      <c r="D93" s="66" t="str">
        <f t="shared" si="31"/>
        <v>Ostatní</v>
      </c>
      <c r="E93" s="629">
        <f>IFERROR(('Provoz opční 1'!C$28+2*'Provoz opční 1'!C$29)/('Provoz opční 1'!C$4+2*'Provoz opční 1'!C$5),0)</f>
        <v>0</v>
      </c>
      <c r="F93" s="629">
        <f>IFERROR(('Provoz opční 1'!D$28+2*'Provoz opční 1'!D$29)/('Provoz opční 1'!D$4+2*'Provoz opční 1'!D$5),0)</f>
        <v>0</v>
      </c>
      <c r="G93" s="629">
        <f>IFERROR(('Provoz opční 1'!E$28+2*'Provoz opční 1'!E$29)/('Provoz opční 1'!E$4+2*'Provoz opční 1'!E$5),0)</f>
        <v>0</v>
      </c>
      <c r="H93" s="629">
        <f>IFERROR(('Provoz opční 1'!F$28+2*'Provoz opční 1'!F$29)/('Provoz opční 1'!F$4+2*'Provoz opční 1'!F$5),0)</f>
        <v>0</v>
      </c>
      <c r="I93" s="629">
        <f>IFERROR(('Provoz opční 1'!G$28+2*'Provoz opční 1'!G$29)/('Provoz opční 1'!G$4+2*'Provoz opční 1'!G$5),0)</f>
        <v>0</v>
      </c>
      <c r="J93" s="629">
        <f>IFERROR(('Provoz opční 1'!H$28+2*'Provoz opční 1'!H$29)/('Provoz opční 1'!H$4+2*'Provoz opční 1'!H$5),0)</f>
        <v>0.80794720809782039</v>
      </c>
      <c r="K93" s="629">
        <f>IFERROR(('Provoz opční 1'!I$28+2*'Provoz opční 1'!I$29)/('Provoz opční 1'!I$4+2*'Provoz opční 1'!I$5),0)</f>
        <v>0.66671330019352426</v>
      </c>
      <c r="L93" s="629">
        <f>IFERROR(('Provoz opční 1'!J$28+2*'Provoz opční 1'!J$29)/('Provoz opční 1'!J$4+2*'Provoz opční 1'!J$5),0)</f>
        <v>0.66671330019352426</v>
      </c>
      <c r="M93" s="629">
        <f>IFERROR(('Provoz opční 1'!K$28+2*'Provoz opční 1'!K$29)/('Provoz opční 1'!K$4+2*'Provoz opční 1'!K$5),0)</f>
        <v>0.66671330019352426</v>
      </c>
      <c r="N93" s="629">
        <f>IFERROR(('Provoz opční 1'!L$28+2*'Provoz opční 1'!L$29)/('Provoz opční 1'!L$4+2*'Provoz opční 1'!L$5),0)</f>
        <v>0.66671330019352426</v>
      </c>
      <c r="O93" s="629">
        <f>IFERROR(('Provoz opční 1'!M$28+2*'Provoz opční 1'!M$29)/('Provoz opční 1'!M$4+2*'Provoz opční 1'!M$5),0)</f>
        <v>0.66671330019352426</v>
      </c>
      <c r="P93" s="629">
        <f>IFERROR(('Provoz opční 1'!N$28+2*'Provoz opční 1'!N$29)/('Provoz opční 1'!N$4+2*'Provoz opční 1'!N$5),0)</f>
        <v>0.66671330019352426</v>
      </c>
      <c r="Q93" s="629">
        <f>IFERROR(('Provoz opční 1'!O$28+2*'Provoz opční 1'!O$29)/('Provoz opční 1'!O$4+2*'Provoz opční 1'!O$5),0)</f>
        <v>0.66671330019352426</v>
      </c>
      <c r="R93" s="629">
        <f>IFERROR(('Provoz opční 1'!P$28+2*'Provoz opční 1'!P$29)/('Provoz opční 1'!P$4+2*'Provoz opční 1'!P$5),0)</f>
        <v>0.66671330019352426</v>
      </c>
      <c r="S93" s="629">
        <f>IFERROR(('Provoz opční 1'!Q$28+2*'Provoz opční 1'!Q$29)/('Provoz opční 1'!Q$4+2*'Provoz opční 1'!Q$5),0)</f>
        <v>0.66671330019352426</v>
      </c>
      <c r="T93" s="629">
        <f>IFERROR(('Provoz opční 1'!R$28+2*'Provoz opční 1'!R$29)/('Provoz opční 1'!R$4+2*'Provoz opční 1'!R$5),0)</f>
        <v>0.66671330019352426</v>
      </c>
      <c r="U93" s="629">
        <f>IFERROR(('Provoz opční 1'!S$28+2*'Provoz opční 1'!S$29)/('Provoz opční 1'!S$4+2*'Provoz opční 1'!S$5),0)</f>
        <v>0.66671330019352426</v>
      </c>
      <c r="V93" s="629">
        <f>IFERROR(('Provoz opční 1'!T$28+2*'Provoz opční 1'!T$29)/('Provoz opční 1'!T$4+2*'Provoz opční 1'!T$5),0)</f>
        <v>0.66671330019352426</v>
      </c>
      <c r="W93" s="629">
        <f>IFERROR(('Provoz opční 1'!U$28+2*'Provoz opční 1'!U$29)/('Provoz opční 1'!U$4+2*'Provoz opční 1'!U$5),0)</f>
        <v>0.66671330019352426</v>
      </c>
      <c r="X93" s="629">
        <f>IFERROR(('Provoz opční 1'!V$28+2*'Provoz opční 1'!V$29)/('Provoz opční 1'!V$4+2*'Provoz opční 1'!V$5),0)</f>
        <v>0.66671330019352426</v>
      </c>
      <c r="Y93" s="629">
        <f>IFERROR(('Provoz opční 1'!W$28+2*'Provoz opční 1'!W$29)/('Provoz opční 1'!W$4+2*'Provoz opční 1'!W$5),0)</f>
        <v>0.66671330019352426</v>
      </c>
      <c r="Z93" s="629">
        <f>IFERROR(('Provoz opční 1'!X$28+2*'Provoz opční 1'!X$29)/('Provoz opční 1'!X$4+2*'Provoz opční 1'!X$5),0)</f>
        <v>0.66671330019352426</v>
      </c>
      <c r="AA93" s="629">
        <f>IFERROR(('Provoz opční 1'!Y$28+2*'Provoz opční 1'!Y$29)/('Provoz opční 1'!Y$4+2*'Provoz opční 1'!Y$5),0)</f>
        <v>0.66671330019352426</v>
      </c>
      <c r="AB93" s="629">
        <f>IFERROR(('Provoz opční 1'!Z$28+2*'Provoz opční 1'!Z$29)/('Provoz opční 1'!Z$4+2*'Provoz opční 1'!Z$5),0)</f>
        <v>0.66671330019352426</v>
      </c>
      <c r="AC93" s="629">
        <f>IFERROR(('Provoz opční 1'!AA$28+2*'Provoz opční 1'!AA$29)/('Provoz opční 1'!AA$4+2*'Provoz opční 1'!AA$5),0)</f>
        <v>0.66671330019352426</v>
      </c>
      <c r="AD93" s="629">
        <f>IFERROR(('Provoz opční 1'!AB$28+2*'Provoz opční 1'!AB$29)/('Provoz opční 1'!AB$4+2*'Provoz opční 1'!AB$5),0)</f>
        <v>0.66671330019352426</v>
      </c>
      <c r="AE93" s="629">
        <f>IFERROR(('Provoz opční 1'!AC$28+2*'Provoz opční 1'!AC$29)/('Provoz opční 1'!AC$4+2*'Provoz opční 1'!AC$5),0)</f>
        <v>0.66671330019352426</v>
      </c>
      <c r="AF93" s="629">
        <f>IFERROR(('Provoz opční 1'!AD$28+2*'Provoz opční 1'!AD$29)/('Provoz opční 1'!AD$4+2*'Provoz opční 1'!AD$5),0)</f>
        <v>0.66671330019352426</v>
      </c>
      <c r="AG93" s="629">
        <f>IFERROR(('Provoz opční 1'!AE$28+2*'Provoz opční 1'!AE$29)/('Provoz opční 1'!AE$4+2*'Provoz opční 1'!AE$5),0)</f>
        <v>0.66671330019352426</v>
      </c>
      <c r="AH93" s="629">
        <f>IFERROR(('Provoz opční 1'!AF$28+2*'Provoz opční 1'!AF$29)/('Provoz opční 1'!AF$4+2*'Provoz opční 1'!AF$5),0)</f>
        <v>0.66671330019352426</v>
      </c>
      <c r="AI93" s="629">
        <f>IFERROR(('Provoz opční 1'!AG$28+2*'Provoz opční 1'!AG$29)/('Provoz opční 1'!AG$4+2*'Provoz opční 1'!AG$5),0)</f>
        <v>0.66671330019352426</v>
      </c>
      <c r="AJ93" s="629">
        <f>IFERROR(('Provoz opční 1'!AH$28+2*'Provoz opční 1'!AH$29)/('Provoz opční 1'!AH$4+2*'Provoz opční 1'!AH$5),0)</f>
        <v>0.66671330019352426</v>
      </c>
      <c r="AK93" s="659">
        <f>IFERROR(('Provoz opční 1'!AI$28+2*'Provoz opční 1'!AI$29)/('Provoz opční 1'!AI$4+2*'Provoz opční 1'!AI$5),0)</f>
        <v>0.66671330019352426</v>
      </c>
      <c r="AL93" s="727" t="s">
        <v>623</v>
      </c>
    </row>
    <row r="94" spans="1:38" x14ac:dyDescent="0.3">
      <c r="A94" s="4">
        <f t="shared" si="31"/>
        <v>6</v>
      </c>
      <c r="B94" s="45" t="str">
        <f t="shared" si="31"/>
        <v>Pronájem a leasing vozidel</v>
      </c>
      <c r="C94" s="64" t="str">
        <f t="shared" si="31"/>
        <v/>
      </c>
      <c r="D94" s="65" t="str">
        <f t="shared" si="31"/>
        <v/>
      </c>
      <c r="E94" s="629">
        <f>IFERROR(('Provoz opční 1'!C$28+2*'Provoz opční 1'!C$29)/('Provoz opční 1'!C$4+2*'Provoz opční 1'!C$5),0)</f>
        <v>0</v>
      </c>
      <c r="F94" s="629">
        <f>IFERROR(('Provoz opční 1'!D$28+2*'Provoz opční 1'!D$29)/('Provoz opční 1'!D$4+2*'Provoz opční 1'!D$5),0)</f>
        <v>0</v>
      </c>
      <c r="G94" s="629">
        <f>IFERROR(('Provoz opční 1'!E$28+2*'Provoz opční 1'!E$29)/('Provoz opční 1'!E$4+2*'Provoz opční 1'!E$5),0)</f>
        <v>0</v>
      </c>
      <c r="H94" s="629">
        <f>IFERROR(('Provoz opční 1'!F$28+2*'Provoz opční 1'!F$29)/('Provoz opční 1'!F$4+2*'Provoz opční 1'!F$5),0)</f>
        <v>0</v>
      </c>
      <c r="I94" s="629">
        <f>IFERROR(('Provoz opční 1'!G$28+2*'Provoz opční 1'!G$29)/('Provoz opční 1'!G$4+2*'Provoz opční 1'!G$5),0)</f>
        <v>0</v>
      </c>
      <c r="J94" s="629">
        <f>IFERROR(('Provoz opční 1'!H$28+2*'Provoz opční 1'!H$29)/('Provoz opční 1'!H$4+2*'Provoz opční 1'!H$5),0)</f>
        <v>0.80794720809782039</v>
      </c>
      <c r="K94" s="629">
        <f>IFERROR(('Provoz opční 1'!I$28+2*'Provoz opční 1'!I$29)/('Provoz opční 1'!I$4+2*'Provoz opční 1'!I$5),0)</f>
        <v>0.66671330019352426</v>
      </c>
      <c r="L94" s="629">
        <f>IFERROR(('Provoz opční 1'!J$28+2*'Provoz opční 1'!J$29)/('Provoz opční 1'!J$4+2*'Provoz opční 1'!J$5),0)</f>
        <v>0.66671330019352426</v>
      </c>
      <c r="M94" s="629">
        <f>IFERROR(('Provoz opční 1'!K$28+2*'Provoz opční 1'!K$29)/('Provoz opční 1'!K$4+2*'Provoz opční 1'!K$5),0)</f>
        <v>0.66671330019352426</v>
      </c>
      <c r="N94" s="629">
        <f>IFERROR(('Provoz opční 1'!L$28+2*'Provoz opční 1'!L$29)/('Provoz opční 1'!L$4+2*'Provoz opční 1'!L$5),0)</f>
        <v>0.66671330019352426</v>
      </c>
      <c r="O94" s="629">
        <f>IFERROR(('Provoz opční 1'!M$28+2*'Provoz opční 1'!M$29)/('Provoz opční 1'!M$4+2*'Provoz opční 1'!M$5),0)</f>
        <v>0.66671330019352426</v>
      </c>
      <c r="P94" s="629">
        <f>IFERROR(('Provoz opční 1'!N$28+2*'Provoz opční 1'!N$29)/('Provoz opční 1'!N$4+2*'Provoz opční 1'!N$5),0)</f>
        <v>0.66671330019352426</v>
      </c>
      <c r="Q94" s="629">
        <f>IFERROR(('Provoz opční 1'!O$28+2*'Provoz opční 1'!O$29)/('Provoz opční 1'!O$4+2*'Provoz opční 1'!O$5),0)</f>
        <v>0.66671330019352426</v>
      </c>
      <c r="R94" s="629">
        <f>IFERROR(('Provoz opční 1'!P$28+2*'Provoz opční 1'!P$29)/('Provoz opční 1'!P$4+2*'Provoz opční 1'!P$5),0)</f>
        <v>0.66671330019352426</v>
      </c>
      <c r="S94" s="629">
        <f>IFERROR(('Provoz opční 1'!Q$28+2*'Provoz opční 1'!Q$29)/('Provoz opční 1'!Q$4+2*'Provoz opční 1'!Q$5),0)</f>
        <v>0.66671330019352426</v>
      </c>
      <c r="T94" s="629">
        <f>IFERROR(('Provoz opční 1'!R$28+2*'Provoz opční 1'!R$29)/('Provoz opční 1'!R$4+2*'Provoz opční 1'!R$5),0)</f>
        <v>0.66671330019352426</v>
      </c>
      <c r="U94" s="629">
        <f>IFERROR(('Provoz opční 1'!S$28+2*'Provoz opční 1'!S$29)/('Provoz opční 1'!S$4+2*'Provoz opční 1'!S$5),0)</f>
        <v>0.66671330019352426</v>
      </c>
      <c r="V94" s="629">
        <f>IFERROR(('Provoz opční 1'!T$28+2*'Provoz opční 1'!T$29)/('Provoz opční 1'!T$4+2*'Provoz opční 1'!T$5),0)</f>
        <v>0.66671330019352426</v>
      </c>
      <c r="W94" s="629">
        <f>IFERROR(('Provoz opční 1'!U$28+2*'Provoz opční 1'!U$29)/('Provoz opční 1'!U$4+2*'Provoz opční 1'!U$5),0)</f>
        <v>0.66671330019352426</v>
      </c>
      <c r="X94" s="629">
        <f>IFERROR(('Provoz opční 1'!V$28+2*'Provoz opční 1'!V$29)/('Provoz opční 1'!V$4+2*'Provoz opční 1'!V$5),0)</f>
        <v>0.66671330019352426</v>
      </c>
      <c r="Y94" s="629">
        <f>IFERROR(('Provoz opční 1'!W$28+2*'Provoz opční 1'!W$29)/('Provoz opční 1'!W$4+2*'Provoz opční 1'!W$5),0)</f>
        <v>0.66671330019352426</v>
      </c>
      <c r="Z94" s="629">
        <f>IFERROR(('Provoz opční 1'!X$28+2*'Provoz opční 1'!X$29)/('Provoz opční 1'!X$4+2*'Provoz opční 1'!X$5),0)</f>
        <v>0.66671330019352426</v>
      </c>
      <c r="AA94" s="629">
        <f>IFERROR(('Provoz opční 1'!Y$28+2*'Provoz opční 1'!Y$29)/('Provoz opční 1'!Y$4+2*'Provoz opční 1'!Y$5),0)</f>
        <v>0.66671330019352426</v>
      </c>
      <c r="AB94" s="629">
        <f>IFERROR(('Provoz opční 1'!Z$28+2*'Provoz opční 1'!Z$29)/('Provoz opční 1'!Z$4+2*'Provoz opční 1'!Z$5),0)</f>
        <v>0.66671330019352426</v>
      </c>
      <c r="AC94" s="629">
        <f>IFERROR(('Provoz opční 1'!AA$28+2*'Provoz opční 1'!AA$29)/('Provoz opční 1'!AA$4+2*'Provoz opční 1'!AA$5),0)</f>
        <v>0.66671330019352426</v>
      </c>
      <c r="AD94" s="629">
        <f>IFERROR(('Provoz opční 1'!AB$28+2*'Provoz opční 1'!AB$29)/('Provoz opční 1'!AB$4+2*'Provoz opční 1'!AB$5),0)</f>
        <v>0.66671330019352426</v>
      </c>
      <c r="AE94" s="629">
        <f>IFERROR(('Provoz opční 1'!AC$28+2*'Provoz opční 1'!AC$29)/('Provoz opční 1'!AC$4+2*'Provoz opční 1'!AC$5),0)</f>
        <v>0.66671330019352426</v>
      </c>
      <c r="AF94" s="629">
        <f>IFERROR(('Provoz opční 1'!AD$28+2*'Provoz opční 1'!AD$29)/('Provoz opční 1'!AD$4+2*'Provoz opční 1'!AD$5),0)</f>
        <v>0.66671330019352426</v>
      </c>
      <c r="AG94" s="629">
        <f>IFERROR(('Provoz opční 1'!AE$28+2*'Provoz opční 1'!AE$29)/('Provoz opční 1'!AE$4+2*'Provoz opční 1'!AE$5),0)</f>
        <v>0.66671330019352426</v>
      </c>
      <c r="AH94" s="629">
        <f>IFERROR(('Provoz opční 1'!AF$28+2*'Provoz opční 1'!AF$29)/('Provoz opční 1'!AF$4+2*'Provoz opční 1'!AF$5),0)</f>
        <v>0.66671330019352426</v>
      </c>
      <c r="AI94" s="629">
        <f>IFERROR(('Provoz opční 1'!AG$28+2*'Provoz opční 1'!AG$29)/('Provoz opční 1'!AG$4+2*'Provoz opční 1'!AG$5),0)</f>
        <v>0.66671330019352426</v>
      </c>
      <c r="AJ94" s="629">
        <f>IFERROR(('Provoz opční 1'!AH$28+2*'Provoz opční 1'!AH$29)/('Provoz opční 1'!AH$4+2*'Provoz opční 1'!AH$5),0)</f>
        <v>0.66671330019352426</v>
      </c>
      <c r="AK94" s="659">
        <f>IFERROR(('Provoz opční 1'!AI$28+2*'Provoz opční 1'!AI$29)/('Provoz opční 1'!AI$4+2*'Provoz opční 1'!AI$5),0)</f>
        <v>0.66671330019352426</v>
      </c>
      <c r="AL94" s="727" t="s">
        <v>623</v>
      </c>
    </row>
    <row r="95" spans="1:38" x14ac:dyDescent="0.3">
      <c r="A95" s="4">
        <f t="shared" si="31"/>
        <v>7</v>
      </c>
      <c r="B95" s="45" t="str">
        <f t="shared" si="31"/>
        <v>Mzdové náklady</v>
      </c>
      <c r="C95" s="64">
        <f t="shared" si="31"/>
        <v>7.1</v>
      </c>
      <c r="D95" s="65" t="str">
        <f t="shared" si="31"/>
        <v>Vlaková četa</v>
      </c>
      <c r="E95" s="638">
        <f>IFERROR('Provoz opční 1'!C$30/'Provoz opční 1'!C$6,0)</f>
        <v>0</v>
      </c>
      <c r="F95" s="638">
        <f>IFERROR('Provoz opční 1'!D$30/'Provoz opční 1'!D$6,0)</f>
        <v>0</v>
      </c>
      <c r="G95" s="638">
        <f>IFERROR('Provoz opční 1'!E$30/'Provoz opční 1'!E$6,0)</f>
        <v>0</v>
      </c>
      <c r="H95" s="638">
        <f>IFERROR('Provoz opční 1'!F$30/'Provoz opční 1'!F$6,0)</f>
        <v>0</v>
      </c>
      <c r="I95" s="638">
        <f>IFERROR('Provoz opční 1'!G$30/'Provoz opční 1'!G$6,0)</f>
        <v>0</v>
      </c>
      <c r="J95" s="638">
        <f>IFERROR('Provoz opční 1'!H$30/'Provoz opční 1'!H$6,0)</f>
        <v>0.81155128207954597</v>
      </c>
      <c r="K95" s="638">
        <f>IFERROR('Provoz opční 1'!I$30/'Provoz opční 1'!I$6,0)</f>
        <v>0.67321562298522586</v>
      </c>
      <c r="L95" s="638">
        <f>IFERROR('Provoz opční 1'!J$30/'Provoz opční 1'!J$6,0)</f>
        <v>0.67321562298522586</v>
      </c>
      <c r="M95" s="638">
        <f>IFERROR('Provoz opční 1'!K$30/'Provoz opční 1'!K$6,0)</f>
        <v>0.67321562298522586</v>
      </c>
      <c r="N95" s="638">
        <f>IFERROR('Provoz opční 1'!L$30/'Provoz opční 1'!L$6,0)</f>
        <v>0.67321562298522586</v>
      </c>
      <c r="O95" s="638">
        <f>IFERROR('Provoz opční 1'!M$30/'Provoz opční 1'!M$6,0)</f>
        <v>0.67321562298522586</v>
      </c>
      <c r="P95" s="638">
        <f>IFERROR('Provoz opční 1'!N$30/'Provoz opční 1'!N$6,0)</f>
        <v>0.67321562298522586</v>
      </c>
      <c r="Q95" s="638">
        <f>IFERROR('Provoz opční 1'!O$30/'Provoz opční 1'!O$6,0)</f>
        <v>0.67321562298522586</v>
      </c>
      <c r="R95" s="638">
        <f>IFERROR('Provoz opční 1'!P$30/'Provoz opční 1'!P$6,0)</f>
        <v>0.67321562298522586</v>
      </c>
      <c r="S95" s="638">
        <f>IFERROR('Provoz opční 1'!Q$30/'Provoz opční 1'!Q$6,0)</f>
        <v>0.67321562298522586</v>
      </c>
      <c r="T95" s="638">
        <f>IFERROR('Provoz opční 1'!R$30/'Provoz opční 1'!R$6,0)</f>
        <v>0.67321562298522586</v>
      </c>
      <c r="U95" s="638">
        <f>IFERROR('Provoz opční 1'!S$30/'Provoz opční 1'!S$6,0)</f>
        <v>0.67321562298522586</v>
      </c>
      <c r="V95" s="638">
        <f>IFERROR('Provoz opční 1'!T$30/'Provoz opční 1'!T$6,0)</f>
        <v>0.67321562298522586</v>
      </c>
      <c r="W95" s="638">
        <f>IFERROR('Provoz opční 1'!U$30/'Provoz opční 1'!U$6,0)</f>
        <v>0.67321562298522586</v>
      </c>
      <c r="X95" s="638">
        <f>IFERROR('Provoz opční 1'!V$30/'Provoz opční 1'!V$6,0)</f>
        <v>0.67321562298522586</v>
      </c>
      <c r="Y95" s="638">
        <f>IFERROR('Provoz opční 1'!W$30/'Provoz opční 1'!W$6,0)</f>
        <v>0.67321562298522586</v>
      </c>
      <c r="Z95" s="638">
        <f>IFERROR('Provoz opční 1'!X$30/'Provoz opční 1'!X$6,0)</f>
        <v>0.67321562298522586</v>
      </c>
      <c r="AA95" s="638">
        <f>IFERROR('Provoz opční 1'!Y$30/'Provoz opční 1'!Y$6,0)</f>
        <v>0.67321562298522586</v>
      </c>
      <c r="AB95" s="638">
        <f>IFERROR('Provoz opční 1'!Z$30/'Provoz opční 1'!Z$6,0)</f>
        <v>0.67321562298522586</v>
      </c>
      <c r="AC95" s="638">
        <f>IFERROR('Provoz opční 1'!AA$30/'Provoz opční 1'!AA$6,0)</f>
        <v>0.67321562298522586</v>
      </c>
      <c r="AD95" s="638">
        <f>IFERROR('Provoz opční 1'!AB$30/'Provoz opční 1'!AB$6,0)</f>
        <v>0.67321562298522586</v>
      </c>
      <c r="AE95" s="638">
        <f>IFERROR('Provoz opční 1'!AC$30/'Provoz opční 1'!AC$6,0)</f>
        <v>0.67321562298522586</v>
      </c>
      <c r="AF95" s="638">
        <f>IFERROR('Provoz opční 1'!AD$30/'Provoz opční 1'!AD$6,0)</f>
        <v>0.67321562298522586</v>
      </c>
      <c r="AG95" s="638">
        <f>IFERROR('Provoz opční 1'!AE$30/'Provoz opční 1'!AE$6,0)</f>
        <v>0.67321562298522586</v>
      </c>
      <c r="AH95" s="638">
        <f>IFERROR('Provoz opční 1'!AF$30/'Provoz opční 1'!AF$6,0)</f>
        <v>0.67321562298522586</v>
      </c>
      <c r="AI95" s="638">
        <f>IFERROR('Provoz opční 1'!AG$30/'Provoz opční 1'!AG$6,0)</f>
        <v>0.67321562298522586</v>
      </c>
      <c r="AJ95" s="638">
        <f>IFERROR('Provoz opční 1'!AH$30/'Provoz opční 1'!AH$6,0)</f>
        <v>0.67321562298522586</v>
      </c>
      <c r="AK95" s="660">
        <f>IFERROR('Provoz opční 1'!AI$30/'Provoz opční 1'!AI$6,0)</f>
        <v>0.67321562298522586</v>
      </c>
      <c r="AL95" s="728" t="s">
        <v>624</v>
      </c>
    </row>
    <row r="96" spans="1:38" x14ac:dyDescent="0.3">
      <c r="A96" s="4" t="str">
        <f t="shared" si="31"/>
        <v/>
      </c>
      <c r="B96" s="45" t="str">
        <f t="shared" si="31"/>
        <v/>
      </c>
      <c r="C96" s="64" t="str">
        <f t="shared" si="31"/>
        <v>7.2</v>
      </c>
      <c r="D96" s="65" t="str">
        <f t="shared" si="31"/>
        <v>Strojvedoucí</v>
      </c>
      <c r="E96" s="639">
        <f>IFERROR('Provoz opční 1'!C$31/'Provoz opční 1'!C$7,0)</f>
        <v>0</v>
      </c>
      <c r="F96" s="639">
        <f>IFERROR('Provoz opční 1'!D$31/'Provoz opční 1'!D$7,0)</f>
        <v>0</v>
      </c>
      <c r="G96" s="639">
        <f>IFERROR('Provoz opční 1'!E$31/'Provoz opční 1'!E$7,0)</f>
        <v>0</v>
      </c>
      <c r="H96" s="639">
        <f>IFERROR('Provoz opční 1'!F$31/'Provoz opční 1'!F$7,0)</f>
        <v>0</v>
      </c>
      <c r="I96" s="639">
        <f>IFERROR('Provoz opční 1'!G$31/'Provoz opční 1'!G$7,0)</f>
        <v>0</v>
      </c>
      <c r="J96" s="639">
        <f>IFERROR('Provoz opční 1'!H$31/'Provoz opční 1'!H$7,0)</f>
        <v>0.72548652937042857</v>
      </c>
      <c r="K96" s="639">
        <f>IFERROR('Provoz opční 1'!I$31/'Provoz opční 1'!I$7,0)</f>
        <v>0.57151637532994948</v>
      </c>
      <c r="L96" s="639">
        <f>IFERROR('Provoz opční 1'!J$31/'Provoz opční 1'!J$7,0)</f>
        <v>0.57151637532994948</v>
      </c>
      <c r="M96" s="639">
        <f>IFERROR('Provoz opční 1'!K$31/'Provoz opční 1'!K$7,0)</f>
        <v>0.57151637532994948</v>
      </c>
      <c r="N96" s="639">
        <f>IFERROR('Provoz opční 1'!L$31/'Provoz opční 1'!L$7,0)</f>
        <v>0.57151637532994948</v>
      </c>
      <c r="O96" s="639">
        <f>IFERROR('Provoz opční 1'!M$31/'Provoz opční 1'!M$7,0)</f>
        <v>0.57151637532994948</v>
      </c>
      <c r="P96" s="639">
        <f>IFERROR('Provoz opční 1'!N$31/'Provoz opční 1'!N$7,0)</f>
        <v>0.57151637532994948</v>
      </c>
      <c r="Q96" s="639">
        <f>IFERROR('Provoz opční 1'!O$31/'Provoz opční 1'!O$7,0)</f>
        <v>0.57151637532994948</v>
      </c>
      <c r="R96" s="639">
        <f>IFERROR('Provoz opční 1'!P$31/'Provoz opční 1'!P$7,0)</f>
        <v>0.57151637532994948</v>
      </c>
      <c r="S96" s="639">
        <f>IFERROR('Provoz opční 1'!Q$31/'Provoz opční 1'!Q$7,0)</f>
        <v>0.57151637532994948</v>
      </c>
      <c r="T96" s="639">
        <f>IFERROR('Provoz opční 1'!R$31/'Provoz opční 1'!R$7,0)</f>
        <v>0.57151637532994948</v>
      </c>
      <c r="U96" s="639">
        <f>IFERROR('Provoz opční 1'!S$31/'Provoz opční 1'!S$7,0)</f>
        <v>0.57151637532994948</v>
      </c>
      <c r="V96" s="639">
        <f>IFERROR('Provoz opční 1'!T$31/'Provoz opční 1'!T$7,0)</f>
        <v>0.57151637532994948</v>
      </c>
      <c r="W96" s="639">
        <f>IFERROR('Provoz opční 1'!U$31/'Provoz opční 1'!U$7,0)</f>
        <v>0.57151637532994948</v>
      </c>
      <c r="X96" s="639">
        <f>IFERROR('Provoz opční 1'!V$31/'Provoz opční 1'!V$7,0)</f>
        <v>0.57151637532994948</v>
      </c>
      <c r="Y96" s="639">
        <f>IFERROR('Provoz opční 1'!W$31/'Provoz opční 1'!W$7,0)</f>
        <v>0.57151637532994948</v>
      </c>
      <c r="Z96" s="639">
        <f>IFERROR('Provoz opční 1'!X$31/'Provoz opční 1'!X$7,0)</f>
        <v>0.57151637532994948</v>
      </c>
      <c r="AA96" s="639">
        <f>IFERROR('Provoz opční 1'!Y$31/'Provoz opční 1'!Y$7,0)</f>
        <v>0.57151637532994948</v>
      </c>
      <c r="AB96" s="639">
        <f>IFERROR('Provoz opční 1'!Z$31/'Provoz opční 1'!Z$7,0)</f>
        <v>0.57151637532994948</v>
      </c>
      <c r="AC96" s="639">
        <f>IFERROR('Provoz opční 1'!AA$31/'Provoz opční 1'!AA$7,0)</f>
        <v>0.57151637532994948</v>
      </c>
      <c r="AD96" s="639">
        <f>IFERROR('Provoz opční 1'!AB$31/'Provoz opční 1'!AB$7,0)</f>
        <v>0.57151637532994948</v>
      </c>
      <c r="AE96" s="639">
        <f>IFERROR('Provoz opční 1'!AC$31/'Provoz opční 1'!AC$7,0)</f>
        <v>0.57151637532994948</v>
      </c>
      <c r="AF96" s="639">
        <f>IFERROR('Provoz opční 1'!AD$31/'Provoz opční 1'!AD$7,0)</f>
        <v>0.57151637532994948</v>
      </c>
      <c r="AG96" s="639">
        <f>IFERROR('Provoz opční 1'!AE$31/'Provoz opční 1'!AE$7,0)</f>
        <v>0.57151637532994948</v>
      </c>
      <c r="AH96" s="639">
        <f>IFERROR('Provoz opční 1'!AF$31/'Provoz opční 1'!AF$7,0)</f>
        <v>0.57151637532994948</v>
      </c>
      <c r="AI96" s="639">
        <f>IFERROR('Provoz opční 1'!AG$31/'Provoz opční 1'!AG$7,0)</f>
        <v>0.57151637532994948</v>
      </c>
      <c r="AJ96" s="639">
        <f>IFERROR('Provoz opční 1'!AH$31/'Provoz opční 1'!AH$7,0)</f>
        <v>0.57151637532994948</v>
      </c>
      <c r="AK96" s="661">
        <f>IFERROR('Provoz opční 1'!AI$31/'Provoz opční 1'!AI$7,0)</f>
        <v>0.57151637532994948</v>
      </c>
      <c r="AL96" s="729" t="s">
        <v>625</v>
      </c>
    </row>
    <row r="97" spans="1:38" x14ac:dyDescent="0.3">
      <c r="A97" s="4" t="str">
        <f t="shared" si="31"/>
        <v/>
      </c>
      <c r="B97" s="45" t="str">
        <f t="shared" si="31"/>
        <v/>
      </c>
      <c r="C97" s="64" t="str">
        <f t="shared" si="31"/>
        <v>7.3</v>
      </c>
      <c r="D97" s="65" t="str">
        <f t="shared" si="31"/>
        <v>Pokladní</v>
      </c>
      <c r="E97" s="640">
        <f>IFERROR('Provoz opční 1'!C$32/'Provoz opční 1'!C$8,0)</f>
        <v>0</v>
      </c>
      <c r="F97" s="640">
        <f>IFERROR('Provoz opční 1'!D$32/'Provoz opční 1'!D$8,0)</f>
        <v>0</v>
      </c>
      <c r="G97" s="640">
        <f>IFERROR('Provoz opční 1'!E$32/'Provoz opční 1'!E$8,0)</f>
        <v>0</v>
      </c>
      <c r="H97" s="640">
        <f>IFERROR('Provoz opční 1'!F$32/'Provoz opční 1'!F$8,0)</f>
        <v>0</v>
      </c>
      <c r="I97" s="640">
        <f>IFERROR('Provoz opční 1'!G$32/'Provoz opční 1'!G$8,0)</f>
        <v>0</v>
      </c>
      <c r="J97" s="640">
        <f>IFERROR('Provoz opční 1'!H$32/'Provoz opční 1'!H$8,0)</f>
        <v>0.99999334491318437</v>
      </c>
      <c r="K97" s="640">
        <f>IFERROR('Provoz opční 1'!I$32/'Provoz opční 1'!I$8,0)</f>
        <v>0.65667336771261253</v>
      </c>
      <c r="L97" s="640">
        <f>IFERROR('Provoz opční 1'!J$32/'Provoz opční 1'!J$8,0)</f>
        <v>0.65667336771261253</v>
      </c>
      <c r="M97" s="640">
        <f>IFERROR('Provoz opční 1'!K$32/'Provoz opční 1'!K$8,0)</f>
        <v>0.65667336771261253</v>
      </c>
      <c r="N97" s="640">
        <f>IFERROR('Provoz opční 1'!L$32/'Provoz opční 1'!L$8,0)</f>
        <v>0.65667336771261253</v>
      </c>
      <c r="O97" s="640">
        <f>IFERROR('Provoz opční 1'!M$32/'Provoz opční 1'!M$8,0)</f>
        <v>0.65667336771261253</v>
      </c>
      <c r="P97" s="640">
        <f>IFERROR('Provoz opční 1'!N$32/'Provoz opční 1'!N$8,0)</f>
        <v>0.65667336771261253</v>
      </c>
      <c r="Q97" s="640">
        <f>IFERROR('Provoz opční 1'!O$32/'Provoz opční 1'!O$8,0)</f>
        <v>0.65667336771261253</v>
      </c>
      <c r="R97" s="640">
        <f>IFERROR('Provoz opční 1'!P$32/'Provoz opční 1'!P$8,0)</f>
        <v>0.65667336771261253</v>
      </c>
      <c r="S97" s="640">
        <f>IFERROR('Provoz opční 1'!Q$32/'Provoz opční 1'!Q$8,0)</f>
        <v>0.65667336771261253</v>
      </c>
      <c r="T97" s="640">
        <f>IFERROR('Provoz opční 1'!R$32/'Provoz opční 1'!R$8,0)</f>
        <v>0.65667336771261253</v>
      </c>
      <c r="U97" s="640">
        <f>IFERROR('Provoz opční 1'!S$32/'Provoz opční 1'!S$8,0)</f>
        <v>0.65667336771261253</v>
      </c>
      <c r="V97" s="640">
        <f>IFERROR('Provoz opční 1'!T$32/'Provoz opční 1'!T$8,0)</f>
        <v>0.65667336771261253</v>
      </c>
      <c r="W97" s="640">
        <f>IFERROR('Provoz opční 1'!U$32/'Provoz opční 1'!U$8,0)</f>
        <v>0.65667336771261253</v>
      </c>
      <c r="X97" s="640">
        <f>IFERROR('Provoz opční 1'!V$32/'Provoz opční 1'!V$8,0)</f>
        <v>0.65667336771261253</v>
      </c>
      <c r="Y97" s="640">
        <f>IFERROR('Provoz opční 1'!W$32/'Provoz opční 1'!W$8,0)</f>
        <v>0.65667336771261253</v>
      </c>
      <c r="Z97" s="640">
        <f>IFERROR('Provoz opční 1'!X$32/'Provoz opční 1'!X$8,0)</f>
        <v>0.65667336771261253</v>
      </c>
      <c r="AA97" s="640">
        <f>IFERROR('Provoz opční 1'!Y$32/'Provoz opční 1'!Y$8,0)</f>
        <v>0.65667336771261253</v>
      </c>
      <c r="AB97" s="640">
        <f>IFERROR('Provoz opční 1'!Z$32/'Provoz opční 1'!Z$8,0)</f>
        <v>0.65667336771261253</v>
      </c>
      <c r="AC97" s="640">
        <f>IFERROR('Provoz opční 1'!AA$32/'Provoz opční 1'!AA$8,0)</f>
        <v>0.65667336771261253</v>
      </c>
      <c r="AD97" s="640">
        <f>IFERROR('Provoz opční 1'!AB$32/'Provoz opční 1'!AB$8,0)</f>
        <v>0.65667336771261253</v>
      </c>
      <c r="AE97" s="640">
        <f>IFERROR('Provoz opční 1'!AC$32/'Provoz opční 1'!AC$8,0)</f>
        <v>0.65667336771261253</v>
      </c>
      <c r="AF97" s="640">
        <f>IFERROR('Provoz opční 1'!AD$32/'Provoz opční 1'!AD$8,0)</f>
        <v>0.65667336771261253</v>
      </c>
      <c r="AG97" s="640">
        <f>IFERROR('Provoz opční 1'!AE$32/'Provoz opční 1'!AE$8,0)</f>
        <v>0.65667336771261253</v>
      </c>
      <c r="AH97" s="640">
        <f>IFERROR('Provoz opční 1'!AF$32/'Provoz opční 1'!AF$8,0)</f>
        <v>0.65667336771261253</v>
      </c>
      <c r="AI97" s="640">
        <f>IFERROR('Provoz opční 1'!AG$32/'Provoz opční 1'!AG$8,0)</f>
        <v>0.65667336771261253</v>
      </c>
      <c r="AJ97" s="640">
        <f>IFERROR('Provoz opční 1'!AH$32/'Provoz opční 1'!AH$8,0)</f>
        <v>0.65667336771261253</v>
      </c>
      <c r="AK97" s="662">
        <f>IFERROR('Provoz opční 1'!AI$32/'Provoz opční 1'!AI$8,0)</f>
        <v>0.65667336771261253</v>
      </c>
      <c r="AL97" s="730" t="s">
        <v>626</v>
      </c>
    </row>
    <row r="98" spans="1:38" x14ac:dyDescent="0.3">
      <c r="A98" s="4" t="str">
        <f t="shared" si="31"/>
        <v/>
      </c>
      <c r="B98" s="45" t="str">
        <f t="shared" si="31"/>
        <v/>
      </c>
      <c r="C98" s="64" t="str">
        <f t="shared" si="31"/>
        <v>7.4</v>
      </c>
      <c r="D98" s="65" t="str">
        <f t="shared" si="31"/>
        <v>Ostatní zaměstnanci</v>
      </c>
      <c r="E98" s="629">
        <f>IFERROR(('Provoz opční 1'!C$28+2*'Provoz opční 1'!C$29)/('Provoz opční 1'!C$4+2*'Provoz opční 1'!C$5),0)</f>
        <v>0</v>
      </c>
      <c r="F98" s="629">
        <f>IFERROR(('Provoz opční 1'!D$28+2*'Provoz opční 1'!D$29)/('Provoz opční 1'!D$4+2*'Provoz opční 1'!D$5),0)</f>
        <v>0</v>
      </c>
      <c r="G98" s="629">
        <f>IFERROR(('Provoz opční 1'!E$28+2*'Provoz opční 1'!E$29)/('Provoz opční 1'!E$4+2*'Provoz opční 1'!E$5),0)</f>
        <v>0</v>
      </c>
      <c r="H98" s="629">
        <f>IFERROR(('Provoz opční 1'!F$28+2*'Provoz opční 1'!F$29)/('Provoz opční 1'!F$4+2*'Provoz opční 1'!F$5),0)</f>
        <v>0</v>
      </c>
      <c r="I98" s="629">
        <f>IFERROR(('Provoz opční 1'!G$28+2*'Provoz opční 1'!G$29)/('Provoz opční 1'!G$4+2*'Provoz opční 1'!G$5),0)</f>
        <v>0</v>
      </c>
      <c r="J98" s="629">
        <f>IFERROR(('Provoz opční 1'!H$28+2*'Provoz opční 1'!H$29)/('Provoz opční 1'!H$4+2*'Provoz opční 1'!H$5),0)</f>
        <v>0.80794720809782039</v>
      </c>
      <c r="K98" s="629">
        <f>IFERROR(('Provoz opční 1'!I$28+2*'Provoz opční 1'!I$29)/('Provoz opční 1'!I$4+2*'Provoz opční 1'!I$5),0)</f>
        <v>0.66671330019352426</v>
      </c>
      <c r="L98" s="629">
        <f>IFERROR(('Provoz opční 1'!J$28+2*'Provoz opční 1'!J$29)/('Provoz opční 1'!J$4+2*'Provoz opční 1'!J$5),0)</f>
        <v>0.66671330019352426</v>
      </c>
      <c r="M98" s="629">
        <f>IFERROR(('Provoz opční 1'!K$28+2*'Provoz opční 1'!K$29)/('Provoz opční 1'!K$4+2*'Provoz opční 1'!K$5),0)</f>
        <v>0.66671330019352426</v>
      </c>
      <c r="N98" s="629">
        <f>IFERROR(('Provoz opční 1'!L$28+2*'Provoz opční 1'!L$29)/('Provoz opční 1'!L$4+2*'Provoz opční 1'!L$5),0)</f>
        <v>0.66671330019352426</v>
      </c>
      <c r="O98" s="629">
        <f>IFERROR(('Provoz opční 1'!M$28+2*'Provoz opční 1'!M$29)/('Provoz opční 1'!M$4+2*'Provoz opční 1'!M$5),0)</f>
        <v>0.66671330019352426</v>
      </c>
      <c r="P98" s="629">
        <f>IFERROR(('Provoz opční 1'!N$28+2*'Provoz opční 1'!N$29)/('Provoz opční 1'!N$4+2*'Provoz opční 1'!N$5),0)</f>
        <v>0.66671330019352426</v>
      </c>
      <c r="Q98" s="629">
        <f>IFERROR(('Provoz opční 1'!O$28+2*'Provoz opční 1'!O$29)/('Provoz opční 1'!O$4+2*'Provoz opční 1'!O$5),0)</f>
        <v>0.66671330019352426</v>
      </c>
      <c r="R98" s="629">
        <f>IFERROR(('Provoz opční 1'!P$28+2*'Provoz opční 1'!P$29)/('Provoz opční 1'!P$4+2*'Provoz opční 1'!P$5),0)</f>
        <v>0.66671330019352426</v>
      </c>
      <c r="S98" s="629">
        <f>IFERROR(('Provoz opční 1'!Q$28+2*'Provoz opční 1'!Q$29)/('Provoz opční 1'!Q$4+2*'Provoz opční 1'!Q$5),0)</f>
        <v>0.66671330019352426</v>
      </c>
      <c r="T98" s="629">
        <f>IFERROR(('Provoz opční 1'!R$28+2*'Provoz opční 1'!R$29)/('Provoz opční 1'!R$4+2*'Provoz opční 1'!R$5),0)</f>
        <v>0.66671330019352426</v>
      </c>
      <c r="U98" s="629">
        <f>IFERROR(('Provoz opční 1'!S$28+2*'Provoz opční 1'!S$29)/('Provoz opční 1'!S$4+2*'Provoz opční 1'!S$5),0)</f>
        <v>0.66671330019352426</v>
      </c>
      <c r="V98" s="629">
        <f>IFERROR(('Provoz opční 1'!T$28+2*'Provoz opční 1'!T$29)/('Provoz opční 1'!T$4+2*'Provoz opční 1'!T$5),0)</f>
        <v>0.66671330019352426</v>
      </c>
      <c r="W98" s="629">
        <f>IFERROR(('Provoz opční 1'!U$28+2*'Provoz opční 1'!U$29)/('Provoz opční 1'!U$4+2*'Provoz opční 1'!U$5),0)</f>
        <v>0.66671330019352426</v>
      </c>
      <c r="X98" s="629">
        <f>IFERROR(('Provoz opční 1'!V$28+2*'Provoz opční 1'!V$29)/('Provoz opční 1'!V$4+2*'Provoz opční 1'!V$5),0)</f>
        <v>0.66671330019352426</v>
      </c>
      <c r="Y98" s="629">
        <f>IFERROR(('Provoz opční 1'!W$28+2*'Provoz opční 1'!W$29)/('Provoz opční 1'!W$4+2*'Provoz opční 1'!W$5),0)</f>
        <v>0.66671330019352426</v>
      </c>
      <c r="Z98" s="629">
        <f>IFERROR(('Provoz opční 1'!X$28+2*'Provoz opční 1'!X$29)/('Provoz opční 1'!X$4+2*'Provoz opční 1'!X$5),0)</f>
        <v>0.66671330019352426</v>
      </c>
      <c r="AA98" s="629">
        <f>IFERROR(('Provoz opční 1'!Y$28+2*'Provoz opční 1'!Y$29)/('Provoz opční 1'!Y$4+2*'Provoz opční 1'!Y$5),0)</f>
        <v>0.66671330019352426</v>
      </c>
      <c r="AB98" s="629">
        <f>IFERROR(('Provoz opční 1'!Z$28+2*'Provoz opční 1'!Z$29)/('Provoz opční 1'!Z$4+2*'Provoz opční 1'!Z$5),0)</f>
        <v>0.66671330019352426</v>
      </c>
      <c r="AC98" s="629">
        <f>IFERROR(('Provoz opční 1'!AA$28+2*'Provoz opční 1'!AA$29)/('Provoz opční 1'!AA$4+2*'Provoz opční 1'!AA$5),0)</f>
        <v>0.66671330019352426</v>
      </c>
      <c r="AD98" s="629">
        <f>IFERROR(('Provoz opční 1'!AB$28+2*'Provoz opční 1'!AB$29)/('Provoz opční 1'!AB$4+2*'Provoz opční 1'!AB$5),0)</f>
        <v>0.66671330019352426</v>
      </c>
      <c r="AE98" s="629">
        <f>IFERROR(('Provoz opční 1'!AC$28+2*'Provoz opční 1'!AC$29)/('Provoz opční 1'!AC$4+2*'Provoz opční 1'!AC$5),0)</f>
        <v>0.66671330019352426</v>
      </c>
      <c r="AF98" s="629">
        <f>IFERROR(('Provoz opční 1'!AD$28+2*'Provoz opční 1'!AD$29)/('Provoz opční 1'!AD$4+2*'Provoz opční 1'!AD$5),0)</f>
        <v>0.66671330019352426</v>
      </c>
      <c r="AG98" s="629">
        <f>IFERROR(('Provoz opční 1'!AE$28+2*'Provoz opční 1'!AE$29)/('Provoz opční 1'!AE$4+2*'Provoz opční 1'!AE$5),0)</f>
        <v>0.66671330019352426</v>
      </c>
      <c r="AH98" s="629">
        <f>IFERROR(('Provoz opční 1'!AF$28+2*'Provoz opční 1'!AF$29)/('Provoz opční 1'!AF$4+2*'Provoz opční 1'!AF$5),0)</f>
        <v>0.66671330019352426</v>
      </c>
      <c r="AI98" s="629">
        <f>IFERROR(('Provoz opční 1'!AG$28+2*'Provoz opční 1'!AG$29)/('Provoz opční 1'!AG$4+2*'Provoz opční 1'!AG$5),0)</f>
        <v>0.66671330019352426</v>
      </c>
      <c r="AJ98" s="629">
        <f>IFERROR(('Provoz opční 1'!AH$28+2*'Provoz opční 1'!AH$29)/('Provoz opční 1'!AH$4+2*'Provoz opční 1'!AH$5),0)</f>
        <v>0.66671330019352426</v>
      </c>
      <c r="AK98" s="659">
        <f>IFERROR(('Provoz opční 1'!AI$28+2*'Provoz opční 1'!AI$29)/('Provoz opční 1'!AI$4+2*'Provoz opční 1'!AI$5),0)</f>
        <v>0.66671330019352426</v>
      </c>
      <c r="AL98" s="727" t="s">
        <v>623</v>
      </c>
    </row>
    <row r="99" spans="1:38" x14ac:dyDescent="0.3">
      <c r="A99" s="4">
        <f t="shared" si="31"/>
        <v>8</v>
      </c>
      <c r="B99" s="45" t="str">
        <f t="shared" si="31"/>
        <v>Sociální a zdravotní pojištění</v>
      </c>
      <c r="C99" s="64">
        <f t="shared" si="31"/>
        <v>8.1</v>
      </c>
      <c r="D99" s="65" t="str">
        <f t="shared" si="31"/>
        <v>Vlaková četa</v>
      </c>
      <c r="E99" s="638">
        <f>IFERROR('Provoz opční 1'!C$30/'Provoz opční 1'!C$6,0)</f>
        <v>0</v>
      </c>
      <c r="F99" s="638">
        <f>IFERROR('Provoz opční 1'!D$30/'Provoz opční 1'!D$6,0)</f>
        <v>0</v>
      </c>
      <c r="G99" s="638">
        <f>IFERROR('Provoz opční 1'!E$30/'Provoz opční 1'!E$6,0)</f>
        <v>0</v>
      </c>
      <c r="H99" s="638">
        <f>IFERROR('Provoz opční 1'!F$30/'Provoz opční 1'!F$6,0)</f>
        <v>0</v>
      </c>
      <c r="I99" s="638">
        <f>IFERROR('Provoz opční 1'!G$30/'Provoz opční 1'!G$6,0)</f>
        <v>0</v>
      </c>
      <c r="J99" s="638">
        <f>IFERROR('Provoz opční 1'!H$30/'Provoz opční 1'!H$6,0)</f>
        <v>0.81155128207954597</v>
      </c>
      <c r="K99" s="638">
        <f>IFERROR('Provoz opční 1'!I$30/'Provoz opční 1'!I$6,0)</f>
        <v>0.67321562298522586</v>
      </c>
      <c r="L99" s="638">
        <f>IFERROR('Provoz opční 1'!J$30/'Provoz opční 1'!J$6,0)</f>
        <v>0.67321562298522586</v>
      </c>
      <c r="M99" s="638">
        <f>IFERROR('Provoz opční 1'!K$30/'Provoz opční 1'!K$6,0)</f>
        <v>0.67321562298522586</v>
      </c>
      <c r="N99" s="638">
        <f>IFERROR('Provoz opční 1'!L$30/'Provoz opční 1'!L$6,0)</f>
        <v>0.67321562298522586</v>
      </c>
      <c r="O99" s="638">
        <f>IFERROR('Provoz opční 1'!M$30/'Provoz opční 1'!M$6,0)</f>
        <v>0.67321562298522586</v>
      </c>
      <c r="P99" s="638">
        <f>IFERROR('Provoz opční 1'!N$30/'Provoz opční 1'!N$6,0)</f>
        <v>0.67321562298522586</v>
      </c>
      <c r="Q99" s="638">
        <f>IFERROR('Provoz opční 1'!O$30/'Provoz opční 1'!O$6,0)</f>
        <v>0.67321562298522586</v>
      </c>
      <c r="R99" s="638">
        <f>IFERROR('Provoz opční 1'!P$30/'Provoz opční 1'!P$6,0)</f>
        <v>0.67321562298522586</v>
      </c>
      <c r="S99" s="638">
        <f>IFERROR('Provoz opční 1'!Q$30/'Provoz opční 1'!Q$6,0)</f>
        <v>0.67321562298522586</v>
      </c>
      <c r="T99" s="638">
        <f>IFERROR('Provoz opční 1'!R$30/'Provoz opční 1'!R$6,0)</f>
        <v>0.67321562298522586</v>
      </c>
      <c r="U99" s="638">
        <f>IFERROR('Provoz opční 1'!S$30/'Provoz opční 1'!S$6,0)</f>
        <v>0.67321562298522586</v>
      </c>
      <c r="V99" s="638">
        <f>IFERROR('Provoz opční 1'!T$30/'Provoz opční 1'!T$6,0)</f>
        <v>0.67321562298522586</v>
      </c>
      <c r="W99" s="638">
        <f>IFERROR('Provoz opční 1'!U$30/'Provoz opční 1'!U$6,0)</f>
        <v>0.67321562298522586</v>
      </c>
      <c r="X99" s="638">
        <f>IFERROR('Provoz opční 1'!V$30/'Provoz opční 1'!V$6,0)</f>
        <v>0.67321562298522586</v>
      </c>
      <c r="Y99" s="638">
        <f>IFERROR('Provoz opční 1'!W$30/'Provoz opční 1'!W$6,0)</f>
        <v>0.67321562298522586</v>
      </c>
      <c r="Z99" s="638">
        <f>IFERROR('Provoz opční 1'!X$30/'Provoz opční 1'!X$6,0)</f>
        <v>0.67321562298522586</v>
      </c>
      <c r="AA99" s="638">
        <f>IFERROR('Provoz opční 1'!Y$30/'Provoz opční 1'!Y$6,0)</f>
        <v>0.67321562298522586</v>
      </c>
      <c r="AB99" s="638">
        <f>IFERROR('Provoz opční 1'!Z$30/'Provoz opční 1'!Z$6,0)</f>
        <v>0.67321562298522586</v>
      </c>
      <c r="AC99" s="638">
        <f>IFERROR('Provoz opční 1'!AA$30/'Provoz opční 1'!AA$6,0)</f>
        <v>0.67321562298522586</v>
      </c>
      <c r="AD99" s="638">
        <f>IFERROR('Provoz opční 1'!AB$30/'Provoz opční 1'!AB$6,0)</f>
        <v>0.67321562298522586</v>
      </c>
      <c r="AE99" s="638">
        <f>IFERROR('Provoz opční 1'!AC$30/'Provoz opční 1'!AC$6,0)</f>
        <v>0.67321562298522586</v>
      </c>
      <c r="AF99" s="638">
        <f>IFERROR('Provoz opční 1'!AD$30/'Provoz opční 1'!AD$6,0)</f>
        <v>0.67321562298522586</v>
      </c>
      <c r="AG99" s="638">
        <f>IFERROR('Provoz opční 1'!AE$30/'Provoz opční 1'!AE$6,0)</f>
        <v>0.67321562298522586</v>
      </c>
      <c r="AH99" s="638">
        <f>IFERROR('Provoz opční 1'!AF$30/'Provoz opční 1'!AF$6,0)</f>
        <v>0.67321562298522586</v>
      </c>
      <c r="AI99" s="638">
        <f>IFERROR('Provoz opční 1'!AG$30/'Provoz opční 1'!AG$6,0)</f>
        <v>0.67321562298522586</v>
      </c>
      <c r="AJ99" s="638">
        <f>IFERROR('Provoz opční 1'!AH$30/'Provoz opční 1'!AH$6,0)</f>
        <v>0.67321562298522586</v>
      </c>
      <c r="AK99" s="660">
        <f>IFERROR('Provoz opční 1'!AI$30/'Provoz opční 1'!AI$6,0)</f>
        <v>0.67321562298522586</v>
      </c>
      <c r="AL99" s="728" t="s">
        <v>624</v>
      </c>
    </row>
    <row r="100" spans="1:38" x14ac:dyDescent="0.3">
      <c r="A100" s="4" t="str">
        <f t="shared" si="31"/>
        <v/>
      </c>
      <c r="B100" s="45" t="str">
        <f t="shared" si="31"/>
        <v/>
      </c>
      <c r="C100" s="64" t="str">
        <f t="shared" si="31"/>
        <v>8.2</v>
      </c>
      <c r="D100" s="65" t="str">
        <f t="shared" si="31"/>
        <v>Strojvedoucí</v>
      </c>
      <c r="E100" s="639">
        <f>IFERROR('Provoz opční 1'!C$31/'Provoz opční 1'!C$7,0)</f>
        <v>0</v>
      </c>
      <c r="F100" s="639">
        <f>IFERROR('Provoz opční 1'!D$31/'Provoz opční 1'!D$7,0)</f>
        <v>0</v>
      </c>
      <c r="G100" s="639">
        <f>IFERROR('Provoz opční 1'!E$31/'Provoz opční 1'!E$7,0)</f>
        <v>0</v>
      </c>
      <c r="H100" s="639">
        <f>IFERROR('Provoz opční 1'!F$31/'Provoz opční 1'!F$7,0)</f>
        <v>0</v>
      </c>
      <c r="I100" s="639">
        <f>IFERROR('Provoz opční 1'!G$31/'Provoz opční 1'!G$7,0)</f>
        <v>0</v>
      </c>
      <c r="J100" s="639">
        <f>IFERROR('Provoz opční 1'!H$31/'Provoz opční 1'!H$7,0)</f>
        <v>0.72548652937042857</v>
      </c>
      <c r="K100" s="639">
        <f>IFERROR('Provoz opční 1'!I$31/'Provoz opční 1'!I$7,0)</f>
        <v>0.57151637532994948</v>
      </c>
      <c r="L100" s="639">
        <f>IFERROR('Provoz opční 1'!J$31/'Provoz opční 1'!J$7,0)</f>
        <v>0.57151637532994948</v>
      </c>
      <c r="M100" s="639">
        <f>IFERROR('Provoz opční 1'!K$31/'Provoz opční 1'!K$7,0)</f>
        <v>0.57151637532994948</v>
      </c>
      <c r="N100" s="639">
        <f>IFERROR('Provoz opční 1'!L$31/'Provoz opční 1'!L$7,0)</f>
        <v>0.57151637532994948</v>
      </c>
      <c r="O100" s="639">
        <f>IFERROR('Provoz opční 1'!M$31/'Provoz opční 1'!M$7,0)</f>
        <v>0.57151637532994948</v>
      </c>
      <c r="P100" s="639">
        <f>IFERROR('Provoz opční 1'!N$31/'Provoz opční 1'!N$7,0)</f>
        <v>0.57151637532994948</v>
      </c>
      <c r="Q100" s="639">
        <f>IFERROR('Provoz opční 1'!O$31/'Provoz opční 1'!O$7,0)</f>
        <v>0.57151637532994948</v>
      </c>
      <c r="R100" s="639">
        <f>IFERROR('Provoz opční 1'!P$31/'Provoz opční 1'!P$7,0)</f>
        <v>0.57151637532994948</v>
      </c>
      <c r="S100" s="639">
        <f>IFERROR('Provoz opční 1'!Q$31/'Provoz opční 1'!Q$7,0)</f>
        <v>0.57151637532994948</v>
      </c>
      <c r="T100" s="639">
        <f>IFERROR('Provoz opční 1'!R$31/'Provoz opční 1'!R$7,0)</f>
        <v>0.57151637532994948</v>
      </c>
      <c r="U100" s="639">
        <f>IFERROR('Provoz opční 1'!S$31/'Provoz opční 1'!S$7,0)</f>
        <v>0.57151637532994948</v>
      </c>
      <c r="V100" s="639">
        <f>IFERROR('Provoz opční 1'!T$31/'Provoz opční 1'!T$7,0)</f>
        <v>0.57151637532994948</v>
      </c>
      <c r="W100" s="639">
        <f>IFERROR('Provoz opční 1'!U$31/'Provoz opční 1'!U$7,0)</f>
        <v>0.57151637532994948</v>
      </c>
      <c r="X100" s="639">
        <f>IFERROR('Provoz opční 1'!V$31/'Provoz opční 1'!V$7,0)</f>
        <v>0.57151637532994948</v>
      </c>
      <c r="Y100" s="639">
        <f>IFERROR('Provoz opční 1'!W$31/'Provoz opční 1'!W$7,0)</f>
        <v>0.57151637532994948</v>
      </c>
      <c r="Z100" s="639">
        <f>IFERROR('Provoz opční 1'!X$31/'Provoz opční 1'!X$7,0)</f>
        <v>0.57151637532994948</v>
      </c>
      <c r="AA100" s="639">
        <f>IFERROR('Provoz opční 1'!Y$31/'Provoz opční 1'!Y$7,0)</f>
        <v>0.57151637532994948</v>
      </c>
      <c r="AB100" s="639">
        <f>IFERROR('Provoz opční 1'!Z$31/'Provoz opční 1'!Z$7,0)</f>
        <v>0.57151637532994948</v>
      </c>
      <c r="AC100" s="639">
        <f>IFERROR('Provoz opční 1'!AA$31/'Provoz opční 1'!AA$7,0)</f>
        <v>0.57151637532994948</v>
      </c>
      <c r="AD100" s="639">
        <f>IFERROR('Provoz opční 1'!AB$31/'Provoz opční 1'!AB$7,0)</f>
        <v>0.57151637532994948</v>
      </c>
      <c r="AE100" s="639">
        <f>IFERROR('Provoz opční 1'!AC$31/'Provoz opční 1'!AC$7,0)</f>
        <v>0.57151637532994948</v>
      </c>
      <c r="AF100" s="639">
        <f>IFERROR('Provoz opční 1'!AD$31/'Provoz opční 1'!AD$7,0)</f>
        <v>0.57151637532994948</v>
      </c>
      <c r="AG100" s="639">
        <f>IFERROR('Provoz opční 1'!AE$31/'Provoz opční 1'!AE$7,0)</f>
        <v>0.57151637532994948</v>
      </c>
      <c r="AH100" s="639">
        <f>IFERROR('Provoz opční 1'!AF$31/'Provoz opční 1'!AF$7,0)</f>
        <v>0.57151637532994948</v>
      </c>
      <c r="AI100" s="639">
        <f>IFERROR('Provoz opční 1'!AG$31/'Provoz opční 1'!AG$7,0)</f>
        <v>0.57151637532994948</v>
      </c>
      <c r="AJ100" s="639">
        <f>IFERROR('Provoz opční 1'!AH$31/'Provoz opční 1'!AH$7,0)</f>
        <v>0.57151637532994948</v>
      </c>
      <c r="AK100" s="661">
        <f>IFERROR('Provoz opční 1'!AI$31/'Provoz opční 1'!AI$7,0)</f>
        <v>0.57151637532994948</v>
      </c>
      <c r="AL100" s="729" t="s">
        <v>625</v>
      </c>
    </row>
    <row r="101" spans="1:38" x14ac:dyDescent="0.3">
      <c r="A101" s="4" t="str">
        <f t="shared" si="31"/>
        <v/>
      </c>
      <c r="B101" s="45" t="str">
        <f t="shared" si="31"/>
        <v/>
      </c>
      <c r="C101" s="64" t="str">
        <f t="shared" si="31"/>
        <v>8.3</v>
      </c>
      <c r="D101" s="65" t="str">
        <f t="shared" si="31"/>
        <v>Pokladní</v>
      </c>
      <c r="E101" s="640">
        <f>IFERROR('Provoz opční 1'!C$32/'Provoz opční 1'!C$8,0)</f>
        <v>0</v>
      </c>
      <c r="F101" s="640">
        <f>IFERROR('Provoz opční 1'!D$32/'Provoz opční 1'!D$8,0)</f>
        <v>0</v>
      </c>
      <c r="G101" s="640">
        <f>IFERROR('Provoz opční 1'!E$32/'Provoz opční 1'!E$8,0)</f>
        <v>0</v>
      </c>
      <c r="H101" s="640">
        <f>IFERROR('Provoz opční 1'!F$32/'Provoz opční 1'!F$8,0)</f>
        <v>0</v>
      </c>
      <c r="I101" s="640">
        <f>IFERROR('Provoz opční 1'!G$32/'Provoz opční 1'!G$8,0)</f>
        <v>0</v>
      </c>
      <c r="J101" s="640">
        <f>IFERROR('Provoz opční 1'!H$32/'Provoz opční 1'!H$8,0)</f>
        <v>0.99999334491318437</v>
      </c>
      <c r="K101" s="640">
        <f>IFERROR('Provoz opční 1'!I$32/'Provoz opční 1'!I$8,0)</f>
        <v>0.65667336771261253</v>
      </c>
      <c r="L101" s="640">
        <f>IFERROR('Provoz opční 1'!J$32/'Provoz opční 1'!J$8,0)</f>
        <v>0.65667336771261253</v>
      </c>
      <c r="M101" s="640">
        <f>IFERROR('Provoz opční 1'!K$32/'Provoz opční 1'!K$8,0)</f>
        <v>0.65667336771261253</v>
      </c>
      <c r="N101" s="640">
        <f>IFERROR('Provoz opční 1'!L$32/'Provoz opční 1'!L$8,0)</f>
        <v>0.65667336771261253</v>
      </c>
      <c r="O101" s="640">
        <f>IFERROR('Provoz opční 1'!M$32/'Provoz opční 1'!M$8,0)</f>
        <v>0.65667336771261253</v>
      </c>
      <c r="P101" s="640">
        <f>IFERROR('Provoz opční 1'!N$32/'Provoz opční 1'!N$8,0)</f>
        <v>0.65667336771261253</v>
      </c>
      <c r="Q101" s="640">
        <f>IFERROR('Provoz opční 1'!O$32/'Provoz opční 1'!O$8,0)</f>
        <v>0.65667336771261253</v>
      </c>
      <c r="R101" s="640">
        <f>IFERROR('Provoz opční 1'!P$32/'Provoz opční 1'!P$8,0)</f>
        <v>0.65667336771261253</v>
      </c>
      <c r="S101" s="640">
        <f>IFERROR('Provoz opční 1'!Q$32/'Provoz opční 1'!Q$8,0)</f>
        <v>0.65667336771261253</v>
      </c>
      <c r="T101" s="640">
        <f>IFERROR('Provoz opční 1'!R$32/'Provoz opční 1'!R$8,0)</f>
        <v>0.65667336771261253</v>
      </c>
      <c r="U101" s="640">
        <f>IFERROR('Provoz opční 1'!S$32/'Provoz opční 1'!S$8,0)</f>
        <v>0.65667336771261253</v>
      </c>
      <c r="V101" s="640">
        <f>IFERROR('Provoz opční 1'!T$32/'Provoz opční 1'!T$8,0)</f>
        <v>0.65667336771261253</v>
      </c>
      <c r="W101" s="640">
        <f>IFERROR('Provoz opční 1'!U$32/'Provoz opční 1'!U$8,0)</f>
        <v>0.65667336771261253</v>
      </c>
      <c r="X101" s="640">
        <f>IFERROR('Provoz opční 1'!V$32/'Provoz opční 1'!V$8,0)</f>
        <v>0.65667336771261253</v>
      </c>
      <c r="Y101" s="640">
        <f>IFERROR('Provoz opční 1'!W$32/'Provoz opční 1'!W$8,0)</f>
        <v>0.65667336771261253</v>
      </c>
      <c r="Z101" s="640">
        <f>IFERROR('Provoz opční 1'!X$32/'Provoz opční 1'!X$8,0)</f>
        <v>0.65667336771261253</v>
      </c>
      <c r="AA101" s="640">
        <f>IFERROR('Provoz opční 1'!Y$32/'Provoz opční 1'!Y$8,0)</f>
        <v>0.65667336771261253</v>
      </c>
      <c r="AB101" s="640">
        <f>IFERROR('Provoz opční 1'!Z$32/'Provoz opční 1'!Z$8,0)</f>
        <v>0.65667336771261253</v>
      </c>
      <c r="AC101" s="640">
        <f>IFERROR('Provoz opční 1'!AA$32/'Provoz opční 1'!AA$8,0)</f>
        <v>0.65667336771261253</v>
      </c>
      <c r="AD101" s="640">
        <f>IFERROR('Provoz opční 1'!AB$32/'Provoz opční 1'!AB$8,0)</f>
        <v>0.65667336771261253</v>
      </c>
      <c r="AE101" s="640">
        <f>IFERROR('Provoz opční 1'!AC$32/'Provoz opční 1'!AC$8,0)</f>
        <v>0.65667336771261253</v>
      </c>
      <c r="AF101" s="640">
        <f>IFERROR('Provoz opční 1'!AD$32/'Provoz opční 1'!AD$8,0)</f>
        <v>0.65667336771261253</v>
      </c>
      <c r="AG101" s="640">
        <f>IFERROR('Provoz opční 1'!AE$32/'Provoz opční 1'!AE$8,0)</f>
        <v>0.65667336771261253</v>
      </c>
      <c r="AH101" s="640">
        <f>IFERROR('Provoz opční 1'!AF$32/'Provoz opční 1'!AF$8,0)</f>
        <v>0.65667336771261253</v>
      </c>
      <c r="AI101" s="640">
        <f>IFERROR('Provoz opční 1'!AG$32/'Provoz opční 1'!AG$8,0)</f>
        <v>0.65667336771261253</v>
      </c>
      <c r="AJ101" s="640">
        <f>IFERROR('Provoz opční 1'!AH$32/'Provoz opční 1'!AH$8,0)</f>
        <v>0.65667336771261253</v>
      </c>
      <c r="AK101" s="662">
        <f>IFERROR('Provoz opční 1'!AI$32/'Provoz opční 1'!AI$8,0)</f>
        <v>0.65667336771261253</v>
      </c>
      <c r="AL101" s="730" t="s">
        <v>626</v>
      </c>
    </row>
    <row r="102" spans="1:38" x14ac:dyDescent="0.3">
      <c r="A102" s="4" t="str">
        <f t="shared" si="31"/>
        <v/>
      </c>
      <c r="B102" s="45" t="str">
        <f t="shared" si="31"/>
        <v/>
      </c>
      <c r="C102" s="64" t="str">
        <f t="shared" si="31"/>
        <v>8.4</v>
      </c>
      <c r="D102" s="65" t="str">
        <f t="shared" si="31"/>
        <v>Ostatní zaměstnanci</v>
      </c>
      <c r="E102" s="629">
        <f>IFERROR(('Provoz opční 1'!C$28+2*'Provoz opční 1'!C$29)/('Provoz opční 1'!C$4+2*'Provoz opční 1'!C$5),0)</f>
        <v>0</v>
      </c>
      <c r="F102" s="629">
        <f>IFERROR(('Provoz opční 1'!D$28+2*'Provoz opční 1'!D$29)/('Provoz opční 1'!D$4+2*'Provoz opční 1'!D$5),0)</f>
        <v>0</v>
      </c>
      <c r="G102" s="629">
        <f>IFERROR(('Provoz opční 1'!E$28+2*'Provoz opční 1'!E$29)/('Provoz opční 1'!E$4+2*'Provoz opční 1'!E$5),0)</f>
        <v>0</v>
      </c>
      <c r="H102" s="629">
        <f>IFERROR(('Provoz opční 1'!F$28+2*'Provoz opční 1'!F$29)/('Provoz opční 1'!F$4+2*'Provoz opční 1'!F$5),0)</f>
        <v>0</v>
      </c>
      <c r="I102" s="629">
        <f>IFERROR(('Provoz opční 1'!G$28+2*'Provoz opční 1'!G$29)/('Provoz opční 1'!G$4+2*'Provoz opční 1'!G$5),0)</f>
        <v>0</v>
      </c>
      <c r="J102" s="629">
        <f>IFERROR(('Provoz opční 1'!H$28+2*'Provoz opční 1'!H$29)/('Provoz opční 1'!H$4+2*'Provoz opční 1'!H$5),0)</f>
        <v>0.80794720809782039</v>
      </c>
      <c r="K102" s="629">
        <f>IFERROR(('Provoz opční 1'!I$28+2*'Provoz opční 1'!I$29)/('Provoz opční 1'!I$4+2*'Provoz opční 1'!I$5),0)</f>
        <v>0.66671330019352426</v>
      </c>
      <c r="L102" s="629">
        <f>IFERROR(('Provoz opční 1'!J$28+2*'Provoz opční 1'!J$29)/('Provoz opční 1'!J$4+2*'Provoz opční 1'!J$5),0)</f>
        <v>0.66671330019352426</v>
      </c>
      <c r="M102" s="629">
        <f>IFERROR(('Provoz opční 1'!K$28+2*'Provoz opční 1'!K$29)/('Provoz opční 1'!K$4+2*'Provoz opční 1'!K$5),0)</f>
        <v>0.66671330019352426</v>
      </c>
      <c r="N102" s="629">
        <f>IFERROR(('Provoz opční 1'!L$28+2*'Provoz opční 1'!L$29)/('Provoz opční 1'!L$4+2*'Provoz opční 1'!L$5),0)</f>
        <v>0.66671330019352426</v>
      </c>
      <c r="O102" s="629">
        <f>IFERROR(('Provoz opční 1'!M$28+2*'Provoz opční 1'!M$29)/('Provoz opční 1'!M$4+2*'Provoz opční 1'!M$5),0)</f>
        <v>0.66671330019352426</v>
      </c>
      <c r="P102" s="629">
        <f>IFERROR(('Provoz opční 1'!N$28+2*'Provoz opční 1'!N$29)/('Provoz opční 1'!N$4+2*'Provoz opční 1'!N$5),0)</f>
        <v>0.66671330019352426</v>
      </c>
      <c r="Q102" s="629">
        <f>IFERROR(('Provoz opční 1'!O$28+2*'Provoz opční 1'!O$29)/('Provoz opční 1'!O$4+2*'Provoz opční 1'!O$5),0)</f>
        <v>0.66671330019352426</v>
      </c>
      <c r="R102" s="629">
        <f>IFERROR(('Provoz opční 1'!P$28+2*'Provoz opční 1'!P$29)/('Provoz opční 1'!P$4+2*'Provoz opční 1'!P$5),0)</f>
        <v>0.66671330019352426</v>
      </c>
      <c r="S102" s="629">
        <f>IFERROR(('Provoz opční 1'!Q$28+2*'Provoz opční 1'!Q$29)/('Provoz opční 1'!Q$4+2*'Provoz opční 1'!Q$5),0)</f>
        <v>0.66671330019352426</v>
      </c>
      <c r="T102" s="629">
        <f>IFERROR(('Provoz opční 1'!R$28+2*'Provoz opční 1'!R$29)/('Provoz opční 1'!R$4+2*'Provoz opční 1'!R$5),0)</f>
        <v>0.66671330019352426</v>
      </c>
      <c r="U102" s="629">
        <f>IFERROR(('Provoz opční 1'!S$28+2*'Provoz opční 1'!S$29)/('Provoz opční 1'!S$4+2*'Provoz opční 1'!S$5),0)</f>
        <v>0.66671330019352426</v>
      </c>
      <c r="V102" s="629">
        <f>IFERROR(('Provoz opční 1'!T$28+2*'Provoz opční 1'!T$29)/('Provoz opční 1'!T$4+2*'Provoz opční 1'!T$5),0)</f>
        <v>0.66671330019352426</v>
      </c>
      <c r="W102" s="629">
        <f>IFERROR(('Provoz opční 1'!U$28+2*'Provoz opční 1'!U$29)/('Provoz opční 1'!U$4+2*'Provoz opční 1'!U$5),0)</f>
        <v>0.66671330019352426</v>
      </c>
      <c r="X102" s="629">
        <f>IFERROR(('Provoz opční 1'!V$28+2*'Provoz opční 1'!V$29)/('Provoz opční 1'!V$4+2*'Provoz opční 1'!V$5),0)</f>
        <v>0.66671330019352426</v>
      </c>
      <c r="Y102" s="629">
        <f>IFERROR(('Provoz opční 1'!W$28+2*'Provoz opční 1'!W$29)/('Provoz opční 1'!W$4+2*'Provoz opční 1'!W$5),0)</f>
        <v>0.66671330019352426</v>
      </c>
      <c r="Z102" s="629">
        <f>IFERROR(('Provoz opční 1'!X$28+2*'Provoz opční 1'!X$29)/('Provoz opční 1'!X$4+2*'Provoz opční 1'!X$5),0)</f>
        <v>0.66671330019352426</v>
      </c>
      <c r="AA102" s="629">
        <f>IFERROR(('Provoz opční 1'!Y$28+2*'Provoz opční 1'!Y$29)/('Provoz opční 1'!Y$4+2*'Provoz opční 1'!Y$5),0)</f>
        <v>0.66671330019352426</v>
      </c>
      <c r="AB102" s="629">
        <f>IFERROR(('Provoz opční 1'!Z$28+2*'Provoz opční 1'!Z$29)/('Provoz opční 1'!Z$4+2*'Provoz opční 1'!Z$5),0)</f>
        <v>0.66671330019352426</v>
      </c>
      <c r="AC102" s="629">
        <f>IFERROR(('Provoz opční 1'!AA$28+2*'Provoz opční 1'!AA$29)/('Provoz opční 1'!AA$4+2*'Provoz opční 1'!AA$5),0)</f>
        <v>0.66671330019352426</v>
      </c>
      <c r="AD102" s="629">
        <f>IFERROR(('Provoz opční 1'!AB$28+2*'Provoz opční 1'!AB$29)/('Provoz opční 1'!AB$4+2*'Provoz opční 1'!AB$5),0)</f>
        <v>0.66671330019352426</v>
      </c>
      <c r="AE102" s="629">
        <f>IFERROR(('Provoz opční 1'!AC$28+2*'Provoz opční 1'!AC$29)/('Provoz opční 1'!AC$4+2*'Provoz opční 1'!AC$5),0)</f>
        <v>0.66671330019352426</v>
      </c>
      <c r="AF102" s="629">
        <f>IFERROR(('Provoz opční 1'!AD$28+2*'Provoz opční 1'!AD$29)/('Provoz opční 1'!AD$4+2*'Provoz opční 1'!AD$5),0)</f>
        <v>0.66671330019352426</v>
      </c>
      <c r="AG102" s="629">
        <f>IFERROR(('Provoz opční 1'!AE$28+2*'Provoz opční 1'!AE$29)/('Provoz opční 1'!AE$4+2*'Provoz opční 1'!AE$5),0)</f>
        <v>0.66671330019352426</v>
      </c>
      <c r="AH102" s="629">
        <f>IFERROR(('Provoz opční 1'!AF$28+2*'Provoz opční 1'!AF$29)/('Provoz opční 1'!AF$4+2*'Provoz opční 1'!AF$5),0)</f>
        <v>0.66671330019352426</v>
      </c>
      <c r="AI102" s="629">
        <f>IFERROR(('Provoz opční 1'!AG$28+2*'Provoz opční 1'!AG$29)/('Provoz opční 1'!AG$4+2*'Provoz opční 1'!AG$5),0)</f>
        <v>0.66671330019352426</v>
      </c>
      <c r="AJ102" s="629">
        <f>IFERROR(('Provoz opční 1'!AH$28+2*'Provoz opční 1'!AH$29)/('Provoz opční 1'!AH$4+2*'Provoz opční 1'!AH$5),0)</f>
        <v>0.66671330019352426</v>
      </c>
      <c r="AK102" s="659">
        <f>IFERROR(('Provoz opční 1'!AI$28+2*'Provoz opční 1'!AI$29)/('Provoz opční 1'!AI$4+2*'Provoz opční 1'!AI$5),0)</f>
        <v>0.66671330019352426</v>
      </c>
      <c r="AL102" s="727" t="s">
        <v>623</v>
      </c>
    </row>
    <row r="103" spans="1:38" x14ac:dyDescent="0.3">
      <c r="A103" s="4">
        <f t="shared" ref="A103:D112" si="32">IF(A61="","",A61)</f>
        <v>9</v>
      </c>
      <c r="B103" s="45" t="str">
        <f t="shared" si="32"/>
        <v>Cestovné</v>
      </c>
      <c r="C103" s="64" t="str">
        <f t="shared" si="32"/>
        <v/>
      </c>
      <c r="D103" s="65" t="str">
        <f t="shared" si="32"/>
        <v/>
      </c>
      <c r="E103" s="629">
        <f>IFERROR(('Provoz opční 1'!C$28+2*'Provoz opční 1'!C$29)/('Provoz opční 1'!C$4+2*'Provoz opční 1'!C$5),0)</f>
        <v>0</v>
      </c>
      <c r="F103" s="629">
        <f>IFERROR(('Provoz opční 1'!D$28+2*'Provoz opční 1'!D$29)/('Provoz opční 1'!D$4+2*'Provoz opční 1'!D$5),0)</f>
        <v>0</v>
      </c>
      <c r="G103" s="629">
        <f>IFERROR(('Provoz opční 1'!E$28+2*'Provoz opční 1'!E$29)/('Provoz opční 1'!E$4+2*'Provoz opční 1'!E$5),0)</f>
        <v>0</v>
      </c>
      <c r="H103" s="629">
        <f>IFERROR(('Provoz opční 1'!F$28+2*'Provoz opční 1'!F$29)/('Provoz opční 1'!F$4+2*'Provoz opční 1'!F$5),0)</f>
        <v>0</v>
      </c>
      <c r="I103" s="629">
        <f>IFERROR(('Provoz opční 1'!G$28+2*'Provoz opční 1'!G$29)/('Provoz opční 1'!G$4+2*'Provoz opční 1'!G$5),0)</f>
        <v>0</v>
      </c>
      <c r="J103" s="629">
        <f>IFERROR(('Provoz opční 1'!H$28+2*'Provoz opční 1'!H$29)/('Provoz opční 1'!H$4+2*'Provoz opční 1'!H$5),0)</f>
        <v>0.80794720809782039</v>
      </c>
      <c r="K103" s="629">
        <f>IFERROR(('Provoz opční 1'!I$28+2*'Provoz opční 1'!I$29)/('Provoz opční 1'!I$4+2*'Provoz opční 1'!I$5),0)</f>
        <v>0.66671330019352426</v>
      </c>
      <c r="L103" s="629">
        <f>IFERROR(('Provoz opční 1'!J$28+2*'Provoz opční 1'!J$29)/('Provoz opční 1'!J$4+2*'Provoz opční 1'!J$5),0)</f>
        <v>0.66671330019352426</v>
      </c>
      <c r="M103" s="629">
        <f>IFERROR(('Provoz opční 1'!K$28+2*'Provoz opční 1'!K$29)/('Provoz opční 1'!K$4+2*'Provoz opční 1'!K$5),0)</f>
        <v>0.66671330019352426</v>
      </c>
      <c r="N103" s="629">
        <f>IFERROR(('Provoz opční 1'!L$28+2*'Provoz opční 1'!L$29)/('Provoz opční 1'!L$4+2*'Provoz opční 1'!L$5),0)</f>
        <v>0.66671330019352426</v>
      </c>
      <c r="O103" s="629">
        <f>IFERROR(('Provoz opční 1'!M$28+2*'Provoz opční 1'!M$29)/('Provoz opční 1'!M$4+2*'Provoz opční 1'!M$5),0)</f>
        <v>0.66671330019352426</v>
      </c>
      <c r="P103" s="629">
        <f>IFERROR(('Provoz opční 1'!N$28+2*'Provoz opční 1'!N$29)/('Provoz opční 1'!N$4+2*'Provoz opční 1'!N$5),0)</f>
        <v>0.66671330019352426</v>
      </c>
      <c r="Q103" s="629">
        <f>IFERROR(('Provoz opční 1'!O$28+2*'Provoz opční 1'!O$29)/('Provoz opční 1'!O$4+2*'Provoz opční 1'!O$5),0)</f>
        <v>0.66671330019352426</v>
      </c>
      <c r="R103" s="629">
        <f>IFERROR(('Provoz opční 1'!P$28+2*'Provoz opční 1'!P$29)/('Provoz opční 1'!P$4+2*'Provoz opční 1'!P$5),0)</f>
        <v>0.66671330019352426</v>
      </c>
      <c r="S103" s="629">
        <f>IFERROR(('Provoz opční 1'!Q$28+2*'Provoz opční 1'!Q$29)/('Provoz opční 1'!Q$4+2*'Provoz opční 1'!Q$5),0)</f>
        <v>0.66671330019352426</v>
      </c>
      <c r="T103" s="629">
        <f>IFERROR(('Provoz opční 1'!R$28+2*'Provoz opční 1'!R$29)/('Provoz opční 1'!R$4+2*'Provoz opční 1'!R$5),0)</f>
        <v>0.66671330019352426</v>
      </c>
      <c r="U103" s="629">
        <f>IFERROR(('Provoz opční 1'!S$28+2*'Provoz opční 1'!S$29)/('Provoz opční 1'!S$4+2*'Provoz opční 1'!S$5),0)</f>
        <v>0.66671330019352426</v>
      </c>
      <c r="V103" s="629">
        <f>IFERROR(('Provoz opční 1'!T$28+2*'Provoz opční 1'!T$29)/('Provoz opční 1'!T$4+2*'Provoz opční 1'!T$5),0)</f>
        <v>0.66671330019352426</v>
      </c>
      <c r="W103" s="629">
        <f>IFERROR(('Provoz opční 1'!U$28+2*'Provoz opční 1'!U$29)/('Provoz opční 1'!U$4+2*'Provoz opční 1'!U$5),0)</f>
        <v>0.66671330019352426</v>
      </c>
      <c r="X103" s="629">
        <f>IFERROR(('Provoz opční 1'!V$28+2*'Provoz opční 1'!V$29)/('Provoz opční 1'!V$4+2*'Provoz opční 1'!V$5),0)</f>
        <v>0.66671330019352426</v>
      </c>
      <c r="Y103" s="629">
        <f>IFERROR(('Provoz opční 1'!W$28+2*'Provoz opční 1'!W$29)/('Provoz opční 1'!W$4+2*'Provoz opční 1'!W$5),0)</f>
        <v>0.66671330019352426</v>
      </c>
      <c r="Z103" s="629">
        <f>IFERROR(('Provoz opční 1'!X$28+2*'Provoz opční 1'!X$29)/('Provoz opční 1'!X$4+2*'Provoz opční 1'!X$5),0)</f>
        <v>0.66671330019352426</v>
      </c>
      <c r="AA103" s="629">
        <f>IFERROR(('Provoz opční 1'!Y$28+2*'Provoz opční 1'!Y$29)/('Provoz opční 1'!Y$4+2*'Provoz opční 1'!Y$5),0)</f>
        <v>0.66671330019352426</v>
      </c>
      <c r="AB103" s="629">
        <f>IFERROR(('Provoz opční 1'!Z$28+2*'Provoz opční 1'!Z$29)/('Provoz opční 1'!Z$4+2*'Provoz opční 1'!Z$5),0)</f>
        <v>0.66671330019352426</v>
      </c>
      <c r="AC103" s="629">
        <f>IFERROR(('Provoz opční 1'!AA$28+2*'Provoz opční 1'!AA$29)/('Provoz opční 1'!AA$4+2*'Provoz opční 1'!AA$5),0)</f>
        <v>0.66671330019352426</v>
      </c>
      <c r="AD103" s="629">
        <f>IFERROR(('Provoz opční 1'!AB$28+2*'Provoz opční 1'!AB$29)/('Provoz opční 1'!AB$4+2*'Provoz opční 1'!AB$5),0)</f>
        <v>0.66671330019352426</v>
      </c>
      <c r="AE103" s="629">
        <f>IFERROR(('Provoz opční 1'!AC$28+2*'Provoz opční 1'!AC$29)/('Provoz opční 1'!AC$4+2*'Provoz opční 1'!AC$5),0)</f>
        <v>0.66671330019352426</v>
      </c>
      <c r="AF103" s="629">
        <f>IFERROR(('Provoz opční 1'!AD$28+2*'Provoz opční 1'!AD$29)/('Provoz opční 1'!AD$4+2*'Provoz opční 1'!AD$5),0)</f>
        <v>0.66671330019352426</v>
      </c>
      <c r="AG103" s="629">
        <f>IFERROR(('Provoz opční 1'!AE$28+2*'Provoz opční 1'!AE$29)/('Provoz opční 1'!AE$4+2*'Provoz opční 1'!AE$5),0)</f>
        <v>0.66671330019352426</v>
      </c>
      <c r="AH103" s="629">
        <f>IFERROR(('Provoz opční 1'!AF$28+2*'Provoz opční 1'!AF$29)/('Provoz opční 1'!AF$4+2*'Provoz opční 1'!AF$5),0)</f>
        <v>0.66671330019352426</v>
      </c>
      <c r="AI103" s="629">
        <f>IFERROR(('Provoz opční 1'!AG$28+2*'Provoz opční 1'!AG$29)/('Provoz opční 1'!AG$4+2*'Provoz opční 1'!AG$5),0)</f>
        <v>0.66671330019352426</v>
      </c>
      <c r="AJ103" s="629">
        <f>IFERROR(('Provoz opční 1'!AH$28+2*'Provoz opční 1'!AH$29)/('Provoz opční 1'!AH$4+2*'Provoz opční 1'!AH$5),0)</f>
        <v>0.66671330019352426</v>
      </c>
      <c r="AK103" s="659">
        <f>IFERROR(('Provoz opční 1'!AI$28+2*'Provoz opční 1'!AI$29)/('Provoz opční 1'!AI$4+2*'Provoz opční 1'!AI$5),0)</f>
        <v>0.66671330019352426</v>
      </c>
      <c r="AL103" s="727" t="s">
        <v>623</v>
      </c>
    </row>
    <row r="104" spans="1:38" x14ac:dyDescent="0.3">
      <c r="A104" s="4">
        <f t="shared" si="32"/>
        <v>10</v>
      </c>
      <c r="B104" s="45" t="str">
        <f t="shared" si="32"/>
        <v>Úhrada za použití dopravní cesty</v>
      </c>
      <c r="C104" s="64" t="str">
        <f t="shared" si="32"/>
        <v/>
      </c>
      <c r="D104" s="65" t="str">
        <f t="shared" si="32"/>
        <v/>
      </c>
      <c r="E104" s="629">
        <f>IFERROR(('Provoz opční 1'!C$28+2*'Provoz opční 1'!C$29)/('Provoz opční 1'!C$4+2*'Provoz opční 1'!C$5),0)</f>
        <v>0</v>
      </c>
      <c r="F104" s="629">
        <f>IFERROR(('Provoz opční 1'!D$28+2*'Provoz opční 1'!D$29)/('Provoz opční 1'!D$4+2*'Provoz opční 1'!D$5),0)</f>
        <v>0</v>
      </c>
      <c r="G104" s="629">
        <f>IFERROR(('Provoz opční 1'!E$28+2*'Provoz opční 1'!E$29)/('Provoz opční 1'!E$4+2*'Provoz opční 1'!E$5),0)</f>
        <v>0</v>
      </c>
      <c r="H104" s="629">
        <f>IFERROR(('Provoz opční 1'!F$28+2*'Provoz opční 1'!F$29)/('Provoz opční 1'!F$4+2*'Provoz opční 1'!F$5),0)</f>
        <v>0</v>
      </c>
      <c r="I104" s="629">
        <f>IFERROR(('Provoz opční 1'!G$28+2*'Provoz opční 1'!G$29)/('Provoz opční 1'!G$4+2*'Provoz opční 1'!G$5),0)</f>
        <v>0</v>
      </c>
      <c r="J104" s="629">
        <f>IFERROR(('Provoz opční 1'!H$28+2*'Provoz opční 1'!H$29)/('Provoz opční 1'!H$4+2*'Provoz opční 1'!H$5),0)</f>
        <v>0.80794720809782039</v>
      </c>
      <c r="K104" s="629">
        <f>IFERROR(('Provoz opční 1'!I$28+2*'Provoz opční 1'!I$29)/('Provoz opční 1'!I$4+2*'Provoz opční 1'!I$5),0)</f>
        <v>0.66671330019352426</v>
      </c>
      <c r="L104" s="629">
        <f>IFERROR(('Provoz opční 1'!J$28+2*'Provoz opční 1'!J$29)/('Provoz opční 1'!J$4+2*'Provoz opční 1'!J$5),0)</f>
        <v>0.66671330019352426</v>
      </c>
      <c r="M104" s="629">
        <f>IFERROR(('Provoz opční 1'!K$28+2*'Provoz opční 1'!K$29)/('Provoz opční 1'!K$4+2*'Provoz opční 1'!K$5),0)</f>
        <v>0.66671330019352426</v>
      </c>
      <c r="N104" s="629">
        <f>IFERROR(('Provoz opční 1'!L$28+2*'Provoz opční 1'!L$29)/('Provoz opční 1'!L$4+2*'Provoz opční 1'!L$5),0)</f>
        <v>0.66671330019352426</v>
      </c>
      <c r="O104" s="629">
        <f>IFERROR(('Provoz opční 1'!M$28+2*'Provoz opční 1'!M$29)/('Provoz opční 1'!M$4+2*'Provoz opční 1'!M$5),0)</f>
        <v>0.66671330019352426</v>
      </c>
      <c r="P104" s="629">
        <f>IFERROR(('Provoz opční 1'!N$28+2*'Provoz opční 1'!N$29)/('Provoz opční 1'!N$4+2*'Provoz opční 1'!N$5),0)</f>
        <v>0.66671330019352426</v>
      </c>
      <c r="Q104" s="629">
        <f>IFERROR(('Provoz opční 1'!O$28+2*'Provoz opční 1'!O$29)/('Provoz opční 1'!O$4+2*'Provoz opční 1'!O$5),0)</f>
        <v>0.66671330019352426</v>
      </c>
      <c r="R104" s="629">
        <f>IFERROR(('Provoz opční 1'!P$28+2*'Provoz opční 1'!P$29)/('Provoz opční 1'!P$4+2*'Provoz opční 1'!P$5),0)</f>
        <v>0.66671330019352426</v>
      </c>
      <c r="S104" s="629">
        <f>IFERROR(('Provoz opční 1'!Q$28+2*'Provoz opční 1'!Q$29)/('Provoz opční 1'!Q$4+2*'Provoz opční 1'!Q$5),0)</f>
        <v>0.66671330019352426</v>
      </c>
      <c r="T104" s="629">
        <f>IFERROR(('Provoz opční 1'!R$28+2*'Provoz opční 1'!R$29)/('Provoz opční 1'!R$4+2*'Provoz opční 1'!R$5),0)</f>
        <v>0.66671330019352426</v>
      </c>
      <c r="U104" s="629">
        <f>IFERROR(('Provoz opční 1'!S$28+2*'Provoz opční 1'!S$29)/('Provoz opční 1'!S$4+2*'Provoz opční 1'!S$5),0)</f>
        <v>0.66671330019352426</v>
      </c>
      <c r="V104" s="629">
        <f>IFERROR(('Provoz opční 1'!T$28+2*'Provoz opční 1'!T$29)/('Provoz opční 1'!T$4+2*'Provoz opční 1'!T$5),0)</f>
        <v>0.66671330019352426</v>
      </c>
      <c r="W104" s="629">
        <f>IFERROR(('Provoz opční 1'!U$28+2*'Provoz opční 1'!U$29)/('Provoz opční 1'!U$4+2*'Provoz opční 1'!U$5),0)</f>
        <v>0.66671330019352426</v>
      </c>
      <c r="X104" s="629">
        <f>IFERROR(('Provoz opční 1'!V$28+2*'Provoz opční 1'!V$29)/('Provoz opční 1'!V$4+2*'Provoz opční 1'!V$5),0)</f>
        <v>0.66671330019352426</v>
      </c>
      <c r="Y104" s="629">
        <f>IFERROR(('Provoz opční 1'!W$28+2*'Provoz opční 1'!W$29)/('Provoz opční 1'!W$4+2*'Provoz opční 1'!W$5),0)</f>
        <v>0.66671330019352426</v>
      </c>
      <c r="Z104" s="629">
        <f>IFERROR(('Provoz opční 1'!X$28+2*'Provoz opční 1'!X$29)/('Provoz opční 1'!X$4+2*'Provoz opční 1'!X$5),0)</f>
        <v>0.66671330019352426</v>
      </c>
      <c r="AA104" s="629">
        <f>IFERROR(('Provoz opční 1'!Y$28+2*'Provoz opční 1'!Y$29)/('Provoz opční 1'!Y$4+2*'Provoz opční 1'!Y$5),0)</f>
        <v>0.66671330019352426</v>
      </c>
      <c r="AB104" s="629">
        <f>IFERROR(('Provoz opční 1'!Z$28+2*'Provoz opční 1'!Z$29)/('Provoz opční 1'!Z$4+2*'Provoz opční 1'!Z$5),0)</f>
        <v>0.66671330019352426</v>
      </c>
      <c r="AC104" s="629">
        <f>IFERROR(('Provoz opční 1'!AA$28+2*'Provoz opční 1'!AA$29)/('Provoz opční 1'!AA$4+2*'Provoz opční 1'!AA$5),0)</f>
        <v>0.66671330019352426</v>
      </c>
      <c r="AD104" s="629">
        <f>IFERROR(('Provoz opční 1'!AB$28+2*'Provoz opční 1'!AB$29)/('Provoz opční 1'!AB$4+2*'Provoz opční 1'!AB$5),0)</f>
        <v>0.66671330019352426</v>
      </c>
      <c r="AE104" s="629">
        <f>IFERROR(('Provoz opční 1'!AC$28+2*'Provoz opční 1'!AC$29)/('Provoz opční 1'!AC$4+2*'Provoz opční 1'!AC$5),0)</f>
        <v>0.66671330019352426</v>
      </c>
      <c r="AF104" s="629">
        <f>IFERROR(('Provoz opční 1'!AD$28+2*'Provoz opční 1'!AD$29)/('Provoz opční 1'!AD$4+2*'Provoz opční 1'!AD$5),0)</f>
        <v>0.66671330019352426</v>
      </c>
      <c r="AG104" s="629">
        <f>IFERROR(('Provoz opční 1'!AE$28+2*'Provoz opční 1'!AE$29)/('Provoz opční 1'!AE$4+2*'Provoz opční 1'!AE$5),0)</f>
        <v>0.66671330019352426</v>
      </c>
      <c r="AH104" s="629">
        <f>IFERROR(('Provoz opční 1'!AF$28+2*'Provoz opční 1'!AF$29)/('Provoz opční 1'!AF$4+2*'Provoz opční 1'!AF$5),0)</f>
        <v>0.66671330019352426</v>
      </c>
      <c r="AI104" s="629">
        <f>IFERROR(('Provoz opční 1'!AG$28+2*'Provoz opční 1'!AG$29)/('Provoz opční 1'!AG$4+2*'Provoz opční 1'!AG$5),0)</f>
        <v>0.66671330019352426</v>
      </c>
      <c r="AJ104" s="629">
        <f>IFERROR(('Provoz opční 1'!AH$28+2*'Provoz opční 1'!AH$29)/('Provoz opční 1'!AH$4+2*'Provoz opční 1'!AH$5),0)</f>
        <v>0.66671330019352426</v>
      </c>
      <c r="AK104" s="659">
        <f>IFERROR(('Provoz opční 1'!AI$28+2*'Provoz opční 1'!AI$29)/('Provoz opční 1'!AI$4+2*'Provoz opční 1'!AI$5),0)</f>
        <v>0.66671330019352426</v>
      </c>
      <c r="AL104" s="727" t="s">
        <v>623</v>
      </c>
    </row>
    <row r="105" spans="1:38" x14ac:dyDescent="0.3">
      <c r="A105" s="4">
        <f t="shared" si="32"/>
        <v>11</v>
      </c>
      <c r="B105" s="45" t="str">
        <f t="shared" si="32"/>
        <v>Úhrada za použití ostatní infrastruktury</v>
      </c>
      <c r="C105" s="64" t="str">
        <f t="shared" si="32"/>
        <v/>
      </c>
      <c r="D105" s="65" t="str">
        <f t="shared" si="32"/>
        <v/>
      </c>
      <c r="E105" s="629">
        <f>IFERROR(('Provoz opční 1'!C$28+2*'Provoz opční 1'!C$29)/('Provoz opční 1'!C$4+2*'Provoz opční 1'!C$5),0)</f>
        <v>0</v>
      </c>
      <c r="F105" s="629">
        <f>IFERROR(('Provoz opční 1'!D$28+2*'Provoz opční 1'!D$29)/('Provoz opční 1'!D$4+2*'Provoz opční 1'!D$5),0)</f>
        <v>0</v>
      </c>
      <c r="G105" s="629">
        <f>IFERROR(('Provoz opční 1'!E$28+2*'Provoz opční 1'!E$29)/('Provoz opční 1'!E$4+2*'Provoz opční 1'!E$5),0)</f>
        <v>0</v>
      </c>
      <c r="H105" s="629">
        <f>IFERROR(('Provoz opční 1'!F$28+2*'Provoz opční 1'!F$29)/('Provoz opční 1'!F$4+2*'Provoz opční 1'!F$5),0)</f>
        <v>0</v>
      </c>
      <c r="I105" s="629">
        <f>IFERROR(('Provoz opční 1'!G$28+2*'Provoz opční 1'!G$29)/('Provoz opční 1'!G$4+2*'Provoz opční 1'!G$5),0)</f>
        <v>0</v>
      </c>
      <c r="J105" s="629">
        <f>IFERROR(('Provoz opční 1'!H$28+2*'Provoz opční 1'!H$29)/('Provoz opční 1'!H$4+2*'Provoz opční 1'!H$5),0)</f>
        <v>0.80794720809782039</v>
      </c>
      <c r="K105" s="629">
        <f>IFERROR(('Provoz opční 1'!I$28+2*'Provoz opční 1'!I$29)/('Provoz opční 1'!I$4+2*'Provoz opční 1'!I$5),0)</f>
        <v>0.66671330019352426</v>
      </c>
      <c r="L105" s="629">
        <f>IFERROR(('Provoz opční 1'!J$28+2*'Provoz opční 1'!J$29)/('Provoz opční 1'!J$4+2*'Provoz opční 1'!J$5),0)</f>
        <v>0.66671330019352426</v>
      </c>
      <c r="M105" s="629">
        <f>IFERROR(('Provoz opční 1'!K$28+2*'Provoz opční 1'!K$29)/('Provoz opční 1'!K$4+2*'Provoz opční 1'!K$5),0)</f>
        <v>0.66671330019352426</v>
      </c>
      <c r="N105" s="629">
        <f>IFERROR(('Provoz opční 1'!L$28+2*'Provoz opční 1'!L$29)/('Provoz opční 1'!L$4+2*'Provoz opční 1'!L$5),0)</f>
        <v>0.66671330019352426</v>
      </c>
      <c r="O105" s="629">
        <f>IFERROR(('Provoz opční 1'!M$28+2*'Provoz opční 1'!M$29)/('Provoz opční 1'!M$4+2*'Provoz opční 1'!M$5),0)</f>
        <v>0.66671330019352426</v>
      </c>
      <c r="P105" s="629">
        <f>IFERROR(('Provoz opční 1'!N$28+2*'Provoz opční 1'!N$29)/('Provoz opční 1'!N$4+2*'Provoz opční 1'!N$5),0)</f>
        <v>0.66671330019352426</v>
      </c>
      <c r="Q105" s="629">
        <f>IFERROR(('Provoz opční 1'!O$28+2*'Provoz opční 1'!O$29)/('Provoz opční 1'!O$4+2*'Provoz opční 1'!O$5),0)</f>
        <v>0.66671330019352426</v>
      </c>
      <c r="R105" s="629">
        <f>IFERROR(('Provoz opční 1'!P$28+2*'Provoz opční 1'!P$29)/('Provoz opční 1'!P$4+2*'Provoz opční 1'!P$5),0)</f>
        <v>0.66671330019352426</v>
      </c>
      <c r="S105" s="629">
        <f>IFERROR(('Provoz opční 1'!Q$28+2*'Provoz opční 1'!Q$29)/('Provoz opční 1'!Q$4+2*'Provoz opční 1'!Q$5),0)</f>
        <v>0.66671330019352426</v>
      </c>
      <c r="T105" s="629">
        <f>IFERROR(('Provoz opční 1'!R$28+2*'Provoz opční 1'!R$29)/('Provoz opční 1'!R$4+2*'Provoz opční 1'!R$5),0)</f>
        <v>0.66671330019352426</v>
      </c>
      <c r="U105" s="629">
        <f>IFERROR(('Provoz opční 1'!S$28+2*'Provoz opční 1'!S$29)/('Provoz opční 1'!S$4+2*'Provoz opční 1'!S$5),0)</f>
        <v>0.66671330019352426</v>
      </c>
      <c r="V105" s="629">
        <f>IFERROR(('Provoz opční 1'!T$28+2*'Provoz opční 1'!T$29)/('Provoz opční 1'!T$4+2*'Provoz opční 1'!T$5),0)</f>
        <v>0.66671330019352426</v>
      </c>
      <c r="W105" s="629">
        <f>IFERROR(('Provoz opční 1'!U$28+2*'Provoz opční 1'!U$29)/('Provoz opční 1'!U$4+2*'Provoz opční 1'!U$5),0)</f>
        <v>0.66671330019352426</v>
      </c>
      <c r="X105" s="629">
        <f>IFERROR(('Provoz opční 1'!V$28+2*'Provoz opční 1'!V$29)/('Provoz opční 1'!V$4+2*'Provoz opční 1'!V$5),0)</f>
        <v>0.66671330019352426</v>
      </c>
      <c r="Y105" s="629">
        <f>IFERROR(('Provoz opční 1'!W$28+2*'Provoz opční 1'!W$29)/('Provoz opční 1'!W$4+2*'Provoz opční 1'!W$5),0)</f>
        <v>0.66671330019352426</v>
      </c>
      <c r="Z105" s="629">
        <f>IFERROR(('Provoz opční 1'!X$28+2*'Provoz opční 1'!X$29)/('Provoz opční 1'!X$4+2*'Provoz opční 1'!X$5),0)</f>
        <v>0.66671330019352426</v>
      </c>
      <c r="AA105" s="629">
        <f>IFERROR(('Provoz opční 1'!Y$28+2*'Provoz opční 1'!Y$29)/('Provoz opční 1'!Y$4+2*'Provoz opční 1'!Y$5),0)</f>
        <v>0.66671330019352426</v>
      </c>
      <c r="AB105" s="629">
        <f>IFERROR(('Provoz opční 1'!Z$28+2*'Provoz opční 1'!Z$29)/('Provoz opční 1'!Z$4+2*'Provoz opční 1'!Z$5),0)</f>
        <v>0.66671330019352426</v>
      </c>
      <c r="AC105" s="629">
        <f>IFERROR(('Provoz opční 1'!AA$28+2*'Provoz opční 1'!AA$29)/('Provoz opční 1'!AA$4+2*'Provoz opční 1'!AA$5),0)</f>
        <v>0.66671330019352426</v>
      </c>
      <c r="AD105" s="629">
        <f>IFERROR(('Provoz opční 1'!AB$28+2*'Provoz opční 1'!AB$29)/('Provoz opční 1'!AB$4+2*'Provoz opční 1'!AB$5),0)</f>
        <v>0.66671330019352426</v>
      </c>
      <c r="AE105" s="629">
        <f>IFERROR(('Provoz opční 1'!AC$28+2*'Provoz opční 1'!AC$29)/('Provoz opční 1'!AC$4+2*'Provoz opční 1'!AC$5),0)</f>
        <v>0.66671330019352426</v>
      </c>
      <c r="AF105" s="629">
        <f>IFERROR(('Provoz opční 1'!AD$28+2*'Provoz opční 1'!AD$29)/('Provoz opční 1'!AD$4+2*'Provoz opční 1'!AD$5),0)</f>
        <v>0.66671330019352426</v>
      </c>
      <c r="AG105" s="629">
        <f>IFERROR(('Provoz opční 1'!AE$28+2*'Provoz opční 1'!AE$29)/('Provoz opční 1'!AE$4+2*'Provoz opční 1'!AE$5),0)</f>
        <v>0.66671330019352426</v>
      </c>
      <c r="AH105" s="629">
        <f>IFERROR(('Provoz opční 1'!AF$28+2*'Provoz opční 1'!AF$29)/('Provoz opční 1'!AF$4+2*'Provoz opční 1'!AF$5),0)</f>
        <v>0.66671330019352426</v>
      </c>
      <c r="AI105" s="629">
        <f>IFERROR(('Provoz opční 1'!AG$28+2*'Provoz opční 1'!AG$29)/('Provoz opční 1'!AG$4+2*'Provoz opční 1'!AG$5),0)</f>
        <v>0.66671330019352426</v>
      </c>
      <c r="AJ105" s="629">
        <f>IFERROR(('Provoz opční 1'!AH$28+2*'Provoz opční 1'!AH$29)/('Provoz opční 1'!AH$4+2*'Provoz opční 1'!AH$5),0)</f>
        <v>0.66671330019352426</v>
      </c>
      <c r="AK105" s="659">
        <f>IFERROR(('Provoz opční 1'!AI$28+2*'Provoz opční 1'!AI$29)/('Provoz opční 1'!AI$4+2*'Provoz opční 1'!AI$5),0)</f>
        <v>0.66671330019352426</v>
      </c>
      <c r="AL105" s="727" t="s">
        <v>623</v>
      </c>
    </row>
    <row r="106" spans="1:38" x14ac:dyDescent="0.3">
      <c r="A106" s="4">
        <f t="shared" si="32"/>
        <v>12</v>
      </c>
      <c r="B106" s="45" t="str">
        <f t="shared" si="32"/>
        <v>Ostatní přímé náklady</v>
      </c>
      <c r="C106" s="64" t="str">
        <f t="shared" si="32"/>
        <v>12.1</v>
      </c>
      <c r="D106" s="65" t="str">
        <f t="shared" si="32"/>
        <v>Finanční náklady</v>
      </c>
      <c r="E106" s="629">
        <f>IFERROR(('Provoz opční 1'!C$28+2*'Provoz opční 1'!C$29)/('Provoz opční 1'!C$4+2*'Provoz opční 1'!C$5),0)</f>
        <v>0</v>
      </c>
      <c r="F106" s="629">
        <f>IFERROR(('Provoz opční 1'!D$28+2*'Provoz opční 1'!D$29)/('Provoz opční 1'!D$4+2*'Provoz opční 1'!D$5),0)</f>
        <v>0</v>
      </c>
      <c r="G106" s="629">
        <f>IFERROR(('Provoz opční 1'!E$28+2*'Provoz opční 1'!E$29)/('Provoz opční 1'!E$4+2*'Provoz opční 1'!E$5),0)</f>
        <v>0</v>
      </c>
      <c r="H106" s="629">
        <f>IFERROR(('Provoz opční 1'!F$28+2*'Provoz opční 1'!F$29)/('Provoz opční 1'!F$4+2*'Provoz opční 1'!F$5),0)</f>
        <v>0</v>
      </c>
      <c r="I106" s="629">
        <f>IFERROR(('Provoz opční 1'!G$28+2*'Provoz opční 1'!G$29)/('Provoz opční 1'!G$4+2*'Provoz opční 1'!G$5),0)</f>
        <v>0</v>
      </c>
      <c r="J106" s="629">
        <f>IFERROR(('Provoz opční 1'!H$28+2*'Provoz opční 1'!H$29)/('Provoz opční 1'!H$4+2*'Provoz opční 1'!H$5),0)</f>
        <v>0.80794720809782039</v>
      </c>
      <c r="K106" s="629">
        <f>IFERROR(('Provoz opční 1'!I$28+2*'Provoz opční 1'!I$29)/('Provoz opční 1'!I$4+2*'Provoz opční 1'!I$5),0)</f>
        <v>0.66671330019352426</v>
      </c>
      <c r="L106" s="629">
        <f>IFERROR(('Provoz opční 1'!J$28+2*'Provoz opční 1'!J$29)/('Provoz opční 1'!J$4+2*'Provoz opční 1'!J$5),0)</f>
        <v>0.66671330019352426</v>
      </c>
      <c r="M106" s="629">
        <f>IFERROR(('Provoz opční 1'!K$28+2*'Provoz opční 1'!K$29)/('Provoz opční 1'!K$4+2*'Provoz opční 1'!K$5),0)</f>
        <v>0.66671330019352426</v>
      </c>
      <c r="N106" s="629">
        <f>IFERROR(('Provoz opční 1'!L$28+2*'Provoz opční 1'!L$29)/('Provoz opční 1'!L$4+2*'Provoz opční 1'!L$5),0)</f>
        <v>0.66671330019352426</v>
      </c>
      <c r="O106" s="629">
        <f>IFERROR(('Provoz opční 1'!M$28+2*'Provoz opční 1'!M$29)/('Provoz opční 1'!M$4+2*'Provoz opční 1'!M$5),0)</f>
        <v>0.66671330019352426</v>
      </c>
      <c r="P106" s="629">
        <f>IFERROR(('Provoz opční 1'!N$28+2*'Provoz opční 1'!N$29)/('Provoz opční 1'!N$4+2*'Provoz opční 1'!N$5),0)</f>
        <v>0.66671330019352426</v>
      </c>
      <c r="Q106" s="629">
        <f>IFERROR(('Provoz opční 1'!O$28+2*'Provoz opční 1'!O$29)/('Provoz opční 1'!O$4+2*'Provoz opční 1'!O$5),0)</f>
        <v>0.66671330019352426</v>
      </c>
      <c r="R106" s="629">
        <f>IFERROR(('Provoz opční 1'!P$28+2*'Provoz opční 1'!P$29)/('Provoz opční 1'!P$4+2*'Provoz opční 1'!P$5),0)</f>
        <v>0.66671330019352426</v>
      </c>
      <c r="S106" s="629">
        <f>IFERROR(('Provoz opční 1'!Q$28+2*'Provoz opční 1'!Q$29)/('Provoz opční 1'!Q$4+2*'Provoz opční 1'!Q$5),0)</f>
        <v>0.66671330019352426</v>
      </c>
      <c r="T106" s="629">
        <f>IFERROR(('Provoz opční 1'!R$28+2*'Provoz opční 1'!R$29)/('Provoz opční 1'!R$4+2*'Provoz opční 1'!R$5),0)</f>
        <v>0.66671330019352426</v>
      </c>
      <c r="U106" s="629">
        <f>IFERROR(('Provoz opční 1'!S$28+2*'Provoz opční 1'!S$29)/('Provoz opční 1'!S$4+2*'Provoz opční 1'!S$5),0)</f>
        <v>0.66671330019352426</v>
      </c>
      <c r="V106" s="629">
        <f>IFERROR(('Provoz opční 1'!T$28+2*'Provoz opční 1'!T$29)/('Provoz opční 1'!T$4+2*'Provoz opční 1'!T$5),0)</f>
        <v>0.66671330019352426</v>
      </c>
      <c r="W106" s="629">
        <f>IFERROR(('Provoz opční 1'!U$28+2*'Provoz opční 1'!U$29)/('Provoz opční 1'!U$4+2*'Provoz opční 1'!U$5),0)</f>
        <v>0.66671330019352426</v>
      </c>
      <c r="X106" s="629">
        <f>IFERROR(('Provoz opční 1'!V$28+2*'Provoz opční 1'!V$29)/('Provoz opční 1'!V$4+2*'Provoz opční 1'!V$5),0)</f>
        <v>0.66671330019352426</v>
      </c>
      <c r="Y106" s="629">
        <f>IFERROR(('Provoz opční 1'!W$28+2*'Provoz opční 1'!W$29)/('Provoz opční 1'!W$4+2*'Provoz opční 1'!W$5),0)</f>
        <v>0.66671330019352426</v>
      </c>
      <c r="Z106" s="629">
        <f>IFERROR(('Provoz opční 1'!X$28+2*'Provoz opční 1'!X$29)/('Provoz opční 1'!X$4+2*'Provoz opční 1'!X$5),0)</f>
        <v>0.66671330019352426</v>
      </c>
      <c r="AA106" s="629">
        <f>IFERROR(('Provoz opční 1'!Y$28+2*'Provoz opční 1'!Y$29)/('Provoz opční 1'!Y$4+2*'Provoz opční 1'!Y$5),0)</f>
        <v>0.66671330019352426</v>
      </c>
      <c r="AB106" s="629">
        <f>IFERROR(('Provoz opční 1'!Z$28+2*'Provoz opční 1'!Z$29)/('Provoz opční 1'!Z$4+2*'Provoz opční 1'!Z$5),0)</f>
        <v>0.66671330019352426</v>
      </c>
      <c r="AC106" s="629">
        <f>IFERROR(('Provoz opční 1'!AA$28+2*'Provoz opční 1'!AA$29)/('Provoz opční 1'!AA$4+2*'Provoz opční 1'!AA$5),0)</f>
        <v>0.66671330019352426</v>
      </c>
      <c r="AD106" s="629">
        <f>IFERROR(('Provoz opční 1'!AB$28+2*'Provoz opční 1'!AB$29)/('Provoz opční 1'!AB$4+2*'Provoz opční 1'!AB$5),0)</f>
        <v>0.66671330019352426</v>
      </c>
      <c r="AE106" s="629">
        <f>IFERROR(('Provoz opční 1'!AC$28+2*'Provoz opční 1'!AC$29)/('Provoz opční 1'!AC$4+2*'Provoz opční 1'!AC$5),0)</f>
        <v>0.66671330019352426</v>
      </c>
      <c r="AF106" s="629">
        <f>IFERROR(('Provoz opční 1'!AD$28+2*'Provoz opční 1'!AD$29)/('Provoz opční 1'!AD$4+2*'Provoz opční 1'!AD$5),0)</f>
        <v>0.66671330019352426</v>
      </c>
      <c r="AG106" s="629">
        <f>IFERROR(('Provoz opční 1'!AE$28+2*'Provoz opční 1'!AE$29)/('Provoz opční 1'!AE$4+2*'Provoz opční 1'!AE$5),0)</f>
        <v>0.66671330019352426</v>
      </c>
      <c r="AH106" s="629">
        <f>IFERROR(('Provoz opční 1'!AF$28+2*'Provoz opční 1'!AF$29)/('Provoz opční 1'!AF$4+2*'Provoz opční 1'!AF$5),0)</f>
        <v>0.66671330019352426</v>
      </c>
      <c r="AI106" s="629">
        <f>IFERROR(('Provoz opční 1'!AG$28+2*'Provoz opční 1'!AG$29)/('Provoz opční 1'!AG$4+2*'Provoz opční 1'!AG$5),0)</f>
        <v>0.66671330019352426</v>
      </c>
      <c r="AJ106" s="629">
        <f>IFERROR(('Provoz opční 1'!AH$28+2*'Provoz opční 1'!AH$29)/('Provoz opční 1'!AH$4+2*'Provoz opční 1'!AH$5),0)</f>
        <v>0.66671330019352426</v>
      </c>
      <c r="AK106" s="659">
        <f>IFERROR(('Provoz opční 1'!AI$28+2*'Provoz opční 1'!AI$29)/('Provoz opční 1'!AI$4+2*'Provoz opční 1'!AI$5),0)</f>
        <v>0.66671330019352426</v>
      </c>
      <c r="AL106" s="727" t="s">
        <v>623</v>
      </c>
    </row>
    <row r="107" spans="1:38" x14ac:dyDescent="0.3">
      <c r="A107" s="4" t="str">
        <f t="shared" si="32"/>
        <v/>
      </c>
      <c r="B107" s="45" t="str">
        <f t="shared" si="32"/>
        <v/>
      </c>
      <c r="C107" s="64" t="str">
        <f t="shared" si="32"/>
        <v>12.2</v>
      </c>
      <c r="D107" s="65" t="str">
        <f t="shared" si="32"/>
        <v>Ostatní</v>
      </c>
      <c r="E107" s="629">
        <f>IFERROR(('Provoz opční 1'!C$28+2*'Provoz opční 1'!C$29)/('Provoz opční 1'!C$4+2*'Provoz opční 1'!C$5),0)</f>
        <v>0</v>
      </c>
      <c r="F107" s="629">
        <f>IFERROR(('Provoz opční 1'!D$28+2*'Provoz opční 1'!D$29)/('Provoz opční 1'!D$4+2*'Provoz opční 1'!D$5),0)</f>
        <v>0</v>
      </c>
      <c r="G107" s="629">
        <f>IFERROR(('Provoz opční 1'!E$28+2*'Provoz opční 1'!E$29)/('Provoz opční 1'!E$4+2*'Provoz opční 1'!E$5),0)</f>
        <v>0</v>
      </c>
      <c r="H107" s="629">
        <f>IFERROR(('Provoz opční 1'!F$28+2*'Provoz opční 1'!F$29)/('Provoz opční 1'!F$4+2*'Provoz opční 1'!F$5),0)</f>
        <v>0</v>
      </c>
      <c r="I107" s="629">
        <f>IFERROR(('Provoz opční 1'!G$28+2*'Provoz opční 1'!G$29)/('Provoz opční 1'!G$4+2*'Provoz opční 1'!G$5),0)</f>
        <v>0</v>
      </c>
      <c r="J107" s="629">
        <f>IFERROR(('Provoz opční 1'!H$28+2*'Provoz opční 1'!H$29)/('Provoz opční 1'!H$4+2*'Provoz opční 1'!H$5),0)</f>
        <v>0.80794720809782039</v>
      </c>
      <c r="K107" s="629">
        <f>IFERROR(('Provoz opční 1'!I$28+2*'Provoz opční 1'!I$29)/('Provoz opční 1'!I$4+2*'Provoz opční 1'!I$5),0)</f>
        <v>0.66671330019352426</v>
      </c>
      <c r="L107" s="629">
        <f>IFERROR(('Provoz opční 1'!J$28+2*'Provoz opční 1'!J$29)/('Provoz opční 1'!J$4+2*'Provoz opční 1'!J$5),0)</f>
        <v>0.66671330019352426</v>
      </c>
      <c r="M107" s="629">
        <f>IFERROR(('Provoz opční 1'!K$28+2*'Provoz opční 1'!K$29)/('Provoz opční 1'!K$4+2*'Provoz opční 1'!K$5),0)</f>
        <v>0.66671330019352426</v>
      </c>
      <c r="N107" s="629">
        <f>IFERROR(('Provoz opční 1'!L$28+2*'Provoz opční 1'!L$29)/('Provoz opční 1'!L$4+2*'Provoz opční 1'!L$5),0)</f>
        <v>0.66671330019352426</v>
      </c>
      <c r="O107" s="629">
        <f>IFERROR(('Provoz opční 1'!M$28+2*'Provoz opční 1'!M$29)/('Provoz opční 1'!M$4+2*'Provoz opční 1'!M$5),0)</f>
        <v>0.66671330019352426</v>
      </c>
      <c r="P107" s="629">
        <f>IFERROR(('Provoz opční 1'!N$28+2*'Provoz opční 1'!N$29)/('Provoz opční 1'!N$4+2*'Provoz opční 1'!N$5),0)</f>
        <v>0.66671330019352426</v>
      </c>
      <c r="Q107" s="629">
        <f>IFERROR(('Provoz opční 1'!O$28+2*'Provoz opční 1'!O$29)/('Provoz opční 1'!O$4+2*'Provoz opční 1'!O$5),0)</f>
        <v>0.66671330019352426</v>
      </c>
      <c r="R107" s="629">
        <f>IFERROR(('Provoz opční 1'!P$28+2*'Provoz opční 1'!P$29)/('Provoz opční 1'!P$4+2*'Provoz opční 1'!P$5),0)</f>
        <v>0.66671330019352426</v>
      </c>
      <c r="S107" s="629">
        <f>IFERROR(('Provoz opční 1'!Q$28+2*'Provoz opční 1'!Q$29)/('Provoz opční 1'!Q$4+2*'Provoz opční 1'!Q$5),0)</f>
        <v>0.66671330019352426</v>
      </c>
      <c r="T107" s="629">
        <f>IFERROR(('Provoz opční 1'!R$28+2*'Provoz opční 1'!R$29)/('Provoz opční 1'!R$4+2*'Provoz opční 1'!R$5),0)</f>
        <v>0.66671330019352426</v>
      </c>
      <c r="U107" s="629">
        <f>IFERROR(('Provoz opční 1'!S$28+2*'Provoz opční 1'!S$29)/('Provoz opční 1'!S$4+2*'Provoz opční 1'!S$5),0)</f>
        <v>0.66671330019352426</v>
      </c>
      <c r="V107" s="629">
        <f>IFERROR(('Provoz opční 1'!T$28+2*'Provoz opční 1'!T$29)/('Provoz opční 1'!T$4+2*'Provoz opční 1'!T$5),0)</f>
        <v>0.66671330019352426</v>
      </c>
      <c r="W107" s="629">
        <f>IFERROR(('Provoz opční 1'!U$28+2*'Provoz opční 1'!U$29)/('Provoz opční 1'!U$4+2*'Provoz opční 1'!U$5),0)</f>
        <v>0.66671330019352426</v>
      </c>
      <c r="X107" s="629">
        <f>IFERROR(('Provoz opční 1'!V$28+2*'Provoz opční 1'!V$29)/('Provoz opční 1'!V$4+2*'Provoz opční 1'!V$5),0)</f>
        <v>0.66671330019352426</v>
      </c>
      <c r="Y107" s="629">
        <f>IFERROR(('Provoz opční 1'!W$28+2*'Provoz opční 1'!W$29)/('Provoz opční 1'!W$4+2*'Provoz opční 1'!W$5),0)</f>
        <v>0.66671330019352426</v>
      </c>
      <c r="Z107" s="629">
        <f>IFERROR(('Provoz opční 1'!X$28+2*'Provoz opční 1'!X$29)/('Provoz opční 1'!X$4+2*'Provoz opční 1'!X$5),0)</f>
        <v>0.66671330019352426</v>
      </c>
      <c r="AA107" s="629">
        <f>IFERROR(('Provoz opční 1'!Y$28+2*'Provoz opční 1'!Y$29)/('Provoz opční 1'!Y$4+2*'Provoz opční 1'!Y$5),0)</f>
        <v>0.66671330019352426</v>
      </c>
      <c r="AB107" s="629">
        <f>IFERROR(('Provoz opční 1'!Z$28+2*'Provoz opční 1'!Z$29)/('Provoz opční 1'!Z$4+2*'Provoz opční 1'!Z$5),0)</f>
        <v>0.66671330019352426</v>
      </c>
      <c r="AC107" s="629">
        <f>IFERROR(('Provoz opční 1'!AA$28+2*'Provoz opční 1'!AA$29)/('Provoz opční 1'!AA$4+2*'Provoz opční 1'!AA$5),0)</f>
        <v>0.66671330019352426</v>
      </c>
      <c r="AD107" s="629">
        <f>IFERROR(('Provoz opční 1'!AB$28+2*'Provoz opční 1'!AB$29)/('Provoz opční 1'!AB$4+2*'Provoz opční 1'!AB$5),0)</f>
        <v>0.66671330019352426</v>
      </c>
      <c r="AE107" s="629">
        <f>IFERROR(('Provoz opční 1'!AC$28+2*'Provoz opční 1'!AC$29)/('Provoz opční 1'!AC$4+2*'Provoz opční 1'!AC$5),0)</f>
        <v>0.66671330019352426</v>
      </c>
      <c r="AF107" s="629">
        <f>IFERROR(('Provoz opční 1'!AD$28+2*'Provoz opční 1'!AD$29)/('Provoz opční 1'!AD$4+2*'Provoz opční 1'!AD$5),0)</f>
        <v>0.66671330019352426</v>
      </c>
      <c r="AG107" s="629">
        <f>IFERROR(('Provoz opční 1'!AE$28+2*'Provoz opční 1'!AE$29)/('Provoz opční 1'!AE$4+2*'Provoz opční 1'!AE$5),0)</f>
        <v>0.66671330019352426</v>
      </c>
      <c r="AH107" s="629">
        <f>IFERROR(('Provoz opční 1'!AF$28+2*'Provoz opční 1'!AF$29)/('Provoz opční 1'!AF$4+2*'Provoz opční 1'!AF$5),0)</f>
        <v>0.66671330019352426</v>
      </c>
      <c r="AI107" s="629">
        <f>IFERROR(('Provoz opční 1'!AG$28+2*'Provoz opční 1'!AG$29)/('Provoz opční 1'!AG$4+2*'Provoz opční 1'!AG$5),0)</f>
        <v>0.66671330019352426</v>
      </c>
      <c r="AJ107" s="629">
        <f>IFERROR(('Provoz opční 1'!AH$28+2*'Provoz opční 1'!AH$29)/('Provoz opční 1'!AH$4+2*'Provoz opční 1'!AH$5),0)</f>
        <v>0.66671330019352426</v>
      </c>
      <c r="AK107" s="659">
        <f>IFERROR(('Provoz opční 1'!AI$28+2*'Provoz opční 1'!AI$29)/('Provoz opční 1'!AI$4+2*'Provoz opční 1'!AI$5),0)</f>
        <v>0.66671330019352426</v>
      </c>
      <c r="AL107" s="727" t="s">
        <v>623</v>
      </c>
    </row>
    <row r="108" spans="1:38" x14ac:dyDescent="0.3">
      <c r="A108" s="4">
        <f t="shared" si="32"/>
        <v>13</v>
      </c>
      <c r="B108" s="45" t="str">
        <f t="shared" si="32"/>
        <v>Ostatní služby</v>
      </c>
      <c r="C108" s="340" t="str">
        <f t="shared" si="32"/>
        <v>13.1</v>
      </c>
      <c r="D108" s="65" t="str">
        <f t="shared" si="32"/>
        <v>Ostraha</v>
      </c>
      <c r="E108" s="641">
        <f>IFERROR('Provoz opční 1'!C$33/'Provoz opční 1'!C$9,0)</f>
        <v>0</v>
      </c>
      <c r="F108" s="641">
        <f>IFERROR('Provoz opční 1'!D$33/'Provoz opční 1'!D$9,0)</f>
        <v>0</v>
      </c>
      <c r="G108" s="641">
        <f>IFERROR('Provoz opční 1'!E$33/'Provoz opční 1'!E$9,0)</f>
        <v>0</v>
      </c>
      <c r="H108" s="641">
        <f>IFERROR('Provoz opční 1'!F$33/'Provoz opční 1'!F$9,0)</f>
        <v>0</v>
      </c>
      <c r="I108" s="641">
        <f>IFERROR('Provoz opční 1'!G$33/'Provoz opční 1'!G$9,0)</f>
        <v>0</v>
      </c>
      <c r="J108" s="641">
        <f>IFERROR('Provoz opční 1'!H$33/'Provoz opční 1'!H$9,0)</f>
        <v>6.590176682636862E-6</v>
      </c>
      <c r="K108" s="641">
        <f>IFERROR('Provoz opční 1'!I$33/'Provoz opční 1'!I$9,0)</f>
        <v>2.7676987415273824E-6</v>
      </c>
      <c r="L108" s="641">
        <f>IFERROR('Provoz opční 1'!J$33/'Provoz opční 1'!J$9,0)</f>
        <v>2.7676987415273824E-6</v>
      </c>
      <c r="M108" s="641">
        <f>IFERROR('Provoz opční 1'!K$33/'Provoz opční 1'!K$9,0)</f>
        <v>2.7676987415273824E-6</v>
      </c>
      <c r="N108" s="641">
        <f>IFERROR('Provoz opční 1'!L$33/'Provoz opční 1'!L$9,0)</f>
        <v>2.7676987415273824E-6</v>
      </c>
      <c r="O108" s="641">
        <f>IFERROR('Provoz opční 1'!M$33/'Provoz opční 1'!M$9,0)</f>
        <v>2.7676987415273824E-6</v>
      </c>
      <c r="P108" s="641">
        <f>IFERROR('Provoz opční 1'!N$33/'Provoz opční 1'!N$9,0)</f>
        <v>2.7676987415273824E-6</v>
      </c>
      <c r="Q108" s="641">
        <f>IFERROR('Provoz opční 1'!O$33/'Provoz opční 1'!O$9,0)</f>
        <v>2.7676987415273824E-6</v>
      </c>
      <c r="R108" s="641">
        <f>IFERROR('Provoz opční 1'!P$33/'Provoz opční 1'!P$9,0)</f>
        <v>2.7676987415273824E-6</v>
      </c>
      <c r="S108" s="641">
        <f>IFERROR('Provoz opční 1'!Q$33/'Provoz opční 1'!Q$9,0)</f>
        <v>2.7676987415273824E-6</v>
      </c>
      <c r="T108" s="641">
        <f>IFERROR('Provoz opční 1'!R$33/'Provoz opční 1'!R$9,0)</f>
        <v>2.7676987415273824E-6</v>
      </c>
      <c r="U108" s="641">
        <f>IFERROR('Provoz opční 1'!S$33/'Provoz opční 1'!S$9,0)</f>
        <v>2.7676987415273824E-6</v>
      </c>
      <c r="V108" s="641">
        <f>IFERROR('Provoz opční 1'!T$33/'Provoz opční 1'!T$9,0)</f>
        <v>2.7676987415273824E-6</v>
      </c>
      <c r="W108" s="641">
        <f>IFERROR('Provoz opční 1'!U$33/'Provoz opční 1'!U$9,0)</f>
        <v>2.7676987415273824E-6</v>
      </c>
      <c r="X108" s="641">
        <f>IFERROR('Provoz opční 1'!V$33/'Provoz opční 1'!V$9,0)</f>
        <v>2.7676987415273824E-6</v>
      </c>
      <c r="Y108" s="641">
        <f>IFERROR('Provoz opční 1'!W$33/'Provoz opční 1'!W$9,0)</f>
        <v>2.7676987415273824E-6</v>
      </c>
      <c r="Z108" s="641">
        <f>IFERROR('Provoz opční 1'!X$33/'Provoz opční 1'!X$9,0)</f>
        <v>2.7676987415273824E-6</v>
      </c>
      <c r="AA108" s="641">
        <f>IFERROR('Provoz opční 1'!Y$33/'Provoz opční 1'!Y$9,0)</f>
        <v>2.7676987415273824E-6</v>
      </c>
      <c r="AB108" s="641">
        <f>IFERROR('Provoz opční 1'!Z$33/'Provoz opční 1'!Z$9,0)</f>
        <v>2.7676987415273824E-6</v>
      </c>
      <c r="AC108" s="641">
        <f>IFERROR('Provoz opční 1'!AA$33/'Provoz opční 1'!AA$9,0)</f>
        <v>2.7676987415273824E-6</v>
      </c>
      <c r="AD108" s="641">
        <f>IFERROR('Provoz opční 1'!AB$33/'Provoz opční 1'!AB$9,0)</f>
        <v>2.7676987415273824E-6</v>
      </c>
      <c r="AE108" s="641">
        <f>IFERROR('Provoz opční 1'!AC$33/'Provoz opční 1'!AC$9,0)</f>
        <v>2.7676987415273824E-6</v>
      </c>
      <c r="AF108" s="641">
        <f>IFERROR('Provoz opční 1'!AD$33/'Provoz opční 1'!AD$9,0)</f>
        <v>2.7676987415273824E-6</v>
      </c>
      <c r="AG108" s="641">
        <f>IFERROR('Provoz opční 1'!AE$33/'Provoz opční 1'!AE$9,0)</f>
        <v>2.7676987415273824E-6</v>
      </c>
      <c r="AH108" s="641">
        <f>IFERROR('Provoz opční 1'!AF$33/'Provoz opční 1'!AF$9,0)</f>
        <v>2.7676987415273824E-6</v>
      </c>
      <c r="AI108" s="641">
        <f>IFERROR('Provoz opční 1'!AG$33/'Provoz opční 1'!AG$9,0)</f>
        <v>2.7676987415273824E-6</v>
      </c>
      <c r="AJ108" s="641">
        <f>IFERROR('Provoz opční 1'!AH$33/'Provoz opční 1'!AH$9,0)</f>
        <v>2.7676987415273824E-6</v>
      </c>
      <c r="AK108" s="663">
        <f>IFERROR('Provoz opční 1'!AI$33/'Provoz opční 1'!AI$9,0)</f>
        <v>2.7676987415273824E-6</v>
      </c>
      <c r="AL108" s="731" t="s">
        <v>627</v>
      </c>
    </row>
    <row r="109" spans="1:38" x14ac:dyDescent="0.3">
      <c r="A109" s="4"/>
      <c r="B109" s="45"/>
      <c r="C109" s="340" t="str">
        <f t="shared" si="32"/>
        <v>13.2</v>
      </c>
      <c r="D109" s="65" t="str">
        <f t="shared" si="32"/>
        <v>Ostatní služby</v>
      </c>
      <c r="E109" s="629">
        <f>IFERROR(('Provoz opční 1'!C$28+2*'Provoz opční 1'!C$29)/('Provoz opční 1'!C$4+2*'Provoz opční 1'!C$5),0)</f>
        <v>0</v>
      </c>
      <c r="F109" s="629">
        <f>IFERROR(('Provoz opční 1'!D$28+2*'Provoz opční 1'!D$29)/('Provoz opční 1'!D$4+2*'Provoz opční 1'!D$5),0)</f>
        <v>0</v>
      </c>
      <c r="G109" s="629">
        <f>IFERROR(('Provoz opční 1'!E$28+2*'Provoz opční 1'!E$29)/('Provoz opční 1'!E$4+2*'Provoz opční 1'!E$5),0)</f>
        <v>0</v>
      </c>
      <c r="H109" s="629">
        <f>IFERROR(('Provoz opční 1'!F$28+2*'Provoz opční 1'!F$29)/('Provoz opční 1'!F$4+2*'Provoz opční 1'!F$5),0)</f>
        <v>0</v>
      </c>
      <c r="I109" s="629">
        <f>IFERROR(('Provoz opční 1'!G$28+2*'Provoz opční 1'!G$29)/('Provoz opční 1'!G$4+2*'Provoz opční 1'!G$5),0)</f>
        <v>0</v>
      </c>
      <c r="J109" s="629">
        <f>IFERROR(('Provoz opční 1'!H$28+2*'Provoz opční 1'!H$29)/('Provoz opční 1'!H$4+2*'Provoz opční 1'!H$5),0)</f>
        <v>0.80794720809782039</v>
      </c>
      <c r="K109" s="629">
        <f>IFERROR(('Provoz opční 1'!I$28+2*'Provoz opční 1'!I$29)/('Provoz opční 1'!I$4+2*'Provoz opční 1'!I$5),0)</f>
        <v>0.66671330019352426</v>
      </c>
      <c r="L109" s="629">
        <f>IFERROR(('Provoz opční 1'!J$28+2*'Provoz opční 1'!J$29)/('Provoz opční 1'!J$4+2*'Provoz opční 1'!J$5),0)</f>
        <v>0.66671330019352426</v>
      </c>
      <c r="M109" s="629">
        <f>IFERROR(('Provoz opční 1'!K$28+2*'Provoz opční 1'!K$29)/('Provoz opční 1'!K$4+2*'Provoz opční 1'!K$5),0)</f>
        <v>0.66671330019352426</v>
      </c>
      <c r="N109" s="629">
        <f>IFERROR(('Provoz opční 1'!L$28+2*'Provoz opční 1'!L$29)/('Provoz opční 1'!L$4+2*'Provoz opční 1'!L$5),0)</f>
        <v>0.66671330019352426</v>
      </c>
      <c r="O109" s="629">
        <f>IFERROR(('Provoz opční 1'!M$28+2*'Provoz opční 1'!M$29)/('Provoz opční 1'!M$4+2*'Provoz opční 1'!M$5),0)</f>
        <v>0.66671330019352426</v>
      </c>
      <c r="P109" s="629">
        <f>IFERROR(('Provoz opční 1'!N$28+2*'Provoz opční 1'!N$29)/('Provoz opční 1'!N$4+2*'Provoz opční 1'!N$5),0)</f>
        <v>0.66671330019352426</v>
      </c>
      <c r="Q109" s="629">
        <f>IFERROR(('Provoz opční 1'!O$28+2*'Provoz opční 1'!O$29)/('Provoz opční 1'!O$4+2*'Provoz opční 1'!O$5),0)</f>
        <v>0.66671330019352426</v>
      </c>
      <c r="R109" s="629">
        <f>IFERROR(('Provoz opční 1'!P$28+2*'Provoz opční 1'!P$29)/('Provoz opční 1'!P$4+2*'Provoz opční 1'!P$5),0)</f>
        <v>0.66671330019352426</v>
      </c>
      <c r="S109" s="629">
        <f>IFERROR(('Provoz opční 1'!Q$28+2*'Provoz opční 1'!Q$29)/('Provoz opční 1'!Q$4+2*'Provoz opční 1'!Q$5),0)</f>
        <v>0.66671330019352426</v>
      </c>
      <c r="T109" s="629">
        <f>IFERROR(('Provoz opční 1'!R$28+2*'Provoz opční 1'!R$29)/('Provoz opční 1'!R$4+2*'Provoz opční 1'!R$5),0)</f>
        <v>0.66671330019352426</v>
      </c>
      <c r="U109" s="629">
        <f>IFERROR(('Provoz opční 1'!S$28+2*'Provoz opční 1'!S$29)/('Provoz opční 1'!S$4+2*'Provoz opční 1'!S$5),0)</f>
        <v>0.66671330019352426</v>
      </c>
      <c r="V109" s="629">
        <f>IFERROR(('Provoz opční 1'!T$28+2*'Provoz opční 1'!T$29)/('Provoz opční 1'!T$4+2*'Provoz opční 1'!T$5),0)</f>
        <v>0.66671330019352426</v>
      </c>
      <c r="W109" s="629">
        <f>IFERROR(('Provoz opční 1'!U$28+2*'Provoz opční 1'!U$29)/('Provoz opční 1'!U$4+2*'Provoz opční 1'!U$5),0)</f>
        <v>0.66671330019352426</v>
      </c>
      <c r="X109" s="629">
        <f>IFERROR(('Provoz opční 1'!V$28+2*'Provoz opční 1'!V$29)/('Provoz opční 1'!V$4+2*'Provoz opční 1'!V$5),0)</f>
        <v>0.66671330019352426</v>
      </c>
      <c r="Y109" s="629">
        <f>IFERROR(('Provoz opční 1'!W$28+2*'Provoz opční 1'!W$29)/('Provoz opční 1'!W$4+2*'Provoz opční 1'!W$5),0)</f>
        <v>0.66671330019352426</v>
      </c>
      <c r="Z109" s="629">
        <f>IFERROR(('Provoz opční 1'!X$28+2*'Provoz opční 1'!X$29)/('Provoz opční 1'!X$4+2*'Provoz opční 1'!X$5),0)</f>
        <v>0.66671330019352426</v>
      </c>
      <c r="AA109" s="629">
        <f>IFERROR(('Provoz opční 1'!Y$28+2*'Provoz opční 1'!Y$29)/('Provoz opční 1'!Y$4+2*'Provoz opční 1'!Y$5),0)</f>
        <v>0.66671330019352426</v>
      </c>
      <c r="AB109" s="629">
        <f>IFERROR(('Provoz opční 1'!Z$28+2*'Provoz opční 1'!Z$29)/('Provoz opční 1'!Z$4+2*'Provoz opční 1'!Z$5),0)</f>
        <v>0.66671330019352426</v>
      </c>
      <c r="AC109" s="629">
        <f>IFERROR(('Provoz opční 1'!AA$28+2*'Provoz opční 1'!AA$29)/('Provoz opční 1'!AA$4+2*'Provoz opční 1'!AA$5),0)</f>
        <v>0.66671330019352426</v>
      </c>
      <c r="AD109" s="629">
        <f>IFERROR(('Provoz opční 1'!AB$28+2*'Provoz opční 1'!AB$29)/('Provoz opční 1'!AB$4+2*'Provoz opční 1'!AB$5),0)</f>
        <v>0.66671330019352426</v>
      </c>
      <c r="AE109" s="629">
        <f>IFERROR(('Provoz opční 1'!AC$28+2*'Provoz opční 1'!AC$29)/('Provoz opční 1'!AC$4+2*'Provoz opční 1'!AC$5),0)</f>
        <v>0.66671330019352426</v>
      </c>
      <c r="AF109" s="629">
        <f>IFERROR(('Provoz opční 1'!AD$28+2*'Provoz opční 1'!AD$29)/('Provoz opční 1'!AD$4+2*'Provoz opční 1'!AD$5),0)</f>
        <v>0.66671330019352426</v>
      </c>
      <c r="AG109" s="629">
        <f>IFERROR(('Provoz opční 1'!AE$28+2*'Provoz opční 1'!AE$29)/('Provoz opční 1'!AE$4+2*'Provoz opční 1'!AE$5),0)</f>
        <v>0.66671330019352426</v>
      </c>
      <c r="AH109" s="629">
        <f>IFERROR(('Provoz opční 1'!AF$28+2*'Provoz opční 1'!AF$29)/('Provoz opční 1'!AF$4+2*'Provoz opční 1'!AF$5),0)</f>
        <v>0.66671330019352426</v>
      </c>
      <c r="AI109" s="629">
        <f>IFERROR(('Provoz opční 1'!AG$28+2*'Provoz opční 1'!AG$29)/('Provoz opční 1'!AG$4+2*'Provoz opční 1'!AG$5),0)</f>
        <v>0.66671330019352426</v>
      </c>
      <c r="AJ109" s="629">
        <f>IFERROR(('Provoz opční 1'!AH$28+2*'Provoz opční 1'!AH$29)/('Provoz opční 1'!AH$4+2*'Provoz opční 1'!AH$5),0)</f>
        <v>0.66671330019352426</v>
      </c>
      <c r="AK109" s="659">
        <f>IFERROR(('Provoz opční 1'!AI$28+2*'Provoz opční 1'!AI$29)/('Provoz opční 1'!AI$4+2*'Provoz opční 1'!AI$5),0)</f>
        <v>0.66671330019352426</v>
      </c>
      <c r="AL109" s="727" t="s">
        <v>623</v>
      </c>
    </row>
    <row r="110" spans="1:38" x14ac:dyDescent="0.3">
      <c r="A110" s="4">
        <f t="shared" ref="A110:B112" si="33">IF(A68="","",A68)</f>
        <v>14</v>
      </c>
      <c r="B110" s="45" t="str">
        <f t="shared" si="33"/>
        <v>Provozní režie</v>
      </c>
      <c r="C110" s="340" t="str">
        <f t="shared" si="32"/>
        <v/>
      </c>
      <c r="D110" s="65" t="str">
        <f t="shared" si="32"/>
        <v/>
      </c>
      <c r="E110" s="629">
        <f>IFERROR(('Provoz opční 1'!C$28+2*'Provoz opční 1'!C$29)/('Provoz opční 1'!C$4+2*'Provoz opční 1'!C$5),0)</f>
        <v>0</v>
      </c>
      <c r="F110" s="629">
        <f>IFERROR(('Provoz opční 1'!D$28+2*'Provoz opční 1'!D$29)/('Provoz opční 1'!D$4+2*'Provoz opční 1'!D$5),0)</f>
        <v>0</v>
      </c>
      <c r="G110" s="629">
        <f>IFERROR(('Provoz opční 1'!E$28+2*'Provoz opční 1'!E$29)/('Provoz opční 1'!E$4+2*'Provoz opční 1'!E$5),0)</f>
        <v>0</v>
      </c>
      <c r="H110" s="629">
        <f>IFERROR(('Provoz opční 1'!F$28+2*'Provoz opční 1'!F$29)/('Provoz opční 1'!F$4+2*'Provoz opční 1'!F$5),0)</f>
        <v>0</v>
      </c>
      <c r="I110" s="629">
        <f>IFERROR(('Provoz opční 1'!G$28+2*'Provoz opční 1'!G$29)/('Provoz opční 1'!G$4+2*'Provoz opční 1'!G$5),0)</f>
        <v>0</v>
      </c>
      <c r="J110" s="629">
        <f>IFERROR(('Provoz opční 1'!H$28+2*'Provoz opční 1'!H$29)/('Provoz opční 1'!H$4+2*'Provoz opční 1'!H$5),0)</f>
        <v>0.80794720809782039</v>
      </c>
      <c r="K110" s="629">
        <f>IFERROR(('Provoz opční 1'!I$28+2*'Provoz opční 1'!I$29)/('Provoz opční 1'!I$4+2*'Provoz opční 1'!I$5),0)</f>
        <v>0.66671330019352426</v>
      </c>
      <c r="L110" s="629">
        <f>IFERROR(('Provoz opční 1'!J$28+2*'Provoz opční 1'!J$29)/('Provoz opční 1'!J$4+2*'Provoz opční 1'!J$5),0)</f>
        <v>0.66671330019352426</v>
      </c>
      <c r="M110" s="629">
        <f>IFERROR(('Provoz opční 1'!K$28+2*'Provoz opční 1'!K$29)/('Provoz opční 1'!K$4+2*'Provoz opční 1'!K$5),0)</f>
        <v>0.66671330019352426</v>
      </c>
      <c r="N110" s="629">
        <f>IFERROR(('Provoz opční 1'!L$28+2*'Provoz opční 1'!L$29)/('Provoz opční 1'!L$4+2*'Provoz opční 1'!L$5),0)</f>
        <v>0.66671330019352426</v>
      </c>
      <c r="O110" s="629">
        <f>IFERROR(('Provoz opční 1'!M$28+2*'Provoz opční 1'!M$29)/('Provoz opční 1'!M$4+2*'Provoz opční 1'!M$5),0)</f>
        <v>0.66671330019352426</v>
      </c>
      <c r="P110" s="629">
        <f>IFERROR(('Provoz opční 1'!N$28+2*'Provoz opční 1'!N$29)/('Provoz opční 1'!N$4+2*'Provoz opční 1'!N$5),0)</f>
        <v>0.66671330019352426</v>
      </c>
      <c r="Q110" s="629">
        <f>IFERROR(('Provoz opční 1'!O$28+2*'Provoz opční 1'!O$29)/('Provoz opční 1'!O$4+2*'Provoz opční 1'!O$5),0)</f>
        <v>0.66671330019352426</v>
      </c>
      <c r="R110" s="629">
        <f>IFERROR(('Provoz opční 1'!P$28+2*'Provoz opční 1'!P$29)/('Provoz opční 1'!P$4+2*'Provoz opční 1'!P$5),0)</f>
        <v>0.66671330019352426</v>
      </c>
      <c r="S110" s="629">
        <f>IFERROR(('Provoz opční 1'!Q$28+2*'Provoz opční 1'!Q$29)/('Provoz opční 1'!Q$4+2*'Provoz opční 1'!Q$5),0)</f>
        <v>0.66671330019352426</v>
      </c>
      <c r="T110" s="629">
        <f>IFERROR(('Provoz opční 1'!R$28+2*'Provoz opční 1'!R$29)/('Provoz opční 1'!R$4+2*'Provoz opční 1'!R$5),0)</f>
        <v>0.66671330019352426</v>
      </c>
      <c r="U110" s="629">
        <f>IFERROR(('Provoz opční 1'!S$28+2*'Provoz opční 1'!S$29)/('Provoz opční 1'!S$4+2*'Provoz opční 1'!S$5),0)</f>
        <v>0.66671330019352426</v>
      </c>
      <c r="V110" s="629">
        <f>IFERROR(('Provoz opční 1'!T$28+2*'Provoz opční 1'!T$29)/('Provoz opční 1'!T$4+2*'Provoz opční 1'!T$5),0)</f>
        <v>0.66671330019352426</v>
      </c>
      <c r="W110" s="629">
        <f>IFERROR(('Provoz opční 1'!U$28+2*'Provoz opční 1'!U$29)/('Provoz opční 1'!U$4+2*'Provoz opční 1'!U$5),0)</f>
        <v>0.66671330019352426</v>
      </c>
      <c r="X110" s="629">
        <f>IFERROR(('Provoz opční 1'!V$28+2*'Provoz opční 1'!V$29)/('Provoz opční 1'!V$4+2*'Provoz opční 1'!V$5),0)</f>
        <v>0.66671330019352426</v>
      </c>
      <c r="Y110" s="629">
        <f>IFERROR(('Provoz opční 1'!W$28+2*'Provoz opční 1'!W$29)/('Provoz opční 1'!W$4+2*'Provoz opční 1'!W$5),0)</f>
        <v>0.66671330019352426</v>
      </c>
      <c r="Z110" s="629">
        <f>IFERROR(('Provoz opční 1'!X$28+2*'Provoz opční 1'!X$29)/('Provoz opční 1'!X$4+2*'Provoz opční 1'!X$5),0)</f>
        <v>0.66671330019352426</v>
      </c>
      <c r="AA110" s="629">
        <f>IFERROR(('Provoz opční 1'!Y$28+2*'Provoz opční 1'!Y$29)/('Provoz opční 1'!Y$4+2*'Provoz opční 1'!Y$5),0)</f>
        <v>0.66671330019352426</v>
      </c>
      <c r="AB110" s="629">
        <f>IFERROR(('Provoz opční 1'!Z$28+2*'Provoz opční 1'!Z$29)/('Provoz opční 1'!Z$4+2*'Provoz opční 1'!Z$5),0)</f>
        <v>0.66671330019352426</v>
      </c>
      <c r="AC110" s="629">
        <f>IFERROR(('Provoz opční 1'!AA$28+2*'Provoz opční 1'!AA$29)/('Provoz opční 1'!AA$4+2*'Provoz opční 1'!AA$5),0)</f>
        <v>0.66671330019352426</v>
      </c>
      <c r="AD110" s="629">
        <f>IFERROR(('Provoz opční 1'!AB$28+2*'Provoz opční 1'!AB$29)/('Provoz opční 1'!AB$4+2*'Provoz opční 1'!AB$5),0)</f>
        <v>0.66671330019352426</v>
      </c>
      <c r="AE110" s="629">
        <f>IFERROR(('Provoz opční 1'!AC$28+2*'Provoz opční 1'!AC$29)/('Provoz opční 1'!AC$4+2*'Provoz opční 1'!AC$5),0)</f>
        <v>0.66671330019352426</v>
      </c>
      <c r="AF110" s="629">
        <f>IFERROR(('Provoz opční 1'!AD$28+2*'Provoz opční 1'!AD$29)/('Provoz opční 1'!AD$4+2*'Provoz opční 1'!AD$5),0)</f>
        <v>0.66671330019352426</v>
      </c>
      <c r="AG110" s="629">
        <f>IFERROR(('Provoz opční 1'!AE$28+2*'Provoz opční 1'!AE$29)/('Provoz opční 1'!AE$4+2*'Provoz opční 1'!AE$5),0)</f>
        <v>0.66671330019352426</v>
      </c>
      <c r="AH110" s="629">
        <f>IFERROR(('Provoz opční 1'!AF$28+2*'Provoz opční 1'!AF$29)/('Provoz opční 1'!AF$4+2*'Provoz opční 1'!AF$5),0)</f>
        <v>0.66671330019352426</v>
      </c>
      <c r="AI110" s="629">
        <f>IFERROR(('Provoz opční 1'!AG$28+2*'Provoz opční 1'!AG$29)/('Provoz opční 1'!AG$4+2*'Provoz opční 1'!AG$5),0)</f>
        <v>0.66671330019352426</v>
      </c>
      <c r="AJ110" s="629">
        <f>IFERROR(('Provoz opční 1'!AH$28+2*'Provoz opční 1'!AH$29)/('Provoz opční 1'!AH$4+2*'Provoz opční 1'!AH$5),0)</f>
        <v>0.66671330019352426</v>
      </c>
      <c r="AK110" s="659">
        <f>IFERROR(('Provoz opční 1'!AI$28+2*'Provoz opční 1'!AI$29)/('Provoz opční 1'!AI$4+2*'Provoz opční 1'!AI$5),0)</f>
        <v>0.66671330019352426</v>
      </c>
      <c r="AL110" s="727" t="s">
        <v>623</v>
      </c>
    </row>
    <row r="111" spans="1:38" x14ac:dyDescent="0.3">
      <c r="A111" s="4">
        <f t="shared" si="33"/>
        <v>15</v>
      </c>
      <c r="B111" s="45" t="str">
        <f t="shared" si="33"/>
        <v>Správní režie</v>
      </c>
      <c r="C111" s="340" t="str">
        <f t="shared" si="32"/>
        <v/>
      </c>
      <c r="D111" s="65" t="str">
        <f t="shared" si="32"/>
        <v/>
      </c>
      <c r="E111" s="629">
        <f>IFERROR(('Provoz opční 1'!C$28+2*'Provoz opční 1'!C$29)/('Provoz opční 1'!C$4+2*'Provoz opční 1'!C$5),0)</f>
        <v>0</v>
      </c>
      <c r="F111" s="629">
        <f>IFERROR(('Provoz opční 1'!D$28+2*'Provoz opční 1'!D$29)/('Provoz opční 1'!D$4+2*'Provoz opční 1'!D$5),0)</f>
        <v>0</v>
      </c>
      <c r="G111" s="629">
        <f>IFERROR(('Provoz opční 1'!E$28+2*'Provoz opční 1'!E$29)/('Provoz opční 1'!E$4+2*'Provoz opční 1'!E$5),0)</f>
        <v>0</v>
      </c>
      <c r="H111" s="629">
        <f>IFERROR(('Provoz opční 1'!F$28+2*'Provoz opční 1'!F$29)/('Provoz opční 1'!F$4+2*'Provoz opční 1'!F$5),0)</f>
        <v>0</v>
      </c>
      <c r="I111" s="629">
        <f>IFERROR(('Provoz opční 1'!G$28+2*'Provoz opční 1'!G$29)/('Provoz opční 1'!G$4+2*'Provoz opční 1'!G$5),0)</f>
        <v>0</v>
      </c>
      <c r="J111" s="629">
        <f>IFERROR(('Provoz opční 1'!H$28+2*'Provoz opční 1'!H$29)/('Provoz opční 1'!H$4+2*'Provoz opční 1'!H$5),0)</f>
        <v>0.80794720809782039</v>
      </c>
      <c r="K111" s="629">
        <f>IFERROR(('Provoz opční 1'!I$28+2*'Provoz opční 1'!I$29)/('Provoz opční 1'!I$4+2*'Provoz opční 1'!I$5),0)</f>
        <v>0.66671330019352426</v>
      </c>
      <c r="L111" s="629">
        <f>IFERROR(('Provoz opční 1'!J$28+2*'Provoz opční 1'!J$29)/('Provoz opční 1'!J$4+2*'Provoz opční 1'!J$5),0)</f>
        <v>0.66671330019352426</v>
      </c>
      <c r="M111" s="629">
        <f>IFERROR(('Provoz opční 1'!K$28+2*'Provoz opční 1'!K$29)/('Provoz opční 1'!K$4+2*'Provoz opční 1'!K$5),0)</f>
        <v>0.66671330019352426</v>
      </c>
      <c r="N111" s="629">
        <f>IFERROR(('Provoz opční 1'!L$28+2*'Provoz opční 1'!L$29)/('Provoz opční 1'!L$4+2*'Provoz opční 1'!L$5),0)</f>
        <v>0.66671330019352426</v>
      </c>
      <c r="O111" s="629">
        <f>IFERROR(('Provoz opční 1'!M$28+2*'Provoz opční 1'!M$29)/('Provoz opční 1'!M$4+2*'Provoz opční 1'!M$5),0)</f>
        <v>0.66671330019352426</v>
      </c>
      <c r="P111" s="629">
        <f>IFERROR(('Provoz opční 1'!N$28+2*'Provoz opční 1'!N$29)/('Provoz opční 1'!N$4+2*'Provoz opční 1'!N$5),0)</f>
        <v>0.66671330019352426</v>
      </c>
      <c r="Q111" s="629">
        <f>IFERROR(('Provoz opční 1'!O$28+2*'Provoz opční 1'!O$29)/('Provoz opční 1'!O$4+2*'Provoz opční 1'!O$5),0)</f>
        <v>0.66671330019352426</v>
      </c>
      <c r="R111" s="629">
        <f>IFERROR(('Provoz opční 1'!P$28+2*'Provoz opční 1'!P$29)/('Provoz opční 1'!P$4+2*'Provoz opční 1'!P$5),0)</f>
        <v>0.66671330019352426</v>
      </c>
      <c r="S111" s="629">
        <f>IFERROR(('Provoz opční 1'!Q$28+2*'Provoz opční 1'!Q$29)/('Provoz opční 1'!Q$4+2*'Provoz opční 1'!Q$5),0)</f>
        <v>0.66671330019352426</v>
      </c>
      <c r="T111" s="629">
        <f>IFERROR(('Provoz opční 1'!R$28+2*'Provoz opční 1'!R$29)/('Provoz opční 1'!R$4+2*'Provoz opční 1'!R$5),0)</f>
        <v>0.66671330019352426</v>
      </c>
      <c r="U111" s="629">
        <f>IFERROR(('Provoz opční 1'!S$28+2*'Provoz opční 1'!S$29)/('Provoz opční 1'!S$4+2*'Provoz opční 1'!S$5),0)</f>
        <v>0.66671330019352426</v>
      </c>
      <c r="V111" s="629">
        <f>IFERROR(('Provoz opční 1'!T$28+2*'Provoz opční 1'!T$29)/('Provoz opční 1'!T$4+2*'Provoz opční 1'!T$5),0)</f>
        <v>0.66671330019352426</v>
      </c>
      <c r="W111" s="629">
        <f>IFERROR(('Provoz opční 1'!U$28+2*'Provoz opční 1'!U$29)/('Provoz opční 1'!U$4+2*'Provoz opční 1'!U$5),0)</f>
        <v>0.66671330019352426</v>
      </c>
      <c r="X111" s="629">
        <f>IFERROR(('Provoz opční 1'!V$28+2*'Provoz opční 1'!V$29)/('Provoz opční 1'!V$4+2*'Provoz opční 1'!V$5),0)</f>
        <v>0.66671330019352426</v>
      </c>
      <c r="Y111" s="629">
        <f>IFERROR(('Provoz opční 1'!W$28+2*'Provoz opční 1'!W$29)/('Provoz opční 1'!W$4+2*'Provoz opční 1'!W$5),0)</f>
        <v>0.66671330019352426</v>
      </c>
      <c r="Z111" s="629">
        <f>IFERROR(('Provoz opční 1'!X$28+2*'Provoz opční 1'!X$29)/('Provoz opční 1'!X$4+2*'Provoz opční 1'!X$5),0)</f>
        <v>0.66671330019352426</v>
      </c>
      <c r="AA111" s="629">
        <f>IFERROR(('Provoz opční 1'!Y$28+2*'Provoz opční 1'!Y$29)/('Provoz opční 1'!Y$4+2*'Provoz opční 1'!Y$5),0)</f>
        <v>0.66671330019352426</v>
      </c>
      <c r="AB111" s="629">
        <f>IFERROR(('Provoz opční 1'!Z$28+2*'Provoz opční 1'!Z$29)/('Provoz opční 1'!Z$4+2*'Provoz opční 1'!Z$5),0)</f>
        <v>0.66671330019352426</v>
      </c>
      <c r="AC111" s="629">
        <f>IFERROR(('Provoz opční 1'!AA$28+2*'Provoz opční 1'!AA$29)/('Provoz opční 1'!AA$4+2*'Provoz opční 1'!AA$5),0)</f>
        <v>0.66671330019352426</v>
      </c>
      <c r="AD111" s="629">
        <f>IFERROR(('Provoz opční 1'!AB$28+2*'Provoz opční 1'!AB$29)/('Provoz opční 1'!AB$4+2*'Provoz opční 1'!AB$5),0)</f>
        <v>0.66671330019352426</v>
      </c>
      <c r="AE111" s="629">
        <f>IFERROR(('Provoz opční 1'!AC$28+2*'Provoz opční 1'!AC$29)/('Provoz opční 1'!AC$4+2*'Provoz opční 1'!AC$5),0)</f>
        <v>0.66671330019352426</v>
      </c>
      <c r="AF111" s="629">
        <f>IFERROR(('Provoz opční 1'!AD$28+2*'Provoz opční 1'!AD$29)/('Provoz opční 1'!AD$4+2*'Provoz opční 1'!AD$5),0)</f>
        <v>0.66671330019352426</v>
      </c>
      <c r="AG111" s="629">
        <f>IFERROR(('Provoz opční 1'!AE$28+2*'Provoz opční 1'!AE$29)/('Provoz opční 1'!AE$4+2*'Provoz opční 1'!AE$5),0)</f>
        <v>0.66671330019352426</v>
      </c>
      <c r="AH111" s="629">
        <f>IFERROR(('Provoz opční 1'!AF$28+2*'Provoz opční 1'!AF$29)/('Provoz opční 1'!AF$4+2*'Provoz opční 1'!AF$5),0)</f>
        <v>0.66671330019352426</v>
      </c>
      <c r="AI111" s="629">
        <f>IFERROR(('Provoz opční 1'!AG$28+2*'Provoz opční 1'!AG$29)/('Provoz opční 1'!AG$4+2*'Provoz opční 1'!AG$5),0)</f>
        <v>0.66671330019352426</v>
      </c>
      <c r="AJ111" s="629">
        <f>IFERROR(('Provoz opční 1'!AH$28+2*'Provoz opční 1'!AH$29)/('Provoz opční 1'!AH$4+2*'Provoz opční 1'!AH$5),0)</f>
        <v>0.66671330019352426</v>
      </c>
      <c r="AK111" s="659">
        <f>IFERROR(('Provoz opční 1'!AI$28+2*'Provoz opční 1'!AI$29)/('Provoz opční 1'!AI$4+2*'Provoz opční 1'!AI$5),0)</f>
        <v>0.66671330019352426</v>
      </c>
      <c r="AL111" s="727" t="s">
        <v>623</v>
      </c>
    </row>
    <row r="112" spans="1:38" x14ac:dyDescent="0.3">
      <c r="A112" s="9">
        <f t="shared" si="33"/>
        <v>16</v>
      </c>
      <c r="B112" s="67" t="str">
        <f t="shared" si="33"/>
        <v>Zisk</v>
      </c>
      <c r="C112" s="341" t="str">
        <f t="shared" si="32"/>
        <v/>
      </c>
      <c r="D112" s="68" t="str">
        <f t="shared" si="32"/>
        <v/>
      </c>
      <c r="E112" s="629">
        <f>IFERROR(('Provoz opční 1'!C$28+2*'Provoz opční 1'!C$29)/('Provoz opční 1'!C$4+2*'Provoz opční 1'!C$5),0)</f>
        <v>0</v>
      </c>
      <c r="F112" s="629">
        <f>IFERROR(('Provoz opční 1'!D$28+2*'Provoz opční 1'!D$29)/('Provoz opční 1'!D$4+2*'Provoz opční 1'!D$5),0)</f>
        <v>0</v>
      </c>
      <c r="G112" s="629">
        <f>IFERROR(('Provoz opční 1'!E$28+2*'Provoz opční 1'!E$29)/('Provoz opční 1'!E$4+2*'Provoz opční 1'!E$5),0)</f>
        <v>0</v>
      </c>
      <c r="H112" s="629">
        <f>IFERROR(('Provoz opční 1'!F$28+2*'Provoz opční 1'!F$29)/('Provoz opční 1'!F$4+2*'Provoz opční 1'!F$5),0)</f>
        <v>0</v>
      </c>
      <c r="I112" s="629">
        <f>IFERROR(('Provoz opční 1'!G$28+2*'Provoz opční 1'!G$29)/('Provoz opční 1'!G$4+2*'Provoz opční 1'!G$5),0)</f>
        <v>0</v>
      </c>
      <c r="J112" s="629">
        <f>IFERROR(('Provoz opční 1'!H$28+2*'Provoz opční 1'!H$29)/('Provoz opční 1'!H$4+2*'Provoz opční 1'!H$5),0)</f>
        <v>0.80794720809782039</v>
      </c>
      <c r="K112" s="629">
        <f>IFERROR(('Provoz opční 1'!I$28+2*'Provoz opční 1'!I$29)/('Provoz opční 1'!I$4+2*'Provoz opční 1'!I$5),0)</f>
        <v>0.66671330019352426</v>
      </c>
      <c r="L112" s="629">
        <f>IFERROR(('Provoz opční 1'!J$28+2*'Provoz opční 1'!J$29)/('Provoz opční 1'!J$4+2*'Provoz opční 1'!J$5),0)</f>
        <v>0.66671330019352426</v>
      </c>
      <c r="M112" s="629">
        <f>IFERROR(('Provoz opční 1'!K$28+2*'Provoz opční 1'!K$29)/('Provoz opční 1'!K$4+2*'Provoz opční 1'!K$5),0)</f>
        <v>0.66671330019352426</v>
      </c>
      <c r="N112" s="629">
        <f>IFERROR(('Provoz opční 1'!L$28+2*'Provoz opční 1'!L$29)/('Provoz opční 1'!L$4+2*'Provoz opční 1'!L$5),0)</f>
        <v>0.66671330019352426</v>
      </c>
      <c r="O112" s="629">
        <f>IFERROR(('Provoz opční 1'!M$28+2*'Provoz opční 1'!M$29)/('Provoz opční 1'!M$4+2*'Provoz opční 1'!M$5),0)</f>
        <v>0.66671330019352426</v>
      </c>
      <c r="P112" s="629">
        <f>IFERROR(('Provoz opční 1'!N$28+2*'Provoz opční 1'!N$29)/('Provoz opční 1'!N$4+2*'Provoz opční 1'!N$5),0)</f>
        <v>0.66671330019352426</v>
      </c>
      <c r="Q112" s="629">
        <f>IFERROR(('Provoz opční 1'!O$28+2*'Provoz opční 1'!O$29)/('Provoz opční 1'!O$4+2*'Provoz opční 1'!O$5),0)</f>
        <v>0.66671330019352426</v>
      </c>
      <c r="R112" s="629">
        <f>IFERROR(('Provoz opční 1'!P$28+2*'Provoz opční 1'!P$29)/('Provoz opční 1'!P$4+2*'Provoz opční 1'!P$5),0)</f>
        <v>0.66671330019352426</v>
      </c>
      <c r="S112" s="629">
        <f>IFERROR(('Provoz opční 1'!Q$28+2*'Provoz opční 1'!Q$29)/('Provoz opční 1'!Q$4+2*'Provoz opční 1'!Q$5),0)</f>
        <v>0.66671330019352426</v>
      </c>
      <c r="T112" s="629">
        <f>IFERROR(('Provoz opční 1'!R$28+2*'Provoz opční 1'!R$29)/('Provoz opční 1'!R$4+2*'Provoz opční 1'!R$5),0)</f>
        <v>0.66671330019352426</v>
      </c>
      <c r="U112" s="629">
        <f>IFERROR(('Provoz opční 1'!S$28+2*'Provoz opční 1'!S$29)/('Provoz opční 1'!S$4+2*'Provoz opční 1'!S$5),0)</f>
        <v>0.66671330019352426</v>
      </c>
      <c r="V112" s="629">
        <f>IFERROR(('Provoz opční 1'!T$28+2*'Provoz opční 1'!T$29)/('Provoz opční 1'!T$4+2*'Provoz opční 1'!T$5),0)</f>
        <v>0.66671330019352426</v>
      </c>
      <c r="W112" s="629">
        <f>IFERROR(('Provoz opční 1'!U$28+2*'Provoz opční 1'!U$29)/('Provoz opční 1'!U$4+2*'Provoz opční 1'!U$5),0)</f>
        <v>0.66671330019352426</v>
      </c>
      <c r="X112" s="629">
        <f>IFERROR(('Provoz opční 1'!V$28+2*'Provoz opční 1'!V$29)/('Provoz opční 1'!V$4+2*'Provoz opční 1'!V$5),0)</f>
        <v>0.66671330019352426</v>
      </c>
      <c r="Y112" s="629">
        <f>IFERROR(('Provoz opční 1'!W$28+2*'Provoz opční 1'!W$29)/('Provoz opční 1'!W$4+2*'Provoz opční 1'!W$5),0)</f>
        <v>0.66671330019352426</v>
      </c>
      <c r="Z112" s="629">
        <f>IFERROR(('Provoz opční 1'!X$28+2*'Provoz opční 1'!X$29)/('Provoz opční 1'!X$4+2*'Provoz opční 1'!X$5),0)</f>
        <v>0.66671330019352426</v>
      </c>
      <c r="AA112" s="629">
        <f>IFERROR(('Provoz opční 1'!Y$28+2*'Provoz opční 1'!Y$29)/('Provoz opční 1'!Y$4+2*'Provoz opční 1'!Y$5),0)</f>
        <v>0.66671330019352426</v>
      </c>
      <c r="AB112" s="629">
        <f>IFERROR(('Provoz opční 1'!Z$28+2*'Provoz opční 1'!Z$29)/('Provoz opční 1'!Z$4+2*'Provoz opční 1'!Z$5),0)</f>
        <v>0.66671330019352426</v>
      </c>
      <c r="AC112" s="629">
        <f>IFERROR(('Provoz opční 1'!AA$28+2*'Provoz opční 1'!AA$29)/('Provoz opční 1'!AA$4+2*'Provoz opční 1'!AA$5),0)</f>
        <v>0.66671330019352426</v>
      </c>
      <c r="AD112" s="629">
        <f>IFERROR(('Provoz opční 1'!AB$28+2*'Provoz opční 1'!AB$29)/('Provoz opční 1'!AB$4+2*'Provoz opční 1'!AB$5),0)</f>
        <v>0.66671330019352426</v>
      </c>
      <c r="AE112" s="629">
        <f>IFERROR(('Provoz opční 1'!AC$28+2*'Provoz opční 1'!AC$29)/('Provoz opční 1'!AC$4+2*'Provoz opční 1'!AC$5),0)</f>
        <v>0.66671330019352426</v>
      </c>
      <c r="AF112" s="629">
        <f>IFERROR(('Provoz opční 1'!AD$28+2*'Provoz opční 1'!AD$29)/('Provoz opční 1'!AD$4+2*'Provoz opční 1'!AD$5),0)</f>
        <v>0.66671330019352426</v>
      </c>
      <c r="AG112" s="629">
        <f>IFERROR(('Provoz opční 1'!AE$28+2*'Provoz opční 1'!AE$29)/('Provoz opční 1'!AE$4+2*'Provoz opční 1'!AE$5),0)</f>
        <v>0.66671330019352426</v>
      </c>
      <c r="AH112" s="629">
        <f>IFERROR(('Provoz opční 1'!AF$28+2*'Provoz opční 1'!AF$29)/('Provoz opční 1'!AF$4+2*'Provoz opční 1'!AF$5),0)</f>
        <v>0.66671330019352426</v>
      </c>
      <c r="AI112" s="629">
        <f>IFERROR(('Provoz opční 1'!AG$28+2*'Provoz opční 1'!AG$29)/('Provoz opční 1'!AG$4+2*'Provoz opční 1'!AG$5),0)</f>
        <v>0.66671330019352426</v>
      </c>
      <c r="AJ112" s="629">
        <f>IFERROR(('Provoz opční 1'!AH$28+2*'Provoz opční 1'!AH$29)/('Provoz opční 1'!AH$4+2*'Provoz opční 1'!AH$5),0)</f>
        <v>0.66671330019352426</v>
      </c>
      <c r="AK112" s="659">
        <f>IFERROR(('Provoz opční 1'!AI$28+2*'Provoz opční 1'!AI$29)/('Provoz opční 1'!AI$4+2*'Provoz opční 1'!AI$5),0)</f>
        <v>0.66671330019352426</v>
      </c>
      <c r="AL112" s="727" t="s">
        <v>623</v>
      </c>
    </row>
    <row r="113" spans="1:38" ht="15" thickBot="1" x14ac:dyDescent="0.35">
      <c r="A113" s="5"/>
      <c r="B113" s="69"/>
      <c r="C113" s="342"/>
      <c r="D113" s="70"/>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32"/>
      <c r="AL113" s="732"/>
    </row>
    <row r="114" spans="1:38" s="534" customFormat="1" hidden="1" x14ac:dyDescent="0.3">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39"/>
      <c r="AL114" s="539"/>
    </row>
    <row r="115" spans="1:38" s="534" customFormat="1" hidden="1" x14ac:dyDescent="0.3">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39"/>
    </row>
    <row r="116" spans="1:38" s="534" customFormat="1" hidden="1" x14ac:dyDescent="0.3">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39"/>
    </row>
    <row r="117" spans="1:38" s="534" customFormat="1" hidden="1" x14ac:dyDescent="0.3">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39"/>
    </row>
    <row r="118" spans="1:38" s="534" customFormat="1" hidden="1" x14ac:dyDescent="0.3">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39"/>
    </row>
    <row r="119" spans="1:38" s="534" customFormat="1"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2"/>
    </row>
    <row r="120" spans="1:38"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42"/>
    </row>
    <row r="121" spans="1:38" hidden="1" x14ac:dyDescent="0.3">
      <c r="A121" s="9"/>
      <c r="B121" s="67"/>
      <c r="C121" s="67"/>
      <c r="D121" s="76"/>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699"/>
    </row>
    <row r="122" spans="1:38" ht="15" hidden="1" thickBot="1" x14ac:dyDescent="0.35">
      <c r="A122" s="5"/>
      <c r="B122" s="69"/>
      <c r="C122" s="69"/>
      <c r="D122" s="70"/>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700"/>
    </row>
    <row r="123" spans="1:38" x14ac:dyDescent="0.3"/>
  </sheetData>
  <sheetProtection algorithmName="SHA-512" hashValue="ApDZFGaJElk3Dk9AWKgyLdHlftHD8GM00Yy4vx+N6ZFqfu3DMQwv8Sr9zW5EUuXwXNuiXw9DAvlZe1wXUf2NNw==" saltValue="anuOfc6IZyuLXz8BCFdqHQ==" spinCount="100000" sheet="1" objects="1" scenarios="1"/>
  <conditionalFormatting sqref="E38:AL38">
    <cfRule type="cellIs" dxfId="614" priority="3" operator="greaterThan">
      <formula>E$41</formula>
    </cfRule>
  </conditionalFormatting>
  <conditionalFormatting sqref="J38:AL38">
    <cfRule type="cellIs" dxfId="613" priority="1" operator="lessThan">
      <formula>I$38*(1-J$39)</formula>
    </cfRule>
    <cfRule type="cellIs" dxfId="612" priority="2" operator="greaterThan">
      <formula>I$38*(1+J$39)</formula>
    </cfRule>
  </conditionalFormatting>
  <pageMargins left="0.7" right="0.7" top="0.78740157499999996" bottom="0.78740157499999996" header="0.3" footer="0.3"/>
  <pageSetup paperSize="9" orientation="portrait" r:id="rId1"/>
  <ignoredErrors>
    <ignoredError sqref="E66:AK66 E108:AK10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E953-6A89-4590-9B0E-6337ACBBF5B0}">
  <sheetPr>
    <tabColor theme="9"/>
  </sheetPr>
  <dimension ref="A1:AR123"/>
  <sheetViews>
    <sheetView showGridLines="0" zoomScaleNormal="100" workbookViewId="0">
      <pane xSplit="4" topLeftCell="E1" activePane="topRight" state="frozen"/>
      <selection activeCell="AL11" sqref="AL11"/>
      <selection pane="topRight" activeCell="A21" sqref="A21"/>
    </sheetView>
  </sheetViews>
  <sheetFormatPr defaultColWidth="0" defaultRowHeight="14.4" customHeight="1" zeroHeight="1" x14ac:dyDescent="0.3"/>
  <cols>
    <col min="1" max="1" width="4" style="1" bestFit="1" customWidth="1"/>
    <col min="2" max="2" width="42.6640625" style="1" customWidth="1"/>
    <col min="3" max="3" width="5" style="1" bestFit="1" customWidth="1"/>
    <col min="4" max="4" width="21.6640625" style="78" customWidth="1"/>
    <col min="5" max="37" width="9.109375" style="51" customWidth="1"/>
    <col min="38" max="38" width="36" style="51" bestFit="1" customWidth="1"/>
    <col min="39" max="39" width="4" style="51" customWidth="1"/>
    <col min="40" max="40" width="4.109375" style="1" hidden="1" customWidth="1"/>
    <col min="41" max="42" width="4.6640625" style="1" hidden="1" customWidth="1"/>
    <col min="43" max="43" width="4.5546875" style="1" hidden="1" customWidth="1"/>
    <col min="44" max="44" width="2.6640625" style="1" hidden="1" customWidth="1"/>
    <col min="45" max="16384" width="9.109375" style="1" hidden="1"/>
  </cols>
  <sheetData>
    <row r="1" spans="1:44" x14ac:dyDescent="0.3">
      <c r="A1" s="13" t="s">
        <v>586</v>
      </c>
      <c r="B1" s="15"/>
      <c r="C1" s="15"/>
      <c r="D1" s="664"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652"/>
      <c r="AL1" s="747"/>
      <c r="AM1" s="701"/>
      <c r="AN1" s="1013"/>
      <c r="AO1" s="1013"/>
      <c r="AP1" s="1013"/>
      <c r="AQ1" s="1013"/>
      <c r="AR1" s="702"/>
    </row>
    <row r="2" spans="1:44" ht="15" thickBot="1" x14ac:dyDescent="0.35">
      <c r="A2" s="6" t="s">
        <v>598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8">
        <f>'Provoz výchozí'!AI2</f>
        <v>2059</v>
      </c>
      <c r="AL2" s="747"/>
      <c r="AM2" s="703"/>
      <c r="AN2" s="693"/>
      <c r="AO2" s="693"/>
      <c r="AP2" s="693"/>
      <c r="AQ2" s="703"/>
      <c r="AR2" s="702"/>
    </row>
    <row r="3" spans="1:44" ht="15" thickTop="1" x14ac:dyDescent="0.3">
      <c r="A3" s="3">
        <v>1</v>
      </c>
      <c r="B3" s="44" t="s">
        <v>84</v>
      </c>
      <c r="C3" s="62">
        <v>1.1000000000000001</v>
      </c>
      <c r="D3" s="63" t="s">
        <v>85</v>
      </c>
      <c r="E3" s="630">
        <f>E45+E87</f>
        <v>0</v>
      </c>
      <c r="F3" s="631">
        <f t="shared" ref="F3:AK3" si="0">F45+F87</f>
        <v>0</v>
      </c>
      <c r="G3" s="631">
        <f t="shared" si="0"/>
        <v>0</v>
      </c>
      <c r="H3" s="631">
        <f t="shared" si="0"/>
        <v>0</v>
      </c>
      <c r="I3" s="631">
        <f t="shared" si="0"/>
        <v>0</v>
      </c>
      <c r="J3" s="631">
        <f t="shared" si="0"/>
        <v>0</v>
      </c>
      <c r="K3" s="631">
        <f t="shared" si="0"/>
        <v>1</v>
      </c>
      <c r="L3" s="631">
        <f t="shared" si="0"/>
        <v>0.99999999999999978</v>
      </c>
      <c r="M3" s="631">
        <f t="shared" si="0"/>
        <v>0.99999999999999978</v>
      </c>
      <c r="N3" s="631">
        <f t="shared" si="0"/>
        <v>0.99999999999999978</v>
      </c>
      <c r="O3" s="631">
        <f t="shared" si="0"/>
        <v>0.99999999999999978</v>
      </c>
      <c r="P3" s="631">
        <f t="shared" si="0"/>
        <v>0.99999999999999978</v>
      </c>
      <c r="Q3" s="631">
        <f t="shared" si="0"/>
        <v>0.99999999999999978</v>
      </c>
      <c r="R3" s="631">
        <f t="shared" si="0"/>
        <v>0.99999999999999978</v>
      </c>
      <c r="S3" s="631">
        <f t="shared" si="0"/>
        <v>0.99999999999999978</v>
      </c>
      <c r="T3" s="631">
        <f t="shared" si="0"/>
        <v>0.99999999999999978</v>
      </c>
      <c r="U3" s="631">
        <f t="shared" si="0"/>
        <v>0.99999999999999978</v>
      </c>
      <c r="V3" s="631">
        <f t="shared" si="0"/>
        <v>0.99999999999999978</v>
      </c>
      <c r="W3" s="631">
        <f t="shared" si="0"/>
        <v>0.99999999999999978</v>
      </c>
      <c r="X3" s="631">
        <f t="shared" si="0"/>
        <v>0.99999999999999978</v>
      </c>
      <c r="Y3" s="631">
        <f t="shared" si="0"/>
        <v>0.99999999999999978</v>
      </c>
      <c r="Z3" s="631">
        <f t="shared" si="0"/>
        <v>0.99999999999999978</v>
      </c>
      <c r="AA3" s="631">
        <f t="shared" si="0"/>
        <v>0.99999999999999978</v>
      </c>
      <c r="AB3" s="631">
        <f t="shared" si="0"/>
        <v>0.99999999999999978</v>
      </c>
      <c r="AC3" s="631">
        <f t="shared" si="0"/>
        <v>0.99999999999999978</v>
      </c>
      <c r="AD3" s="631">
        <f t="shared" si="0"/>
        <v>0.99999999999999978</v>
      </c>
      <c r="AE3" s="631">
        <f t="shared" si="0"/>
        <v>0.99999999999999978</v>
      </c>
      <c r="AF3" s="631">
        <f t="shared" si="0"/>
        <v>0.99999999999999978</v>
      </c>
      <c r="AG3" s="631">
        <f t="shared" si="0"/>
        <v>0.99999999999999978</v>
      </c>
      <c r="AH3" s="631">
        <f t="shared" si="0"/>
        <v>0.99999999999999978</v>
      </c>
      <c r="AI3" s="631">
        <f t="shared" si="0"/>
        <v>0.99999999999999978</v>
      </c>
      <c r="AJ3" s="631">
        <f t="shared" si="0"/>
        <v>0.99999999999999978</v>
      </c>
      <c r="AK3" s="642">
        <f t="shared" si="0"/>
        <v>0.99999999999999978</v>
      </c>
      <c r="AL3" s="748"/>
      <c r="AM3" s="555"/>
      <c r="AN3" s="704"/>
      <c r="AO3" s="704"/>
      <c r="AP3" s="704"/>
      <c r="AQ3" s="705"/>
      <c r="AR3" s="702"/>
    </row>
    <row r="4" spans="1:44" x14ac:dyDescent="0.3">
      <c r="A4" s="4"/>
      <c r="B4" s="45"/>
      <c r="C4" s="64">
        <v>1.2</v>
      </c>
      <c r="D4" s="65" t="s">
        <v>86</v>
      </c>
      <c r="E4" s="632">
        <f t="shared" ref="E4:AK11" si="1">E46+E88</f>
        <v>0</v>
      </c>
      <c r="F4" s="633">
        <f t="shared" si="1"/>
        <v>0</v>
      </c>
      <c r="G4" s="633">
        <f t="shared" si="1"/>
        <v>0</v>
      </c>
      <c r="H4" s="633">
        <f t="shared" si="1"/>
        <v>0</v>
      </c>
      <c r="I4" s="633">
        <f t="shared" si="1"/>
        <v>0</v>
      </c>
      <c r="J4" s="633">
        <f t="shared" si="1"/>
        <v>0</v>
      </c>
      <c r="K4" s="633">
        <f t="shared" si="1"/>
        <v>1</v>
      </c>
      <c r="L4" s="633">
        <f t="shared" si="1"/>
        <v>0.99999999999999978</v>
      </c>
      <c r="M4" s="633">
        <f t="shared" si="1"/>
        <v>0.99999999999999978</v>
      </c>
      <c r="N4" s="633">
        <f t="shared" si="1"/>
        <v>0.99999999999999978</v>
      </c>
      <c r="O4" s="633">
        <f t="shared" si="1"/>
        <v>0.99999999999999978</v>
      </c>
      <c r="P4" s="633">
        <f t="shared" si="1"/>
        <v>0.99999999999999978</v>
      </c>
      <c r="Q4" s="633">
        <f t="shared" si="1"/>
        <v>0.99999999999999978</v>
      </c>
      <c r="R4" s="633">
        <f t="shared" si="1"/>
        <v>0.99999999999999978</v>
      </c>
      <c r="S4" s="633">
        <f t="shared" si="1"/>
        <v>0.99999999999999978</v>
      </c>
      <c r="T4" s="633">
        <f t="shared" si="1"/>
        <v>0.99999999999999978</v>
      </c>
      <c r="U4" s="633">
        <f t="shared" si="1"/>
        <v>0.99999999999999978</v>
      </c>
      <c r="V4" s="633">
        <f t="shared" si="1"/>
        <v>0.99999999999999978</v>
      </c>
      <c r="W4" s="633">
        <f t="shared" si="1"/>
        <v>0.99999999999999978</v>
      </c>
      <c r="X4" s="633">
        <f t="shared" si="1"/>
        <v>0.99999999999999978</v>
      </c>
      <c r="Y4" s="633">
        <f t="shared" si="1"/>
        <v>0.99999999999999978</v>
      </c>
      <c r="Z4" s="633">
        <f t="shared" si="1"/>
        <v>0.99999999999999978</v>
      </c>
      <c r="AA4" s="633">
        <f t="shared" si="1"/>
        <v>0.99999999999999978</v>
      </c>
      <c r="AB4" s="633">
        <f t="shared" si="1"/>
        <v>0.99999999999999978</v>
      </c>
      <c r="AC4" s="633">
        <f t="shared" si="1"/>
        <v>0.99999999999999978</v>
      </c>
      <c r="AD4" s="633">
        <f t="shared" si="1"/>
        <v>0.99999999999999978</v>
      </c>
      <c r="AE4" s="633">
        <f t="shared" si="1"/>
        <v>0.99999999999999978</v>
      </c>
      <c r="AF4" s="633">
        <f t="shared" si="1"/>
        <v>0.99999999999999978</v>
      </c>
      <c r="AG4" s="633">
        <f t="shared" si="1"/>
        <v>0.99999999999999978</v>
      </c>
      <c r="AH4" s="633">
        <f t="shared" si="1"/>
        <v>0.99999999999999978</v>
      </c>
      <c r="AI4" s="633">
        <f t="shared" si="1"/>
        <v>0.99999999999999978</v>
      </c>
      <c r="AJ4" s="633">
        <f t="shared" si="1"/>
        <v>0.99999999999999978</v>
      </c>
      <c r="AK4" s="643">
        <f t="shared" si="1"/>
        <v>0.99999999999999978</v>
      </c>
      <c r="AL4" s="748"/>
      <c r="AM4" s="555"/>
      <c r="AN4" s="704"/>
      <c r="AO4" s="704"/>
      <c r="AP4" s="704"/>
      <c r="AQ4" s="705"/>
      <c r="AR4" s="702"/>
    </row>
    <row r="5" spans="1:44" x14ac:dyDescent="0.3">
      <c r="A5" s="4">
        <v>2</v>
      </c>
      <c r="B5" s="45" t="s">
        <v>87</v>
      </c>
      <c r="C5" s="64"/>
      <c r="D5" s="65"/>
      <c r="E5" s="632">
        <f t="shared" si="1"/>
        <v>0</v>
      </c>
      <c r="F5" s="633">
        <f t="shared" si="1"/>
        <v>0</v>
      </c>
      <c r="G5" s="633">
        <f t="shared" si="1"/>
        <v>0</v>
      </c>
      <c r="H5" s="633">
        <f t="shared" si="1"/>
        <v>0</v>
      </c>
      <c r="I5" s="633">
        <f t="shared" si="1"/>
        <v>0</v>
      </c>
      <c r="J5" s="633">
        <f t="shared" si="1"/>
        <v>0</v>
      </c>
      <c r="K5" s="633">
        <f t="shared" si="1"/>
        <v>1</v>
      </c>
      <c r="L5" s="633">
        <f t="shared" si="1"/>
        <v>0.99999999999999978</v>
      </c>
      <c r="M5" s="633">
        <f t="shared" si="1"/>
        <v>0.99999999999999978</v>
      </c>
      <c r="N5" s="633">
        <f t="shared" si="1"/>
        <v>0.99999999999999978</v>
      </c>
      <c r="O5" s="633">
        <f t="shared" si="1"/>
        <v>0.99999999999999978</v>
      </c>
      <c r="P5" s="633">
        <f t="shared" si="1"/>
        <v>0.99999999999999978</v>
      </c>
      <c r="Q5" s="633">
        <f t="shared" si="1"/>
        <v>0.99999999999999978</v>
      </c>
      <c r="R5" s="633">
        <f t="shared" si="1"/>
        <v>0.99999999999999978</v>
      </c>
      <c r="S5" s="633">
        <f t="shared" si="1"/>
        <v>0.99999999999999978</v>
      </c>
      <c r="T5" s="633">
        <f t="shared" si="1"/>
        <v>0.99999999999999978</v>
      </c>
      <c r="U5" s="633">
        <f t="shared" si="1"/>
        <v>0.99999999999999978</v>
      </c>
      <c r="V5" s="633">
        <f t="shared" si="1"/>
        <v>0.99999999999999978</v>
      </c>
      <c r="W5" s="633">
        <f t="shared" si="1"/>
        <v>0.99999999999999978</v>
      </c>
      <c r="X5" s="633">
        <f t="shared" si="1"/>
        <v>0.99999999999999978</v>
      </c>
      <c r="Y5" s="633">
        <f t="shared" si="1"/>
        <v>0.99999999999999978</v>
      </c>
      <c r="Z5" s="633">
        <f t="shared" si="1"/>
        <v>0.99999999999999978</v>
      </c>
      <c r="AA5" s="633">
        <f t="shared" si="1"/>
        <v>0.99999999999999978</v>
      </c>
      <c r="AB5" s="633">
        <f t="shared" si="1"/>
        <v>0.99999999999999978</v>
      </c>
      <c r="AC5" s="633">
        <f t="shared" si="1"/>
        <v>0.99999999999999978</v>
      </c>
      <c r="AD5" s="633">
        <f t="shared" si="1"/>
        <v>0.99999999999999978</v>
      </c>
      <c r="AE5" s="633">
        <f t="shared" si="1"/>
        <v>0.99999999999999978</v>
      </c>
      <c r="AF5" s="633">
        <f t="shared" si="1"/>
        <v>0.99999999999999978</v>
      </c>
      <c r="AG5" s="633">
        <f t="shared" si="1"/>
        <v>0.99999999999999978</v>
      </c>
      <c r="AH5" s="633">
        <f t="shared" si="1"/>
        <v>0.99999999999999978</v>
      </c>
      <c r="AI5" s="633">
        <f t="shared" si="1"/>
        <v>0.99999999999999978</v>
      </c>
      <c r="AJ5" s="633">
        <f t="shared" si="1"/>
        <v>0.99999999999999978</v>
      </c>
      <c r="AK5" s="643">
        <f t="shared" si="1"/>
        <v>0.99999999999999978</v>
      </c>
      <c r="AL5" s="748"/>
      <c r="AM5" s="555"/>
      <c r="AN5" s="704"/>
      <c r="AO5" s="704"/>
      <c r="AP5" s="704"/>
      <c r="AQ5" s="705"/>
      <c r="AR5" s="702"/>
    </row>
    <row r="6" spans="1:44" x14ac:dyDescent="0.3">
      <c r="A6" s="4">
        <v>3</v>
      </c>
      <c r="B6" s="45" t="s">
        <v>88</v>
      </c>
      <c r="C6" s="64"/>
      <c r="D6" s="65"/>
      <c r="E6" s="632">
        <f t="shared" si="1"/>
        <v>0</v>
      </c>
      <c r="F6" s="633">
        <f t="shared" si="1"/>
        <v>0</v>
      </c>
      <c r="G6" s="633">
        <f t="shared" si="1"/>
        <v>0</v>
      </c>
      <c r="H6" s="633">
        <f t="shared" si="1"/>
        <v>0</v>
      </c>
      <c r="I6" s="633">
        <f t="shared" si="1"/>
        <v>0</v>
      </c>
      <c r="J6" s="633">
        <f t="shared" si="1"/>
        <v>0</v>
      </c>
      <c r="K6" s="633">
        <f t="shared" si="1"/>
        <v>1</v>
      </c>
      <c r="L6" s="633">
        <f t="shared" si="1"/>
        <v>0.99999999999999978</v>
      </c>
      <c r="M6" s="633">
        <f t="shared" si="1"/>
        <v>0.99999999999999978</v>
      </c>
      <c r="N6" s="633">
        <f t="shared" si="1"/>
        <v>0.99999999999999978</v>
      </c>
      <c r="O6" s="633">
        <f t="shared" si="1"/>
        <v>0.99999999999999978</v>
      </c>
      <c r="P6" s="633">
        <f t="shared" si="1"/>
        <v>0.99999999999999978</v>
      </c>
      <c r="Q6" s="633">
        <f t="shared" si="1"/>
        <v>0.99999999999999978</v>
      </c>
      <c r="R6" s="633">
        <f t="shared" si="1"/>
        <v>0.99999999999999978</v>
      </c>
      <c r="S6" s="633">
        <f t="shared" si="1"/>
        <v>0.99999999999999978</v>
      </c>
      <c r="T6" s="633">
        <f t="shared" si="1"/>
        <v>0.99999999999999978</v>
      </c>
      <c r="U6" s="633">
        <f t="shared" si="1"/>
        <v>0.99999999999999978</v>
      </c>
      <c r="V6" s="633">
        <f t="shared" si="1"/>
        <v>0.99999999999999978</v>
      </c>
      <c r="W6" s="633">
        <f t="shared" si="1"/>
        <v>0.99999999999999978</v>
      </c>
      <c r="X6" s="633">
        <f t="shared" si="1"/>
        <v>0.99999999999999978</v>
      </c>
      <c r="Y6" s="633">
        <f t="shared" si="1"/>
        <v>0.99999999999999978</v>
      </c>
      <c r="Z6" s="633">
        <f t="shared" si="1"/>
        <v>0.99999999999999978</v>
      </c>
      <c r="AA6" s="633">
        <f t="shared" si="1"/>
        <v>0.99999999999999978</v>
      </c>
      <c r="AB6" s="633">
        <f t="shared" si="1"/>
        <v>0.99999999999999978</v>
      </c>
      <c r="AC6" s="633">
        <f t="shared" si="1"/>
        <v>0.99999999999999978</v>
      </c>
      <c r="AD6" s="633">
        <f t="shared" si="1"/>
        <v>0.99999999999999978</v>
      </c>
      <c r="AE6" s="633">
        <f t="shared" si="1"/>
        <v>0.99999999999999978</v>
      </c>
      <c r="AF6" s="633">
        <f t="shared" si="1"/>
        <v>0.99999999999999978</v>
      </c>
      <c r="AG6" s="633">
        <f t="shared" si="1"/>
        <v>0.99999999999999978</v>
      </c>
      <c r="AH6" s="633">
        <f t="shared" si="1"/>
        <v>0.99999999999999978</v>
      </c>
      <c r="AI6" s="633">
        <f t="shared" si="1"/>
        <v>0.99999999999999978</v>
      </c>
      <c r="AJ6" s="633">
        <f t="shared" si="1"/>
        <v>0.99999999999999978</v>
      </c>
      <c r="AK6" s="643">
        <f t="shared" si="1"/>
        <v>0.99999999999999978</v>
      </c>
      <c r="AL6" s="748"/>
      <c r="AM6" s="555"/>
      <c r="AN6" s="704"/>
      <c r="AO6" s="704"/>
      <c r="AP6" s="704"/>
      <c r="AQ6" s="705"/>
      <c r="AR6" s="702"/>
    </row>
    <row r="7" spans="1:44" x14ac:dyDescent="0.3">
      <c r="A7" s="4">
        <v>4</v>
      </c>
      <c r="B7" s="45" t="s">
        <v>89</v>
      </c>
      <c r="C7" s="64"/>
      <c r="D7" s="65"/>
      <c r="E7" s="632">
        <f t="shared" si="1"/>
        <v>0</v>
      </c>
      <c r="F7" s="633">
        <f t="shared" si="1"/>
        <v>0</v>
      </c>
      <c r="G7" s="633">
        <f t="shared" si="1"/>
        <v>0</v>
      </c>
      <c r="H7" s="633">
        <f t="shared" si="1"/>
        <v>0</v>
      </c>
      <c r="I7" s="633">
        <f t="shared" si="1"/>
        <v>0</v>
      </c>
      <c r="J7" s="633">
        <f t="shared" si="1"/>
        <v>0</v>
      </c>
      <c r="K7" s="633">
        <f t="shared" si="1"/>
        <v>1</v>
      </c>
      <c r="L7" s="633">
        <f t="shared" si="1"/>
        <v>0.99999999999999978</v>
      </c>
      <c r="M7" s="633">
        <f t="shared" si="1"/>
        <v>0.99999999999999978</v>
      </c>
      <c r="N7" s="633">
        <f t="shared" si="1"/>
        <v>0.99999999999999978</v>
      </c>
      <c r="O7" s="633">
        <f t="shared" si="1"/>
        <v>0.99999999999999978</v>
      </c>
      <c r="P7" s="633">
        <f t="shared" si="1"/>
        <v>0.99999999999999978</v>
      </c>
      <c r="Q7" s="633">
        <f t="shared" si="1"/>
        <v>0.99999999999999978</v>
      </c>
      <c r="R7" s="633">
        <f t="shared" si="1"/>
        <v>0.99999999999999978</v>
      </c>
      <c r="S7" s="633">
        <f t="shared" si="1"/>
        <v>0.99999999999999978</v>
      </c>
      <c r="T7" s="633">
        <f t="shared" si="1"/>
        <v>0.99999999999999978</v>
      </c>
      <c r="U7" s="633">
        <f t="shared" si="1"/>
        <v>0.99999999999999978</v>
      </c>
      <c r="V7" s="633">
        <f t="shared" si="1"/>
        <v>0.99999999999999978</v>
      </c>
      <c r="W7" s="633">
        <f t="shared" si="1"/>
        <v>0.99999999999999978</v>
      </c>
      <c r="X7" s="633">
        <f t="shared" si="1"/>
        <v>0.99999999999999978</v>
      </c>
      <c r="Y7" s="633">
        <f t="shared" si="1"/>
        <v>0.99999999999999978</v>
      </c>
      <c r="Z7" s="633">
        <f t="shared" si="1"/>
        <v>0.99999999999999978</v>
      </c>
      <c r="AA7" s="633">
        <f t="shared" si="1"/>
        <v>0.99999999999999978</v>
      </c>
      <c r="AB7" s="633">
        <f t="shared" si="1"/>
        <v>0.99999999999999978</v>
      </c>
      <c r="AC7" s="633">
        <f t="shared" si="1"/>
        <v>0.99999999999999978</v>
      </c>
      <c r="AD7" s="633">
        <f t="shared" si="1"/>
        <v>0.99999999999999978</v>
      </c>
      <c r="AE7" s="633">
        <f t="shared" si="1"/>
        <v>0.99999999999999978</v>
      </c>
      <c r="AF7" s="633">
        <f t="shared" si="1"/>
        <v>0.99999999999999978</v>
      </c>
      <c r="AG7" s="633">
        <f t="shared" si="1"/>
        <v>0.99999999999999978</v>
      </c>
      <c r="AH7" s="633">
        <f t="shared" si="1"/>
        <v>0.99999999999999978</v>
      </c>
      <c r="AI7" s="633">
        <f t="shared" si="1"/>
        <v>0.99999999999999978</v>
      </c>
      <c r="AJ7" s="633">
        <f t="shared" si="1"/>
        <v>0.99999999999999978</v>
      </c>
      <c r="AK7" s="643">
        <f t="shared" si="1"/>
        <v>0.99999999999999978</v>
      </c>
      <c r="AL7" s="748"/>
      <c r="AM7" s="555"/>
      <c r="AN7" s="704"/>
      <c r="AO7" s="704"/>
      <c r="AP7" s="704"/>
      <c r="AQ7" s="705"/>
      <c r="AR7" s="702"/>
    </row>
    <row r="8" spans="1:44" x14ac:dyDescent="0.3">
      <c r="A8" s="4">
        <v>5</v>
      </c>
      <c r="B8" s="45" t="s">
        <v>90</v>
      </c>
      <c r="C8" s="64">
        <v>5.0999999999999996</v>
      </c>
      <c r="D8" s="66" t="s">
        <v>91</v>
      </c>
      <c r="E8" s="632">
        <f t="shared" si="1"/>
        <v>0</v>
      </c>
      <c r="F8" s="633">
        <f t="shared" si="1"/>
        <v>0</v>
      </c>
      <c r="G8" s="633">
        <f t="shared" si="1"/>
        <v>0</v>
      </c>
      <c r="H8" s="633">
        <f t="shared" si="1"/>
        <v>0</v>
      </c>
      <c r="I8" s="633">
        <f t="shared" si="1"/>
        <v>0</v>
      </c>
      <c r="J8" s="633">
        <f t="shared" si="1"/>
        <v>0</v>
      </c>
      <c r="K8" s="633">
        <f t="shared" si="1"/>
        <v>1</v>
      </c>
      <c r="L8" s="633">
        <f t="shared" si="1"/>
        <v>0.99999999999999978</v>
      </c>
      <c r="M8" s="633">
        <f t="shared" si="1"/>
        <v>0.99999999999999978</v>
      </c>
      <c r="N8" s="633">
        <f t="shared" si="1"/>
        <v>0.99999999999999978</v>
      </c>
      <c r="O8" s="633">
        <f t="shared" si="1"/>
        <v>0.99999999999999978</v>
      </c>
      <c r="P8" s="633">
        <f t="shared" si="1"/>
        <v>0.99999999999999978</v>
      </c>
      <c r="Q8" s="633">
        <f t="shared" si="1"/>
        <v>0.99999999999999978</v>
      </c>
      <c r="R8" s="633">
        <f t="shared" si="1"/>
        <v>0.99999999999999978</v>
      </c>
      <c r="S8" s="633">
        <f t="shared" si="1"/>
        <v>0.99999999999999978</v>
      </c>
      <c r="T8" s="633">
        <f t="shared" si="1"/>
        <v>0.99999999999999978</v>
      </c>
      <c r="U8" s="633">
        <f t="shared" si="1"/>
        <v>0.99999999999999978</v>
      </c>
      <c r="V8" s="633">
        <f t="shared" si="1"/>
        <v>0.99999999999999978</v>
      </c>
      <c r="W8" s="633">
        <f t="shared" si="1"/>
        <v>0.99999999999999978</v>
      </c>
      <c r="X8" s="633">
        <f t="shared" si="1"/>
        <v>0.99999999999999978</v>
      </c>
      <c r="Y8" s="633">
        <f t="shared" si="1"/>
        <v>0.99999999999999978</v>
      </c>
      <c r="Z8" s="633">
        <f t="shared" si="1"/>
        <v>0.99999999999999978</v>
      </c>
      <c r="AA8" s="633">
        <f t="shared" si="1"/>
        <v>0.99999999999999978</v>
      </c>
      <c r="AB8" s="633">
        <f t="shared" si="1"/>
        <v>0.99999999999999978</v>
      </c>
      <c r="AC8" s="633">
        <f t="shared" si="1"/>
        <v>0.99999999999999978</v>
      </c>
      <c r="AD8" s="633">
        <f t="shared" si="1"/>
        <v>0.99999999999999978</v>
      </c>
      <c r="AE8" s="633">
        <f t="shared" si="1"/>
        <v>0.99999999999999978</v>
      </c>
      <c r="AF8" s="633">
        <f t="shared" si="1"/>
        <v>0.99999999999999978</v>
      </c>
      <c r="AG8" s="633">
        <f t="shared" si="1"/>
        <v>0.99999999999999978</v>
      </c>
      <c r="AH8" s="633">
        <f t="shared" si="1"/>
        <v>0.99999999999999978</v>
      </c>
      <c r="AI8" s="633">
        <f t="shared" si="1"/>
        <v>0.99999999999999978</v>
      </c>
      <c r="AJ8" s="633">
        <f t="shared" si="1"/>
        <v>0.99999999999999978</v>
      </c>
      <c r="AK8" s="643">
        <f t="shared" si="1"/>
        <v>0.99999999999999978</v>
      </c>
      <c r="AL8" s="748"/>
      <c r="AM8" s="555"/>
      <c r="AN8" s="704"/>
      <c r="AO8" s="704"/>
      <c r="AP8" s="704"/>
      <c r="AQ8" s="705"/>
      <c r="AR8" s="702"/>
    </row>
    <row r="9" spans="1:44" x14ac:dyDescent="0.3">
      <c r="A9" s="4"/>
      <c r="B9" s="45"/>
      <c r="C9" s="64">
        <v>5.2</v>
      </c>
      <c r="D9" s="66" t="s">
        <v>92</v>
      </c>
      <c r="E9" s="632">
        <f t="shared" si="1"/>
        <v>0</v>
      </c>
      <c r="F9" s="633">
        <f t="shared" si="1"/>
        <v>0</v>
      </c>
      <c r="G9" s="633">
        <f t="shared" si="1"/>
        <v>0</v>
      </c>
      <c r="H9" s="633">
        <f t="shared" si="1"/>
        <v>0</v>
      </c>
      <c r="I9" s="633">
        <f t="shared" si="1"/>
        <v>0</v>
      </c>
      <c r="J9" s="633">
        <f t="shared" si="1"/>
        <v>0</v>
      </c>
      <c r="K9" s="633">
        <f t="shared" si="1"/>
        <v>1</v>
      </c>
      <c r="L9" s="633">
        <f t="shared" si="1"/>
        <v>0.99999999999999978</v>
      </c>
      <c r="M9" s="633">
        <f t="shared" si="1"/>
        <v>0.99999999999999978</v>
      </c>
      <c r="N9" s="633">
        <f t="shared" si="1"/>
        <v>0.99999999999999978</v>
      </c>
      <c r="O9" s="633">
        <f t="shared" si="1"/>
        <v>0.99999999999999978</v>
      </c>
      <c r="P9" s="633">
        <f t="shared" si="1"/>
        <v>0.99999999999999978</v>
      </c>
      <c r="Q9" s="633">
        <f t="shared" si="1"/>
        <v>0.99999999999999978</v>
      </c>
      <c r="R9" s="633">
        <f t="shared" si="1"/>
        <v>0.99999999999999978</v>
      </c>
      <c r="S9" s="633">
        <f t="shared" si="1"/>
        <v>0.99999999999999978</v>
      </c>
      <c r="T9" s="633">
        <f t="shared" si="1"/>
        <v>0.99999999999999978</v>
      </c>
      <c r="U9" s="633">
        <f t="shared" si="1"/>
        <v>0.99999999999999978</v>
      </c>
      <c r="V9" s="633">
        <f t="shared" si="1"/>
        <v>0.99999999999999978</v>
      </c>
      <c r="W9" s="633">
        <f t="shared" si="1"/>
        <v>0.99999999999999978</v>
      </c>
      <c r="X9" s="633">
        <f t="shared" si="1"/>
        <v>0.99999999999999978</v>
      </c>
      <c r="Y9" s="633">
        <f t="shared" si="1"/>
        <v>0.99999999999999978</v>
      </c>
      <c r="Z9" s="633">
        <f t="shared" si="1"/>
        <v>0.99999999999999978</v>
      </c>
      <c r="AA9" s="633">
        <f t="shared" si="1"/>
        <v>0.99999999999999978</v>
      </c>
      <c r="AB9" s="633">
        <f t="shared" si="1"/>
        <v>0.99999999999999978</v>
      </c>
      <c r="AC9" s="633">
        <f t="shared" si="1"/>
        <v>0.99999999999999978</v>
      </c>
      <c r="AD9" s="633">
        <f t="shared" si="1"/>
        <v>0.99999999999999978</v>
      </c>
      <c r="AE9" s="633">
        <f t="shared" si="1"/>
        <v>0.99999999999999978</v>
      </c>
      <c r="AF9" s="633">
        <f t="shared" si="1"/>
        <v>0.99999999999999978</v>
      </c>
      <c r="AG9" s="633">
        <f t="shared" si="1"/>
        <v>0.99999999999999978</v>
      </c>
      <c r="AH9" s="633">
        <f t="shared" si="1"/>
        <v>0.99999999999999978</v>
      </c>
      <c r="AI9" s="633">
        <f t="shared" si="1"/>
        <v>0.99999999999999978</v>
      </c>
      <c r="AJ9" s="633">
        <f t="shared" si="1"/>
        <v>0.99999999999999978</v>
      </c>
      <c r="AK9" s="643">
        <f t="shared" si="1"/>
        <v>0.99999999999999978</v>
      </c>
      <c r="AL9" s="748"/>
      <c r="AM9" s="555"/>
      <c r="AN9" s="705"/>
      <c r="AO9" s="704"/>
      <c r="AP9" s="705"/>
      <c r="AQ9" s="705"/>
      <c r="AR9" s="702"/>
    </row>
    <row r="10" spans="1:44" x14ac:dyDescent="0.3">
      <c r="A10" s="4">
        <v>6</v>
      </c>
      <c r="B10" s="45" t="s">
        <v>93</v>
      </c>
      <c r="C10" s="64"/>
      <c r="D10" s="65"/>
      <c r="E10" s="632">
        <f t="shared" si="1"/>
        <v>0</v>
      </c>
      <c r="F10" s="633">
        <f t="shared" si="1"/>
        <v>0</v>
      </c>
      <c r="G10" s="633">
        <f t="shared" si="1"/>
        <v>0</v>
      </c>
      <c r="H10" s="633">
        <f t="shared" si="1"/>
        <v>0</v>
      </c>
      <c r="I10" s="633">
        <f t="shared" si="1"/>
        <v>0</v>
      </c>
      <c r="J10" s="633">
        <f t="shared" si="1"/>
        <v>0</v>
      </c>
      <c r="K10" s="633">
        <f t="shared" si="1"/>
        <v>1</v>
      </c>
      <c r="L10" s="633">
        <f t="shared" si="1"/>
        <v>0.99999999999999978</v>
      </c>
      <c r="M10" s="633">
        <f t="shared" si="1"/>
        <v>0.99999999999999978</v>
      </c>
      <c r="N10" s="633">
        <f t="shared" si="1"/>
        <v>0.99999999999999978</v>
      </c>
      <c r="O10" s="633">
        <f t="shared" si="1"/>
        <v>0.99999999999999978</v>
      </c>
      <c r="P10" s="633">
        <f t="shared" si="1"/>
        <v>0.99999999999999978</v>
      </c>
      <c r="Q10" s="633">
        <f t="shared" si="1"/>
        <v>0.99999999999999978</v>
      </c>
      <c r="R10" s="633">
        <f t="shared" si="1"/>
        <v>0.99999999999999978</v>
      </c>
      <c r="S10" s="633">
        <f t="shared" si="1"/>
        <v>0.99999999999999978</v>
      </c>
      <c r="T10" s="633">
        <f t="shared" si="1"/>
        <v>0.99999999999999978</v>
      </c>
      <c r="U10" s="633">
        <f t="shared" si="1"/>
        <v>0.99999999999999978</v>
      </c>
      <c r="V10" s="633">
        <f t="shared" si="1"/>
        <v>0.99999999999999978</v>
      </c>
      <c r="W10" s="633">
        <f t="shared" si="1"/>
        <v>0.99999999999999978</v>
      </c>
      <c r="X10" s="633">
        <f t="shared" si="1"/>
        <v>0.99999999999999978</v>
      </c>
      <c r="Y10" s="633">
        <f t="shared" si="1"/>
        <v>0.99999999999999978</v>
      </c>
      <c r="Z10" s="633">
        <f t="shared" si="1"/>
        <v>0.99999999999999978</v>
      </c>
      <c r="AA10" s="633">
        <f t="shared" si="1"/>
        <v>0.99999999999999978</v>
      </c>
      <c r="AB10" s="633">
        <f t="shared" si="1"/>
        <v>0.99999999999999978</v>
      </c>
      <c r="AC10" s="633">
        <f t="shared" si="1"/>
        <v>0.99999999999999978</v>
      </c>
      <c r="AD10" s="633">
        <f t="shared" si="1"/>
        <v>0.99999999999999978</v>
      </c>
      <c r="AE10" s="633">
        <f t="shared" si="1"/>
        <v>0.99999999999999978</v>
      </c>
      <c r="AF10" s="633">
        <f t="shared" si="1"/>
        <v>0.99999999999999978</v>
      </c>
      <c r="AG10" s="633">
        <f t="shared" si="1"/>
        <v>0.99999999999999978</v>
      </c>
      <c r="AH10" s="633">
        <f t="shared" si="1"/>
        <v>0.99999999999999978</v>
      </c>
      <c r="AI10" s="633">
        <f t="shared" si="1"/>
        <v>0.99999999999999978</v>
      </c>
      <c r="AJ10" s="633">
        <f t="shared" si="1"/>
        <v>0.99999999999999978</v>
      </c>
      <c r="AK10" s="643">
        <f t="shared" si="1"/>
        <v>0.99999999999999978</v>
      </c>
      <c r="AL10" s="748"/>
      <c r="AM10" s="555"/>
      <c r="AN10" s="705"/>
      <c r="AO10" s="704"/>
      <c r="AP10" s="705"/>
      <c r="AQ10" s="705"/>
      <c r="AR10" s="702"/>
    </row>
    <row r="11" spans="1:44" x14ac:dyDescent="0.3">
      <c r="A11" s="4">
        <v>7</v>
      </c>
      <c r="B11" s="45" t="s">
        <v>94</v>
      </c>
      <c r="C11" s="64">
        <v>7.1</v>
      </c>
      <c r="D11" s="65" t="s">
        <v>95</v>
      </c>
      <c r="E11" s="632">
        <f t="shared" si="1"/>
        <v>0</v>
      </c>
      <c r="F11" s="633">
        <f t="shared" si="1"/>
        <v>0</v>
      </c>
      <c r="G11" s="633">
        <f t="shared" si="1"/>
        <v>0</v>
      </c>
      <c r="H11" s="633">
        <f t="shared" si="1"/>
        <v>0</v>
      </c>
      <c r="I11" s="633">
        <f t="shared" si="1"/>
        <v>0</v>
      </c>
      <c r="J11" s="633">
        <f t="shared" si="1"/>
        <v>0</v>
      </c>
      <c r="K11" s="633">
        <f t="shared" si="1"/>
        <v>1.0000000000000002</v>
      </c>
      <c r="L11" s="633">
        <f t="shared" si="1"/>
        <v>1</v>
      </c>
      <c r="M11" s="633">
        <f t="shared" si="1"/>
        <v>1</v>
      </c>
      <c r="N11" s="633">
        <f t="shared" si="1"/>
        <v>1</v>
      </c>
      <c r="O11" s="633">
        <f t="shared" si="1"/>
        <v>1</v>
      </c>
      <c r="P11" s="633">
        <f t="shared" si="1"/>
        <v>1</v>
      </c>
      <c r="Q11" s="633">
        <f t="shared" si="1"/>
        <v>1</v>
      </c>
      <c r="R11" s="633">
        <f t="shared" si="1"/>
        <v>1</v>
      </c>
      <c r="S11" s="633">
        <f t="shared" si="1"/>
        <v>1</v>
      </c>
      <c r="T11" s="633">
        <f t="shared" si="1"/>
        <v>1</v>
      </c>
      <c r="U11" s="633">
        <f t="shared" si="1"/>
        <v>1</v>
      </c>
      <c r="V11" s="633">
        <f t="shared" si="1"/>
        <v>1</v>
      </c>
      <c r="W11" s="633">
        <f t="shared" si="1"/>
        <v>1</v>
      </c>
      <c r="X11" s="633">
        <f t="shared" si="1"/>
        <v>1</v>
      </c>
      <c r="Y11" s="633">
        <f t="shared" si="1"/>
        <v>1</v>
      </c>
      <c r="Z11" s="633">
        <f t="shared" si="1"/>
        <v>1</v>
      </c>
      <c r="AA11" s="633">
        <f t="shared" si="1"/>
        <v>1</v>
      </c>
      <c r="AB11" s="633">
        <f t="shared" si="1"/>
        <v>1</v>
      </c>
      <c r="AC11" s="633">
        <f t="shared" ref="AC11:AK11" si="2">AC53+AC95</f>
        <v>1</v>
      </c>
      <c r="AD11" s="633">
        <f t="shared" si="2"/>
        <v>1</v>
      </c>
      <c r="AE11" s="633">
        <f t="shared" si="2"/>
        <v>1</v>
      </c>
      <c r="AF11" s="633">
        <f t="shared" si="2"/>
        <v>1</v>
      </c>
      <c r="AG11" s="633">
        <f t="shared" si="2"/>
        <v>1</v>
      </c>
      <c r="AH11" s="633">
        <f t="shared" si="2"/>
        <v>1</v>
      </c>
      <c r="AI11" s="633">
        <f t="shared" si="2"/>
        <v>1</v>
      </c>
      <c r="AJ11" s="633">
        <f t="shared" si="2"/>
        <v>1</v>
      </c>
      <c r="AK11" s="643">
        <f t="shared" si="2"/>
        <v>1</v>
      </c>
      <c r="AL11" s="748"/>
      <c r="AM11" s="555"/>
      <c r="AN11" s="704"/>
      <c r="AO11" s="704"/>
      <c r="AP11" s="704"/>
      <c r="AQ11" s="705"/>
      <c r="AR11" s="702"/>
    </row>
    <row r="12" spans="1:44" x14ac:dyDescent="0.3">
      <c r="A12" s="4"/>
      <c r="B12" s="45"/>
      <c r="C12" s="64" t="s">
        <v>96</v>
      </c>
      <c r="D12" s="65" t="s">
        <v>97</v>
      </c>
      <c r="E12" s="632">
        <f t="shared" ref="E12:AK19" si="3">E54+E96</f>
        <v>0</v>
      </c>
      <c r="F12" s="633">
        <f t="shared" si="3"/>
        <v>0</v>
      </c>
      <c r="G12" s="633">
        <f t="shared" si="3"/>
        <v>0</v>
      </c>
      <c r="H12" s="633">
        <f t="shared" si="3"/>
        <v>0</v>
      </c>
      <c r="I12" s="633">
        <f t="shared" si="3"/>
        <v>0</v>
      </c>
      <c r="J12" s="633">
        <f t="shared" si="3"/>
        <v>0</v>
      </c>
      <c r="K12" s="633">
        <f t="shared" si="3"/>
        <v>1</v>
      </c>
      <c r="L12" s="633">
        <f t="shared" si="3"/>
        <v>1</v>
      </c>
      <c r="M12" s="633">
        <f t="shared" si="3"/>
        <v>1</v>
      </c>
      <c r="N12" s="633">
        <f t="shared" si="3"/>
        <v>1</v>
      </c>
      <c r="O12" s="633">
        <f t="shared" si="3"/>
        <v>1</v>
      </c>
      <c r="P12" s="633">
        <f t="shared" si="3"/>
        <v>1</v>
      </c>
      <c r="Q12" s="633">
        <f t="shared" si="3"/>
        <v>1</v>
      </c>
      <c r="R12" s="633">
        <f t="shared" si="3"/>
        <v>1</v>
      </c>
      <c r="S12" s="633">
        <f t="shared" si="3"/>
        <v>1</v>
      </c>
      <c r="T12" s="633">
        <f t="shared" si="3"/>
        <v>1</v>
      </c>
      <c r="U12" s="633">
        <f t="shared" si="3"/>
        <v>1</v>
      </c>
      <c r="V12" s="633">
        <f t="shared" si="3"/>
        <v>1</v>
      </c>
      <c r="W12" s="633">
        <f t="shared" si="3"/>
        <v>1</v>
      </c>
      <c r="X12" s="633">
        <f t="shared" si="3"/>
        <v>1</v>
      </c>
      <c r="Y12" s="633">
        <f t="shared" si="3"/>
        <v>1</v>
      </c>
      <c r="Z12" s="633">
        <f t="shared" si="3"/>
        <v>1</v>
      </c>
      <c r="AA12" s="633">
        <f t="shared" si="3"/>
        <v>1</v>
      </c>
      <c r="AB12" s="633">
        <f t="shared" si="3"/>
        <v>1</v>
      </c>
      <c r="AC12" s="633">
        <f t="shared" si="3"/>
        <v>1</v>
      </c>
      <c r="AD12" s="633">
        <f t="shared" si="3"/>
        <v>1</v>
      </c>
      <c r="AE12" s="633">
        <f t="shared" si="3"/>
        <v>1</v>
      </c>
      <c r="AF12" s="633">
        <f t="shared" si="3"/>
        <v>1</v>
      </c>
      <c r="AG12" s="633">
        <f t="shared" si="3"/>
        <v>1</v>
      </c>
      <c r="AH12" s="633">
        <f t="shared" si="3"/>
        <v>1</v>
      </c>
      <c r="AI12" s="633">
        <f t="shared" si="3"/>
        <v>1</v>
      </c>
      <c r="AJ12" s="633">
        <f t="shared" si="3"/>
        <v>1</v>
      </c>
      <c r="AK12" s="643">
        <f t="shared" si="3"/>
        <v>1</v>
      </c>
      <c r="AL12" s="748"/>
      <c r="AM12" s="555"/>
      <c r="AN12" s="704"/>
      <c r="AO12" s="704"/>
      <c r="AP12" s="704"/>
      <c r="AQ12" s="705"/>
      <c r="AR12" s="702"/>
    </row>
    <row r="13" spans="1:44" x14ac:dyDescent="0.3">
      <c r="A13" s="4"/>
      <c r="B13" s="45"/>
      <c r="C13" s="64" t="s">
        <v>98</v>
      </c>
      <c r="D13" s="65" t="s">
        <v>99</v>
      </c>
      <c r="E13" s="632">
        <f t="shared" si="3"/>
        <v>0</v>
      </c>
      <c r="F13" s="633">
        <f t="shared" si="3"/>
        <v>0</v>
      </c>
      <c r="G13" s="633">
        <f t="shared" si="3"/>
        <v>0</v>
      </c>
      <c r="H13" s="633">
        <f t="shared" si="3"/>
        <v>0</v>
      </c>
      <c r="I13" s="633">
        <f t="shared" si="3"/>
        <v>0</v>
      </c>
      <c r="J13" s="633">
        <f t="shared" si="3"/>
        <v>0</v>
      </c>
      <c r="K13" s="633">
        <f t="shared" si="3"/>
        <v>0</v>
      </c>
      <c r="L13" s="633">
        <f t="shared" si="3"/>
        <v>1</v>
      </c>
      <c r="M13" s="633">
        <f t="shared" si="3"/>
        <v>1</v>
      </c>
      <c r="N13" s="633">
        <f t="shared" si="3"/>
        <v>1</v>
      </c>
      <c r="O13" s="633">
        <f t="shared" si="3"/>
        <v>1</v>
      </c>
      <c r="P13" s="633">
        <f t="shared" si="3"/>
        <v>1</v>
      </c>
      <c r="Q13" s="633">
        <f t="shared" si="3"/>
        <v>1</v>
      </c>
      <c r="R13" s="633">
        <f t="shared" si="3"/>
        <v>1</v>
      </c>
      <c r="S13" s="633">
        <f t="shared" si="3"/>
        <v>1</v>
      </c>
      <c r="T13" s="633">
        <f t="shared" si="3"/>
        <v>1</v>
      </c>
      <c r="U13" s="633">
        <f t="shared" si="3"/>
        <v>1</v>
      </c>
      <c r="V13" s="633">
        <f t="shared" si="3"/>
        <v>1</v>
      </c>
      <c r="W13" s="633">
        <f t="shared" si="3"/>
        <v>1</v>
      </c>
      <c r="X13" s="633">
        <f t="shared" si="3"/>
        <v>1</v>
      </c>
      <c r="Y13" s="633">
        <f t="shared" si="3"/>
        <v>1</v>
      </c>
      <c r="Z13" s="633">
        <f t="shared" si="3"/>
        <v>1</v>
      </c>
      <c r="AA13" s="633">
        <f t="shared" si="3"/>
        <v>1</v>
      </c>
      <c r="AB13" s="633">
        <f t="shared" si="3"/>
        <v>1</v>
      </c>
      <c r="AC13" s="633">
        <f t="shared" si="3"/>
        <v>1</v>
      </c>
      <c r="AD13" s="633">
        <f t="shared" si="3"/>
        <v>1</v>
      </c>
      <c r="AE13" s="633">
        <f t="shared" si="3"/>
        <v>1</v>
      </c>
      <c r="AF13" s="633">
        <f t="shared" si="3"/>
        <v>1</v>
      </c>
      <c r="AG13" s="633">
        <f t="shared" si="3"/>
        <v>1</v>
      </c>
      <c r="AH13" s="633">
        <f t="shared" si="3"/>
        <v>1</v>
      </c>
      <c r="AI13" s="633">
        <f t="shared" si="3"/>
        <v>1</v>
      </c>
      <c r="AJ13" s="633">
        <f t="shared" si="3"/>
        <v>1</v>
      </c>
      <c r="AK13" s="643">
        <f t="shared" si="3"/>
        <v>1</v>
      </c>
      <c r="AL13" s="748"/>
      <c r="AM13" s="555"/>
      <c r="AN13" s="704"/>
      <c r="AO13" s="704"/>
      <c r="AP13" s="704"/>
      <c r="AQ13" s="705"/>
      <c r="AR13" s="702"/>
    </row>
    <row r="14" spans="1:44" x14ac:dyDescent="0.3">
      <c r="A14" s="4"/>
      <c r="B14" s="45"/>
      <c r="C14" s="64" t="s">
        <v>100</v>
      </c>
      <c r="D14" s="65" t="s">
        <v>101</v>
      </c>
      <c r="E14" s="632">
        <f t="shared" si="3"/>
        <v>0</v>
      </c>
      <c r="F14" s="633">
        <f t="shared" si="3"/>
        <v>0</v>
      </c>
      <c r="G14" s="633">
        <f t="shared" si="3"/>
        <v>0</v>
      </c>
      <c r="H14" s="633">
        <f t="shared" si="3"/>
        <v>0</v>
      </c>
      <c r="I14" s="633">
        <f t="shared" si="3"/>
        <v>0</v>
      </c>
      <c r="J14" s="633">
        <f t="shared" si="3"/>
        <v>0</v>
      </c>
      <c r="K14" s="633">
        <f t="shared" si="3"/>
        <v>1</v>
      </c>
      <c r="L14" s="633">
        <f t="shared" si="3"/>
        <v>0.99999999999999978</v>
      </c>
      <c r="M14" s="633">
        <f t="shared" si="3"/>
        <v>0.99999999999999978</v>
      </c>
      <c r="N14" s="633">
        <f t="shared" si="3"/>
        <v>0.99999999999999978</v>
      </c>
      <c r="O14" s="633">
        <f t="shared" si="3"/>
        <v>0.99999999999999978</v>
      </c>
      <c r="P14" s="633">
        <f t="shared" si="3"/>
        <v>0.99999999999999978</v>
      </c>
      <c r="Q14" s="633">
        <f t="shared" si="3"/>
        <v>0.99999999999999978</v>
      </c>
      <c r="R14" s="633">
        <f t="shared" si="3"/>
        <v>0.99999999999999978</v>
      </c>
      <c r="S14" s="633">
        <f t="shared" si="3"/>
        <v>0.99999999999999978</v>
      </c>
      <c r="T14" s="633">
        <f t="shared" si="3"/>
        <v>0.99999999999999978</v>
      </c>
      <c r="U14" s="633">
        <f t="shared" si="3"/>
        <v>0.99999999999999978</v>
      </c>
      <c r="V14" s="633">
        <f t="shared" si="3"/>
        <v>0.99999999999999978</v>
      </c>
      <c r="W14" s="633">
        <f t="shared" si="3"/>
        <v>0.99999999999999978</v>
      </c>
      <c r="X14" s="633">
        <f t="shared" si="3"/>
        <v>0.99999999999999978</v>
      </c>
      <c r="Y14" s="633">
        <f t="shared" si="3"/>
        <v>0.99999999999999978</v>
      </c>
      <c r="Z14" s="633">
        <f t="shared" si="3"/>
        <v>0.99999999999999978</v>
      </c>
      <c r="AA14" s="633">
        <f t="shared" si="3"/>
        <v>0.99999999999999978</v>
      </c>
      <c r="AB14" s="633">
        <f t="shared" si="3"/>
        <v>0.99999999999999978</v>
      </c>
      <c r="AC14" s="633">
        <f t="shared" si="3"/>
        <v>0.99999999999999978</v>
      </c>
      <c r="AD14" s="633">
        <f t="shared" si="3"/>
        <v>0.99999999999999978</v>
      </c>
      <c r="AE14" s="633">
        <f t="shared" si="3"/>
        <v>0.99999999999999978</v>
      </c>
      <c r="AF14" s="633">
        <f t="shared" si="3"/>
        <v>0.99999999999999978</v>
      </c>
      <c r="AG14" s="633">
        <f t="shared" si="3"/>
        <v>0.99999999999999978</v>
      </c>
      <c r="AH14" s="633">
        <f t="shared" si="3"/>
        <v>0.99999999999999978</v>
      </c>
      <c r="AI14" s="633">
        <f t="shared" si="3"/>
        <v>0.99999999999999978</v>
      </c>
      <c r="AJ14" s="633">
        <f t="shared" si="3"/>
        <v>0.99999999999999978</v>
      </c>
      <c r="AK14" s="643">
        <f t="shared" si="3"/>
        <v>0.99999999999999978</v>
      </c>
      <c r="AL14" s="748"/>
      <c r="AM14" s="555"/>
      <c r="AN14" s="704"/>
      <c r="AO14" s="704"/>
      <c r="AP14" s="704"/>
      <c r="AQ14" s="705"/>
      <c r="AR14" s="702"/>
    </row>
    <row r="15" spans="1:44" x14ac:dyDescent="0.3">
      <c r="A15" s="4">
        <v>8</v>
      </c>
      <c r="B15" s="45" t="s">
        <v>102</v>
      </c>
      <c r="C15" s="64">
        <v>8.1</v>
      </c>
      <c r="D15" s="65" t="s">
        <v>95</v>
      </c>
      <c r="E15" s="632">
        <f t="shared" si="3"/>
        <v>0</v>
      </c>
      <c r="F15" s="633">
        <f t="shared" si="3"/>
        <v>0</v>
      </c>
      <c r="G15" s="633">
        <f t="shared" si="3"/>
        <v>0</v>
      </c>
      <c r="H15" s="633">
        <f t="shared" si="3"/>
        <v>0</v>
      </c>
      <c r="I15" s="633">
        <f t="shared" si="3"/>
        <v>0</v>
      </c>
      <c r="J15" s="633">
        <f t="shared" si="3"/>
        <v>0</v>
      </c>
      <c r="K15" s="633">
        <f t="shared" si="3"/>
        <v>1.0000000000000002</v>
      </c>
      <c r="L15" s="633">
        <f t="shared" si="3"/>
        <v>1</v>
      </c>
      <c r="M15" s="633">
        <f t="shared" si="3"/>
        <v>1</v>
      </c>
      <c r="N15" s="633">
        <f t="shared" si="3"/>
        <v>1</v>
      </c>
      <c r="O15" s="633">
        <f t="shared" si="3"/>
        <v>1</v>
      </c>
      <c r="P15" s="633">
        <f t="shared" si="3"/>
        <v>1</v>
      </c>
      <c r="Q15" s="633">
        <f t="shared" si="3"/>
        <v>1</v>
      </c>
      <c r="R15" s="633">
        <f t="shared" si="3"/>
        <v>1</v>
      </c>
      <c r="S15" s="633">
        <f t="shared" si="3"/>
        <v>1</v>
      </c>
      <c r="T15" s="633">
        <f t="shared" si="3"/>
        <v>1</v>
      </c>
      <c r="U15" s="633">
        <f t="shared" si="3"/>
        <v>1</v>
      </c>
      <c r="V15" s="633">
        <f t="shared" si="3"/>
        <v>1</v>
      </c>
      <c r="W15" s="633">
        <f t="shared" si="3"/>
        <v>1</v>
      </c>
      <c r="X15" s="633">
        <f t="shared" si="3"/>
        <v>1</v>
      </c>
      <c r="Y15" s="633">
        <f t="shared" si="3"/>
        <v>1</v>
      </c>
      <c r="Z15" s="633">
        <f t="shared" si="3"/>
        <v>1</v>
      </c>
      <c r="AA15" s="633">
        <f t="shared" si="3"/>
        <v>1</v>
      </c>
      <c r="AB15" s="633">
        <f t="shared" si="3"/>
        <v>1</v>
      </c>
      <c r="AC15" s="633">
        <f t="shared" si="3"/>
        <v>1</v>
      </c>
      <c r="AD15" s="633">
        <f t="shared" si="3"/>
        <v>1</v>
      </c>
      <c r="AE15" s="633">
        <f t="shared" si="3"/>
        <v>1</v>
      </c>
      <c r="AF15" s="633">
        <f t="shared" si="3"/>
        <v>1</v>
      </c>
      <c r="AG15" s="633">
        <f t="shared" si="3"/>
        <v>1</v>
      </c>
      <c r="AH15" s="633">
        <f t="shared" si="3"/>
        <v>1</v>
      </c>
      <c r="AI15" s="633">
        <f t="shared" si="3"/>
        <v>1</v>
      </c>
      <c r="AJ15" s="633">
        <f t="shared" si="3"/>
        <v>1</v>
      </c>
      <c r="AK15" s="643">
        <f t="shared" si="3"/>
        <v>1</v>
      </c>
      <c r="AL15" s="748"/>
      <c r="AM15" s="555"/>
      <c r="AN15" s="705"/>
      <c r="AO15" s="705"/>
      <c r="AP15" s="705"/>
      <c r="AQ15" s="705"/>
      <c r="AR15" s="702"/>
    </row>
    <row r="16" spans="1:44" x14ac:dyDescent="0.3">
      <c r="A16" s="4"/>
      <c r="B16" s="45"/>
      <c r="C16" s="64" t="s">
        <v>103</v>
      </c>
      <c r="D16" s="65" t="s">
        <v>97</v>
      </c>
      <c r="E16" s="632">
        <f t="shared" si="3"/>
        <v>0</v>
      </c>
      <c r="F16" s="633">
        <f t="shared" si="3"/>
        <v>0</v>
      </c>
      <c r="G16" s="633">
        <f t="shared" si="3"/>
        <v>0</v>
      </c>
      <c r="H16" s="633">
        <f t="shared" si="3"/>
        <v>0</v>
      </c>
      <c r="I16" s="633">
        <f t="shared" si="3"/>
        <v>0</v>
      </c>
      <c r="J16" s="633">
        <f t="shared" si="3"/>
        <v>0</v>
      </c>
      <c r="K16" s="633">
        <f t="shared" si="3"/>
        <v>1</v>
      </c>
      <c r="L16" s="633">
        <f t="shared" si="3"/>
        <v>1</v>
      </c>
      <c r="M16" s="633">
        <f t="shared" si="3"/>
        <v>1</v>
      </c>
      <c r="N16" s="633">
        <f t="shared" si="3"/>
        <v>1</v>
      </c>
      <c r="O16" s="633">
        <f t="shared" si="3"/>
        <v>1</v>
      </c>
      <c r="P16" s="633">
        <f t="shared" si="3"/>
        <v>1</v>
      </c>
      <c r="Q16" s="633">
        <f t="shared" si="3"/>
        <v>1</v>
      </c>
      <c r="R16" s="633">
        <f t="shared" si="3"/>
        <v>1</v>
      </c>
      <c r="S16" s="633">
        <f t="shared" si="3"/>
        <v>1</v>
      </c>
      <c r="T16" s="633">
        <f t="shared" si="3"/>
        <v>1</v>
      </c>
      <c r="U16" s="633">
        <f t="shared" si="3"/>
        <v>1</v>
      </c>
      <c r="V16" s="633">
        <f t="shared" si="3"/>
        <v>1</v>
      </c>
      <c r="W16" s="633">
        <f t="shared" si="3"/>
        <v>1</v>
      </c>
      <c r="X16" s="633">
        <f t="shared" si="3"/>
        <v>1</v>
      </c>
      <c r="Y16" s="633">
        <f t="shared" si="3"/>
        <v>1</v>
      </c>
      <c r="Z16" s="633">
        <f t="shared" si="3"/>
        <v>1</v>
      </c>
      <c r="AA16" s="633">
        <f t="shared" si="3"/>
        <v>1</v>
      </c>
      <c r="AB16" s="633">
        <f t="shared" si="3"/>
        <v>1</v>
      </c>
      <c r="AC16" s="633">
        <f t="shared" si="3"/>
        <v>1</v>
      </c>
      <c r="AD16" s="633">
        <f t="shared" si="3"/>
        <v>1</v>
      </c>
      <c r="AE16" s="633">
        <f t="shared" si="3"/>
        <v>1</v>
      </c>
      <c r="AF16" s="633">
        <f t="shared" si="3"/>
        <v>1</v>
      </c>
      <c r="AG16" s="633">
        <f t="shared" si="3"/>
        <v>1</v>
      </c>
      <c r="AH16" s="633">
        <f t="shared" si="3"/>
        <v>1</v>
      </c>
      <c r="AI16" s="633">
        <f t="shared" si="3"/>
        <v>1</v>
      </c>
      <c r="AJ16" s="633">
        <f t="shared" si="3"/>
        <v>1</v>
      </c>
      <c r="AK16" s="643">
        <f t="shared" si="3"/>
        <v>1</v>
      </c>
      <c r="AL16" s="748"/>
      <c r="AM16" s="555"/>
      <c r="AN16" s="705"/>
      <c r="AO16" s="705"/>
      <c r="AP16" s="705"/>
      <c r="AQ16" s="705"/>
      <c r="AR16" s="702"/>
    </row>
    <row r="17" spans="1:44" x14ac:dyDescent="0.3">
      <c r="A17" s="4"/>
      <c r="B17" s="45"/>
      <c r="C17" s="64" t="s">
        <v>104</v>
      </c>
      <c r="D17" s="65" t="s">
        <v>99</v>
      </c>
      <c r="E17" s="632">
        <f t="shared" si="3"/>
        <v>0</v>
      </c>
      <c r="F17" s="633">
        <f t="shared" si="3"/>
        <v>0</v>
      </c>
      <c r="G17" s="633">
        <f t="shared" si="3"/>
        <v>0</v>
      </c>
      <c r="H17" s="633">
        <f t="shared" si="3"/>
        <v>0</v>
      </c>
      <c r="I17" s="633">
        <f t="shared" si="3"/>
        <v>0</v>
      </c>
      <c r="J17" s="633">
        <f t="shared" si="3"/>
        <v>0</v>
      </c>
      <c r="K17" s="633">
        <f t="shared" si="3"/>
        <v>0</v>
      </c>
      <c r="L17" s="633">
        <f t="shared" si="3"/>
        <v>1</v>
      </c>
      <c r="M17" s="633">
        <f t="shared" si="3"/>
        <v>1</v>
      </c>
      <c r="N17" s="633">
        <f t="shared" si="3"/>
        <v>1</v>
      </c>
      <c r="O17" s="633">
        <f t="shared" si="3"/>
        <v>1</v>
      </c>
      <c r="P17" s="633">
        <f t="shared" si="3"/>
        <v>1</v>
      </c>
      <c r="Q17" s="633">
        <f t="shared" si="3"/>
        <v>1</v>
      </c>
      <c r="R17" s="633">
        <f t="shared" si="3"/>
        <v>1</v>
      </c>
      <c r="S17" s="633">
        <f t="shared" si="3"/>
        <v>1</v>
      </c>
      <c r="T17" s="633">
        <f t="shared" si="3"/>
        <v>1</v>
      </c>
      <c r="U17" s="633">
        <f t="shared" si="3"/>
        <v>1</v>
      </c>
      <c r="V17" s="633">
        <f t="shared" si="3"/>
        <v>1</v>
      </c>
      <c r="W17" s="633">
        <f t="shared" si="3"/>
        <v>1</v>
      </c>
      <c r="X17" s="633">
        <f t="shared" si="3"/>
        <v>1</v>
      </c>
      <c r="Y17" s="633">
        <f t="shared" si="3"/>
        <v>1</v>
      </c>
      <c r="Z17" s="633">
        <f t="shared" si="3"/>
        <v>1</v>
      </c>
      <c r="AA17" s="633">
        <f t="shared" si="3"/>
        <v>1</v>
      </c>
      <c r="AB17" s="633">
        <f t="shared" si="3"/>
        <v>1</v>
      </c>
      <c r="AC17" s="633">
        <f t="shared" si="3"/>
        <v>1</v>
      </c>
      <c r="AD17" s="633">
        <f t="shared" si="3"/>
        <v>1</v>
      </c>
      <c r="AE17" s="633">
        <f t="shared" si="3"/>
        <v>1</v>
      </c>
      <c r="AF17" s="633">
        <f t="shared" si="3"/>
        <v>1</v>
      </c>
      <c r="AG17" s="633">
        <f t="shared" si="3"/>
        <v>1</v>
      </c>
      <c r="AH17" s="633">
        <f t="shared" si="3"/>
        <v>1</v>
      </c>
      <c r="AI17" s="633">
        <f t="shared" si="3"/>
        <v>1</v>
      </c>
      <c r="AJ17" s="633">
        <f t="shared" si="3"/>
        <v>1</v>
      </c>
      <c r="AK17" s="643">
        <f t="shared" si="3"/>
        <v>1</v>
      </c>
      <c r="AL17" s="748"/>
      <c r="AM17" s="555"/>
      <c r="AN17" s="705"/>
      <c r="AO17" s="705"/>
      <c r="AP17" s="705"/>
      <c r="AQ17" s="705"/>
      <c r="AR17" s="702"/>
    </row>
    <row r="18" spans="1:44" x14ac:dyDescent="0.3">
      <c r="A18" s="4"/>
      <c r="B18" s="45"/>
      <c r="C18" s="64" t="s">
        <v>105</v>
      </c>
      <c r="D18" s="65" t="s">
        <v>101</v>
      </c>
      <c r="E18" s="632">
        <f t="shared" si="3"/>
        <v>0</v>
      </c>
      <c r="F18" s="633">
        <f t="shared" si="3"/>
        <v>0</v>
      </c>
      <c r="G18" s="633">
        <f t="shared" si="3"/>
        <v>0</v>
      </c>
      <c r="H18" s="633">
        <f t="shared" si="3"/>
        <v>0</v>
      </c>
      <c r="I18" s="633">
        <f t="shared" si="3"/>
        <v>0</v>
      </c>
      <c r="J18" s="633">
        <f t="shared" si="3"/>
        <v>0</v>
      </c>
      <c r="K18" s="633">
        <f t="shared" si="3"/>
        <v>1</v>
      </c>
      <c r="L18" s="633">
        <f t="shared" si="3"/>
        <v>0.99999999999999978</v>
      </c>
      <c r="M18" s="633">
        <f t="shared" si="3"/>
        <v>0.99999999999999978</v>
      </c>
      <c r="N18" s="633">
        <f t="shared" si="3"/>
        <v>0.99999999999999978</v>
      </c>
      <c r="O18" s="633">
        <f t="shared" si="3"/>
        <v>0.99999999999999978</v>
      </c>
      <c r="P18" s="633">
        <f t="shared" si="3"/>
        <v>0.99999999999999978</v>
      </c>
      <c r="Q18" s="633">
        <f t="shared" si="3"/>
        <v>0.99999999999999978</v>
      </c>
      <c r="R18" s="633">
        <f t="shared" si="3"/>
        <v>0.99999999999999978</v>
      </c>
      <c r="S18" s="633">
        <f t="shared" si="3"/>
        <v>0.99999999999999978</v>
      </c>
      <c r="T18" s="633">
        <f t="shared" si="3"/>
        <v>0.99999999999999978</v>
      </c>
      <c r="U18" s="633">
        <f t="shared" si="3"/>
        <v>0.99999999999999978</v>
      </c>
      <c r="V18" s="633">
        <f t="shared" si="3"/>
        <v>0.99999999999999978</v>
      </c>
      <c r="W18" s="633">
        <f t="shared" si="3"/>
        <v>0.99999999999999978</v>
      </c>
      <c r="X18" s="633">
        <f t="shared" si="3"/>
        <v>0.99999999999999978</v>
      </c>
      <c r="Y18" s="633">
        <f t="shared" si="3"/>
        <v>0.99999999999999978</v>
      </c>
      <c r="Z18" s="633">
        <f t="shared" si="3"/>
        <v>0.99999999999999978</v>
      </c>
      <c r="AA18" s="633">
        <f t="shared" si="3"/>
        <v>0.99999999999999978</v>
      </c>
      <c r="AB18" s="633">
        <f t="shared" si="3"/>
        <v>0.99999999999999978</v>
      </c>
      <c r="AC18" s="633">
        <f t="shared" si="3"/>
        <v>0.99999999999999978</v>
      </c>
      <c r="AD18" s="633">
        <f t="shared" si="3"/>
        <v>0.99999999999999978</v>
      </c>
      <c r="AE18" s="633">
        <f t="shared" si="3"/>
        <v>0.99999999999999978</v>
      </c>
      <c r="AF18" s="633">
        <f t="shared" si="3"/>
        <v>0.99999999999999978</v>
      </c>
      <c r="AG18" s="633">
        <f t="shared" si="3"/>
        <v>0.99999999999999978</v>
      </c>
      <c r="AH18" s="633">
        <f t="shared" si="3"/>
        <v>0.99999999999999978</v>
      </c>
      <c r="AI18" s="633">
        <f t="shared" si="3"/>
        <v>0.99999999999999978</v>
      </c>
      <c r="AJ18" s="633">
        <f t="shared" si="3"/>
        <v>0.99999999999999978</v>
      </c>
      <c r="AK18" s="643">
        <f t="shared" si="3"/>
        <v>0.99999999999999978</v>
      </c>
      <c r="AL18" s="748"/>
      <c r="AM18" s="555"/>
      <c r="AN18" s="705"/>
      <c r="AO18" s="705"/>
      <c r="AP18" s="705"/>
      <c r="AQ18" s="705"/>
      <c r="AR18" s="702"/>
    </row>
    <row r="19" spans="1:44" x14ac:dyDescent="0.3">
      <c r="A19" s="4">
        <v>9</v>
      </c>
      <c r="B19" s="45" t="s">
        <v>106</v>
      </c>
      <c r="C19" s="64"/>
      <c r="D19" s="65"/>
      <c r="E19" s="632">
        <f t="shared" si="3"/>
        <v>0</v>
      </c>
      <c r="F19" s="633">
        <f t="shared" si="3"/>
        <v>0</v>
      </c>
      <c r="G19" s="633">
        <f t="shared" si="3"/>
        <v>0</v>
      </c>
      <c r="H19" s="633">
        <f t="shared" si="3"/>
        <v>0</v>
      </c>
      <c r="I19" s="633">
        <f t="shared" si="3"/>
        <v>0</v>
      </c>
      <c r="J19" s="633">
        <f t="shared" si="3"/>
        <v>0</v>
      </c>
      <c r="K19" s="633">
        <f t="shared" si="3"/>
        <v>1</v>
      </c>
      <c r="L19" s="633">
        <f t="shared" si="3"/>
        <v>0.99999999999999978</v>
      </c>
      <c r="M19" s="633">
        <f t="shared" si="3"/>
        <v>0.99999999999999978</v>
      </c>
      <c r="N19" s="633">
        <f t="shared" si="3"/>
        <v>0.99999999999999978</v>
      </c>
      <c r="O19" s="633">
        <f t="shared" si="3"/>
        <v>0.99999999999999978</v>
      </c>
      <c r="P19" s="633">
        <f t="shared" si="3"/>
        <v>0.99999999999999978</v>
      </c>
      <c r="Q19" s="633">
        <f t="shared" si="3"/>
        <v>0.99999999999999978</v>
      </c>
      <c r="R19" s="633">
        <f t="shared" si="3"/>
        <v>0.99999999999999978</v>
      </c>
      <c r="S19" s="633">
        <f t="shared" si="3"/>
        <v>0.99999999999999978</v>
      </c>
      <c r="T19" s="633">
        <f t="shared" si="3"/>
        <v>0.99999999999999978</v>
      </c>
      <c r="U19" s="633">
        <f t="shared" si="3"/>
        <v>0.99999999999999978</v>
      </c>
      <c r="V19" s="633">
        <f t="shared" si="3"/>
        <v>0.99999999999999978</v>
      </c>
      <c r="W19" s="633">
        <f t="shared" si="3"/>
        <v>0.99999999999999978</v>
      </c>
      <c r="X19" s="633">
        <f t="shared" si="3"/>
        <v>0.99999999999999978</v>
      </c>
      <c r="Y19" s="633">
        <f t="shared" si="3"/>
        <v>0.99999999999999978</v>
      </c>
      <c r="Z19" s="633">
        <f t="shared" si="3"/>
        <v>0.99999999999999978</v>
      </c>
      <c r="AA19" s="633">
        <f t="shared" si="3"/>
        <v>0.99999999999999978</v>
      </c>
      <c r="AB19" s="633">
        <f t="shared" si="3"/>
        <v>0.99999999999999978</v>
      </c>
      <c r="AC19" s="633">
        <f t="shared" ref="AC19:AK19" si="4">AC61+AC103</f>
        <v>0.99999999999999978</v>
      </c>
      <c r="AD19" s="633">
        <f t="shared" si="4"/>
        <v>0.99999999999999978</v>
      </c>
      <c r="AE19" s="633">
        <f t="shared" si="4"/>
        <v>0.99999999999999978</v>
      </c>
      <c r="AF19" s="633">
        <f t="shared" si="4"/>
        <v>0.99999999999999978</v>
      </c>
      <c r="AG19" s="633">
        <f t="shared" si="4"/>
        <v>0.99999999999999978</v>
      </c>
      <c r="AH19" s="633">
        <f t="shared" si="4"/>
        <v>0.99999999999999978</v>
      </c>
      <c r="AI19" s="633">
        <f t="shared" si="4"/>
        <v>0.99999999999999978</v>
      </c>
      <c r="AJ19" s="633">
        <f t="shared" si="4"/>
        <v>0.99999999999999978</v>
      </c>
      <c r="AK19" s="643">
        <f t="shared" si="4"/>
        <v>0.99999999999999978</v>
      </c>
      <c r="AL19" s="748"/>
      <c r="AM19" s="555"/>
      <c r="AN19" s="704"/>
      <c r="AO19" s="704"/>
      <c r="AP19" s="704"/>
      <c r="AQ19" s="705"/>
      <c r="AR19" s="702"/>
    </row>
    <row r="20" spans="1:44" x14ac:dyDescent="0.3">
      <c r="A20" s="4">
        <v>10</v>
      </c>
      <c r="B20" s="45" t="s">
        <v>107</v>
      </c>
      <c r="C20" s="64"/>
      <c r="D20" s="65"/>
      <c r="E20" s="632">
        <f t="shared" ref="E20:AK27" si="5">E62+E104</f>
        <v>0</v>
      </c>
      <c r="F20" s="633">
        <f t="shared" si="5"/>
        <v>0</v>
      </c>
      <c r="G20" s="633">
        <f t="shared" si="5"/>
        <v>0</v>
      </c>
      <c r="H20" s="633">
        <f t="shared" si="5"/>
        <v>0</v>
      </c>
      <c r="I20" s="633">
        <f t="shared" si="5"/>
        <v>0</v>
      </c>
      <c r="J20" s="633">
        <f t="shared" si="5"/>
        <v>0</v>
      </c>
      <c r="K20" s="633">
        <f t="shared" si="5"/>
        <v>1</v>
      </c>
      <c r="L20" s="633">
        <f t="shared" si="5"/>
        <v>0.99999999999999978</v>
      </c>
      <c r="M20" s="633">
        <f t="shared" si="5"/>
        <v>0.99999999999999978</v>
      </c>
      <c r="N20" s="633">
        <f t="shared" si="5"/>
        <v>0.99999999999999978</v>
      </c>
      <c r="O20" s="633">
        <f t="shared" si="5"/>
        <v>0.99999999999999978</v>
      </c>
      <c r="P20" s="633">
        <f t="shared" si="5"/>
        <v>0.99999999999999978</v>
      </c>
      <c r="Q20" s="633">
        <f t="shared" si="5"/>
        <v>0.99999999999999978</v>
      </c>
      <c r="R20" s="633">
        <f t="shared" si="5"/>
        <v>0.99999999999999978</v>
      </c>
      <c r="S20" s="633">
        <f t="shared" si="5"/>
        <v>0.99999999999999978</v>
      </c>
      <c r="T20" s="633">
        <f t="shared" si="5"/>
        <v>0.99999999999999978</v>
      </c>
      <c r="U20" s="633">
        <f t="shared" si="5"/>
        <v>0.99999999999999978</v>
      </c>
      <c r="V20" s="633">
        <f t="shared" si="5"/>
        <v>0.99999999999999978</v>
      </c>
      <c r="W20" s="633">
        <f t="shared" si="5"/>
        <v>0.99999999999999978</v>
      </c>
      <c r="X20" s="633">
        <f t="shared" si="5"/>
        <v>0.99999999999999978</v>
      </c>
      <c r="Y20" s="633">
        <f t="shared" si="5"/>
        <v>0.99999999999999978</v>
      </c>
      <c r="Z20" s="633">
        <f t="shared" si="5"/>
        <v>0.99999999999999978</v>
      </c>
      <c r="AA20" s="633">
        <f t="shared" si="5"/>
        <v>0.99999999999999978</v>
      </c>
      <c r="AB20" s="633">
        <f t="shared" si="5"/>
        <v>0.99999999999999978</v>
      </c>
      <c r="AC20" s="633">
        <f t="shared" si="5"/>
        <v>0.99999999999999978</v>
      </c>
      <c r="AD20" s="633">
        <f t="shared" si="5"/>
        <v>0.99999999999999978</v>
      </c>
      <c r="AE20" s="633">
        <f t="shared" si="5"/>
        <v>0.99999999999999978</v>
      </c>
      <c r="AF20" s="633">
        <f t="shared" si="5"/>
        <v>0.99999999999999978</v>
      </c>
      <c r="AG20" s="633">
        <f t="shared" si="5"/>
        <v>0.99999999999999978</v>
      </c>
      <c r="AH20" s="633">
        <f t="shared" si="5"/>
        <v>0.99999999999999978</v>
      </c>
      <c r="AI20" s="633">
        <f t="shared" si="5"/>
        <v>0.99999999999999978</v>
      </c>
      <c r="AJ20" s="633">
        <f t="shared" si="5"/>
        <v>0.99999999999999978</v>
      </c>
      <c r="AK20" s="643">
        <f t="shared" si="5"/>
        <v>0.99999999999999978</v>
      </c>
      <c r="AL20" s="748"/>
      <c r="AM20" s="555"/>
      <c r="AN20" s="705"/>
      <c r="AO20" s="704"/>
      <c r="AP20" s="705"/>
      <c r="AQ20" s="705"/>
      <c r="AR20" s="702"/>
    </row>
    <row r="21" spans="1:44" x14ac:dyDescent="0.3">
      <c r="A21" s="4">
        <v>11</v>
      </c>
      <c r="B21" s="45" t="s">
        <v>108</v>
      </c>
      <c r="C21" s="64"/>
      <c r="D21" s="65"/>
      <c r="E21" s="632">
        <f t="shared" si="5"/>
        <v>0</v>
      </c>
      <c r="F21" s="633">
        <f t="shared" si="5"/>
        <v>0</v>
      </c>
      <c r="G21" s="633">
        <f t="shared" si="5"/>
        <v>0</v>
      </c>
      <c r="H21" s="633">
        <f t="shared" si="5"/>
        <v>0</v>
      </c>
      <c r="I21" s="633">
        <f t="shared" si="5"/>
        <v>0</v>
      </c>
      <c r="J21" s="633">
        <f t="shared" si="5"/>
        <v>0</v>
      </c>
      <c r="K21" s="633">
        <f t="shared" si="5"/>
        <v>1</v>
      </c>
      <c r="L21" s="633">
        <f t="shared" si="5"/>
        <v>0.99999999999999978</v>
      </c>
      <c r="M21" s="633">
        <f t="shared" si="5"/>
        <v>0.99999999999999978</v>
      </c>
      <c r="N21" s="633">
        <f t="shared" si="5"/>
        <v>0.99999999999999978</v>
      </c>
      <c r="O21" s="633">
        <f t="shared" si="5"/>
        <v>0.99999999999999978</v>
      </c>
      <c r="P21" s="633">
        <f t="shared" si="5"/>
        <v>0.99999999999999978</v>
      </c>
      <c r="Q21" s="633">
        <f t="shared" si="5"/>
        <v>0.99999999999999978</v>
      </c>
      <c r="R21" s="633">
        <f t="shared" si="5"/>
        <v>0.99999999999999978</v>
      </c>
      <c r="S21" s="633">
        <f t="shared" si="5"/>
        <v>0.99999999999999978</v>
      </c>
      <c r="T21" s="633">
        <f t="shared" si="5"/>
        <v>0.99999999999999978</v>
      </c>
      <c r="U21" s="633">
        <f t="shared" si="5"/>
        <v>0.99999999999999978</v>
      </c>
      <c r="V21" s="633">
        <f t="shared" si="5"/>
        <v>0.99999999999999978</v>
      </c>
      <c r="W21" s="633">
        <f t="shared" si="5"/>
        <v>0.99999999999999978</v>
      </c>
      <c r="X21" s="633">
        <f t="shared" si="5"/>
        <v>0.99999999999999978</v>
      </c>
      <c r="Y21" s="633">
        <f t="shared" si="5"/>
        <v>0.99999999999999978</v>
      </c>
      <c r="Z21" s="633">
        <f t="shared" si="5"/>
        <v>0.99999999999999978</v>
      </c>
      <c r="AA21" s="633">
        <f t="shared" si="5"/>
        <v>0.99999999999999978</v>
      </c>
      <c r="AB21" s="633">
        <f t="shared" si="5"/>
        <v>0.99999999999999978</v>
      </c>
      <c r="AC21" s="633">
        <f t="shared" si="5"/>
        <v>0.99999999999999978</v>
      </c>
      <c r="AD21" s="633">
        <f t="shared" si="5"/>
        <v>0.99999999999999978</v>
      </c>
      <c r="AE21" s="633">
        <f t="shared" si="5"/>
        <v>0.99999999999999978</v>
      </c>
      <c r="AF21" s="633">
        <f t="shared" si="5"/>
        <v>0.99999999999999978</v>
      </c>
      <c r="AG21" s="633">
        <f t="shared" si="5"/>
        <v>0.99999999999999978</v>
      </c>
      <c r="AH21" s="633">
        <f t="shared" si="5"/>
        <v>0.99999999999999978</v>
      </c>
      <c r="AI21" s="633">
        <f t="shared" si="5"/>
        <v>0.99999999999999978</v>
      </c>
      <c r="AJ21" s="633">
        <f t="shared" si="5"/>
        <v>0.99999999999999978</v>
      </c>
      <c r="AK21" s="643">
        <f t="shared" si="5"/>
        <v>0.99999999999999978</v>
      </c>
      <c r="AL21" s="748"/>
      <c r="AM21" s="555"/>
      <c r="AN21" s="705"/>
      <c r="AO21" s="704"/>
      <c r="AP21" s="705"/>
      <c r="AQ21" s="705"/>
      <c r="AR21" s="702"/>
    </row>
    <row r="22" spans="1:44" x14ac:dyDescent="0.3">
      <c r="A22" s="4">
        <v>12</v>
      </c>
      <c r="B22" s="45" t="s">
        <v>109</v>
      </c>
      <c r="C22" s="64" t="s">
        <v>110</v>
      </c>
      <c r="D22" s="65" t="s">
        <v>111</v>
      </c>
      <c r="E22" s="632">
        <f t="shared" si="5"/>
        <v>0</v>
      </c>
      <c r="F22" s="633">
        <f t="shared" si="5"/>
        <v>0</v>
      </c>
      <c r="G22" s="633">
        <f t="shared" si="5"/>
        <v>0</v>
      </c>
      <c r="H22" s="633">
        <f t="shared" si="5"/>
        <v>0</v>
      </c>
      <c r="I22" s="633">
        <f t="shared" si="5"/>
        <v>0</v>
      </c>
      <c r="J22" s="633">
        <f t="shared" si="5"/>
        <v>0</v>
      </c>
      <c r="K22" s="633">
        <f t="shared" si="5"/>
        <v>1</v>
      </c>
      <c r="L22" s="633">
        <f t="shared" si="5"/>
        <v>0.99999999999999978</v>
      </c>
      <c r="M22" s="633">
        <f t="shared" si="5"/>
        <v>0.99999999999999978</v>
      </c>
      <c r="N22" s="633">
        <f t="shared" si="5"/>
        <v>0.99999999999999978</v>
      </c>
      <c r="O22" s="633">
        <f t="shared" si="5"/>
        <v>0.99999999999999978</v>
      </c>
      <c r="P22" s="633">
        <f t="shared" si="5"/>
        <v>0.99999999999999978</v>
      </c>
      <c r="Q22" s="633">
        <f t="shared" si="5"/>
        <v>0.99999999999999978</v>
      </c>
      <c r="R22" s="633">
        <f t="shared" si="5"/>
        <v>0.99999999999999978</v>
      </c>
      <c r="S22" s="633">
        <f t="shared" si="5"/>
        <v>0.99999999999999978</v>
      </c>
      <c r="T22" s="633">
        <f t="shared" si="5"/>
        <v>0.99999999999999978</v>
      </c>
      <c r="U22" s="633">
        <f t="shared" si="5"/>
        <v>0.99999999999999978</v>
      </c>
      <c r="V22" s="633">
        <f t="shared" si="5"/>
        <v>0.99999999999999978</v>
      </c>
      <c r="W22" s="633">
        <f t="shared" si="5"/>
        <v>0.99999999999999978</v>
      </c>
      <c r="X22" s="633">
        <f t="shared" si="5"/>
        <v>0.99999999999999978</v>
      </c>
      <c r="Y22" s="633">
        <f t="shared" si="5"/>
        <v>0.99999999999999978</v>
      </c>
      <c r="Z22" s="633">
        <f t="shared" si="5"/>
        <v>0.99999999999999978</v>
      </c>
      <c r="AA22" s="633">
        <f t="shared" si="5"/>
        <v>0.99999999999999978</v>
      </c>
      <c r="AB22" s="633">
        <f t="shared" si="5"/>
        <v>0.99999999999999978</v>
      </c>
      <c r="AC22" s="633">
        <f t="shared" si="5"/>
        <v>0.99999999999999978</v>
      </c>
      <c r="AD22" s="633">
        <f t="shared" si="5"/>
        <v>0.99999999999999978</v>
      </c>
      <c r="AE22" s="633">
        <f t="shared" si="5"/>
        <v>0.99999999999999978</v>
      </c>
      <c r="AF22" s="633">
        <f t="shared" si="5"/>
        <v>0.99999999999999978</v>
      </c>
      <c r="AG22" s="633">
        <f t="shared" si="5"/>
        <v>0.99999999999999978</v>
      </c>
      <c r="AH22" s="633">
        <f t="shared" si="5"/>
        <v>0.99999999999999978</v>
      </c>
      <c r="AI22" s="633">
        <f t="shared" si="5"/>
        <v>0.99999999999999978</v>
      </c>
      <c r="AJ22" s="633">
        <f t="shared" si="5"/>
        <v>0.99999999999999978</v>
      </c>
      <c r="AK22" s="643">
        <f t="shared" si="5"/>
        <v>0.99999999999999978</v>
      </c>
      <c r="AL22" s="748"/>
      <c r="AM22" s="555"/>
      <c r="AN22" s="704"/>
      <c r="AO22" s="704"/>
      <c r="AP22" s="704"/>
      <c r="AQ22" s="705"/>
      <c r="AR22" s="702"/>
    </row>
    <row r="23" spans="1:44" x14ac:dyDescent="0.3">
      <c r="A23" s="4"/>
      <c r="B23" s="45"/>
      <c r="C23" s="64" t="s">
        <v>112</v>
      </c>
      <c r="D23" s="65" t="s">
        <v>92</v>
      </c>
      <c r="E23" s="632">
        <f t="shared" si="5"/>
        <v>0</v>
      </c>
      <c r="F23" s="633">
        <f t="shared" si="5"/>
        <v>0</v>
      </c>
      <c r="G23" s="633">
        <f t="shared" si="5"/>
        <v>0</v>
      </c>
      <c r="H23" s="633">
        <f t="shared" si="5"/>
        <v>0</v>
      </c>
      <c r="I23" s="633">
        <f t="shared" si="5"/>
        <v>0</v>
      </c>
      <c r="J23" s="633">
        <f t="shared" si="5"/>
        <v>0</v>
      </c>
      <c r="K23" s="633">
        <f t="shared" si="5"/>
        <v>1</v>
      </c>
      <c r="L23" s="633">
        <f t="shared" si="5"/>
        <v>0.99999999999999978</v>
      </c>
      <c r="M23" s="633">
        <f t="shared" si="5"/>
        <v>0.99999999999999978</v>
      </c>
      <c r="N23" s="633">
        <f t="shared" si="5"/>
        <v>0.99999999999999978</v>
      </c>
      <c r="O23" s="633">
        <f t="shared" si="5"/>
        <v>0.99999999999999978</v>
      </c>
      <c r="P23" s="633">
        <f t="shared" si="5"/>
        <v>0.99999999999999978</v>
      </c>
      <c r="Q23" s="633">
        <f t="shared" si="5"/>
        <v>0.99999999999999978</v>
      </c>
      <c r="R23" s="633">
        <f t="shared" si="5"/>
        <v>0.99999999999999978</v>
      </c>
      <c r="S23" s="633">
        <f t="shared" si="5"/>
        <v>0.99999999999999978</v>
      </c>
      <c r="T23" s="633">
        <f t="shared" si="5"/>
        <v>0.99999999999999978</v>
      </c>
      <c r="U23" s="633">
        <f t="shared" si="5"/>
        <v>0.99999999999999978</v>
      </c>
      <c r="V23" s="633">
        <f t="shared" si="5"/>
        <v>0.99999999999999978</v>
      </c>
      <c r="W23" s="633">
        <f t="shared" si="5"/>
        <v>0.99999999999999978</v>
      </c>
      <c r="X23" s="633">
        <f t="shared" si="5"/>
        <v>0.99999999999999978</v>
      </c>
      <c r="Y23" s="633">
        <f t="shared" si="5"/>
        <v>0.99999999999999978</v>
      </c>
      <c r="Z23" s="633">
        <f t="shared" si="5"/>
        <v>0.99999999999999978</v>
      </c>
      <c r="AA23" s="633">
        <f t="shared" si="5"/>
        <v>0.99999999999999978</v>
      </c>
      <c r="AB23" s="633">
        <f t="shared" si="5"/>
        <v>0.99999999999999978</v>
      </c>
      <c r="AC23" s="633">
        <f t="shared" si="5"/>
        <v>0.99999999999999978</v>
      </c>
      <c r="AD23" s="633">
        <f t="shared" si="5"/>
        <v>0.99999999999999978</v>
      </c>
      <c r="AE23" s="633">
        <f t="shared" si="5"/>
        <v>0.99999999999999978</v>
      </c>
      <c r="AF23" s="633">
        <f t="shared" si="5"/>
        <v>0.99999999999999978</v>
      </c>
      <c r="AG23" s="633">
        <f t="shared" si="5"/>
        <v>0.99999999999999978</v>
      </c>
      <c r="AH23" s="633">
        <f t="shared" si="5"/>
        <v>0.99999999999999978</v>
      </c>
      <c r="AI23" s="633">
        <f t="shared" si="5"/>
        <v>0.99999999999999978</v>
      </c>
      <c r="AJ23" s="633">
        <f t="shared" si="5"/>
        <v>0.99999999999999978</v>
      </c>
      <c r="AK23" s="643">
        <f t="shared" si="5"/>
        <v>0.99999999999999978</v>
      </c>
      <c r="AL23" s="748"/>
      <c r="AM23" s="555"/>
      <c r="AN23" s="704"/>
      <c r="AO23" s="704"/>
      <c r="AP23" s="704"/>
      <c r="AQ23" s="705"/>
      <c r="AR23" s="702"/>
    </row>
    <row r="24" spans="1:44" x14ac:dyDescent="0.3">
      <c r="A24" s="4">
        <v>13</v>
      </c>
      <c r="B24" s="45" t="s">
        <v>113</v>
      </c>
      <c r="C24" s="64" t="s">
        <v>114</v>
      </c>
      <c r="D24" s="65" t="s">
        <v>115</v>
      </c>
      <c r="E24" s="632">
        <f t="shared" si="5"/>
        <v>0</v>
      </c>
      <c r="F24" s="633">
        <f t="shared" si="5"/>
        <v>0</v>
      </c>
      <c r="G24" s="633">
        <f t="shared" si="5"/>
        <v>0</v>
      </c>
      <c r="H24" s="633">
        <f t="shared" si="5"/>
        <v>0</v>
      </c>
      <c r="I24" s="633">
        <f t="shared" si="5"/>
        <v>0</v>
      </c>
      <c r="J24" s="633">
        <f t="shared" si="5"/>
        <v>0</v>
      </c>
      <c r="K24" s="633">
        <f t="shared" si="5"/>
        <v>1</v>
      </c>
      <c r="L24" s="633">
        <f t="shared" si="5"/>
        <v>1</v>
      </c>
      <c r="M24" s="633">
        <f t="shared" si="5"/>
        <v>1</v>
      </c>
      <c r="N24" s="633">
        <f t="shared" si="5"/>
        <v>1</v>
      </c>
      <c r="O24" s="633">
        <f t="shared" si="5"/>
        <v>1</v>
      </c>
      <c r="P24" s="633">
        <f t="shared" si="5"/>
        <v>1</v>
      </c>
      <c r="Q24" s="633">
        <f t="shared" si="5"/>
        <v>1</v>
      </c>
      <c r="R24" s="633">
        <f t="shared" si="5"/>
        <v>1</v>
      </c>
      <c r="S24" s="633">
        <f t="shared" si="5"/>
        <v>1</v>
      </c>
      <c r="T24" s="633">
        <f t="shared" si="5"/>
        <v>1</v>
      </c>
      <c r="U24" s="633">
        <f t="shared" si="5"/>
        <v>1</v>
      </c>
      <c r="V24" s="633">
        <f t="shared" si="5"/>
        <v>1</v>
      </c>
      <c r="W24" s="633">
        <f t="shared" si="5"/>
        <v>1</v>
      </c>
      <c r="X24" s="633">
        <f t="shared" si="5"/>
        <v>1</v>
      </c>
      <c r="Y24" s="633">
        <f t="shared" si="5"/>
        <v>1</v>
      </c>
      <c r="Z24" s="633">
        <f t="shared" si="5"/>
        <v>1</v>
      </c>
      <c r="AA24" s="633">
        <f t="shared" si="5"/>
        <v>1</v>
      </c>
      <c r="AB24" s="633">
        <f t="shared" si="5"/>
        <v>1</v>
      </c>
      <c r="AC24" s="633">
        <f t="shared" si="5"/>
        <v>1</v>
      </c>
      <c r="AD24" s="633">
        <f t="shared" si="5"/>
        <v>1</v>
      </c>
      <c r="AE24" s="633">
        <f t="shared" si="5"/>
        <v>1</v>
      </c>
      <c r="AF24" s="633">
        <f t="shared" si="5"/>
        <v>1</v>
      </c>
      <c r="AG24" s="633">
        <f t="shared" si="5"/>
        <v>1</v>
      </c>
      <c r="AH24" s="633">
        <f t="shared" si="5"/>
        <v>1</v>
      </c>
      <c r="AI24" s="633">
        <f t="shared" si="5"/>
        <v>1</v>
      </c>
      <c r="AJ24" s="633">
        <f t="shared" si="5"/>
        <v>1</v>
      </c>
      <c r="AK24" s="643">
        <f t="shared" si="5"/>
        <v>1</v>
      </c>
      <c r="AL24" s="748"/>
      <c r="AM24" s="555"/>
      <c r="AN24" s="704"/>
      <c r="AO24" s="704"/>
      <c r="AP24" s="704"/>
      <c r="AQ24" s="705"/>
      <c r="AR24" s="702"/>
    </row>
    <row r="25" spans="1:44" x14ac:dyDescent="0.3">
      <c r="A25" s="4"/>
      <c r="B25" s="45"/>
      <c r="C25" s="64" t="s">
        <v>116</v>
      </c>
      <c r="D25" s="65" t="s">
        <v>113</v>
      </c>
      <c r="E25" s="632">
        <f t="shared" si="5"/>
        <v>0</v>
      </c>
      <c r="F25" s="633">
        <f t="shared" si="5"/>
        <v>0</v>
      </c>
      <c r="G25" s="633">
        <f t="shared" si="5"/>
        <v>0</v>
      </c>
      <c r="H25" s="633">
        <f t="shared" si="5"/>
        <v>0</v>
      </c>
      <c r="I25" s="633">
        <f t="shared" si="5"/>
        <v>0</v>
      </c>
      <c r="J25" s="633">
        <f t="shared" si="5"/>
        <v>0</v>
      </c>
      <c r="K25" s="633">
        <f t="shared" si="5"/>
        <v>1</v>
      </c>
      <c r="L25" s="633">
        <f t="shared" si="5"/>
        <v>0.99999999999999978</v>
      </c>
      <c r="M25" s="633">
        <f t="shared" si="5"/>
        <v>0.99999999999999978</v>
      </c>
      <c r="N25" s="633">
        <f t="shared" si="5"/>
        <v>0.99999999999999978</v>
      </c>
      <c r="O25" s="633">
        <f t="shared" si="5"/>
        <v>0.99999999999999978</v>
      </c>
      <c r="P25" s="633">
        <f t="shared" si="5"/>
        <v>0.99999999999999978</v>
      </c>
      <c r="Q25" s="633">
        <f t="shared" si="5"/>
        <v>0.99999999999999978</v>
      </c>
      <c r="R25" s="633">
        <f t="shared" si="5"/>
        <v>0.99999999999999978</v>
      </c>
      <c r="S25" s="633">
        <f t="shared" si="5"/>
        <v>0.99999999999999978</v>
      </c>
      <c r="T25" s="633">
        <f t="shared" si="5"/>
        <v>0.99999999999999978</v>
      </c>
      <c r="U25" s="633">
        <f t="shared" si="5"/>
        <v>0.99999999999999978</v>
      </c>
      <c r="V25" s="633">
        <f t="shared" si="5"/>
        <v>0.99999999999999978</v>
      </c>
      <c r="W25" s="633">
        <f t="shared" si="5"/>
        <v>0.99999999999999978</v>
      </c>
      <c r="X25" s="633">
        <f t="shared" si="5"/>
        <v>0.99999999999999978</v>
      </c>
      <c r="Y25" s="633">
        <f t="shared" si="5"/>
        <v>0.99999999999999978</v>
      </c>
      <c r="Z25" s="633">
        <f t="shared" si="5"/>
        <v>0.99999999999999978</v>
      </c>
      <c r="AA25" s="633">
        <f t="shared" si="5"/>
        <v>0.99999999999999978</v>
      </c>
      <c r="AB25" s="633">
        <f t="shared" si="5"/>
        <v>0.99999999999999978</v>
      </c>
      <c r="AC25" s="633">
        <f t="shared" si="5"/>
        <v>0.99999999999999978</v>
      </c>
      <c r="AD25" s="633">
        <f t="shared" si="5"/>
        <v>0.99999999999999978</v>
      </c>
      <c r="AE25" s="633">
        <f t="shared" si="5"/>
        <v>0.99999999999999978</v>
      </c>
      <c r="AF25" s="633">
        <f t="shared" si="5"/>
        <v>0.99999999999999978</v>
      </c>
      <c r="AG25" s="633">
        <f t="shared" si="5"/>
        <v>0.99999999999999978</v>
      </c>
      <c r="AH25" s="633">
        <f t="shared" si="5"/>
        <v>0.99999999999999978</v>
      </c>
      <c r="AI25" s="633">
        <f t="shared" si="5"/>
        <v>0.99999999999999978</v>
      </c>
      <c r="AJ25" s="633">
        <f t="shared" si="5"/>
        <v>0.99999999999999978</v>
      </c>
      <c r="AK25" s="643">
        <f t="shared" si="5"/>
        <v>0.99999999999999978</v>
      </c>
      <c r="AL25" s="748"/>
      <c r="AM25" s="555"/>
      <c r="AN25" s="704"/>
      <c r="AO25" s="704"/>
      <c r="AP25" s="704"/>
      <c r="AQ25" s="705"/>
      <c r="AR25" s="702"/>
    </row>
    <row r="26" spans="1:44" x14ac:dyDescent="0.3">
      <c r="A26" s="4">
        <v>14</v>
      </c>
      <c r="B26" s="45" t="s">
        <v>117</v>
      </c>
      <c r="C26" s="340"/>
      <c r="D26" s="65"/>
      <c r="E26" s="632">
        <f t="shared" si="5"/>
        <v>0</v>
      </c>
      <c r="F26" s="633">
        <f t="shared" si="5"/>
        <v>0</v>
      </c>
      <c r="G26" s="633">
        <f t="shared" si="5"/>
        <v>0</v>
      </c>
      <c r="H26" s="633">
        <f t="shared" si="5"/>
        <v>0</v>
      </c>
      <c r="I26" s="633">
        <f t="shared" si="5"/>
        <v>0</v>
      </c>
      <c r="J26" s="633">
        <f t="shared" si="5"/>
        <v>0</v>
      </c>
      <c r="K26" s="633">
        <f t="shared" si="5"/>
        <v>1</v>
      </c>
      <c r="L26" s="633">
        <f t="shared" si="5"/>
        <v>0.99999999999999978</v>
      </c>
      <c r="M26" s="633">
        <f t="shared" si="5"/>
        <v>0.99999999999999978</v>
      </c>
      <c r="N26" s="633">
        <f t="shared" si="5"/>
        <v>0.99999999999999978</v>
      </c>
      <c r="O26" s="633">
        <f t="shared" si="5"/>
        <v>0.99999999999999978</v>
      </c>
      <c r="P26" s="633">
        <f t="shared" si="5"/>
        <v>0.99999999999999978</v>
      </c>
      <c r="Q26" s="633">
        <f t="shared" si="5"/>
        <v>0.99999999999999978</v>
      </c>
      <c r="R26" s="633">
        <f t="shared" si="5"/>
        <v>0.99999999999999978</v>
      </c>
      <c r="S26" s="633">
        <f t="shared" si="5"/>
        <v>0.99999999999999978</v>
      </c>
      <c r="T26" s="633">
        <f t="shared" si="5"/>
        <v>0.99999999999999978</v>
      </c>
      <c r="U26" s="633">
        <f t="shared" si="5"/>
        <v>0.99999999999999978</v>
      </c>
      <c r="V26" s="633">
        <f t="shared" si="5"/>
        <v>0.99999999999999978</v>
      </c>
      <c r="W26" s="633">
        <f t="shared" si="5"/>
        <v>0.99999999999999978</v>
      </c>
      <c r="X26" s="633">
        <f t="shared" si="5"/>
        <v>0.99999999999999978</v>
      </c>
      <c r="Y26" s="633">
        <f t="shared" si="5"/>
        <v>0.99999999999999978</v>
      </c>
      <c r="Z26" s="633">
        <f t="shared" si="5"/>
        <v>0.99999999999999978</v>
      </c>
      <c r="AA26" s="633">
        <f t="shared" si="5"/>
        <v>0.99999999999999978</v>
      </c>
      <c r="AB26" s="633">
        <f t="shared" si="5"/>
        <v>0.99999999999999978</v>
      </c>
      <c r="AC26" s="633">
        <f t="shared" si="5"/>
        <v>0.99999999999999978</v>
      </c>
      <c r="AD26" s="633">
        <f t="shared" si="5"/>
        <v>0.99999999999999978</v>
      </c>
      <c r="AE26" s="633">
        <f t="shared" si="5"/>
        <v>0.99999999999999978</v>
      </c>
      <c r="AF26" s="633">
        <f t="shared" si="5"/>
        <v>0.99999999999999978</v>
      </c>
      <c r="AG26" s="633">
        <f t="shared" si="5"/>
        <v>0.99999999999999978</v>
      </c>
      <c r="AH26" s="633">
        <f t="shared" si="5"/>
        <v>0.99999999999999978</v>
      </c>
      <c r="AI26" s="633">
        <f t="shared" si="5"/>
        <v>0.99999999999999978</v>
      </c>
      <c r="AJ26" s="633">
        <f t="shared" si="5"/>
        <v>0.99999999999999978</v>
      </c>
      <c r="AK26" s="643">
        <f t="shared" si="5"/>
        <v>0.99999999999999978</v>
      </c>
      <c r="AL26" s="748"/>
      <c r="AM26" s="555"/>
      <c r="AN26" s="704"/>
      <c r="AO26" s="704"/>
      <c r="AP26" s="704"/>
      <c r="AQ26" s="705"/>
      <c r="AR26" s="702"/>
    </row>
    <row r="27" spans="1:44" x14ac:dyDescent="0.3">
      <c r="A27" s="4">
        <v>15</v>
      </c>
      <c r="B27" s="45" t="s">
        <v>118</v>
      </c>
      <c r="C27" s="340"/>
      <c r="D27" s="65"/>
      <c r="E27" s="632">
        <f t="shared" si="5"/>
        <v>0</v>
      </c>
      <c r="F27" s="633">
        <f t="shared" si="5"/>
        <v>0</v>
      </c>
      <c r="G27" s="633">
        <f t="shared" si="5"/>
        <v>0</v>
      </c>
      <c r="H27" s="633">
        <f t="shared" si="5"/>
        <v>0</v>
      </c>
      <c r="I27" s="633">
        <f t="shared" si="5"/>
        <v>0</v>
      </c>
      <c r="J27" s="633">
        <f t="shared" si="5"/>
        <v>0</v>
      </c>
      <c r="K27" s="633">
        <f t="shared" si="5"/>
        <v>1</v>
      </c>
      <c r="L27" s="633">
        <f t="shared" si="5"/>
        <v>0.99999999999999978</v>
      </c>
      <c r="M27" s="633">
        <f t="shared" si="5"/>
        <v>0.99999999999999978</v>
      </c>
      <c r="N27" s="633">
        <f t="shared" si="5"/>
        <v>0.99999999999999978</v>
      </c>
      <c r="O27" s="633">
        <f t="shared" si="5"/>
        <v>0.99999999999999978</v>
      </c>
      <c r="P27" s="633">
        <f t="shared" si="5"/>
        <v>0.99999999999999978</v>
      </c>
      <c r="Q27" s="633">
        <f t="shared" si="5"/>
        <v>0.99999999999999978</v>
      </c>
      <c r="R27" s="633">
        <f t="shared" si="5"/>
        <v>0.99999999999999978</v>
      </c>
      <c r="S27" s="633">
        <f t="shared" si="5"/>
        <v>0.99999999999999978</v>
      </c>
      <c r="T27" s="633">
        <f t="shared" si="5"/>
        <v>0.99999999999999978</v>
      </c>
      <c r="U27" s="633">
        <f t="shared" si="5"/>
        <v>0.99999999999999978</v>
      </c>
      <c r="V27" s="633">
        <f t="shared" si="5"/>
        <v>0.99999999999999978</v>
      </c>
      <c r="W27" s="633">
        <f t="shared" si="5"/>
        <v>0.99999999999999978</v>
      </c>
      <c r="X27" s="633">
        <f t="shared" si="5"/>
        <v>0.99999999999999978</v>
      </c>
      <c r="Y27" s="633">
        <f t="shared" si="5"/>
        <v>0.99999999999999978</v>
      </c>
      <c r="Z27" s="633">
        <f t="shared" si="5"/>
        <v>0.99999999999999978</v>
      </c>
      <c r="AA27" s="633">
        <f t="shared" si="5"/>
        <v>0.99999999999999978</v>
      </c>
      <c r="AB27" s="633">
        <f t="shared" si="5"/>
        <v>0.99999999999999978</v>
      </c>
      <c r="AC27" s="633">
        <f t="shared" ref="AC27:AK27" si="6">AC69+AC111</f>
        <v>0.99999999999999978</v>
      </c>
      <c r="AD27" s="633">
        <f t="shared" si="6"/>
        <v>0.99999999999999978</v>
      </c>
      <c r="AE27" s="633">
        <f t="shared" si="6"/>
        <v>0.99999999999999978</v>
      </c>
      <c r="AF27" s="633">
        <f t="shared" si="6"/>
        <v>0.99999999999999978</v>
      </c>
      <c r="AG27" s="633">
        <f t="shared" si="6"/>
        <v>0.99999999999999978</v>
      </c>
      <c r="AH27" s="633">
        <f t="shared" si="6"/>
        <v>0.99999999999999978</v>
      </c>
      <c r="AI27" s="633">
        <f t="shared" si="6"/>
        <v>0.99999999999999978</v>
      </c>
      <c r="AJ27" s="633">
        <f t="shared" si="6"/>
        <v>0.99999999999999978</v>
      </c>
      <c r="AK27" s="643">
        <f t="shared" si="6"/>
        <v>0.99999999999999978</v>
      </c>
      <c r="AL27" s="748"/>
      <c r="AM27" s="555"/>
      <c r="AN27" s="704"/>
      <c r="AO27" s="704"/>
      <c r="AP27" s="704"/>
      <c r="AQ27" s="705"/>
      <c r="AR27" s="702"/>
    </row>
    <row r="28" spans="1:44" x14ac:dyDescent="0.3">
      <c r="A28" s="9">
        <v>16</v>
      </c>
      <c r="B28" s="67" t="s">
        <v>119</v>
      </c>
      <c r="C28" s="341"/>
      <c r="D28" s="68"/>
      <c r="E28" s="632">
        <f t="shared" ref="E28:AK28" si="7">E70+E112</f>
        <v>0</v>
      </c>
      <c r="F28" s="633">
        <f t="shared" si="7"/>
        <v>0</v>
      </c>
      <c r="G28" s="633">
        <f t="shared" si="7"/>
        <v>0</v>
      </c>
      <c r="H28" s="633">
        <f t="shared" si="7"/>
        <v>0</v>
      </c>
      <c r="I28" s="633">
        <f t="shared" si="7"/>
        <v>0</v>
      </c>
      <c r="J28" s="633">
        <f t="shared" si="7"/>
        <v>0</v>
      </c>
      <c r="K28" s="633">
        <f t="shared" si="7"/>
        <v>1</v>
      </c>
      <c r="L28" s="633">
        <f t="shared" si="7"/>
        <v>0.99999999999999978</v>
      </c>
      <c r="M28" s="633">
        <f t="shared" si="7"/>
        <v>0.99999999999999978</v>
      </c>
      <c r="N28" s="633">
        <f t="shared" si="7"/>
        <v>0.99999999999999978</v>
      </c>
      <c r="O28" s="633">
        <f t="shared" si="7"/>
        <v>0.99999999999999978</v>
      </c>
      <c r="P28" s="633">
        <f t="shared" si="7"/>
        <v>0.99999999999999978</v>
      </c>
      <c r="Q28" s="633">
        <f t="shared" si="7"/>
        <v>0.99999999999999978</v>
      </c>
      <c r="R28" s="633">
        <f t="shared" si="7"/>
        <v>0.99999999999999978</v>
      </c>
      <c r="S28" s="633">
        <f t="shared" si="7"/>
        <v>0.99999999999999978</v>
      </c>
      <c r="T28" s="633">
        <f t="shared" si="7"/>
        <v>0.99999999999999978</v>
      </c>
      <c r="U28" s="633">
        <f t="shared" si="7"/>
        <v>0.99999999999999978</v>
      </c>
      <c r="V28" s="633">
        <f t="shared" si="7"/>
        <v>0.99999999999999978</v>
      </c>
      <c r="W28" s="633">
        <f t="shared" si="7"/>
        <v>0.99999999999999978</v>
      </c>
      <c r="X28" s="633">
        <f t="shared" si="7"/>
        <v>0.99999999999999978</v>
      </c>
      <c r="Y28" s="633">
        <f t="shared" si="7"/>
        <v>0.99999999999999978</v>
      </c>
      <c r="Z28" s="633">
        <f t="shared" si="7"/>
        <v>0.99999999999999978</v>
      </c>
      <c r="AA28" s="633">
        <f t="shared" si="7"/>
        <v>0.99999999999999978</v>
      </c>
      <c r="AB28" s="633">
        <f t="shared" si="7"/>
        <v>0.99999999999999978</v>
      </c>
      <c r="AC28" s="633">
        <f t="shared" si="7"/>
        <v>0.99999999999999978</v>
      </c>
      <c r="AD28" s="633">
        <f t="shared" si="7"/>
        <v>0.99999999999999978</v>
      </c>
      <c r="AE28" s="633">
        <f t="shared" si="7"/>
        <v>0.99999999999999978</v>
      </c>
      <c r="AF28" s="633">
        <f t="shared" si="7"/>
        <v>0.99999999999999978</v>
      </c>
      <c r="AG28" s="633">
        <f t="shared" si="7"/>
        <v>0.99999999999999978</v>
      </c>
      <c r="AH28" s="633">
        <f t="shared" si="7"/>
        <v>0.99999999999999978</v>
      </c>
      <c r="AI28" s="633">
        <f t="shared" si="7"/>
        <v>0.99999999999999978</v>
      </c>
      <c r="AJ28" s="633">
        <f t="shared" si="7"/>
        <v>0.99999999999999978</v>
      </c>
      <c r="AK28" s="643">
        <f t="shared" si="7"/>
        <v>0.99999999999999978</v>
      </c>
      <c r="AL28" s="748"/>
      <c r="AM28" s="555"/>
      <c r="AN28" s="704"/>
      <c r="AO28" s="704"/>
      <c r="AP28" s="704"/>
      <c r="AQ28" s="705"/>
      <c r="AR28" s="702"/>
    </row>
    <row r="29" spans="1:44" ht="15" thickBot="1" x14ac:dyDescent="0.35">
      <c r="A29" s="5"/>
      <c r="B29" s="69"/>
      <c r="C29" s="342"/>
      <c r="D29" s="70"/>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90"/>
      <c r="AL29" s="740"/>
      <c r="AM29" s="694"/>
      <c r="AN29" s="698"/>
      <c r="AO29" s="698"/>
      <c r="AP29" s="698"/>
      <c r="AQ29" s="694"/>
      <c r="AR29" s="702"/>
    </row>
    <row r="30" spans="1:44"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41"/>
      <c r="AM30" s="557"/>
      <c r="AN30" s="542"/>
      <c r="AO30" s="542"/>
      <c r="AP30" s="542"/>
      <c r="AQ30" s="542"/>
      <c r="AR30" s="536"/>
    </row>
    <row r="31" spans="1:44"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1"/>
      <c r="AM31" s="557"/>
      <c r="AN31" s="542"/>
      <c r="AO31" s="542"/>
      <c r="AP31" s="542"/>
      <c r="AQ31" s="542"/>
      <c r="AR31" s="536"/>
    </row>
    <row r="32" spans="1:44"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1"/>
      <c r="AM32" s="557"/>
      <c r="AN32" s="542"/>
      <c r="AO32" s="542"/>
      <c r="AP32" s="542"/>
      <c r="AQ32" s="542"/>
      <c r="AR32" s="536"/>
    </row>
    <row r="33" spans="1:44"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1"/>
      <c r="AM33" s="557"/>
      <c r="AN33" s="542"/>
      <c r="AO33" s="542"/>
      <c r="AP33" s="542"/>
      <c r="AQ33" s="542"/>
      <c r="AR33" s="536"/>
    </row>
    <row r="34" spans="1:44"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1"/>
      <c r="AM34" s="557"/>
      <c r="AN34" s="542"/>
      <c r="AO34" s="542"/>
      <c r="AP34" s="542"/>
      <c r="AQ34" s="542"/>
      <c r="AR34" s="536"/>
    </row>
    <row r="35" spans="1:44"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5"/>
      <c r="AM35" s="542"/>
      <c r="AN35" s="542"/>
      <c r="AO35" s="542"/>
      <c r="AP35" s="542"/>
      <c r="AQ35" s="542"/>
      <c r="AR35" s="536"/>
    </row>
    <row r="36" spans="1:44"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2"/>
      <c r="AM36" s="542"/>
      <c r="AN36" s="542"/>
      <c r="AO36" s="542"/>
      <c r="AP36" s="542"/>
      <c r="AQ36" s="542"/>
      <c r="AR36" s="536"/>
    </row>
    <row r="37" spans="1:44" hidden="1" x14ac:dyDescent="0.3">
      <c r="A37" s="9"/>
      <c r="B37" s="67"/>
      <c r="C37" s="67"/>
      <c r="D37" s="7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712"/>
      <c r="AM37" s="560"/>
      <c r="AN37" s="555"/>
      <c r="AO37" s="555"/>
      <c r="AP37" s="555"/>
      <c r="AQ37" s="555"/>
      <c r="AR37" s="702"/>
    </row>
    <row r="38" spans="1:44" s="113" customFormat="1" ht="15" hidden="1" thickBot="1" x14ac:dyDescent="0.35">
      <c r="A38" s="5"/>
      <c r="B38" s="69"/>
      <c r="C38" s="69"/>
      <c r="D38" s="70"/>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3"/>
      <c r="AM38" s="706"/>
      <c r="AN38" s="707"/>
      <c r="AO38" s="707"/>
      <c r="AP38" s="707"/>
      <c r="AQ38" s="707"/>
      <c r="AR38" s="697"/>
    </row>
    <row r="39" spans="1:44"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713"/>
      <c r="AM39" s="708"/>
      <c r="AN39" s="702"/>
      <c r="AO39" s="702"/>
      <c r="AP39" s="702"/>
      <c r="AQ39" s="702"/>
      <c r="AR39" s="702"/>
    </row>
    <row r="40" spans="1:44"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713"/>
      <c r="AM40" s="708"/>
      <c r="AN40" s="702"/>
      <c r="AO40" s="702"/>
      <c r="AP40" s="702"/>
      <c r="AQ40" s="702"/>
      <c r="AR40" s="702"/>
    </row>
    <row r="41" spans="1:44"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713"/>
      <c r="AM41" s="708"/>
      <c r="AN41" s="702"/>
      <c r="AO41" s="702"/>
      <c r="AP41" s="702"/>
      <c r="AQ41" s="702"/>
      <c r="AR41" s="702"/>
    </row>
    <row r="42" spans="1:44"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749"/>
      <c r="AM42" s="555"/>
      <c r="AN42" s="702"/>
      <c r="AO42" s="702"/>
      <c r="AP42" s="702"/>
      <c r="AQ42" s="702"/>
      <c r="AR42" s="702"/>
    </row>
    <row r="43" spans="1:44" x14ac:dyDescent="0.3">
      <c r="A43" s="13" t="str">
        <f>A1</f>
        <v>Klíč opční 2</v>
      </c>
      <c r="B43" s="13"/>
      <c r="C43" s="15"/>
      <c r="D43" s="15"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653"/>
      <c r="AL43" s="733" t="s">
        <v>620</v>
      </c>
      <c r="AM43" s="698"/>
      <c r="AN43" s="1013"/>
      <c r="AO43" s="1013"/>
      <c r="AP43" s="1013"/>
      <c r="AQ43" s="1013"/>
      <c r="AR43" s="702"/>
    </row>
    <row r="44" spans="1:44" ht="15" thickBot="1" x14ac:dyDescent="0.35">
      <c r="A44" s="6" t="str">
        <f>A2</f>
        <v>Rozdělení cenotvorných položek mezi Objednatele</v>
      </c>
      <c r="B44" s="60"/>
      <c r="C44" s="40"/>
      <c r="D44" s="61"/>
      <c r="E44" s="7" t="str">
        <f>E2</f>
        <v>XII/29</v>
      </c>
      <c r="F44" s="7" t="str">
        <f t="shared" ref="F44:AK44" si="8">F2</f>
        <v>I-VI/30</v>
      </c>
      <c r="G44" s="7" t="str">
        <f t="shared" si="8"/>
        <v>VI-XII/30</v>
      </c>
      <c r="H44" s="7" t="str">
        <f t="shared" si="8"/>
        <v>XII/30</v>
      </c>
      <c r="I44" s="7">
        <f t="shared" si="8"/>
        <v>2031</v>
      </c>
      <c r="J44" s="7">
        <f t="shared" si="8"/>
        <v>2032</v>
      </c>
      <c r="K44" s="7">
        <f t="shared" si="8"/>
        <v>2033</v>
      </c>
      <c r="L44" s="7">
        <f t="shared" si="8"/>
        <v>2034</v>
      </c>
      <c r="M44" s="7">
        <f t="shared" si="8"/>
        <v>2035</v>
      </c>
      <c r="N44" s="7">
        <f t="shared" si="8"/>
        <v>2036</v>
      </c>
      <c r="O44" s="7">
        <f t="shared" si="8"/>
        <v>2037</v>
      </c>
      <c r="P44" s="7">
        <f t="shared" si="8"/>
        <v>2038</v>
      </c>
      <c r="Q44" s="7">
        <f t="shared" si="8"/>
        <v>2039</v>
      </c>
      <c r="R44" s="7">
        <f t="shared" si="8"/>
        <v>2040</v>
      </c>
      <c r="S44" s="7">
        <f t="shared" si="8"/>
        <v>2041</v>
      </c>
      <c r="T44" s="7">
        <f t="shared" si="8"/>
        <v>2042</v>
      </c>
      <c r="U44" s="7">
        <f t="shared" si="8"/>
        <v>2043</v>
      </c>
      <c r="V44" s="7">
        <f t="shared" si="8"/>
        <v>2044</v>
      </c>
      <c r="W44" s="7">
        <f t="shared" si="8"/>
        <v>2045</v>
      </c>
      <c r="X44" s="7">
        <f t="shared" si="8"/>
        <v>2046</v>
      </c>
      <c r="Y44" s="7">
        <f t="shared" si="8"/>
        <v>2047</v>
      </c>
      <c r="Z44" s="7">
        <f t="shared" si="8"/>
        <v>2048</v>
      </c>
      <c r="AA44" s="7">
        <f t="shared" si="8"/>
        <v>2049</v>
      </c>
      <c r="AB44" s="7">
        <f t="shared" si="8"/>
        <v>2050</v>
      </c>
      <c r="AC44" s="7">
        <f t="shared" si="8"/>
        <v>2051</v>
      </c>
      <c r="AD44" s="7">
        <f t="shared" si="8"/>
        <v>2052</v>
      </c>
      <c r="AE44" s="7">
        <f t="shared" si="8"/>
        <v>2053</v>
      </c>
      <c r="AF44" s="7">
        <f t="shared" si="8"/>
        <v>2054</v>
      </c>
      <c r="AG44" s="7">
        <f t="shared" si="8"/>
        <v>2055</v>
      </c>
      <c r="AH44" s="7">
        <f t="shared" si="8"/>
        <v>2056</v>
      </c>
      <c r="AI44" s="7">
        <f t="shared" si="8"/>
        <v>2057</v>
      </c>
      <c r="AJ44" s="7">
        <f t="shared" si="8"/>
        <v>2058</v>
      </c>
      <c r="AK44" s="8">
        <f t="shared" si="8"/>
        <v>2059</v>
      </c>
      <c r="AL44" s="725" t="s">
        <v>621</v>
      </c>
      <c r="AM44" s="709"/>
      <c r="AN44" s="693"/>
      <c r="AO44" s="693"/>
      <c r="AP44" s="693"/>
      <c r="AQ44" s="693"/>
      <c r="AR44" s="702"/>
    </row>
    <row r="45" spans="1:44" ht="15" thickTop="1" x14ac:dyDescent="0.3">
      <c r="A45" s="3">
        <f t="shared" ref="A45:D60" si="9">IF(A3="","",A3)</f>
        <v>1</v>
      </c>
      <c r="B45" s="44" t="str">
        <f t="shared" si="9"/>
        <v>Trakční energie a palivo</v>
      </c>
      <c r="C45" s="62">
        <f t="shared" si="9"/>
        <v>1.1000000000000001</v>
      </c>
      <c r="D45" s="63" t="str">
        <f t="shared" si="9"/>
        <v>Elektrická energie</v>
      </c>
      <c r="E45" s="628">
        <f>IFERROR(('Provoz opční 2'!C$16+2*'Provoz opční 2'!C$17)/('Provoz opční 2'!C$4+2*'Provoz opční 2'!C$5),0)</f>
        <v>0</v>
      </c>
      <c r="F45" s="628">
        <f>IFERROR(('Provoz opční 2'!D$16+2*'Provoz opční 2'!D$17)/('Provoz opční 2'!D$4+2*'Provoz opční 2'!D$5),0)</f>
        <v>0</v>
      </c>
      <c r="G45" s="628">
        <f>IFERROR(('Provoz opční 2'!E$16+2*'Provoz opční 2'!E$17)/('Provoz opční 2'!E$4+2*'Provoz opční 2'!E$5),0)</f>
        <v>0</v>
      </c>
      <c r="H45" s="628">
        <f>IFERROR(('Provoz opční 2'!F$16+2*'Provoz opční 2'!F$17)/('Provoz opční 2'!F$4+2*'Provoz opční 2'!F$5),0)</f>
        <v>0</v>
      </c>
      <c r="I45" s="628">
        <f>IFERROR(('Provoz opční 2'!G$16+2*'Provoz opční 2'!G$17)/('Provoz opční 2'!G$4+2*'Provoz opční 2'!G$5),0)</f>
        <v>0</v>
      </c>
      <c r="J45" s="628">
        <f>IFERROR(('Provoz opční 2'!H$16+2*'Provoz opční 2'!H$17)/('Provoz opční 2'!H$4+2*'Provoz opční 2'!H$5),0)</f>
        <v>0</v>
      </c>
      <c r="K45" s="628">
        <f>IFERROR(('Provoz opční 2'!I$16+2*'Provoz opční 2'!I$17)/('Provoz opční 2'!I$4+2*'Provoz opční 2'!I$5),0)</f>
        <v>0.36686367846370804</v>
      </c>
      <c r="L45" s="628">
        <f>IFERROR(('Provoz opční 2'!J$16+2*'Provoz opční 2'!J$17)/('Provoz opční 2'!J$4+2*'Provoz opční 2'!J$5),0)</f>
        <v>0.53101752726820894</v>
      </c>
      <c r="M45" s="628">
        <f>IFERROR(('Provoz opční 2'!K$16+2*'Provoz opční 2'!K$17)/('Provoz opční 2'!K$4+2*'Provoz opční 2'!K$5),0)</f>
        <v>0.53101752726820894</v>
      </c>
      <c r="N45" s="628">
        <f>IFERROR(('Provoz opční 2'!L$16+2*'Provoz opční 2'!L$17)/('Provoz opční 2'!L$4+2*'Provoz opční 2'!L$5),0)</f>
        <v>0.53101752726820894</v>
      </c>
      <c r="O45" s="628">
        <f>IFERROR(('Provoz opční 2'!M$16+2*'Provoz opční 2'!M$17)/('Provoz opční 2'!M$4+2*'Provoz opční 2'!M$5),0)</f>
        <v>0.53101752726820894</v>
      </c>
      <c r="P45" s="628">
        <f>IFERROR(('Provoz opční 2'!N$16+2*'Provoz opční 2'!N$17)/('Provoz opční 2'!N$4+2*'Provoz opční 2'!N$5),0)</f>
        <v>0.53101752726820894</v>
      </c>
      <c r="Q45" s="628">
        <f>IFERROR(('Provoz opční 2'!O$16+2*'Provoz opční 2'!O$17)/('Provoz opční 2'!O$4+2*'Provoz opční 2'!O$5),0)</f>
        <v>0.53101752726820894</v>
      </c>
      <c r="R45" s="628">
        <f>IFERROR(('Provoz opční 2'!P$16+2*'Provoz opční 2'!P$17)/('Provoz opční 2'!P$4+2*'Provoz opční 2'!P$5),0)</f>
        <v>0.53101752726820894</v>
      </c>
      <c r="S45" s="628">
        <f>IFERROR(('Provoz opční 2'!Q$16+2*'Provoz opční 2'!Q$17)/('Provoz opční 2'!Q$4+2*'Provoz opční 2'!Q$5),0)</f>
        <v>0.53101752726820894</v>
      </c>
      <c r="T45" s="628">
        <f>IFERROR(('Provoz opční 2'!R$16+2*'Provoz opční 2'!R$17)/('Provoz opční 2'!R$4+2*'Provoz opční 2'!R$5),0)</f>
        <v>0.53101752726820894</v>
      </c>
      <c r="U45" s="628">
        <f>IFERROR(('Provoz opční 2'!S$16+2*'Provoz opční 2'!S$17)/('Provoz opční 2'!S$4+2*'Provoz opční 2'!S$5),0)</f>
        <v>0.53101752726820894</v>
      </c>
      <c r="V45" s="628">
        <f>IFERROR(('Provoz opční 2'!T$16+2*'Provoz opční 2'!T$17)/('Provoz opční 2'!T$4+2*'Provoz opční 2'!T$5),0)</f>
        <v>0.53101752726820894</v>
      </c>
      <c r="W45" s="628">
        <f>IFERROR(('Provoz opční 2'!U$16+2*'Provoz opční 2'!U$17)/('Provoz opční 2'!U$4+2*'Provoz opční 2'!U$5),0)</f>
        <v>0.53101752726820894</v>
      </c>
      <c r="X45" s="628">
        <f>IFERROR(('Provoz opční 2'!V$16+2*'Provoz opční 2'!V$17)/('Provoz opční 2'!V$4+2*'Provoz opční 2'!V$5),0)</f>
        <v>0.53101752726820894</v>
      </c>
      <c r="Y45" s="628">
        <f>IFERROR(('Provoz opční 2'!W$16+2*'Provoz opční 2'!W$17)/('Provoz opční 2'!W$4+2*'Provoz opční 2'!W$5),0)</f>
        <v>0.53101752726820894</v>
      </c>
      <c r="Z45" s="628">
        <f>IFERROR(('Provoz opční 2'!X$16+2*'Provoz opční 2'!X$17)/('Provoz opční 2'!X$4+2*'Provoz opční 2'!X$5),0)</f>
        <v>0.53101752726820894</v>
      </c>
      <c r="AA45" s="628">
        <f>IFERROR(('Provoz opční 2'!Y$16+2*'Provoz opční 2'!Y$17)/('Provoz opční 2'!Y$4+2*'Provoz opční 2'!Y$5),0)</f>
        <v>0.53101752726820894</v>
      </c>
      <c r="AB45" s="628">
        <f>IFERROR(('Provoz opční 2'!Z$16+2*'Provoz opční 2'!Z$17)/('Provoz opční 2'!Z$4+2*'Provoz opční 2'!Z$5),0)</f>
        <v>0.53101752726820894</v>
      </c>
      <c r="AC45" s="628">
        <f>IFERROR(('Provoz opční 2'!AA$16+2*'Provoz opční 2'!AA$17)/('Provoz opční 2'!AA$4+2*'Provoz opční 2'!AA$5),0)</f>
        <v>0.53101752726820894</v>
      </c>
      <c r="AD45" s="628">
        <f>IFERROR(('Provoz opční 2'!AB$16+2*'Provoz opční 2'!AB$17)/('Provoz opční 2'!AB$4+2*'Provoz opční 2'!AB$5),0)</f>
        <v>0.53101752726820894</v>
      </c>
      <c r="AE45" s="628">
        <f>IFERROR(('Provoz opční 2'!AC$16+2*'Provoz opční 2'!AC$17)/('Provoz opční 2'!AC$4+2*'Provoz opční 2'!AC$5),0)</f>
        <v>0.53101752726820894</v>
      </c>
      <c r="AF45" s="628">
        <f>IFERROR(('Provoz opční 2'!AD$16+2*'Provoz opční 2'!AD$17)/('Provoz opční 2'!AD$4+2*'Provoz opční 2'!AD$5),0)</f>
        <v>0.53101752726820894</v>
      </c>
      <c r="AG45" s="628">
        <f>IFERROR(('Provoz opční 2'!AE$16+2*'Provoz opční 2'!AE$17)/('Provoz opční 2'!AE$4+2*'Provoz opční 2'!AE$5),0)</f>
        <v>0.53101752726820894</v>
      </c>
      <c r="AH45" s="628">
        <f>IFERROR(('Provoz opční 2'!AF$16+2*'Provoz opční 2'!AF$17)/('Provoz opční 2'!AF$4+2*'Provoz opční 2'!AF$5),0)</f>
        <v>0.53101752726820894</v>
      </c>
      <c r="AI45" s="628">
        <f>IFERROR(('Provoz opční 2'!AG$16+2*'Provoz opční 2'!AG$17)/('Provoz opční 2'!AG$4+2*'Provoz opční 2'!AG$5),0)</f>
        <v>0.53101752726820894</v>
      </c>
      <c r="AJ45" s="628">
        <f>IFERROR(('Provoz opční 2'!AH$16+2*'Provoz opční 2'!AH$17)/('Provoz opční 2'!AH$4+2*'Provoz opční 2'!AH$5),0)</f>
        <v>0.53101752726820894</v>
      </c>
      <c r="AK45" s="654">
        <f>IFERROR(('Provoz opční 2'!AI$16+2*'Provoz opční 2'!AI$17)/('Provoz opční 2'!AI$4+2*'Provoz opční 2'!AI$5),0)</f>
        <v>0.53101752726820894</v>
      </c>
      <c r="AL45" s="726" t="s">
        <v>623</v>
      </c>
      <c r="AM45" s="699"/>
      <c r="AN45" s="710"/>
      <c r="AO45" s="710"/>
      <c r="AP45" s="710"/>
      <c r="AQ45" s="711"/>
      <c r="AR45" s="702"/>
    </row>
    <row r="46" spans="1:44" x14ac:dyDescent="0.3">
      <c r="A46" s="4" t="str">
        <f t="shared" si="9"/>
        <v/>
      </c>
      <c r="B46" s="45" t="str">
        <f t="shared" si="9"/>
        <v/>
      </c>
      <c r="C46" s="64">
        <f t="shared" si="9"/>
        <v>1.2</v>
      </c>
      <c r="D46" s="65" t="str">
        <f t="shared" si="9"/>
        <v>Motorová nafta</v>
      </c>
      <c r="E46" s="628">
        <f>IFERROR(('Provoz opční 2'!C$16+2*'Provoz opční 2'!C$17)/('Provoz opční 2'!C$4+2*'Provoz opční 2'!C$5),0)</f>
        <v>0</v>
      </c>
      <c r="F46" s="628">
        <f>IFERROR(('Provoz opční 2'!D$16+2*'Provoz opční 2'!D$17)/('Provoz opční 2'!D$4+2*'Provoz opční 2'!D$5),0)</f>
        <v>0</v>
      </c>
      <c r="G46" s="628">
        <f>IFERROR(('Provoz opční 2'!E$16+2*'Provoz opční 2'!E$17)/('Provoz opční 2'!E$4+2*'Provoz opční 2'!E$5),0)</f>
        <v>0</v>
      </c>
      <c r="H46" s="628">
        <f>IFERROR(('Provoz opční 2'!F$16+2*'Provoz opční 2'!F$17)/('Provoz opční 2'!F$4+2*'Provoz opční 2'!F$5),0)</f>
        <v>0</v>
      </c>
      <c r="I46" s="628">
        <f>IFERROR(('Provoz opční 2'!G$16+2*'Provoz opční 2'!G$17)/('Provoz opční 2'!G$4+2*'Provoz opční 2'!G$5),0)</f>
        <v>0</v>
      </c>
      <c r="J46" s="628">
        <f>IFERROR(('Provoz opční 2'!H$16+2*'Provoz opční 2'!H$17)/('Provoz opční 2'!H$4+2*'Provoz opční 2'!H$5),0)</f>
        <v>0</v>
      </c>
      <c r="K46" s="628">
        <f>IFERROR(('Provoz opční 2'!I$16+2*'Provoz opční 2'!I$17)/('Provoz opční 2'!I$4+2*'Provoz opční 2'!I$5),0)</f>
        <v>0.36686367846370804</v>
      </c>
      <c r="L46" s="628">
        <f>IFERROR(('Provoz opční 2'!J$16+2*'Provoz opční 2'!J$17)/('Provoz opční 2'!J$4+2*'Provoz opční 2'!J$5),0)</f>
        <v>0.53101752726820894</v>
      </c>
      <c r="M46" s="628">
        <f>IFERROR(('Provoz opční 2'!K$16+2*'Provoz opční 2'!K$17)/('Provoz opční 2'!K$4+2*'Provoz opční 2'!K$5),0)</f>
        <v>0.53101752726820894</v>
      </c>
      <c r="N46" s="628">
        <f>IFERROR(('Provoz opční 2'!L$16+2*'Provoz opční 2'!L$17)/('Provoz opční 2'!L$4+2*'Provoz opční 2'!L$5),0)</f>
        <v>0.53101752726820894</v>
      </c>
      <c r="O46" s="628">
        <f>IFERROR(('Provoz opční 2'!M$16+2*'Provoz opční 2'!M$17)/('Provoz opční 2'!M$4+2*'Provoz opční 2'!M$5),0)</f>
        <v>0.53101752726820894</v>
      </c>
      <c r="P46" s="628">
        <f>IFERROR(('Provoz opční 2'!N$16+2*'Provoz opční 2'!N$17)/('Provoz opční 2'!N$4+2*'Provoz opční 2'!N$5),0)</f>
        <v>0.53101752726820894</v>
      </c>
      <c r="Q46" s="628">
        <f>IFERROR(('Provoz opční 2'!O$16+2*'Provoz opční 2'!O$17)/('Provoz opční 2'!O$4+2*'Provoz opční 2'!O$5),0)</f>
        <v>0.53101752726820894</v>
      </c>
      <c r="R46" s="628">
        <f>IFERROR(('Provoz opční 2'!P$16+2*'Provoz opční 2'!P$17)/('Provoz opční 2'!P$4+2*'Provoz opční 2'!P$5),0)</f>
        <v>0.53101752726820894</v>
      </c>
      <c r="S46" s="628">
        <f>IFERROR(('Provoz opční 2'!Q$16+2*'Provoz opční 2'!Q$17)/('Provoz opční 2'!Q$4+2*'Provoz opční 2'!Q$5),0)</f>
        <v>0.53101752726820894</v>
      </c>
      <c r="T46" s="628">
        <f>IFERROR(('Provoz opční 2'!R$16+2*'Provoz opční 2'!R$17)/('Provoz opční 2'!R$4+2*'Provoz opční 2'!R$5),0)</f>
        <v>0.53101752726820894</v>
      </c>
      <c r="U46" s="628">
        <f>IFERROR(('Provoz opční 2'!S$16+2*'Provoz opční 2'!S$17)/('Provoz opční 2'!S$4+2*'Provoz opční 2'!S$5),0)</f>
        <v>0.53101752726820894</v>
      </c>
      <c r="V46" s="628">
        <f>IFERROR(('Provoz opční 2'!T$16+2*'Provoz opční 2'!T$17)/('Provoz opční 2'!T$4+2*'Provoz opční 2'!T$5),0)</f>
        <v>0.53101752726820894</v>
      </c>
      <c r="W46" s="628">
        <f>IFERROR(('Provoz opční 2'!U$16+2*'Provoz opční 2'!U$17)/('Provoz opční 2'!U$4+2*'Provoz opční 2'!U$5),0)</f>
        <v>0.53101752726820894</v>
      </c>
      <c r="X46" s="628">
        <f>IFERROR(('Provoz opční 2'!V$16+2*'Provoz opční 2'!V$17)/('Provoz opční 2'!V$4+2*'Provoz opční 2'!V$5),0)</f>
        <v>0.53101752726820894</v>
      </c>
      <c r="Y46" s="628">
        <f>IFERROR(('Provoz opční 2'!W$16+2*'Provoz opční 2'!W$17)/('Provoz opční 2'!W$4+2*'Provoz opční 2'!W$5),0)</f>
        <v>0.53101752726820894</v>
      </c>
      <c r="Z46" s="628">
        <f>IFERROR(('Provoz opční 2'!X$16+2*'Provoz opční 2'!X$17)/('Provoz opční 2'!X$4+2*'Provoz opční 2'!X$5),0)</f>
        <v>0.53101752726820894</v>
      </c>
      <c r="AA46" s="628">
        <f>IFERROR(('Provoz opční 2'!Y$16+2*'Provoz opční 2'!Y$17)/('Provoz opční 2'!Y$4+2*'Provoz opční 2'!Y$5),0)</f>
        <v>0.53101752726820894</v>
      </c>
      <c r="AB46" s="628">
        <f>IFERROR(('Provoz opční 2'!Z$16+2*'Provoz opční 2'!Z$17)/('Provoz opční 2'!Z$4+2*'Provoz opční 2'!Z$5),0)</f>
        <v>0.53101752726820894</v>
      </c>
      <c r="AC46" s="628">
        <f>IFERROR(('Provoz opční 2'!AA$16+2*'Provoz opční 2'!AA$17)/('Provoz opční 2'!AA$4+2*'Provoz opční 2'!AA$5),0)</f>
        <v>0.53101752726820894</v>
      </c>
      <c r="AD46" s="628">
        <f>IFERROR(('Provoz opční 2'!AB$16+2*'Provoz opční 2'!AB$17)/('Provoz opční 2'!AB$4+2*'Provoz opční 2'!AB$5),0)</f>
        <v>0.53101752726820894</v>
      </c>
      <c r="AE46" s="628">
        <f>IFERROR(('Provoz opční 2'!AC$16+2*'Provoz opční 2'!AC$17)/('Provoz opční 2'!AC$4+2*'Provoz opční 2'!AC$5),0)</f>
        <v>0.53101752726820894</v>
      </c>
      <c r="AF46" s="628">
        <f>IFERROR(('Provoz opční 2'!AD$16+2*'Provoz opční 2'!AD$17)/('Provoz opční 2'!AD$4+2*'Provoz opční 2'!AD$5),0)</f>
        <v>0.53101752726820894</v>
      </c>
      <c r="AG46" s="628">
        <f>IFERROR(('Provoz opční 2'!AE$16+2*'Provoz opční 2'!AE$17)/('Provoz opční 2'!AE$4+2*'Provoz opční 2'!AE$5),0)</f>
        <v>0.53101752726820894</v>
      </c>
      <c r="AH46" s="628">
        <f>IFERROR(('Provoz opční 2'!AF$16+2*'Provoz opční 2'!AF$17)/('Provoz opční 2'!AF$4+2*'Provoz opční 2'!AF$5),0)</f>
        <v>0.53101752726820894</v>
      </c>
      <c r="AI46" s="628">
        <f>IFERROR(('Provoz opční 2'!AG$16+2*'Provoz opční 2'!AG$17)/('Provoz opční 2'!AG$4+2*'Provoz opční 2'!AG$5),0)</f>
        <v>0.53101752726820894</v>
      </c>
      <c r="AJ46" s="628">
        <f>IFERROR(('Provoz opční 2'!AH$16+2*'Provoz opční 2'!AH$17)/('Provoz opční 2'!AH$4+2*'Provoz opční 2'!AH$5),0)</f>
        <v>0.53101752726820894</v>
      </c>
      <c r="AK46" s="654">
        <f>IFERROR(('Provoz opční 2'!AI$16+2*'Provoz opční 2'!AI$17)/('Provoz opční 2'!AI$4+2*'Provoz opční 2'!AI$5),0)</f>
        <v>0.53101752726820894</v>
      </c>
      <c r="AL46" s="727" t="s">
        <v>623</v>
      </c>
      <c r="AM46" s="699"/>
      <c r="AN46" s="710"/>
      <c r="AO46" s="710"/>
      <c r="AP46" s="710"/>
      <c r="AQ46" s="711"/>
      <c r="AR46" s="702"/>
    </row>
    <row r="47" spans="1:44" x14ac:dyDescent="0.3">
      <c r="A47" s="4">
        <f t="shared" si="9"/>
        <v>2</v>
      </c>
      <c r="B47" s="45" t="str">
        <f t="shared" si="9"/>
        <v>Netrakční energie a palivo</v>
      </c>
      <c r="C47" s="64" t="str">
        <f t="shared" si="9"/>
        <v/>
      </c>
      <c r="D47" s="65" t="str">
        <f t="shared" si="9"/>
        <v/>
      </c>
      <c r="E47" s="628">
        <f>IFERROR(('Provoz opční 2'!C$16+2*'Provoz opční 2'!C$17)/('Provoz opční 2'!C$4+2*'Provoz opční 2'!C$5),0)</f>
        <v>0</v>
      </c>
      <c r="F47" s="628">
        <f>IFERROR(('Provoz opční 2'!D$16+2*'Provoz opční 2'!D$17)/('Provoz opční 2'!D$4+2*'Provoz opční 2'!D$5),0)</f>
        <v>0</v>
      </c>
      <c r="G47" s="628">
        <f>IFERROR(('Provoz opční 2'!E$16+2*'Provoz opční 2'!E$17)/('Provoz opční 2'!E$4+2*'Provoz opční 2'!E$5),0)</f>
        <v>0</v>
      </c>
      <c r="H47" s="628">
        <f>IFERROR(('Provoz opční 2'!F$16+2*'Provoz opční 2'!F$17)/('Provoz opční 2'!F$4+2*'Provoz opční 2'!F$5),0)</f>
        <v>0</v>
      </c>
      <c r="I47" s="628">
        <f>IFERROR(('Provoz opční 2'!G$16+2*'Provoz opční 2'!G$17)/('Provoz opční 2'!G$4+2*'Provoz opční 2'!G$5),0)</f>
        <v>0</v>
      </c>
      <c r="J47" s="628">
        <f>IFERROR(('Provoz opční 2'!H$16+2*'Provoz opční 2'!H$17)/('Provoz opční 2'!H$4+2*'Provoz opční 2'!H$5),0)</f>
        <v>0</v>
      </c>
      <c r="K47" s="628">
        <f>IFERROR(('Provoz opční 2'!I$16+2*'Provoz opční 2'!I$17)/('Provoz opční 2'!I$4+2*'Provoz opční 2'!I$5),0)</f>
        <v>0.36686367846370804</v>
      </c>
      <c r="L47" s="628">
        <f>IFERROR(('Provoz opční 2'!J$16+2*'Provoz opční 2'!J$17)/('Provoz opční 2'!J$4+2*'Provoz opční 2'!J$5),0)</f>
        <v>0.53101752726820894</v>
      </c>
      <c r="M47" s="628">
        <f>IFERROR(('Provoz opční 2'!K$16+2*'Provoz opční 2'!K$17)/('Provoz opční 2'!K$4+2*'Provoz opční 2'!K$5),0)</f>
        <v>0.53101752726820894</v>
      </c>
      <c r="N47" s="628">
        <f>IFERROR(('Provoz opční 2'!L$16+2*'Provoz opční 2'!L$17)/('Provoz opční 2'!L$4+2*'Provoz opční 2'!L$5),0)</f>
        <v>0.53101752726820894</v>
      </c>
      <c r="O47" s="628">
        <f>IFERROR(('Provoz opční 2'!M$16+2*'Provoz opční 2'!M$17)/('Provoz opční 2'!M$4+2*'Provoz opční 2'!M$5),0)</f>
        <v>0.53101752726820894</v>
      </c>
      <c r="P47" s="628">
        <f>IFERROR(('Provoz opční 2'!N$16+2*'Provoz opční 2'!N$17)/('Provoz opční 2'!N$4+2*'Provoz opční 2'!N$5),0)</f>
        <v>0.53101752726820894</v>
      </c>
      <c r="Q47" s="628">
        <f>IFERROR(('Provoz opční 2'!O$16+2*'Provoz opční 2'!O$17)/('Provoz opční 2'!O$4+2*'Provoz opční 2'!O$5),0)</f>
        <v>0.53101752726820894</v>
      </c>
      <c r="R47" s="628">
        <f>IFERROR(('Provoz opční 2'!P$16+2*'Provoz opční 2'!P$17)/('Provoz opční 2'!P$4+2*'Provoz opční 2'!P$5),0)</f>
        <v>0.53101752726820894</v>
      </c>
      <c r="S47" s="628">
        <f>IFERROR(('Provoz opční 2'!Q$16+2*'Provoz opční 2'!Q$17)/('Provoz opční 2'!Q$4+2*'Provoz opční 2'!Q$5),0)</f>
        <v>0.53101752726820894</v>
      </c>
      <c r="T47" s="628">
        <f>IFERROR(('Provoz opční 2'!R$16+2*'Provoz opční 2'!R$17)/('Provoz opční 2'!R$4+2*'Provoz opční 2'!R$5),0)</f>
        <v>0.53101752726820894</v>
      </c>
      <c r="U47" s="628">
        <f>IFERROR(('Provoz opční 2'!S$16+2*'Provoz opční 2'!S$17)/('Provoz opční 2'!S$4+2*'Provoz opční 2'!S$5),0)</f>
        <v>0.53101752726820894</v>
      </c>
      <c r="V47" s="628">
        <f>IFERROR(('Provoz opční 2'!T$16+2*'Provoz opční 2'!T$17)/('Provoz opční 2'!T$4+2*'Provoz opční 2'!T$5),0)</f>
        <v>0.53101752726820894</v>
      </c>
      <c r="W47" s="628">
        <f>IFERROR(('Provoz opční 2'!U$16+2*'Provoz opční 2'!U$17)/('Provoz opční 2'!U$4+2*'Provoz opční 2'!U$5),0)</f>
        <v>0.53101752726820894</v>
      </c>
      <c r="X47" s="628">
        <f>IFERROR(('Provoz opční 2'!V$16+2*'Provoz opční 2'!V$17)/('Provoz opční 2'!V$4+2*'Provoz opční 2'!V$5),0)</f>
        <v>0.53101752726820894</v>
      </c>
      <c r="Y47" s="628">
        <f>IFERROR(('Provoz opční 2'!W$16+2*'Provoz opční 2'!W$17)/('Provoz opční 2'!W$4+2*'Provoz opční 2'!W$5),0)</f>
        <v>0.53101752726820894</v>
      </c>
      <c r="Z47" s="628">
        <f>IFERROR(('Provoz opční 2'!X$16+2*'Provoz opční 2'!X$17)/('Provoz opční 2'!X$4+2*'Provoz opční 2'!X$5),0)</f>
        <v>0.53101752726820894</v>
      </c>
      <c r="AA47" s="628">
        <f>IFERROR(('Provoz opční 2'!Y$16+2*'Provoz opční 2'!Y$17)/('Provoz opční 2'!Y$4+2*'Provoz opční 2'!Y$5),0)</f>
        <v>0.53101752726820894</v>
      </c>
      <c r="AB47" s="628">
        <f>IFERROR(('Provoz opční 2'!Z$16+2*'Provoz opční 2'!Z$17)/('Provoz opční 2'!Z$4+2*'Provoz opční 2'!Z$5),0)</f>
        <v>0.53101752726820894</v>
      </c>
      <c r="AC47" s="628">
        <f>IFERROR(('Provoz opční 2'!AA$16+2*'Provoz opční 2'!AA$17)/('Provoz opční 2'!AA$4+2*'Provoz opční 2'!AA$5),0)</f>
        <v>0.53101752726820894</v>
      </c>
      <c r="AD47" s="628">
        <f>IFERROR(('Provoz opční 2'!AB$16+2*'Provoz opční 2'!AB$17)/('Provoz opční 2'!AB$4+2*'Provoz opční 2'!AB$5),0)</f>
        <v>0.53101752726820894</v>
      </c>
      <c r="AE47" s="628">
        <f>IFERROR(('Provoz opční 2'!AC$16+2*'Provoz opční 2'!AC$17)/('Provoz opční 2'!AC$4+2*'Provoz opční 2'!AC$5),0)</f>
        <v>0.53101752726820894</v>
      </c>
      <c r="AF47" s="628">
        <f>IFERROR(('Provoz opční 2'!AD$16+2*'Provoz opční 2'!AD$17)/('Provoz opční 2'!AD$4+2*'Provoz opční 2'!AD$5),0)</f>
        <v>0.53101752726820894</v>
      </c>
      <c r="AG47" s="628">
        <f>IFERROR(('Provoz opční 2'!AE$16+2*'Provoz opční 2'!AE$17)/('Provoz opční 2'!AE$4+2*'Provoz opční 2'!AE$5),0)</f>
        <v>0.53101752726820894</v>
      </c>
      <c r="AH47" s="628">
        <f>IFERROR(('Provoz opční 2'!AF$16+2*'Provoz opční 2'!AF$17)/('Provoz opční 2'!AF$4+2*'Provoz opční 2'!AF$5),0)</f>
        <v>0.53101752726820894</v>
      </c>
      <c r="AI47" s="628">
        <f>IFERROR(('Provoz opční 2'!AG$16+2*'Provoz opční 2'!AG$17)/('Provoz opční 2'!AG$4+2*'Provoz opční 2'!AG$5),0)</f>
        <v>0.53101752726820894</v>
      </c>
      <c r="AJ47" s="628">
        <f>IFERROR(('Provoz opční 2'!AH$16+2*'Provoz opční 2'!AH$17)/('Provoz opční 2'!AH$4+2*'Provoz opční 2'!AH$5),0)</f>
        <v>0.53101752726820894</v>
      </c>
      <c r="AK47" s="654">
        <f>IFERROR(('Provoz opční 2'!AI$16+2*'Provoz opční 2'!AI$17)/('Provoz opční 2'!AI$4+2*'Provoz opční 2'!AI$5),0)</f>
        <v>0.53101752726820894</v>
      </c>
      <c r="AL47" s="727" t="s">
        <v>623</v>
      </c>
      <c r="AM47" s="699"/>
      <c r="AN47" s="710"/>
      <c r="AO47" s="710"/>
      <c r="AP47" s="710"/>
      <c r="AQ47" s="711"/>
      <c r="AR47" s="702"/>
    </row>
    <row r="48" spans="1:44" x14ac:dyDescent="0.3">
      <c r="A48" s="4">
        <f t="shared" si="9"/>
        <v>3</v>
      </c>
      <c r="B48" s="45" t="str">
        <f t="shared" si="9"/>
        <v>Přímý materiál</v>
      </c>
      <c r="C48" s="64" t="str">
        <f t="shared" si="9"/>
        <v/>
      </c>
      <c r="D48" s="65" t="str">
        <f t="shared" si="9"/>
        <v/>
      </c>
      <c r="E48" s="628">
        <f>IFERROR(('Provoz opční 2'!C$16+2*'Provoz opční 2'!C$17)/('Provoz opční 2'!C$4+2*'Provoz opční 2'!C$5),0)</f>
        <v>0</v>
      </c>
      <c r="F48" s="628">
        <f>IFERROR(('Provoz opční 2'!D$16+2*'Provoz opční 2'!D$17)/('Provoz opční 2'!D$4+2*'Provoz opční 2'!D$5),0)</f>
        <v>0</v>
      </c>
      <c r="G48" s="628">
        <f>IFERROR(('Provoz opční 2'!E$16+2*'Provoz opční 2'!E$17)/('Provoz opční 2'!E$4+2*'Provoz opční 2'!E$5),0)</f>
        <v>0</v>
      </c>
      <c r="H48" s="628">
        <f>IFERROR(('Provoz opční 2'!F$16+2*'Provoz opční 2'!F$17)/('Provoz opční 2'!F$4+2*'Provoz opční 2'!F$5),0)</f>
        <v>0</v>
      </c>
      <c r="I48" s="628">
        <f>IFERROR(('Provoz opční 2'!G$16+2*'Provoz opční 2'!G$17)/('Provoz opční 2'!G$4+2*'Provoz opční 2'!G$5),0)</f>
        <v>0</v>
      </c>
      <c r="J48" s="628">
        <f>IFERROR(('Provoz opční 2'!H$16+2*'Provoz opční 2'!H$17)/('Provoz opční 2'!H$4+2*'Provoz opční 2'!H$5),0)</f>
        <v>0</v>
      </c>
      <c r="K48" s="628">
        <f>IFERROR(('Provoz opční 2'!I$16+2*'Provoz opční 2'!I$17)/('Provoz opční 2'!I$4+2*'Provoz opční 2'!I$5),0)</f>
        <v>0.36686367846370804</v>
      </c>
      <c r="L48" s="628">
        <f>IFERROR(('Provoz opční 2'!J$16+2*'Provoz opční 2'!J$17)/('Provoz opční 2'!J$4+2*'Provoz opční 2'!J$5),0)</f>
        <v>0.53101752726820894</v>
      </c>
      <c r="M48" s="628">
        <f>IFERROR(('Provoz opční 2'!K$16+2*'Provoz opční 2'!K$17)/('Provoz opční 2'!K$4+2*'Provoz opční 2'!K$5),0)</f>
        <v>0.53101752726820894</v>
      </c>
      <c r="N48" s="628">
        <f>IFERROR(('Provoz opční 2'!L$16+2*'Provoz opční 2'!L$17)/('Provoz opční 2'!L$4+2*'Provoz opční 2'!L$5),0)</f>
        <v>0.53101752726820894</v>
      </c>
      <c r="O48" s="628">
        <f>IFERROR(('Provoz opční 2'!M$16+2*'Provoz opční 2'!M$17)/('Provoz opční 2'!M$4+2*'Provoz opční 2'!M$5),0)</f>
        <v>0.53101752726820894</v>
      </c>
      <c r="P48" s="628">
        <f>IFERROR(('Provoz opční 2'!N$16+2*'Provoz opční 2'!N$17)/('Provoz opční 2'!N$4+2*'Provoz opční 2'!N$5),0)</f>
        <v>0.53101752726820894</v>
      </c>
      <c r="Q48" s="628">
        <f>IFERROR(('Provoz opční 2'!O$16+2*'Provoz opční 2'!O$17)/('Provoz opční 2'!O$4+2*'Provoz opční 2'!O$5),0)</f>
        <v>0.53101752726820894</v>
      </c>
      <c r="R48" s="628">
        <f>IFERROR(('Provoz opční 2'!P$16+2*'Provoz opční 2'!P$17)/('Provoz opční 2'!P$4+2*'Provoz opční 2'!P$5),0)</f>
        <v>0.53101752726820894</v>
      </c>
      <c r="S48" s="628">
        <f>IFERROR(('Provoz opční 2'!Q$16+2*'Provoz opční 2'!Q$17)/('Provoz opční 2'!Q$4+2*'Provoz opční 2'!Q$5),0)</f>
        <v>0.53101752726820894</v>
      </c>
      <c r="T48" s="628">
        <f>IFERROR(('Provoz opční 2'!R$16+2*'Provoz opční 2'!R$17)/('Provoz opční 2'!R$4+2*'Provoz opční 2'!R$5),0)</f>
        <v>0.53101752726820894</v>
      </c>
      <c r="U48" s="628">
        <f>IFERROR(('Provoz opční 2'!S$16+2*'Provoz opční 2'!S$17)/('Provoz opční 2'!S$4+2*'Provoz opční 2'!S$5),0)</f>
        <v>0.53101752726820894</v>
      </c>
      <c r="V48" s="628">
        <f>IFERROR(('Provoz opční 2'!T$16+2*'Provoz opční 2'!T$17)/('Provoz opční 2'!T$4+2*'Provoz opční 2'!T$5),0)</f>
        <v>0.53101752726820894</v>
      </c>
      <c r="W48" s="628">
        <f>IFERROR(('Provoz opční 2'!U$16+2*'Provoz opční 2'!U$17)/('Provoz opční 2'!U$4+2*'Provoz opční 2'!U$5),0)</f>
        <v>0.53101752726820894</v>
      </c>
      <c r="X48" s="628">
        <f>IFERROR(('Provoz opční 2'!V$16+2*'Provoz opční 2'!V$17)/('Provoz opční 2'!V$4+2*'Provoz opční 2'!V$5),0)</f>
        <v>0.53101752726820894</v>
      </c>
      <c r="Y48" s="628">
        <f>IFERROR(('Provoz opční 2'!W$16+2*'Provoz opční 2'!W$17)/('Provoz opční 2'!W$4+2*'Provoz opční 2'!W$5),0)</f>
        <v>0.53101752726820894</v>
      </c>
      <c r="Z48" s="628">
        <f>IFERROR(('Provoz opční 2'!X$16+2*'Provoz opční 2'!X$17)/('Provoz opční 2'!X$4+2*'Provoz opční 2'!X$5),0)</f>
        <v>0.53101752726820894</v>
      </c>
      <c r="AA48" s="628">
        <f>IFERROR(('Provoz opční 2'!Y$16+2*'Provoz opční 2'!Y$17)/('Provoz opční 2'!Y$4+2*'Provoz opční 2'!Y$5),0)</f>
        <v>0.53101752726820894</v>
      </c>
      <c r="AB48" s="628">
        <f>IFERROR(('Provoz opční 2'!Z$16+2*'Provoz opční 2'!Z$17)/('Provoz opční 2'!Z$4+2*'Provoz opční 2'!Z$5),0)</f>
        <v>0.53101752726820894</v>
      </c>
      <c r="AC48" s="628">
        <f>IFERROR(('Provoz opční 2'!AA$16+2*'Provoz opční 2'!AA$17)/('Provoz opční 2'!AA$4+2*'Provoz opční 2'!AA$5),0)</f>
        <v>0.53101752726820894</v>
      </c>
      <c r="AD48" s="628">
        <f>IFERROR(('Provoz opční 2'!AB$16+2*'Provoz opční 2'!AB$17)/('Provoz opční 2'!AB$4+2*'Provoz opční 2'!AB$5),0)</f>
        <v>0.53101752726820894</v>
      </c>
      <c r="AE48" s="628">
        <f>IFERROR(('Provoz opční 2'!AC$16+2*'Provoz opční 2'!AC$17)/('Provoz opční 2'!AC$4+2*'Provoz opční 2'!AC$5),0)</f>
        <v>0.53101752726820894</v>
      </c>
      <c r="AF48" s="628">
        <f>IFERROR(('Provoz opční 2'!AD$16+2*'Provoz opční 2'!AD$17)/('Provoz opční 2'!AD$4+2*'Provoz opční 2'!AD$5),0)</f>
        <v>0.53101752726820894</v>
      </c>
      <c r="AG48" s="628">
        <f>IFERROR(('Provoz opční 2'!AE$16+2*'Provoz opční 2'!AE$17)/('Provoz opční 2'!AE$4+2*'Provoz opční 2'!AE$5),0)</f>
        <v>0.53101752726820894</v>
      </c>
      <c r="AH48" s="628">
        <f>IFERROR(('Provoz opční 2'!AF$16+2*'Provoz opční 2'!AF$17)/('Provoz opční 2'!AF$4+2*'Provoz opční 2'!AF$5),0)</f>
        <v>0.53101752726820894</v>
      </c>
      <c r="AI48" s="628">
        <f>IFERROR(('Provoz opční 2'!AG$16+2*'Provoz opční 2'!AG$17)/('Provoz opční 2'!AG$4+2*'Provoz opční 2'!AG$5),0)</f>
        <v>0.53101752726820894</v>
      </c>
      <c r="AJ48" s="628">
        <f>IFERROR(('Provoz opční 2'!AH$16+2*'Provoz opční 2'!AH$17)/('Provoz opční 2'!AH$4+2*'Provoz opční 2'!AH$5),0)</f>
        <v>0.53101752726820894</v>
      </c>
      <c r="AK48" s="654">
        <f>IFERROR(('Provoz opční 2'!AI$16+2*'Provoz opční 2'!AI$17)/('Provoz opční 2'!AI$4+2*'Provoz opční 2'!AI$5),0)</f>
        <v>0.53101752726820894</v>
      </c>
      <c r="AL48" s="727" t="s">
        <v>623</v>
      </c>
      <c r="AM48" s="699"/>
      <c r="AN48" s="710"/>
      <c r="AO48" s="710"/>
      <c r="AP48" s="710"/>
      <c r="AQ48" s="711"/>
      <c r="AR48" s="702"/>
    </row>
    <row r="49" spans="1:44" x14ac:dyDescent="0.3">
      <c r="A49" s="4">
        <f t="shared" si="9"/>
        <v>4</v>
      </c>
      <c r="B49" s="45" t="str">
        <f t="shared" si="9"/>
        <v>Opravy a údržba vozidel</v>
      </c>
      <c r="C49" s="64" t="str">
        <f t="shared" si="9"/>
        <v/>
      </c>
      <c r="D49" s="65" t="str">
        <f t="shared" si="9"/>
        <v/>
      </c>
      <c r="E49" s="628">
        <f>IFERROR(('Provoz opční 2'!C$16+2*'Provoz opční 2'!C$17)/('Provoz opční 2'!C$4+2*'Provoz opční 2'!C$5),0)</f>
        <v>0</v>
      </c>
      <c r="F49" s="628">
        <f>IFERROR(('Provoz opční 2'!D$16+2*'Provoz opční 2'!D$17)/('Provoz opční 2'!D$4+2*'Provoz opční 2'!D$5),0)</f>
        <v>0</v>
      </c>
      <c r="G49" s="628">
        <f>IFERROR(('Provoz opční 2'!E$16+2*'Provoz opční 2'!E$17)/('Provoz opční 2'!E$4+2*'Provoz opční 2'!E$5),0)</f>
        <v>0</v>
      </c>
      <c r="H49" s="628">
        <f>IFERROR(('Provoz opční 2'!F$16+2*'Provoz opční 2'!F$17)/('Provoz opční 2'!F$4+2*'Provoz opční 2'!F$5),0)</f>
        <v>0</v>
      </c>
      <c r="I49" s="628">
        <f>IFERROR(('Provoz opční 2'!G$16+2*'Provoz opční 2'!G$17)/('Provoz opční 2'!G$4+2*'Provoz opční 2'!G$5),0)</f>
        <v>0</v>
      </c>
      <c r="J49" s="628">
        <f>IFERROR(('Provoz opční 2'!H$16+2*'Provoz opční 2'!H$17)/('Provoz opční 2'!H$4+2*'Provoz opční 2'!H$5),0)</f>
        <v>0</v>
      </c>
      <c r="K49" s="628">
        <f>IFERROR(('Provoz opční 2'!I$16+2*'Provoz opční 2'!I$17)/('Provoz opční 2'!I$4+2*'Provoz opční 2'!I$5),0)</f>
        <v>0.36686367846370804</v>
      </c>
      <c r="L49" s="628">
        <f>IFERROR(('Provoz opční 2'!J$16+2*'Provoz opční 2'!J$17)/('Provoz opční 2'!J$4+2*'Provoz opční 2'!J$5),0)</f>
        <v>0.53101752726820894</v>
      </c>
      <c r="M49" s="628">
        <f>IFERROR(('Provoz opční 2'!K$16+2*'Provoz opční 2'!K$17)/('Provoz opční 2'!K$4+2*'Provoz opční 2'!K$5),0)</f>
        <v>0.53101752726820894</v>
      </c>
      <c r="N49" s="628">
        <f>IFERROR(('Provoz opční 2'!L$16+2*'Provoz opční 2'!L$17)/('Provoz opční 2'!L$4+2*'Provoz opční 2'!L$5),0)</f>
        <v>0.53101752726820894</v>
      </c>
      <c r="O49" s="628">
        <f>IFERROR(('Provoz opční 2'!M$16+2*'Provoz opční 2'!M$17)/('Provoz opční 2'!M$4+2*'Provoz opční 2'!M$5),0)</f>
        <v>0.53101752726820894</v>
      </c>
      <c r="P49" s="628">
        <f>IFERROR(('Provoz opční 2'!N$16+2*'Provoz opční 2'!N$17)/('Provoz opční 2'!N$4+2*'Provoz opční 2'!N$5),0)</f>
        <v>0.53101752726820894</v>
      </c>
      <c r="Q49" s="628">
        <f>IFERROR(('Provoz opční 2'!O$16+2*'Provoz opční 2'!O$17)/('Provoz opční 2'!O$4+2*'Provoz opční 2'!O$5),0)</f>
        <v>0.53101752726820894</v>
      </c>
      <c r="R49" s="628">
        <f>IFERROR(('Provoz opční 2'!P$16+2*'Provoz opční 2'!P$17)/('Provoz opční 2'!P$4+2*'Provoz opční 2'!P$5),0)</f>
        <v>0.53101752726820894</v>
      </c>
      <c r="S49" s="628">
        <f>IFERROR(('Provoz opční 2'!Q$16+2*'Provoz opční 2'!Q$17)/('Provoz opční 2'!Q$4+2*'Provoz opční 2'!Q$5),0)</f>
        <v>0.53101752726820894</v>
      </c>
      <c r="T49" s="628">
        <f>IFERROR(('Provoz opční 2'!R$16+2*'Provoz opční 2'!R$17)/('Provoz opční 2'!R$4+2*'Provoz opční 2'!R$5),0)</f>
        <v>0.53101752726820894</v>
      </c>
      <c r="U49" s="628">
        <f>IFERROR(('Provoz opční 2'!S$16+2*'Provoz opční 2'!S$17)/('Provoz opční 2'!S$4+2*'Provoz opční 2'!S$5),0)</f>
        <v>0.53101752726820894</v>
      </c>
      <c r="V49" s="628">
        <f>IFERROR(('Provoz opční 2'!T$16+2*'Provoz opční 2'!T$17)/('Provoz opční 2'!T$4+2*'Provoz opční 2'!T$5),0)</f>
        <v>0.53101752726820894</v>
      </c>
      <c r="W49" s="628">
        <f>IFERROR(('Provoz opční 2'!U$16+2*'Provoz opční 2'!U$17)/('Provoz opční 2'!U$4+2*'Provoz opční 2'!U$5),0)</f>
        <v>0.53101752726820894</v>
      </c>
      <c r="X49" s="628">
        <f>IFERROR(('Provoz opční 2'!V$16+2*'Provoz opční 2'!V$17)/('Provoz opční 2'!V$4+2*'Provoz opční 2'!V$5),0)</f>
        <v>0.53101752726820894</v>
      </c>
      <c r="Y49" s="628">
        <f>IFERROR(('Provoz opční 2'!W$16+2*'Provoz opční 2'!W$17)/('Provoz opční 2'!W$4+2*'Provoz opční 2'!W$5),0)</f>
        <v>0.53101752726820894</v>
      </c>
      <c r="Z49" s="628">
        <f>IFERROR(('Provoz opční 2'!X$16+2*'Provoz opční 2'!X$17)/('Provoz opční 2'!X$4+2*'Provoz opční 2'!X$5),0)</f>
        <v>0.53101752726820894</v>
      </c>
      <c r="AA49" s="628">
        <f>IFERROR(('Provoz opční 2'!Y$16+2*'Provoz opční 2'!Y$17)/('Provoz opční 2'!Y$4+2*'Provoz opční 2'!Y$5),0)</f>
        <v>0.53101752726820894</v>
      </c>
      <c r="AB49" s="628">
        <f>IFERROR(('Provoz opční 2'!Z$16+2*'Provoz opční 2'!Z$17)/('Provoz opční 2'!Z$4+2*'Provoz opční 2'!Z$5),0)</f>
        <v>0.53101752726820894</v>
      </c>
      <c r="AC49" s="628">
        <f>IFERROR(('Provoz opční 2'!AA$16+2*'Provoz opční 2'!AA$17)/('Provoz opční 2'!AA$4+2*'Provoz opční 2'!AA$5),0)</f>
        <v>0.53101752726820894</v>
      </c>
      <c r="AD49" s="628">
        <f>IFERROR(('Provoz opční 2'!AB$16+2*'Provoz opční 2'!AB$17)/('Provoz opční 2'!AB$4+2*'Provoz opční 2'!AB$5),0)</f>
        <v>0.53101752726820894</v>
      </c>
      <c r="AE49" s="628">
        <f>IFERROR(('Provoz opční 2'!AC$16+2*'Provoz opční 2'!AC$17)/('Provoz opční 2'!AC$4+2*'Provoz opční 2'!AC$5),0)</f>
        <v>0.53101752726820894</v>
      </c>
      <c r="AF49" s="628">
        <f>IFERROR(('Provoz opční 2'!AD$16+2*'Provoz opční 2'!AD$17)/('Provoz opční 2'!AD$4+2*'Provoz opční 2'!AD$5),0)</f>
        <v>0.53101752726820894</v>
      </c>
      <c r="AG49" s="628">
        <f>IFERROR(('Provoz opční 2'!AE$16+2*'Provoz opční 2'!AE$17)/('Provoz opční 2'!AE$4+2*'Provoz opční 2'!AE$5),0)</f>
        <v>0.53101752726820894</v>
      </c>
      <c r="AH49" s="628">
        <f>IFERROR(('Provoz opční 2'!AF$16+2*'Provoz opční 2'!AF$17)/('Provoz opční 2'!AF$4+2*'Provoz opční 2'!AF$5),0)</f>
        <v>0.53101752726820894</v>
      </c>
      <c r="AI49" s="628">
        <f>IFERROR(('Provoz opční 2'!AG$16+2*'Provoz opční 2'!AG$17)/('Provoz opční 2'!AG$4+2*'Provoz opční 2'!AG$5),0)</f>
        <v>0.53101752726820894</v>
      </c>
      <c r="AJ49" s="628">
        <f>IFERROR(('Provoz opční 2'!AH$16+2*'Provoz opční 2'!AH$17)/('Provoz opční 2'!AH$4+2*'Provoz opční 2'!AH$5),0)</f>
        <v>0.53101752726820894</v>
      </c>
      <c r="AK49" s="654">
        <f>IFERROR(('Provoz opční 2'!AI$16+2*'Provoz opční 2'!AI$17)/('Provoz opční 2'!AI$4+2*'Provoz opční 2'!AI$5),0)</f>
        <v>0.53101752726820894</v>
      </c>
      <c r="AL49" s="727" t="s">
        <v>623</v>
      </c>
      <c r="AM49" s="699"/>
      <c r="AN49" s="710"/>
      <c r="AO49" s="710"/>
      <c r="AP49" s="710"/>
      <c r="AQ49" s="711"/>
      <c r="AR49" s="702"/>
    </row>
    <row r="50" spans="1:44" x14ac:dyDescent="0.3">
      <c r="A50" s="4">
        <f t="shared" si="9"/>
        <v>5</v>
      </c>
      <c r="B50" s="45" t="str">
        <f t="shared" si="9"/>
        <v>Odpisy dlouhodobého majetku</v>
      </c>
      <c r="C50" s="64">
        <f t="shared" si="9"/>
        <v>5.0999999999999996</v>
      </c>
      <c r="D50" s="66" t="str">
        <f t="shared" si="9"/>
        <v>Vozidla</v>
      </c>
      <c r="E50" s="628">
        <f>IFERROR(('Provoz opční 2'!C$16+2*'Provoz opční 2'!C$17)/('Provoz opční 2'!C$4+2*'Provoz opční 2'!C$5),0)</f>
        <v>0</v>
      </c>
      <c r="F50" s="628">
        <f>IFERROR(('Provoz opční 2'!D$16+2*'Provoz opční 2'!D$17)/('Provoz opční 2'!D$4+2*'Provoz opční 2'!D$5),0)</f>
        <v>0</v>
      </c>
      <c r="G50" s="628">
        <f>IFERROR(('Provoz opční 2'!E$16+2*'Provoz opční 2'!E$17)/('Provoz opční 2'!E$4+2*'Provoz opční 2'!E$5),0)</f>
        <v>0</v>
      </c>
      <c r="H50" s="628">
        <f>IFERROR(('Provoz opční 2'!F$16+2*'Provoz opční 2'!F$17)/('Provoz opční 2'!F$4+2*'Provoz opční 2'!F$5),0)</f>
        <v>0</v>
      </c>
      <c r="I50" s="628">
        <f>IFERROR(('Provoz opční 2'!G$16+2*'Provoz opční 2'!G$17)/('Provoz opční 2'!G$4+2*'Provoz opční 2'!G$5),0)</f>
        <v>0</v>
      </c>
      <c r="J50" s="628">
        <f>IFERROR(('Provoz opční 2'!H$16+2*'Provoz opční 2'!H$17)/('Provoz opční 2'!H$4+2*'Provoz opční 2'!H$5),0)</f>
        <v>0</v>
      </c>
      <c r="K50" s="628">
        <f>IFERROR(('Provoz opční 2'!I$16+2*'Provoz opční 2'!I$17)/('Provoz opční 2'!I$4+2*'Provoz opční 2'!I$5),0)</f>
        <v>0.36686367846370804</v>
      </c>
      <c r="L50" s="628">
        <f>IFERROR(('Provoz opční 2'!J$16+2*'Provoz opční 2'!J$17)/('Provoz opční 2'!J$4+2*'Provoz opční 2'!J$5),0)</f>
        <v>0.53101752726820894</v>
      </c>
      <c r="M50" s="628">
        <f>IFERROR(('Provoz opční 2'!K$16+2*'Provoz opční 2'!K$17)/('Provoz opční 2'!K$4+2*'Provoz opční 2'!K$5),0)</f>
        <v>0.53101752726820894</v>
      </c>
      <c r="N50" s="628">
        <f>IFERROR(('Provoz opční 2'!L$16+2*'Provoz opční 2'!L$17)/('Provoz opční 2'!L$4+2*'Provoz opční 2'!L$5),0)</f>
        <v>0.53101752726820894</v>
      </c>
      <c r="O50" s="628">
        <f>IFERROR(('Provoz opční 2'!M$16+2*'Provoz opční 2'!M$17)/('Provoz opční 2'!M$4+2*'Provoz opční 2'!M$5),0)</f>
        <v>0.53101752726820894</v>
      </c>
      <c r="P50" s="628">
        <f>IFERROR(('Provoz opční 2'!N$16+2*'Provoz opční 2'!N$17)/('Provoz opční 2'!N$4+2*'Provoz opční 2'!N$5),0)</f>
        <v>0.53101752726820894</v>
      </c>
      <c r="Q50" s="628">
        <f>IFERROR(('Provoz opční 2'!O$16+2*'Provoz opční 2'!O$17)/('Provoz opční 2'!O$4+2*'Provoz opční 2'!O$5),0)</f>
        <v>0.53101752726820894</v>
      </c>
      <c r="R50" s="628">
        <f>IFERROR(('Provoz opční 2'!P$16+2*'Provoz opční 2'!P$17)/('Provoz opční 2'!P$4+2*'Provoz opční 2'!P$5),0)</f>
        <v>0.53101752726820894</v>
      </c>
      <c r="S50" s="628">
        <f>IFERROR(('Provoz opční 2'!Q$16+2*'Provoz opční 2'!Q$17)/('Provoz opční 2'!Q$4+2*'Provoz opční 2'!Q$5),0)</f>
        <v>0.53101752726820894</v>
      </c>
      <c r="T50" s="628">
        <f>IFERROR(('Provoz opční 2'!R$16+2*'Provoz opční 2'!R$17)/('Provoz opční 2'!R$4+2*'Provoz opční 2'!R$5),0)</f>
        <v>0.53101752726820894</v>
      </c>
      <c r="U50" s="628">
        <f>IFERROR(('Provoz opční 2'!S$16+2*'Provoz opční 2'!S$17)/('Provoz opční 2'!S$4+2*'Provoz opční 2'!S$5),0)</f>
        <v>0.53101752726820894</v>
      </c>
      <c r="V50" s="628">
        <f>IFERROR(('Provoz opční 2'!T$16+2*'Provoz opční 2'!T$17)/('Provoz opční 2'!T$4+2*'Provoz opční 2'!T$5),0)</f>
        <v>0.53101752726820894</v>
      </c>
      <c r="W50" s="628">
        <f>IFERROR(('Provoz opční 2'!U$16+2*'Provoz opční 2'!U$17)/('Provoz opční 2'!U$4+2*'Provoz opční 2'!U$5),0)</f>
        <v>0.53101752726820894</v>
      </c>
      <c r="X50" s="628">
        <f>IFERROR(('Provoz opční 2'!V$16+2*'Provoz opční 2'!V$17)/('Provoz opční 2'!V$4+2*'Provoz opční 2'!V$5),0)</f>
        <v>0.53101752726820894</v>
      </c>
      <c r="Y50" s="628">
        <f>IFERROR(('Provoz opční 2'!W$16+2*'Provoz opční 2'!W$17)/('Provoz opční 2'!W$4+2*'Provoz opční 2'!W$5),0)</f>
        <v>0.53101752726820894</v>
      </c>
      <c r="Z50" s="628">
        <f>IFERROR(('Provoz opční 2'!X$16+2*'Provoz opční 2'!X$17)/('Provoz opční 2'!X$4+2*'Provoz opční 2'!X$5),0)</f>
        <v>0.53101752726820894</v>
      </c>
      <c r="AA50" s="628">
        <f>IFERROR(('Provoz opční 2'!Y$16+2*'Provoz opční 2'!Y$17)/('Provoz opční 2'!Y$4+2*'Provoz opční 2'!Y$5),0)</f>
        <v>0.53101752726820894</v>
      </c>
      <c r="AB50" s="628">
        <f>IFERROR(('Provoz opční 2'!Z$16+2*'Provoz opční 2'!Z$17)/('Provoz opční 2'!Z$4+2*'Provoz opční 2'!Z$5),0)</f>
        <v>0.53101752726820894</v>
      </c>
      <c r="AC50" s="628">
        <f>IFERROR(('Provoz opční 2'!AA$16+2*'Provoz opční 2'!AA$17)/('Provoz opční 2'!AA$4+2*'Provoz opční 2'!AA$5),0)</f>
        <v>0.53101752726820894</v>
      </c>
      <c r="AD50" s="628">
        <f>IFERROR(('Provoz opční 2'!AB$16+2*'Provoz opční 2'!AB$17)/('Provoz opční 2'!AB$4+2*'Provoz opční 2'!AB$5),0)</f>
        <v>0.53101752726820894</v>
      </c>
      <c r="AE50" s="628">
        <f>IFERROR(('Provoz opční 2'!AC$16+2*'Provoz opční 2'!AC$17)/('Provoz opční 2'!AC$4+2*'Provoz opční 2'!AC$5),0)</f>
        <v>0.53101752726820894</v>
      </c>
      <c r="AF50" s="628">
        <f>IFERROR(('Provoz opční 2'!AD$16+2*'Provoz opční 2'!AD$17)/('Provoz opční 2'!AD$4+2*'Provoz opční 2'!AD$5),0)</f>
        <v>0.53101752726820894</v>
      </c>
      <c r="AG50" s="628">
        <f>IFERROR(('Provoz opční 2'!AE$16+2*'Provoz opční 2'!AE$17)/('Provoz opční 2'!AE$4+2*'Provoz opční 2'!AE$5),0)</f>
        <v>0.53101752726820894</v>
      </c>
      <c r="AH50" s="628">
        <f>IFERROR(('Provoz opční 2'!AF$16+2*'Provoz opční 2'!AF$17)/('Provoz opční 2'!AF$4+2*'Provoz opční 2'!AF$5),0)</f>
        <v>0.53101752726820894</v>
      </c>
      <c r="AI50" s="628">
        <f>IFERROR(('Provoz opční 2'!AG$16+2*'Provoz opční 2'!AG$17)/('Provoz opční 2'!AG$4+2*'Provoz opční 2'!AG$5),0)</f>
        <v>0.53101752726820894</v>
      </c>
      <c r="AJ50" s="628">
        <f>IFERROR(('Provoz opční 2'!AH$16+2*'Provoz opční 2'!AH$17)/('Provoz opční 2'!AH$4+2*'Provoz opční 2'!AH$5),0)</f>
        <v>0.53101752726820894</v>
      </c>
      <c r="AK50" s="654">
        <f>IFERROR(('Provoz opční 2'!AI$16+2*'Provoz opční 2'!AI$17)/('Provoz opční 2'!AI$4+2*'Provoz opční 2'!AI$5),0)</f>
        <v>0.53101752726820894</v>
      </c>
      <c r="AL50" s="727" t="s">
        <v>623</v>
      </c>
      <c r="AM50" s="699"/>
      <c r="AN50" s="710"/>
      <c r="AO50" s="710"/>
      <c r="AP50" s="710"/>
      <c r="AQ50" s="711"/>
      <c r="AR50" s="702"/>
    </row>
    <row r="51" spans="1:44" x14ac:dyDescent="0.3">
      <c r="A51" s="4" t="str">
        <f t="shared" si="9"/>
        <v/>
      </c>
      <c r="B51" s="45" t="str">
        <f t="shared" si="9"/>
        <v/>
      </c>
      <c r="C51" s="64">
        <f t="shared" si="9"/>
        <v>5.2</v>
      </c>
      <c r="D51" s="66" t="str">
        <f t="shared" si="9"/>
        <v>Ostatní</v>
      </c>
      <c r="E51" s="628">
        <f>IFERROR(('Provoz opční 2'!C$16+2*'Provoz opční 2'!C$17)/('Provoz opční 2'!C$4+2*'Provoz opční 2'!C$5),0)</f>
        <v>0</v>
      </c>
      <c r="F51" s="628">
        <f>IFERROR(('Provoz opční 2'!D$16+2*'Provoz opční 2'!D$17)/('Provoz opční 2'!D$4+2*'Provoz opční 2'!D$5),0)</f>
        <v>0</v>
      </c>
      <c r="G51" s="628">
        <f>IFERROR(('Provoz opční 2'!E$16+2*'Provoz opční 2'!E$17)/('Provoz opční 2'!E$4+2*'Provoz opční 2'!E$5),0)</f>
        <v>0</v>
      </c>
      <c r="H51" s="628">
        <f>IFERROR(('Provoz opční 2'!F$16+2*'Provoz opční 2'!F$17)/('Provoz opční 2'!F$4+2*'Provoz opční 2'!F$5),0)</f>
        <v>0</v>
      </c>
      <c r="I51" s="628">
        <f>IFERROR(('Provoz opční 2'!G$16+2*'Provoz opční 2'!G$17)/('Provoz opční 2'!G$4+2*'Provoz opční 2'!G$5),0)</f>
        <v>0</v>
      </c>
      <c r="J51" s="628">
        <f>IFERROR(('Provoz opční 2'!H$16+2*'Provoz opční 2'!H$17)/('Provoz opční 2'!H$4+2*'Provoz opční 2'!H$5),0)</f>
        <v>0</v>
      </c>
      <c r="K51" s="628">
        <f>IFERROR(('Provoz opční 2'!I$16+2*'Provoz opční 2'!I$17)/('Provoz opční 2'!I$4+2*'Provoz opční 2'!I$5),0)</f>
        <v>0.36686367846370804</v>
      </c>
      <c r="L51" s="628">
        <f>IFERROR(('Provoz opční 2'!J$16+2*'Provoz opční 2'!J$17)/('Provoz opční 2'!J$4+2*'Provoz opční 2'!J$5),0)</f>
        <v>0.53101752726820894</v>
      </c>
      <c r="M51" s="628">
        <f>IFERROR(('Provoz opční 2'!K$16+2*'Provoz opční 2'!K$17)/('Provoz opční 2'!K$4+2*'Provoz opční 2'!K$5),0)</f>
        <v>0.53101752726820894</v>
      </c>
      <c r="N51" s="628">
        <f>IFERROR(('Provoz opční 2'!L$16+2*'Provoz opční 2'!L$17)/('Provoz opční 2'!L$4+2*'Provoz opční 2'!L$5),0)</f>
        <v>0.53101752726820894</v>
      </c>
      <c r="O51" s="628">
        <f>IFERROR(('Provoz opční 2'!M$16+2*'Provoz opční 2'!M$17)/('Provoz opční 2'!M$4+2*'Provoz opční 2'!M$5),0)</f>
        <v>0.53101752726820894</v>
      </c>
      <c r="P51" s="628">
        <f>IFERROR(('Provoz opční 2'!N$16+2*'Provoz opční 2'!N$17)/('Provoz opční 2'!N$4+2*'Provoz opční 2'!N$5),0)</f>
        <v>0.53101752726820894</v>
      </c>
      <c r="Q51" s="628">
        <f>IFERROR(('Provoz opční 2'!O$16+2*'Provoz opční 2'!O$17)/('Provoz opční 2'!O$4+2*'Provoz opční 2'!O$5),0)</f>
        <v>0.53101752726820894</v>
      </c>
      <c r="R51" s="628">
        <f>IFERROR(('Provoz opční 2'!P$16+2*'Provoz opční 2'!P$17)/('Provoz opční 2'!P$4+2*'Provoz opční 2'!P$5),0)</f>
        <v>0.53101752726820894</v>
      </c>
      <c r="S51" s="628">
        <f>IFERROR(('Provoz opční 2'!Q$16+2*'Provoz opční 2'!Q$17)/('Provoz opční 2'!Q$4+2*'Provoz opční 2'!Q$5),0)</f>
        <v>0.53101752726820894</v>
      </c>
      <c r="T51" s="628">
        <f>IFERROR(('Provoz opční 2'!R$16+2*'Provoz opční 2'!R$17)/('Provoz opční 2'!R$4+2*'Provoz opční 2'!R$5),0)</f>
        <v>0.53101752726820894</v>
      </c>
      <c r="U51" s="628">
        <f>IFERROR(('Provoz opční 2'!S$16+2*'Provoz opční 2'!S$17)/('Provoz opční 2'!S$4+2*'Provoz opční 2'!S$5),0)</f>
        <v>0.53101752726820894</v>
      </c>
      <c r="V51" s="628">
        <f>IFERROR(('Provoz opční 2'!T$16+2*'Provoz opční 2'!T$17)/('Provoz opční 2'!T$4+2*'Provoz opční 2'!T$5),0)</f>
        <v>0.53101752726820894</v>
      </c>
      <c r="W51" s="628">
        <f>IFERROR(('Provoz opční 2'!U$16+2*'Provoz opční 2'!U$17)/('Provoz opční 2'!U$4+2*'Provoz opční 2'!U$5),0)</f>
        <v>0.53101752726820894</v>
      </c>
      <c r="X51" s="628">
        <f>IFERROR(('Provoz opční 2'!V$16+2*'Provoz opční 2'!V$17)/('Provoz opční 2'!V$4+2*'Provoz opční 2'!V$5),0)</f>
        <v>0.53101752726820894</v>
      </c>
      <c r="Y51" s="628">
        <f>IFERROR(('Provoz opční 2'!W$16+2*'Provoz opční 2'!W$17)/('Provoz opční 2'!W$4+2*'Provoz opční 2'!W$5),0)</f>
        <v>0.53101752726820894</v>
      </c>
      <c r="Z51" s="628">
        <f>IFERROR(('Provoz opční 2'!X$16+2*'Provoz opční 2'!X$17)/('Provoz opční 2'!X$4+2*'Provoz opční 2'!X$5),0)</f>
        <v>0.53101752726820894</v>
      </c>
      <c r="AA51" s="628">
        <f>IFERROR(('Provoz opční 2'!Y$16+2*'Provoz opční 2'!Y$17)/('Provoz opční 2'!Y$4+2*'Provoz opční 2'!Y$5),0)</f>
        <v>0.53101752726820894</v>
      </c>
      <c r="AB51" s="628">
        <f>IFERROR(('Provoz opční 2'!Z$16+2*'Provoz opční 2'!Z$17)/('Provoz opční 2'!Z$4+2*'Provoz opční 2'!Z$5),0)</f>
        <v>0.53101752726820894</v>
      </c>
      <c r="AC51" s="628">
        <f>IFERROR(('Provoz opční 2'!AA$16+2*'Provoz opční 2'!AA$17)/('Provoz opční 2'!AA$4+2*'Provoz opční 2'!AA$5),0)</f>
        <v>0.53101752726820894</v>
      </c>
      <c r="AD51" s="628">
        <f>IFERROR(('Provoz opční 2'!AB$16+2*'Provoz opční 2'!AB$17)/('Provoz opční 2'!AB$4+2*'Provoz opční 2'!AB$5),0)</f>
        <v>0.53101752726820894</v>
      </c>
      <c r="AE51" s="628">
        <f>IFERROR(('Provoz opční 2'!AC$16+2*'Provoz opční 2'!AC$17)/('Provoz opční 2'!AC$4+2*'Provoz opční 2'!AC$5),0)</f>
        <v>0.53101752726820894</v>
      </c>
      <c r="AF51" s="628">
        <f>IFERROR(('Provoz opční 2'!AD$16+2*'Provoz opční 2'!AD$17)/('Provoz opční 2'!AD$4+2*'Provoz opční 2'!AD$5),0)</f>
        <v>0.53101752726820894</v>
      </c>
      <c r="AG51" s="628">
        <f>IFERROR(('Provoz opční 2'!AE$16+2*'Provoz opční 2'!AE$17)/('Provoz opční 2'!AE$4+2*'Provoz opční 2'!AE$5),0)</f>
        <v>0.53101752726820894</v>
      </c>
      <c r="AH51" s="628">
        <f>IFERROR(('Provoz opční 2'!AF$16+2*'Provoz opční 2'!AF$17)/('Provoz opční 2'!AF$4+2*'Provoz opční 2'!AF$5),0)</f>
        <v>0.53101752726820894</v>
      </c>
      <c r="AI51" s="628">
        <f>IFERROR(('Provoz opční 2'!AG$16+2*'Provoz opční 2'!AG$17)/('Provoz opční 2'!AG$4+2*'Provoz opční 2'!AG$5),0)</f>
        <v>0.53101752726820894</v>
      </c>
      <c r="AJ51" s="628">
        <f>IFERROR(('Provoz opční 2'!AH$16+2*'Provoz opční 2'!AH$17)/('Provoz opční 2'!AH$4+2*'Provoz opční 2'!AH$5),0)</f>
        <v>0.53101752726820894</v>
      </c>
      <c r="AK51" s="654">
        <f>IFERROR(('Provoz opční 2'!AI$16+2*'Provoz opční 2'!AI$17)/('Provoz opční 2'!AI$4+2*'Provoz opční 2'!AI$5),0)</f>
        <v>0.53101752726820894</v>
      </c>
      <c r="AL51" s="727" t="s">
        <v>623</v>
      </c>
      <c r="AM51" s="699"/>
      <c r="AN51" s="711"/>
      <c r="AO51" s="710"/>
      <c r="AP51" s="711"/>
      <c r="AQ51" s="711"/>
      <c r="AR51" s="702"/>
    </row>
    <row r="52" spans="1:44" x14ac:dyDescent="0.3">
      <c r="A52" s="4">
        <f t="shared" si="9"/>
        <v>6</v>
      </c>
      <c r="B52" s="45" t="str">
        <f t="shared" si="9"/>
        <v>Pronájem a leasing vozidel</v>
      </c>
      <c r="C52" s="64" t="str">
        <f t="shared" si="9"/>
        <v/>
      </c>
      <c r="D52" s="65" t="str">
        <f t="shared" si="9"/>
        <v/>
      </c>
      <c r="E52" s="628">
        <f>IFERROR(('Provoz opční 2'!C$16+2*'Provoz opční 2'!C$17)/('Provoz opční 2'!C$4+2*'Provoz opční 2'!C$5),0)</f>
        <v>0</v>
      </c>
      <c r="F52" s="628">
        <f>IFERROR(('Provoz opční 2'!D$16+2*'Provoz opční 2'!D$17)/('Provoz opční 2'!D$4+2*'Provoz opční 2'!D$5),0)</f>
        <v>0</v>
      </c>
      <c r="G52" s="628">
        <f>IFERROR(('Provoz opční 2'!E$16+2*'Provoz opční 2'!E$17)/('Provoz opční 2'!E$4+2*'Provoz opční 2'!E$5),0)</f>
        <v>0</v>
      </c>
      <c r="H52" s="628">
        <f>IFERROR(('Provoz opční 2'!F$16+2*'Provoz opční 2'!F$17)/('Provoz opční 2'!F$4+2*'Provoz opční 2'!F$5),0)</f>
        <v>0</v>
      </c>
      <c r="I52" s="628">
        <f>IFERROR(('Provoz opční 2'!G$16+2*'Provoz opční 2'!G$17)/('Provoz opční 2'!G$4+2*'Provoz opční 2'!G$5),0)</f>
        <v>0</v>
      </c>
      <c r="J52" s="628">
        <f>IFERROR(('Provoz opční 2'!H$16+2*'Provoz opční 2'!H$17)/('Provoz opční 2'!H$4+2*'Provoz opční 2'!H$5),0)</f>
        <v>0</v>
      </c>
      <c r="K52" s="628">
        <f>IFERROR(('Provoz opční 2'!I$16+2*'Provoz opční 2'!I$17)/('Provoz opční 2'!I$4+2*'Provoz opční 2'!I$5),0)</f>
        <v>0.36686367846370804</v>
      </c>
      <c r="L52" s="628">
        <f>IFERROR(('Provoz opční 2'!J$16+2*'Provoz opční 2'!J$17)/('Provoz opční 2'!J$4+2*'Provoz opční 2'!J$5),0)</f>
        <v>0.53101752726820894</v>
      </c>
      <c r="M52" s="628">
        <f>IFERROR(('Provoz opční 2'!K$16+2*'Provoz opční 2'!K$17)/('Provoz opční 2'!K$4+2*'Provoz opční 2'!K$5),0)</f>
        <v>0.53101752726820894</v>
      </c>
      <c r="N52" s="628">
        <f>IFERROR(('Provoz opční 2'!L$16+2*'Provoz opční 2'!L$17)/('Provoz opční 2'!L$4+2*'Provoz opční 2'!L$5),0)</f>
        <v>0.53101752726820894</v>
      </c>
      <c r="O52" s="628">
        <f>IFERROR(('Provoz opční 2'!M$16+2*'Provoz opční 2'!M$17)/('Provoz opční 2'!M$4+2*'Provoz opční 2'!M$5),0)</f>
        <v>0.53101752726820894</v>
      </c>
      <c r="P52" s="628">
        <f>IFERROR(('Provoz opční 2'!N$16+2*'Provoz opční 2'!N$17)/('Provoz opční 2'!N$4+2*'Provoz opční 2'!N$5),0)</f>
        <v>0.53101752726820894</v>
      </c>
      <c r="Q52" s="628">
        <f>IFERROR(('Provoz opční 2'!O$16+2*'Provoz opční 2'!O$17)/('Provoz opční 2'!O$4+2*'Provoz opční 2'!O$5),0)</f>
        <v>0.53101752726820894</v>
      </c>
      <c r="R52" s="628">
        <f>IFERROR(('Provoz opční 2'!P$16+2*'Provoz opční 2'!P$17)/('Provoz opční 2'!P$4+2*'Provoz opční 2'!P$5),0)</f>
        <v>0.53101752726820894</v>
      </c>
      <c r="S52" s="628">
        <f>IFERROR(('Provoz opční 2'!Q$16+2*'Provoz opční 2'!Q$17)/('Provoz opční 2'!Q$4+2*'Provoz opční 2'!Q$5),0)</f>
        <v>0.53101752726820894</v>
      </c>
      <c r="T52" s="628">
        <f>IFERROR(('Provoz opční 2'!R$16+2*'Provoz opční 2'!R$17)/('Provoz opční 2'!R$4+2*'Provoz opční 2'!R$5),0)</f>
        <v>0.53101752726820894</v>
      </c>
      <c r="U52" s="628">
        <f>IFERROR(('Provoz opční 2'!S$16+2*'Provoz opční 2'!S$17)/('Provoz opční 2'!S$4+2*'Provoz opční 2'!S$5),0)</f>
        <v>0.53101752726820894</v>
      </c>
      <c r="V52" s="628">
        <f>IFERROR(('Provoz opční 2'!T$16+2*'Provoz opční 2'!T$17)/('Provoz opční 2'!T$4+2*'Provoz opční 2'!T$5),0)</f>
        <v>0.53101752726820894</v>
      </c>
      <c r="W52" s="628">
        <f>IFERROR(('Provoz opční 2'!U$16+2*'Provoz opční 2'!U$17)/('Provoz opční 2'!U$4+2*'Provoz opční 2'!U$5),0)</f>
        <v>0.53101752726820894</v>
      </c>
      <c r="X52" s="628">
        <f>IFERROR(('Provoz opční 2'!V$16+2*'Provoz opční 2'!V$17)/('Provoz opční 2'!V$4+2*'Provoz opční 2'!V$5),0)</f>
        <v>0.53101752726820894</v>
      </c>
      <c r="Y52" s="628">
        <f>IFERROR(('Provoz opční 2'!W$16+2*'Provoz opční 2'!W$17)/('Provoz opční 2'!W$4+2*'Provoz opční 2'!W$5),0)</f>
        <v>0.53101752726820894</v>
      </c>
      <c r="Z52" s="628">
        <f>IFERROR(('Provoz opční 2'!X$16+2*'Provoz opční 2'!X$17)/('Provoz opční 2'!X$4+2*'Provoz opční 2'!X$5),0)</f>
        <v>0.53101752726820894</v>
      </c>
      <c r="AA52" s="628">
        <f>IFERROR(('Provoz opční 2'!Y$16+2*'Provoz opční 2'!Y$17)/('Provoz opční 2'!Y$4+2*'Provoz opční 2'!Y$5),0)</f>
        <v>0.53101752726820894</v>
      </c>
      <c r="AB52" s="628">
        <f>IFERROR(('Provoz opční 2'!Z$16+2*'Provoz opční 2'!Z$17)/('Provoz opční 2'!Z$4+2*'Provoz opční 2'!Z$5),0)</f>
        <v>0.53101752726820894</v>
      </c>
      <c r="AC52" s="628">
        <f>IFERROR(('Provoz opční 2'!AA$16+2*'Provoz opční 2'!AA$17)/('Provoz opční 2'!AA$4+2*'Provoz opční 2'!AA$5),0)</f>
        <v>0.53101752726820894</v>
      </c>
      <c r="AD52" s="628">
        <f>IFERROR(('Provoz opční 2'!AB$16+2*'Provoz opční 2'!AB$17)/('Provoz opční 2'!AB$4+2*'Provoz opční 2'!AB$5),0)</f>
        <v>0.53101752726820894</v>
      </c>
      <c r="AE52" s="628">
        <f>IFERROR(('Provoz opční 2'!AC$16+2*'Provoz opční 2'!AC$17)/('Provoz opční 2'!AC$4+2*'Provoz opční 2'!AC$5),0)</f>
        <v>0.53101752726820894</v>
      </c>
      <c r="AF52" s="628">
        <f>IFERROR(('Provoz opční 2'!AD$16+2*'Provoz opční 2'!AD$17)/('Provoz opční 2'!AD$4+2*'Provoz opční 2'!AD$5),0)</f>
        <v>0.53101752726820894</v>
      </c>
      <c r="AG52" s="628">
        <f>IFERROR(('Provoz opční 2'!AE$16+2*'Provoz opční 2'!AE$17)/('Provoz opční 2'!AE$4+2*'Provoz opční 2'!AE$5),0)</f>
        <v>0.53101752726820894</v>
      </c>
      <c r="AH52" s="628">
        <f>IFERROR(('Provoz opční 2'!AF$16+2*'Provoz opční 2'!AF$17)/('Provoz opční 2'!AF$4+2*'Provoz opční 2'!AF$5),0)</f>
        <v>0.53101752726820894</v>
      </c>
      <c r="AI52" s="628">
        <f>IFERROR(('Provoz opční 2'!AG$16+2*'Provoz opční 2'!AG$17)/('Provoz opční 2'!AG$4+2*'Provoz opční 2'!AG$5),0)</f>
        <v>0.53101752726820894</v>
      </c>
      <c r="AJ52" s="628">
        <f>IFERROR(('Provoz opční 2'!AH$16+2*'Provoz opční 2'!AH$17)/('Provoz opční 2'!AH$4+2*'Provoz opční 2'!AH$5),0)</f>
        <v>0.53101752726820894</v>
      </c>
      <c r="AK52" s="654">
        <f>IFERROR(('Provoz opční 2'!AI$16+2*'Provoz opční 2'!AI$17)/('Provoz opční 2'!AI$4+2*'Provoz opční 2'!AI$5),0)</f>
        <v>0.53101752726820894</v>
      </c>
      <c r="AL52" s="727" t="s">
        <v>623</v>
      </c>
      <c r="AM52" s="699"/>
      <c r="AN52" s="711"/>
      <c r="AO52" s="710"/>
      <c r="AP52" s="711"/>
      <c r="AQ52" s="711"/>
      <c r="AR52" s="702"/>
    </row>
    <row r="53" spans="1:44" x14ac:dyDescent="0.3">
      <c r="A53" s="4">
        <f t="shared" si="9"/>
        <v>7</v>
      </c>
      <c r="B53" s="45" t="str">
        <f t="shared" si="9"/>
        <v>Mzdové náklady</v>
      </c>
      <c r="C53" s="64">
        <f t="shared" si="9"/>
        <v>7.1</v>
      </c>
      <c r="D53" s="65" t="str">
        <f t="shared" si="9"/>
        <v>Vlaková četa</v>
      </c>
      <c r="E53" s="634">
        <f>IFERROR('Provoz opční 2'!C$18/'Provoz opční 2'!C$6,0)</f>
        <v>0</v>
      </c>
      <c r="F53" s="634">
        <f>IFERROR('Provoz opční 2'!D$18/'Provoz opční 2'!D$6,0)</f>
        <v>0</v>
      </c>
      <c r="G53" s="634">
        <f>IFERROR('Provoz opční 2'!E$18/'Provoz opční 2'!E$6,0)</f>
        <v>0</v>
      </c>
      <c r="H53" s="634">
        <f>IFERROR('Provoz opční 2'!F$18/'Provoz opční 2'!F$6,0)</f>
        <v>0</v>
      </c>
      <c r="I53" s="634">
        <f>IFERROR('Provoz opční 2'!G$18/'Provoz opční 2'!G$6,0)</f>
        <v>0</v>
      </c>
      <c r="J53" s="634">
        <f>IFERROR('Provoz opční 2'!H$18/'Provoz opční 2'!H$6,0)</f>
        <v>0</v>
      </c>
      <c r="K53" s="634">
        <f>IFERROR('Provoz opční 2'!I$18/'Provoz opční 2'!I$6,0)</f>
        <v>0.36685052774417165</v>
      </c>
      <c r="L53" s="634">
        <f>IFERROR('Provoz opční 2'!J$18/'Provoz opční 2'!J$6,0)</f>
        <v>0.54147703005366499</v>
      </c>
      <c r="M53" s="634">
        <f>IFERROR('Provoz opční 2'!K$18/'Provoz opční 2'!K$6,0)</f>
        <v>0.54147703005366499</v>
      </c>
      <c r="N53" s="634">
        <f>IFERROR('Provoz opční 2'!L$18/'Provoz opční 2'!L$6,0)</f>
        <v>0.54147703005366499</v>
      </c>
      <c r="O53" s="634">
        <f>IFERROR('Provoz opční 2'!M$18/'Provoz opční 2'!M$6,0)</f>
        <v>0.54147703005366499</v>
      </c>
      <c r="P53" s="634">
        <f>IFERROR('Provoz opční 2'!N$18/'Provoz opční 2'!N$6,0)</f>
        <v>0.54147703005366499</v>
      </c>
      <c r="Q53" s="634">
        <f>IFERROR('Provoz opční 2'!O$18/'Provoz opční 2'!O$6,0)</f>
        <v>0.54147703005366499</v>
      </c>
      <c r="R53" s="634">
        <f>IFERROR('Provoz opční 2'!P$18/'Provoz opční 2'!P$6,0)</f>
        <v>0.54147703005366499</v>
      </c>
      <c r="S53" s="634">
        <f>IFERROR('Provoz opční 2'!Q$18/'Provoz opční 2'!Q$6,0)</f>
        <v>0.54147703005366499</v>
      </c>
      <c r="T53" s="634">
        <f>IFERROR('Provoz opční 2'!R$18/'Provoz opční 2'!R$6,0)</f>
        <v>0.54147703005366499</v>
      </c>
      <c r="U53" s="634">
        <f>IFERROR('Provoz opční 2'!S$18/'Provoz opční 2'!S$6,0)</f>
        <v>0.54147703005366499</v>
      </c>
      <c r="V53" s="634">
        <f>IFERROR('Provoz opční 2'!T$18/'Provoz opční 2'!T$6,0)</f>
        <v>0.54147703005366499</v>
      </c>
      <c r="W53" s="634">
        <f>IFERROR('Provoz opční 2'!U$18/'Provoz opční 2'!U$6,0)</f>
        <v>0.54147703005366499</v>
      </c>
      <c r="X53" s="634">
        <f>IFERROR('Provoz opční 2'!V$18/'Provoz opční 2'!V$6,0)</f>
        <v>0.54147703005366499</v>
      </c>
      <c r="Y53" s="634">
        <f>IFERROR('Provoz opční 2'!W$18/'Provoz opční 2'!W$6,0)</f>
        <v>0.54147703005366499</v>
      </c>
      <c r="Z53" s="634">
        <f>IFERROR('Provoz opční 2'!X$18/'Provoz opční 2'!X$6,0)</f>
        <v>0.54147703005366499</v>
      </c>
      <c r="AA53" s="634">
        <f>IFERROR('Provoz opční 2'!Y$18/'Provoz opční 2'!Y$6,0)</f>
        <v>0.54147703005366499</v>
      </c>
      <c r="AB53" s="634">
        <f>IFERROR('Provoz opční 2'!Z$18/'Provoz opční 2'!Z$6,0)</f>
        <v>0.54147703005366499</v>
      </c>
      <c r="AC53" s="634">
        <f>IFERROR('Provoz opční 2'!AA$18/'Provoz opční 2'!AA$6,0)</f>
        <v>0.54147703005366499</v>
      </c>
      <c r="AD53" s="634">
        <f>IFERROR('Provoz opční 2'!AB$18/'Provoz opční 2'!AB$6,0)</f>
        <v>0.54147703005366499</v>
      </c>
      <c r="AE53" s="634">
        <f>IFERROR('Provoz opční 2'!AC$18/'Provoz opční 2'!AC$6,0)</f>
        <v>0.54147703005366499</v>
      </c>
      <c r="AF53" s="634">
        <f>IFERROR('Provoz opční 2'!AD$18/'Provoz opční 2'!AD$6,0)</f>
        <v>0.54147703005366499</v>
      </c>
      <c r="AG53" s="634">
        <f>IFERROR('Provoz opční 2'!AE$18/'Provoz opční 2'!AE$6,0)</f>
        <v>0.54147703005366499</v>
      </c>
      <c r="AH53" s="634">
        <f>IFERROR('Provoz opční 2'!AF$18/'Provoz opční 2'!AF$6,0)</f>
        <v>0.54147703005366499</v>
      </c>
      <c r="AI53" s="634">
        <f>IFERROR('Provoz opční 2'!AG$18/'Provoz opční 2'!AG$6,0)</f>
        <v>0.54147703005366499</v>
      </c>
      <c r="AJ53" s="634">
        <f>IFERROR('Provoz opční 2'!AH$18/'Provoz opční 2'!AH$6,0)</f>
        <v>0.54147703005366499</v>
      </c>
      <c r="AK53" s="655">
        <f>IFERROR('Provoz opční 2'!AI$18/'Provoz opční 2'!AI$6,0)</f>
        <v>0.54147703005366499</v>
      </c>
      <c r="AL53" s="728" t="s">
        <v>624</v>
      </c>
      <c r="AM53" s="699"/>
      <c r="AN53" s="710"/>
      <c r="AO53" s="710"/>
      <c r="AP53" s="710"/>
      <c r="AQ53" s="711"/>
      <c r="AR53" s="702"/>
    </row>
    <row r="54" spans="1:44" x14ac:dyDescent="0.3">
      <c r="A54" s="4" t="str">
        <f t="shared" si="9"/>
        <v/>
      </c>
      <c r="B54" s="45" t="str">
        <f t="shared" si="9"/>
        <v/>
      </c>
      <c r="C54" s="64" t="str">
        <f t="shared" si="9"/>
        <v>7.2</v>
      </c>
      <c r="D54" s="65" t="str">
        <f t="shared" si="9"/>
        <v>Strojvedoucí</v>
      </c>
      <c r="E54" s="635">
        <f>IFERROR('Provoz opční 2'!C$19/'Provoz opční 2'!C$7,0)</f>
        <v>0</v>
      </c>
      <c r="F54" s="635">
        <f>IFERROR('Provoz opční 2'!D$19/'Provoz opční 2'!D$7,0)</f>
        <v>0</v>
      </c>
      <c r="G54" s="635">
        <f>IFERROR('Provoz opční 2'!E$19/'Provoz opční 2'!E$7,0)</f>
        <v>0</v>
      </c>
      <c r="H54" s="635">
        <f>IFERROR('Provoz opční 2'!F$19/'Provoz opční 2'!F$7,0)</f>
        <v>0</v>
      </c>
      <c r="I54" s="635">
        <f>IFERROR('Provoz opční 2'!G$19/'Provoz opční 2'!G$7,0)</f>
        <v>0</v>
      </c>
      <c r="J54" s="635">
        <f>IFERROR('Provoz opční 2'!H$19/'Provoz opční 2'!H$7,0)</f>
        <v>0</v>
      </c>
      <c r="K54" s="635">
        <f>IFERROR('Provoz opční 2'!I$19/'Provoz opční 2'!I$7,0)</f>
        <v>0.36663440652687324</v>
      </c>
      <c r="L54" s="635">
        <f>IFERROR('Provoz opční 2'!J$19/'Provoz opční 2'!J$7,0)</f>
        <v>0.46186262024473906</v>
      </c>
      <c r="M54" s="635">
        <f>IFERROR('Provoz opční 2'!K$19/'Provoz opční 2'!K$7,0)</f>
        <v>0.46186262024473906</v>
      </c>
      <c r="N54" s="635">
        <f>IFERROR('Provoz opční 2'!L$19/'Provoz opční 2'!L$7,0)</f>
        <v>0.46186262024473906</v>
      </c>
      <c r="O54" s="635">
        <f>IFERROR('Provoz opční 2'!M$19/'Provoz opční 2'!M$7,0)</f>
        <v>0.46186262024473906</v>
      </c>
      <c r="P54" s="635">
        <f>IFERROR('Provoz opční 2'!N$19/'Provoz opční 2'!N$7,0)</f>
        <v>0.46186262024473906</v>
      </c>
      <c r="Q54" s="635">
        <f>IFERROR('Provoz opční 2'!O$19/'Provoz opční 2'!O$7,0)</f>
        <v>0.46186262024473906</v>
      </c>
      <c r="R54" s="635">
        <f>IFERROR('Provoz opční 2'!P$19/'Provoz opční 2'!P$7,0)</f>
        <v>0.46186262024473906</v>
      </c>
      <c r="S54" s="635">
        <f>IFERROR('Provoz opční 2'!Q$19/'Provoz opční 2'!Q$7,0)</f>
        <v>0.46186262024473906</v>
      </c>
      <c r="T54" s="635">
        <f>IFERROR('Provoz opční 2'!R$19/'Provoz opční 2'!R$7,0)</f>
        <v>0.46186262024473906</v>
      </c>
      <c r="U54" s="635">
        <f>IFERROR('Provoz opční 2'!S$19/'Provoz opční 2'!S$7,0)</f>
        <v>0.46186262024473906</v>
      </c>
      <c r="V54" s="635">
        <f>IFERROR('Provoz opční 2'!T$19/'Provoz opční 2'!T$7,0)</f>
        <v>0.46186262024473906</v>
      </c>
      <c r="W54" s="635">
        <f>IFERROR('Provoz opční 2'!U$19/'Provoz opční 2'!U$7,0)</f>
        <v>0.46186262024473906</v>
      </c>
      <c r="X54" s="635">
        <f>IFERROR('Provoz opční 2'!V$19/'Provoz opční 2'!V$7,0)</f>
        <v>0.46186262024473906</v>
      </c>
      <c r="Y54" s="635">
        <f>IFERROR('Provoz opční 2'!W$19/'Provoz opční 2'!W$7,0)</f>
        <v>0.46186262024473906</v>
      </c>
      <c r="Z54" s="635">
        <f>IFERROR('Provoz opční 2'!X$19/'Provoz opční 2'!X$7,0)</f>
        <v>0.46186262024473906</v>
      </c>
      <c r="AA54" s="635">
        <f>IFERROR('Provoz opční 2'!Y$19/'Provoz opční 2'!Y$7,0)</f>
        <v>0.46186262024473906</v>
      </c>
      <c r="AB54" s="635">
        <f>IFERROR('Provoz opční 2'!Z$19/'Provoz opční 2'!Z$7,0)</f>
        <v>0.46186262024473906</v>
      </c>
      <c r="AC54" s="635">
        <f>IFERROR('Provoz opční 2'!AA$19/'Provoz opční 2'!AA$7,0)</f>
        <v>0.46186262024473906</v>
      </c>
      <c r="AD54" s="635">
        <f>IFERROR('Provoz opční 2'!AB$19/'Provoz opční 2'!AB$7,0)</f>
        <v>0.46186262024473906</v>
      </c>
      <c r="AE54" s="635">
        <f>IFERROR('Provoz opční 2'!AC$19/'Provoz opční 2'!AC$7,0)</f>
        <v>0.46186262024473906</v>
      </c>
      <c r="AF54" s="635">
        <f>IFERROR('Provoz opční 2'!AD$19/'Provoz opční 2'!AD$7,0)</f>
        <v>0.46186262024473906</v>
      </c>
      <c r="AG54" s="635">
        <f>IFERROR('Provoz opční 2'!AE$19/'Provoz opční 2'!AE$7,0)</f>
        <v>0.46186262024473906</v>
      </c>
      <c r="AH54" s="635">
        <f>IFERROR('Provoz opční 2'!AF$19/'Provoz opční 2'!AF$7,0)</f>
        <v>0.46186262024473906</v>
      </c>
      <c r="AI54" s="635">
        <f>IFERROR('Provoz opční 2'!AG$19/'Provoz opční 2'!AG$7,0)</f>
        <v>0.46186262024473906</v>
      </c>
      <c r="AJ54" s="635">
        <f>IFERROR('Provoz opční 2'!AH$19/'Provoz opční 2'!AH$7,0)</f>
        <v>0.46186262024473906</v>
      </c>
      <c r="AK54" s="656">
        <f>IFERROR('Provoz opční 2'!AI$19/'Provoz opční 2'!AI$7,0)</f>
        <v>0.46186262024473906</v>
      </c>
      <c r="AL54" s="729" t="s">
        <v>625</v>
      </c>
      <c r="AM54" s="699"/>
      <c r="AN54" s="710"/>
      <c r="AO54" s="710"/>
      <c r="AP54" s="710"/>
      <c r="AQ54" s="711"/>
      <c r="AR54" s="702"/>
    </row>
    <row r="55" spans="1:44" x14ac:dyDescent="0.3">
      <c r="A55" s="4" t="str">
        <f t="shared" si="9"/>
        <v/>
      </c>
      <c r="B55" s="45" t="str">
        <f t="shared" si="9"/>
        <v/>
      </c>
      <c r="C55" s="64" t="str">
        <f t="shared" si="9"/>
        <v>7.3</v>
      </c>
      <c r="D55" s="65" t="str">
        <f t="shared" si="9"/>
        <v>Pokladní</v>
      </c>
      <c r="E55" s="636">
        <f>IFERROR('Provoz opční 2'!C$20/'Provoz opční 2'!C$8,0)</f>
        <v>0</v>
      </c>
      <c r="F55" s="636">
        <f>IFERROR('Provoz opční 2'!D$20/'Provoz opční 2'!D$8,0)</f>
        <v>0</v>
      </c>
      <c r="G55" s="636">
        <f>IFERROR('Provoz opční 2'!E$20/'Provoz opční 2'!E$8,0)</f>
        <v>0</v>
      </c>
      <c r="H55" s="636">
        <f>IFERROR('Provoz opční 2'!F$20/'Provoz opční 2'!F$8,0)</f>
        <v>0</v>
      </c>
      <c r="I55" s="636">
        <f>IFERROR('Provoz opční 2'!G$20/'Provoz opční 2'!G$8,0)</f>
        <v>0</v>
      </c>
      <c r="J55" s="636">
        <f>IFERROR('Provoz opční 2'!H$20/'Provoz opční 2'!H$8,0)</f>
        <v>0</v>
      </c>
      <c r="K55" s="636">
        <f>IFERROR('Provoz opční 2'!I$20/'Provoz opční 2'!I$8,0)</f>
        <v>0</v>
      </c>
      <c r="L55" s="636">
        <f>IFERROR('Provoz opční 2'!J$20/'Provoz opční 2'!J$8,0)</f>
        <v>0.99998727103779228</v>
      </c>
      <c r="M55" s="636">
        <f>IFERROR('Provoz opční 2'!K$20/'Provoz opční 2'!K$8,0)</f>
        <v>0.99998727103779228</v>
      </c>
      <c r="N55" s="636">
        <f>IFERROR('Provoz opční 2'!L$20/'Provoz opční 2'!L$8,0)</f>
        <v>0.99998727103779228</v>
      </c>
      <c r="O55" s="636">
        <f>IFERROR('Provoz opční 2'!M$20/'Provoz opční 2'!M$8,0)</f>
        <v>0.99998727103779228</v>
      </c>
      <c r="P55" s="636">
        <f>IFERROR('Provoz opční 2'!N$20/'Provoz opční 2'!N$8,0)</f>
        <v>0.99998727103779228</v>
      </c>
      <c r="Q55" s="636">
        <f>IFERROR('Provoz opční 2'!O$20/'Provoz opční 2'!O$8,0)</f>
        <v>0.99998727103779228</v>
      </c>
      <c r="R55" s="636">
        <f>IFERROR('Provoz opční 2'!P$20/'Provoz opční 2'!P$8,0)</f>
        <v>0.99998727103779228</v>
      </c>
      <c r="S55" s="636">
        <f>IFERROR('Provoz opční 2'!Q$20/'Provoz opční 2'!Q$8,0)</f>
        <v>0.99998727103779228</v>
      </c>
      <c r="T55" s="636">
        <f>IFERROR('Provoz opční 2'!R$20/'Provoz opční 2'!R$8,0)</f>
        <v>0.99998727103779228</v>
      </c>
      <c r="U55" s="636">
        <f>IFERROR('Provoz opční 2'!S$20/'Provoz opční 2'!S$8,0)</f>
        <v>0.99998727103779228</v>
      </c>
      <c r="V55" s="636">
        <f>IFERROR('Provoz opční 2'!T$20/'Provoz opční 2'!T$8,0)</f>
        <v>0.99998727103779228</v>
      </c>
      <c r="W55" s="636">
        <f>IFERROR('Provoz opční 2'!U$20/'Provoz opční 2'!U$8,0)</f>
        <v>0.99998727103779228</v>
      </c>
      <c r="X55" s="636">
        <f>IFERROR('Provoz opční 2'!V$20/'Provoz opční 2'!V$8,0)</f>
        <v>0.99998727103779228</v>
      </c>
      <c r="Y55" s="636">
        <f>IFERROR('Provoz opční 2'!W$20/'Provoz opční 2'!W$8,0)</f>
        <v>0.99998727103779228</v>
      </c>
      <c r="Z55" s="636">
        <f>IFERROR('Provoz opční 2'!X$20/'Provoz opční 2'!X$8,0)</f>
        <v>0.99998727103779228</v>
      </c>
      <c r="AA55" s="636">
        <f>IFERROR('Provoz opční 2'!Y$20/'Provoz opční 2'!Y$8,0)</f>
        <v>0.99998727103779228</v>
      </c>
      <c r="AB55" s="636">
        <f>IFERROR('Provoz opční 2'!Z$20/'Provoz opční 2'!Z$8,0)</f>
        <v>0.99998727103779228</v>
      </c>
      <c r="AC55" s="636">
        <f>IFERROR('Provoz opční 2'!AA$20/'Provoz opční 2'!AA$8,0)</f>
        <v>0.99998727103779228</v>
      </c>
      <c r="AD55" s="636">
        <f>IFERROR('Provoz opční 2'!AB$20/'Provoz opční 2'!AB$8,0)</f>
        <v>0.99998727103779228</v>
      </c>
      <c r="AE55" s="636">
        <f>IFERROR('Provoz opční 2'!AC$20/'Provoz opční 2'!AC$8,0)</f>
        <v>0.99998727103779228</v>
      </c>
      <c r="AF55" s="636">
        <f>IFERROR('Provoz opční 2'!AD$20/'Provoz opční 2'!AD$8,0)</f>
        <v>0.99998727103779228</v>
      </c>
      <c r="AG55" s="636">
        <f>IFERROR('Provoz opční 2'!AE$20/'Provoz opční 2'!AE$8,0)</f>
        <v>0.99998727103779228</v>
      </c>
      <c r="AH55" s="636">
        <f>IFERROR('Provoz opční 2'!AF$20/'Provoz opční 2'!AF$8,0)</f>
        <v>0.99998727103779228</v>
      </c>
      <c r="AI55" s="636">
        <f>IFERROR('Provoz opční 2'!AG$20/'Provoz opční 2'!AG$8,0)</f>
        <v>0.99998727103779228</v>
      </c>
      <c r="AJ55" s="636">
        <f>IFERROR('Provoz opční 2'!AH$20/'Provoz opční 2'!AH$8,0)</f>
        <v>0.99998727103779228</v>
      </c>
      <c r="AK55" s="657">
        <f>IFERROR('Provoz opční 2'!AI$20/'Provoz opční 2'!AI$8,0)</f>
        <v>0.99998727103779228</v>
      </c>
      <c r="AL55" s="730" t="s">
        <v>626</v>
      </c>
      <c r="AM55" s="699"/>
      <c r="AN55" s="710"/>
      <c r="AO55" s="710"/>
      <c r="AP55" s="710"/>
      <c r="AQ55" s="711"/>
      <c r="AR55" s="702"/>
    </row>
    <row r="56" spans="1:44" x14ac:dyDescent="0.3">
      <c r="A56" s="4" t="str">
        <f t="shared" si="9"/>
        <v/>
      </c>
      <c r="B56" s="45" t="str">
        <f t="shared" si="9"/>
        <v/>
      </c>
      <c r="C56" s="64" t="str">
        <f t="shared" si="9"/>
        <v>7.4</v>
      </c>
      <c r="D56" s="65" t="str">
        <f t="shared" si="9"/>
        <v>Ostatní zaměstnanci</v>
      </c>
      <c r="E56" s="628">
        <f>IFERROR(('Provoz opční 2'!C$16+2*'Provoz opční 2'!C$17)/('Provoz opční 2'!C$4+2*'Provoz opční 2'!C$5),0)</f>
        <v>0</v>
      </c>
      <c r="F56" s="628">
        <f>IFERROR(('Provoz opční 2'!D$16+2*'Provoz opční 2'!D$17)/('Provoz opční 2'!D$4+2*'Provoz opční 2'!D$5),0)</f>
        <v>0</v>
      </c>
      <c r="G56" s="628">
        <f>IFERROR(('Provoz opční 2'!E$16+2*'Provoz opční 2'!E$17)/('Provoz opční 2'!E$4+2*'Provoz opční 2'!E$5),0)</f>
        <v>0</v>
      </c>
      <c r="H56" s="628">
        <f>IFERROR(('Provoz opční 2'!F$16+2*'Provoz opční 2'!F$17)/('Provoz opční 2'!F$4+2*'Provoz opční 2'!F$5),0)</f>
        <v>0</v>
      </c>
      <c r="I56" s="628">
        <f>IFERROR(('Provoz opční 2'!G$16+2*'Provoz opční 2'!G$17)/('Provoz opční 2'!G$4+2*'Provoz opční 2'!G$5),0)</f>
        <v>0</v>
      </c>
      <c r="J56" s="628">
        <f>IFERROR(('Provoz opční 2'!H$16+2*'Provoz opční 2'!H$17)/('Provoz opční 2'!H$4+2*'Provoz opční 2'!H$5),0)</f>
        <v>0</v>
      </c>
      <c r="K56" s="628">
        <f>IFERROR(('Provoz opční 2'!I$16+2*'Provoz opční 2'!I$17)/('Provoz opční 2'!I$4+2*'Provoz opční 2'!I$5),0)</f>
        <v>0.36686367846370804</v>
      </c>
      <c r="L56" s="628">
        <f>IFERROR(('Provoz opční 2'!J$16+2*'Provoz opční 2'!J$17)/('Provoz opční 2'!J$4+2*'Provoz opční 2'!J$5),0)</f>
        <v>0.53101752726820894</v>
      </c>
      <c r="M56" s="628">
        <f>IFERROR(('Provoz opční 2'!K$16+2*'Provoz opční 2'!K$17)/('Provoz opční 2'!K$4+2*'Provoz opční 2'!K$5),0)</f>
        <v>0.53101752726820894</v>
      </c>
      <c r="N56" s="628">
        <f>IFERROR(('Provoz opční 2'!L$16+2*'Provoz opční 2'!L$17)/('Provoz opční 2'!L$4+2*'Provoz opční 2'!L$5),0)</f>
        <v>0.53101752726820894</v>
      </c>
      <c r="O56" s="628">
        <f>IFERROR(('Provoz opční 2'!M$16+2*'Provoz opční 2'!M$17)/('Provoz opční 2'!M$4+2*'Provoz opční 2'!M$5),0)</f>
        <v>0.53101752726820894</v>
      </c>
      <c r="P56" s="628">
        <f>IFERROR(('Provoz opční 2'!N$16+2*'Provoz opční 2'!N$17)/('Provoz opční 2'!N$4+2*'Provoz opční 2'!N$5),0)</f>
        <v>0.53101752726820894</v>
      </c>
      <c r="Q56" s="628">
        <f>IFERROR(('Provoz opční 2'!O$16+2*'Provoz opční 2'!O$17)/('Provoz opční 2'!O$4+2*'Provoz opční 2'!O$5),0)</f>
        <v>0.53101752726820894</v>
      </c>
      <c r="R56" s="628">
        <f>IFERROR(('Provoz opční 2'!P$16+2*'Provoz opční 2'!P$17)/('Provoz opční 2'!P$4+2*'Provoz opční 2'!P$5),0)</f>
        <v>0.53101752726820894</v>
      </c>
      <c r="S56" s="628">
        <f>IFERROR(('Provoz opční 2'!Q$16+2*'Provoz opční 2'!Q$17)/('Provoz opční 2'!Q$4+2*'Provoz opční 2'!Q$5),0)</f>
        <v>0.53101752726820894</v>
      </c>
      <c r="T56" s="628">
        <f>IFERROR(('Provoz opční 2'!R$16+2*'Provoz opční 2'!R$17)/('Provoz opční 2'!R$4+2*'Provoz opční 2'!R$5),0)</f>
        <v>0.53101752726820894</v>
      </c>
      <c r="U56" s="628">
        <f>IFERROR(('Provoz opční 2'!S$16+2*'Provoz opční 2'!S$17)/('Provoz opční 2'!S$4+2*'Provoz opční 2'!S$5),0)</f>
        <v>0.53101752726820894</v>
      </c>
      <c r="V56" s="628">
        <f>IFERROR(('Provoz opční 2'!T$16+2*'Provoz opční 2'!T$17)/('Provoz opční 2'!T$4+2*'Provoz opční 2'!T$5),0)</f>
        <v>0.53101752726820894</v>
      </c>
      <c r="W56" s="628">
        <f>IFERROR(('Provoz opční 2'!U$16+2*'Provoz opční 2'!U$17)/('Provoz opční 2'!U$4+2*'Provoz opční 2'!U$5),0)</f>
        <v>0.53101752726820894</v>
      </c>
      <c r="X56" s="628">
        <f>IFERROR(('Provoz opční 2'!V$16+2*'Provoz opční 2'!V$17)/('Provoz opční 2'!V$4+2*'Provoz opční 2'!V$5),0)</f>
        <v>0.53101752726820894</v>
      </c>
      <c r="Y56" s="628">
        <f>IFERROR(('Provoz opční 2'!W$16+2*'Provoz opční 2'!W$17)/('Provoz opční 2'!W$4+2*'Provoz opční 2'!W$5),0)</f>
        <v>0.53101752726820894</v>
      </c>
      <c r="Z56" s="628">
        <f>IFERROR(('Provoz opční 2'!X$16+2*'Provoz opční 2'!X$17)/('Provoz opční 2'!X$4+2*'Provoz opční 2'!X$5),0)</f>
        <v>0.53101752726820894</v>
      </c>
      <c r="AA56" s="628">
        <f>IFERROR(('Provoz opční 2'!Y$16+2*'Provoz opční 2'!Y$17)/('Provoz opční 2'!Y$4+2*'Provoz opční 2'!Y$5),0)</f>
        <v>0.53101752726820894</v>
      </c>
      <c r="AB56" s="628">
        <f>IFERROR(('Provoz opční 2'!Z$16+2*'Provoz opční 2'!Z$17)/('Provoz opční 2'!Z$4+2*'Provoz opční 2'!Z$5),0)</f>
        <v>0.53101752726820894</v>
      </c>
      <c r="AC56" s="628">
        <f>IFERROR(('Provoz opční 2'!AA$16+2*'Provoz opční 2'!AA$17)/('Provoz opční 2'!AA$4+2*'Provoz opční 2'!AA$5),0)</f>
        <v>0.53101752726820894</v>
      </c>
      <c r="AD56" s="628">
        <f>IFERROR(('Provoz opční 2'!AB$16+2*'Provoz opční 2'!AB$17)/('Provoz opční 2'!AB$4+2*'Provoz opční 2'!AB$5),0)</f>
        <v>0.53101752726820894</v>
      </c>
      <c r="AE56" s="628">
        <f>IFERROR(('Provoz opční 2'!AC$16+2*'Provoz opční 2'!AC$17)/('Provoz opční 2'!AC$4+2*'Provoz opční 2'!AC$5),0)</f>
        <v>0.53101752726820894</v>
      </c>
      <c r="AF56" s="628">
        <f>IFERROR(('Provoz opční 2'!AD$16+2*'Provoz opční 2'!AD$17)/('Provoz opční 2'!AD$4+2*'Provoz opční 2'!AD$5),0)</f>
        <v>0.53101752726820894</v>
      </c>
      <c r="AG56" s="628">
        <f>IFERROR(('Provoz opční 2'!AE$16+2*'Provoz opční 2'!AE$17)/('Provoz opční 2'!AE$4+2*'Provoz opční 2'!AE$5),0)</f>
        <v>0.53101752726820894</v>
      </c>
      <c r="AH56" s="628">
        <f>IFERROR(('Provoz opční 2'!AF$16+2*'Provoz opční 2'!AF$17)/('Provoz opční 2'!AF$4+2*'Provoz opční 2'!AF$5),0)</f>
        <v>0.53101752726820894</v>
      </c>
      <c r="AI56" s="628">
        <f>IFERROR(('Provoz opční 2'!AG$16+2*'Provoz opční 2'!AG$17)/('Provoz opční 2'!AG$4+2*'Provoz opční 2'!AG$5),0)</f>
        <v>0.53101752726820894</v>
      </c>
      <c r="AJ56" s="628">
        <f>IFERROR(('Provoz opční 2'!AH$16+2*'Provoz opční 2'!AH$17)/('Provoz opční 2'!AH$4+2*'Provoz opční 2'!AH$5),0)</f>
        <v>0.53101752726820894</v>
      </c>
      <c r="AK56" s="654">
        <f>IFERROR(('Provoz opční 2'!AI$16+2*'Provoz opční 2'!AI$17)/('Provoz opční 2'!AI$4+2*'Provoz opční 2'!AI$5),0)</f>
        <v>0.53101752726820894</v>
      </c>
      <c r="AL56" s="727" t="s">
        <v>623</v>
      </c>
      <c r="AM56" s="699"/>
      <c r="AN56" s="710"/>
      <c r="AO56" s="710"/>
      <c r="AP56" s="710"/>
      <c r="AQ56" s="711"/>
      <c r="AR56" s="702"/>
    </row>
    <row r="57" spans="1:44" x14ac:dyDescent="0.3">
      <c r="A57" s="4">
        <f t="shared" si="9"/>
        <v>8</v>
      </c>
      <c r="B57" s="45" t="str">
        <f t="shared" si="9"/>
        <v>Sociální a zdravotní pojištění</v>
      </c>
      <c r="C57" s="64">
        <f t="shared" si="9"/>
        <v>8.1</v>
      </c>
      <c r="D57" s="65" t="str">
        <f t="shared" si="9"/>
        <v>Vlaková četa</v>
      </c>
      <c r="E57" s="634">
        <f>IFERROR('Provoz opční 2'!C$18/'Provoz opční 2'!C$6,0)</f>
        <v>0</v>
      </c>
      <c r="F57" s="634">
        <f>IFERROR('Provoz opční 2'!D$18/'Provoz opční 2'!D$6,0)</f>
        <v>0</v>
      </c>
      <c r="G57" s="634">
        <f>IFERROR('Provoz opční 2'!E$18/'Provoz opční 2'!E$6,0)</f>
        <v>0</v>
      </c>
      <c r="H57" s="634">
        <f>IFERROR('Provoz opční 2'!F$18/'Provoz opční 2'!F$6,0)</f>
        <v>0</v>
      </c>
      <c r="I57" s="634">
        <f>IFERROR('Provoz opční 2'!G$18/'Provoz opční 2'!G$6,0)</f>
        <v>0</v>
      </c>
      <c r="J57" s="634">
        <f>IFERROR('Provoz opční 2'!H$18/'Provoz opční 2'!H$6,0)</f>
        <v>0</v>
      </c>
      <c r="K57" s="634">
        <f>IFERROR('Provoz opční 2'!I$18/'Provoz opční 2'!I$6,0)</f>
        <v>0.36685052774417165</v>
      </c>
      <c r="L57" s="634">
        <f>IFERROR('Provoz opční 2'!J$18/'Provoz opční 2'!J$6,0)</f>
        <v>0.54147703005366499</v>
      </c>
      <c r="M57" s="634">
        <f>IFERROR('Provoz opční 2'!K$18/'Provoz opční 2'!K$6,0)</f>
        <v>0.54147703005366499</v>
      </c>
      <c r="N57" s="634">
        <f>IFERROR('Provoz opční 2'!L$18/'Provoz opční 2'!L$6,0)</f>
        <v>0.54147703005366499</v>
      </c>
      <c r="O57" s="634">
        <f>IFERROR('Provoz opční 2'!M$18/'Provoz opční 2'!M$6,0)</f>
        <v>0.54147703005366499</v>
      </c>
      <c r="P57" s="634">
        <f>IFERROR('Provoz opční 2'!N$18/'Provoz opční 2'!N$6,0)</f>
        <v>0.54147703005366499</v>
      </c>
      <c r="Q57" s="634">
        <f>IFERROR('Provoz opční 2'!O$18/'Provoz opční 2'!O$6,0)</f>
        <v>0.54147703005366499</v>
      </c>
      <c r="R57" s="634">
        <f>IFERROR('Provoz opční 2'!P$18/'Provoz opční 2'!P$6,0)</f>
        <v>0.54147703005366499</v>
      </c>
      <c r="S57" s="634">
        <f>IFERROR('Provoz opční 2'!Q$18/'Provoz opční 2'!Q$6,0)</f>
        <v>0.54147703005366499</v>
      </c>
      <c r="T57" s="634">
        <f>IFERROR('Provoz opční 2'!R$18/'Provoz opční 2'!R$6,0)</f>
        <v>0.54147703005366499</v>
      </c>
      <c r="U57" s="634">
        <f>IFERROR('Provoz opční 2'!S$18/'Provoz opční 2'!S$6,0)</f>
        <v>0.54147703005366499</v>
      </c>
      <c r="V57" s="634">
        <f>IFERROR('Provoz opční 2'!T$18/'Provoz opční 2'!T$6,0)</f>
        <v>0.54147703005366499</v>
      </c>
      <c r="W57" s="634">
        <f>IFERROR('Provoz opční 2'!U$18/'Provoz opční 2'!U$6,0)</f>
        <v>0.54147703005366499</v>
      </c>
      <c r="X57" s="634">
        <f>IFERROR('Provoz opční 2'!V$18/'Provoz opční 2'!V$6,0)</f>
        <v>0.54147703005366499</v>
      </c>
      <c r="Y57" s="634">
        <f>IFERROR('Provoz opční 2'!W$18/'Provoz opční 2'!W$6,0)</f>
        <v>0.54147703005366499</v>
      </c>
      <c r="Z57" s="634">
        <f>IFERROR('Provoz opční 2'!X$18/'Provoz opční 2'!X$6,0)</f>
        <v>0.54147703005366499</v>
      </c>
      <c r="AA57" s="634">
        <f>IFERROR('Provoz opční 2'!Y$18/'Provoz opční 2'!Y$6,0)</f>
        <v>0.54147703005366499</v>
      </c>
      <c r="AB57" s="634">
        <f>IFERROR('Provoz opční 2'!Z$18/'Provoz opční 2'!Z$6,0)</f>
        <v>0.54147703005366499</v>
      </c>
      <c r="AC57" s="634">
        <f>IFERROR('Provoz opční 2'!AA$18/'Provoz opční 2'!AA$6,0)</f>
        <v>0.54147703005366499</v>
      </c>
      <c r="AD57" s="634">
        <f>IFERROR('Provoz opční 2'!AB$18/'Provoz opční 2'!AB$6,0)</f>
        <v>0.54147703005366499</v>
      </c>
      <c r="AE57" s="634">
        <f>IFERROR('Provoz opční 2'!AC$18/'Provoz opční 2'!AC$6,0)</f>
        <v>0.54147703005366499</v>
      </c>
      <c r="AF57" s="634">
        <f>IFERROR('Provoz opční 2'!AD$18/'Provoz opční 2'!AD$6,0)</f>
        <v>0.54147703005366499</v>
      </c>
      <c r="AG57" s="634">
        <f>IFERROR('Provoz opční 2'!AE$18/'Provoz opční 2'!AE$6,0)</f>
        <v>0.54147703005366499</v>
      </c>
      <c r="AH57" s="634">
        <f>IFERROR('Provoz opční 2'!AF$18/'Provoz opční 2'!AF$6,0)</f>
        <v>0.54147703005366499</v>
      </c>
      <c r="AI57" s="634">
        <f>IFERROR('Provoz opční 2'!AG$18/'Provoz opční 2'!AG$6,0)</f>
        <v>0.54147703005366499</v>
      </c>
      <c r="AJ57" s="634">
        <f>IFERROR('Provoz opční 2'!AH$18/'Provoz opční 2'!AH$6,0)</f>
        <v>0.54147703005366499</v>
      </c>
      <c r="AK57" s="655">
        <f>IFERROR('Provoz opční 2'!AI$18/'Provoz opční 2'!AI$6,0)</f>
        <v>0.54147703005366499</v>
      </c>
      <c r="AL57" s="728" t="s">
        <v>624</v>
      </c>
      <c r="AM57" s="699"/>
      <c r="AN57" s="711"/>
      <c r="AO57" s="710"/>
      <c r="AP57" s="711"/>
      <c r="AQ57" s="711"/>
      <c r="AR57" s="702"/>
    </row>
    <row r="58" spans="1:44" x14ac:dyDescent="0.3">
      <c r="A58" s="4" t="str">
        <f t="shared" si="9"/>
        <v/>
      </c>
      <c r="B58" s="45" t="str">
        <f t="shared" si="9"/>
        <v/>
      </c>
      <c r="C58" s="64" t="str">
        <f t="shared" si="9"/>
        <v>8.2</v>
      </c>
      <c r="D58" s="65" t="str">
        <f t="shared" si="9"/>
        <v>Strojvedoucí</v>
      </c>
      <c r="E58" s="635">
        <f>IFERROR('Provoz opční 2'!C$19/'Provoz opční 2'!C$7,0)</f>
        <v>0</v>
      </c>
      <c r="F58" s="635">
        <f>IFERROR('Provoz opční 2'!D$19/'Provoz opční 2'!D$7,0)</f>
        <v>0</v>
      </c>
      <c r="G58" s="635">
        <f>IFERROR('Provoz opční 2'!E$19/'Provoz opční 2'!E$7,0)</f>
        <v>0</v>
      </c>
      <c r="H58" s="635">
        <f>IFERROR('Provoz opční 2'!F$19/'Provoz opční 2'!F$7,0)</f>
        <v>0</v>
      </c>
      <c r="I58" s="635">
        <f>IFERROR('Provoz opční 2'!G$19/'Provoz opční 2'!G$7,0)</f>
        <v>0</v>
      </c>
      <c r="J58" s="635">
        <f>IFERROR('Provoz opční 2'!H$19/'Provoz opční 2'!H$7,0)</f>
        <v>0</v>
      </c>
      <c r="K58" s="635">
        <f>IFERROR('Provoz opční 2'!I$19/'Provoz opční 2'!I$7,0)</f>
        <v>0.36663440652687324</v>
      </c>
      <c r="L58" s="635">
        <f>IFERROR('Provoz opční 2'!J$19/'Provoz opční 2'!J$7,0)</f>
        <v>0.46186262024473906</v>
      </c>
      <c r="M58" s="635">
        <f>IFERROR('Provoz opční 2'!K$19/'Provoz opční 2'!K$7,0)</f>
        <v>0.46186262024473906</v>
      </c>
      <c r="N58" s="635">
        <f>IFERROR('Provoz opční 2'!L$19/'Provoz opční 2'!L$7,0)</f>
        <v>0.46186262024473906</v>
      </c>
      <c r="O58" s="635">
        <f>IFERROR('Provoz opční 2'!M$19/'Provoz opční 2'!M$7,0)</f>
        <v>0.46186262024473906</v>
      </c>
      <c r="P58" s="635">
        <f>IFERROR('Provoz opční 2'!N$19/'Provoz opční 2'!N$7,0)</f>
        <v>0.46186262024473906</v>
      </c>
      <c r="Q58" s="635">
        <f>IFERROR('Provoz opční 2'!O$19/'Provoz opční 2'!O$7,0)</f>
        <v>0.46186262024473906</v>
      </c>
      <c r="R58" s="635">
        <f>IFERROR('Provoz opční 2'!P$19/'Provoz opční 2'!P$7,0)</f>
        <v>0.46186262024473906</v>
      </c>
      <c r="S58" s="635">
        <f>IFERROR('Provoz opční 2'!Q$19/'Provoz opční 2'!Q$7,0)</f>
        <v>0.46186262024473906</v>
      </c>
      <c r="T58" s="635">
        <f>IFERROR('Provoz opční 2'!R$19/'Provoz opční 2'!R$7,0)</f>
        <v>0.46186262024473906</v>
      </c>
      <c r="U58" s="635">
        <f>IFERROR('Provoz opční 2'!S$19/'Provoz opční 2'!S$7,0)</f>
        <v>0.46186262024473906</v>
      </c>
      <c r="V58" s="635">
        <f>IFERROR('Provoz opční 2'!T$19/'Provoz opční 2'!T$7,0)</f>
        <v>0.46186262024473906</v>
      </c>
      <c r="W58" s="635">
        <f>IFERROR('Provoz opční 2'!U$19/'Provoz opční 2'!U$7,0)</f>
        <v>0.46186262024473906</v>
      </c>
      <c r="X58" s="635">
        <f>IFERROR('Provoz opční 2'!V$19/'Provoz opční 2'!V$7,0)</f>
        <v>0.46186262024473906</v>
      </c>
      <c r="Y58" s="635">
        <f>IFERROR('Provoz opční 2'!W$19/'Provoz opční 2'!W$7,0)</f>
        <v>0.46186262024473906</v>
      </c>
      <c r="Z58" s="635">
        <f>IFERROR('Provoz opční 2'!X$19/'Provoz opční 2'!X$7,0)</f>
        <v>0.46186262024473906</v>
      </c>
      <c r="AA58" s="635">
        <f>IFERROR('Provoz opční 2'!Y$19/'Provoz opční 2'!Y$7,0)</f>
        <v>0.46186262024473906</v>
      </c>
      <c r="AB58" s="635">
        <f>IFERROR('Provoz opční 2'!Z$19/'Provoz opční 2'!Z$7,0)</f>
        <v>0.46186262024473906</v>
      </c>
      <c r="AC58" s="635">
        <f>IFERROR('Provoz opční 2'!AA$19/'Provoz opční 2'!AA$7,0)</f>
        <v>0.46186262024473906</v>
      </c>
      <c r="AD58" s="635">
        <f>IFERROR('Provoz opční 2'!AB$19/'Provoz opční 2'!AB$7,0)</f>
        <v>0.46186262024473906</v>
      </c>
      <c r="AE58" s="635">
        <f>IFERROR('Provoz opční 2'!AC$19/'Provoz opční 2'!AC$7,0)</f>
        <v>0.46186262024473906</v>
      </c>
      <c r="AF58" s="635">
        <f>IFERROR('Provoz opční 2'!AD$19/'Provoz opční 2'!AD$7,0)</f>
        <v>0.46186262024473906</v>
      </c>
      <c r="AG58" s="635">
        <f>IFERROR('Provoz opční 2'!AE$19/'Provoz opční 2'!AE$7,0)</f>
        <v>0.46186262024473906</v>
      </c>
      <c r="AH58" s="635">
        <f>IFERROR('Provoz opční 2'!AF$19/'Provoz opční 2'!AF$7,0)</f>
        <v>0.46186262024473906</v>
      </c>
      <c r="AI58" s="635">
        <f>IFERROR('Provoz opční 2'!AG$19/'Provoz opční 2'!AG$7,0)</f>
        <v>0.46186262024473906</v>
      </c>
      <c r="AJ58" s="635">
        <f>IFERROR('Provoz opční 2'!AH$19/'Provoz opční 2'!AH$7,0)</f>
        <v>0.46186262024473906</v>
      </c>
      <c r="AK58" s="656">
        <f>IFERROR('Provoz opční 2'!AI$19/'Provoz opční 2'!AI$7,0)</f>
        <v>0.46186262024473906</v>
      </c>
      <c r="AL58" s="729" t="s">
        <v>625</v>
      </c>
      <c r="AM58" s="699"/>
      <c r="AN58" s="711"/>
      <c r="AO58" s="710"/>
      <c r="AP58" s="711"/>
      <c r="AQ58" s="711"/>
      <c r="AR58" s="702"/>
    </row>
    <row r="59" spans="1:44" x14ac:dyDescent="0.3">
      <c r="A59" s="4" t="str">
        <f t="shared" si="9"/>
        <v/>
      </c>
      <c r="B59" s="45" t="str">
        <f t="shared" si="9"/>
        <v/>
      </c>
      <c r="C59" s="64" t="str">
        <f t="shared" si="9"/>
        <v>8.3</v>
      </c>
      <c r="D59" s="65" t="str">
        <f t="shared" si="9"/>
        <v>Pokladní</v>
      </c>
      <c r="E59" s="636">
        <f>IFERROR('Provoz opční 2'!C$20/'Provoz opční 2'!C$8,0)</f>
        <v>0</v>
      </c>
      <c r="F59" s="636">
        <f>IFERROR('Provoz opční 2'!D$20/'Provoz opční 2'!D$8,0)</f>
        <v>0</v>
      </c>
      <c r="G59" s="636">
        <f>IFERROR('Provoz opční 2'!E$20/'Provoz opční 2'!E$8,0)</f>
        <v>0</v>
      </c>
      <c r="H59" s="636">
        <f>IFERROR('Provoz opční 2'!F$20/'Provoz opční 2'!F$8,0)</f>
        <v>0</v>
      </c>
      <c r="I59" s="636">
        <f>IFERROR('Provoz opční 2'!G$20/'Provoz opční 2'!G$8,0)</f>
        <v>0</v>
      </c>
      <c r="J59" s="636">
        <f>IFERROR('Provoz opční 2'!H$20/'Provoz opční 2'!H$8,0)</f>
        <v>0</v>
      </c>
      <c r="K59" s="636">
        <f>IFERROR('Provoz opční 2'!I$20/'Provoz opční 2'!I$8,0)</f>
        <v>0</v>
      </c>
      <c r="L59" s="636">
        <f>IFERROR('Provoz opční 2'!J$20/'Provoz opční 2'!J$8,0)</f>
        <v>0.99998727103779228</v>
      </c>
      <c r="M59" s="636">
        <f>IFERROR('Provoz opční 2'!K$20/'Provoz opční 2'!K$8,0)</f>
        <v>0.99998727103779228</v>
      </c>
      <c r="N59" s="636">
        <f>IFERROR('Provoz opční 2'!L$20/'Provoz opční 2'!L$8,0)</f>
        <v>0.99998727103779228</v>
      </c>
      <c r="O59" s="636">
        <f>IFERROR('Provoz opční 2'!M$20/'Provoz opční 2'!M$8,0)</f>
        <v>0.99998727103779228</v>
      </c>
      <c r="P59" s="636">
        <f>IFERROR('Provoz opční 2'!N$20/'Provoz opční 2'!N$8,0)</f>
        <v>0.99998727103779228</v>
      </c>
      <c r="Q59" s="636">
        <f>IFERROR('Provoz opční 2'!O$20/'Provoz opční 2'!O$8,0)</f>
        <v>0.99998727103779228</v>
      </c>
      <c r="R59" s="636">
        <f>IFERROR('Provoz opční 2'!P$20/'Provoz opční 2'!P$8,0)</f>
        <v>0.99998727103779228</v>
      </c>
      <c r="S59" s="636">
        <f>IFERROR('Provoz opční 2'!Q$20/'Provoz opční 2'!Q$8,0)</f>
        <v>0.99998727103779228</v>
      </c>
      <c r="T59" s="636">
        <f>IFERROR('Provoz opční 2'!R$20/'Provoz opční 2'!R$8,0)</f>
        <v>0.99998727103779228</v>
      </c>
      <c r="U59" s="636">
        <f>IFERROR('Provoz opční 2'!S$20/'Provoz opční 2'!S$8,0)</f>
        <v>0.99998727103779228</v>
      </c>
      <c r="V59" s="636">
        <f>IFERROR('Provoz opční 2'!T$20/'Provoz opční 2'!T$8,0)</f>
        <v>0.99998727103779228</v>
      </c>
      <c r="W59" s="636">
        <f>IFERROR('Provoz opční 2'!U$20/'Provoz opční 2'!U$8,0)</f>
        <v>0.99998727103779228</v>
      </c>
      <c r="X59" s="636">
        <f>IFERROR('Provoz opční 2'!V$20/'Provoz opční 2'!V$8,0)</f>
        <v>0.99998727103779228</v>
      </c>
      <c r="Y59" s="636">
        <f>IFERROR('Provoz opční 2'!W$20/'Provoz opční 2'!W$8,0)</f>
        <v>0.99998727103779228</v>
      </c>
      <c r="Z59" s="636">
        <f>IFERROR('Provoz opční 2'!X$20/'Provoz opční 2'!X$8,0)</f>
        <v>0.99998727103779228</v>
      </c>
      <c r="AA59" s="636">
        <f>IFERROR('Provoz opční 2'!Y$20/'Provoz opční 2'!Y$8,0)</f>
        <v>0.99998727103779228</v>
      </c>
      <c r="AB59" s="636">
        <f>IFERROR('Provoz opční 2'!Z$20/'Provoz opční 2'!Z$8,0)</f>
        <v>0.99998727103779228</v>
      </c>
      <c r="AC59" s="636">
        <f>IFERROR('Provoz opční 2'!AA$20/'Provoz opční 2'!AA$8,0)</f>
        <v>0.99998727103779228</v>
      </c>
      <c r="AD59" s="636">
        <f>IFERROR('Provoz opční 2'!AB$20/'Provoz opční 2'!AB$8,0)</f>
        <v>0.99998727103779228</v>
      </c>
      <c r="AE59" s="636">
        <f>IFERROR('Provoz opční 2'!AC$20/'Provoz opční 2'!AC$8,0)</f>
        <v>0.99998727103779228</v>
      </c>
      <c r="AF59" s="636">
        <f>IFERROR('Provoz opční 2'!AD$20/'Provoz opční 2'!AD$8,0)</f>
        <v>0.99998727103779228</v>
      </c>
      <c r="AG59" s="636">
        <f>IFERROR('Provoz opční 2'!AE$20/'Provoz opční 2'!AE$8,0)</f>
        <v>0.99998727103779228</v>
      </c>
      <c r="AH59" s="636">
        <f>IFERROR('Provoz opční 2'!AF$20/'Provoz opční 2'!AF$8,0)</f>
        <v>0.99998727103779228</v>
      </c>
      <c r="AI59" s="636">
        <f>IFERROR('Provoz opční 2'!AG$20/'Provoz opční 2'!AG$8,0)</f>
        <v>0.99998727103779228</v>
      </c>
      <c r="AJ59" s="636">
        <f>IFERROR('Provoz opční 2'!AH$20/'Provoz opční 2'!AH$8,0)</f>
        <v>0.99998727103779228</v>
      </c>
      <c r="AK59" s="657">
        <f>IFERROR('Provoz opční 2'!AI$20/'Provoz opční 2'!AI$8,0)</f>
        <v>0.99998727103779228</v>
      </c>
      <c r="AL59" s="730" t="s">
        <v>626</v>
      </c>
      <c r="AM59" s="699"/>
      <c r="AN59" s="711"/>
      <c r="AO59" s="710"/>
      <c r="AP59" s="711"/>
      <c r="AQ59" s="711"/>
      <c r="AR59" s="702"/>
    </row>
    <row r="60" spans="1:44" x14ac:dyDescent="0.3">
      <c r="A60" s="4" t="str">
        <f t="shared" si="9"/>
        <v/>
      </c>
      <c r="B60" s="45" t="str">
        <f t="shared" si="9"/>
        <v/>
      </c>
      <c r="C60" s="64" t="str">
        <f t="shared" si="9"/>
        <v>8.4</v>
      </c>
      <c r="D60" s="65" t="str">
        <f t="shared" si="9"/>
        <v>Ostatní zaměstnanci</v>
      </c>
      <c r="E60" s="628">
        <f>IFERROR(('Provoz opční 2'!C$16+2*'Provoz opční 2'!C$17)/('Provoz opční 2'!C$4+2*'Provoz opční 2'!C$5),0)</f>
        <v>0</v>
      </c>
      <c r="F60" s="628">
        <f>IFERROR(('Provoz opční 2'!D$16+2*'Provoz opční 2'!D$17)/('Provoz opční 2'!D$4+2*'Provoz opční 2'!D$5),0)</f>
        <v>0</v>
      </c>
      <c r="G60" s="628">
        <f>IFERROR(('Provoz opční 2'!E$16+2*'Provoz opční 2'!E$17)/('Provoz opční 2'!E$4+2*'Provoz opční 2'!E$5),0)</f>
        <v>0</v>
      </c>
      <c r="H60" s="628">
        <f>IFERROR(('Provoz opční 2'!F$16+2*'Provoz opční 2'!F$17)/('Provoz opční 2'!F$4+2*'Provoz opční 2'!F$5),0)</f>
        <v>0</v>
      </c>
      <c r="I60" s="628">
        <f>IFERROR(('Provoz opční 2'!G$16+2*'Provoz opční 2'!G$17)/('Provoz opční 2'!G$4+2*'Provoz opční 2'!G$5),0)</f>
        <v>0</v>
      </c>
      <c r="J60" s="628">
        <f>IFERROR(('Provoz opční 2'!H$16+2*'Provoz opční 2'!H$17)/('Provoz opční 2'!H$4+2*'Provoz opční 2'!H$5),0)</f>
        <v>0</v>
      </c>
      <c r="K60" s="628">
        <f>IFERROR(('Provoz opční 2'!I$16+2*'Provoz opční 2'!I$17)/('Provoz opční 2'!I$4+2*'Provoz opční 2'!I$5),0)</f>
        <v>0.36686367846370804</v>
      </c>
      <c r="L60" s="628">
        <f>IFERROR(('Provoz opční 2'!J$16+2*'Provoz opční 2'!J$17)/('Provoz opční 2'!J$4+2*'Provoz opční 2'!J$5),0)</f>
        <v>0.53101752726820894</v>
      </c>
      <c r="M60" s="628">
        <f>IFERROR(('Provoz opční 2'!K$16+2*'Provoz opční 2'!K$17)/('Provoz opční 2'!K$4+2*'Provoz opční 2'!K$5),0)</f>
        <v>0.53101752726820894</v>
      </c>
      <c r="N60" s="628">
        <f>IFERROR(('Provoz opční 2'!L$16+2*'Provoz opční 2'!L$17)/('Provoz opční 2'!L$4+2*'Provoz opční 2'!L$5),0)</f>
        <v>0.53101752726820894</v>
      </c>
      <c r="O60" s="628">
        <f>IFERROR(('Provoz opční 2'!M$16+2*'Provoz opční 2'!M$17)/('Provoz opční 2'!M$4+2*'Provoz opční 2'!M$5),0)</f>
        <v>0.53101752726820894</v>
      </c>
      <c r="P60" s="628">
        <f>IFERROR(('Provoz opční 2'!N$16+2*'Provoz opční 2'!N$17)/('Provoz opční 2'!N$4+2*'Provoz opční 2'!N$5),0)</f>
        <v>0.53101752726820894</v>
      </c>
      <c r="Q60" s="628">
        <f>IFERROR(('Provoz opční 2'!O$16+2*'Provoz opční 2'!O$17)/('Provoz opční 2'!O$4+2*'Provoz opční 2'!O$5),0)</f>
        <v>0.53101752726820894</v>
      </c>
      <c r="R60" s="628">
        <f>IFERROR(('Provoz opční 2'!P$16+2*'Provoz opční 2'!P$17)/('Provoz opční 2'!P$4+2*'Provoz opční 2'!P$5),0)</f>
        <v>0.53101752726820894</v>
      </c>
      <c r="S60" s="628">
        <f>IFERROR(('Provoz opční 2'!Q$16+2*'Provoz opční 2'!Q$17)/('Provoz opční 2'!Q$4+2*'Provoz opční 2'!Q$5),0)</f>
        <v>0.53101752726820894</v>
      </c>
      <c r="T60" s="628">
        <f>IFERROR(('Provoz opční 2'!R$16+2*'Provoz opční 2'!R$17)/('Provoz opční 2'!R$4+2*'Provoz opční 2'!R$5),0)</f>
        <v>0.53101752726820894</v>
      </c>
      <c r="U60" s="628">
        <f>IFERROR(('Provoz opční 2'!S$16+2*'Provoz opční 2'!S$17)/('Provoz opční 2'!S$4+2*'Provoz opční 2'!S$5),0)</f>
        <v>0.53101752726820894</v>
      </c>
      <c r="V60" s="628">
        <f>IFERROR(('Provoz opční 2'!T$16+2*'Provoz opční 2'!T$17)/('Provoz opční 2'!T$4+2*'Provoz opční 2'!T$5),0)</f>
        <v>0.53101752726820894</v>
      </c>
      <c r="W60" s="628">
        <f>IFERROR(('Provoz opční 2'!U$16+2*'Provoz opční 2'!U$17)/('Provoz opční 2'!U$4+2*'Provoz opční 2'!U$5),0)</f>
        <v>0.53101752726820894</v>
      </c>
      <c r="X60" s="628">
        <f>IFERROR(('Provoz opční 2'!V$16+2*'Provoz opční 2'!V$17)/('Provoz opční 2'!V$4+2*'Provoz opční 2'!V$5),0)</f>
        <v>0.53101752726820894</v>
      </c>
      <c r="Y60" s="628">
        <f>IFERROR(('Provoz opční 2'!W$16+2*'Provoz opční 2'!W$17)/('Provoz opční 2'!W$4+2*'Provoz opční 2'!W$5),0)</f>
        <v>0.53101752726820894</v>
      </c>
      <c r="Z60" s="628">
        <f>IFERROR(('Provoz opční 2'!X$16+2*'Provoz opční 2'!X$17)/('Provoz opční 2'!X$4+2*'Provoz opční 2'!X$5),0)</f>
        <v>0.53101752726820894</v>
      </c>
      <c r="AA60" s="628">
        <f>IFERROR(('Provoz opční 2'!Y$16+2*'Provoz opční 2'!Y$17)/('Provoz opční 2'!Y$4+2*'Provoz opční 2'!Y$5),0)</f>
        <v>0.53101752726820894</v>
      </c>
      <c r="AB60" s="628">
        <f>IFERROR(('Provoz opční 2'!Z$16+2*'Provoz opční 2'!Z$17)/('Provoz opční 2'!Z$4+2*'Provoz opční 2'!Z$5),0)</f>
        <v>0.53101752726820894</v>
      </c>
      <c r="AC60" s="628">
        <f>IFERROR(('Provoz opční 2'!AA$16+2*'Provoz opční 2'!AA$17)/('Provoz opční 2'!AA$4+2*'Provoz opční 2'!AA$5),0)</f>
        <v>0.53101752726820894</v>
      </c>
      <c r="AD60" s="628">
        <f>IFERROR(('Provoz opční 2'!AB$16+2*'Provoz opční 2'!AB$17)/('Provoz opční 2'!AB$4+2*'Provoz opční 2'!AB$5),0)</f>
        <v>0.53101752726820894</v>
      </c>
      <c r="AE60" s="628">
        <f>IFERROR(('Provoz opční 2'!AC$16+2*'Provoz opční 2'!AC$17)/('Provoz opční 2'!AC$4+2*'Provoz opční 2'!AC$5),0)</f>
        <v>0.53101752726820894</v>
      </c>
      <c r="AF60" s="628">
        <f>IFERROR(('Provoz opční 2'!AD$16+2*'Provoz opční 2'!AD$17)/('Provoz opční 2'!AD$4+2*'Provoz opční 2'!AD$5),0)</f>
        <v>0.53101752726820894</v>
      </c>
      <c r="AG60" s="628">
        <f>IFERROR(('Provoz opční 2'!AE$16+2*'Provoz opční 2'!AE$17)/('Provoz opční 2'!AE$4+2*'Provoz opční 2'!AE$5),0)</f>
        <v>0.53101752726820894</v>
      </c>
      <c r="AH60" s="628">
        <f>IFERROR(('Provoz opční 2'!AF$16+2*'Provoz opční 2'!AF$17)/('Provoz opční 2'!AF$4+2*'Provoz opční 2'!AF$5),0)</f>
        <v>0.53101752726820894</v>
      </c>
      <c r="AI60" s="628">
        <f>IFERROR(('Provoz opční 2'!AG$16+2*'Provoz opční 2'!AG$17)/('Provoz opční 2'!AG$4+2*'Provoz opční 2'!AG$5),0)</f>
        <v>0.53101752726820894</v>
      </c>
      <c r="AJ60" s="628">
        <f>IFERROR(('Provoz opční 2'!AH$16+2*'Provoz opční 2'!AH$17)/('Provoz opční 2'!AH$4+2*'Provoz opční 2'!AH$5),0)</f>
        <v>0.53101752726820894</v>
      </c>
      <c r="AK60" s="654">
        <f>IFERROR(('Provoz opční 2'!AI$16+2*'Provoz opční 2'!AI$17)/('Provoz opční 2'!AI$4+2*'Provoz opční 2'!AI$5),0)</f>
        <v>0.53101752726820894</v>
      </c>
      <c r="AL60" s="727" t="s">
        <v>623</v>
      </c>
      <c r="AM60" s="699"/>
      <c r="AN60" s="711"/>
      <c r="AO60" s="710"/>
      <c r="AP60" s="711"/>
      <c r="AQ60" s="711"/>
      <c r="AR60" s="702"/>
    </row>
    <row r="61" spans="1:44" x14ac:dyDescent="0.3">
      <c r="A61" s="4">
        <f t="shared" ref="A61:D70" si="10">IF(A19="","",A19)</f>
        <v>9</v>
      </c>
      <c r="B61" s="45" t="str">
        <f t="shared" si="10"/>
        <v>Cestovné</v>
      </c>
      <c r="C61" s="64" t="str">
        <f t="shared" si="10"/>
        <v/>
      </c>
      <c r="D61" s="65" t="str">
        <f t="shared" si="10"/>
        <v/>
      </c>
      <c r="E61" s="628">
        <f>IFERROR(('Provoz opční 2'!C$16+2*'Provoz opční 2'!C$17)/('Provoz opční 2'!C$4+2*'Provoz opční 2'!C$5),0)</f>
        <v>0</v>
      </c>
      <c r="F61" s="628">
        <f>IFERROR(('Provoz opční 2'!D$16+2*'Provoz opční 2'!D$17)/('Provoz opční 2'!D$4+2*'Provoz opční 2'!D$5),0)</f>
        <v>0</v>
      </c>
      <c r="G61" s="628">
        <f>IFERROR(('Provoz opční 2'!E$16+2*'Provoz opční 2'!E$17)/('Provoz opční 2'!E$4+2*'Provoz opční 2'!E$5),0)</f>
        <v>0</v>
      </c>
      <c r="H61" s="628">
        <f>IFERROR(('Provoz opční 2'!F$16+2*'Provoz opční 2'!F$17)/('Provoz opční 2'!F$4+2*'Provoz opční 2'!F$5),0)</f>
        <v>0</v>
      </c>
      <c r="I61" s="628">
        <f>IFERROR(('Provoz opční 2'!G$16+2*'Provoz opční 2'!G$17)/('Provoz opční 2'!G$4+2*'Provoz opční 2'!G$5),0)</f>
        <v>0</v>
      </c>
      <c r="J61" s="628">
        <f>IFERROR(('Provoz opční 2'!H$16+2*'Provoz opční 2'!H$17)/('Provoz opční 2'!H$4+2*'Provoz opční 2'!H$5),0)</f>
        <v>0</v>
      </c>
      <c r="K61" s="628">
        <f>IFERROR(('Provoz opční 2'!I$16+2*'Provoz opční 2'!I$17)/('Provoz opční 2'!I$4+2*'Provoz opční 2'!I$5),0)</f>
        <v>0.36686367846370804</v>
      </c>
      <c r="L61" s="628">
        <f>IFERROR(('Provoz opční 2'!J$16+2*'Provoz opční 2'!J$17)/('Provoz opční 2'!J$4+2*'Provoz opční 2'!J$5),0)</f>
        <v>0.53101752726820894</v>
      </c>
      <c r="M61" s="628">
        <f>IFERROR(('Provoz opční 2'!K$16+2*'Provoz opční 2'!K$17)/('Provoz opční 2'!K$4+2*'Provoz opční 2'!K$5),0)</f>
        <v>0.53101752726820894</v>
      </c>
      <c r="N61" s="628">
        <f>IFERROR(('Provoz opční 2'!L$16+2*'Provoz opční 2'!L$17)/('Provoz opční 2'!L$4+2*'Provoz opční 2'!L$5),0)</f>
        <v>0.53101752726820894</v>
      </c>
      <c r="O61" s="628">
        <f>IFERROR(('Provoz opční 2'!M$16+2*'Provoz opční 2'!M$17)/('Provoz opční 2'!M$4+2*'Provoz opční 2'!M$5),0)</f>
        <v>0.53101752726820894</v>
      </c>
      <c r="P61" s="628">
        <f>IFERROR(('Provoz opční 2'!N$16+2*'Provoz opční 2'!N$17)/('Provoz opční 2'!N$4+2*'Provoz opční 2'!N$5),0)</f>
        <v>0.53101752726820894</v>
      </c>
      <c r="Q61" s="628">
        <f>IFERROR(('Provoz opční 2'!O$16+2*'Provoz opční 2'!O$17)/('Provoz opční 2'!O$4+2*'Provoz opční 2'!O$5),0)</f>
        <v>0.53101752726820894</v>
      </c>
      <c r="R61" s="628">
        <f>IFERROR(('Provoz opční 2'!P$16+2*'Provoz opční 2'!P$17)/('Provoz opční 2'!P$4+2*'Provoz opční 2'!P$5),0)</f>
        <v>0.53101752726820894</v>
      </c>
      <c r="S61" s="628">
        <f>IFERROR(('Provoz opční 2'!Q$16+2*'Provoz opční 2'!Q$17)/('Provoz opční 2'!Q$4+2*'Provoz opční 2'!Q$5),0)</f>
        <v>0.53101752726820894</v>
      </c>
      <c r="T61" s="628">
        <f>IFERROR(('Provoz opční 2'!R$16+2*'Provoz opční 2'!R$17)/('Provoz opční 2'!R$4+2*'Provoz opční 2'!R$5),0)</f>
        <v>0.53101752726820894</v>
      </c>
      <c r="U61" s="628">
        <f>IFERROR(('Provoz opční 2'!S$16+2*'Provoz opční 2'!S$17)/('Provoz opční 2'!S$4+2*'Provoz opční 2'!S$5),0)</f>
        <v>0.53101752726820894</v>
      </c>
      <c r="V61" s="628">
        <f>IFERROR(('Provoz opční 2'!T$16+2*'Provoz opční 2'!T$17)/('Provoz opční 2'!T$4+2*'Provoz opční 2'!T$5),0)</f>
        <v>0.53101752726820894</v>
      </c>
      <c r="W61" s="628">
        <f>IFERROR(('Provoz opční 2'!U$16+2*'Provoz opční 2'!U$17)/('Provoz opční 2'!U$4+2*'Provoz opční 2'!U$5),0)</f>
        <v>0.53101752726820894</v>
      </c>
      <c r="X61" s="628">
        <f>IFERROR(('Provoz opční 2'!V$16+2*'Provoz opční 2'!V$17)/('Provoz opční 2'!V$4+2*'Provoz opční 2'!V$5),0)</f>
        <v>0.53101752726820894</v>
      </c>
      <c r="Y61" s="628">
        <f>IFERROR(('Provoz opční 2'!W$16+2*'Provoz opční 2'!W$17)/('Provoz opční 2'!W$4+2*'Provoz opční 2'!W$5),0)</f>
        <v>0.53101752726820894</v>
      </c>
      <c r="Z61" s="628">
        <f>IFERROR(('Provoz opční 2'!X$16+2*'Provoz opční 2'!X$17)/('Provoz opční 2'!X$4+2*'Provoz opční 2'!X$5),0)</f>
        <v>0.53101752726820894</v>
      </c>
      <c r="AA61" s="628">
        <f>IFERROR(('Provoz opční 2'!Y$16+2*'Provoz opční 2'!Y$17)/('Provoz opční 2'!Y$4+2*'Provoz opční 2'!Y$5),0)</f>
        <v>0.53101752726820894</v>
      </c>
      <c r="AB61" s="628">
        <f>IFERROR(('Provoz opční 2'!Z$16+2*'Provoz opční 2'!Z$17)/('Provoz opční 2'!Z$4+2*'Provoz opční 2'!Z$5),0)</f>
        <v>0.53101752726820894</v>
      </c>
      <c r="AC61" s="628">
        <f>IFERROR(('Provoz opční 2'!AA$16+2*'Provoz opční 2'!AA$17)/('Provoz opční 2'!AA$4+2*'Provoz opční 2'!AA$5),0)</f>
        <v>0.53101752726820894</v>
      </c>
      <c r="AD61" s="628">
        <f>IFERROR(('Provoz opční 2'!AB$16+2*'Provoz opční 2'!AB$17)/('Provoz opční 2'!AB$4+2*'Provoz opční 2'!AB$5),0)</f>
        <v>0.53101752726820894</v>
      </c>
      <c r="AE61" s="628">
        <f>IFERROR(('Provoz opční 2'!AC$16+2*'Provoz opční 2'!AC$17)/('Provoz opční 2'!AC$4+2*'Provoz opční 2'!AC$5),0)</f>
        <v>0.53101752726820894</v>
      </c>
      <c r="AF61" s="628">
        <f>IFERROR(('Provoz opční 2'!AD$16+2*'Provoz opční 2'!AD$17)/('Provoz opční 2'!AD$4+2*'Provoz opční 2'!AD$5),0)</f>
        <v>0.53101752726820894</v>
      </c>
      <c r="AG61" s="628">
        <f>IFERROR(('Provoz opční 2'!AE$16+2*'Provoz opční 2'!AE$17)/('Provoz opční 2'!AE$4+2*'Provoz opční 2'!AE$5),0)</f>
        <v>0.53101752726820894</v>
      </c>
      <c r="AH61" s="628">
        <f>IFERROR(('Provoz opční 2'!AF$16+2*'Provoz opční 2'!AF$17)/('Provoz opční 2'!AF$4+2*'Provoz opční 2'!AF$5),0)</f>
        <v>0.53101752726820894</v>
      </c>
      <c r="AI61" s="628">
        <f>IFERROR(('Provoz opční 2'!AG$16+2*'Provoz opční 2'!AG$17)/('Provoz opční 2'!AG$4+2*'Provoz opční 2'!AG$5),0)</f>
        <v>0.53101752726820894</v>
      </c>
      <c r="AJ61" s="628">
        <f>IFERROR(('Provoz opční 2'!AH$16+2*'Provoz opční 2'!AH$17)/('Provoz opční 2'!AH$4+2*'Provoz opční 2'!AH$5),0)</f>
        <v>0.53101752726820894</v>
      </c>
      <c r="AK61" s="654">
        <f>IFERROR(('Provoz opční 2'!AI$16+2*'Provoz opční 2'!AI$17)/('Provoz opční 2'!AI$4+2*'Provoz opční 2'!AI$5),0)</f>
        <v>0.53101752726820894</v>
      </c>
      <c r="AL61" s="727" t="s">
        <v>623</v>
      </c>
      <c r="AM61" s="699"/>
      <c r="AN61" s="710"/>
      <c r="AO61" s="710"/>
      <c r="AP61" s="710"/>
      <c r="AQ61" s="711"/>
      <c r="AR61" s="702"/>
    </row>
    <row r="62" spans="1:44" x14ac:dyDescent="0.3">
      <c r="A62" s="4">
        <f t="shared" si="10"/>
        <v>10</v>
      </c>
      <c r="B62" s="45" t="str">
        <f t="shared" si="10"/>
        <v>Úhrada za použití dopravní cesty</v>
      </c>
      <c r="C62" s="64" t="str">
        <f t="shared" si="10"/>
        <v/>
      </c>
      <c r="D62" s="65" t="str">
        <f t="shared" si="10"/>
        <v/>
      </c>
      <c r="E62" s="628">
        <f>IFERROR(('Provoz opční 2'!C$16+2*'Provoz opční 2'!C$17)/('Provoz opční 2'!C$4+2*'Provoz opční 2'!C$5),0)</f>
        <v>0</v>
      </c>
      <c r="F62" s="628">
        <f>IFERROR(('Provoz opční 2'!D$16+2*'Provoz opční 2'!D$17)/('Provoz opční 2'!D$4+2*'Provoz opční 2'!D$5),0)</f>
        <v>0</v>
      </c>
      <c r="G62" s="628">
        <f>IFERROR(('Provoz opční 2'!E$16+2*'Provoz opční 2'!E$17)/('Provoz opční 2'!E$4+2*'Provoz opční 2'!E$5),0)</f>
        <v>0</v>
      </c>
      <c r="H62" s="628">
        <f>IFERROR(('Provoz opční 2'!F$16+2*'Provoz opční 2'!F$17)/('Provoz opční 2'!F$4+2*'Provoz opční 2'!F$5),0)</f>
        <v>0</v>
      </c>
      <c r="I62" s="628">
        <f>IFERROR(('Provoz opční 2'!G$16+2*'Provoz opční 2'!G$17)/('Provoz opční 2'!G$4+2*'Provoz opční 2'!G$5),0)</f>
        <v>0</v>
      </c>
      <c r="J62" s="628">
        <f>IFERROR(('Provoz opční 2'!H$16+2*'Provoz opční 2'!H$17)/('Provoz opční 2'!H$4+2*'Provoz opční 2'!H$5),0)</f>
        <v>0</v>
      </c>
      <c r="K62" s="628">
        <f>IFERROR(('Provoz opční 2'!I$16+2*'Provoz opční 2'!I$17)/('Provoz opční 2'!I$4+2*'Provoz opční 2'!I$5),0)</f>
        <v>0.36686367846370804</v>
      </c>
      <c r="L62" s="628">
        <f>IFERROR(('Provoz opční 2'!J$16+2*'Provoz opční 2'!J$17)/('Provoz opční 2'!J$4+2*'Provoz opční 2'!J$5),0)</f>
        <v>0.53101752726820894</v>
      </c>
      <c r="M62" s="628">
        <f>IFERROR(('Provoz opční 2'!K$16+2*'Provoz opční 2'!K$17)/('Provoz opční 2'!K$4+2*'Provoz opční 2'!K$5),0)</f>
        <v>0.53101752726820894</v>
      </c>
      <c r="N62" s="628">
        <f>IFERROR(('Provoz opční 2'!L$16+2*'Provoz opční 2'!L$17)/('Provoz opční 2'!L$4+2*'Provoz opční 2'!L$5),0)</f>
        <v>0.53101752726820894</v>
      </c>
      <c r="O62" s="628">
        <f>IFERROR(('Provoz opční 2'!M$16+2*'Provoz opční 2'!M$17)/('Provoz opční 2'!M$4+2*'Provoz opční 2'!M$5),0)</f>
        <v>0.53101752726820894</v>
      </c>
      <c r="P62" s="628">
        <f>IFERROR(('Provoz opční 2'!N$16+2*'Provoz opční 2'!N$17)/('Provoz opční 2'!N$4+2*'Provoz opční 2'!N$5),0)</f>
        <v>0.53101752726820894</v>
      </c>
      <c r="Q62" s="628">
        <f>IFERROR(('Provoz opční 2'!O$16+2*'Provoz opční 2'!O$17)/('Provoz opční 2'!O$4+2*'Provoz opční 2'!O$5),0)</f>
        <v>0.53101752726820894</v>
      </c>
      <c r="R62" s="628">
        <f>IFERROR(('Provoz opční 2'!P$16+2*'Provoz opční 2'!P$17)/('Provoz opční 2'!P$4+2*'Provoz opční 2'!P$5),0)</f>
        <v>0.53101752726820894</v>
      </c>
      <c r="S62" s="628">
        <f>IFERROR(('Provoz opční 2'!Q$16+2*'Provoz opční 2'!Q$17)/('Provoz opční 2'!Q$4+2*'Provoz opční 2'!Q$5),0)</f>
        <v>0.53101752726820894</v>
      </c>
      <c r="T62" s="628">
        <f>IFERROR(('Provoz opční 2'!R$16+2*'Provoz opční 2'!R$17)/('Provoz opční 2'!R$4+2*'Provoz opční 2'!R$5),0)</f>
        <v>0.53101752726820894</v>
      </c>
      <c r="U62" s="628">
        <f>IFERROR(('Provoz opční 2'!S$16+2*'Provoz opční 2'!S$17)/('Provoz opční 2'!S$4+2*'Provoz opční 2'!S$5),0)</f>
        <v>0.53101752726820894</v>
      </c>
      <c r="V62" s="628">
        <f>IFERROR(('Provoz opční 2'!T$16+2*'Provoz opční 2'!T$17)/('Provoz opční 2'!T$4+2*'Provoz opční 2'!T$5),0)</f>
        <v>0.53101752726820894</v>
      </c>
      <c r="W62" s="628">
        <f>IFERROR(('Provoz opční 2'!U$16+2*'Provoz opční 2'!U$17)/('Provoz opční 2'!U$4+2*'Provoz opční 2'!U$5),0)</f>
        <v>0.53101752726820894</v>
      </c>
      <c r="X62" s="628">
        <f>IFERROR(('Provoz opční 2'!V$16+2*'Provoz opční 2'!V$17)/('Provoz opční 2'!V$4+2*'Provoz opční 2'!V$5),0)</f>
        <v>0.53101752726820894</v>
      </c>
      <c r="Y62" s="628">
        <f>IFERROR(('Provoz opční 2'!W$16+2*'Provoz opční 2'!W$17)/('Provoz opční 2'!W$4+2*'Provoz opční 2'!W$5),0)</f>
        <v>0.53101752726820894</v>
      </c>
      <c r="Z62" s="628">
        <f>IFERROR(('Provoz opční 2'!X$16+2*'Provoz opční 2'!X$17)/('Provoz opční 2'!X$4+2*'Provoz opční 2'!X$5),0)</f>
        <v>0.53101752726820894</v>
      </c>
      <c r="AA62" s="628">
        <f>IFERROR(('Provoz opční 2'!Y$16+2*'Provoz opční 2'!Y$17)/('Provoz opční 2'!Y$4+2*'Provoz opční 2'!Y$5),0)</f>
        <v>0.53101752726820894</v>
      </c>
      <c r="AB62" s="628">
        <f>IFERROR(('Provoz opční 2'!Z$16+2*'Provoz opční 2'!Z$17)/('Provoz opční 2'!Z$4+2*'Provoz opční 2'!Z$5),0)</f>
        <v>0.53101752726820894</v>
      </c>
      <c r="AC62" s="628">
        <f>IFERROR(('Provoz opční 2'!AA$16+2*'Provoz opční 2'!AA$17)/('Provoz opční 2'!AA$4+2*'Provoz opční 2'!AA$5),0)</f>
        <v>0.53101752726820894</v>
      </c>
      <c r="AD62" s="628">
        <f>IFERROR(('Provoz opční 2'!AB$16+2*'Provoz opční 2'!AB$17)/('Provoz opční 2'!AB$4+2*'Provoz opční 2'!AB$5),0)</f>
        <v>0.53101752726820894</v>
      </c>
      <c r="AE62" s="628">
        <f>IFERROR(('Provoz opční 2'!AC$16+2*'Provoz opční 2'!AC$17)/('Provoz opční 2'!AC$4+2*'Provoz opční 2'!AC$5),0)</f>
        <v>0.53101752726820894</v>
      </c>
      <c r="AF62" s="628">
        <f>IFERROR(('Provoz opční 2'!AD$16+2*'Provoz opční 2'!AD$17)/('Provoz opční 2'!AD$4+2*'Provoz opční 2'!AD$5),0)</f>
        <v>0.53101752726820894</v>
      </c>
      <c r="AG62" s="628">
        <f>IFERROR(('Provoz opční 2'!AE$16+2*'Provoz opční 2'!AE$17)/('Provoz opční 2'!AE$4+2*'Provoz opční 2'!AE$5),0)</f>
        <v>0.53101752726820894</v>
      </c>
      <c r="AH62" s="628">
        <f>IFERROR(('Provoz opční 2'!AF$16+2*'Provoz opční 2'!AF$17)/('Provoz opční 2'!AF$4+2*'Provoz opční 2'!AF$5),0)</f>
        <v>0.53101752726820894</v>
      </c>
      <c r="AI62" s="628">
        <f>IFERROR(('Provoz opční 2'!AG$16+2*'Provoz opční 2'!AG$17)/('Provoz opční 2'!AG$4+2*'Provoz opční 2'!AG$5),0)</f>
        <v>0.53101752726820894</v>
      </c>
      <c r="AJ62" s="628">
        <f>IFERROR(('Provoz opční 2'!AH$16+2*'Provoz opční 2'!AH$17)/('Provoz opční 2'!AH$4+2*'Provoz opční 2'!AH$5),0)</f>
        <v>0.53101752726820894</v>
      </c>
      <c r="AK62" s="654">
        <f>IFERROR(('Provoz opční 2'!AI$16+2*'Provoz opční 2'!AI$17)/('Provoz opční 2'!AI$4+2*'Provoz opční 2'!AI$5),0)</f>
        <v>0.53101752726820894</v>
      </c>
      <c r="AL62" s="727" t="s">
        <v>623</v>
      </c>
      <c r="AM62" s="699"/>
      <c r="AN62" s="711"/>
      <c r="AO62" s="710"/>
      <c r="AP62" s="711"/>
      <c r="AQ62" s="711"/>
      <c r="AR62" s="702"/>
    </row>
    <row r="63" spans="1:44" x14ac:dyDescent="0.3">
      <c r="A63" s="4">
        <f t="shared" si="10"/>
        <v>11</v>
      </c>
      <c r="B63" s="45" t="str">
        <f t="shared" si="10"/>
        <v>Úhrada za použití ostatní infrastruktury</v>
      </c>
      <c r="C63" s="64" t="str">
        <f t="shared" si="10"/>
        <v/>
      </c>
      <c r="D63" s="65" t="str">
        <f t="shared" si="10"/>
        <v/>
      </c>
      <c r="E63" s="628">
        <f>IFERROR(('Provoz opční 2'!C$16+2*'Provoz opční 2'!C$17)/('Provoz opční 2'!C$4+2*'Provoz opční 2'!C$5),0)</f>
        <v>0</v>
      </c>
      <c r="F63" s="628">
        <f>IFERROR(('Provoz opční 2'!D$16+2*'Provoz opční 2'!D$17)/('Provoz opční 2'!D$4+2*'Provoz opční 2'!D$5),0)</f>
        <v>0</v>
      </c>
      <c r="G63" s="628">
        <f>IFERROR(('Provoz opční 2'!E$16+2*'Provoz opční 2'!E$17)/('Provoz opční 2'!E$4+2*'Provoz opční 2'!E$5),0)</f>
        <v>0</v>
      </c>
      <c r="H63" s="628">
        <f>IFERROR(('Provoz opční 2'!F$16+2*'Provoz opční 2'!F$17)/('Provoz opční 2'!F$4+2*'Provoz opční 2'!F$5),0)</f>
        <v>0</v>
      </c>
      <c r="I63" s="628">
        <f>IFERROR(('Provoz opční 2'!G$16+2*'Provoz opční 2'!G$17)/('Provoz opční 2'!G$4+2*'Provoz opční 2'!G$5),0)</f>
        <v>0</v>
      </c>
      <c r="J63" s="628">
        <f>IFERROR(('Provoz opční 2'!H$16+2*'Provoz opční 2'!H$17)/('Provoz opční 2'!H$4+2*'Provoz opční 2'!H$5),0)</f>
        <v>0</v>
      </c>
      <c r="K63" s="628">
        <f>IFERROR(('Provoz opční 2'!I$16+2*'Provoz opční 2'!I$17)/('Provoz opční 2'!I$4+2*'Provoz opční 2'!I$5),0)</f>
        <v>0.36686367846370804</v>
      </c>
      <c r="L63" s="628">
        <f>IFERROR(('Provoz opční 2'!J$16+2*'Provoz opční 2'!J$17)/('Provoz opční 2'!J$4+2*'Provoz opční 2'!J$5),0)</f>
        <v>0.53101752726820894</v>
      </c>
      <c r="M63" s="628">
        <f>IFERROR(('Provoz opční 2'!K$16+2*'Provoz opční 2'!K$17)/('Provoz opční 2'!K$4+2*'Provoz opční 2'!K$5),0)</f>
        <v>0.53101752726820894</v>
      </c>
      <c r="N63" s="628">
        <f>IFERROR(('Provoz opční 2'!L$16+2*'Provoz opční 2'!L$17)/('Provoz opční 2'!L$4+2*'Provoz opční 2'!L$5),0)</f>
        <v>0.53101752726820894</v>
      </c>
      <c r="O63" s="628">
        <f>IFERROR(('Provoz opční 2'!M$16+2*'Provoz opční 2'!M$17)/('Provoz opční 2'!M$4+2*'Provoz opční 2'!M$5),0)</f>
        <v>0.53101752726820894</v>
      </c>
      <c r="P63" s="628">
        <f>IFERROR(('Provoz opční 2'!N$16+2*'Provoz opční 2'!N$17)/('Provoz opční 2'!N$4+2*'Provoz opční 2'!N$5),0)</f>
        <v>0.53101752726820894</v>
      </c>
      <c r="Q63" s="628">
        <f>IFERROR(('Provoz opční 2'!O$16+2*'Provoz opční 2'!O$17)/('Provoz opční 2'!O$4+2*'Provoz opční 2'!O$5),0)</f>
        <v>0.53101752726820894</v>
      </c>
      <c r="R63" s="628">
        <f>IFERROR(('Provoz opční 2'!P$16+2*'Provoz opční 2'!P$17)/('Provoz opční 2'!P$4+2*'Provoz opční 2'!P$5),0)</f>
        <v>0.53101752726820894</v>
      </c>
      <c r="S63" s="628">
        <f>IFERROR(('Provoz opční 2'!Q$16+2*'Provoz opční 2'!Q$17)/('Provoz opční 2'!Q$4+2*'Provoz opční 2'!Q$5),0)</f>
        <v>0.53101752726820894</v>
      </c>
      <c r="T63" s="628">
        <f>IFERROR(('Provoz opční 2'!R$16+2*'Provoz opční 2'!R$17)/('Provoz opční 2'!R$4+2*'Provoz opční 2'!R$5),0)</f>
        <v>0.53101752726820894</v>
      </c>
      <c r="U63" s="628">
        <f>IFERROR(('Provoz opční 2'!S$16+2*'Provoz opční 2'!S$17)/('Provoz opční 2'!S$4+2*'Provoz opční 2'!S$5),0)</f>
        <v>0.53101752726820894</v>
      </c>
      <c r="V63" s="628">
        <f>IFERROR(('Provoz opční 2'!T$16+2*'Provoz opční 2'!T$17)/('Provoz opční 2'!T$4+2*'Provoz opční 2'!T$5),0)</f>
        <v>0.53101752726820894</v>
      </c>
      <c r="W63" s="628">
        <f>IFERROR(('Provoz opční 2'!U$16+2*'Provoz opční 2'!U$17)/('Provoz opční 2'!U$4+2*'Provoz opční 2'!U$5),0)</f>
        <v>0.53101752726820894</v>
      </c>
      <c r="X63" s="628">
        <f>IFERROR(('Provoz opční 2'!V$16+2*'Provoz opční 2'!V$17)/('Provoz opční 2'!V$4+2*'Provoz opční 2'!V$5),0)</f>
        <v>0.53101752726820894</v>
      </c>
      <c r="Y63" s="628">
        <f>IFERROR(('Provoz opční 2'!W$16+2*'Provoz opční 2'!W$17)/('Provoz opční 2'!W$4+2*'Provoz opční 2'!W$5),0)</f>
        <v>0.53101752726820894</v>
      </c>
      <c r="Z63" s="628">
        <f>IFERROR(('Provoz opční 2'!X$16+2*'Provoz opční 2'!X$17)/('Provoz opční 2'!X$4+2*'Provoz opční 2'!X$5),0)</f>
        <v>0.53101752726820894</v>
      </c>
      <c r="AA63" s="628">
        <f>IFERROR(('Provoz opční 2'!Y$16+2*'Provoz opční 2'!Y$17)/('Provoz opční 2'!Y$4+2*'Provoz opční 2'!Y$5),0)</f>
        <v>0.53101752726820894</v>
      </c>
      <c r="AB63" s="628">
        <f>IFERROR(('Provoz opční 2'!Z$16+2*'Provoz opční 2'!Z$17)/('Provoz opční 2'!Z$4+2*'Provoz opční 2'!Z$5),0)</f>
        <v>0.53101752726820894</v>
      </c>
      <c r="AC63" s="628">
        <f>IFERROR(('Provoz opční 2'!AA$16+2*'Provoz opční 2'!AA$17)/('Provoz opční 2'!AA$4+2*'Provoz opční 2'!AA$5),0)</f>
        <v>0.53101752726820894</v>
      </c>
      <c r="AD63" s="628">
        <f>IFERROR(('Provoz opční 2'!AB$16+2*'Provoz opční 2'!AB$17)/('Provoz opční 2'!AB$4+2*'Provoz opční 2'!AB$5),0)</f>
        <v>0.53101752726820894</v>
      </c>
      <c r="AE63" s="628">
        <f>IFERROR(('Provoz opční 2'!AC$16+2*'Provoz opční 2'!AC$17)/('Provoz opční 2'!AC$4+2*'Provoz opční 2'!AC$5),0)</f>
        <v>0.53101752726820894</v>
      </c>
      <c r="AF63" s="628">
        <f>IFERROR(('Provoz opční 2'!AD$16+2*'Provoz opční 2'!AD$17)/('Provoz opční 2'!AD$4+2*'Provoz opční 2'!AD$5),0)</f>
        <v>0.53101752726820894</v>
      </c>
      <c r="AG63" s="628">
        <f>IFERROR(('Provoz opční 2'!AE$16+2*'Provoz opční 2'!AE$17)/('Provoz opční 2'!AE$4+2*'Provoz opční 2'!AE$5),0)</f>
        <v>0.53101752726820894</v>
      </c>
      <c r="AH63" s="628">
        <f>IFERROR(('Provoz opční 2'!AF$16+2*'Provoz opční 2'!AF$17)/('Provoz opční 2'!AF$4+2*'Provoz opční 2'!AF$5),0)</f>
        <v>0.53101752726820894</v>
      </c>
      <c r="AI63" s="628">
        <f>IFERROR(('Provoz opční 2'!AG$16+2*'Provoz opční 2'!AG$17)/('Provoz opční 2'!AG$4+2*'Provoz opční 2'!AG$5),0)</f>
        <v>0.53101752726820894</v>
      </c>
      <c r="AJ63" s="628">
        <f>IFERROR(('Provoz opční 2'!AH$16+2*'Provoz opční 2'!AH$17)/('Provoz opční 2'!AH$4+2*'Provoz opční 2'!AH$5),0)</f>
        <v>0.53101752726820894</v>
      </c>
      <c r="AK63" s="654">
        <f>IFERROR(('Provoz opční 2'!AI$16+2*'Provoz opční 2'!AI$17)/('Provoz opční 2'!AI$4+2*'Provoz opční 2'!AI$5),0)</f>
        <v>0.53101752726820894</v>
      </c>
      <c r="AL63" s="727" t="s">
        <v>623</v>
      </c>
      <c r="AM63" s="699"/>
      <c r="AN63" s="711"/>
      <c r="AO63" s="710"/>
      <c r="AP63" s="711"/>
      <c r="AQ63" s="711"/>
      <c r="AR63" s="702"/>
    </row>
    <row r="64" spans="1:44" x14ac:dyDescent="0.3">
      <c r="A64" s="4">
        <f t="shared" si="10"/>
        <v>12</v>
      </c>
      <c r="B64" s="45" t="str">
        <f t="shared" si="10"/>
        <v>Ostatní přímé náklady</v>
      </c>
      <c r="C64" s="64" t="str">
        <f t="shared" si="10"/>
        <v>12.1</v>
      </c>
      <c r="D64" s="65" t="str">
        <f t="shared" si="10"/>
        <v>Finanční náklady</v>
      </c>
      <c r="E64" s="628">
        <f>IFERROR(('Provoz opční 2'!C$16+2*'Provoz opční 2'!C$17)/('Provoz opční 2'!C$4+2*'Provoz opční 2'!C$5),0)</f>
        <v>0</v>
      </c>
      <c r="F64" s="628">
        <f>IFERROR(('Provoz opční 2'!D$16+2*'Provoz opční 2'!D$17)/('Provoz opční 2'!D$4+2*'Provoz opční 2'!D$5),0)</f>
        <v>0</v>
      </c>
      <c r="G64" s="628">
        <f>IFERROR(('Provoz opční 2'!E$16+2*'Provoz opční 2'!E$17)/('Provoz opční 2'!E$4+2*'Provoz opční 2'!E$5),0)</f>
        <v>0</v>
      </c>
      <c r="H64" s="628">
        <f>IFERROR(('Provoz opční 2'!F$16+2*'Provoz opční 2'!F$17)/('Provoz opční 2'!F$4+2*'Provoz opční 2'!F$5),0)</f>
        <v>0</v>
      </c>
      <c r="I64" s="628">
        <f>IFERROR(('Provoz opční 2'!G$16+2*'Provoz opční 2'!G$17)/('Provoz opční 2'!G$4+2*'Provoz opční 2'!G$5),0)</f>
        <v>0</v>
      </c>
      <c r="J64" s="628">
        <f>IFERROR(('Provoz opční 2'!H$16+2*'Provoz opční 2'!H$17)/('Provoz opční 2'!H$4+2*'Provoz opční 2'!H$5),0)</f>
        <v>0</v>
      </c>
      <c r="K64" s="628">
        <f>IFERROR(('Provoz opční 2'!I$16+2*'Provoz opční 2'!I$17)/('Provoz opční 2'!I$4+2*'Provoz opční 2'!I$5),0)</f>
        <v>0.36686367846370804</v>
      </c>
      <c r="L64" s="628">
        <f>IFERROR(('Provoz opční 2'!J$16+2*'Provoz opční 2'!J$17)/('Provoz opční 2'!J$4+2*'Provoz opční 2'!J$5),0)</f>
        <v>0.53101752726820894</v>
      </c>
      <c r="M64" s="628">
        <f>IFERROR(('Provoz opční 2'!K$16+2*'Provoz opční 2'!K$17)/('Provoz opční 2'!K$4+2*'Provoz opční 2'!K$5),0)</f>
        <v>0.53101752726820894</v>
      </c>
      <c r="N64" s="628">
        <f>IFERROR(('Provoz opční 2'!L$16+2*'Provoz opční 2'!L$17)/('Provoz opční 2'!L$4+2*'Provoz opční 2'!L$5),0)</f>
        <v>0.53101752726820894</v>
      </c>
      <c r="O64" s="628">
        <f>IFERROR(('Provoz opční 2'!M$16+2*'Provoz opční 2'!M$17)/('Provoz opční 2'!M$4+2*'Provoz opční 2'!M$5),0)</f>
        <v>0.53101752726820894</v>
      </c>
      <c r="P64" s="628">
        <f>IFERROR(('Provoz opční 2'!N$16+2*'Provoz opční 2'!N$17)/('Provoz opční 2'!N$4+2*'Provoz opční 2'!N$5),0)</f>
        <v>0.53101752726820894</v>
      </c>
      <c r="Q64" s="628">
        <f>IFERROR(('Provoz opční 2'!O$16+2*'Provoz opční 2'!O$17)/('Provoz opční 2'!O$4+2*'Provoz opční 2'!O$5),0)</f>
        <v>0.53101752726820894</v>
      </c>
      <c r="R64" s="628">
        <f>IFERROR(('Provoz opční 2'!P$16+2*'Provoz opční 2'!P$17)/('Provoz opční 2'!P$4+2*'Provoz opční 2'!P$5),0)</f>
        <v>0.53101752726820894</v>
      </c>
      <c r="S64" s="628">
        <f>IFERROR(('Provoz opční 2'!Q$16+2*'Provoz opční 2'!Q$17)/('Provoz opční 2'!Q$4+2*'Provoz opční 2'!Q$5),0)</f>
        <v>0.53101752726820894</v>
      </c>
      <c r="T64" s="628">
        <f>IFERROR(('Provoz opční 2'!R$16+2*'Provoz opční 2'!R$17)/('Provoz opční 2'!R$4+2*'Provoz opční 2'!R$5),0)</f>
        <v>0.53101752726820894</v>
      </c>
      <c r="U64" s="628">
        <f>IFERROR(('Provoz opční 2'!S$16+2*'Provoz opční 2'!S$17)/('Provoz opční 2'!S$4+2*'Provoz opční 2'!S$5),0)</f>
        <v>0.53101752726820894</v>
      </c>
      <c r="V64" s="628">
        <f>IFERROR(('Provoz opční 2'!T$16+2*'Provoz opční 2'!T$17)/('Provoz opční 2'!T$4+2*'Provoz opční 2'!T$5),0)</f>
        <v>0.53101752726820894</v>
      </c>
      <c r="W64" s="628">
        <f>IFERROR(('Provoz opční 2'!U$16+2*'Provoz opční 2'!U$17)/('Provoz opční 2'!U$4+2*'Provoz opční 2'!U$5),0)</f>
        <v>0.53101752726820894</v>
      </c>
      <c r="X64" s="628">
        <f>IFERROR(('Provoz opční 2'!V$16+2*'Provoz opční 2'!V$17)/('Provoz opční 2'!V$4+2*'Provoz opční 2'!V$5),0)</f>
        <v>0.53101752726820894</v>
      </c>
      <c r="Y64" s="628">
        <f>IFERROR(('Provoz opční 2'!W$16+2*'Provoz opční 2'!W$17)/('Provoz opční 2'!W$4+2*'Provoz opční 2'!W$5),0)</f>
        <v>0.53101752726820894</v>
      </c>
      <c r="Z64" s="628">
        <f>IFERROR(('Provoz opční 2'!X$16+2*'Provoz opční 2'!X$17)/('Provoz opční 2'!X$4+2*'Provoz opční 2'!X$5),0)</f>
        <v>0.53101752726820894</v>
      </c>
      <c r="AA64" s="628">
        <f>IFERROR(('Provoz opční 2'!Y$16+2*'Provoz opční 2'!Y$17)/('Provoz opční 2'!Y$4+2*'Provoz opční 2'!Y$5),0)</f>
        <v>0.53101752726820894</v>
      </c>
      <c r="AB64" s="628">
        <f>IFERROR(('Provoz opční 2'!Z$16+2*'Provoz opční 2'!Z$17)/('Provoz opční 2'!Z$4+2*'Provoz opční 2'!Z$5),0)</f>
        <v>0.53101752726820894</v>
      </c>
      <c r="AC64" s="628">
        <f>IFERROR(('Provoz opční 2'!AA$16+2*'Provoz opční 2'!AA$17)/('Provoz opční 2'!AA$4+2*'Provoz opční 2'!AA$5),0)</f>
        <v>0.53101752726820894</v>
      </c>
      <c r="AD64" s="628">
        <f>IFERROR(('Provoz opční 2'!AB$16+2*'Provoz opční 2'!AB$17)/('Provoz opční 2'!AB$4+2*'Provoz opční 2'!AB$5),0)</f>
        <v>0.53101752726820894</v>
      </c>
      <c r="AE64" s="628">
        <f>IFERROR(('Provoz opční 2'!AC$16+2*'Provoz opční 2'!AC$17)/('Provoz opční 2'!AC$4+2*'Provoz opční 2'!AC$5),0)</f>
        <v>0.53101752726820894</v>
      </c>
      <c r="AF64" s="628">
        <f>IFERROR(('Provoz opční 2'!AD$16+2*'Provoz opční 2'!AD$17)/('Provoz opční 2'!AD$4+2*'Provoz opční 2'!AD$5),0)</f>
        <v>0.53101752726820894</v>
      </c>
      <c r="AG64" s="628">
        <f>IFERROR(('Provoz opční 2'!AE$16+2*'Provoz opční 2'!AE$17)/('Provoz opční 2'!AE$4+2*'Provoz opční 2'!AE$5),0)</f>
        <v>0.53101752726820894</v>
      </c>
      <c r="AH64" s="628">
        <f>IFERROR(('Provoz opční 2'!AF$16+2*'Provoz opční 2'!AF$17)/('Provoz opční 2'!AF$4+2*'Provoz opční 2'!AF$5),0)</f>
        <v>0.53101752726820894</v>
      </c>
      <c r="AI64" s="628">
        <f>IFERROR(('Provoz opční 2'!AG$16+2*'Provoz opční 2'!AG$17)/('Provoz opční 2'!AG$4+2*'Provoz opční 2'!AG$5),0)</f>
        <v>0.53101752726820894</v>
      </c>
      <c r="AJ64" s="628">
        <f>IFERROR(('Provoz opční 2'!AH$16+2*'Provoz opční 2'!AH$17)/('Provoz opční 2'!AH$4+2*'Provoz opční 2'!AH$5),0)</f>
        <v>0.53101752726820894</v>
      </c>
      <c r="AK64" s="654">
        <f>IFERROR(('Provoz opční 2'!AI$16+2*'Provoz opční 2'!AI$17)/('Provoz opční 2'!AI$4+2*'Provoz opční 2'!AI$5),0)</f>
        <v>0.53101752726820894</v>
      </c>
      <c r="AL64" s="727" t="s">
        <v>623</v>
      </c>
      <c r="AM64" s="699"/>
      <c r="AN64" s="710"/>
      <c r="AO64" s="710"/>
      <c r="AP64" s="710"/>
      <c r="AQ64" s="711"/>
      <c r="AR64" s="702"/>
    </row>
    <row r="65" spans="1:44" x14ac:dyDescent="0.3">
      <c r="A65" s="4" t="str">
        <f t="shared" si="10"/>
        <v/>
      </c>
      <c r="B65" s="45" t="str">
        <f t="shared" si="10"/>
        <v/>
      </c>
      <c r="C65" s="64" t="str">
        <f t="shared" si="10"/>
        <v>12.2</v>
      </c>
      <c r="D65" s="65" t="str">
        <f t="shared" si="10"/>
        <v>Ostatní</v>
      </c>
      <c r="E65" s="628">
        <f>IFERROR(('Provoz opční 2'!C$16+2*'Provoz opční 2'!C$17)/('Provoz opční 2'!C$4+2*'Provoz opční 2'!C$5),0)</f>
        <v>0</v>
      </c>
      <c r="F65" s="628">
        <f>IFERROR(('Provoz opční 2'!D$16+2*'Provoz opční 2'!D$17)/('Provoz opční 2'!D$4+2*'Provoz opční 2'!D$5),0)</f>
        <v>0</v>
      </c>
      <c r="G65" s="628">
        <f>IFERROR(('Provoz opční 2'!E$16+2*'Provoz opční 2'!E$17)/('Provoz opční 2'!E$4+2*'Provoz opční 2'!E$5),0)</f>
        <v>0</v>
      </c>
      <c r="H65" s="628">
        <f>IFERROR(('Provoz opční 2'!F$16+2*'Provoz opční 2'!F$17)/('Provoz opční 2'!F$4+2*'Provoz opční 2'!F$5),0)</f>
        <v>0</v>
      </c>
      <c r="I65" s="628">
        <f>IFERROR(('Provoz opční 2'!G$16+2*'Provoz opční 2'!G$17)/('Provoz opční 2'!G$4+2*'Provoz opční 2'!G$5),0)</f>
        <v>0</v>
      </c>
      <c r="J65" s="628">
        <f>IFERROR(('Provoz opční 2'!H$16+2*'Provoz opční 2'!H$17)/('Provoz opční 2'!H$4+2*'Provoz opční 2'!H$5),0)</f>
        <v>0</v>
      </c>
      <c r="K65" s="628">
        <f>IFERROR(('Provoz opční 2'!I$16+2*'Provoz opční 2'!I$17)/('Provoz opční 2'!I$4+2*'Provoz opční 2'!I$5),0)</f>
        <v>0.36686367846370804</v>
      </c>
      <c r="L65" s="628">
        <f>IFERROR(('Provoz opční 2'!J$16+2*'Provoz opční 2'!J$17)/('Provoz opční 2'!J$4+2*'Provoz opční 2'!J$5),0)</f>
        <v>0.53101752726820894</v>
      </c>
      <c r="M65" s="628">
        <f>IFERROR(('Provoz opční 2'!K$16+2*'Provoz opční 2'!K$17)/('Provoz opční 2'!K$4+2*'Provoz opční 2'!K$5),0)</f>
        <v>0.53101752726820894</v>
      </c>
      <c r="N65" s="628">
        <f>IFERROR(('Provoz opční 2'!L$16+2*'Provoz opční 2'!L$17)/('Provoz opční 2'!L$4+2*'Provoz opční 2'!L$5),0)</f>
        <v>0.53101752726820894</v>
      </c>
      <c r="O65" s="628">
        <f>IFERROR(('Provoz opční 2'!M$16+2*'Provoz opční 2'!M$17)/('Provoz opční 2'!M$4+2*'Provoz opční 2'!M$5),0)</f>
        <v>0.53101752726820894</v>
      </c>
      <c r="P65" s="628">
        <f>IFERROR(('Provoz opční 2'!N$16+2*'Provoz opční 2'!N$17)/('Provoz opční 2'!N$4+2*'Provoz opční 2'!N$5),0)</f>
        <v>0.53101752726820894</v>
      </c>
      <c r="Q65" s="628">
        <f>IFERROR(('Provoz opční 2'!O$16+2*'Provoz opční 2'!O$17)/('Provoz opční 2'!O$4+2*'Provoz opční 2'!O$5),0)</f>
        <v>0.53101752726820894</v>
      </c>
      <c r="R65" s="628">
        <f>IFERROR(('Provoz opční 2'!P$16+2*'Provoz opční 2'!P$17)/('Provoz opční 2'!P$4+2*'Provoz opční 2'!P$5),0)</f>
        <v>0.53101752726820894</v>
      </c>
      <c r="S65" s="628">
        <f>IFERROR(('Provoz opční 2'!Q$16+2*'Provoz opční 2'!Q$17)/('Provoz opční 2'!Q$4+2*'Provoz opční 2'!Q$5),0)</f>
        <v>0.53101752726820894</v>
      </c>
      <c r="T65" s="628">
        <f>IFERROR(('Provoz opční 2'!R$16+2*'Provoz opční 2'!R$17)/('Provoz opční 2'!R$4+2*'Provoz opční 2'!R$5),0)</f>
        <v>0.53101752726820894</v>
      </c>
      <c r="U65" s="628">
        <f>IFERROR(('Provoz opční 2'!S$16+2*'Provoz opční 2'!S$17)/('Provoz opční 2'!S$4+2*'Provoz opční 2'!S$5),0)</f>
        <v>0.53101752726820894</v>
      </c>
      <c r="V65" s="628">
        <f>IFERROR(('Provoz opční 2'!T$16+2*'Provoz opční 2'!T$17)/('Provoz opční 2'!T$4+2*'Provoz opční 2'!T$5),0)</f>
        <v>0.53101752726820894</v>
      </c>
      <c r="W65" s="628">
        <f>IFERROR(('Provoz opční 2'!U$16+2*'Provoz opční 2'!U$17)/('Provoz opční 2'!U$4+2*'Provoz opční 2'!U$5),0)</f>
        <v>0.53101752726820894</v>
      </c>
      <c r="X65" s="628">
        <f>IFERROR(('Provoz opční 2'!V$16+2*'Provoz opční 2'!V$17)/('Provoz opční 2'!V$4+2*'Provoz opční 2'!V$5),0)</f>
        <v>0.53101752726820894</v>
      </c>
      <c r="Y65" s="628">
        <f>IFERROR(('Provoz opční 2'!W$16+2*'Provoz opční 2'!W$17)/('Provoz opční 2'!W$4+2*'Provoz opční 2'!W$5),0)</f>
        <v>0.53101752726820894</v>
      </c>
      <c r="Z65" s="628">
        <f>IFERROR(('Provoz opční 2'!X$16+2*'Provoz opční 2'!X$17)/('Provoz opční 2'!X$4+2*'Provoz opční 2'!X$5),0)</f>
        <v>0.53101752726820894</v>
      </c>
      <c r="AA65" s="628">
        <f>IFERROR(('Provoz opční 2'!Y$16+2*'Provoz opční 2'!Y$17)/('Provoz opční 2'!Y$4+2*'Provoz opční 2'!Y$5),0)</f>
        <v>0.53101752726820894</v>
      </c>
      <c r="AB65" s="628">
        <f>IFERROR(('Provoz opční 2'!Z$16+2*'Provoz opční 2'!Z$17)/('Provoz opční 2'!Z$4+2*'Provoz opční 2'!Z$5),0)</f>
        <v>0.53101752726820894</v>
      </c>
      <c r="AC65" s="628">
        <f>IFERROR(('Provoz opční 2'!AA$16+2*'Provoz opční 2'!AA$17)/('Provoz opční 2'!AA$4+2*'Provoz opční 2'!AA$5),0)</f>
        <v>0.53101752726820894</v>
      </c>
      <c r="AD65" s="628">
        <f>IFERROR(('Provoz opční 2'!AB$16+2*'Provoz opční 2'!AB$17)/('Provoz opční 2'!AB$4+2*'Provoz opční 2'!AB$5),0)</f>
        <v>0.53101752726820894</v>
      </c>
      <c r="AE65" s="628">
        <f>IFERROR(('Provoz opční 2'!AC$16+2*'Provoz opční 2'!AC$17)/('Provoz opční 2'!AC$4+2*'Provoz opční 2'!AC$5),0)</f>
        <v>0.53101752726820894</v>
      </c>
      <c r="AF65" s="628">
        <f>IFERROR(('Provoz opční 2'!AD$16+2*'Provoz opční 2'!AD$17)/('Provoz opční 2'!AD$4+2*'Provoz opční 2'!AD$5),0)</f>
        <v>0.53101752726820894</v>
      </c>
      <c r="AG65" s="628">
        <f>IFERROR(('Provoz opční 2'!AE$16+2*'Provoz opční 2'!AE$17)/('Provoz opční 2'!AE$4+2*'Provoz opční 2'!AE$5),0)</f>
        <v>0.53101752726820894</v>
      </c>
      <c r="AH65" s="628">
        <f>IFERROR(('Provoz opční 2'!AF$16+2*'Provoz opční 2'!AF$17)/('Provoz opční 2'!AF$4+2*'Provoz opční 2'!AF$5),0)</f>
        <v>0.53101752726820894</v>
      </c>
      <c r="AI65" s="628">
        <f>IFERROR(('Provoz opční 2'!AG$16+2*'Provoz opční 2'!AG$17)/('Provoz opční 2'!AG$4+2*'Provoz opční 2'!AG$5),0)</f>
        <v>0.53101752726820894</v>
      </c>
      <c r="AJ65" s="628">
        <f>IFERROR(('Provoz opční 2'!AH$16+2*'Provoz opční 2'!AH$17)/('Provoz opční 2'!AH$4+2*'Provoz opční 2'!AH$5),0)</f>
        <v>0.53101752726820894</v>
      </c>
      <c r="AK65" s="654">
        <f>IFERROR(('Provoz opční 2'!AI$16+2*'Provoz opční 2'!AI$17)/('Provoz opční 2'!AI$4+2*'Provoz opční 2'!AI$5),0)</f>
        <v>0.53101752726820894</v>
      </c>
      <c r="AL65" s="727" t="s">
        <v>623</v>
      </c>
      <c r="AM65" s="699"/>
      <c r="AN65" s="710"/>
      <c r="AO65" s="710"/>
      <c r="AP65" s="710"/>
      <c r="AQ65" s="711"/>
      <c r="AR65" s="702"/>
    </row>
    <row r="66" spans="1:44" x14ac:dyDescent="0.3">
      <c r="A66" s="4">
        <f t="shared" si="10"/>
        <v>13</v>
      </c>
      <c r="B66" s="45" t="str">
        <f t="shared" si="10"/>
        <v>Ostatní služby</v>
      </c>
      <c r="C66" s="340" t="str">
        <f t="shared" si="10"/>
        <v>13.1</v>
      </c>
      <c r="D66" s="65" t="str">
        <f t="shared" si="10"/>
        <v>Ostraha</v>
      </c>
      <c r="E66" s="637">
        <f>IFERROR('Provoz opční 2'!C$21/'Provoz opční 2'!C$9,0)</f>
        <v>0</v>
      </c>
      <c r="F66" s="637">
        <f>IFERROR('Provoz opční 2'!D$21/'Provoz opční 2'!D$9,0)</f>
        <v>0</v>
      </c>
      <c r="G66" s="637">
        <f>IFERROR('Provoz opční 2'!E$21/'Provoz opční 2'!E$9,0)</f>
        <v>0</v>
      </c>
      <c r="H66" s="637">
        <f>IFERROR('Provoz opční 2'!F$21/'Provoz opční 2'!F$9,0)</f>
        <v>0</v>
      </c>
      <c r="I66" s="637">
        <f>IFERROR('Provoz opční 2'!G$21/'Provoz opční 2'!G$9,0)</f>
        <v>0</v>
      </c>
      <c r="J66" s="637">
        <f>IFERROR('Provoz opční 2'!H$21/'Provoz opční 2'!H$9,0)</f>
        <v>0</v>
      </c>
      <c r="K66" s="637">
        <f>IFERROR('Provoz opční 2'!I$21/'Provoz opční 2'!I$9,0)</f>
        <v>0.99998986530996947</v>
      </c>
      <c r="L66" s="637">
        <f>IFERROR('Provoz opční 2'!J$21/'Provoz opční 2'!J$9,0)</f>
        <v>0.99999536158745039</v>
      </c>
      <c r="M66" s="637">
        <f>IFERROR('Provoz opční 2'!K$21/'Provoz opční 2'!K$9,0)</f>
        <v>0.99999536158745039</v>
      </c>
      <c r="N66" s="637">
        <f>IFERROR('Provoz opční 2'!L$21/'Provoz opční 2'!L$9,0)</f>
        <v>0.99999536158745039</v>
      </c>
      <c r="O66" s="637">
        <f>IFERROR('Provoz opční 2'!M$21/'Provoz opční 2'!M$9,0)</f>
        <v>0.99999536158745039</v>
      </c>
      <c r="P66" s="637">
        <f>IFERROR('Provoz opční 2'!N$21/'Provoz opční 2'!N$9,0)</f>
        <v>0.99999536158745039</v>
      </c>
      <c r="Q66" s="637">
        <f>IFERROR('Provoz opční 2'!O$21/'Provoz opční 2'!O$9,0)</f>
        <v>0.99999536158745039</v>
      </c>
      <c r="R66" s="637">
        <f>IFERROR('Provoz opční 2'!P$21/'Provoz opční 2'!P$9,0)</f>
        <v>0.99999536158745039</v>
      </c>
      <c r="S66" s="637">
        <f>IFERROR('Provoz opční 2'!Q$21/'Provoz opční 2'!Q$9,0)</f>
        <v>0.99999536158745039</v>
      </c>
      <c r="T66" s="637">
        <f>IFERROR('Provoz opční 2'!R$21/'Provoz opční 2'!R$9,0)</f>
        <v>0.99999536158745039</v>
      </c>
      <c r="U66" s="637">
        <f>IFERROR('Provoz opční 2'!S$21/'Provoz opční 2'!S$9,0)</f>
        <v>0.99999536158745039</v>
      </c>
      <c r="V66" s="637">
        <f>IFERROR('Provoz opční 2'!T$21/'Provoz opční 2'!T$9,0)</f>
        <v>0.99999536158745039</v>
      </c>
      <c r="W66" s="637">
        <f>IFERROR('Provoz opční 2'!U$21/'Provoz opční 2'!U$9,0)</f>
        <v>0.99999536158745039</v>
      </c>
      <c r="X66" s="637">
        <f>IFERROR('Provoz opční 2'!V$21/'Provoz opční 2'!V$9,0)</f>
        <v>0.99999536158745039</v>
      </c>
      <c r="Y66" s="637">
        <f>IFERROR('Provoz opční 2'!W$21/'Provoz opční 2'!W$9,0)</f>
        <v>0.99999536158745039</v>
      </c>
      <c r="Z66" s="637">
        <f>IFERROR('Provoz opční 2'!X$21/'Provoz opční 2'!X$9,0)</f>
        <v>0.99999536158745039</v>
      </c>
      <c r="AA66" s="637">
        <f>IFERROR('Provoz opční 2'!Y$21/'Provoz opční 2'!Y$9,0)</f>
        <v>0.99999536158745039</v>
      </c>
      <c r="AB66" s="637">
        <f>IFERROR('Provoz opční 2'!Z$21/'Provoz opční 2'!Z$9,0)</f>
        <v>0.99999536158745039</v>
      </c>
      <c r="AC66" s="637">
        <f>IFERROR('Provoz opční 2'!AA$21/'Provoz opční 2'!AA$9,0)</f>
        <v>0.99999536158745039</v>
      </c>
      <c r="AD66" s="637">
        <f>IFERROR('Provoz opční 2'!AB$21/'Provoz opční 2'!AB$9,0)</f>
        <v>0.99999536158745039</v>
      </c>
      <c r="AE66" s="637">
        <f>IFERROR('Provoz opční 2'!AC$21/'Provoz opční 2'!AC$9,0)</f>
        <v>0.99999536158745039</v>
      </c>
      <c r="AF66" s="637">
        <f>IFERROR('Provoz opční 2'!AD$21/'Provoz opční 2'!AD$9,0)</f>
        <v>0.99999536158745039</v>
      </c>
      <c r="AG66" s="637">
        <f>IFERROR('Provoz opční 2'!AE$21/'Provoz opční 2'!AE$9,0)</f>
        <v>0.99999536158745039</v>
      </c>
      <c r="AH66" s="637">
        <f>IFERROR('Provoz opční 2'!AF$21/'Provoz opční 2'!AF$9,0)</f>
        <v>0.99999536158745039</v>
      </c>
      <c r="AI66" s="637">
        <f>IFERROR('Provoz opční 2'!AG$21/'Provoz opční 2'!AG$9,0)</f>
        <v>0.99999536158745039</v>
      </c>
      <c r="AJ66" s="637">
        <f>IFERROR('Provoz opční 2'!AH$21/'Provoz opční 2'!AH$9,0)</f>
        <v>0.99999536158745039</v>
      </c>
      <c r="AK66" s="658">
        <f>IFERROR('Provoz opční 2'!AI$21/'Provoz opční 2'!AI$9,0)</f>
        <v>0.99999536158745039</v>
      </c>
      <c r="AL66" s="731" t="s">
        <v>627</v>
      </c>
      <c r="AM66" s="699"/>
      <c r="AN66" s="710"/>
      <c r="AO66" s="710"/>
      <c r="AP66" s="710"/>
      <c r="AQ66" s="711"/>
      <c r="AR66" s="702"/>
    </row>
    <row r="67" spans="1:44" x14ac:dyDescent="0.3">
      <c r="A67" s="4"/>
      <c r="B67" s="45"/>
      <c r="C67" s="340" t="str">
        <f t="shared" si="10"/>
        <v>13.2</v>
      </c>
      <c r="D67" s="65" t="str">
        <f t="shared" si="10"/>
        <v>Ostatní služby</v>
      </c>
      <c r="E67" s="628">
        <f>IFERROR(('Provoz opční 2'!C$16+2*'Provoz opční 2'!C$17)/('Provoz opční 2'!C$4+2*'Provoz opční 2'!C$5),0)</f>
        <v>0</v>
      </c>
      <c r="F67" s="628">
        <f>IFERROR(('Provoz opční 2'!D$16+2*'Provoz opční 2'!D$17)/('Provoz opční 2'!D$4+2*'Provoz opční 2'!D$5),0)</f>
        <v>0</v>
      </c>
      <c r="G67" s="628">
        <f>IFERROR(('Provoz opční 2'!E$16+2*'Provoz opční 2'!E$17)/('Provoz opční 2'!E$4+2*'Provoz opční 2'!E$5),0)</f>
        <v>0</v>
      </c>
      <c r="H67" s="628">
        <f>IFERROR(('Provoz opční 2'!F$16+2*'Provoz opční 2'!F$17)/('Provoz opční 2'!F$4+2*'Provoz opční 2'!F$5),0)</f>
        <v>0</v>
      </c>
      <c r="I67" s="628">
        <f>IFERROR(('Provoz opční 2'!G$16+2*'Provoz opční 2'!G$17)/('Provoz opční 2'!G$4+2*'Provoz opční 2'!G$5),0)</f>
        <v>0</v>
      </c>
      <c r="J67" s="628">
        <f>IFERROR(('Provoz opční 2'!H$16+2*'Provoz opční 2'!H$17)/('Provoz opční 2'!H$4+2*'Provoz opční 2'!H$5),0)</f>
        <v>0</v>
      </c>
      <c r="K67" s="628">
        <f>IFERROR(('Provoz opční 2'!I$16+2*'Provoz opční 2'!I$17)/('Provoz opční 2'!I$4+2*'Provoz opční 2'!I$5),0)</f>
        <v>0.36686367846370804</v>
      </c>
      <c r="L67" s="628">
        <f>IFERROR(('Provoz opční 2'!J$16+2*'Provoz opční 2'!J$17)/('Provoz opční 2'!J$4+2*'Provoz opční 2'!J$5),0)</f>
        <v>0.53101752726820894</v>
      </c>
      <c r="M67" s="628">
        <f>IFERROR(('Provoz opční 2'!K$16+2*'Provoz opční 2'!K$17)/('Provoz opční 2'!K$4+2*'Provoz opční 2'!K$5),0)</f>
        <v>0.53101752726820894</v>
      </c>
      <c r="N67" s="628">
        <f>IFERROR(('Provoz opční 2'!L$16+2*'Provoz opční 2'!L$17)/('Provoz opční 2'!L$4+2*'Provoz opční 2'!L$5),0)</f>
        <v>0.53101752726820894</v>
      </c>
      <c r="O67" s="628">
        <f>IFERROR(('Provoz opční 2'!M$16+2*'Provoz opční 2'!M$17)/('Provoz opční 2'!M$4+2*'Provoz opční 2'!M$5),0)</f>
        <v>0.53101752726820894</v>
      </c>
      <c r="P67" s="628">
        <f>IFERROR(('Provoz opční 2'!N$16+2*'Provoz opční 2'!N$17)/('Provoz opční 2'!N$4+2*'Provoz opční 2'!N$5),0)</f>
        <v>0.53101752726820894</v>
      </c>
      <c r="Q67" s="628">
        <f>IFERROR(('Provoz opční 2'!O$16+2*'Provoz opční 2'!O$17)/('Provoz opční 2'!O$4+2*'Provoz opční 2'!O$5),0)</f>
        <v>0.53101752726820894</v>
      </c>
      <c r="R67" s="628">
        <f>IFERROR(('Provoz opční 2'!P$16+2*'Provoz opční 2'!P$17)/('Provoz opční 2'!P$4+2*'Provoz opční 2'!P$5),0)</f>
        <v>0.53101752726820894</v>
      </c>
      <c r="S67" s="628">
        <f>IFERROR(('Provoz opční 2'!Q$16+2*'Provoz opční 2'!Q$17)/('Provoz opční 2'!Q$4+2*'Provoz opční 2'!Q$5),0)</f>
        <v>0.53101752726820894</v>
      </c>
      <c r="T67" s="628">
        <f>IFERROR(('Provoz opční 2'!R$16+2*'Provoz opční 2'!R$17)/('Provoz opční 2'!R$4+2*'Provoz opční 2'!R$5),0)</f>
        <v>0.53101752726820894</v>
      </c>
      <c r="U67" s="628">
        <f>IFERROR(('Provoz opční 2'!S$16+2*'Provoz opční 2'!S$17)/('Provoz opční 2'!S$4+2*'Provoz opční 2'!S$5),0)</f>
        <v>0.53101752726820894</v>
      </c>
      <c r="V67" s="628">
        <f>IFERROR(('Provoz opční 2'!T$16+2*'Provoz opční 2'!T$17)/('Provoz opční 2'!T$4+2*'Provoz opční 2'!T$5),0)</f>
        <v>0.53101752726820894</v>
      </c>
      <c r="W67" s="628">
        <f>IFERROR(('Provoz opční 2'!U$16+2*'Provoz opční 2'!U$17)/('Provoz opční 2'!U$4+2*'Provoz opční 2'!U$5),0)</f>
        <v>0.53101752726820894</v>
      </c>
      <c r="X67" s="628">
        <f>IFERROR(('Provoz opční 2'!V$16+2*'Provoz opční 2'!V$17)/('Provoz opční 2'!V$4+2*'Provoz opční 2'!V$5),0)</f>
        <v>0.53101752726820894</v>
      </c>
      <c r="Y67" s="628">
        <f>IFERROR(('Provoz opční 2'!W$16+2*'Provoz opční 2'!W$17)/('Provoz opční 2'!W$4+2*'Provoz opční 2'!W$5),0)</f>
        <v>0.53101752726820894</v>
      </c>
      <c r="Z67" s="628">
        <f>IFERROR(('Provoz opční 2'!X$16+2*'Provoz opční 2'!X$17)/('Provoz opční 2'!X$4+2*'Provoz opční 2'!X$5),0)</f>
        <v>0.53101752726820894</v>
      </c>
      <c r="AA67" s="628">
        <f>IFERROR(('Provoz opční 2'!Y$16+2*'Provoz opční 2'!Y$17)/('Provoz opční 2'!Y$4+2*'Provoz opční 2'!Y$5),0)</f>
        <v>0.53101752726820894</v>
      </c>
      <c r="AB67" s="628">
        <f>IFERROR(('Provoz opční 2'!Z$16+2*'Provoz opční 2'!Z$17)/('Provoz opční 2'!Z$4+2*'Provoz opční 2'!Z$5),0)</f>
        <v>0.53101752726820894</v>
      </c>
      <c r="AC67" s="628">
        <f>IFERROR(('Provoz opční 2'!AA$16+2*'Provoz opční 2'!AA$17)/('Provoz opční 2'!AA$4+2*'Provoz opční 2'!AA$5),0)</f>
        <v>0.53101752726820894</v>
      </c>
      <c r="AD67" s="628">
        <f>IFERROR(('Provoz opční 2'!AB$16+2*'Provoz opční 2'!AB$17)/('Provoz opční 2'!AB$4+2*'Provoz opční 2'!AB$5),0)</f>
        <v>0.53101752726820894</v>
      </c>
      <c r="AE67" s="628">
        <f>IFERROR(('Provoz opční 2'!AC$16+2*'Provoz opční 2'!AC$17)/('Provoz opční 2'!AC$4+2*'Provoz opční 2'!AC$5),0)</f>
        <v>0.53101752726820894</v>
      </c>
      <c r="AF67" s="628">
        <f>IFERROR(('Provoz opční 2'!AD$16+2*'Provoz opční 2'!AD$17)/('Provoz opční 2'!AD$4+2*'Provoz opční 2'!AD$5),0)</f>
        <v>0.53101752726820894</v>
      </c>
      <c r="AG67" s="628">
        <f>IFERROR(('Provoz opční 2'!AE$16+2*'Provoz opční 2'!AE$17)/('Provoz opční 2'!AE$4+2*'Provoz opční 2'!AE$5),0)</f>
        <v>0.53101752726820894</v>
      </c>
      <c r="AH67" s="628">
        <f>IFERROR(('Provoz opční 2'!AF$16+2*'Provoz opční 2'!AF$17)/('Provoz opční 2'!AF$4+2*'Provoz opční 2'!AF$5),0)</f>
        <v>0.53101752726820894</v>
      </c>
      <c r="AI67" s="628">
        <f>IFERROR(('Provoz opční 2'!AG$16+2*'Provoz opční 2'!AG$17)/('Provoz opční 2'!AG$4+2*'Provoz opční 2'!AG$5),0)</f>
        <v>0.53101752726820894</v>
      </c>
      <c r="AJ67" s="628">
        <f>IFERROR(('Provoz opční 2'!AH$16+2*'Provoz opční 2'!AH$17)/('Provoz opční 2'!AH$4+2*'Provoz opční 2'!AH$5),0)</f>
        <v>0.53101752726820894</v>
      </c>
      <c r="AK67" s="654">
        <f>IFERROR(('Provoz opční 2'!AI$16+2*'Provoz opční 2'!AI$17)/('Provoz opční 2'!AI$4+2*'Provoz opční 2'!AI$5),0)</f>
        <v>0.53101752726820894</v>
      </c>
      <c r="AL67" s="727" t="s">
        <v>623</v>
      </c>
      <c r="AM67" s="699"/>
      <c r="AN67" s="710"/>
      <c r="AO67" s="710"/>
      <c r="AP67" s="710"/>
      <c r="AQ67" s="711"/>
      <c r="AR67" s="702"/>
    </row>
    <row r="68" spans="1:44" x14ac:dyDescent="0.3">
      <c r="A68" s="4">
        <f t="shared" ref="A68:B70" si="11">IF(A26="","",A26)</f>
        <v>14</v>
      </c>
      <c r="B68" s="45" t="str">
        <f t="shared" si="11"/>
        <v>Provozní režie</v>
      </c>
      <c r="C68" s="340" t="str">
        <f t="shared" si="10"/>
        <v/>
      </c>
      <c r="D68" s="65" t="str">
        <f t="shared" si="10"/>
        <v/>
      </c>
      <c r="E68" s="628">
        <f>IFERROR(('Provoz opční 2'!C$16+2*'Provoz opční 2'!C$17)/('Provoz opční 2'!C$4+2*'Provoz opční 2'!C$5),0)</f>
        <v>0</v>
      </c>
      <c r="F68" s="628">
        <f>IFERROR(('Provoz opční 2'!D$16+2*'Provoz opční 2'!D$17)/('Provoz opční 2'!D$4+2*'Provoz opční 2'!D$5),0)</f>
        <v>0</v>
      </c>
      <c r="G68" s="628">
        <f>IFERROR(('Provoz opční 2'!E$16+2*'Provoz opční 2'!E$17)/('Provoz opční 2'!E$4+2*'Provoz opční 2'!E$5),0)</f>
        <v>0</v>
      </c>
      <c r="H68" s="628">
        <f>IFERROR(('Provoz opční 2'!F$16+2*'Provoz opční 2'!F$17)/('Provoz opční 2'!F$4+2*'Provoz opční 2'!F$5),0)</f>
        <v>0</v>
      </c>
      <c r="I68" s="628">
        <f>IFERROR(('Provoz opční 2'!G$16+2*'Provoz opční 2'!G$17)/('Provoz opční 2'!G$4+2*'Provoz opční 2'!G$5),0)</f>
        <v>0</v>
      </c>
      <c r="J68" s="628">
        <f>IFERROR(('Provoz opční 2'!H$16+2*'Provoz opční 2'!H$17)/('Provoz opční 2'!H$4+2*'Provoz opční 2'!H$5),0)</f>
        <v>0</v>
      </c>
      <c r="K68" s="628">
        <f>IFERROR(('Provoz opční 2'!I$16+2*'Provoz opční 2'!I$17)/('Provoz opční 2'!I$4+2*'Provoz opční 2'!I$5),0)</f>
        <v>0.36686367846370804</v>
      </c>
      <c r="L68" s="628">
        <f>IFERROR(('Provoz opční 2'!J$16+2*'Provoz opční 2'!J$17)/('Provoz opční 2'!J$4+2*'Provoz opční 2'!J$5),0)</f>
        <v>0.53101752726820894</v>
      </c>
      <c r="M68" s="628">
        <f>IFERROR(('Provoz opční 2'!K$16+2*'Provoz opční 2'!K$17)/('Provoz opční 2'!K$4+2*'Provoz opční 2'!K$5),0)</f>
        <v>0.53101752726820894</v>
      </c>
      <c r="N68" s="628">
        <f>IFERROR(('Provoz opční 2'!L$16+2*'Provoz opční 2'!L$17)/('Provoz opční 2'!L$4+2*'Provoz opční 2'!L$5),0)</f>
        <v>0.53101752726820894</v>
      </c>
      <c r="O68" s="628">
        <f>IFERROR(('Provoz opční 2'!M$16+2*'Provoz opční 2'!M$17)/('Provoz opční 2'!M$4+2*'Provoz opční 2'!M$5),0)</f>
        <v>0.53101752726820894</v>
      </c>
      <c r="P68" s="628">
        <f>IFERROR(('Provoz opční 2'!N$16+2*'Provoz opční 2'!N$17)/('Provoz opční 2'!N$4+2*'Provoz opční 2'!N$5),0)</f>
        <v>0.53101752726820894</v>
      </c>
      <c r="Q68" s="628">
        <f>IFERROR(('Provoz opční 2'!O$16+2*'Provoz opční 2'!O$17)/('Provoz opční 2'!O$4+2*'Provoz opční 2'!O$5),0)</f>
        <v>0.53101752726820894</v>
      </c>
      <c r="R68" s="628">
        <f>IFERROR(('Provoz opční 2'!P$16+2*'Provoz opční 2'!P$17)/('Provoz opční 2'!P$4+2*'Provoz opční 2'!P$5),0)</f>
        <v>0.53101752726820894</v>
      </c>
      <c r="S68" s="628">
        <f>IFERROR(('Provoz opční 2'!Q$16+2*'Provoz opční 2'!Q$17)/('Provoz opční 2'!Q$4+2*'Provoz opční 2'!Q$5),0)</f>
        <v>0.53101752726820894</v>
      </c>
      <c r="T68" s="628">
        <f>IFERROR(('Provoz opční 2'!R$16+2*'Provoz opční 2'!R$17)/('Provoz opční 2'!R$4+2*'Provoz opční 2'!R$5),0)</f>
        <v>0.53101752726820894</v>
      </c>
      <c r="U68" s="628">
        <f>IFERROR(('Provoz opční 2'!S$16+2*'Provoz opční 2'!S$17)/('Provoz opční 2'!S$4+2*'Provoz opční 2'!S$5),0)</f>
        <v>0.53101752726820894</v>
      </c>
      <c r="V68" s="628">
        <f>IFERROR(('Provoz opční 2'!T$16+2*'Provoz opční 2'!T$17)/('Provoz opční 2'!T$4+2*'Provoz opční 2'!T$5),0)</f>
        <v>0.53101752726820894</v>
      </c>
      <c r="W68" s="628">
        <f>IFERROR(('Provoz opční 2'!U$16+2*'Provoz opční 2'!U$17)/('Provoz opční 2'!U$4+2*'Provoz opční 2'!U$5),0)</f>
        <v>0.53101752726820894</v>
      </c>
      <c r="X68" s="628">
        <f>IFERROR(('Provoz opční 2'!V$16+2*'Provoz opční 2'!V$17)/('Provoz opční 2'!V$4+2*'Provoz opční 2'!V$5),0)</f>
        <v>0.53101752726820894</v>
      </c>
      <c r="Y68" s="628">
        <f>IFERROR(('Provoz opční 2'!W$16+2*'Provoz opční 2'!W$17)/('Provoz opční 2'!W$4+2*'Provoz opční 2'!W$5),0)</f>
        <v>0.53101752726820894</v>
      </c>
      <c r="Z68" s="628">
        <f>IFERROR(('Provoz opční 2'!X$16+2*'Provoz opční 2'!X$17)/('Provoz opční 2'!X$4+2*'Provoz opční 2'!X$5),0)</f>
        <v>0.53101752726820894</v>
      </c>
      <c r="AA68" s="628">
        <f>IFERROR(('Provoz opční 2'!Y$16+2*'Provoz opční 2'!Y$17)/('Provoz opční 2'!Y$4+2*'Provoz opční 2'!Y$5),0)</f>
        <v>0.53101752726820894</v>
      </c>
      <c r="AB68" s="628">
        <f>IFERROR(('Provoz opční 2'!Z$16+2*'Provoz opční 2'!Z$17)/('Provoz opční 2'!Z$4+2*'Provoz opční 2'!Z$5),0)</f>
        <v>0.53101752726820894</v>
      </c>
      <c r="AC68" s="628">
        <f>IFERROR(('Provoz opční 2'!AA$16+2*'Provoz opční 2'!AA$17)/('Provoz opční 2'!AA$4+2*'Provoz opční 2'!AA$5),0)</f>
        <v>0.53101752726820894</v>
      </c>
      <c r="AD68" s="628">
        <f>IFERROR(('Provoz opční 2'!AB$16+2*'Provoz opční 2'!AB$17)/('Provoz opční 2'!AB$4+2*'Provoz opční 2'!AB$5),0)</f>
        <v>0.53101752726820894</v>
      </c>
      <c r="AE68" s="628">
        <f>IFERROR(('Provoz opční 2'!AC$16+2*'Provoz opční 2'!AC$17)/('Provoz opční 2'!AC$4+2*'Provoz opční 2'!AC$5),0)</f>
        <v>0.53101752726820894</v>
      </c>
      <c r="AF68" s="628">
        <f>IFERROR(('Provoz opční 2'!AD$16+2*'Provoz opční 2'!AD$17)/('Provoz opční 2'!AD$4+2*'Provoz opční 2'!AD$5),0)</f>
        <v>0.53101752726820894</v>
      </c>
      <c r="AG68" s="628">
        <f>IFERROR(('Provoz opční 2'!AE$16+2*'Provoz opční 2'!AE$17)/('Provoz opční 2'!AE$4+2*'Provoz opční 2'!AE$5),0)</f>
        <v>0.53101752726820894</v>
      </c>
      <c r="AH68" s="628">
        <f>IFERROR(('Provoz opční 2'!AF$16+2*'Provoz opční 2'!AF$17)/('Provoz opční 2'!AF$4+2*'Provoz opční 2'!AF$5),0)</f>
        <v>0.53101752726820894</v>
      </c>
      <c r="AI68" s="628">
        <f>IFERROR(('Provoz opční 2'!AG$16+2*'Provoz opční 2'!AG$17)/('Provoz opční 2'!AG$4+2*'Provoz opční 2'!AG$5),0)</f>
        <v>0.53101752726820894</v>
      </c>
      <c r="AJ68" s="628">
        <f>IFERROR(('Provoz opční 2'!AH$16+2*'Provoz opční 2'!AH$17)/('Provoz opční 2'!AH$4+2*'Provoz opční 2'!AH$5),0)</f>
        <v>0.53101752726820894</v>
      </c>
      <c r="AK68" s="654">
        <f>IFERROR(('Provoz opční 2'!AI$16+2*'Provoz opční 2'!AI$17)/('Provoz opční 2'!AI$4+2*'Provoz opční 2'!AI$5),0)</f>
        <v>0.53101752726820894</v>
      </c>
      <c r="AL68" s="727" t="s">
        <v>623</v>
      </c>
      <c r="AM68" s="699"/>
      <c r="AN68" s="710"/>
      <c r="AO68" s="710"/>
      <c r="AP68" s="710"/>
      <c r="AQ68" s="711"/>
      <c r="AR68" s="702"/>
    </row>
    <row r="69" spans="1:44" x14ac:dyDescent="0.3">
      <c r="A69" s="4">
        <f t="shared" si="11"/>
        <v>15</v>
      </c>
      <c r="B69" s="45" t="str">
        <f t="shared" si="11"/>
        <v>Správní režie</v>
      </c>
      <c r="C69" s="340" t="str">
        <f t="shared" si="10"/>
        <v/>
      </c>
      <c r="D69" s="65" t="str">
        <f t="shared" si="10"/>
        <v/>
      </c>
      <c r="E69" s="628">
        <f>IFERROR(('Provoz opční 2'!C$16+2*'Provoz opční 2'!C$17)/('Provoz opční 2'!C$4+2*'Provoz opční 2'!C$5),0)</f>
        <v>0</v>
      </c>
      <c r="F69" s="628">
        <f>IFERROR(('Provoz opční 2'!D$16+2*'Provoz opční 2'!D$17)/('Provoz opční 2'!D$4+2*'Provoz opční 2'!D$5),0)</f>
        <v>0</v>
      </c>
      <c r="G69" s="628">
        <f>IFERROR(('Provoz opční 2'!E$16+2*'Provoz opční 2'!E$17)/('Provoz opční 2'!E$4+2*'Provoz opční 2'!E$5),0)</f>
        <v>0</v>
      </c>
      <c r="H69" s="628">
        <f>IFERROR(('Provoz opční 2'!F$16+2*'Provoz opční 2'!F$17)/('Provoz opční 2'!F$4+2*'Provoz opční 2'!F$5),0)</f>
        <v>0</v>
      </c>
      <c r="I69" s="628">
        <f>IFERROR(('Provoz opční 2'!G$16+2*'Provoz opční 2'!G$17)/('Provoz opční 2'!G$4+2*'Provoz opční 2'!G$5),0)</f>
        <v>0</v>
      </c>
      <c r="J69" s="628">
        <f>IFERROR(('Provoz opční 2'!H$16+2*'Provoz opční 2'!H$17)/('Provoz opční 2'!H$4+2*'Provoz opční 2'!H$5),0)</f>
        <v>0</v>
      </c>
      <c r="K69" s="628">
        <f>IFERROR(('Provoz opční 2'!I$16+2*'Provoz opční 2'!I$17)/('Provoz opční 2'!I$4+2*'Provoz opční 2'!I$5),0)</f>
        <v>0.36686367846370804</v>
      </c>
      <c r="L69" s="628">
        <f>IFERROR(('Provoz opční 2'!J$16+2*'Provoz opční 2'!J$17)/('Provoz opční 2'!J$4+2*'Provoz opční 2'!J$5),0)</f>
        <v>0.53101752726820894</v>
      </c>
      <c r="M69" s="628">
        <f>IFERROR(('Provoz opční 2'!K$16+2*'Provoz opční 2'!K$17)/('Provoz opční 2'!K$4+2*'Provoz opční 2'!K$5),0)</f>
        <v>0.53101752726820894</v>
      </c>
      <c r="N69" s="628">
        <f>IFERROR(('Provoz opční 2'!L$16+2*'Provoz opční 2'!L$17)/('Provoz opční 2'!L$4+2*'Provoz opční 2'!L$5),0)</f>
        <v>0.53101752726820894</v>
      </c>
      <c r="O69" s="628">
        <f>IFERROR(('Provoz opční 2'!M$16+2*'Provoz opční 2'!M$17)/('Provoz opční 2'!M$4+2*'Provoz opční 2'!M$5),0)</f>
        <v>0.53101752726820894</v>
      </c>
      <c r="P69" s="628">
        <f>IFERROR(('Provoz opční 2'!N$16+2*'Provoz opční 2'!N$17)/('Provoz opční 2'!N$4+2*'Provoz opční 2'!N$5),0)</f>
        <v>0.53101752726820894</v>
      </c>
      <c r="Q69" s="628">
        <f>IFERROR(('Provoz opční 2'!O$16+2*'Provoz opční 2'!O$17)/('Provoz opční 2'!O$4+2*'Provoz opční 2'!O$5),0)</f>
        <v>0.53101752726820894</v>
      </c>
      <c r="R69" s="628">
        <f>IFERROR(('Provoz opční 2'!P$16+2*'Provoz opční 2'!P$17)/('Provoz opční 2'!P$4+2*'Provoz opční 2'!P$5),0)</f>
        <v>0.53101752726820894</v>
      </c>
      <c r="S69" s="628">
        <f>IFERROR(('Provoz opční 2'!Q$16+2*'Provoz opční 2'!Q$17)/('Provoz opční 2'!Q$4+2*'Provoz opční 2'!Q$5),0)</f>
        <v>0.53101752726820894</v>
      </c>
      <c r="T69" s="628">
        <f>IFERROR(('Provoz opční 2'!R$16+2*'Provoz opční 2'!R$17)/('Provoz opční 2'!R$4+2*'Provoz opční 2'!R$5),0)</f>
        <v>0.53101752726820894</v>
      </c>
      <c r="U69" s="628">
        <f>IFERROR(('Provoz opční 2'!S$16+2*'Provoz opční 2'!S$17)/('Provoz opční 2'!S$4+2*'Provoz opční 2'!S$5),0)</f>
        <v>0.53101752726820894</v>
      </c>
      <c r="V69" s="628">
        <f>IFERROR(('Provoz opční 2'!T$16+2*'Provoz opční 2'!T$17)/('Provoz opční 2'!T$4+2*'Provoz opční 2'!T$5),0)</f>
        <v>0.53101752726820894</v>
      </c>
      <c r="W69" s="628">
        <f>IFERROR(('Provoz opční 2'!U$16+2*'Provoz opční 2'!U$17)/('Provoz opční 2'!U$4+2*'Provoz opční 2'!U$5),0)</f>
        <v>0.53101752726820894</v>
      </c>
      <c r="X69" s="628">
        <f>IFERROR(('Provoz opční 2'!V$16+2*'Provoz opční 2'!V$17)/('Provoz opční 2'!V$4+2*'Provoz opční 2'!V$5),0)</f>
        <v>0.53101752726820894</v>
      </c>
      <c r="Y69" s="628">
        <f>IFERROR(('Provoz opční 2'!W$16+2*'Provoz opční 2'!W$17)/('Provoz opční 2'!W$4+2*'Provoz opční 2'!W$5),0)</f>
        <v>0.53101752726820894</v>
      </c>
      <c r="Z69" s="628">
        <f>IFERROR(('Provoz opční 2'!X$16+2*'Provoz opční 2'!X$17)/('Provoz opční 2'!X$4+2*'Provoz opční 2'!X$5),0)</f>
        <v>0.53101752726820894</v>
      </c>
      <c r="AA69" s="628">
        <f>IFERROR(('Provoz opční 2'!Y$16+2*'Provoz opční 2'!Y$17)/('Provoz opční 2'!Y$4+2*'Provoz opční 2'!Y$5),0)</f>
        <v>0.53101752726820894</v>
      </c>
      <c r="AB69" s="628">
        <f>IFERROR(('Provoz opční 2'!Z$16+2*'Provoz opční 2'!Z$17)/('Provoz opční 2'!Z$4+2*'Provoz opční 2'!Z$5),0)</f>
        <v>0.53101752726820894</v>
      </c>
      <c r="AC69" s="628">
        <f>IFERROR(('Provoz opční 2'!AA$16+2*'Provoz opční 2'!AA$17)/('Provoz opční 2'!AA$4+2*'Provoz opční 2'!AA$5),0)</f>
        <v>0.53101752726820894</v>
      </c>
      <c r="AD69" s="628">
        <f>IFERROR(('Provoz opční 2'!AB$16+2*'Provoz opční 2'!AB$17)/('Provoz opční 2'!AB$4+2*'Provoz opční 2'!AB$5),0)</f>
        <v>0.53101752726820894</v>
      </c>
      <c r="AE69" s="628">
        <f>IFERROR(('Provoz opční 2'!AC$16+2*'Provoz opční 2'!AC$17)/('Provoz opční 2'!AC$4+2*'Provoz opční 2'!AC$5),0)</f>
        <v>0.53101752726820894</v>
      </c>
      <c r="AF69" s="628">
        <f>IFERROR(('Provoz opční 2'!AD$16+2*'Provoz opční 2'!AD$17)/('Provoz opční 2'!AD$4+2*'Provoz opční 2'!AD$5),0)</f>
        <v>0.53101752726820894</v>
      </c>
      <c r="AG69" s="628">
        <f>IFERROR(('Provoz opční 2'!AE$16+2*'Provoz opční 2'!AE$17)/('Provoz opční 2'!AE$4+2*'Provoz opční 2'!AE$5),0)</f>
        <v>0.53101752726820894</v>
      </c>
      <c r="AH69" s="628">
        <f>IFERROR(('Provoz opční 2'!AF$16+2*'Provoz opční 2'!AF$17)/('Provoz opční 2'!AF$4+2*'Provoz opční 2'!AF$5),0)</f>
        <v>0.53101752726820894</v>
      </c>
      <c r="AI69" s="628">
        <f>IFERROR(('Provoz opční 2'!AG$16+2*'Provoz opční 2'!AG$17)/('Provoz opční 2'!AG$4+2*'Provoz opční 2'!AG$5),0)</f>
        <v>0.53101752726820894</v>
      </c>
      <c r="AJ69" s="628">
        <f>IFERROR(('Provoz opční 2'!AH$16+2*'Provoz opční 2'!AH$17)/('Provoz opční 2'!AH$4+2*'Provoz opční 2'!AH$5),0)</f>
        <v>0.53101752726820894</v>
      </c>
      <c r="AK69" s="654">
        <f>IFERROR(('Provoz opční 2'!AI$16+2*'Provoz opční 2'!AI$17)/('Provoz opční 2'!AI$4+2*'Provoz opční 2'!AI$5),0)</f>
        <v>0.53101752726820894</v>
      </c>
      <c r="AL69" s="727" t="s">
        <v>623</v>
      </c>
      <c r="AM69" s="699"/>
      <c r="AN69" s="710"/>
      <c r="AO69" s="710"/>
      <c r="AP69" s="710"/>
      <c r="AQ69" s="711"/>
      <c r="AR69" s="702"/>
    </row>
    <row r="70" spans="1:44" x14ac:dyDescent="0.3">
      <c r="A70" s="9">
        <f t="shared" si="11"/>
        <v>16</v>
      </c>
      <c r="B70" s="67" t="str">
        <f t="shared" si="11"/>
        <v>Zisk</v>
      </c>
      <c r="C70" s="341" t="str">
        <f t="shared" si="10"/>
        <v/>
      </c>
      <c r="D70" s="68" t="str">
        <f t="shared" si="10"/>
        <v/>
      </c>
      <c r="E70" s="628">
        <f>IFERROR(('Provoz opční 2'!C$16+2*'Provoz opční 2'!C$17)/('Provoz opční 2'!C$4+2*'Provoz opční 2'!C$5),0)</f>
        <v>0</v>
      </c>
      <c r="F70" s="628">
        <f>IFERROR(('Provoz opční 2'!D$16+2*'Provoz opční 2'!D$17)/('Provoz opční 2'!D$4+2*'Provoz opční 2'!D$5),0)</f>
        <v>0</v>
      </c>
      <c r="G70" s="628">
        <f>IFERROR(('Provoz opční 2'!E$16+2*'Provoz opční 2'!E$17)/('Provoz opční 2'!E$4+2*'Provoz opční 2'!E$5),0)</f>
        <v>0</v>
      </c>
      <c r="H70" s="628">
        <f>IFERROR(('Provoz opční 2'!F$16+2*'Provoz opční 2'!F$17)/('Provoz opční 2'!F$4+2*'Provoz opční 2'!F$5),0)</f>
        <v>0</v>
      </c>
      <c r="I70" s="628">
        <f>IFERROR(('Provoz opční 2'!G$16+2*'Provoz opční 2'!G$17)/('Provoz opční 2'!G$4+2*'Provoz opční 2'!G$5),0)</f>
        <v>0</v>
      </c>
      <c r="J70" s="628">
        <f>IFERROR(('Provoz opční 2'!H$16+2*'Provoz opční 2'!H$17)/('Provoz opční 2'!H$4+2*'Provoz opční 2'!H$5),0)</f>
        <v>0</v>
      </c>
      <c r="K70" s="628">
        <f>IFERROR(('Provoz opční 2'!I$16+2*'Provoz opční 2'!I$17)/('Provoz opční 2'!I$4+2*'Provoz opční 2'!I$5),0)</f>
        <v>0.36686367846370804</v>
      </c>
      <c r="L70" s="628">
        <f>IFERROR(('Provoz opční 2'!J$16+2*'Provoz opční 2'!J$17)/('Provoz opční 2'!J$4+2*'Provoz opční 2'!J$5),0)</f>
        <v>0.53101752726820894</v>
      </c>
      <c r="M70" s="628">
        <f>IFERROR(('Provoz opční 2'!K$16+2*'Provoz opční 2'!K$17)/('Provoz opční 2'!K$4+2*'Provoz opční 2'!K$5),0)</f>
        <v>0.53101752726820894</v>
      </c>
      <c r="N70" s="628">
        <f>IFERROR(('Provoz opční 2'!L$16+2*'Provoz opční 2'!L$17)/('Provoz opční 2'!L$4+2*'Provoz opční 2'!L$5),0)</f>
        <v>0.53101752726820894</v>
      </c>
      <c r="O70" s="628">
        <f>IFERROR(('Provoz opční 2'!M$16+2*'Provoz opční 2'!M$17)/('Provoz opční 2'!M$4+2*'Provoz opční 2'!M$5),0)</f>
        <v>0.53101752726820894</v>
      </c>
      <c r="P70" s="628">
        <f>IFERROR(('Provoz opční 2'!N$16+2*'Provoz opční 2'!N$17)/('Provoz opční 2'!N$4+2*'Provoz opční 2'!N$5),0)</f>
        <v>0.53101752726820894</v>
      </c>
      <c r="Q70" s="628">
        <f>IFERROR(('Provoz opční 2'!O$16+2*'Provoz opční 2'!O$17)/('Provoz opční 2'!O$4+2*'Provoz opční 2'!O$5),0)</f>
        <v>0.53101752726820894</v>
      </c>
      <c r="R70" s="628">
        <f>IFERROR(('Provoz opční 2'!P$16+2*'Provoz opční 2'!P$17)/('Provoz opční 2'!P$4+2*'Provoz opční 2'!P$5),0)</f>
        <v>0.53101752726820894</v>
      </c>
      <c r="S70" s="628">
        <f>IFERROR(('Provoz opční 2'!Q$16+2*'Provoz opční 2'!Q$17)/('Provoz opční 2'!Q$4+2*'Provoz opční 2'!Q$5),0)</f>
        <v>0.53101752726820894</v>
      </c>
      <c r="T70" s="628">
        <f>IFERROR(('Provoz opční 2'!R$16+2*'Provoz opční 2'!R$17)/('Provoz opční 2'!R$4+2*'Provoz opční 2'!R$5),0)</f>
        <v>0.53101752726820894</v>
      </c>
      <c r="U70" s="628">
        <f>IFERROR(('Provoz opční 2'!S$16+2*'Provoz opční 2'!S$17)/('Provoz opční 2'!S$4+2*'Provoz opční 2'!S$5),0)</f>
        <v>0.53101752726820894</v>
      </c>
      <c r="V70" s="628">
        <f>IFERROR(('Provoz opční 2'!T$16+2*'Provoz opční 2'!T$17)/('Provoz opční 2'!T$4+2*'Provoz opční 2'!T$5),0)</f>
        <v>0.53101752726820894</v>
      </c>
      <c r="W70" s="628">
        <f>IFERROR(('Provoz opční 2'!U$16+2*'Provoz opční 2'!U$17)/('Provoz opční 2'!U$4+2*'Provoz opční 2'!U$5),0)</f>
        <v>0.53101752726820894</v>
      </c>
      <c r="X70" s="628">
        <f>IFERROR(('Provoz opční 2'!V$16+2*'Provoz opční 2'!V$17)/('Provoz opční 2'!V$4+2*'Provoz opční 2'!V$5),0)</f>
        <v>0.53101752726820894</v>
      </c>
      <c r="Y70" s="628">
        <f>IFERROR(('Provoz opční 2'!W$16+2*'Provoz opční 2'!W$17)/('Provoz opční 2'!W$4+2*'Provoz opční 2'!W$5),0)</f>
        <v>0.53101752726820894</v>
      </c>
      <c r="Z70" s="628">
        <f>IFERROR(('Provoz opční 2'!X$16+2*'Provoz opční 2'!X$17)/('Provoz opční 2'!X$4+2*'Provoz opční 2'!X$5),0)</f>
        <v>0.53101752726820894</v>
      </c>
      <c r="AA70" s="628">
        <f>IFERROR(('Provoz opční 2'!Y$16+2*'Provoz opční 2'!Y$17)/('Provoz opční 2'!Y$4+2*'Provoz opční 2'!Y$5),0)</f>
        <v>0.53101752726820894</v>
      </c>
      <c r="AB70" s="628">
        <f>IFERROR(('Provoz opční 2'!Z$16+2*'Provoz opční 2'!Z$17)/('Provoz opční 2'!Z$4+2*'Provoz opční 2'!Z$5),0)</f>
        <v>0.53101752726820894</v>
      </c>
      <c r="AC70" s="628">
        <f>IFERROR(('Provoz opční 2'!AA$16+2*'Provoz opční 2'!AA$17)/('Provoz opční 2'!AA$4+2*'Provoz opční 2'!AA$5),0)</f>
        <v>0.53101752726820894</v>
      </c>
      <c r="AD70" s="628">
        <f>IFERROR(('Provoz opční 2'!AB$16+2*'Provoz opční 2'!AB$17)/('Provoz opční 2'!AB$4+2*'Provoz opční 2'!AB$5),0)</f>
        <v>0.53101752726820894</v>
      </c>
      <c r="AE70" s="628">
        <f>IFERROR(('Provoz opční 2'!AC$16+2*'Provoz opční 2'!AC$17)/('Provoz opční 2'!AC$4+2*'Provoz opční 2'!AC$5),0)</f>
        <v>0.53101752726820894</v>
      </c>
      <c r="AF70" s="628">
        <f>IFERROR(('Provoz opční 2'!AD$16+2*'Provoz opční 2'!AD$17)/('Provoz opční 2'!AD$4+2*'Provoz opční 2'!AD$5),0)</f>
        <v>0.53101752726820894</v>
      </c>
      <c r="AG70" s="628">
        <f>IFERROR(('Provoz opční 2'!AE$16+2*'Provoz opční 2'!AE$17)/('Provoz opční 2'!AE$4+2*'Provoz opční 2'!AE$5),0)</f>
        <v>0.53101752726820894</v>
      </c>
      <c r="AH70" s="628">
        <f>IFERROR(('Provoz opční 2'!AF$16+2*'Provoz opční 2'!AF$17)/('Provoz opční 2'!AF$4+2*'Provoz opční 2'!AF$5),0)</f>
        <v>0.53101752726820894</v>
      </c>
      <c r="AI70" s="628">
        <f>IFERROR(('Provoz opční 2'!AG$16+2*'Provoz opční 2'!AG$17)/('Provoz opční 2'!AG$4+2*'Provoz opční 2'!AG$5),0)</f>
        <v>0.53101752726820894</v>
      </c>
      <c r="AJ70" s="628">
        <f>IFERROR(('Provoz opční 2'!AH$16+2*'Provoz opční 2'!AH$17)/('Provoz opční 2'!AH$4+2*'Provoz opční 2'!AH$5),0)</f>
        <v>0.53101752726820894</v>
      </c>
      <c r="AK70" s="654">
        <f>IFERROR(('Provoz opční 2'!AI$16+2*'Provoz opční 2'!AI$17)/('Provoz opční 2'!AI$4+2*'Provoz opční 2'!AI$5),0)</f>
        <v>0.53101752726820894</v>
      </c>
      <c r="AL70" s="727" t="s">
        <v>623</v>
      </c>
      <c r="AM70" s="699"/>
      <c r="AN70" s="710"/>
      <c r="AO70" s="710"/>
      <c r="AP70" s="710"/>
      <c r="AQ70" s="711"/>
      <c r="AR70" s="702"/>
    </row>
    <row r="71" spans="1:44" ht="15" thickBot="1" x14ac:dyDescent="0.35">
      <c r="A71" s="5"/>
      <c r="B71" s="69"/>
      <c r="C71" s="342"/>
      <c r="D71" s="7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32"/>
      <c r="AL71" s="732"/>
      <c r="AM71" s="698"/>
      <c r="AN71" s="698"/>
      <c r="AO71" s="698"/>
      <c r="AP71" s="698"/>
      <c r="AQ71" s="698"/>
      <c r="AR71" s="702"/>
    </row>
    <row r="72" spans="1:44" s="534" customFormat="1" hidden="1" x14ac:dyDescent="0.3">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1"/>
      <c r="AM72" s="557"/>
      <c r="AN72" s="542"/>
      <c r="AO72" s="542"/>
      <c r="AP72" s="542"/>
      <c r="AQ72" s="542"/>
      <c r="AR72" s="536"/>
    </row>
    <row r="73" spans="1:44" s="534" customFormat="1" hidden="1" x14ac:dyDescent="0.3">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1"/>
      <c r="AM73" s="557"/>
      <c r="AN73" s="542"/>
      <c r="AO73" s="542"/>
      <c r="AP73" s="542"/>
      <c r="AQ73" s="542"/>
      <c r="AR73" s="536"/>
    </row>
    <row r="74" spans="1:44" s="534" customFormat="1" hidden="1" x14ac:dyDescent="0.3">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1"/>
      <c r="AM74" s="557"/>
      <c r="AN74" s="542"/>
      <c r="AO74" s="542"/>
      <c r="AP74" s="542"/>
      <c r="AQ74" s="542"/>
      <c r="AR74" s="536"/>
    </row>
    <row r="75" spans="1:44" s="534" customFormat="1" hidden="1" x14ac:dyDescent="0.3">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1"/>
      <c r="AM75" s="557"/>
      <c r="AN75" s="542"/>
      <c r="AO75" s="542"/>
      <c r="AP75" s="542"/>
      <c r="AQ75" s="542"/>
      <c r="AR75" s="536"/>
    </row>
    <row r="76" spans="1:44" s="534" customFormat="1" hidden="1" x14ac:dyDescent="0.3">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1"/>
      <c r="AM76" s="557"/>
      <c r="AN76" s="542"/>
      <c r="AO76" s="542"/>
      <c r="AP76" s="542"/>
      <c r="AQ76" s="542"/>
      <c r="AR76" s="536"/>
    </row>
    <row r="77" spans="1:44" s="534" customFormat="1"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5"/>
      <c r="AM77" s="542"/>
      <c r="AN77" s="542"/>
      <c r="AO77" s="542"/>
      <c r="AP77" s="542"/>
      <c r="AQ77" s="542"/>
      <c r="AR77" s="536"/>
    </row>
    <row r="78" spans="1:44"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2"/>
      <c r="AM78" s="542"/>
      <c r="AN78" s="542"/>
      <c r="AO78" s="542"/>
      <c r="AP78" s="542"/>
      <c r="AQ78" s="542"/>
      <c r="AR78" s="536"/>
    </row>
    <row r="79" spans="1:44" hidden="1" x14ac:dyDescent="0.3">
      <c r="A79" s="9"/>
      <c r="B79" s="67"/>
      <c r="C79" s="67"/>
      <c r="D79" s="76"/>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712"/>
      <c r="AM79" s="560"/>
      <c r="AN79" s="699"/>
      <c r="AO79" s="699"/>
      <c r="AP79" s="699"/>
      <c r="AQ79" s="555"/>
      <c r="AR79" s="702"/>
    </row>
    <row r="80" spans="1:44" ht="15" hidden="1" thickBot="1" x14ac:dyDescent="0.35">
      <c r="A80" s="5"/>
      <c r="B80" s="69"/>
      <c r="C80" s="69"/>
      <c r="D80" s="70"/>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393"/>
      <c r="AM80" s="706"/>
      <c r="AN80" s="700"/>
      <c r="AO80" s="700"/>
      <c r="AP80" s="700"/>
      <c r="AQ80" s="707"/>
      <c r="AR80" s="702"/>
    </row>
    <row r="81" spans="1:44" ht="14.4" hidden="1" customHeight="1" x14ac:dyDescent="0.3">
      <c r="AL81" s="715"/>
      <c r="AM81" s="555"/>
      <c r="AN81" s="702"/>
      <c r="AO81" s="702"/>
      <c r="AP81" s="702"/>
      <c r="AQ81" s="702"/>
      <c r="AR81" s="702"/>
    </row>
    <row r="82" spans="1:44" ht="14.4" hidden="1" customHeight="1" x14ac:dyDescent="0.3">
      <c r="AL82" s="715"/>
      <c r="AM82" s="555"/>
      <c r="AN82" s="702"/>
      <c r="AO82" s="702"/>
      <c r="AP82" s="702"/>
      <c r="AQ82" s="702"/>
      <c r="AR82" s="702"/>
    </row>
    <row r="83" spans="1:44" ht="14.4" hidden="1" customHeight="1" x14ac:dyDescent="0.3">
      <c r="AL83" s="715"/>
      <c r="AM83" s="555"/>
      <c r="AN83" s="702"/>
      <c r="AO83" s="702"/>
      <c r="AP83" s="702"/>
      <c r="AQ83" s="702"/>
      <c r="AR83" s="702"/>
    </row>
    <row r="84" spans="1:44" ht="15" thickBot="1" x14ac:dyDescent="0.35">
      <c r="C84" s="77"/>
      <c r="D84" s="79"/>
      <c r="AL84" s="714"/>
      <c r="AM84" s="555"/>
      <c r="AN84" s="702"/>
      <c r="AO84" s="702"/>
      <c r="AP84" s="702"/>
      <c r="AQ84" s="702"/>
      <c r="AR84" s="702"/>
    </row>
    <row r="85" spans="1:44" x14ac:dyDescent="0.3">
      <c r="A85" s="13" t="str">
        <f>A1</f>
        <v>Klíč opční 2</v>
      </c>
      <c r="B85" s="13"/>
      <c r="C85" s="15"/>
      <c r="D85" s="15"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653"/>
      <c r="AL85" s="733" t="s">
        <v>620</v>
      </c>
      <c r="AM85" s="698"/>
      <c r="AN85" s="1013"/>
      <c r="AO85" s="1013"/>
      <c r="AP85" s="1013"/>
      <c r="AQ85" s="1013"/>
      <c r="AR85" s="702"/>
    </row>
    <row r="86" spans="1:44" ht="15" thickBot="1" x14ac:dyDescent="0.35">
      <c r="A86" s="6" t="str">
        <f>A2</f>
        <v>Rozdělení cenotvorných položek mezi Objednatele</v>
      </c>
      <c r="B86" s="60"/>
      <c r="C86" s="40"/>
      <c r="D86" s="61"/>
      <c r="E86" s="7" t="str">
        <f>E2</f>
        <v>XII/29</v>
      </c>
      <c r="F86" s="7" t="str">
        <f t="shared" ref="F86:AK86" si="12">F2</f>
        <v>I-VI/30</v>
      </c>
      <c r="G86" s="7" t="str">
        <f t="shared" si="12"/>
        <v>VI-XII/30</v>
      </c>
      <c r="H86" s="7" t="str">
        <f t="shared" si="12"/>
        <v>XII/30</v>
      </c>
      <c r="I86" s="7">
        <f t="shared" si="12"/>
        <v>2031</v>
      </c>
      <c r="J86" s="7">
        <f t="shared" si="12"/>
        <v>2032</v>
      </c>
      <c r="K86" s="7">
        <f t="shared" si="12"/>
        <v>2033</v>
      </c>
      <c r="L86" s="7">
        <f t="shared" si="12"/>
        <v>2034</v>
      </c>
      <c r="M86" s="7">
        <f t="shared" si="12"/>
        <v>2035</v>
      </c>
      <c r="N86" s="7">
        <f t="shared" si="12"/>
        <v>2036</v>
      </c>
      <c r="O86" s="7">
        <f t="shared" si="12"/>
        <v>2037</v>
      </c>
      <c r="P86" s="7">
        <f t="shared" si="12"/>
        <v>2038</v>
      </c>
      <c r="Q86" s="7">
        <f t="shared" si="12"/>
        <v>2039</v>
      </c>
      <c r="R86" s="7">
        <f t="shared" si="12"/>
        <v>2040</v>
      </c>
      <c r="S86" s="7">
        <f t="shared" si="12"/>
        <v>2041</v>
      </c>
      <c r="T86" s="7">
        <f t="shared" si="12"/>
        <v>2042</v>
      </c>
      <c r="U86" s="7">
        <f t="shared" si="12"/>
        <v>2043</v>
      </c>
      <c r="V86" s="7">
        <f t="shared" si="12"/>
        <v>2044</v>
      </c>
      <c r="W86" s="7">
        <f t="shared" si="12"/>
        <v>2045</v>
      </c>
      <c r="X86" s="7">
        <f t="shared" si="12"/>
        <v>2046</v>
      </c>
      <c r="Y86" s="7">
        <f t="shared" si="12"/>
        <v>2047</v>
      </c>
      <c r="Z86" s="7">
        <f t="shared" si="12"/>
        <v>2048</v>
      </c>
      <c r="AA86" s="7">
        <f t="shared" si="12"/>
        <v>2049</v>
      </c>
      <c r="AB86" s="7">
        <f t="shared" si="12"/>
        <v>2050</v>
      </c>
      <c r="AC86" s="7">
        <f t="shared" si="12"/>
        <v>2051</v>
      </c>
      <c r="AD86" s="7">
        <f t="shared" si="12"/>
        <v>2052</v>
      </c>
      <c r="AE86" s="7">
        <f t="shared" si="12"/>
        <v>2053</v>
      </c>
      <c r="AF86" s="7">
        <f t="shared" si="12"/>
        <v>2054</v>
      </c>
      <c r="AG86" s="7">
        <f t="shared" si="12"/>
        <v>2055</v>
      </c>
      <c r="AH86" s="7">
        <f t="shared" si="12"/>
        <v>2056</v>
      </c>
      <c r="AI86" s="7">
        <f t="shared" si="12"/>
        <v>2057</v>
      </c>
      <c r="AJ86" s="7">
        <f t="shared" si="12"/>
        <v>2058</v>
      </c>
      <c r="AK86" s="8">
        <f t="shared" si="12"/>
        <v>2059</v>
      </c>
      <c r="AL86" s="725" t="s">
        <v>621</v>
      </c>
      <c r="AM86" s="709"/>
      <c r="AN86" s="693"/>
      <c r="AO86" s="693"/>
      <c r="AP86" s="693"/>
      <c r="AQ86" s="693"/>
      <c r="AR86" s="702"/>
    </row>
    <row r="87" spans="1:44" ht="15" thickTop="1" x14ac:dyDescent="0.3">
      <c r="A87" s="3">
        <f t="shared" ref="A87:D102" si="13">IF(A45="","",A45)</f>
        <v>1</v>
      </c>
      <c r="B87" s="44" t="str">
        <f t="shared" si="13"/>
        <v>Trakční energie a palivo</v>
      </c>
      <c r="C87" s="62">
        <f t="shared" si="13"/>
        <v>1.1000000000000001</v>
      </c>
      <c r="D87" s="63" t="str">
        <f t="shared" si="13"/>
        <v>Elektrická energie</v>
      </c>
      <c r="E87" s="629">
        <f>IFERROR(('Provoz opční 2'!C$28+2*'Provoz opční 2'!C$29)/('Provoz opční 2'!C$4+2*'Provoz opční 2'!C$5),0)</f>
        <v>0</v>
      </c>
      <c r="F87" s="629">
        <f>IFERROR(('Provoz opční 2'!D$28+2*'Provoz opční 2'!D$29)/('Provoz opční 2'!D$4+2*'Provoz opční 2'!D$5),0)</f>
        <v>0</v>
      </c>
      <c r="G87" s="629">
        <f>IFERROR(('Provoz opční 2'!E$28+2*'Provoz opční 2'!E$29)/('Provoz opční 2'!E$4+2*'Provoz opční 2'!E$5),0)</f>
        <v>0</v>
      </c>
      <c r="H87" s="629">
        <f>IFERROR(('Provoz opční 2'!F$28+2*'Provoz opční 2'!F$29)/('Provoz opční 2'!F$4+2*'Provoz opční 2'!F$5),0)</f>
        <v>0</v>
      </c>
      <c r="I87" s="629">
        <f>IFERROR(('Provoz opční 2'!G$28+2*'Provoz opční 2'!G$29)/('Provoz opční 2'!G$4+2*'Provoz opční 2'!G$5),0)</f>
        <v>0</v>
      </c>
      <c r="J87" s="629">
        <f>IFERROR(('Provoz opční 2'!H$28+2*'Provoz opční 2'!H$29)/('Provoz opční 2'!H$4+2*'Provoz opční 2'!H$5),0)</f>
        <v>0</v>
      </c>
      <c r="K87" s="629">
        <f>IFERROR(('Provoz opční 2'!I$28+2*'Provoz opční 2'!I$29)/('Provoz opční 2'!I$4+2*'Provoz opční 2'!I$5),0)</f>
        <v>0.63313632153629196</v>
      </c>
      <c r="L87" s="629">
        <f>IFERROR(('Provoz opční 2'!J$28+2*'Provoz opční 2'!J$29)/('Provoz opční 2'!J$4+2*'Provoz opční 2'!J$5),0)</f>
        <v>0.46898247273179089</v>
      </c>
      <c r="M87" s="629">
        <f>IFERROR(('Provoz opční 2'!K$28+2*'Provoz opční 2'!K$29)/('Provoz opční 2'!K$4+2*'Provoz opční 2'!K$5),0)</f>
        <v>0.46898247273179089</v>
      </c>
      <c r="N87" s="629">
        <f>IFERROR(('Provoz opční 2'!L$28+2*'Provoz opční 2'!L$29)/('Provoz opční 2'!L$4+2*'Provoz opční 2'!L$5),0)</f>
        <v>0.46898247273179089</v>
      </c>
      <c r="O87" s="629">
        <f>IFERROR(('Provoz opční 2'!M$28+2*'Provoz opční 2'!M$29)/('Provoz opční 2'!M$4+2*'Provoz opční 2'!M$5),0)</f>
        <v>0.46898247273179089</v>
      </c>
      <c r="P87" s="629">
        <f>IFERROR(('Provoz opční 2'!N$28+2*'Provoz opční 2'!N$29)/('Provoz opční 2'!N$4+2*'Provoz opční 2'!N$5),0)</f>
        <v>0.46898247273179089</v>
      </c>
      <c r="Q87" s="629">
        <f>IFERROR(('Provoz opční 2'!O$28+2*'Provoz opční 2'!O$29)/('Provoz opční 2'!O$4+2*'Provoz opční 2'!O$5),0)</f>
        <v>0.46898247273179089</v>
      </c>
      <c r="R87" s="629">
        <f>IFERROR(('Provoz opční 2'!P$28+2*'Provoz opční 2'!P$29)/('Provoz opční 2'!P$4+2*'Provoz opční 2'!P$5),0)</f>
        <v>0.46898247273179089</v>
      </c>
      <c r="S87" s="629">
        <f>IFERROR(('Provoz opční 2'!Q$28+2*'Provoz opční 2'!Q$29)/('Provoz opční 2'!Q$4+2*'Provoz opční 2'!Q$5),0)</f>
        <v>0.46898247273179089</v>
      </c>
      <c r="T87" s="629">
        <f>IFERROR(('Provoz opční 2'!R$28+2*'Provoz opční 2'!R$29)/('Provoz opční 2'!R$4+2*'Provoz opční 2'!R$5),0)</f>
        <v>0.46898247273179089</v>
      </c>
      <c r="U87" s="629">
        <f>IFERROR(('Provoz opční 2'!S$28+2*'Provoz opční 2'!S$29)/('Provoz opční 2'!S$4+2*'Provoz opční 2'!S$5),0)</f>
        <v>0.46898247273179089</v>
      </c>
      <c r="V87" s="629">
        <f>IFERROR(('Provoz opční 2'!T$28+2*'Provoz opční 2'!T$29)/('Provoz opční 2'!T$4+2*'Provoz opční 2'!T$5),0)</f>
        <v>0.46898247273179089</v>
      </c>
      <c r="W87" s="629">
        <f>IFERROR(('Provoz opční 2'!U$28+2*'Provoz opční 2'!U$29)/('Provoz opční 2'!U$4+2*'Provoz opční 2'!U$5),0)</f>
        <v>0.46898247273179089</v>
      </c>
      <c r="X87" s="629">
        <f>IFERROR(('Provoz opční 2'!V$28+2*'Provoz opční 2'!V$29)/('Provoz opční 2'!V$4+2*'Provoz opční 2'!V$5),0)</f>
        <v>0.46898247273179089</v>
      </c>
      <c r="Y87" s="629">
        <f>IFERROR(('Provoz opční 2'!W$28+2*'Provoz opční 2'!W$29)/('Provoz opční 2'!W$4+2*'Provoz opční 2'!W$5),0)</f>
        <v>0.46898247273179089</v>
      </c>
      <c r="Z87" s="629">
        <f>IFERROR(('Provoz opční 2'!X$28+2*'Provoz opční 2'!X$29)/('Provoz opční 2'!X$4+2*'Provoz opční 2'!X$5),0)</f>
        <v>0.46898247273179089</v>
      </c>
      <c r="AA87" s="629">
        <f>IFERROR(('Provoz opční 2'!Y$28+2*'Provoz opční 2'!Y$29)/('Provoz opční 2'!Y$4+2*'Provoz opční 2'!Y$5),0)</f>
        <v>0.46898247273179089</v>
      </c>
      <c r="AB87" s="629">
        <f>IFERROR(('Provoz opční 2'!Z$28+2*'Provoz opční 2'!Z$29)/('Provoz opční 2'!Z$4+2*'Provoz opční 2'!Z$5),0)</f>
        <v>0.46898247273179089</v>
      </c>
      <c r="AC87" s="629">
        <f>IFERROR(('Provoz opční 2'!AA$28+2*'Provoz opční 2'!AA$29)/('Provoz opční 2'!AA$4+2*'Provoz opční 2'!AA$5),0)</f>
        <v>0.46898247273179089</v>
      </c>
      <c r="AD87" s="629">
        <f>IFERROR(('Provoz opční 2'!AB$28+2*'Provoz opční 2'!AB$29)/('Provoz opční 2'!AB$4+2*'Provoz opční 2'!AB$5),0)</f>
        <v>0.46898247273179089</v>
      </c>
      <c r="AE87" s="629">
        <f>IFERROR(('Provoz opční 2'!AC$28+2*'Provoz opční 2'!AC$29)/('Provoz opční 2'!AC$4+2*'Provoz opční 2'!AC$5),0)</f>
        <v>0.46898247273179089</v>
      </c>
      <c r="AF87" s="629">
        <f>IFERROR(('Provoz opční 2'!AD$28+2*'Provoz opční 2'!AD$29)/('Provoz opční 2'!AD$4+2*'Provoz opční 2'!AD$5),0)</f>
        <v>0.46898247273179089</v>
      </c>
      <c r="AG87" s="629">
        <f>IFERROR(('Provoz opční 2'!AE$28+2*'Provoz opční 2'!AE$29)/('Provoz opční 2'!AE$4+2*'Provoz opční 2'!AE$5),0)</f>
        <v>0.46898247273179089</v>
      </c>
      <c r="AH87" s="629">
        <f>IFERROR(('Provoz opční 2'!AF$28+2*'Provoz opční 2'!AF$29)/('Provoz opční 2'!AF$4+2*'Provoz opční 2'!AF$5),0)</f>
        <v>0.46898247273179089</v>
      </c>
      <c r="AI87" s="629">
        <f>IFERROR(('Provoz opční 2'!AG$28+2*'Provoz opční 2'!AG$29)/('Provoz opční 2'!AG$4+2*'Provoz opční 2'!AG$5),0)</f>
        <v>0.46898247273179089</v>
      </c>
      <c r="AJ87" s="629">
        <f>IFERROR(('Provoz opční 2'!AH$28+2*'Provoz opční 2'!AH$29)/('Provoz opční 2'!AH$4+2*'Provoz opční 2'!AH$5),0)</f>
        <v>0.46898247273179089</v>
      </c>
      <c r="AK87" s="659">
        <f>IFERROR(('Provoz opční 2'!AI$28+2*'Provoz opční 2'!AI$29)/('Provoz opční 2'!AI$4+2*'Provoz opční 2'!AI$5),0)</f>
        <v>0.46898247273179089</v>
      </c>
      <c r="AL87" s="726" t="s">
        <v>623</v>
      </c>
      <c r="AM87" s="699"/>
      <c r="AN87" s="711"/>
      <c r="AO87" s="711"/>
      <c r="AP87" s="711"/>
      <c r="AQ87" s="711"/>
      <c r="AR87" s="702"/>
    </row>
    <row r="88" spans="1:44" x14ac:dyDescent="0.3">
      <c r="A88" s="4" t="str">
        <f t="shared" si="13"/>
        <v/>
      </c>
      <c r="B88" s="45" t="str">
        <f t="shared" si="13"/>
        <v/>
      </c>
      <c r="C88" s="64">
        <f t="shared" si="13"/>
        <v>1.2</v>
      </c>
      <c r="D88" s="65" t="str">
        <f t="shared" si="13"/>
        <v>Motorová nafta</v>
      </c>
      <c r="E88" s="629">
        <f>IFERROR(('Provoz opční 2'!C$28+2*'Provoz opční 2'!C$29)/('Provoz opční 2'!C$4+2*'Provoz opční 2'!C$5),0)</f>
        <v>0</v>
      </c>
      <c r="F88" s="629">
        <f>IFERROR(('Provoz opční 2'!D$28+2*'Provoz opční 2'!D$29)/('Provoz opční 2'!D$4+2*'Provoz opční 2'!D$5),0)</f>
        <v>0</v>
      </c>
      <c r="G88" s="629">
        <f>IFERROR(('Provoz opční 2'!E$28+2*'Provoz opční 2'!E$29)/('Provoz opční 2'!E$4+2*'Provoz opční 2'!E$5),0)</f>
        <v>0</v>
      </c>
      <c r="H88" s="629">
        <f>IFERROR(('Provoz opční 2'!F$28+2*'Provoz opční 2'!F$29)/('Provoz opční 2'!F$4+2*'Provoz opční 2'!F$5),0)</f>
        <v>0</v>
      </c>
      <c r="I88" s="629">
        <f>IFERROR(('Provoz opční 2'!G$28+2*'Provoz opční 2'!G$29)/('Provoz opční 2'!G$4+2*'Provoz opční 2'!G$5),0)</f>
        <v>0</v>
      </c>
      <c r="J88" s="629">
        <f>IFERROR(('Provoz opční 2'!H$28+2*'Provoz opční 2'!H$29)/('Provoz opční 2'!H$4+2*'Provoz opční 2'!H$5),0)</f>
        <v>0</v>
      </c>
      <c r="K88" s="629">
        <f>IFERROR(('Provoz opční 2'!I$28+2*'Provoz opční 2'!I$29)/('Provoz opční 2'!I$4+2*'Provoz opční 2'!I$5),0)</f>
        <v>0.63313632153629196</v>
      </c>
      <c r="L88" s="629">
        <f>IFERROR(('Provoz opční 2'!J$28+2*'Provoz opční 2'!J$29)/('Provoz opční 2'!J$4+2*'Provoz opční 2'!J$5),0)</f>
        <v>0.46898247273179089</v>
      </c>
      <c r="M88" s="629">
        <f>IFERROR(('Provoz opční 2'!K$28+2*'Provoz opční 2'!K$29)/('Provoz opční 2'!K$4+2*'Provoz opční 2'!K$5),0)</f>
        <v>0.46898247273179089</v>
      </c>
      <c r="N88" s="629">
        <f>IFERROR(('Provoz opční 2'!L$28+2*'Provoz opční 2'!L$29)/('Provoz opční 2'!L$4+2*'Provoz opční 2'!L$5),0)</f>
        <v>0.46898247273179089</v>
      </c>
      <c r="O88" s="629">
        <f>IFERROR(('Provoz opční 2'!M$28+2*'Provoz opční 2'!M$29)/('Provoz opční 2'!M$4+2*'Provoz opční 2'!M$5),0)</f>
        <v>0.46898247273179089</v>
      </c>
      <c r="P88" s="629">
        <f>IFERROR(('Provoz opční 2'!N$28+2*'Provoz opční 2'!N$29)/('Provoz opční 2'!N$4+2*'Provoz opční 2'!N$5),0)</f>
        <v>0.46898247273179089</v>
      </c>
      <c r="Q88" s="629">
        <f>IFERROR(('Provoz opční 2'!O$28+2*'Provoz opční 2'!O$29)/('Provoz opční 2'!O$4+2*'Provoz opční 2'!O$5),0)</f>
        <v>0.46898247273179089</v>
      </c>
      <c r="R88" s="629">
        <f>IFERROR(('Provoz opční 2'!P$28+2*'Provoz opční 2'!P$29)/('Provoz opční 2'!P$4+2*'Provoz opční 2'!P$5),0)</f>
        <v>0.46898247273179089</v>
      </c>
      <c r="S88" s="629">
        <f>IFERROR(('Provoz opční 2'!Q$28+2*'Provoz opční 2'!Q$29)/('Provoz opční 2'!Q$4+2*'Provoz opční 2'!Q$5),0)</f>
        <v>0.46898247273179089</v>
      </c>
      <c r="T88" s="629">
        <f>IFERROR(('Provoz opční 2'!R$28+2*'Provoz opční 2'!R$29)/('Provoz opční 2'!R$4+2*'Provoz opční 2'!R$5),0)</f>
        <v>0.46898247273179089</v>
      </c>
      <c r="U88" s="629">
        <f>IFERROR(('Provoz opční 2'!S$28+2*'Provoz opční 2'!S$29)/('Provoz opční 2'!S$4+2*'Provoz opční 2'!S$5),0)</f>
        <v>0.46898247273179089</v>
      </c>
      <c r="V88" s="629">
        <f>IFERROR(('Provoz opční 2'!T$28+2*'Provoz opční 2'!T$29)/('Provoz opční 2'!T$4+2*'Provoz opční 2'!T$5),0)</f>
        <v>0.46898247273179089</v>
      </c>
      <c r="W88" s="629">
        <f>IFERROR(('Provoz opční 2'!U$28+2*'Provoz opční 2'!U$29)/('Provoz opční 2'!U$4+2*'Provoz opční 2'!U$5),0)</f>
        <v>0.46898247273179089</v>
      </c>
      <c r="X88" s="629">
        <f>IFERROR(('Provoz opční 2'!V$28+2*'Provoz opční 2'!V$29)/('Provoz opční 2'!V$4+2*'Provoz opční 2'!V$5),0)</f>
        <v>0.46898247273179089</v>
      </c>
      <c r="Y88" s="629">
        <f>IFERROR(('Provoz opční 2'!W$28+2*'Provoz opční 2'!W$29)/('Provoz opční 2'!W$4+2*'Provoz opční 2'!W$5),0)</f>
        <v>0.46898247273179089</v>
      </c>
      <c r="Z88" s="629">
        <f>IFERROR(('Provoz opční 2'!X$28+2*'Provoz opční 2'!X$29)/('Provoz opční 2'!X$4+2*'Provoz opční 2'!X$5),0)</f>
        <v>0.46898247273179089</v>
      </c>
      <c r="AA88" s="629">
        <f>IFERROR(('Provoz opční 2'!Y$28+2*'Provoz opční 2'!Y$29)/('Provoz opční 2'!Y$4+2*'Provoz opční 2'!Y$5),0)</f>
        <v>0.46898247273179089</v>
      </c>
      <c r="AB88" s="629">
        <f>IFERROR(('Provoz opční 2'!Z$28+2*'Provoz opční 2'!Z$29)/('Provoz opční 2'!Z$4+2*'Provoz opční 2'!Z$5),0)</f>
        <v>0.46898247273179089</v>
      </c>
      <c r="AC88" s="629">
        <f>IFERROR(('Provoz opční 2'!AA$28+2*'Provoz opční 2'!AA$29)/('Provoz opční 2'!AA$4+2*'Provoz opční 2'!AA$5),0)</f>
        <v>0.46898247273179089</v>
      </c>
      <c r="AD88" s="629">
        <f>IFERROR(('Provoz opční 2'!AB$28+2*'Provoz opční 2'!AB$29)/('Provoz opční 2'!AB$4+2*'Provoz opční 2'!AB$5),0)</f>
        <v>0.46898247273179089</v>
      </c>
      <c r="AE88" s="629">
        <f>IFERROR(('Provoz opční 2'!AC$28+2*'Provoz opční 2'!AC$29)/('Provoz opční 2'!AC$4+2*'Provoz opční 2'!AC$5),0)</f>
        <v>0.46898247273179089</v>
      </c>
      <c r="AF88" s="629">
        <f>IFERROR(('Provoz opční 2'!AD$28+2*'Provoz opční 2'!AD$29)/('Provoz opční 2'!AD$4+2*'Provoz opční 2'!AD$5),0)</f>
        <v>0.46898247273179089</v>
      </c>
      <c r="AG88" s="629">
        <f>IFERROR(('Provoz opční 2'!AE$28+2*'Provoz opční 2'!AE$29)/('Provoz opční 2'!AE$4+2*'Provoz opční 2'!AE$5),0)</f>
        <v>0.46898247273179089</v>
      </c>
      <c r="AH88" s="629">
        <f>IFERROR(('Provoz opční 2'!AF$28+2*'Provoz opční 2'!AF$29)/('Provoz opční 2'!AF$4+2*'Provoz opční 2'!AF$5),0)</f>
        <v>0.46898247273179089</v>
      </c>
      <c r="AI88" s="629">
        <f>IFERROR(('Provoz opční 2'!AG$28+2*'Provoz opční 2'!AG$29)/('Provoz opční 2'!AG$4+2*'Provoz opční 2'!AG$5),0)</f>
        <v>0.46898247273179089</v>
      </c>
      <c r="AJ88" s="629">
        <f>IFERROR(('Provoz opční 2'!AH$28+2*'Provoz opční 2'!AH$29)/('Provoz opční 2'!AH$4+2*'Provoz opční 2'!AH$5),0)</f>
        <v>0.46898247273179089</v>
      </c>
      <c r="AK88" s="659">
        <f>IFERROR(('Provoz opční 2'!AI$28+2*'Provoz opční 2'!AI$29)/('Provoz opční 2'!AI$4+2*'Provoz opční 2'!AI$5),0)</f>
        <v>0.46898247273179089</v>
      </c>
      <c r="AL88" s="727" t="s">
        <v>623</v>
      </c>
      <c r="AM88" s="699"/>
      <c r="AN88" s="710"/>
      <c r="AO88" s="711"/>
      <c r="AP88" s="710"/>
      <c r="AQ88" s="711"/>
      <c r="AR88" s="702"/>
    </row>
    <row r="89" spans="1:44" x14ac:dyDescent="0.3">
      <c r="A89" s="4">
        <f t="shared" si="13"/>
        <v>2</v>
      </c>
      <c r="B89" s="45" t="str">
        <f t="shared" si="13"/>
        <v>Netrakční energie a palivo</v>
      </c>
      <c r="C89" s="64" t="str">
        <f t="shared" si="13"/>
        <v/>
      </c>
      <c r="D89" s="65" t="str">
        <f t="shared" si="13"/>
        <v/>
      </c>
      <c r="E89" s="629">
        <f>IFERROR(('Provoz opční 2'!C$28+2*'Provoz opční 2'!C$29)/('Provoz opční 2'!C$4+2*'Provoz opční 2'!C$5),0)</f>
        <v>0</v>
      </c>
      <c r="F89" s="629">
        <f>IFERROR(('Provoz opční 2'!D$28+2*'Provoz opční 2'!D$29)/('Provoz opční 2'!D$4+2*'Provoz opční 2'!D$5),0)</f>
        <v>0</v>
      </c>
      <c r="G89" s="629">
        <f>IFERROR(('Provoz opční 2'!E$28+2*'Provoz opční 2'!E$29)/('Provoz opční 2'!E$4+2*'Provoz opční 2'!E$5),0)</f>
        <v>0</v>
      </c>
      <c r="H89" s="629">
        <f>IFERROR(('Provoz opční 2'!F$28+2*'Provoz opční 2'!F$29)/('Provoz opční 2'!F$4+2*'Provoz opční 2'!F$5),0)</f>
        <v>0</v>
      </c>
      <c r="I89" s="629">
        <f>IFERROR(('Provoz opční 2'!G$28+2*'Provoz opční 2'!G$29)/('Provoz opční 2'!G$4+2*'Provoz opční 2'!G$5),0)</f>
        <v>0</v>
      </c>
      <c r="J89" s="629">
        <f>IFERROR(('Provoz opční 2'!H$28+2*'Provoz opční 2'!H$29)/('Provoz opční 2'!H$4+2*'Provoz opční 2'!H$5),0)</f>
        <v>0</v>
      </c>
      <c r="K89" s="629">
        <f>IFERROR(('Provoz opční 2'!I$28+2*'Provoz opční 2'!I$29)/('Provoz opční 2'!I$4+2*'Provoz opční 2'!I$5),0)</f>
        <v>0.63313632153629196</v>
      </c>
      <c r="L89" s="629">
        <f>IFERROR(('Provoz opční 2'!J$28+2*'Provoz opční 2'!J$29)/('Provoz opční 2'!J$4+2*'Provoz opční 2'!J$5),0)</f>
        <v>0.46898247273179089</v>
      </c>
      <c r="M89" s="629">
        <f>IFERROR(('Provoz opční 2'!K$28+2*'Provoz opční 2'!K$29)/('Provoz opční 2'!K$4+2*'Provoz opční 2'!K$5),0)</f>
        <v>0.46898247273179089</v>
      </c>
      <c r="N89" s="629">
        <f>IFERROR(('Provoz opční 2'!L$28+2*'Provoz opční 2'!L$29)/('Provoz opční 2'!L$4+2*'Provoz opční 2'!L$5),0)</f>
        <v>0.46898247273179089</v>
      </c>
      <c r="O89" s="629">
        <f>IFERROR(('Provoz opční 2'!M$28+2*'Provoz opční 2'!M$29)/('Provoz opční 2'!M$4+2*'Provoz opční 2'!M$5),0)</f>
        <v>0.46898247273179089</v>
      </c>
      <c r="P89" s="629">
        <f>IFERROR(('Provoz opční 2'!N$28+2*'Provoz opční 2'!N$29)/('Provoz opční 2'!N$4+2*'Provoz opční 2'!N$5),0)</f>
        <v>0.46898247273179089</v>
      </c>
      <c r="Q89" s="629">
        <f>IFERROR(('Provoz opční 2'!O$28+2*'Provoz opční 2'!O$29)/('Provoz opční 2'!O$4+2*'Provoz opční 2'!O$5),0)</f>
        <v>0.46898247273179089</v>
      </c>
      <c r="R89" s="629">
        <f>IFERROR(('Provoz opční 2'!P$28+2*'Provoz opční 2'!P$29)/('Provoz opční 2'!P$4+2*'Provoz opční 2'!P$5),0)</f>
        <v>0.46898247273179089</v>
      </c>
      <c r="S89" s="629">
        <f>IFERROR(('Provoz opční 2'!Q$28+2*'Provoz opční 2'!Q$29)/('Provoz opční 2'!Q$4+2*'Provoz opční 2'!Q$5),0)</f>
        <v>0.46898247273179089</v>
      </c>
      <c r="T89" s="629">
        <f>IFERROR(('Provoz opční 2'!R$28+2*'Provoz opční 2'!R$29)/('Provoz opční 2'!R$4+2*'Provoz opční 2'!R$5),0)</f>
        <v>0.46898247273179089</v>
      </c>
      <c r="U89" s="629">
        <f>IFERROR(('Provoz opční 2'!S$28+2*'Provoz opční 2'!S$29)/('Provoz opční 2'!S$4+2*'Provoz opční 2'!S$5),0)</f>
        <v>0.46898247273179089</v>
      </c>
      <c r="V89" s="629">
        <f>IFERROR(('Provoz opční 2'!T$28+2*'Provoz opční 2'!T$29)/('Provoz opční 2'!T$4+2*'Provoz opční 2'!T$5),0)</f>
        <v>0.46898247273179089</v>
      </c>
      <c r="W89" s="629">
        <f>IFERROR(('Provoz opční 2'!U$28+2*'Provoz opční 2'!U$29)/('Provoz opční 2'!U$4+2*'Provoz opční 2'!U$5),0)</f>
        <v>0.46898247273179089</v>
      </c>
      <c r="X89" s="629">
        <f>IFERROR(('Provoz opční 2'!V$28+2*'Provoz opční 2'!V$29)/('Provoz opční 2'!V$4+2*'Provoz opční 2'!V$5),0)</f>
        <v>0.46898247273179089</v>
      </c>
      <c r="Y89" s="629">
        <f>IFERROR(('Provoz opční 2'!W$28+2*'Provoz opční 2'!W$29)/('Provoz opční 2'!W$4+2*'Provoz opční 2'!W$5),0)</f>
        <v>0.46898247273179089</v>
      </c>
      <c r="Z89" s="629">
        <f>IFERROR(('Provoz opční 2'!X$28+2*'Provoz opční 2'!X$29)/('Provoz opční 2'!X$4+2*'Provoz opční 2'!X$5),0)</f>
        <v>0.46898247273179089</v>
      </c>
      <c r="AA89" s="629">
        <f>IFERROR(('Provoz opční 2'!Y$28+2*'Provoz opční 2'!Y$29)/('Provoz opční 2'!Y$4+2*'Provoz opční 2'!Y$5),0)</f>
        <v>0.46898247273179089</v>
      </c>
      <c r="AB89" s="629">
        <f>IFERROR(('Provoz opční 2'!Z$28+2*'Provoz opční 2'!Z$29)/('Provoz opční 2'!Z$4+2*'Provoz opční 2'!Z$5),0)</f>
        <v>0.46898247273179089</v>
      </c>
      <c r="AC89" s="629">
        <f>IFERROR(('Provoz opční 2'!AA$28+2*'Provoz opční 2'!AA$29)/('Provoz opční 2'!AA$4+2*'Provoz opční 2'!AA$5),0)</f>
        <v>0.46898247273179089</v>
      </c>
      <c r="AD89" s="629">
        <f>IFERROR(('Provoz opční 2'!AB$28+2*'Provoz opční 2'!AB$29)/('Provoz opční 2'!AB$4+2*'Provoz opční 2'!AB$5),0)</f>
        <v>0.46898247273179089</v>
      </c>
      <c r="AE89" s="629">
        <f>IFERROR(('Provoz opční 2'!AC$28+2*'Provoz opční 2'!AC$29)/('Provoz opční 2'!AC$4+2*'Provoz opční 2'!AC$5),0)</f>
        <v>0.46898247273179089</v>
      </c>
      <c r="AF89" s="629">
        <f>IFERROR(('Provoz opční 2'!AD$28+2*'Provoz opční 2'!AD$29)/('Provoz opční 2'!AD$4+2*'Provoz opční 2'!AD$5),0)</f>
        <v>0.46898247273179089</v>
      </c>
      <c r="AG89" s="629">
        <f>IFERROR(('Provoz opční 2'!AE$28+2*'Provoz opční 2'!AE$29)/('Provoz opční 2'!AE$4+2*'Provoz opční 2'!AE$5),0)</f>
        <v>0.46898247273179089</v>
      </c>
      <c r="AH89" s="629">
        <f>IFERROR(('Provoz opční 2'!AF$28+2*'Provoz opční 2'!AF$29)/('Provoz opční 2'!AF$4+2*'Provoz opční 2'!AF$5),0)</f>
        <v>0.46898247273179089</v>
      </c>
      <c r="AI89" s="629">
        <f>IFERROR(('Provoz opční 2'!AG$28+2*'Provoz opční 2'!AG$29)/('Provoz opční 2'!AG$4+2*'Provoz opční 2'!AG$5),0)</f>
        <v>0.46898247273179089</v>
      </c>
      <c r="AJ89" s="629">
        <f>IFERROR(('Provoz opční 2'!AH$28+2*'Provoz opční 2'!AH$29)/('Provoz opční 2'!AH$4+2*'Provoz opční 2'!AH$5),0)</f>
        <v>0.46898247273179089</v>
      </c>
      <c r="AK89" s="659">
        <f>IFERROR(('Provoz opční 2'!AI$28+2*'Provoz opční 2'!AI$29)/('Provoz opční 2'!AI$4+2*'Provoz opční 2'!AI$5),0)</f>
        <v>0.46898247273179089</v>
      </c>
      <c r="AL89" s="727" t="s">
        <v>623</v>
      </c>
      <c r="AM89" s="699"/>
      <c r="AN89" s="710"/>
      <c r="AO89" s="711"/>
      <c r="AP89" s="710"/>
      <c r="AQ89" s="711"/>
      <c r="AR89" s="702"/>
    </row>
    <row r="90" spans="1:44" x14ac:dyDescent="0.3">
      <c r="A90" s="4">
        <f t="shared" si="13"/>
        <v>3</v>
      </c>
      <c r="B90" s="45" t="str">
        <f t="shared" si="13"/>
        <v>Přímý materiál</v>
      </c>
      <c r="C90" s="64" t="str">
        <f t="shared" si="13"/>
        <v/>
      </c>
      <c r="D90" s="65" t="str">
        <f t="shared" si="13"/>
        <v/>
      </c>
      <c r="E90" s="629">
        <f>IFERROR(('Provoz opční 2'!C$28+2*'Provoz opční 2'!C$29)/('Provoz opční 2'!C$4+2*'Provoz opční 2'!C$5),0)</f>
        <v>0</v>
      </c>
      <c r="F90" s="629">
        <f>IFERROR(('Provoz opční 2'!D$28+2*'Provoz opční 2'!D$29)/('Provoz opční 2'!D$4+2*'Provoz opční 2'!D$5),0)</f>
        <v>0</v>
      </c>
      <c r="G90" s="629">
        <f>IFERROR(('Provoz opční 2'!E$28+2*'Provoz opční 2'!E$29)/('Provoz opční 2'!E$4+2*'Provoz opční 2'!E$5),0)</f>
        <v>0</v>
      </c>
      <c r="H90" s="629">
        <f>IFERROR(('Provoz opční 2'!F$28+2*'Provoz opční 2'!F$29)/('Provoz opční 2'!F$4+2*'Provoz opční 2'!F$5),0)</f>
        <v>0</v>
      </c>
      <c r="I90" s="629">
        <f>IFERROR(('Provoz opční 2'!G$28+2*'Provoz opční 2'!G$29)/('Provoz opční 2'!G$4+2*'Provoz opční 2'!G$5),0)</f>
        <v>0</v>
      </c>
      <c r="J90" s="629">
        <f>IFERROR(('Provoz opční 2'!H$28+2*'Provoz opční 2'!H$29)/('Provoz opční 2'!H$4+2*'Provoz opční 2'!H$5),0)</f>
        <v>0</v>
      </c>
      <c r="K90" s="629">
        <f>IFERROR(('Provoz opční 2'!I$28+2*'Provoz opční 2'!I$29)/('Provoz opční 2'!I$4+2*'Provoz opční 2'!I$5),0)</f>
        <v>0.63313632153629196</v>
      </c>
      <c r="L90" s="629">
        <f>IFERROR(('Provoz opční 2'!J$28+2*'Provoz opční 2'!J$29)/('Provoz opční 2'!J$4+2*'Provoz opční 2'!J$5),0)</f>
        <v>0.46898247273179089</v>
      </c>
      <c r="M90" s="629">
        <f>IFERROR(('Provoz opční 2'!K$28+2*'Provoz opční 2'!K$29)/('Provoz opční 2'!K$4+2*'Provoz opční 2'!K$5),0)</f>
        <v>0.46898247273179089</v>
      </c>
      <c r="N90" s="629">
        <f>IFERROR(('Provoz opční 2'!L$28+2*'Provoz opční 2'!L$29)/('Provoz opční 2'!L$4+2*'Provoz opční 2'!L$5),0)</f>
        <v>0.46898247273179089</v>
      </c>
      <c r="O90" s="629">
        <f>IFERROR(('Provoz opční 2'!M$28+2*'Provoz opční 2'!M$29)/('Provoz opční 2'!M$4+2*'Provoz opční 2'!M$5),0)</f>
        <v>0.46898247273179089</v>
      </c>
      <c r="P90" s="629">
        <f>IFERROR(('Provoz opční 2'!N$28+2*'Provoz opční 2'!N$29)/('Provoz opční 2'!N$4+2*'Provoz opční 2'!N$5),0)</f>
        <v>0.46898247273179089</v>
      </c>
      <c r="Q90" s="629">
        <f>IFERROR(('Provoz opční 2'!O$28+2*'Provoz opční 2'!O$29)/('Provoz opční 2'!O$4+2*'Provoz opční 2'!O$5),0)</f>
        <v>0.46898247273179089</v>
      </c>
      <c r="R90" s="629">
        <f>IFERROR(('Provoz opční 2'!P$28+2*'Provoz opční 2'!P$29)/('Provoz opční 2'!P$4+2*'Provoz opční 2'!P$5),0)</f>
        <v>0.46898247273179089</v>
      </c>
      <c r="S90" s="629">
        <f>IFERROR(('Provoz opční 2'!Q$28+2*'Provoz opční 2'!Q$29)/('Provoz opční 2'!Q$4+2*'Provoz opční 2'!Q$5),0)</f>
        <v>0.46898247273179089</v>
      </c>
      <c r="T90" s="629">
        <f>IFERROR(('Provoz opční 2'!R$28+2*'Provoz opční 2'!R$29)/('Provoz opční 2'!R$4+2*'Provoz opční 2'!R$5),0)</f>
        <v>0.46898247273179089</v>
      </c>
      <c r="U90" s="629">
        <f>IFERROR(('Provoz opční 2'!S$28+2*'Provoz opční 2'!S$29)/('Provoz opční 2'!S$4+2*'Provoz opční 2'!S$5),0)</f>
        <v>0.46898247273179089</v>
      </c>
      <c r="V90" s="629">
        <f>IFERROR(('Provoz opční 2'!T$28+2*'Provoz opční 2'!T$29)/('Provoz opční 2'!T$4+2*'Provoz opční 2'!T$5),0)</f>
        <v>0.46898247273179089</v>
      </c>
      <c r="W90" s="629">
        <f>IFERROR(('Provoz opční 2'!U$28+2*'Provoz opční 2'!U$29)/('Provoz opční 2'!U$4+2*'Provoz opční 2'!U$5),0)</f>
        <v>0.46898247273179089</v>
      </c>
      <c r="X90" s="629">
        <f>IFERROR(('Provoz opční 2'!V$28+2*'Provoz opční 2'!V$29)/('Provoz opční 2'!V$4+2*'Provoz opční 2'!V$5),0)</f>
        <v>0.46898247273179089</v>
      </c>
      <c r="Y90" s="629">
        <f>IFERROR(('Provoz opční 2'!W$28+2*'Provoz opční 2'!W$29)/('Provoz opční 2'!W$4+2*'Provoz opční 2'!W$5),0)</f>
        <v>0.46898247273179089</v>
      </c>
      <c r="Z90" s="629">
        <f>IFERROR(('Provoz opční 2'!X$28+2*'Provoz opční 2'!X$29)/('Provoz opční 2'!X$4+2*'Provoz opční 2'!X$5),0)</f>
        <v>0.46898247273179089</v>
      </c>
      <c r="AA90" s="629">
        <f>IFERROR(('Provoz opční 2'!Y$28+2*'Provoz opční 2'!Y$29)/('Provoz opční 2'!Y$4+2*'Provoz opční 2'!Y$5),0)</f>
        <v>0.46898247273179089</v>
      </c>
      <c r="AB90" s="629">
        <f>IFERROR(('Provoz opční 2'!Z$28+2*'Provoz opční 2'!Z$29)/('Provoz opční 2'!Z$4+2*'Provoz opční 2'!Z$5),0)</f>
        <v>0.46898247273179089</v>
      </c>
      <c r="AC90" s="629">
        <f>IFERROR(('Provoz opční 2'!AA$28+2*'Provoz opční 2'!AA$29)/('Provoz opční 2'!AA$4+2*'Provoz opční 2'!AA$5),0)</f>
        <v>0.46898247273179089</v>
      </c>
      <c r="AD90" s="629">
        <f>IFERROR(('Provoz opční 2'!AB$28+2*'Provoz opční 2'!AB$29)/('Provoz opční 2'!AB$4+2*'Provoz opční 2'!AB$5),0)</f>
        <v>0.46898247273179089</v>
      </c>
      <c r="AE90" s="629">
        <f>IFERROR(('Provoz opční 2'!AC$28+2*'Provoz opční 2'!AC$29)/('Provoz opční 2'!AC$4+2*'Provoz opční 2'!AC$5),0)</f>
        <v>0.46898247273179089</v>
      </c>
      <c r="AF90" s="629">
        <f>IFERROR(('Provoz opční 2'!AD$28+2*'Provoz opční 2'!AD$29)/('Provoz opční 2'!AD$4+2*'Provoz opční 2'!AD$5),0)</f>
        <v>0.46898247273179089</v>
      </c>
      <c r="AG90" s="629">
        <f>IFERROR(('Provoz opční 2'!AE$28+2*'Provoz opční 2'!AE$29)/('Provoz opční 2'!AE$4+2*'Provoz opční 2'!AE$5),0)</f>
        <v>0.46898247273179089</v>
      </c>
      <c r="AH90" s="629">
        <f>IFERROR(('Provoz opční 2'!AF$28+2*'Provoz opční 2'!AF$29)/('Provoz opční 2'!AF$4+2*'Provoz opční 2'!AF$5),0)</f>
        <v>0.46898247273179089</v>
      </c>
      <c r="AI90" s="629">
        <f>IFERROR(('Provoz opční 2'!AG$28+2*'Provoz opční 2'!AG$29)/('Provoz opční 2'!AG$4+2*'Provoz opční 2'!AG$5),0)</f>
        <v>0.46898247273179089</v>
      </c>
      <c r="AJ90" s="629">
        <f>IFERROR(('Provoz opční 2'!AH$28+2*'Provoz opční 2'!AH$29)/('Provoz opční 2'!AH$4+2*'Provoz opční 2'!AH$5),0)</f>
        <v>0.46898247273179089</v>
      </c>
      <c r="AK90" s="659">
        <f>IFERROR(('Provoz opční 2'!AI$28+2*'Provoz opční 2'!AI$29)/('Provoz opční 2'!AI$4+2*'Provoz opční 2'!AI$5),0)</f>
        <v>0.46898247273179089</v>
      </c>
      <c r="AL90" s="727" t="s">
        <v>623</v>
      </c>
      <c r="AM90" s="699"/>
      <c r="AN90" s="710"/>
      <c r="AO90" s="711"/>
      <c r="AP90" s="710"/>
      <c r="AQ90" s="711"/>
      <c r="AR90" s="702"/>
    </row>
    <row r="91" spans="1:44" x14ac:dyDescent="0.3">
      <c r="A91" s="4">
        <f t="shared" si="13"/>
        <v>4</v>
      </c>
      <c r="B91" s="45" t="str">
        <f t="shared" si="13"/>
        <v>Opravy a údržba vozidel</v>
      </c>
      <c r="C91" s="64" t="str">
        <f t="shared" si="13"/>
        <v/>
      </c>
      <c r="D91" s="65" t="str">
        <f t="shared" si="13"/>
        <v/>
      </c>
      <c r="E91" s="629">
        <f>IFERROR(('Provoz opční 2'!C$28+2*'Provoz opční 2'!C$29)/('Provoz opční 2'!C$4+2*'Provoz opční 2'!C$5),0)</f>
        <v>0</v>
      </c>
      <c r="F91" s="629">
        <f>IFERROR(('Provoz opční 2'!D$28+2*'Provoz opční 2'!D$29)/('Provoz opční 2'!D$4+2*'Provoz opční 2'!D$5),0)</f>
        <v>0</v>
      </c>
      <c r="G91" s="629">
        <f>IFERROR(('Provoz opční 2'!E$28+2*'Provoz opční 2'!E$29)/('Provoz opční 2'!E$4+2*'Provoz opční 2'!E$5),0)</f>
        <v>0</v>
      </c>
      <c r="H91" s="629">
        <f>IFERROR(('Provoz opční 2'!F$28+2*'Provoz opční 2'!F$29)/('Provoz opční 2'!F$4+2*'Provoz opční 2'!F$5),0)</f>
        <v>0</v>
      </c>
      <c r="I91" s="629">
        <f>IFERROR(('Provoz opční 2'!G$28+2*'Provoz opční 2'!G$29)/('Provoz opční 2'!G$4+2*'Provoz opční 2'!G$5),0)</f>
        <v>0</v>
      </c>
      <c r="J91" s="629">
        <f>IFERROR(('Provoz opční 2'!H$28+2*'Provoz opční 2'!H$29)/('Provoz opční 2'!H$4+2*'Provoz opční 2'!H$5),0)</f>
        <v>0</v>
      </c>
      <c r="K91" s="629">
        <f>IFERROR(('Provoz opční 2'!I$28+2*'Provoz opční 2'!I$29)/('Provoz opční 2'!I$4+2*'Provoz opční 2'!I$5),0)</f>
        <v>0.63313632153629196</v>
      </c>
      <c r="L91" s="629">
        <f>IFERROR(('Provoz opční 2'!J$28+2*'Provoz opční 2'!J$29)/('Provoz opční 2'!J$4+2*'Provoz opční 2'!J$5),0)</f>
        <v>0.46898247273179089</v>
      </c>
      <c r="M91" s="629">
        <f>IFERROR(('Provoz opční 2'!K$28+2*'Provoz opční 2'!K$29)/('Provoz opční 2'!K$4+2*'Provoz opční 2'!K$5),0)</f>
        <v>0.46898247273179089</v>
      </c>
      <c r="N91" s="629">
        <f>IFERROR(('Provoz opční 2'!L$28+2*'Provoz opční 2'!L$29)/('Provoz opční 2'!L$4+2*'Provoz opční 2'!L$5),0)</f>
        <v>0.46898247273179089</v>
      </c>
      <c r="O91" s="629">
        <f>IFERROR(('Provoz opční 2'!M$28+2*'Provoz opční 2'!M$29)/('Provoz opční 2'!M$4+2*'Provoz opční 2'!M$5),0)</f>
        <v>0.46898247273179089</v>
      </c>
      <c r="P91" s="629">
        <f>IFERROR(('Provoz opční 2'!N$28+2*'Provoz opční 2'!N$29)/('Provoz opční 2'!N$4+2*'Provoz opční 2'!N$5),0)</f>
        <v>0.46898247273179089</v>
      </c>
      <c r="Q91" s="629">
        <f>IFERROR(('Provoz opční 2'!O$28+2*'Provoz opční 2'!O$29)/('Provoz opční 2'!O$4+2*'Provoz opční 2'!O$5),0)</f>
        <v>0.46898247273179089</v>
      </c>
      <c r="R91" s="629">
        <f>IFERROR(('Provoz opční 2'!P$28+2*'Provoz opční 2'!P$29)/('Provoz opční 2'!P$4+2*'Provoz opční 2'!P$5),0)</f>
        <v>0.46898247273179089</v>
      </c>
      <c r="S91" s="629">
        <f>IFERROR(('Provoz opční 2'!Q$28+2*'Provoz opční 2'!Q$29)/('Provoz opční 2'!Q$4+2*'Provoz opční 2'!Q$5),0)</f>
        <v>0.46898247273179089</v>
      </c>
      <c r="T91" s="629">
        <f>IFERROR(('Provoz opční 2'!R$28+2*'Provoz opční 2'!R$29)/('Provoz opční 2'!R$4+2*'Provoz opční 2'!R$5),0)</f>
        <v>0.46898247273179089</v>
      </c>
      <c r="U91" s="629">
        <f>IFERROR(('Provoz opční 2'!S$28+2*'Provoz opční 2'!S$29)/('Provoz opční 2'!S$4+2*'Provoz opční 2'!S$5),0)</f>
        <v>0.46898247273179089</v>
      </c>
      <c r="V91" s="629">
        <f>IFERROR(('Provoz opční 2'!T$28+2*'Provoz opční 2'!T$29)/('Provoz opční 2'!T$4+2*'Provoz opční 2'!T$5),0)</f>
        <v>0.46898247273179089</v>
      </c>
      <c r="W91" s="629">
        <f>IFERROR(('Provoz opční 2'!U$28+2*'Provoz opční 2'!U$29)/('Provoz opční 2'!U$4+2*'Provoz opční 2'!U$5),0)</f>
        <v>0.46898247273179089</v>
      </c>
      <c r="X91" s="629">
        <f>IFERROR(('Provoz opční 2'!V$28+2*'Provoz opční 2'!V$29)/('Provoz opční 2'!V$4+2*'Provoz opční 2'!V$5),0)</f>
        <v>0.46898247273179089</v>
      </c>
      <c r="Y91" s="629">
        <f>IFERROR(('Provoz opční 2'!W$28+2*'Provoz opční 2'!W$29)/('Provoz opční 2'!W$4+2*'Provoz opční 2'!W$5),0)</f>
        <v>0.46898247273179089</v>
      </c>
      <c r="Z91" s="629">
        <f>IFERROR(('Provoz opční 2'!X$28+2*'Provoz opční 2'!X$29)/('Provoz opční 2'!X$4+2*'Provoz opční 2'!X$5),0)</f>
        <v>0.46898247273179089</v>
      </c>
      <c r="AA91" s="629">
        <f>IFERROR(('Provoz opční 2'!Y$28+2*'Provoz opční 2'!Y$29)/('Provoz opční 2'!Y$4+2*'Provoz opční 2'!Y$5),0)</f>
        <v>0.46898247273179089</v>
      </c>
      <c r="AB91" s="629">
        <f>IFERROR(('Provoz opční 2'!Z$28+2*'Provoz opční 2'!Z$29)/('Provoz opční 2'!Z$4+2*'Provoz opční 2'!Z$5),0)</f>
        <v>0.46898247273179089</v>
      </c>
      <c r="AC91" s="629">
        <f>IFERROR(('Provoz opční 2'!AA$28+2*'Provoz opční 2'!AA$29)/('Provoz opční 2'!AA$4+2*'Provoz opční 2'!AA$5),0)</f>
        <v>0.46898247273179089</v>
      </c>
      <c r="AD91" s="629">
        <f>IFERROR(('Provoz opční 2'!AB$28+2*'Provoz opční 2'!AB$29)/('Provoz opční 2'!AB$4+2*'Provoz opční 2'!AB$5),0)</f>
        <v>0.46898247273179089</v>
      </c>
      <c r="AE91" s="629">
        <f>IFERROR(('Provoz opční 2'!AC$28+2*'Provoz opční 2'!AC$29)/('Provoz opční 2'!AC$4+2*'Provoz opční 2'!AC$5),0)</f>
        <v>0.46898247273179089</v>
      </c>
      <c r="AF91" s="629">
        <f>IFERROR(('Provoz opční 2'!AD$28+2*'Provoz opční 2'!AD$29)/('Provoz opční 2'!AD$4+2*'Provoz opční 2'!AD$5),0)</f>
        <v>0.46898247273179089</v>
      </c>
      <c r="AG91" s="629">
        <f>IFERROR(('Provoz opční 2'!AE$28+2*'Provoz opční 2'!AE$29)/('Provoz opční 2'!AE$4+2*'Provoz opční 2'!AE$5),0)</f>
        <v>0.46898247273179089</v>
      </c>
      <c r="AH91" s="629">
        <f>IFERROR(('Provoz opční 2'!AF$28+2*'Provoz opční 2'!AF$29)/('Provoz opční 2'!AF$4+2*'Provoz opční 2'!AF$5),0)</f>
        <v>0.46898247273179089</v>
      </c>
      <c r="AI91" s="629">
        <f>IFERROR(('Provoz opční 2'!AG$28+2*'Provoz opční 2'!AG$29)/('Provoz opční 2'!AG$4+2*'Provoz opční 2'!AG$5),0)</f>
        <v>0.46898247273179089</v>
      </c>
      <c r="AJ91" s="629">
        <f>IFERROR(('Provoz opční 2'!AH$28+2*'Provoz opční 2'!AH$29)/('Provoz opční 2'!AH$4+2*'Provoz opční 2'!AH$5),0)</f>
        <v>0.46898247273179089</v>
      </c>
      <c r="AK91" s="659">
        <f>IFERROR(('Provoz opční 2'!AI$28+2*'Provoz opční 2'!AI$29)/('Provoz opční 2'!AI$4+2*'Provoz opční 2'!AI$5),0)</f>
        <v>0.46898247273179089</v>
      </c>
      <c r="AL91" s="727" t="s">
        <v>623</v>
      </c>
      <c r="AM91" s="699"/>
      <c r="AN91" s="710"/>
      <c r="AO91" s="711"/>
      <c r="AP91" s="710"/>
      <c r="AQ91" s="711"/>
      <c r="AR91" s="702"/>
    </row>
    <row r="92" spans="1:44" x14ac:dyDescent="0.3">
      <c r="A92" s="4">
        <f t="shared" si="13"/>
        <v>5</v>
      </c>
      <c r="B92" s="45" t="str">
        <f t="shared" si="13"/>
        <v>Odpisy dlouhodobého majetku</v>
      </c>
      <c r="C92" s="64">
        <f t="shared" si="13"/>
        <v>5.0999999999999996</v>
      </c>
      <c r="D92" s="66" t="str">
        <f t="shared" si="13"/>
        <v>Vozidla</v>
      </c>
      <c r="E92" s="629">
        <f>IFERROR(('Provoz opční 2'!C$28+2*'Provoz opční 2'!C$29)/('Provoz opční 2'!C$4+2*'Provoz opční 2'!C$5),0)</f>
        <v>0</v>
      </c>
      <c r="F92" s="629">
        <f>IFERROR(('Provoz opční 2'!D$28+2*'Provoz opční 2'!D$29)/('Provoz opční 2'!D$4+2*'Provoz opční 2'!D$5),0)</f>
        <v>0</v>
      </c>
      <c r="G92" s="629">
        <f>IFERROR(('Provoz opční 2'!E$28+2*'Provoz opční 2'!E$29)/('Provoz opční 2'!E$4+2*'Provoz opční 2'!E$5),0)</f>
        <v>0</v>
      </c>
      <c r="H92" s="629">
        <f>IFERROR(('Provoz opční 2'!F$28+2*'Provoz opční 2'!F$29)/('Provoz opční 2'!F$4+2*'Provoz opční 2'!F$5),0)</f>
        <v>0</v>
      </c>
      <c r="I92" s="629">
        <f>IFERROR(('Provoz opční 2'!G$28+2*'Provoz opční 2'!G$29)/('Provoz opční 2'!G$4+2*'Provoz opční 2'!G$5),0)</f>
        <v>0</v>
      </c>
      <c r="J92" s="629">
        <f>IFERROR(('Provoz opční 2'!H$28+2*'Provoz opční 2'!H$29)/('Provoz opční 2'!H$4+2*'Provoz opční 2'!H$5),0)</f>
        <v>0</v>
      </c>
      <c r="K92" s="629">
        <f>IFERROR(('Provoz opční 2'!I$28+2*'Provoz opční 2'!I$29)/('Provoz opční 2'!I$4+2*'Provoz opční 2'!I$5),0)</f>
        <v>0.63313632153629196</v>
      </c>
      <c r="L92" s="629">
        <f>IFERROR(('Provoz opční 2'!J$28+2*'Provoz opční 2'!J$29)/('Provoz opční 2'!J$4+2*'Provoz opční 2'!J$5),0)</f>
        <v>0.46898247273179089</v>
      </c>
      <c r="M92" s="629">
        <f>IFERROR(('Provoz opční 2'!K$28+2*'Provoz opční 2'!K$29)/('Provoz opční 2'!K$4+2*'Provoz opční 2'!K$5),0)</f>
        <v>0.46898247273179089</v>
      </c>
      <c r="N92" s="629">
        <f>IFERROR(('Provoz opční 2'!L$28+2*'Provoz opční 2'!L$29)/('Provoz opční 2'!L$4+2*'Provoz opční 2'!L$5),0)</f>
        <v>0.46898247273179089</v>
      </c>
      <c r="O92" s="629">
        <f>IFERROR(('Provoz opční 2'!M$28+2*'Provoz opční 2'!M$29)/('Provoz opční 2'!M$4+2*'Provoz opční 2'!M$5),0)</f>
        <v>0.46898247273179089</v>
      </c>
      <c r="P92" s="629">
        <f>IFERROR(('Provoz opční 2'!N$28+2*'Provoz opční 2'!N$29)/('Provoz opční 2'!N$4+2*'Provoz opční 2'!N$5),0)</f>
        <v>0.46898247273179089</v>
      </c>
      <c r="Q92" s="629">
        <f>IFERROR(('Provoz opční 2'!O$28+2*'Provoz opční 2'!O$29)/('Provoz opční 2'!O$4+2*'Provoz opční 2'!O$5),0)</f>
        <v>0.46898247273179089</v>
      </c>
      <c r="R92" s="629">
        <f>IFERROR(('Provoz opční 2'!P$28+2*'Provoz opční 2'!P$29)/('Provoz opční 2'!P$4+2*'Provoz opční 2'!P$5),0)</f>
        <v>0.46898247273179089</v>
      </c>
      <c r="S92" s="629">
        <f>IFERROR(('Provoz opční 2'!Q$28+2*'Provoz opční 2'!Q$29)/('Provoz opční 2'!Q$4+2*'Provoz opční 2'!Q$5),0)</f>
        <v>0.46898247273179089</v>
      </c>
      <c r="T92" s="629">
        <f>IFERROR(('Provoz opční 2'!R$28+2*'Provoz opční 2'!R$29)/('Provoz opční 2'!R$4+2*'Provoz opční 2'!R$5),0)</f>
        <v>0.46898247273179089</v>
      </c>
      <c r="U92" s="629">
        <f>IFERROR(('Provoz opční 2'!S$28+2*'Provoz opční 2'!S$29)/('Provoz opční 2'!S$4+2*'Provoz opční 2'!S$5),0)</f>
        <v>0.46898247273179089</v>
      </c>
      <c r="V92" s="629">
        <f>IFERROR(('Provoz opční 2'!T$28+2*'Provoz opční 2'!T$29)/('Provoz opční 2'!T$4+2*'Provoz opční 2'!T$5),0)</f>
        <v>0.46898247273179089</v>
      </c>
      <c r="W92" s="629">
        <f>IFERROR(('Provoz opční 2'!U$28+2*'Provoz opční 2'!U$29)/('Provoz opční 2'!U$4+2*'Provoz opční 2'!U$5),0)</f>
        <v>0.46898247273179089</v>
      </c>
      <c r="X92" s="629">
        <f>IFERROR(('Provoz opční 2'!V$28+2*'Provoz opční 2'!V$29)/('Provoz opční 2'!V$4+2*'Provoz opční 2'!V$5),0)</f>
        <v>0.46898247273179089</v>
      </c>
      <c r="Y92" s="629">
        <f>IFERROR(('Provoz opční 2'!W$28+2*'Provoz opční 2'!W$29)/('Provoz opční 2'!W$4+2*'Provoz opční 2'!W$5),0)</f>
        <v>0.46898247273179089</v>
      </c>
      <c r="Z92" s="629">
        <f>IFERROR(('Provoz opční 2'!X$28+2*'Provoz opční 2'!X$29)/('Provoz opční 2'!X$4+2*'Provoz opční 2'!X$5),0)</f>
        <v>0.46898247273179089</v>
      </c>
      <c r="AA92" s="629">
        <f>IFERROR(('Provoz opční 2'!Y$28+2*'Provoz opční 2'!Y$29)/('Provoz opční 2'!Y$4+2*'Provoz opční 2'!Y$5),0)</f>
        <v>0.46898247273179089</v>
      </c>
      <c r="AB92" s="629">
        <f>IFERROR(('Provoz opční 2'!Z$28+2*'Provoz opční 2'!Z$29)/('Provoz opční 2'!Z$4+2*'Provoz opční 2'!Z$5),0)</f>
        <v>0.46898247273179089</v>
      </c>
      <c r="AC92" s="629">
        <f>IFERROR(('Provoz opční 2'!AA$28+2*'Provoz opční 2'!AA$29)/('Provoz opční 2'!AA$4+2*'Provoz opční 2'!AA$5),0)</f>
        <v>0.46898247273179089</v>
      </c>
      <c r="AD92" s="629">
        <f>IFERROR(('Provoz opční 2'!AB$28+2*'Provoz opční 2'!AB$29)/('Provoz opční 2'!AB$4+2*'Provoz opční 2'!AB$5),0)</f>
        <v>0.46898247273179089</v>
      </c>
      <c r="AE92" s="629">
        <f>IFERROR(('Provoz opční 2'!AC$28+2*'Provoz opční 2'!AC$29)/('Provoz opční 2'!AC$4+2*'Provoz opční 2'!AC$5),0)</f>
        <v>0.46898247273179089</v>
      </c>
      <c r="AF92" s="629">
        <f>IFERROR(('Provoz opční 2'!AD$28+2*'Provoz opční 2'!AD$29)/('Provoz opční 2'!AD$4+2*'Provoz opční 2'!AD$5),0)</f>
        <v>0.46898247273179089</v>
      </c>
      <c r="AG92" s="629">
        <f>IFERROR(('Provoz opční 2'!AE$28+2*'Provoz opční 2'!AE$29)/('Provoz opční 2'!AE$4+2*'Provoz opční 2'!AE$5),0)</f>
        <v>0.46898247273179089</v>
      </c>
      <c r="AH92" s="629">
        <f>IFERROR(('Provoz opční 2'!AF$28+2*'Provoz opční 2'!AF$29)/('Provoz opční 2'!AF$4+2*'Provoz opční 2'!AF$5),0)</f>
        <v>0.46898247273179089</v>
      </c>
      <c r="AI92" s="629">
        <f>IFERROR(('Provoz opční 2'!AG$28+2*'Provoz opční 2'!AG$29)/('Provoz opční 2'!AG$4+2*'Provoz opční 2'!AG$5),0)</f>
        <v>0.46898247273179089</v>
      </c>
      <c r="AJ92" s="629">
        <f>IFERROR(('Provoz opční 2'!AH$28+2*'Provoz opční 2'!AH$29)/('Provoz opční 2'!AH$4+2*'Provoz opční 2'!AH$5),0)</f>
        <v>0.46898247273179089</v>
      </c>
      <c r="AK92" s="659">
        <f>IFERROR(('Provoz opční 2'!AI$28+2*'Provoz opční 2'!AI$29)/('Provoz opční 2'!AI$4+2*'Provoz opční 2'!AI$5),0)</f>
        <v>0.46898247273179089</v>
      </c>
      <c r="AL92" s="727" t="s">
        <v>623</v>
      </c>
      <c r="AM92" s="699"/>
      <c r="AN92" s="710"/>
      <c r="AO92" s="711"/>
      <c r="AP92" s="710"/>
      <c r="AQ92" s="711"/>
      <c r="AR92" s="702"/>
    </row>
    <row r="93" spans="1:44" x14ac:dyDescent="0.3">
      <c r="A93" s="4" t="str">
        <f t="shared" si="13"/>
        <v/>
      </c>
      <c r="B93" s="45" t="str">
        <f t="shared" si="13"/>
        <v/>
      </c>
      <c r="C93" s="64">
        <f t="shared" si="13"/>
        <v>5.2</v>
      </c>
      <c r="D93" s="66" t="str">
        <f t="shared" si="13"/>
        <v>Ostatní</v>
      </c>
      <c r="E93" s="629">
        <f>IFERROR(('Provoz opční 2'!C$28+2*'Provoz opční 2'!C$29)/('Provoz opční 2'!C$4+2*'Provoz opční 2'!C$5),0)</f>
        <v>0</v>
      </c>
      <c r="F93" s="629">
        <f>IFERROR(('Provoz opční 2'!D$28+2*'Provoz opční 2'!D$29)/('Provoz opční 2'!D$4+2*'Provoz opční 2'!D$5),0)</f>
        <v>0</v>
      </c>
      <c r="G93" s="629">
        <f>IFERROR(('Provoz opční 2'!E$28+2*'Provoz opční 2'!E$29)/('Provoz opční 2'!E$4+2*'Provoz opční 2'!E$5),0)</f>
        <v>0</v>
      </c>
      <c r="H93" s="629">
        <f>IFERROR(('Provoz opční 2'!F$28+2*'Provoz opční 2'!F$29)/('Provoz opční 2'!F$4+2*'Provoz opční 2'!F$5),0)</f>
        <v>0</v>
      </c>
      <c r="I93" s="629">
        <f>IFERROR(('Provoz opční 2'!G$28+2*'Provoz opční 2'!G$29)/('Provoz opční 2'!G$4+2*'Provoz opční 2'!G$5),0)</f>
        <v>0</v>
      </c>
      <c r="J93" s="629">
        <f>IFERROR(('Provoz opční 2'!H$28+2*'Provoz opční 2'!H$29)/('Provoz opční 2'!H$4+2*'Provoz opční 2'!H$5),0)</f>
        <v>0</v>
      </c>
      <c r="K93" s="629">
        <f>IFERROR(('Provoz opční 2'!I$28+2*'Provoz opční 2'!I$29)/('Provoz opční 2'!I$4+2*'Provoz opční 2'!I$5),0)</f>
        <v>0.63313632153629196</v>
      </c>
      <c r="L93" s="629">
        <f>IFERROR(('Provoz opční 2'!J$28+2*'Provoz opční 2'!J$29)/('Provoz opční 2'!J$4+2*'Provoz opční 2'!J$5),0)</f>
        <v>0.46898247273179089</v>
      </c>
      <c r="M93" s="629">
        <f>IFERROR(('Provoz opční 2'!K$28+2*'Provoz opční 2'!K$29)/('Provoz opční 2'!K$4+2*'Provoz opční 2'!K$5),0)</f>
        <v>0.46898247273179089</v>
      </c>
      <c r="N93" s="629">
        <f>IFERROR(('Provoz opční 2'!L$28+2*'Provoz opční 2'!L$29)/('Provoz opční 2'!L$4+2*'Provoz opční 2'!L$5),0)</f>
        <v>0.46898247273179089</v>
      </c>
      <c r="O93" s="629">
        <f>IFERROR(('Provoz opční 2'!M$28+2*'Provoz opční 2'!M$29)/('Provoz opční 2'!M$4+2*'Provoz opční 2'!M$5),0)</f>
        <v>0.46898247273179089</v>
      </c>
      <c r="P93" s="629">
        <f>IFERROR(('Provoz opční 2'!N$28+2*'Provoz opční 2'!N$29)/('Provoz opční 2'!N$4+2*'Provoz opční 2'!N$5),0)</f>
        <v>0.46898247273179089</v>
      </c>
      <c r="Q93" s="629">
        <f>IFERROR(('Provoz opční 2'!O$28+2*'Provoz opční 2'!O$29)/('Provoz opční 2'!O$4+2*'Provoz opční 2'!O$5),0)</f>
        <v>0.46898247273179089</v>
      </c>
      <c r="R93" s="629">
        <f>IFERROR(('Provoz opční 2'!P$28+2*'Provoz opční 2'!P$29)/('Provoz opční 2'!P$4+2*'Provoz opční 2'!P$5),0)</f>
        <v>0.46898247273179089</v>
      </c>
      <c r="S93" s="629">
        <f>IFERROR(('Provoz opční 2'!Q$28+2*'Provoz opční 2'!Q$29)/('Provoz opční 2'!Q$4+2*'Provoz opční 2'!Q$5),0)</f>
        <v>0.46898247273179089</v>
      </c>
      <c r="T93" s="629">
        <f>IFERROR(('Provoz opční 2'!R$28+2*'Provoz opční 2'!R$29)/('Provoz opční 2'!R$4+2*'Provoz opční 2'!R$5),0)</f>
        <v>0.46898247273179089</v>
      </c>
      <c r="U93" s="629">
        <f>IFERROR(('Provoz opční 2'!S$28+2*'Provoz opční 2'!S$29)/('Provoz opční 2'!S$4+2*'Provoz opční 2'!S$5),0)</f>
        <v>0.46898247273179089</v>
      </c>
      <c r="V93" s="629">
        <f>IFERROR(('Provoz opční 2'!T$28+2*'Provoz opční 2'!T$29)/('Provoz opční 2'!T$4+2*'Provoz opční 2'!T$5),0)</f>
        <v>0.46898247273179089</v>
      </c>
      <c r="W93" s="629">
        <f>IFERROR(('Provoz opční 2'!U$28+2*'Provoz opční 2'!U$29)/('Provoz opční 2'!U$4+2*'Provoz opční 2'!U$5),0)</f>
        <v>0.46898247273179089</v>
      </c>
      <c r="X93" s="629">
        <f>IFERROR(('Provoz opční 2'!V$28+2*'Provoz opční 2'!V$29)/('Provoz opční 2'!V$4+2*'Provoz opční 2'!V$5),0)</f>
        <v>0.46898247273179089</v>
      </c>
      <c r="Y93" s="629">
        <f>IFERROR(('Provoz opční 2'!W$28+2*'Provoz opční 2'!W$29)/('Provoz opční 2'!W$4+2*'Provoz opční 2'!W$5),0)</f>
        <v>0.46898247273179089</v>
      </c>
      <c r="Z93" s="629">
        <f>IFERROR(('Provoz opční 2'!X$28+2*'Provoz opční 2'!X$29)/('Provoz opční 2'!X$4+2*'Provoz opční 2'!X$5),0)</f>
        <v>0.46898247273179089</v>
      </c>
      <c r="AA93" s="629">
        <f>IFERROR(('Provoz opční 2'!Y$28+2*'Provoz opční 2'!Y$29)/('Provoz opční 2'!Y$4+2*'Provoz opční 2'!Y$5),0)</f>
        <v>0.46898247273179089</v>
      </c>
      <c r="AB93" s="629">
        <f>IFERROR(('Provoz opční 2'!Z$28+2*'Provoz opční 2'!Z$29)/('Provoz opční 2'!Z$4+2*'Provoz opční 2'!Z$5),0)</f>
        <v>0.46898247273179089</v>
      </c>
      <c r="AC93" s="629">
        <f>IFERROR(('Provoz opční 2'!AA$28+2*'Provoz opční 2'!AA$29)/('Provoz opční 2'!AA$4+2*'Provoz opční 2'!AA$5),0)</f>
        <v>0.46898247273179089</v>
      </c>
      <c r="AD93" s="629">
        <f>IFERROR(('Provoz opční 2'!AB$28+2*'Provoz opční 2'!AB$29)/('Provoz opční 2'!AB$4+2*'Provoz opční 2'!AB$5),0)</f>
        <v>0.46898247273179089</v>
      </c>
      <c r="AE93" s="629">
        <f>IFERROR(('Provoz opční 2'!AC$28+2*'Provoz opční 2'!AC$29)/('Provoz opční 2'!AC$4+2*'Provoz opční 2'!AC$5),0)</f>
        <v>0.46898247273179089</v>
      </c>
      <c r="AF93" s="629">
        <f>IFERROR(('Provoz opční 2'!AD$28+2*'Provoz opční 2'!AD$29)/('Provoz opční 2'!AD$4+2*'Provoz opční 2'!AD$5),0)</f>
        <v>0.46898247273179089</v>
      </c>
      <c r="AG93" s="629">
        <f>IFERROR(('Provoz opční 2'!AE$28+2*'Provoz opční 2'!AE$29)/('Provoz opční 2'!AE$4+2*'Provoz opční 2'!AE$5),0)</f>
        <v>0.46898247273179089</v>
      </c>
      <c r="AH93" s="629">
        <f>IFERROR(('Provoz opční 2'!AF$28+2*'Provoz opční 2'!AF$29)/('Provoz opční 2'!AF$4+2*'Provoz opční 2'!AF$5),0)</f>
        <v>0.46898247273179089</v>
      </c>
      <c r="AI93" s="629">
        <f>IFERROR(('Provoz opční 2'!AG$28+2*'Provoz opční 2'!AG$29)/('Provoz opční 2'!AG$4+2*'Provoz opční 2'!AG$5),0)</f>
        <v>0.46898247273179089</v>
      </c>
      <c r="AJ93" s="629">
        <f>IFERROR(('Provoz opční 2'!AH$28+2*'Provoz opční 2'!AH$29)/('Provoz opční 2'!AH$4+2*'Provoz opční 2'!AH$5),0)</f>
        <v>0.46898247273179089</v>
      </c>
      <c r="AK93" s="659">
        <f>IFERROR(('Provoz opční 2'!AI$28+2*'Provoz opční 2'!AI$29)/('Provoz opční 2'!AI$4+2*'Provoz opční 2'!AI$5),0)</f>
        <v>0.46898247273179089</v>
      </c>
      <c r="AL93" s="727" t="s">
        <v>623</v>
      </c>
      <c r="AM93" s="699"/>
      <c r="AN93" s="711"/>
      <c r="AO93" s="711"/>
      <c r="AP93" s="711"/>
      <c r="AQ93" s="711"/>
      <c r="AR93" s="702"/>
    </row>
    <row r="94" spans="1:44" x14ac:dyDescent="0.3">
      <c r="A94" s="4">
        <f t="shared" si="13"/>
        <v>6</v>
      </c>
      <c r="B94" s="45" t="str">
        <f t="shared" si="13"/>
        <v>Pronájem a leasing vozidel</v>
      </c>
      <c r="C94" s="64" t="str">
        <f t="shared" si="13"/>
        <v/>
      </c>
      <c r="D94" s="65" t="str">
        <f t="shared" si="13"/>
        <v/>
      </c>
      <c r="E94" s="629">
        <f>IFERROR(('Provoz opční 2'!C$28+2*'Provoz opční 2'!C$29)/('Provoz opční 2'!C$4+2*'Provoz opční 2'!C$5),0)</f>
        <v>0</v>
      </c>
      <c r="F94" s="629">
        <f>IFERROR(('Provoz opční 2'!D$28+2*'Provoz opční 2'!D$29)/('Provoz opční 2'!D$4+2*'Provoz opční 2'!D$5),0)</f>
        <v>0</v>
      </c>
      <c r="G94" s="629">
        <f>IFERROR(('Provoz opční 2'!E$28+2*'Provoz opční 2'!E$29)/('Provoz opční 2'!E$4+2*'Provoz opční 2'!E$5),0)</f>
        <v>0</v>
      </c>
      <c r="H94" s="629">
        <f>IFERROR(('Provoz opční 2'!F$28+2*'Provoz opční 2'!F$29)/('Provoz opční 2'!F$4+2*'Provoz opční 2'!F$5),0)</f>
        <v>0</v>
      </c>
      <c r="I94" s="629">
        <f>IFERROR(('Provoz opční 2'!G$28+2*'Provoz opční 2'!G$29)/('Provoz opční 2'!G$4+2*'Provoz opční 2'!G$5),0)</f>
        <v>0</v>
      </c>
      <c r="J94" s="629">
        <f>IFERROR(('Provoz opční 2'!H$28+2*'Provoz opční 2'!H$29)/('Provoz opční 2'!H$4+2*'Provoz opční 2'!H$5),0)</f>
        <v>0</v>
      </c>
      <c r="K94" s="629">
        <f>IFERROR(('Provoz opční 2'!I$28+2*'Provoz opční 2'!I$29)/('Provoz opční 2'!I$4+2*'Provoz opční 2'!I$5),0)</f>
        <v>0.63313632153629196</v>
      </c>
      <c r="L94" s="629">
        <f>IFERROR(('Provoz opční 2'!J$28+2*'Provoz opční 2'!J$29)/('Provoz opční 2'!J$4+2*'Provoz opční 2'!J$5),0)</f>
        <v>0.46898247273179089</v>
      </c>
      <c r="M94" s="629">
        <f>IFERROR(('Provoz opční 2'!K$28+2*'Provoz opční 2'!K$29)/('Provoz opční 2'!K$4+2*'Provoz opční 2'!K$5),0)</f>
        <v>0.46898247273179089</v>
      </c>
      <c r="N94" s="629">
        <f>IFERROR(('Provoz opční 2'!L$28+2*'Provoz opční 2'!L$29)/('Provoz opční 2'!L$4+2*'Provoz opční 2'!L$5),0)</f>
        <v>0.46898247273179089</v>
      </c>
      <c r="O94" s="629">
        <f>IFERROR(('Provoz opční 2'!M$28+2*'Provoz opční 2'!M$29)/('Provoz opční 2'!M$4+2*'Provoz opční 2'!M$5),0)</f>
        <v>0.46898247273179089</v>
      </c>
      <c r="P94" s="629">
        <f>IFERROR(('Provoz opční 2'!N$28+2*'Provoz opční 2'!N$29)/('Provoz opční 2'!N$4+2*'Provoz opční 2'!N$5),0)</f>
        <v>0.46898247273179089</v>
      </c>
      <c r="Q94" s="629">
        <f>IFERROR(('Provoz opční 2'!O$28+2*'Provoz opční 2'!O$29)/('Provoz opční 2'!O$4+2*'Provoz opční 2'!O$5),0)</f>
        <v>0.46898247273179089</v>
      </c>
      <c r="R94" s="629">
        <f>IFERROR(('Provoz opční 2'!P$28+2*'Provoz opční 2'!P$29)/('Provoz opční 2'!P$4+2*'Provoz opční 2'!P$5),0)</f>
        <v>0.46898247273179089</v>
      </c>
      <c r="S94" s="629">
        <f>IFERROR(('Provoz opční 2'!Q$28+2*'Provoz opční 2'!Q$29)/('Provoz opční 2'!Q$4+2*'Provoz opční 2'!Q$5),0)</f>
        <v>0.46898247273179089</v>
      </c>
      <c r="T94" s="629">
        <f>IFERROR(('Provoz opční 2'!R$28+2*'Provoz opční 2'!R$29)/('Provoz opční 2'!R$4+2*'Provoz opční 2'!R$5),0)</f>
        <v>0.46898247273179089</v>
      </c>
      <c r="U94" s="629">
        <f>IFERROR(('Provoz opční 2'!S$28+2*'Provoz opční 2'!S$29)/('Provoz opční 2'!S$4+2*'Provoz opční 2'!S$5),0)</f>
        <v>0.46898247273179089</v>
      </c>
      <c r="V94" s="629">
        <f>IFERROR(('Provoz opční 2'!T$28+2*'Provoz opční 2'!T$29)/('Provoz opční 2'!T$4+2*'Provoz opční 2'!T$5),0)</f>
        <v>0.46898247273179089</v>
      </c>
      <c r="W94" s="629">
        <f>IFERROR(('Provoz opční 2'!U$28+2*'Provoz opční 2'!U$29)/('Provoz opční 2'!U$4+2*'Provoz opční 2'!U$5),0)</f>
        <v>0.46898247273179089</v>
      </c>
      <c r="X94" s="629">
        <f>IFERROR(('Provoz opční 2'!V$28+2*'Provoz opční 2'!V$29)/('Provoz opční 2'!V$4+2*'Provoz opční 2'!V$5),0)</f>
        <v>0.46898247273179089</v>
      </c>
      <c r="Y94" s="629">
        <f>IFERROR(('Provoz opční 2'!W$28+2*'Provoz opční 2'!W$29)/('Provoz opční 2'!W$4+2*'Provoz opční 2'!W$5),0)</f>
        <v>0.46898247273179089</v>
      </c>
      <c r="Z94" s="629">
        <f>IFERROR(('Provoz opční 2'!X$28+2*'Provoz opční 2'!X$29)/('Provoz opční 2'!X$4+2*'Provoz opční 2'!X$5),0)</f>
        <v>0.46898247273179089</v>
      </c>
      <c r="AA94" s="629">
        <f>IFERROR(('Provoz opční 2'!Y$28+2*'Provoz opční 2'!Y$29)/('Provoz opční 2'!Y$4+2*'Provoz opční 2'!Y$5),0)</f>
        <v>0.46898247273179089</v>
      </c>
      <c r="AB94" s="629">
        <f>IFERROR(('Provoz opční 2'!Z$28+2*'Provoz opční 2'!Z$29)/('Provoz opční 2'!Z$4+2*'Provoz opční 2'!Z$5),0)</f>
        <v>0.46898247273179089</v>
      </c>
      <c r="AC94" s="629">
        <f>IFERROR(('Provoz opční 2'!AA$28+2*'Provoz opční 2'!AA$29)/('Provoz opční 2'!AA$4+2*'Provoz opční 2'!AA$5),0)</f>
        <v>0.46898247273179089</v>
      </c>
      <c r="AD94" s="629">
        <f>IFERROR(('Provoz opční 2'!AB$28+2*'Provoz opční 2'!AB$29)/('Provoz opční 2'!AB$4+2*'Provoz opční 2'!AB$5),0)</f>
        <v>0.46898247273179089</v>
      </c>
      <c r="AE94" s="629">
        <f>IFERROR(('Provoz opční 2'!AC$28+2*'Provoz opční 2'!AC$29)/('Provoz opční 2'!AC$4+2*'Provoz opční 2'!AC$5),0)</f>
        <v>0.46898247273179089</v>
      </c>
      <c r="AF94" s="629">
        <f>IFERROR(('Provoz opční 2'!AD$28+2*'Provoz opční 2'!AD$29)/('Provoz opční 2'!AD$4+2*'Provoz opční 2'!AD$5),0)</f>
        <v>0.46898247273179089</v>
      </c>
      <c r="AG94" s="629">
        <f>IFERROR(('Provoz opční 2'!AE$28+2*'Provoz opční 2'!AE$29)/('Provoz opční 2'!AE$4+2*'Provoz opční 2'!AE$5),0)</f>
        <v>0.46898247273179089</v>
      </c>
      <c r="AH94" s="629">
        <f>IFERROR(('Provoz opční 2'!AF$28+2*'Provoz opční 2'!AF$29)/('Provoz opční 2'!AF$4+2*'Provoz opční 2'!AF$5),0)</f>
        <v>0.46898247273179089</v>
      </c>
      <c r="AI94" s="629">
        <f>IFERROR(('Provoz opční 2'!AG$28+2*'Provoz opční 2'!AG$29)/('Provoz opční 2'!AG$4+2*'Provoz opční 2'!AG$5),0)</f>
        <v>0.46898247273179089</v>
      </c>
      <c r="AJ94" s="629">
        <f>IFERROR(('Provoz opční 2'!AH$28+2*'Provoz opční 2'!AH$29)/('Provoz opční 2'!AH$4+2*'Provoz opční 2'!AH$5),0)</f>
        <v>0.46898247273179089</v>
      </c>
      <c r="AK94" s="659">
        <f>IFERROR(('Provoz opční 2'!AI$28+2*'Provoz opční 2'!AI$29)/('Provoz opční 2'!AI$4+2*'Provoz opční 2'!AI$5),0)</f>
        <v>0.46898247273179089</v>
      </c>
      <c r="AL94" s="727" t="s">
        <v>623</v>
      </c>
      <c r="AM94" s="699"/>
      <c r="AN94" s="711"/>
      <c r="AO94" s="711"/>
      <c r="AP94" s="711"/>
      <c r="AQ94" s="711"/>
      <c r="AR94" s="702"/>
    </row>
    <row r="95" spans="1:44" x14ac:dyDescent="0.3">
      <c r="A95" s="4">
        <f t="shared" si="13"/>
        <v>7</v>
      </c>
      <c r="B95" s="45" t="str">
        <f t="shared" si="13"/>
        <v>Mzdové náklady</v>
      </c>
      <c r="C95" s="64">
        <f t="shared" si="13"/>
        <v>7.1</v>
      </c>
      <c r="D95" s="65" t="str">
        <f t="shared" si="13"/>
        <v>Vlaková četa</v>
      </c>
      <c r="E95" s="638">
        <f>IFERROR('Provoz opční 2'!C$30/'Provoz opční 2'!C$6,0)</f>
        <v>0</v>
      </c>
      <c r="F95" s="638">
        <f>IFERROR('Provoz opční 2'!D$30/'Provoz opční 2'!D$6,0)</f>
        <v>0</v>
      </c>
      <c r="G95" s="638">
        <f>IFERROR('Provoz opční 2'!E$30/'Provoz opční 2'!E$6,0)</f>
        <v>0</v>
      </c>
      <c r="H95" s="638">
        <f>IFERROR('Provoz opční 2'!F$30/'Provoz opční 2'!F$6,0)</f>
        <v>0</v>
      </c>
      <c r="I95" s="638">
        <f>IFERROR('Provoz opční 2'!G$30/'Provoz opční 2'!G$6,0)</f>
        <v>0</v>
      </c>
      <c r="J95" s="638">
        <f>IFERROR('Provoz opční 2'!H$30/'Provoz opční 2'!H$6,0)</f>
        <v>0</v>
      </c>
      <c r="K95" s="638">
        <f>IFERROR('Provoz opční 2'!I$30/'Provoz opční 2'!I$6,0)</f>
        <v>0.63314947225582852</v>
      </c>
      <c r="L95" s="638">
        <f>IFERROR('Provoz opční 2'!J$30/'Provoz opční 2'!J$6,0)</f>
        <v>0.45852296994633507</v>
      </c>
      <c r="M95" s="638">
        <f>IFERROR('Provoz opční 2'!K$30/'Provoz opční 2'!K$6,0)</f>
        <v>0.45852296994633507</v>
      </c>
      <c r="N95" s="638">
        <f>IFERROR('Provoz opční 2'!L$30/'Provoz opční 2'!L$6,0)</f>
        <v>0.45852296994633507</v>
      </c>
      <c r="O95" s="638">
        <f>IFERROR('Provoz opční 2'!M$30/'Provoz opční 2'!M$6,0)</f>
        <v>0.45852296994633507</v>
      </c>
      <c r="P95" s="638">
        <f>IFERROR('Provoz opční 2'!N$30/'Provoz opční 2'!N$6,0)</f>
        <v>0.45852296994633507</v>
      </c>
      <c r="Q95" s="638">
        <f>IFERROR('Provoz opční 2'!O$30/'Provoz opční 2'!O$6,0)</f>
        <v>0.45852296994633507</v>
      </c>
      <c r="R95" s="638">
        <f>IFERROR('Provoz opční 2'!P$30/'Provoz opční 2'!P$6,0)</f>
        <v>0.45852296994633507</v>
      </c>
      <c r="S95" s="638">
        <f>IFERROR('Provoz opční 2'!Q$30/'Provoz opční 2'!Q$6,0)</f>
        <v>0.45852296994633507</v>
      </c>
      <c r="T95" s="638">
        <f>IFERROR('Provoz opční 2'!R$30/'Provoz opční 2'!R$6,0)</f>
        <v>0.45852296994633507</v>
      </c>
      <c r="U95" s="638">
        <f>IFERROR('Provoz opční 2'!S$30/'Provoz opční 2'!S$6,0)</f>
        <v>0.45852296994633507</v>
      </c>
      <c r="V95" s="638">
        <f>IFERROR('Provoz opční 2'!T$30/'Provoz opční 2'!T$6,0)</f>
        <v>0.45852296994633507</v>
      </c>
      <c r="W95" s="638">
        <f>IFERROR('Provoz opční 2'!U$30/'Provoz opční 2'!U$6,0)</f>
        <v>0.45852296994633507</v>
      </c>
      <c r="X95" s="638">
        <f>IFERROR('Provoz opční 2'!V$30/'Provoz opční 2'!V$6,0)</f>
        <v>0.45852296994633507</v>
      </c>
      <c r="Y95" s="638">
        <f>IFERROR('Provoz opční 2'!W$30/'Provoz opční 2'!W$6,0)</f>
        <v>0.45852296994633507</v>
      </c>
      <c r="Z95" s="638">
        <f>IFERROR('Provoz opční 2'!X$30/'Provoz opční 2'!X$6,0)</f>
        <v>0.45852296994633507</v>
      </c>
      <c r="AA95" s="638">
        <f>IFERROR('Provoz opční 2'!Y$30/'Provoz opční 2'!Y$6,0)</f>
        <v>0.45852296994633507</v>
      </c>
      <c r="AB95" s="638">
        <f>IFERROR('Provoz opční 2'!Z$30/'Provoz opční 2'!Z$6,0)</f>
        <v>0.45852296994633507</v>
      </c>
      <c r="AC95" s="638">
        <f>IFERROR('Provoz opční 2'!AA$30/'Provoz opční 2'!AA$6,0)</f>
        <v>0.45852296994633507</v>
      </c>
      <c r="AD95" s="638">
        <f>IFERROR('Provoz opční 2'!AB$30/'Provoz opční 2'!AB$6,0)</f>
        <v>0.45852296994633507</v>
      </c>
      <c r="AE95" s="638">
        <f>IFERROR('Provoz opční 2'!AC$30/'Provoz opční 2'!AC$6,0)</f>
        <v>0.45852296994633507</v>
      </c>
      <c r="AF95" s="638">
        <f>IFERROR('Provoz opční 2'!AD$30/'Provoz opční 2'!AD$6,0)</f>
        <v>0.45852296994633507</v>
      </c>
      <c r="AG95" s="638">
        <f>IFERROR('Provoz opční 2'!AE$30/'Provoz opční 2'!AE$6,0)</f>
        <v>0.45852296994633507</v>
      </c>
      <c r="AH95" s="638">
        <f>IFERROR('Provoz opční 2'!AF$30/'Provoz opční 2'!AF$6,0)</f>
        <v>0.45852296994633507</v>
      </c>
      <c r="AI95" s="638">
        <f>IFERROR('Provoz opční 2'!AG$30/'Provoz opční 2'!AG$6,0)</f>
        <v>0.45852296994633507</v>
      </c>
      <c r="AJ95" s="638">
        <f>IFERROR('Provoz opční 2'!AH$30/'Provoz opční 2'!AH$6,0)</f>
        <v>0.45852296994633507</v>
      </c>
      <c r="AK95" s="660">
        <f>IFERROR('Provoz opční 2'!AI$30/'Provoz opční 2'!AI$6,0)</f>
        <v>0.45852296994633507</v>
      </c>
      <c r="AL95" s="728" t="s">
        <v>624</v>
      </c>
      <c r="AM95" s="699"/>
      <c r="AN95" s="710"/>
      <c r="AO95" s="711"/>
      <c r="AP95" s="710"/>
      <c r="AQ95" s="711"/>
      <c r="AR95" s="702"/>
    </row>
    <row r="96" spans="1:44" x14ac:dyDescent="0.3">
      <c r="A96" s="4" t="str">
        <f t="shared" si="13"/>
        <v/>
      </c>
      <c r="B96" s="45" t="str">
        <f t="shared" si="13"/>
        <v/>
      </c>
      <c r="C96" s="64" t="str">
        <f t="shared" si="13"/>
        <v>7.2</v>
      </c>
      <c r="D96" s="65" t="str">
        <f t="shared" si="13"/>
        <v>Strojvedoucí</v>
      </c>
      <c r="E96" s="639">
        <f>IFERROR('Provoz opční 2'!C$31/'Provoz opční 2'!C$7,0)</f>
        <v>0</v>
      </c>
      <c r="F96" s="639">
        <f>IFERROR('Provoz opční 2'!D$31/'Provoz opční 2'!D$7,0)</f>
        <v>0</v>
      </c>
      <c r="G96" s="639">
        <f>IFERROR('Provoz opční 2'!E$31/'Provoz opční 2'!E$7,0)</f>
        <v>0</v>
      </c>
      <c r="H96" s="639">
        <f>IFERROR('Provoz opční 2'!F$31/'Provoz opční 2'!F$7,0)</f>
        <v>0</v>
      </c>
      <c r="I96" s="639">
        <f>IFERROR('Provoz opční 2'!G$31/'Provoz opční 2'!G$7,0)</f>
        <v>0</v>
      </c>
      <c r="J96" s="639">
        <f>IFERROR('Provoz opční 2'!H$31/'Provoz opční 2'!H$7,0)</f>
        <v>0</v>
      </c>
      <c r="K96" s="639">
        <f>IFERROR('Provoz opční 2'!I$31/'Provoz opční 2'!I$7,0)</f>
        <v>0.63336559347312682</v>
      </c>
      <c r="L96" s="639">
        <f>IFERROR('Provoz opční 2'!J$31/'Provoz opční 2'!J$7,0)</f>
        <v>0.53813737975526099</v>
      </c>
      <c r="M96" s="639">
        <f>IFERROR('Provoz opční 2'!K$31/'Provoz opční 2'!K$7,0)</f>
        <v>0.53813737975526099</v>
      </c>
      <c r="N96" s="639">
        <f>IFERROR('Provoz opční 2'!L$31/'Provoz opční 2'!L$7,0)</f>
        <v>0.53813737975526099</v>
      </c>
      <c r="O96" s="639">
        <f>IFERROR('Provoz opční 2'!M$31/'Provoz opční 2'!M$7,0)</f>
        <v>0.53813737975526099</v>
      </c>
      <c r="P96" s="639">
        <f>IFERROR('Provoz opční 2'!N$31/'Provoz opční 2'!N$7,0)</f>
        <v>0.53813737975526099</v>
      </c>
      <c r="Q96" s="639">
        <f>IFERROR('Provoz opční 2'!O$31/'Provoz opční 2'!O$7,0)</f>
        <v>0.53813737975526099</v>
      </c>
      <c r="R96" s="639">
        <f>IFERROR('Provoz opční 2'!P$31/'Provoz opční 2'!P$7,0)</f>
        <v>0.53813737975526099</v>
      </c>
      <c r="S96" s="639">
        <f>IFERROR('Provoz opční 2'!Q$31/'Provoz opční 2'!Q$7,0)</f>
        <v>0.53813737975526099</v>
      </c>
      <c r="T96" s="639">
        <f>IFERROR('Provoz opční 2'!R$31/'Provoz opční 2'!R$7,0)</f>
        <v>0.53813737975526099</v>
      </c>
      <c r="U96" s="639">
        <f>IFERROR('Provoz opční 2'!S$31/'Provoz opční 2'!S$7,0)</f>
        <v>0.53813737975526099</v>
      </c>
      <c r="V96" s="639">
        <f>IFERROR('Provoz opční 2'!T$31/'Provoz opční 2'!T$7,0)</f>
        <v>0.53813737975526099</v>
      </c>
      <c r="W96" s="639">
        <f>IFERROR('Provoz opční 2'!U$31/'Provoz opční 2'!U$7,0)</f>
        <v>0.53813737975526099</v>
      </c>
      <c r="X96" s="639">
        <f>IFERROR('Provoz opční 2'!V$31/'Provoz opční 2'!V$7,0)</f>
        <v>0.53813737975526099</v>
      </c>
      <c r="Y96" s="639">
        <f>IFERROR('Provoz opční 2'!W$31/'Provoz opční 2'!W$7,0)</f>
        <v>0.53813737975526099</v>
      </c>
      <c r="Z96" s="639">
        <f>IFERROR('Provoz opční 2'!X$31/'Provoz opční 2'!X$7,0)</f>
        <v>0.53813737975526099</v>
      </c>
      <c r="AA96" s="639">
        <f>IFERROR('Provoz opční 2'!Y$31/'Provoz opční 2'!Y$7,0)</f>
        <v>0.53813737975526099</v>
      </c>
      <c r="AB96" s="639">
        <f>IFERROR('Provoz opční 2'!Z$31/'Provoz opční 2'!Z$7,0)</f>
        <v>0.53813737975526099</v>
      </c>
      <c r="AC96" s="639">
        <f>IFERROR('Provoz opční 2'!AA$31/'Provoz opční 2'!AA$7,0)</f>
        <v>0.53813737975526099</v>
      </c>
      <c r="AD96" s="639">
        <f>IFERROR('Provoz opční 2'!AB$31/'Provoz opční 2'!AB$7,0)</f>
        <v>0.53813737975526099</v>
      </c>
      <c r="AE96" s="639">
        <f>IFERROR('Provoz opční 2'!AC$31/'Provoz opční 2'!AC$7,0)</f>
        <v>0.53813737975526099</v>
      </c>
      <c r="AF96" s="639">
        <f>IFERROR('Provoz opční 2'!AD$31/'Provoz opční 2'!AD$7,0)</f>
        <v>0.53813737975526099</v>
      </c>
      <c r="AG96" s="639">
        <f>IFERROR('Provoz opční 2'!AE$31/'Provoz opční 2'!AE$7,0)</f>
        <v>0.53813737975526099</v>
      </c>
      <c r="AH96" s="639">
        <f>IFERROR('Provoz opční 2'!AF$31/'Provoz opční 2'!AF$7,0)</f>
        <v>0.53813737975526099</v>
      </c>
      <c r="AI96" s="639">
        <f>IFERROR('Provoz opční 2'!AG$31/'Provoz opční 2'!AG$7,0)</f>
        <v>0.53813737975526099</v>
      </c>
      <c r="AJ96" s="639">
        <f>IFERROR('Provoz opční 2'!AH$31/'Provoz opční 2'!AH$7,0)</f>
        <v>0.53813737975526099</v>
      </c>
      <c r="AK96" s="661">
        <f>IFERROR('Provoz opční 2'!AI$31/'Provoz opční 2'!AI$7,0)</f>
        <v>0.53813737975526099</v>
      </c>
      <c r="AL96" s="729" t="s">
        <v>625</v>
      </c>
      <c r="AM96" s="699"/>
      <c r="AN96" s="710"/>
      <c r="AO96" s="711"/>
      <c r="AP96" s="710"/>
      <c r="AQ96" s="711"/>
      <c r="AR96" s="702"/>
    </row>
    <row r="97" spans="1:44" x14ac:dyDescent="0.3">
      <c r="A97" s="4" t="str">
        <f t="shared" si="13"/>
        <v/>
      </c>
      <c r="B97" s="45" t="str">
        <f t="shared" si="13"/>
        <v/>
      </c>
      <c r="C97" s="64" t="str">
        <f t="shared" si="13"/>
        <v>7.3</v>
      </c>
      <c r="D97" s="65" t="str">
        <f t="shared" si="13"/>
        <v>Pokladní</v>
      </c>
      <c r="E97" s="640">
        <f>IFERROR('Provoz opční 2'!C$32/'Provoz opční 2'!C$8,0)</f>
        <v>0</v>
      </c>
      <c r="F97" s="640">
        <f>IFERROR('Provoz opční 2'!D$32/'Provoz opční 2'!D$8,0)</f>
        <v>0</v>
      </c>
      <c r="G97" s="640">
        <f>IFERROR('Provoz opční 2'!E$32/'Provoz opční 2'!E$8,0)</f>
        <v>0</v>
      </c>
      <c r="H97" s="640">
        <f>IFERROR('Provoz opční 2'!F$32/'Provoz opční 2'!F$8,0)</f>
        <v>0</v>
      </c>
      <c r="I97" s="640">
        <f>IFERROR('Provoz opční 2'!G$32/'Provoz opční 2'!G$8,0)</f>
        <v>0</v>
      </c>
      <c r="J97" s="640">
        <f>IFERROR('Provoz opční 2'!H$32/'Provoz opční 2'!H$8,0)</f>
        <v>0</v>
      </c>
      <c r="K97" s="640">
        <f>IFERROR('Provoz opční 2'!I$32/'Provoz opční 2'!I$8,0)</f>
        <v>0</v>
      </c>
      <c r="L97" s="640">
        <f>IFERROR('Provoz opční 2'!J$32/'Provoz opční 2'!J$8,0)</f>
        <v>1.2728962207711206E-5</v>
      </c>
      <c r="M97" s="640">
        <f>IFERROR('Provoz opční 2'!K$32/'Provoz opční 2'!K$8,0)</f>
        <v>1.2728962207711206E-5</v>
      </c>
      <c r="N97" s="640">
        <f>IFERROR('Provoz opční 2'!L$32/'Provoz opční 2'!L$8,0)</f>
        <v>1.2728962207711206E-5</v>
      </c>
      <c r="O97" s="640">
        <f>IFERROR('Provoz opční 2'!M$32/'Provoz opční 2'!M$8,0)</f>
        <v>1.2728962207711206E-5</v>
      </c>
      <c r="P97" s="640">
        <f>IFERROR('Provoz opční 2'!N$32/'Provoz opční 2'!N$8,0)</f>
        <v>1.2728962207711206E-5</v>
      </c>
      <c r="Q97" s="640">
        <f>IFERROR('Provoz opční 2'!O$32/'Provoz opční 2'!O$8,0)</f>
        <v>1.2728962207711206E-5</v>
      </c>
      <c r="R97" s="640">
        <f>IFERROR('Provoz opční 2'!P$32/'Provoz opční 2'!P$8,0)</f>
        <v>1.2728962207711206E-5</v>
      </c>
      <c r="S97" s="640">
        <f>IFERROR('Provoz opční 2'!Q$32/'Provoz opční 2'!Q$8,0)</f>
        <v>1.2728962207711206E-5</v>
      </c>
      <c r="T97" s="640">
        <f>IFERROR('Provoz opční 2'!R$32/'Provoz opční 2'!R$8,0)</f>
        <v>1.2728962207711206E-5</v>
      </c>
      <c r="U97" s="640">
        <f>IFERROR('Provoz opční 2'!S$32/'Provoz opční 2'!S$8,0)</f>
        <v>1.2728962207711206E-5</v>
      </c>
      <c r="V97" s="640">
        <f>IFERROR('Provoz opční 2'!T$32/'Provoz opční 2'!T$8,0)</f>
        <v>1.2728962207711206E-5</v>
      </c>
      <c r="W97" s="640">
        <f>IFERROR('Provoz opční 2'!U$32/'Provoz opční 2'!U$8,0)</f>
        <v>1.2728962207711206E-5</v>
      </c>
      <c r="X97" s="640">
        <f>IFERROR('Provoz opční 2'!V$32/'Provoz opční 2'!V$8,0)</f>
        <v>1.2728962207711206E-5</v>
      </c>
      <c r="Y97" s="640">
        <f>IFERROR('Provoz opční 2'!W$32/'Provoz opční 2'!W$8,0)</f>
        <v>1.2728962207711206E-5</v>
      </c>
      <c r="Z97" s="640">
        <f>IFERROR('Provoz opční 2'!X$32/'Provoz opční 2'!X$8,0)</f>
        <v>1.2728962207711206E-5</v>
      </c>
      <c r="AA97" s="640">
        <f>IFERROR('Provoz opční 2'!Y$32/'Provoz opční 2'!Y$8,0)</f>
        <v>1.2728962207711206E-5</v>
      </c>
      <c r="AB97" s="640">
        <f>IFERROR('Provoz opční 2'!Z$32/'Provoz opční 2'!Z$8,0)</f>
        <v>1.2728962207711206E-5</v>
      </c>
      <c r="AC97" s="640">
        <f>IFERROR('Provoz opční 2'!AA$32/'Provoz opční 2'!AA$8,0)</f>
        <v>1.2728962207711206E-5</v>
      </c>
      <c r="AD97" s="640">
        <f>IFERROR('Provoz opční 2'!AB$32/'Provoz opční 2'!AB$8,0)</f>
        <v>1.2728962207711206E-5</v>
      </c>
      <c r="AE97" s="640">
        <f>IFERROR('Provoz opční 2'!AC$32/'Provoz opční 2'!AC$8,0)</f>
        <v>1.2728962207711206E-5</v>
      </c>
      <c r="AF97" s="640">
        <f>IFERROR('Provoz opční 2'!AD$32/'Provoz opční 2'!AD$8,0)</f>
        <v>1.2728962207711206E-5</v>
      </c>
      <c r="AG97" s="640">
        <f>IFERROR('Provoz opční 2'!AE$32/'Provoz opční 2'!AE$8,0)</f>
        <v>1.2728962207711206E-5</v>
      </c>
      <c r="AH97" s="640">
        <f>IFERROR('Provoz opční 2'!AF$32/'Provoz opční 2'!AF$8,0)</f>
        <v>1.2728962207711206E-5</v>
      </c>
      <c r="AI97" s="640">
        <f>IFERROR('Provoz opční 2'!AG$32/'Provoz opční 2'!AG$8,0)</f>
        <v>1.2728962207711206E-5</v>
      </c>
      <c r="AJ97" s="640">
        <f>IFERROR('Provoz opční 2'!AH$32/'Provoz opční 2'!AH$8,0)</f>
        <v>1.2728962207711206E-5</v>
      </c>
      <c r="AK97" s="662">
        <f>IFERROR('Provoz opční 2'!AI$32/'Provoz opční 2'!AI$8,0)</f>
        <v>1.2728962207711206E-5</v>
      </c>
      <c r="AL97" s="730" t="s">
        <v>626</v>
      </c>
      <c r="AM97" s="699"/>
      <c r="AN97" s="710"/>
      <c r="AO97" s="711"/>
      <c r="AP97" s="710"/>
      <c r="AQ97" s="711"/>
      <c r="AR97" s="702"/>
    </row>
    <row r="98" spans="1:44" x14ac:dyDescent="0.3">
      <c r="A98" s="4" t="str">
        <f t="shared" si="13"/>
        <v/>
      </c>
      <c r="B98" s="45" t="str">
        <f t="shared" si="13"/>
        <v/>
      </c>
      <c r="C98" s="64" t="str">
        <f t="shared" si="13"/>
        <v>7.4</v>
      </c>
      <c r="D98" s="65" t="str">
        <f t="shared" si="13"/>
        <v>Ostatní zaměstnanci</v>
      </c>
      <c r="E98" s="629">
        <f>IFERROR(('Provoz opční 2'!C$28+2*'Provoz opční 2'!C$29)/('Provoz opční 2'!C$4+2*'Provoz opční 2'!C$5),0)</f>
        <v>0</v>
      </c>
      <c r="F98" s="629">
        <f>IFERROR(('Provoz opční 2'!D$28+2*'Provoz opční 2'!D$29)/('Provoz opční 2'!D$4+2*'Provoz opční 2'!D$5),0)</f>
        <v>0</v>
      </c>
      <c r="G98" s="629">
        <f>IFERROR(('Provoz opční 2'!E$28+2*'Provoz opční 2'!E$29)/('Provoz opční 2'!E$4+2*'Provoz opční 2'!E$5),0)</f>
        <v>0</v>
      </c>
      <c r="H98" s="629">
        <f>IFERROR(('Provoz opční 2'!F$28+2*'Provoz opční 2'!F$29)/('Provoz opční 2'!F$4+2*'Provoz opční 2'!F$5),0)</f>
        <v>0</v>
      </c>
      <c r="I98" s="629">
        <f>IFERROR(('Provoz opční 2'!G$28+2*'Provoz opční 2'!G$29)/('Provoz opční 2'!G$4+2*'Provoz opční 2'!G$5),0)</f>
        <v>0</v>
      </c>
      <c r="J98" s="629">
        <f>IFERROR(('Provoz opční 2'!H$28+2*'Provoz opční 2'!H$29)/('Provoz opční 2'!H$4+2*'Provoz opční 2'!H$5),0)</f>
        <v>0</v>
      </c>
      <c r="K98" s="629">
        <f>IFERROR(('Provoz opční 2'!I$28+2*'Provoz opční 2'!I$29)/('Provoz opční 2'!I$4+2*'Provoz opční 2'!I$5),0)</f>
        <v>0.63313632153629196</v>
      </c>
      <c r="L98" s="629">
        <f>IFERROR(('Provoz opční 2'!J$28+2*'Provoz opční 2'!J$29)/('Provoz opční 2'!J$4+2*'Provoz opční 2'!J$5),0)</f>
        <v>0.46898247273179089</v>
      </c>
      <c r="M98" s="629">
        <f>IFERROR(('Provoz opční 2'!K$28+2*'Provoz opční 2'!K$29)/('Provoz opční 2'!K$4+2*'Provoz opční 2'!K$5),0)</f>
        <v>0.46898247273179089</v>
      </c>
      <c r="N98" s="629">
        <f>IFERROR(('Provoz opční 2'!L$28+2*'Provoz opční 2'!L$29)/('Provoz opční 2'!L$4+2*'Provoz opční 2'!L$5),0)</f>
        <v>0.46898247273179089</v>
      </c>
      <c r="O98" s="629">
        <f>IFERROR(('Provoz opční 2'!M$28+2*'Provoz opční 2'!M$29)/('Provoz opční 2'!M$4+2*'Provoz opční 2'!M$5),0)</f>
        <v>0.46898247273179089</v>
      </c>
      <c r="P98" s="629">
        <f>IFERROR(('Provoz opční 2'!N$28+2*'Provoz opční 2'!N$29)/('Provoz opční 2'!N$4+2*'Provoz opční 2'!N$5),0)</f>
        <v>0.46898247273179089</v>
      </c>
      <c r="Q98" s="629">
        <f>IFERROR(('Provoz opční 2'!O$28+2*'Provoz opční 2'!O$29)/('Provoz opční 2'!O$4+2*'Provoz opční 2'!O$5),0)</f>
        <v>0.46898247273179089</v>
      </c>
      <c r="R98" s="629">
        <f>IFERROR(('Provoz opční 2'!P$28+2*'Provoz opční 2'!P$29)/('Provoz opční 2'!P$4+2*'Provoz opční 2'!P$5),0)</f>
        <v>0.46898247273179089</v>
      </c>
      <c r="S98" s="629">
        <f>IFERROR(('Provoz opční 2'!Q$28+2*'Provoz opční 2'!Q$29)/('Provoz opční 2'!Q$4+2*'Provoz opční 2'!Q$5),0)</f>
        <v>0.46898247273179089</v>
      </c>
      <c r="T98" s="629">
        <f>IFERROR(('Provoz opční 2'!R$28+2*'Provoz opční 2'!R$29)/('Provoz opční 2'!R$4+2*'Provoz opční 2'!R$5),0)</f>
        <v>0.46898247273179089</v>
      </c>
      <c r="U98" s="629">
        <f>IFERROR(('Provoz opční 2'!S$28+2*'Provoz opční 2'!S$29)/('Provoz opční 2'!S$4+2*'Provoz opční 2'!S$5),0)</f>
        <v>0.46898247273179089</v>
      </c>
      <c r="V98" s="629">
        <f>IFERROR(('Provoz opční 2'!T$28+2*'Provoz opční 2'!T$29)/('Provoz opční 2'!T$4+2*'Provoz opční 2'!T$5),0)</f>
        <v>0.46898247273179089</v>
      </c>
      <c r="W98" s="629">
        <f>IFERROR(('Provoz opční 2'!U$28+2*'Provoz opční 2'!U$29)/('Provoz opční 2'!U$4+2*'Provoz opční 2'!U$5),0)</f>
        <v>0.46898247273179089</v>
      </c>
      <c r="X98" s="629">
        <f>IFERROR(('Provoz opční 2'!V$28+2*'Provoz opční 2'!V$29)/('Provoz opční 2'!V$4+2*'Provoz opční 2'!V$5),0)</f>
        <v>0.46898247273179089</v>
      </c>
      <c r="Y98" s="629">
        <f>IFERROR(('Provoz opční 2'!W$28+2*'Provoz opční 2'!W$29)/('Provoz opční 2'!W$4+2*'Provoz opční 2'!W$5),0)</f>
        <v>0.46898247273179089</v>
      </c>
      <c r="Z98" s="629">
        <f>IFERROR(('Provoz opční 2'!X$28+2*'Provoz opční 2'!X$29)/('Provoz opční 2'!X$4+2*'Provoz opční 2'!X$5),0)</f>
        <v>0.46898247273179089</v>
      </c>
      <c r="AA98" s="629">
        <f>IFERROR(('Provoz opční 2'!Y$28+2*'Provoz opční 2'!Y$29)/('Provoz opční 2'!Y$4+2*'Provoz opční 2'!Y$5),0)</f>
        <v>0.46898247273179089</v>
      </c>
      <c r="AB98" s="629">
        <f>IFERROR(('Provoz opční 2'!Z$28+2*'Provoz opční 2'!Z$29)/('Provoz opční 2'!Z$4+2*'Provoz opční 2'!Z$5),0)</f>
        <v>0.46898247273179089</v>
      </c>
      <c r="AC98" s="629">
        <f>IFERROR(('Provoz opční 2'!AA$28+2*'Provoz opční 2'!AA$29)/('Provoz opční 2'!AA$4+2*'Provoz opční 2'!AA$5),0)</f>
        <v>0.46898247273179089</v>
      </c>
      <c r="AD98" s="629">
        <f>IFERROR(('Provoz opční 2'!AB$28+2*'Provoz opční 2'!AB$29)/('Provoz opční 2'!AB$4+2*'Provoz opční 2'!AB$5),0)</f>
        <v>0.46898247273179089</v>
      </c>
      <c r="AE98" s="629">
        <f>IFERROR(('Provoz opční 2'!AC$28+2*'Provoz opční 2'!AC$29)/('Provoz opční 2'!AC$4+2*'Provoz opční 2'!AC$5),0)</f>
        <v>0.46898247273179089</v>
      </c>
      <c r="AF98" s="629">
        <f>IFERROR(('Provoz opční 2'!AD$28+2*'Provoz opční 2'!AD$29)/('Provoz opční 2'!AD$4+2*'Provoz opční 2'!AD$5),0)</f>
        <v>0.46898247273179089</v>
      </c>
      <c r="AG98" s="629">
        <f>IFERROR(('Provoz opční 2'!AE$28+2*'Provoz opční 2'!AE$29)/('Provoz opční 2'!AE$4+2*'Provoz opční 2'!AE$5),0)</f>
        <v>0.46898247273179089</v>
      </c>
      <c r="AH98" s="629">
        <f>IFERROR(('Provoz opční 2'!AF$28+2*'Provoz opční 2'!AF$29)/('Provoz opční 2'!AF$4+2*'Provoz opční 2'!AF$5),0)</f>
        <v>0.46898247273179089</v>
      </c>
      <c r="AI98" s="629">
        <f>IFERROR(('Provoz opční 2'!AG$28+2*'Provoz opční 2'!AG$29)/('Provoz opční 2'!AG$4+2*'Provoz opční 2'!AG$5),0)</f>
        <v>0.46898247273179089</v>
      </c>
      <c r="AJ98" s="629">
        <f>IFERROR(('Provoz opční 2'!AH$28+2*'Provoz opční 2'!AH$29)/('Provoz opční 2'!AH$4+2*'Provoz opční 2'!AH$5),0)</f>
        <v>0.46898247273179089</v>
      </c>
      <c r="AK98" s="659">
        <f>IFERROR(('Provoz opční 2'!AI$28+2*'Provoz opční 2'!AI$29)/('Provoz opční 2'!AI$4+2*'Provoz opční 2'!AI$5),0)</f>
        <v>0.46898247273179089</v>
      </c>
      <c r="AL98" s="727" t="s">
        <v>623</v>
      </c>
      <c r="AM98" s="699"/>
      <c r="AN98" s="710"/>
      <c r="AO98" s="711"/>
      <c r="AP98" s="710"/>
      <c r="AQ98" s="711"/>
      <c r="AR98" s="702"/>
    </row>
    <row r="99" spans="1:44" x14ac:dyDescent="0.3">
      <c r="A99" s="4">
        <f t="shared" si="13"/>
        <v>8</v>
      </c>
      <c r="B99" s="45" t="str">
        <f t="shared" si="13"/>
        <v>Sociální a zdravotní pojištění</v>
      </c>
      <c r="C99" s="64">
        <f t="shared" si="13"/>
        <v>8.1</v>
      </c>
      <c r="D99" s="65" t="str">
        <f t="shared" si="13"/>
        <v>Vlaková četa</v>
      </c>
      <c r="E99" s="638">
        <f>IFERROR('Provoz opční 2'!C$30/'Provoz opční 2'!C$6,0)</f>
        <v>0</v>
      </c>
      <c r="F99" s="638">
        <f>IFERROR('Provoz opční 2'!D$30/'Provoz opční 2'!D$6,0)</f>
        <v>0</v>
      </c>
      <c r="G99" s="638">
        <f>IFERROR('Provoz opční 2'!E$30/'Provoz opční 2'!E$6,0)</f>
        <v>0</v>
      </c>
      <c r="H99" s="638">
        <f>IFERROR('Provoz opční 2'!F$30/'Provoz opční 2'!F$6,0)</f>
        <v>0</v>
      </c>
      <c r="I99" s="638">
        <f>IFERROR('Provoz opční 2'!G$30/'Provoz opční 2'!G$6,0)</f>
        <v>0</v>
      </c>
      <c r="J99" s="638">
        <f>IFERROR('Provoz opční 2'!H$30/'Provoz opční 2'!H$6,0)</f>
        <v>0</v>
      </c>
      <c r="K99" s="638">
        <f>IFERROR('Provoz opční 2'!I$30/'Provoz opční 2'!I$6,0)</f>
        <v>0.63314947225582852</v>
      </c>
      <c r="L99" s="638">
        <f>IFERROR('Provoz opční 2'!J$30/'Provoz opční 2'!J$6,0)</f>
        <v>0.45852296994633507</v>
      </c>
      <c r="M99" s="638">
        <f>IFERROR('Provoz opční 2'!K$30/'Provoz opční 2'!K$6,0)</f>
        <v>0.45852296994633507</v>
      </c>
      <c r="N99" s="638">
        <f>IFERROR('Provoz opční 2'!L$30/'Provoz opční 2'!L$6,0)</f>
        <v>0.45852296994633507</v>
      </c>
      <c r="O99" s="638">
        <f>IFERROR('Provoz opční 2'!M$30/'Provoz opční 2'!M$6,0)</f>
        <v>0.45852296994633507</v>
      </c>
      <c r="P99" s="638">
        <f>IFERROR('Provoz opční 2'!N$30/'Provoz opční 2'!N$6,0)</f>
        <v>0.45852296994633507</v>
      </c>
      <c r="Q99" s="638">
        <f>IFERROR('Provoz opční 2'!O$30/'Provoz opční 2'!O$6,0)</f>
        <v>0.45852296994633507</v>
      </c>
      <c r="R99" s="638">
        <f>IFERROR('Provoz opční 2'!P$30/'Provoz opční 2'!P$6,0)</f>
        <v>0.45852296994633507</v>
      </c>
      <c r="S99" s="638">
        <f>IFERROR('Provoz opční 2'!Q$30/'Provoz opční 2'!Q$6,0)</f>
        <v>0.45852296994633507</v>
      </c>
      <c r="T99" s="638">
        <f>IFERROR('Provoz opční 2'!R$30/'Provoz opční 2'!R$6,0)</f>
        <v>0.45852296994633507</v>
      </c>
      <c r="U99" s="638">
        <f>IFERROR('Provoz opční 2'!S$30/'Provoz opční 2'!S$6,0)</f>
        <v>0.45852296994633507</v>
      </c>
      <c r="V99" s="638">
        <f>IFERROR('Provoz opční 2'!T$30/'Provoz opční 2'!T$6,0)</f>
        <v>0.45852296994633507</v>
      </c>
      <c r="W99" s="638">
        <f>IFERROR('Provoz opční 2'!U$30/'Provoz opční 2'!U$6,0)</f>
        <v>0.45852296994633507</v>
      </c>
      <c r="X99" s="638">
        <f>IFERROR('Provoz opční 2'!V$30/'Provoz opční 2'!V$6,0)</f>
        <v>0.45852296994633507</v>
      </c>
      <c r="Y99" s="638">
        <f>IFERROR('Provoz opční 2'!W$30/'Provoz opční 2'!W$6,0)</f>
        <v>0.45852296994633507</v>
      </c>
      <c r="Z99" s="638">
        <f>IFERROR('Provoz opční 2'!X$30/'Provoz opční 2'!X$6,0)</f>
        <v>0.45852296994633507</v>
      </c>
      <c r="AA99" s="638">
        <f>IFERROR('Provoz opční 2'!Y$30/'Provoz opční 2'!Y$6,0)</f>
        <v>0.45852296994633507</v>
      </c>
      <c r="AB99" s="638">
        <f>IFERROR('Provoz opční 2'!Z$30/'Provoz opční 2'!Z$6,0)</f>
        <v>0.45852296994633507</v>
      </c>
      <c r="AC99" s="638">
        <f>IFERROR('Provoz opční 2'!AA$30/'Provoz opční 2'!AA$6,0)</f>
        <v>0.45852296994633507</v>
      </c>
      <c r="AD99" s="638">
        <f>IFERROR('Provoz opční 2'!AB$30/'Provoz opční 2'!AB$6,0)</f>
        <v>0.45852296994633507</v>
      </c>
      <c r="AE99" s="638">
        <f>IFERROR('Provoz opční 2'!AC$30/'Provoz opční 2'!AC$6,0)</f>
        <v>0.45852296994633507</v>
      </c>
      <c r="AF99" s="638">
        <f>IFERROR('Provoz opční 2'!AD$30/'Provoz opční 2'!AD$6,0)</f>
        <v>0.45852296994633507</v>
      </c>
      <c r="AG99" s="638">
        <f>IFERROR('Provoz opční 2'!AE$30/'Provoz opční 2'!AE$6,0)</f>
        <v>0.45852296994633507</v>
      </c>
      <c r="AH99" s="638">
        <f>IFERROR('Provoz opční 2'!AF$30/'Provoz opční 2'!AF$6,0)</f>
        <v>0.45852296994633507</v>
      </c>
      <c r="AI99" s="638">
        <f>IFERROR('Provoz opční 2'!AG$30/'Provoz opční 2'!AG$6,0)</f>
        <v>0.45852296994633507</v>
      </c>
      <c r="AJ99" s="638">
        <f>IFERROR('Provoz opční 2'!AH$30/'Provoz opční 2'!AH$6,0)</f>
        <v>0.45852296994633507</v>
      </c>
      <c r="AK99" s="660">
        <f>IFERROR('Provoz opční 2'!AI$30/'Provoz opční 2'!AI$6,0)</f>
        <v>0.45852296994633507</v>
      </c>
      <c r="AL99" s="728" t="s">
        <v>624</v>
      </c>
      <c r="AM99" s="699"/>
      <c r="AN99" s="711"/>
      <c r="AO99" s="711"/>
      <c r="AP99" s="711"/>
      <c r="AQ99" s="711"/>
      <c r="AR99" s="702"/>
    </row>
    <row r="100" spans="1:44" x14ac:dyDescent="0.3">
      <c r="A100" s="4" t="str">
        <f t="shared" si="13"/>
        <v/>
      </c>
      <c r="B100" s="45" t="str">
        <f t="shared" si="13"/>
        <v/>
      </c>
      <c r="C100" s="64" t="str">
        <f t="shared" si="13"/>
        <v>8.2</v>
      </c>
      <c r="D100" s="65" t="str">
        <f t="shared" si="13"/>
        <v>Strojvedoucí</v>
      </c>
      <c r="E100" s="639">
        <f>IFERROR('Provoz opční 2'!C$31/'Provoz opční 2'!C$7,0)</f>
        <v>0</v>
      </c>
      <c r="F100" s="639">
        <f>IFERROR('Provoz opční 2'!D$31/'Provoz opční 2'!D$7,0)</f>
        <v>0</v>
      </c>
      <c r="G100" s="639">
        <f>IFERROR('Provoz opční 2'!E$31/'Provoz opční 2'!E$7,0)</f>
        <v>0</v>
      </c>
      <c r="H100" s="639">
        <f>IFERROR('Provoz opční 2'!F$31/'Provoz opční 2'!F$7,0)</f>
        <v>0</v>
      </c>
      <c r="I100" s="639">
        <f>IFERROR('Provoz opční 2'!G$31/'Provoz opční 2'!G$7,0)</f>
        <v>0</v>
      </c>
      <c r="J100" s="639">
        <f>IFERROR('Provoz opční 2'!H$31/'Provoz opční 2'!H$7,0)</f>
        <v>0</v>
      </c>
      <c r="K100" s="639">
        <f>IFERROR('Provoz opční 2'!I$31/'Provoz opční 2'!I$7,0)</f>
        <v>0.63336559347312682</v>
      </c>
      <c r="L100" s="639">
        <f>IFERROR('Provoz opční 2'!J$31/'Provoz opční 2'!J$7,0)</f>
        <v>0.53813737975526099</v>
      </c>
      <c r="M100" s="639">
        <f>IFERROR('Provoz opční 2'!K$31/'Provoz opční 2'!K$7,0)</f>
        <v>0.53813737975526099</v>
      </c>
      <c r="N100" s="639">
        <f>IFERROR('Provoz opční 2'!L$31/'Provoz opční 2'!L$7,0)</f>
        <v>0.53813737975526099</v>
      </c>
      <c r="O100" s="639">
        <f>IFERROR('Provoz opční 2'!M$31/'Provoz opční 2'!M$7,0)</f>
        <v>0.53813737975526099</v>
      </c>
      <c r="P100" s="639">
        <f>IFERROR('Provoz opční 2'!N$31/'Provoz opční 2'!N$7,0)</f>
        <v>0.53813737975526099</v>
      </c>
      <c r="Q100" s="639">
        <f>IFERROR('Provoz opční 2'!O$31/'Provoz opční 2'!O$7,0)</f>
        <v>0.53813737975526099</v>
      </c>
      <c r="R100" s="639">
        <f>IFERROR('Provoz opční 2'!P$31/'Provoz opční 2'!P$7,0)</f>
        <v>0.53813737975526099</v>
      </c>
      <c r="S100" s="639">
        <f>IFERROR('Provoz opční 2'!Q$31/'Provoz opční 2'!Q$7,0)</f>
        <v>0.53813737975526099</v>
      </c>
      <c r="T100" s="639">
        <f>IFERROR('Provoz opční 2'!R$31/'Provoz opční 2'!R$7,0)</f>
        <v>0.53813737975526099</v>
      </c>
      <c r="U100" s="639">
        <f>IFERROR('Provoz opční 2'!S$31/'Provoz opční 2'!S$7,0)</f>
        <v>0.53813737975526099</v>
      </c>
      <c r="V100" s="639">
        <f>IFERROR('Provoz opční 2'!T$31/'Provoz opční 2'!T$7,0)</f>
        <v>0.53813737975526099</v>
      </c>
      <c r="W100" s="639">
        <f>IFERROR('Provoz opční 2'!U$31/'Provoz opční 2'!U$7,0)</f>
        <v>0.53813737975526099</v>
      </c>
      <c r="X100" s="639">
        <f>IFERROR('Provoz opční 2'!V$31/'Provoz opční 2'!V$7,0)</f>
        <v>0.53813737975526099</v>
      </c>
      <c r="Y100" s="639">
        <f>IFERROR('Provoz opční 2'!W$31/'Provoz opční 2'!W$7,0)</f>
        <v>0.53813737975526099</v>
      </c>
      <c r="Z100" s="639">
        <f>IFERROR('Provoz opční 2'!X$31/'Provoz opční 2'!X$7,0)</f>
        <v>0.53813737975526099</v>
      </c>
      <c r="AA100" s="639">
        <f>IFERROR('Provoz opční 2'!Y$31/'Provoz opční 2'!Y$7,0)</f>
        <v>0.53813737975526099</v>
      </c>
      <c r="AB100" s="639">
        <f>IFERROR('Provoz opční 2'!Z$31/'Provoz opční 2'!Z$7,0)</f>
        <v>0.53813737975526099</v>
      </c>
      <c r="AC100" s="639">
        <f>IFERROR('Provoz opční 2'!AA$31/'Provoz opční 2'!AA$7,0)</f>
        <v>0.53813737975526099</v>
      </c>
      <c r="AD100" s="639">
        <f>IFERROR('Provoz opční 2'!AB$31/'Provoz opční 2'!AB$7,0)</f>
        <v>0.53813737975526099</v>
      </c>
      <c r="AE100" s="639">
        <f>IFERROR('Provoz opční 2'!AC$31/'Provoz opční 2'!AC$7,0)</f>
        <v>0.53813737975526099</v>
      </c>
      <c r="AF100" s="639">
        <f>IFERROR('Provoz opční 2'!AD$31/'Provoz opční 2'!AD$7,0)</f>
        <v>0.53813737975526099</v>
      </c>
      <c r="AG100" s="639">
        <f>IFERROR('Provoz opční 2'!AE$31/'Provoz opční 2'!AE$7,0)</f>
        <v>0.53813737975526099</v>
      </c>
      <c r="AH100" s="639">
        <f>IFERROR('Provoz opční 2'!AF$31/'Provoz opční 2'!AF$7,0)</f>
        <v>0.53813737975526099</v>
      </c>
      <c r="AI100" s="639">
        <f>IFERROR('Provoz opční 2'!AG$31/'Provoz opční 2'!AG$7,0)</f>
        <v>0.53813737975526099</v>
      </c>
      <c r="AJ100" s="639">
        <f>IFERROR('Provoz opční 2'!AH$31/'Provoz opční 2'!AH$7,0)</f>
        <v>0.53813737975526099</v>
      </c>
      <c r="AK100" s="661">
        <f>IFERROR('Provoz opční 2'!AI$31/'Provoz opční 2'!AI$7,0)</f>
        <v>0.53813737975526099</v>
      </c>
      <c r="AL100" s="729" t="s">
        <v>625</v>
      </c>
      <c r="AM100" s="699"/>
      <c r="AN100" s="711"/>
      <c r="AO100" s="711"/>
      <c r="AP100" s="711"/>
      <c r="AQ100" s="711"/>
      <c r="AR100" s="702"/>
    </row>
    <row r="101" spans="1:44" x14ac:dyDescent="0.3">
      <c r="A101" s="4" t="str">
        <f t="shared" si="13"/>
        <v/>
      </c>
      <c r="B101" s="45" t="str">
        <f t="shared" si="13"/>
        <v/>
      </c>
      <c r="C101" s="64" t="str">
        <f t="shared" si="13"/>
        <v>8.3</v>
      </c>
      <c r="D101" s="65" t="str">
        <f t="shared" si="13"/>
        <v>Pokladní</v>
      </c>
      <c r="E101" s="640">
        <f>IFERROR('Provoz opční 2'!C$32/'Provoz opční 2'!C$8,0)</f>
        <v>0</v>
      </c>
      <c r="F101" s="640">
        <f>IFERROR('Provoz opční 2'!D$32/'Provoz opční 2'!D$8,0)</f>
        <v>0</v>
      </c>
      <c r="G101" s="640">
        <f>IFERROR('Provoz opční 2'!E$32/'Provoz opční 2'!E$8,0)</f>
        <v>0</v>
      </c>
      <c r="H101" s="640">
        <f>IFERROR('Provoz opční 2'!F$32/'Provoz opční 2'!F$8,0)</f>
        <v>0</v>
      </c>
      <c r="I101" s="640">
        <f>IFERROR('Provoz opční 2'!G$32/'Provoz opční 2'!G$8,0)</f>
        <v>0</v>
      </c>
      <c r="J101" s="640">
        <f>IFERROR('Provoz opční 2'!H$32/'Provoz opční 2'!H$8,0)</f>
        <v>0</v>
      </c>
      <c r="K101" s="640">
        <f>IFERROR('Provoz opční 2'!I$32/'Provoz opční 2'!I$8,0)</f>
        <v>0</v>
      </c>
      <c r="L101" s="640">
        <f>IFERROR('Provoz opční 2'!J$32/'Provoz opční 2'!J$8,0)</f>
        <v>1.2728962207711206E-5</v>
      </c>
      <c r="M101" s="640">
        <f>IFERROR('Provoz opční 2'!K$32/'Provoz opční 2'!K$8,0)</f>
        <v>1.2728962207711206E-5</v>
      </c>
      <c r="N101" s="640">
        <f>IFERROR('Provoz opční 2'!L$32/'Provoz opční 2'!L$8,0)</f>
        <v>1.2728962207711206E-5</v>
      </c>
      <c r="O101" s="640">
        <f>IFERROR('Provoz opční 2'!M$32/'Provoz opční 2'!M$8,0)</f>
        <v>1.2728962207711206E-5</v>
      </c>
      <c r="P101" s="640">
        <f>IFERROR('Provoz opční 2'!N$32/'Provoz opční 2'!N$8,0)</f>
        <v>1.2728962207711206E-5</v>
      </c>
      <c r="Q101" s="640">
        <f>IFERROR('Provoz opční 2'!O$32/'Provoz opční 2'!O$8,0)</f>
        <v>1.2728962207711206E-5</v>
      </c>
      <c r="R101" s="640">
        <f>IFERROR('Provoz opční 2'!P$32/'Provoz opční 2'!P$8,0)</f>
        <v>1.2728962207711206E-5</v>
      </c>
      <c r="S101" s="640">
        <f>IFERROR('Provoz opční 2'!Q$32/'Provoz opční 2'!Q$8,0)</f>
        <v>1.2728962207711206E-5</v>
      </c>
      <c r="T101" s="640">
        <f>IFERROR('Provoz opční 2'!R$32/'Provoz opční 2'!R$8,0)</f>
        <v>1.2728962207711206E-5</v>
      </c>
      <c r="U101" s="640">
        <f>IFERROR('Provoz opční 2'!S$32/'Provoz opční 2'!S$8,0)</f>
        <v>1.2728962207711206E-5</v>
      </c>
      <c r="V101" s="640">
        <f>IFERROR('Provoz opční 2'!T$32/'Provoz opční 2'!T$8,0)</f>
        <v>1.2728962207711206E-5</v>
      </c>
      <c r="W101" s="640">
        <f>IFERROR('Provoz opční 2'!U$32/'Provoz opční 2'!U$8,0)</f>
        <v>1.2728962207711206E-5</v>
      </c>
      <c r="X101" s="640">
        <f>IFERROR('Provoz opční 2'!V$32/'Provoz opční 2'!V$8,0)</f>
        <v>1.2728962207711206E-5</v>
      </c>
      <c r="Y101" s="640">
        <f>IFERROR('Provoz opční 2'!W$32/'Provoz opční 2'!W$8,0)</f>
        <v>1.2728962207711206E-5</v>
      </c>
      <c r="Z101" s="640">
        <f>IFERROR('Provoz opční 2'!X$32/'Provoz opční 2'!X$8,0)</f>
        <v>1.2728962207711206E-5</v>
      </c>
      <c r="AA101" s="640">
        <f>IFERROR('Provoz opční 2'!Y$32/'Provoz opční 2'!Y$8,0)</f>
        <v>1.2728962207711206E-5</v>
      </c>
      <c r="AB101" s="640">
        <f>IFERROR('Provoz opční 2'!Z$32/'Provoz opční 2'!Z$8,0)</f>
        <v>1.2728962207711206E-5</v>
      </c>
      <c r="AC101" s="640">
        <f>IFERROR('Provoz opční 2'!AA$32/'Provoz opční 2'!AA$8,0)</f>
        <v>1.2728962207711206E-5</v>
      </c>
      <c r="AD101" s="640">
        <f>IFERROR('Provoz opční 2'!AB$32/'Provoz opční 2'!AB$8,0)</f>
        <v>1.2728962207711206E-5</v>
      </c>
      <c r="AE101" s="640">
        <f>IFERROR('Provoz opční 2'!AC$32/'Provoz opční 2'!AC$8,0)</f>
        <v>1.2728962207711206E-5</v>
      </c>
      <c r="AF101" s="640">
        <f>IFERROR('Provoz opční 2'!AD$32/'Provoz opční 2'!AD$8,0)</f>
        <v>1.2728962207711206E-5</v>
      </c>
      <c r="AG101" s="640">
        <f>IFERROR('Provoz opční 2'!AE$32/'Provoz opční 2'!AE$8,0)</f>
        <v>1.2728962207711206E-5</v>
      </c>
      <c r="AH101" s="640">
        <f>IFERROR('Provoz opční 2'!AF$32/'Provoz opční 2'!AF$8,0)</f>
        <v>1.2728962207711206E-5</v>
      </c>
      <c r="AI101" s="640">
        <f>IFERROR('Provoz opční 2'!AG$32/'Provoz opční 2'!AG$8,0)</f>
        <v>1.2728962207711206E-5</v>
      </c>
      <c r="AJ101" s="640">
        <f>IFERROR('Provoz opční 2'!AH$32/'Provoz opční 2'!AH$8,0)</f>
        <v>1.2728962207711206E-5</v>
      </c>
      <c r="AK101" s="662">
        <f>IFERROR('Provoz opční 2'!AI$32/'Provoz opční 2'!AI$8,0)</f>
        <v>1.2728962207711206E-5</v>
      </c>
      <c r="AL101" s="730" t="s">
        <v>626</v>
      </c>
      <c r="AM101" s="699"/>
      <c r="AN101" s="711"/>
      <c r="AO101" s="711"/>
      <c r="AP101" s="711"/>
      <c r="AQ101" s="711"/>
      <c r="AR101" s="702"/>
    </row>
    <row r="102" spans="1:44" x14ac:dyDescent="0.3">
      <c r="A102" s="4" t="str">
        <f t="shared" si="13"/>
        <v/>
      </c>
      <c r="B102" s="45" t="str">
        <f t="shared" si="13"/>
        <v/>
      </c>
      <c r="C102" s="64" t="str">
        <f t="shared" si="13"/>
        <v>8.4</v>
      </c>
      <c r="D102" s="65" t="str">
        <f t="shared" si="13"/>
        <v>Ostatní zaměstnanci</v>
      </c>
      <c r="E102" s="629">
        <f>IFERROR(('Provoz opční 2'!C$28+2*'Provoz opční 2'!C$29)/('Provoz opční 2'!C$4+2*'Provoz opční 2'!C$5),0)</f>
        <v>0</v>
      </c>
      <c r="F102" s="629">
        <f>IFERROR(('Provoz opční 2'!D$28+2*'Provoz opční 2'!D$29)/('Provoz opční 2'!D$4+2*'Provoz opční 2'!D$5),0)</f>
        <v>0</v>
      </c>
      <c r="G102" s="629">
        <f>IFERROR(('Provoz opční 2'!E$28+2*'Provoz opční 2'!E$29)/('Provoz opční 2'!E$4+2*'Provoz opční 2'!E$5),0)</f>
        <v>0</v>
      </c>
      <c r="H102" s="629">
        <f>IFERROR(('Provoz opční 2'!F$28+2*'Provoz opční 2'!F$29)/('Provoz opční 2'!F$4+2*'Provoz opční 2'!F$5),0)</f>
        <v>0</v>
      </c>
      <c r="I102" s="629">
        <f>IFERROR(('Provoz opční 2'!G$28+2*'Provoz opční 2'!G$29)/('Provoz opční 2'!G$4+2*'Provoz opční 2'!G$5),0)</f>
        <v>0</v>
      </c>
      <c r="J102" s="629">
        <f>IFERROR(('Provoz opční 2'!H$28+2*'Provoz opční 2'!H$29)/('Provoz opční 2'!H$4+2*'Provoz opční 2'!H$5),0)</f>
        <v>0</v>
      </c>
      <c r="K102" s="629">
        <f>IFERROR(('Provoz opční 2'!I$28+2*'Provoz opční 2'!I$29)/('Provoz opční 2'!I$4+2*'Provoz opční 2'!I$5),0)</f>
        <v>0.63313632153629196</v>
      </c>
      <c r="L102" s="629">
        <f>IFERROR(('Provoz opční 2'!J$28+2*'Provoz opční 2'!J$29)/('Provoz opční 2'!J$4+2*'Provoz opční 2'!J$5),0)</f>
        <v>0.46898247273179089</v>
      </c>
      <c r="M102" s="629">
        <f>IFERROR(('Provoz opční 2'!K$28+2*'Provoz opční 2'!K$29)/('Provoz opční 2'!K$4+2*'Provoz opční 2'!K$5),0)</f>
        <v>0.46898247273179089</v>
      </c>
      <c r="N102" s="629">
        <f>IFERROR(('Provoz opční 2'!L$28+2*'Provoz opční 2'!L$29)/('Provoz opční 2'!L$4+2*'Provoz opční 2'!L$5),0)</f>
        <v>0.46898247273179089</v>
      </c>
      <c r="O102" s="629">
        <f>IFERROR(('Provoz opční 2'!M$28+2*'Provoz opční 2'!M$29)/('Provoz opční 2'!M$4+2*'Provoz opční 2'!M$5),0)</f>
        <v>0.46898247273179089</v>
      </c>
      <c r="P102" s="629">
        <f>IFERROR(('Provoz opční 2'!N$28+2*'Provoz opční 2'!N$29)/('Provoz opční 2'!N$4+2*'Provoz opční 2'!N$5),0)</f>
        <v>0.46898247273179089</v>
      </c>
      <c r="Q102" s="629">
        <f>IFERROR(('Provoz opční 2'!O$28+2*'Provoz opční 2'!O$29)/('Provoz opční 2'!O$4+2*'Provoz opční 2'!O$5),0)</f>
        <v>0.46898247273179089</v>
      </c>
      <c r="R102" s="629">
        <f>IFERROR(('Provoz opční 2'!P$28+2*'Provoz opční 2'!P$29)/('Provoz opční 2'!P$4+2*'Provoz opční 2'!P$5),0)</f>
        <v>0.46898247273179089</v>
      </c>
      <c r="S102" s="629">
        <f>IFERROR(('Provoz opční 2'!Q$28+2*'Provoz opční 2'!Q$29)/('Provoz opční 2'!Q$4+2*'Provoz opční 2'!Q$5),0)</f>
        <v>0.46898247273179089</v>
      </c>
      <c r="T102" s="629">
        <f>IFERROR(('Provoz opční 2'!R$28+2*'Provoz opční 2'!R$29)/('Provoz opční 2'!R$4+2*'Provoz opční 2'!R$5),0)</f>
        <v>0.46898247273179089</v>
      </c>
      <c r="U102" s="629">
        <f>IFERROR(('Provoz opční 2'!S$28+2*'Provoz opční 2'!S$29)/('Provoz opční 2'!S$4+2*'Provoz opční 2'!S$5),0)</f>
        <v>0.46898247273179089</v>
      </c>
      <c r="V102" s="629">
        <f>IFERROR(('Provoz opční 2'!T$28+2*'Provoz opční 2'!T$29)/('Provoz opční 2'!T$4+2*'Provoz opční 2'!T$5),0)</f>
        <v>0.46898247273179089</v>
      </c>
      <c r="W102" s="629">
        <f>IFERROR(('Provoz opční 2'!U$28+2*'Provoz opční 2'!U$29)/('Provoz opční 2'!U$4+2*'Provoz opční 2'!U$5),0)</f>
        <v>0.46898247273179089</v>
      </c>
      <c r="X102" s="629">
        <f>IFERROR(('Provoz opční 2'!V$28+2*'Provoz opční 2'!V$29)/('Provoz opční 2'!V$4+2*'Provoz opční 2'!V$5),0)</f>
        <v>0.46898247273179089</v>
      </c>
      <c r="Y102" s="629">
        <f>IFERROR(('Provoz opční 2'!W$28+2*'Provoz opční 2'!W$29)/('Provoz opční 2'!W$4+2*'Provoz opční 2'!W$5),0)</f>
        <v>0.46898247273179089</v>
      </c>
      <c r="Z102" s="629">
        <f>IFERROR(('Provoz opční 2'!X$28+2*'Provoz opční 2'!X$29)/('Provoz opční 2'!X$4+2*'Provoz opční 2'!X$5),0)</f>
        <v>0.46898247273179089</v>
      </c>
      <c r="AA102" s="629">
        <f>IFERROR(('Provoz opční 2'!Y$28+2*'Provoz opční 2'!Y$29)/('Provoz opční 2'!Y$4+2*'Provoz opční 2'!Y$5),0)</f>
        <v>0.46898247273179089</v>
      </c>
      <c r="AB102" s="629">
        <f>IFERROR(('Provoz opční 2'!Z$28+2*'Provoz opční 2'!Z$29)/('Provoz opční 2'!Z$4+2*'Provoz opční 2'!Z$5),0)</f>
        <v>0.46898247273179089</v>
      </c>
      <c r="AC102" s="629">
        <f>IFERROR(('Provoz opční 2'!AA$28+2*'Provoz opční 2'!AA$29)/('Provoz opční 2'!AA$4+2*'Provoz opční 2'!AA$5),0)</f>
        <v>0.46898247273179089</v>
      </c>
      <c r="AD102" s="629">
        <f>IFERROR(('Provoz opční 2'!AB$28+2*'Provoz opční 2'!AB$29)/('Provoz opční 2'!AB$4+2*'Provoz opční 2'!AB$5),0)</f>
        <v>0.46898247273179089</v>
      </c>
      <c r="AE102" s="629">
        <f>IFERROR(('Provoz opční 2'!AC$28+2*'Provoz opční 2'!AC$29)/('Provoz opční 2'!AC$4+2*'Provoz opční 2'!AC$5),0)</f>
        <v>0.46898247273179089</v>
      </c>
      <c r="AF102" s="629">
        <f>IFERROR(('Provoz opční 2'!AD$28+2*'Provoz opční 2'!AD$29)/('Provoz opční 2'!AD$4+2*'Provoz opční 2'!AD$5),0)</f>
        <v>0.46898247273179089</v>
      </c>
      <c r="AG102" s="629">
        <f>IFERROR(('Provoz opční 2'!AE$28+2*'Provoz opční 2'!AE$29)/('Provoz opční 2'!AE$4+2*'Provoz opční 2'!AE$5),0)</f>
        <v>0.46898247273179089</v>
      </c>
      <c r="AH102" s="629">
        <f>IFERROR(('Provoz opční 2'!AF$28+2*'Provoz opční 2'!AF$29)/('Provoz opční 2'!AF$4+2*'Provoz opční 2'!AF$5),0)</f>
        <v>0.46898247273179089</v>
      </c>
      <c r="AI102" s="629">
        <f>IFERROR(('Provoz opční 2'!AG$28+2*'Provoz opční 2'!AG$29)/('Provoz opční 2'!AG$4+2*'Provoz opční 2'!AG$5),0)</f>
        <v>0.46898247273179089</v>
      </c>
      <c r="AJ102" s="629">
        <f>IFERROR(('Provoz opční 2'!AH$28+2*'Provoz opční 2'!AH$29)/('Provoz opční 2'!AH$4+2*'Provoz opční 2'!AH$5),0)</f>
        <v>0.46898247273179089</v>
      </c>
      <c r="AK102" s="659">
        <f>IFERROR(('Provoz opční 2'!AI$28+2*'Provoz opční 2'!AI$29)/('Provoz opční 2'!AI$4+2*'Provoz opční 2'!AI$5),0)</f>
        <v>0.46898247273179089</v>
      </c>
      <c r="AL102" s="727" t="s">
        <v>623</v>
      </c>
      <c r="AM102" s="699"/>
      <c r="AN102" s="711"/>
      <c r="AO102" s="711"/>
      <c r="AP102" s="711"/>
      <c r="AQ102" s="711"/>
      <c r="AR102" s="702"/>
    </row>
    <row r="103" spans="1:44" x14ac:dyDescent="0.3">
      <c r="A103" s="4">
        <f t="shared" ref="A103:D112" si="14">IF(A61="","",A61)</f>
        <v>9</v>
      </c>
      <c r="B103" s="45" t="str">
        <f t="shared" si="14"/>
        <v>Cestovné</v>
      </c>
      <c r="C103" s="64" t="str">
        <f t="shared" si="14"/>
        <v/>
      </c>
      <c r="D103" s="65" t="str">
        <f t="shared" si="14"/>
        <v/>
      </c>
      <c r="E103" s="629">
        <f>IFERROR(('Provoz opční 2'!C$28+2*'Provoz opční 2'!C$29)/('Provoz opční 2'!C$4+2*'Provoz opční 2'!C$5),0)</f>
        <v>0</v>
      </c>
      <c r="F103" s="629">
        <f>IFERROR(('Provoz opční 2'!D$28+2*'Provoz opční 2'!D$29)/('Provoz opční 2'!D$4+2*'Provoz opční 2'!D$5),0)</f>
        <v>0</v>
      </c>
      <c r="G103" s="629">
        <f>IFERROR(('Provoz opční 2'!E$28+2*'Provoz opční 2'!E$29)/('Provoz opční 2'!E$4+2*'Provoz opční 2'!E$5),0)</f>
        <v>0</v>
      </c>
      <c r="H103" s="629">
        <f>IFERROR(('Provoz opční 2'!F$28+2*'Provoz opční 2'!F$29)/('Provoz opční 2'!F$4+2*'Provoz opční 2'!F$5),0)</f>
        <v>0</v>
      </c>
      <c r="I103" s="629">
        <f>IFERROR(('Provoz opční 2'!G$28+2*'Provoz opční 2'!G$29)/('Provoz opční 2'!G$4+2*'Provoz opční 2'!G$5),0)</f>
        <v>0</v>
      </c>
      <c r="J103" s="629">
        <f>IFERROR(('Provoz opční 2'!H$28+2*'Provoz opční 2'!H$29)/('Provoz opční 2'!H$4+2*'Provoz opční 2'!H$5),0)</f>
        <v>0</v>
      </c>
      <c r="K103" s="629">
        <f>IFERROR(('Provoz opční 2'!I$28+2*'Provoz opční 2'!I$29)/('Provoz opční 2'!I$4+2*'Provoz opční 2'!I$5),0)</f>
        <v>0.63313632153629196</v>
      </c>
      <c r="L103" s="629">
        <f>IFERROR(('Provoz opční 2'!J$28+2*'Provoz opční 2'!J$29)/('Provoz opční 2'!J$4+2*'Provoz opční 2'!J$5),0)</f>
        <v>0.46898247273179089</v>
      </c>
      <c r="M103" s="629">
        <f>IFERROR(('Provoz opční 2'!K$28+2*'Provoz opční 2'!K$29)/('Provoz opční 2'!K$4+2*'Provoz opční 2'!K$5),0)</f>
        <v>0.46898247273179089</v>
      </c>
      <c r="N103" s="629">
        <f>IFERROR(('Provoz opční 2'!L$28+2*'Provoz opční 2'!L$29)/('Provoz opční 2'!L$4+2*'Provoz opční 2'!L$5),0)</f>
        <v>0.46898247273179089</v>
      </c>
      <c r="O103" s="629">
        <f>IFERROR(('Provoz opční 2'!M$28+2*'Provoz opční 2'!M$29)/('Provoz opční 2'!M$4+2*'Provoz opční 2'!M$5),0)</f>
        <v>0.46898247273179089</v>
      </c>
      <c r="P103" s="629">
        <f>IFERROR(('Provoz opční 2'!N$28+2*'Provoz opční 2'!N$29)/('Provoz opční 2'!N$4+2*'Provoz opční 2'!N$5),0)</f>
        <v>0.46898247273179089</v>
      </c>
      <c r="Q103" s="629">
        <f>IFERROR(('Provoz opční 2'!O$28+2*'Provoz opční 2'!O$29)/('Provoz opční 2'!O$4+2*'Provoz opční 2'!O$5),0)</f>
        <v>0.46898247273179089</v>
      </c>
      <c r="R103" s="629">
        <f>IFERROR(('Provoz opční 2'!P$28+2*'Provoz opční 2'!P$29)/('Provoz opční 2'!P$4+2*'Provoz opční 2'!P$5),0)</f>
        <v>0.46898247273179089</v>
      </c>
      <c r="S103" s="629">
        <f>IFERROR(('Provoz opční 2'!Q$28+2*'Provoz opční 2'!Q$29)/('Provoz opční 2'!Q$4+2*'Provoz opční 2'!Q$5),0)</f>
        <v>0.46898247273179089</v>
      </c>
      <c r="T103" s="629">
        <f>IFERROR(('Provoz opční 2'!R$28+2*'Provoz opční 2'!R$29)/('Provoz opční 2'!R$4+2*'Provoz opční 2'!R$5),0)</f>
        <v>0.46898247273179089</v>
      </c>
      <c r="U103" s="629">
        <f>IFERROR(('Provoz opční 2'!S$28+2*'Provoz opční 2'!S$29)/('Provoz opční 2'!S$4+2*'Provoz opční 2'!S$5),0)</f>
        <v>0.46898247273179089</v>
      </c>
      <c r="V103" s="629">
        <f>IFERROR(('Provoz opční 2'!T$28+2*'Provoz opční 2'!T$29)/('Provoz opční 2'!T$4+2*'Provoz opční 2'!T$5),0)</f>
        <v>0.46898247273179089</v>
      </c>
      <c r="W103" s="629">
        <f>IFERROR(('Provoz opční 2'!U$28+2*'Provoz opční 2'!U$29)/('Provoz opční 2'!U$4+2*'Provoz opční 2'!U$5),0)</f>
        <v>0.46898247273179089</v>
      </c>
      <c r="X103" s="629">
        <f>IFERROR(('Provoz opční 2'!V$28+2*'Provoz opční 2'!V$29)/('Provoz opční 2'!V$4+2*'Provoz opční 2'!V$5),0)</f>
        <v>0.46898247273179089</v>
      </c>
      <c r="Y103" s="629">
        <f>IFERROR(('Provoz opční 2'!W$28+2*'Provoz opční 2'!W$29)/('Provoz opční 2'!W$4+2*'Provoz opční 2'!W$5),0)</f>
        <v>0.46898247273179089</v>
      </c>
      <c r="Z103" s="629">
        <f>IFERROR(('Provoz opční 2'!X$28+2*'Provoz opční 2'!X$29)/('Provoz opční 2'!X$4+2*'Provoz opční 2'!X$5),0)</f>
        <v>0.46898247273179089</v>
      </c>
      <c r="AA103" s="629">
        <f>IFERROR(('Provoz opční 2'!Y$28+2*'Provoz opční 2'!Y$29)/('Provoz opční 2'!Y$4+2*'Provoz opční 2'!Y$5),0)</f>
        <v>0.46898247273179089</v>
      </c>
      <c r="AB103" s="629">
        <f>IFERROR(('Provoz opční 2'!Z$28+2*'Provoz opční 2'!Z$29)/('Provoz opční 2'!Z$4+2*'Provoz opční 2'!Z$5),0)</f>
        <v>0.46898247273179089</v>
      </c>
      <c r="AC103" s="629">
        <f>IFERROR(('Provoz opční 2'!AA$28+2*'Provoz opční 2'!AA$29)/('Provoz opční 2'!AA$4+2*'Provoz opční 2'!AA$5),0)</f>
        <v>0.46898247273179089</v>
      </c>
      <c r="AD103" s="629">
        <f>IFERROR(('Provoz opční 2'!AB$28+2*'Provoz opční 2'!AB$29)/('Provoz opční 2'!AB$4+2*'Provoz opční 2'!AB$5),0)</f>
        <v>0.46898247273179089</v>
      </c>
      <c r="AE103" s="629">
        <f>IFERROR(('Provoz opční 2'!AC$28+2*'Provoz opční 2'!AC$29)/('Provoz opční 2'!AC$4+2*'Provoz opční 2'!AC$5),0)</f>
        <v>0.46898247273179089</v>
      </c>
      <c r="AF103" s="629">
        <f>IFERROR(('Provoz opční 2'!AD$28+2*'Provoz opční 2'!AD$29)/('Provoz opční 2'!AD$4+2*'Provoz opční 2'!AD$5),0)</f>
        <v>0.46898247273179089</v>
      </c>
      <c r="AG103" s="629">
        <f>IFERROR(('Provoz opční 2'!AE$28+2*'Provoz opční 2'!AE$29)/('Provoz opční 2'!AE$4+2*'Provoz opční 2'!AE$5),0)</f>
        <v>0.46898247273179089</v>
      </c>
      <c r="AH103" s="629">
        <f>IFERROR(('Provoz opční 2'!AF$28+2*'Provoz opční 2'!AF$29)/('Provoz opční 2'!AF$4+2*'Provoz opční 2'!AF$5),0)</f>
        <v>0.46898247273179089</v>
      </c>
      <c r="AI103" s="629">
        <f>IFERROR(('Provoz opční 2'!AG$28+2*'Provoz opční 2'!AG$29)/('Provoz opční 2'!AG$4+2*'Provoz opční 2'!AG$5),0)</f>
        <v>0.46898247273179089</v>
      </c>
      <c r="AJ103" s="629">
        <f>IFERROR(('Provoz opční 2'!AH$28+2*'Provoz opční 2'!AH$29)/('Provoz opční 2'!AH$4+2*'Provoz opční 2'!AH$5),0)</f>
        <v>0.46898247273179089</v>
      </c>
      <c r="AK103" s="659">
        <f>IFERROR(('Provoz opční 2'!AI$28+2*'Provoz opční 2'!AI$29)/('Provoz opční 2'!AI$4+2*'Provoz opční 2'!AI$5),0)</f>
        <v>0.46898247273179089</v>
      </c>
      <c r="AL103" s="727" t="s">
        <v>623</v>
      </c>
      <c r="AM103" s="699"/>
      <c r="AN103" s="710"/>
      <c r="AO103" s="711"/>
      <c r="AP103" s="710"/>
      <c r="AQ103" s="711"/>
      <c r="AR103" s="702"/>
    </row>
    <row r="104" spans="1:44" x14ac:dyDescent="0.3">
      <c r="A104" s="4">
        <f t="shared" si="14"/>
        <v>10</v>
      </c>
      <c r="B104" s="45" t="str">
        <f t="shared" si="14"/>
        <v>Úhrada za použití dopravní cesty</v>
      </c>
      <c r="C104" s="64" t="str">
        <f t="shared" si="14"/>
        <v/>
      </c>
      <c r="D104" s="65" t="str">
        <f t="shared" si="14"/>
        <v/>
      </c>
      <c r="E104" s="629">
        <f>IFERROR(('Provoz opční 2'!C$28+2*'Provoz opční 2'!C$29)/('Provoz opční 2'!C$4+2*'Provoz opční 2'!C$5),0)</f>
        <v>0</v>
      </c>
      <c r="F104" s="629">
        <f>IFERROR(('Provoz opční 2'!D$28+2*'Provoz opční 2'!D$29)/('Provoz opční 2'!D$4+2*'Provoz opční 2'!D$5),0)</f>
        <v>0</v>
      </c>
      <c r="G104" s="629">
        <f>IFERROR(('Provoz opční 2'!E$28+2*'Provoz opční 2'!E$29)/('Provoz opční 2'!E$4+2*'Provoz opční 2'!E$5),0)</f>
        <v>0</v>
      </c>
      <c r="H104" s="629">
        <f>IFERROR(('Provoz opční 2'!F$28+2*'Provoz opční 2'!F$29)/('Provoz opční 2'!F$4+2*'Provoz opční 2'!F$5),0)</f>
        <v>0</v>
      </c>
      <c r="I104" s="629">
        <f>IFERROR(('Provoz opční 2'!G$28+2*'Provoz opční 2'!G$29)/('Provoz opční 2'!G$4+2*'Provoz opční 2'!G$5),0)</f>
        <v>0</v>
      </c>
      <c r="J104" s="629">
        <f>IFERROR(('Provoz opční 2'!H$28+2*'Provoz opční 2'!H$29)/('Provoz opční 2'!H$4+2*'Provoz opční 2'!H$5),0)</f>
        <v>0</v>
      </c>
      <c r="K104" s="629">
        <f>IFERROR(('Provoz opční 2'!I$28+2*'Provoz opční 2'!I$29)/('Provoz opční 2'!I$4+2*'Provoz opční 2'!I$5),0)</f>
        <v>0.63313632153629196</v>
      </c>
      <c r="L104" s="629">
        <f>IFERROR(('Provoz opční 2'!J$28+2*'Provoz opční 2'!J$29)/('Provoz opční 2'!J$4+2*'Provoz opční 2'!J$5),0)</f>
        <v>0.46898247273179089</v>
      </c>
      <c r="M104" s="629">
        <f>IFERROR(('Provoz opční 2'!K$28+2*'Provoz opční 2'!K$29)/('Provoz opční 2'!K$4+2*'Provoz opční 2'!K$5),0)</f>
        <v>0.46898247273179089</v>
      </c>
      <c r="N104" s="629">
        <f>IFERROR(('Provoz opční 2'!L$28+2*'Provoz opční 2'!L$29)/('Provoz opční 2'!L$4+2*'Provoz opční 2'!L$5),0)</f>
        <v>0.46898247273179089</v>
      </c>
      <c r="O104" s="629">
        <f>IFERROR(('Provoz opční 2'!M$28+2*'Provoz opční 2'!M$29)/('Provoz opční 2'!M$4+2*'Provoz opční 2'!M$5),0)</f>
        <v>0.46898247273179089</v>
      </c>
      <c r="P104" s="629">
        <f>IFERROR(('Provoz opční 2'!N$28+2*'Provoz opční 2'!N$29)/('Provoz opční 2'!N$4+2*'Provoz opční 2'!N$5),0)</f>
        <v>0.46898247273179089</v>
      </c>
      <c r="Q104" s="629">
        <f>IFERROR(('Provoz opční 2'!O$28+2*'Provoz opční 2'!O$29)/('Provoz opční 2'!O$4+2*'Provoz opční 2'!O$5),0)</f>
        <v>0.46898247273179089</v>
      </c>
      <c r="R104" s="629">
        <f>IFERROR(('Provoz opční 2'!P$28+2*'Provoz opční 2'!P$29)/('Provoz opční 2'!P$4+2*'Provoz opční 2'!P$5),0)</f>
        <v>0.46898247273179089</v>
      </c>
      <c r="S104" s="629">
        <f>IFERROR(('Provoz opční 2'!Q$28+2*'Provoz opční 2'!Q$29)/('Provoz opční 2'!Q$4+2*'Provoz opční 2'!Q$5),0)</f>
        <v>0.46898247273179089</v>
      </c>
      <c r="T104" s="629">
        <f>IFERROR(('Provoz opční 2'!R$28+2*'Provoz opční 2'!R$29)/('Provoz opční 2'!R$4+2*'Provoz opční 2'!R$5),0)</f>
        <v>0.46898247273179089</v>
      </c>
      <c r="U104" s="629">
        <f>IFERROR(('Provoz opční 2'!S$28+2*'Provoz opční 2'!S$29)/('Provoz opční 2'!S$4+2*'Provoz opční 2'!S$5),0)</f>
        <v>0.46898247273179089</v>
      </c>
      <c r="V104" s="629">
        <f>IFERROR(('Provoz opční 2'!T$28+2*'Provoz opční 2'!T$29)/('Provoz opční 2'!T$4+2*'Provoz opční 2'!T$5),0)</f>
        <v>0.46898247273179089</v>
      </c>
      <c r="W104" s="629">
        <f>IFERROR(('Provoz opční 2'!U$28+2*'Provoz opční 2'!U$29)/('Provoz opční 2'!U$4+2*'Provoz opční 2'!U$5),0)</f>
        <v>0.46898247273179089</v>
      </c>
      <c r="X104" s="629">
        <f>IFERROR(('Provoz opční 2'!V$28+2*'Provoz opční 2'!V$29)/('Provoz opční 2'!V$4+2*'Provoz opční 2'!V$5),0)</f>
        <v>0.46898247273179089</v>
      </c>
      <c r="Y104" s="629">
        <f>IFERROR(('Provoz opční 2'!W$28+2*'Provoz opční 2'!W$29)/('Provoz opční 2'!W$4+2*'Provoz opční 2'!W$5),0)</f>
        <v>0.46898247273179089</v>
      </c>
      <c r="Z104" s="629">
        <f>IFERROR(('Provoz opční 2'!X$28+2*'Provoz opční 2'!X$29)/('Provoz opční 2'!X$4+2*'Provoz opční 2'!X$5),0)</f>
        <v>0.46898247273179089</v>
      </c>
      <c r="AA104" s="629">
        <f>IFERROR(('Provoz opční 2'!Y$28+2*'Provoz opční 2'!Y$29)/('Provoz opční 2'!Y$4+2*'Provoz opční 2'!Y$5),0)</f>
        <v>0.46898247273179089</v>
      </c>
      <c r="AB104" s="629">
        <f>IFERROR(('Provoz opční 2'!Z$28+2*'Provoz opční 2'!Z$29)/('Provoz opční 2'!Z$4+2*'Provoz opční 2'!Z$5),0)</f>
        <v>0.46898247273179089</v>
      </c>
      <c r="AC104" s="629">
        <f>IFERROR(('Provoz opční 2'!AA$28+2*'Provoz opční 2'!AA$29)/('Provoz opční 2'!AA$4+2*'Provoz opční 2'!AA$5),0)</f>
        <v>0.46898247273179089</v>
      </c>
      <c r="AD104" s="629">
        <f>IFERROR(('Provoz opční 2'!AB$28+2*'Provoz opční 2'!AB$29)/('Provoz opční 2'!AB$4+2*'Provoz opční 2'!AB$5),0)</f>
        <v>0.46898247273179089</v>
      </c>
      <c r="AE104" s="629">
        <f>IFERROR(('Provoz opční 2'!AC$28+2*'Provoz opční 2'!AC$29)/('Provoz opční 2'!AC$4+2*'Provoz opční 2'!AC$5),0)</f>
        <v>0.46898247273179089</v>
      </c>
      <c r="AF104" s="629">
        <f>IFERROR(('Provoz opční 2'!AD$28+2*'Provoz opční 2'!AD$29)/('Provoz opční 2'!AD$4+2*'Provoz opční 2'!AD$5),0)</f>
        <v>0.46898247273179089</v>
      </c>
      <c r="AG104" s="629">
        <f>IFERROR(('Provoz opční 2'!AE$28+2*'Provoz opční 2'!AE$29)/('Provoz opční 2'!AE$4+2*'Provoz opční 2'!AE$5),0)</f>
        <v>0.46898247273179089</v>
      </c>
      <c r="AH104" s="629">
        <f>IFERROR(('Provoz opční 2'!AF$28+2*'Provoz opční 2'!AF$29)/('Provoz opční 2'!AF$4+2*'Provoz opční 2'!AF$5),0)</f>
        <v>0.46898247273179089</v>
      </c>
      <c r="AI104" s="629">
        <f>IFERROR(('Provoz opční 2'!AG$28+2*'Provoz opční 2'!AG$29)/('Provoz opční 2'!AG$4+2*'Provoz opční 2'!AG$5),0)</f>
        <v>0.46898247273179089</v>
      </c>
      <c r="AJ104" s="629">
        <f>IFERROR(('Provoz opční 2'!AH$28+2*'Provoz opční 2'!AH$29)/('Provoz opční 2'!AH$4+2*'Provoz opční 2'!AH$5),0)</f>
        <v>0.46898247273179089</v>
      </c>
      <c r="AK104" s="659">
        <f>IFERROR(('Provoz opční 2'!AI$28+2*'Provoz opční 2'!AI$29)/('Provoz opční 2'!AI$4+2*'Provoz opční 2'!AI$5),0)</f>
        <v>0.46898247273179089</v>
      </c>
      <c r="AL104" s="727" t="s">
        <v>623</v>
      </c>
      <c r="AM104" s="699"/>
      <c r="AN104" s="711"/>
      <c r="AO104" s="711"/>
      <c r="AP104" s="711"/>
      <c r="AQ104" s="711"/>
      <c r="AR104" s="702"/>
    </row>
    <row r="105" spans="1:44" x14ac:dyDescent="0.3">
      <c r="A105" s="4">
        <f t="shared" si="14"/>
        <v>11</v>
      </c>
      <c r="B105" s="45" t="str">
        <f t="shared" si="14"/>
        <v>Úhrada za použití ostatní infrastruktury</v>
      </c>
      <c r="C105" s="64" t="str">
        <f t="shared" si="14"/>
        <v/>
      </c>
      <c r="D105" s="65" t="str">
        <f t="shared" si="14"/>
        <v/>
      </c>
      <c r="E105" s="629">
        <f>IFERROR(('Provoz opční 2'!C$28+2*'Provoz opční 2'!C$29)/('Provoz opční 2'!C$4+2*'Provoz opční 2'!C$5),0)</f>
        <v>0</v>
      </c>
      <c r="F105" s="629">
        <f>IFERROR(('Provoz opční 2'!D$28+2*'Provoz opční 2'!D$29)/('Provoz opční 2'!D$4+2*'Provoz opční 2'!D$5),0)</f>
        <v>0</v>
      </c>
      <c r="G105" s="629">
        <f>IFERROR(('Provoz opční 2'!E$28+2*'Provoz opční 2'!E$29)/('Provoz opční 2'!E$4+2*'Provoz opční 2'!E$5),0)</f>
        <v>0</v>
      </c>
      <c r="H105" s="629">
        <f>IFERROR(('Provoz opční 2'!F$28+2*'Provoz opční 2'!F$29)/('Provoz opční 2'!F$4+2*'Provoz opční 2'!F$5),0)</f>
        <v>0</v>
      </c>
      <c r="I105" s="629">
        <f>IFERROR(('Provoz opční 2'!G$28+2*'Provoz opční 2'!G$29)/('Provoz opční 2'!G$4+2*'Provoz opční 2'!G$5),0)</f>
        <v>0</v>
      </c>
      <c r="J105" s="629">
        <f>IFERROR(('Provoz opční 2'!H$28+2*'Provoz opční 2'!H$29)/('Provoz opční 2'!H$4+2*'Provoz opční 2'!H$5),0)</f>
        <v>0</v>
      </c>
      <c r="K105" s="629">
        <f>IFERROR(('Provoz opční 2'!I$28+2*'Provoz opční 2'!I$29)/('Provoz opční 2'!I$4+2*'Provoz opční 2'!I$5),0)</f>
        <v>0.63313632153629196</v>
      </c>
      <c r="L105" s="629">
        <f>IFERROR(('Provoz opční 2'!J$28+2*'Provoz opční 2'!J$29)/('Provoz opční 2'!J$4+2*'Provoz opční 2'!J$5),0)</f>
        <v>0.46898247273179089</v>
      </c>
      <c r="M105" s="629">
        <f>IFERROR(('Provoz opční 2'!K$28+2*'Provoz opční 2'!K$29)/('Provoz opční 2'!K$4+2*'Provoz opční 2'!K$5),0)</f>
        <v>0.46898247273179089</v>
      </c>
      <c r="N105" s="629">
        <f>IFERROR(('Provoz opční 2'!L$28+2*'Provoz opční 2'!L$29)/('Provoz opční 2'!L$4+2*'Provoz opční 2'!L$5),0)</f>
        <v>0.46898247273179089</v>
      </c>
      <c r="O105" s="629">
        <f>IFERROR(('Provoz opční 2'!M$28+2*'Provoz opční 2'!M$29)/('Provoz opční 2'!M$4+2*'Provoz opční 2'!M$5),0)</f>
        <v>0.46898247273179089</v>
      </c>
      <c r="P105" s="629">
        <f>IFERROR(('Provoz opční 2'!N$28+2*'Provoz opční 2'!N$29)/('Provoz opční 2'!N$4+2*'Provoz opční 2'!N$5),0)</f>
        <v>0.46898247273179089</v>
      </c>
      <c r="Q105" s="629">
        <f>IFERROR(('Provoz opční 2'!O$28+2*'Provoz opční 2'!O$29)/('Provoz opční 2'!O$4+2*'Provoz opční 2'!O$5),0)</f>
        <v>0.46898247273179089</v>
      </c>
      <c r="R105" s="629">
        <f>IFERROR(('Provoz opční 2'!P$28+2*'Provoz opční 2'!P$29)/('Provoz opční 2'!P$4+2*'Provoz opční 2'!P$5),0)</f>
        <v>0.46898247273179089</v>
      </c>
      <c r="S105" s="629">
        <f>IFERROR(('Provoz opční 2'!Q$28+2*'Provoz opční 2'!Q$29)/('Provoz opční 2'!Q$4+2*'Provoz opční 2'!Q$5),0)</f>
        <v>0.46898247273179089</v>
      </c>
      <c r="T105" s="629">
        <f>IFERROR(('Provoz opční 2'!R$28+2*'Provoz opční 2'!R$29)/('Provoz opční 2'!R$4+2*'Provoz opční 2'!R$5),0)</f>
        <v>0.46898247273179089</v>
      </c>
      <c r="U105" s="629">
        <f>IFERROR(('Provoz opční 2'!S$28+2*'Provoz opční 2'!S$29)/('Provoz opční 2'!S$4+2*'Provoz opční 2'!S$5),0)</f>
        <v>0.46898247273179089</v>
      </c>
      <c r="V105" s="629">
        <f>IFERROR(('Provoz opční 2'!T$28+2*'Provoz opční 2'!T$29)/('Provoz opční 2'!T$4+2*'Provoz opční 2'!T$5),0)</f>
        <v>0.46898247273179089</v>
      </c>
      <c r="W105" s="629">
        <f>IFERROR(('Provoz opční 2'!U$28+2*'Provoz opční 2'!U$29)/('Provoz opční 2'!U$4+2*'Provoz opční 2'!U$5),0)</f>
        <v>0.46898247273179089</v>
      </c>
      <c r="X105" s="629">
        <f>IFERROR(('Provoz opční 2'!V$28+2*'Provoz opční 2'!V$29)/('Provoz opční 2'!V$4+2*'Provoz opční 2'!V$5),0)</f>
        <v>0.46898247273179089</v>
      </c>
      <c r="Y105" s="629">
        <f>IFERROR(('Provoz opční 2'!W$28+2*'Provoz opční 2'!W$29)/('Provoz opční 2'!W$4+2*'Provoz opční 2'!W$5),0)</f>
        <v>0.46898247273179089</v>
      </c>
      <c r="Z105" s="629">
        <f>IFERROR(('Provoz opční 2'!X$28+2*'Provoz opční 2'!X$29)/('Provoz opční 2'!X$4+2*'Provoz opční 2'!X$5),0)</f>
        <v>0.46898247273179089</v>
      </c>
      <c r="AA105" s="629">
        <f>IFERROR(('Provoz opční 2'!Y$28+2*'Provoz opční 2'!Y$29)/('Provoz opční 2'!Y$4+2*'Provoz opční 2'!Y$5),0)</f>
        <v>0.46898247273179089</v>
      </c>
      <c r="AB105" s="629">
        <f>IFERROR(('Provoz opční 2'!Z$28+2*'Provoz opční 2'!Z$29)/('Provoz opční 2'!Z$4+2*'Provoz opční 2'!Z$5),0)</f>
        <v>0.46898247273179089</v>
      </c>
      <c r="AC105" s="629">
        <f>IFERROR(('Provoz opční 2'!AA$28+2*'Provoz opční 2'!AA$29)/('Provoz opční 2'!AA$4+2*'Provoz opční 2'!AA$5),0)</f>
        <v>0.46898247273179089</v>
      </c>
      <c r="AD105" s="629">
        <f>IFERROR(('Provoz opční 2'!AB$28+2*'Provoz opční 2'!AB$29)/('Provoz opční 2'!AB$4+2*'Provoz opční 2'!AB$5),0)</f>
        <v>0.46898247273179089</v>
      </c>
      <c r="AE105" s="629">
        <f>IFERROR(('Provoz opční 2'!AC$28+2*'Provoz opční 2'!AC$29)/('Provoz opční 2'!AC$4+2*'Provoz opční 2'!AC$5),0)</f>
        <v>0.46898247273179089</v>
      </c>
      <c r="AF105" s="629">
        <f>IFERROR(('Provoz opční 2'!AD$28+2*'Provoz opční 2'!AD$29)/('Provoz opční 2'!AD$4+2*'Provoz opční 2'!AD$5),0)</f>
        <v>0.46898247273179089</v>
      </c>
      <c r="AG105" s="629">
        <f>IFERROR(('Provoz opční 2'!AE$28+2*'Provoz opční 2'!AE$29)/('Provoz opční 2'!AE$4+2*'Provoz opční 2'!AE$5),0)</f>
        <v>0.46898247273179089</v>
      </c>
      <c r="AH105" s="629">
        <f>IFERROR(('Provoz opční 2'!AF$28+2*'Provoz opční 2'!AF$29)/('Provoz opční 2'!AF$4+2*'Provoz opční 2'!AF$5),0)</f>
        <v>0.46898247273179089</v>
      </c>
      <c r="AI105" s="629">
        <f>IFERROR(('Provoz opční 2'!AG$28+2*'Provoz opční 2'!AG$29)/('Provoz opční 2'!AG$4+2*'Provoz opční 2'!AG$5),0)</f>
        <v>0.46898247273179089</v>
      </c>
      <c r="AJ105" s="629">
        <f>IFERROR(('Provoz opční 2'!AH$28+2*'Provoz opční 2'!AH$29)/('Provoz opční 2'!AH$4+2*'Provoz opční 2'!AH$5),0)</f>
        <v>0.46898247273179089</v>
      </c>
      <c r="AK105" s="659">
        <f>IFERROR(('Provoz opční 2'!AI$28+2*'Provoz opční 2'!AI$29)/('Provoz opční 2'!AI$4+2*'Provoz opční 2'!AI$5),0)</f>
        <v>0.46898247273179089</v>
      </c>
      <c r="AL105" s="727" t="s">
        <v>623</v>
      </c>
      <c r="AM105" s="699"/>
      <c r="AN105" s="711"/>
      <c r="AO105" s="711"/>
      <c r="AP105" s="711"/>
      <c r="AQ105" s="711"/>
      <c r="AR105" s="702"/>
    </row>
    <row r="106" spans="1:44" x14ac:dyDescent="0.3">
      <c r="A106" s="4">
        <f t="shared" si="14"/>
        <v>12</v>
      </c>
      <c r="B106" s="45" t="str">
        <f t="shared" si="14"/>
        <v>Ostatní přímé náklady</v>
      </c>
      <c r="C106" s="64" t="str">
        <f t="shared" si="14"/>
        <v>12.1</v>
      </c>
      <c r="D106" s="65" t="str">
        <f t="shared" si="14"/>
        <v>Finanční náklady</v>
      </c>
      <c r="E106" s="629">
        <f>IFERROR(('Provoz opční 2'!C$28+2*'Provoz opční 2'!C$29)/('Provoz opční 2'!C$4+2*'Provoz opční 2'!C$5),0)</f>
        <v>0</v>
      </c>
      <c r="F106" s="629">
        <f>IFERROR(('Provoz opční 2'!D$28+2*'Provoz opční 2'!D$29)/('Provoz opční 2'!D$4+2*'Provoz opční 2'!D$5),0)</f>
        <v>0</v>
      </c>
      <c r="G106" s="629">
        <f>IFERROR(('Provoz opční 2'!E$28+2*'Provoz opční 2'!E$29)/('Provoz opční 2'!E$4+2*'Provoz opční 2'!E$5),0)</f>
        <v>0</v>
      </c>
      <c r="H106" s="629">
        <f>IFERROR(('Provoz opční 2'!F$28+2*'Provoz opční 2'!F$29)/('Provoz opční 2'!F$4+2*'Provoz opční 2'!F$5),0)</f>
        <v>0</v>
      </c>
      <c r="I106" s="629">
        <f>IFERROR(('Provoz opční 2'!G$28+2*'Provoz opční 2'!G$29)/('Provoz opční 2'!G$4+2*'Provoz opční 2'!G$5),0)</f>
        <v>0</v>
      </c>
      <c r="J106" s="629">
        <f>IFERROR(('Provoz opční 2'!H$28+2*'Provoz opční 2'!H$29)/('Provoz opční 2'!H$4+2*'Provoz opční 2'!H$5),0)</f>
        <v>0</v>
      </c>
      <c r="K106" s="629">
        <f>IFERROR(('Provoz opční 2'!I$28+2*'Provoz opční 2'!I$29)/('Provoz opční 2'!I$4+2*'Provoz opční 2'!I$5),0)</f>
        <v>0.63313632153629196</v>
      </c>
      <c r="L106" s="629">
        <f>IFERROR(('Provoz opční 2'!J$28+2*'Provoz opční 2'!J$29)/('Provoz opční 2'!J$4+2*'Provoz opční 2'!J$5),0)</f>
        <v>0.46898247273179089</v>
      </c>
      <c r="M106" s="629">
        <f>IFERROR(('Provoz opční 2'!K$28+2*'Provoz opční 2'!K$29)/('Provoz opční 2'!K$4+2*'Provoz opční 2'!K$5),0)</f>
        <v>0.46898247273179089</v>
      </c>
      <c r="N106" s="629">
        <f>IFERROR(('Provoz opční 2'!L$28+2*'Provoz opční 2'!L$29)/('Provoz opční 2'!L$4+2*'Provoz opční 2'!L$5),0)</f>
        <v>0.46898247273179089</v>
      </c>
      <c r="O106" s="629">
        <f>IFERROR(('Provoz opční 2'!M$28+2*'Provoz opční 2'!M$29)/('Provoz opční 2'!M$4+2*'Provoz opční 2'!M$5),0)</f>
        <v>0.46898247273179089</v>
      </c>
      <c r="P106" s="629">
        <f>IFERROR(('Provoz opční 2'!N$28+2*'Provoz opční 2'!N$29)/('Provoz opční 2'!N$4+2*'Provoz opční 2'!N$5),0)</f>
        <v>0.46898247273179089</v>
      </c>
      <c r="Q106" s="629">
        <f>IFERROR(('Provoz opční 2'!O$28+2*'Provoz opční 2'!O$29)/('Provoz opční 2'!O$4+2*'Provoz opční 2'!O$5),0)</f>
        <v>0.46898247273179089</v>
      </c>
      <c r="R106" s="629">
        <f>IFERROR(('Provoz opční 2'!P$28+2*'Provoz opční 2'!P$29)/('Provoz opční 2'!P$4+2*'Provoz opční 2'!P$5),0)</f>
        <v>0.46898247273179089</v>
      </c>
      <c r="S106" s="629">
        <f>IFERROR(('Provoz opční 2'!Q$28+2*'Provoz opční 2'!Q$29)/('Provoz opční 2'!Q$4+2*'Provoz opční 2'!Q$5),0)</f>
        <v>0.46898247273179089</v>
      </c>
      <c r="T106" s="629">
        <f>IFERROR(('Provoz opční 2'!R$28+2*'Provoz opční 2'!R$29)/('Provoz opční 2'!R$4+2*'Provoz opční 2'!R$5),0)</f>
        <v>0.46898247273179089</v>
      </c>
      <c r="U106" s="629">
        <f>IFERROR(('Provoz opční 2'!S$28+2*'Provoz opční 2'!S$29)/('Provoz opční 2'!S$4+2*'Provoz opční 2'!S$5),0)</f>
        <v>0.46898247273179089</v>
      </c>
      <c r="V106" s="629">
        <f>IFERROR(('Provoz opční 2'!T$28+2*'Provoz opční 2'!T$29)/('Provoz opční 2'!T$4+2*'Provoz opční 2'!T$5),0)</f>
        <v>0.46898247273179089</v>
      </c>
      <c r="W106" s="629">
        <f>IFERROR(('Provoz opční 2'!U$28+2*'Provoz opční 2'!U$29)/('Provoz opční 2'!U$4+2*'Provoz opční 2'!U$5),0)</f>
        <v>0.46898247273179089</v>
      </c>
      <c r="X106" s="629">
        <f>IFERROR(('Provoz opční 2'!V$28+2*'Provoz opční 2'!V$29)/('Provoz opční 2'!V$4+2*'Provoz opční 2'!V$5),0)</f>
        <v>0.46898247273179089</v>
      </c>
      <c r="Y106" s="629">
        <f>IFERROR(('Provoz opční 2'!W$28+2*'Provoz opční 2'!W$29)/('Provoz opční 2'!W$4+2*'Provoz opční 2'!W$5),0)</f>
        <v>0.46898247273179089</v>
      </c>
      <c r="Z106" s="629">
        <f>IFERROR(('Provoz opční 2'!X$28+2*'Provoz opční 2'!X$29)/('Provoz opční 2'!X$4+2*'Provoz opční 2'!X$5),0)</f>
        <v>0.46898247273179089</v>
      </c>
      <c r="AA106" s="629">
        <f>IFERROR(('Provoz opční 2'!Y$28+2*'Provoz opční 2'!Y$29)/('Provoz opční 2'!Y$4+2*'Provoz opční 2'!Y$5),0)</f>
        <v>0.46898247273179089</v>
      </c>
      <c r="AB106" s="629">
        <f>IFERROR(('Provoz opční 2'!Z$28+2*'Provoz opční 2'!Z$29)/('Provoz opční 2'!Z$4+2*'Provoz opční 2'!Z$5),0)</f>
        <v>0.46898247273179089</v>
      </c>
      <c r="AC106" s="629">
        <f>IFERROR(('Provoz opční 2'!AA$28+2*'Provoz opční 2'!AA$29)/('Provoz opční 2'!AA$4+2*'Provoz opční 2'!AA$5),0)</f>
        <v>0.46898247273179089</v>
      </c>
      <c r="AD106" s="629">
        <f>IFERROR(('Provoz opční 2'!AB$28+2*'Provoz opční 2'!AB$29)/('Provoz opční 2'!AB$4+2*'Provoz opční 2'!AB$5),0)</f>
        <v>0.46898247273179089</v>
      </c>
      <c r="AE106" s="629">
        <f>IFERROR(('Provoz opční 2'!AC$28+2*'Provoz opční 2'!AC$29)/('Provoz opční 2'!AC$4+2*'Provoz opční 2'!AC$5),0)</f>
        <v>0.46898247273179089</v>
      </c>
      <c r="AF106" s="629">
        <f>IFERROR(('Provoz opční 2'!AD$28+2*'Provoz opční 2'!AD$29)/('Provoz opční 2'!AD$4+2*'Provoz opční 2'!AD$5),0)</f>
        <v>0.46898247273179089</v>
      </c>
      <c r="AG106" s="629">
        <f>IFERROR(('Provoz opční 2'!AE$28+2*'Provoz opční 2'!AE$29)/('Provoz opční 2'!AE$4+2*'Provoz opční 2'!AE$5),0)</f>
        <v>0.46898247273179089</v>
      </c>
      <c r="AH106" s="629">
        <f>IFERROR(('Provoz opční 2'!AF$28+2*'Provoz opční 2'!AF$29)/('Provoz opční 2'!AF$4+2*'Provoz opční 2'!AF$5),0)</f>
        <v>0.46898247273179089</v>
      </c>
      <c r="AI106" s="629">
        <f>IFERROR(('Provoz opční 2'!AG$28+2*'Provoz opční 2'!AG$29)/('Provoz opční 2'!AG$4+2*'Provoz opční 2'!AG$5),0)</f>
        <v>0.46898247273179089</v>
      </c>
      <c r="AJ106" s="629">
        <f>IFERROR(('Provoz opční 2'!AH$28+2*'Provoz opční 2'!AH$29)/('Provoz opční 2'!AH$4+2*'Provoz opční 2'!AH$5),0)</f>
        <v>0.46898247273179089</v>
      </c>
      <c r="AK106" s="659">
        <f>IFERROR(('Provoz opční 2'!AI$28+2*'Provoz opční 2'!AI$29)/('Provoz opční 2'!AI$4+2*'Provoz opční 2'!AI$5),0)</f>
        <v>0.46898247273179089</v>
      </c>
      <c r="AL106" s="727" t="s">
        <v>623</v>
      </c>
      <c r="AM106" s="699"/>
      <c r="AN106" s="710"/>
      <c r="AO106" s="711"/>
      <c r="AP106" s="710"/>
      <c r="AQ106" s="711"/>
      <c r="AR106" s="702"/>
    </row>
    <row r="107" spans="1:44" x14ac:dyDescent="0.3">
      <c r="A107" s="4" t="str">
        <f t="shared" si="14"/>
        <v/>
      </c>
      <c r="B107" s="45" t="str">
        <f t="shared" si="14"/>
        <v/>
      </c>
      <c r="C107" s="64" t="str">
        <f t="shared" si="14"/>
        <v>12.2</v>
      </c>
      <c r="D107" s="65" t="str">
        <f t="shared" si="14"/>
        <v>Ostatní</v>
      </c>
      <c r="E107" s="629">
        <f>IFERROR(('Provoz opční 2'!C$28+2*'Provoz opční 2'!C$29)/('Provoz opční 2'!C$4+2*'Provoz opční 2'!C$5),0)</f>
        <v>0</v>
      </c>
      <c r="F107" s="629">
        <f>IFERROR(('Provoz opční 2'!D$28+2*'Provoz opční 2'!D$29)/('Provoz opční 2'!D$4+2*'Provoz opční 2'!D$5),0)</f>
        <v>0</v>
      </c>
      <c r="G107" s="629">
        <f>IFERROR(('Provoz opční 2'!E$28+2*'Provoz opční 2'!E$29)/('Provoz opční 2'!E$4+2*'Provoz opční 2'!E$5),0)</f>
        <v>0</v>
      </c>
      <c r="H107" s="629">
        <f>IFERROR(('Provoz opční 2'!F$28+2*'Provoz opční 2'!F$29)/('Provoz opční 2'!F$4+2*'Provoz opční 2'!F$5),0)</f>
        <v>0</v>
      </c>
      <c r="I107" s="629">
        <f>IFERROR(('Provoz opční 2'!G$28+2*'Provoz opční 2'!G$29)/('Provoz opční 2'!G$4+2*'Provoz opční 2'!G$5),0)</f>
        <v>0</v>
      </c>
      <c r="J107" s="629">
        <f>IFERROR(('Provoz opční 2'!H$28+2*'Provoz opční 2'!H$29)/('Provoz opční 2'!H$4+2*'Provoz opční 2'!H$5),0)</f>
        <v>0</v>
      </c>
      <c r="K107" s="629">
        <f>IFERROR(('Provoz opční 2'!I$28+2*'Provoz opční 2'!I$29)/('Provoz opční 2'!I$4+2*'Provoz opční 2'!I$5),0)</f>
        <v>0.63313632153629196</v>
      </c>
      <c r="L107" s="629">
        <f>IFERROR(('Provoz opční 2'!J$28+2*'Provoz opční 2'!J$29)/('Provoz opční 2'!J$4+2*'Provoz opční 2'!J$5),0)</f>
        <v>0.46898247273179089</v>
      </c>
      <c r="M107" s="629">
        <f>IFERROR(('Provoz opční 2'!K$28+2*'Provoz opční 2'!K$29)/('Provoz opční 2'!K$4+2*'Provoz opční 2'!K$5),0)</f>
        <v>0.46898247273179089</v>
      </c>
      <c r="N107" s="629">
        <f>IFERROR(('Provoz opční 2'!L$28+2*'Provoz opční 2'!L$29)/('Provoz opční 2'!L$4+2*'Provoz opční 2'!L$5),0)</f>
        <v>0.46898247273179089</v>
      </c>
      <c r="O107" s="629">
        <f>IFERROR(('Provoz opční 2'!M$28+2*'Provoz opční 2'!M$29)/('Provoz opční 2'!M$4+2*'Provoz opční 2'!M$5),0)</f>
        <v>0.46898247273179089</v>
      </c>
      <c r="P107" s="629">
        <f>IFERROR(('Provoz opční 2'!N$28+2*'Provoz opční 2'!N$29)/('Provoz opční 2'!N$4+2*'Provoz opční 2'!N$5),0)</f>
        <v>0.46898247273179089</v>
      </c>
      <c r="Q107" s="629">
        <f>IFERROR(('Provoz opční 2'!O$28+2*'Provoz opční 2'!O$29)/('Provoz opční 2'!O$4+2*'Provoz opční 2'!O$5),0)</f>
        <v>0.46898247273179089</v>
      </c>
      <c r="R107" s="629">
        <f>IFERROR(('Provoz opční 2'!P$28+2*'Provoz opční 2'!P$29)/('Provoz opční 2'!P$4+2*'Provoz opční 2'!P$5),0)</f>
        <v>0.46898247273179089</v>
      </c>
      <c r="S107" s="629">
        <f>IFERROR(('Provoz opční 2'!Q$28+2*'Provoz opční 2'!Q$29)/('Provoz opční 2'!Q$4+2*'Provoz opční 2'!Q$5),0)</f>
        <v>0.46898247273179089</v>
      </c>
      <c r="T107" s="629">
        <f>IFERROR(('Provoz opční 2'!R$28+2*'Provoz opční 2'!R$29)/('Provoz opční 2'!R$4+2*'Provoz opční 2'!R$5),0)</f>
        <v>0.46898247273179089</v>
      </c>
      <c r="U107" s="629">
        <f>IFERROR(('Provoz opční 2'!S$28+2*'Provoz opční 2'!S$29)/('Provoz opční 2'!S$4+2*'Provoz opční 2'!S$5),0)</f>
        <v>0.46898247273179089</v>
      </c>
      <c r="V107" s="629">
        <f>IFERROR(('Provoz opční 2'!T$28+2*'Provoz opční 2'!T$29)/('Provoz opční 2'!T$4+2*'Provoz opční 2'!T$5),0)</f>
        <v>0.46898247273179089</v>
      </c>
      <c r="W107" s="629">
        <f>IFERROR(('Provoz opční 2'!U$28+2*'Provoz opční 2'!U$29)/('Provoz opční 2'!U$4+2*'Provoz opční 2'!U$5),0)</f>
        <v>0.46898247273179089</v>
      </c>
      <c r="X107" s="629">
        <f>IFERROR(('Provoz opční 2'!V$28+2*'Provoz opční 2'!V$29)/('Provoz opční 2'!V$4+2*'Provoz opční 2'!V$5),0)</f>
        <v>0.46898247273179089</v>
      </c>
      <c r="Y107" s="629">
        <f>IFERROR(('Provoz opční 2'!W$28+2*'Provoz opční 2'!W$29)/('Provoz opční 2'!W$4+2*'Provoz opční 2'!W$5),0)</f>
        <v>0.46898247273179089</v>
      </c>
      <c r="Z107" s="629">
        <f>IFERROR(('Provoz opční 2'!X$28+2*'Provoz opční 2'!X$29)/('Provoz opční 2'!X$4+2*'Provoz opční 2'!X$5),0)</f>
        <v>0.46898247273179089</v>
      </c>
      <c r="AA107" s="629">
        <f>IFERROR(('Provoz opční 2'!Y$28+2*'Provoz opční 2'!Y$29)/('Provoz opční 2'!Y$4+2*'Provoz opční 2'!Y$5),0)</f>
        <v>0.46898247273179089</v>
      </c>
      <c r="AB107" s="629">
        <f>IFERROR(('Provoz opční 2'!Z$28+2*'Provoz opční 2'!Z$29)/('Provoz opční 2'!Z$4+2*'Provoz opční 2'!Z$5),0)</f>
        <v>0.46898247273179089</v>
      </c>
      <c r="AC107" s="629">
        <f>IFERROR(('Provoz opční 2'!AA$28+2*'Provoz opční 2'!AA$29)/('Provoz opční 2'!AA$4+2*'Provoz opční 2'!AA$5),0)</f>
        <v>0.46898247273179089</v>
      </c>
      <c r="AD107" s="629">
        <f>IFERROR(('Provoz opční 2'!AB$28+2*'Provoz opční 2'!AB$29)/('Provoz opční 2'!AB$4+2*'Provoz opční 2'!AB$5),0)</f>
        <v>0.46898247273179089</v>
      </c>
      <c r="AE107" s="629">
        <f>IFERROR(('Provoz opční 2'!AC$28+2*'Provoz opční 2'!AC$29)/('Provoz opční 2'!AC$4+2*'Provoz opční 2'!AC$5),0)</f>
        <v>0.46898247273179089</v>
      </c>
      <c r="AF107" s="629">
        <f>IFERROR(('Provoz opční 2'!AD$28+2*'Provoz opční 2'!AD$29)/('Provoz opční 2'!AD$4+2*'Provoz opční 2'!AD$5),0)</f>
        <v>0.46898247273179089</v>
      </c>
      <c r="AG107" s="629">
        <f>IFERROR(('Provoz opční 2'!AE$28+2*'Provoz opční 2'!AE$29)/('Provoz opční 2'!AE$4+2*'Provoz opční 2'!AE$5),0)</f>
        <v>0.46898247273179089</v>
      </c>
      <c r="AH107" s="629">
        <f>IFERROR(('Provoz opční 2'!AF$28+2*'Provoz opční 2'!AF$29)/('Provoz opční 2'!AF$4+2*'Provoz opční 2'!AF$5),0)</f>
        <v>0.46898247273179089</v>
      </c>
      <c r="AI107" s="629">
        <f>IFERROR(('Provoz opční 2'!AG$28+2*'Provoz opční 2'!AG$29)/('Provoz opční 2'!AG$4+2*'Provoz opční 2'!AG$5),0)</f>
        <v>0.46898247273179089</v>
      </c>
      <c r="AJ107" s="629">
        <f>IFERROR(('Provoz opční 2'!AH$28+2*'Provoz opční 2'!AH$29)/('Provoz opční 2'!AH$4+2*'Provoz opční 2'!AH$5),0)</f>
        <v>0.46898247273179089</v>
      </c>
      <c r="AK107" s="659">
        <f>IFERROR(('Provoz opční 2'!AI$28+2*'Provoz opční 2'!AI$29)/('Provoz opční 2'!AI$4+2*'Provoz opční 2'!AI$5),0)</f>
        <v>0.46898247273179089</v>
      </c>
      <c r="AL107" s="727" t="s">
        <v>623</v>
      </c>
      <c r="AM107" s="699"/>
      <c r="AN107" s="710"/>
      <c r="AO107" s="711"/>
      <c r="AP107" s="710"/>
      <c r="AQ107" s="711"/>
      <c r="AR107" s="702"/>
    </row>
    <row r="108" spans="1:44" x14ac:dyDescent="0.3">
      <c r="A108" s="4">
        <f t="shared" si="14"/>
        <v>13</v>
      </c>
      <c r="B108" s="45" t="str">
        <f t="shared" si="14"/>
        <v>Ostatní služby</v>
      </c>
      <c r="C108" s="340" t="str">
        <f t="shared" si="14"/>
        <v>13.1</v>
      </c>
      <c r="D108" s="65" t="str">
        <f t="shared" si="14"/>
        <v>Ostraha</v>
      </c>
      <c r="E108" s="641">
        <f>IFERROR('Provoz opční 2'!C$33/'Provoz opční 2'!C$9,0)</f>
        <v>0</v>
      </c>
      <c r="F108" s="641">
        <f>IFERROR('Provoz opční 2'!D$33/'Provoz opční 2'!D$9,0)</f>
        <v>0</v>
      </c>
      <c r="G108" s="641">
        <f>IFERROR('Provoz opční 2'!E$33/'Provoz opční 2'!E$9,0)</f>
        <v>0</v>
      </c>
      <c r="H108" s="641">
        <f>IFERROR('Provoz opční 2'!F$33/'Provoz opční 2'!F$9,0)</f>
        <v>0</v>
      </c>
      <c r="I108" s="641">
        <f>IFERROR('Provoz opční 2'!G$33/'Provoz opční 2'!G$9,0)</f>
        <v>0</v>
      </c>
      <c r="J108" s="641">
        <f>IFERROR('Provoz opční 2'!H$33/'Provoz opční 2'!H$9,0)</f>
        <v>0</v>
      </c>
      <c r="K108" s="641">
        <f>IFERROR('Provoz opční 2'!I$33/'Provoz opční 2'!I$9,0)</f>
        <v>1.0134690030505418E-5</v>
      </c>
      <c r="L108" s="641">
        <f>IFERROR('Provoz opční 2'!J$33/'Provoz opční 2'!J$9,0)</f>
        <v>4.6384125496889953E-6</v>
      </c>
      <c r="M108" s="641">
        <f>IFERROR('Provoz opční 2'!K$33/'Provoz opční 2'!K$9,0)</f>
        <v>4.6384125496889953E-6</v>
      </c>
      <c r="N108" s="641">
        <f>IFERROR('Provoz opční 2'!L$33/'Provoz opční 2'!L$9,0)</f>
        <v>4.6384125496889953E-6</v>
      </c>
      <c r="O108" s="641">
        <f>IFERROR('Provoz opční 2'!M$33/'Provoz opční 2'!M$9,0)</f>
        <v>4.6384125496889953E-6</v>
      </c>
      <c r="P108" s="641">
        <f>IFERROR('Provoz opční 2'!N$33/'Provoz opční 2'!N$9,0)</f>
        <v>4.6384125496889953E-6</v>
      </c>
      <c r="Q108" s="641">
        <f>IFERROR('Provoz opční 2'!O$33/'Provoz opční 2'!O$9,0)</f>
        <v>4.6384125496889953E-6</v>
      </c>
      <c r="R108" s="641">
        <f>IFERROR('Provoz opční 2'!P$33/'Provoz opční 2'!P$9,0)</f>
        <v>4.6384125496889953E-6</v>
      </c>
      <c r="S108" s="641">
        <f>IFERROR('Provoz opční 2'!Q$33/'Provoz opční 2'!Q$9,0)</f>
        <v>4.6384125496889953E-6</v>
      </c>
      <c r="T108" s="641">
        <f>IFERROR('Provoz opční 2'!R$33/'Provoz opční 2'!R$9,0)</f>
        <v>4.6384125496889953E-6</v>
      </c>
      <c r="U108" s="641">
        <f>IFERROR('Provoz opční 2'!S$33/'Provoz opční 2'!S$9,0)</f>
        <v>4.6384125496889953E-6</v>
      </c>
      <c r="V108" s="641">
        <f>IFERROR('Provoz opční 2'!T$33/'Provoz opční 2'!T$9,0)</f>
        <v>4.6384125496889953E-6</v>
      </c>
      <c r="W108" s="641">
        <f>IFERROR('Provoz opční 2'!U$33/'Provoz opční 2'!U$9,0)</f>
        <v>4.6384125496889953E-6</v>
      </c>
      <c r="X108" s="641">
        <f>IFERROR('Provoz opční 2'!V$33/'Provoz opční 2'!V$9,0)</f>
        <v>4.6384125496889953E-6</v>
      </c>
      <c r="Y108" s="641">
        <f>IFERROR('Provoz opční 2'!W$33/'Provoz opční 2'!W$9,0)</f>
        <v>4.6384125496889953E-6</v>
      </c>
      <c r="Z108" s="641">
        <f>IFERROR('Provoz opční 2'!X$33/'Provoz opční 2'!X$9,0)</f>
        <v>4.6384125496889953E-6</v>
      </c>
      <c r="AA108" s="641">
        <f>IFERROR('Provoz opční 2'!Y$33/'Provoz opční 2'!Y$9,0)</f>
        <v>4.6384125496889953E-6</v>
      </c>
      <c r="AB108" s="641">
        <f>IFERROR('Provoz opční 2'!Z$33/'Provoz opční 2'!Z$9,0)</f>
        <v>4.6384125496889953E-6</v>
      </c>
      <c r="AC108" s="641">
        <f>IFERROR('Provoz opční 2'!AA$33/'Provoz opční 2'!AA$9,0)</f>
        <v>4.6384125496889953E-6</v>
      </c>
      <c r="AD108" s="641">
        <f>IFERROR('Provoz opční 2'!AB$33/'Provoz opční 2'!AB$9,0)</f>
        <v>4.6384125496889953E-6</v>
      </c>
      <c r="AE108" s="641">
        <f>IFERROR('Provoz opční 2'!AC$33/'Provoz opční 2'!AC$9,0)</f>
        <v>4.6384125496889953E-6</v>
      </c>
      <c r="AF108" s="641">
        <f>IFERROR('Provoz opční 2'!AD$33/'Provoz opční 2'!AD$9,0)</f>
        <v>4.6384125496889953E-6</v>
      </c>
      <c r="AG108" s="641">
        <f>IFERROR('Provoz opční 2'!AE$33/'Provoz opční 2'!AE$9,0)</f>
        <v>4.6384125496889953E-6</v>
      </c>
      <c r="AH108" s="641">
        <f>IFERROR('Provoz opční 2'!AF$33/'Provoz opční 2'!AF$9,0)</f>
        <v>4.6384125496889953E-6</v>
      </c>
      <c r="AI108" s="641">
        <f>IFERROR('Provoz opční 2'!AG$33/'Provoz opční 2'!AG$9,0)</f>
        <v>4.6384125496889953E-6</v>
      </c>
      <c r="AJ108" s="641">
        <f>IFERROR('Provoz opční 2'!AH$33/'Provoz opční 2'!AH$9,0)</f>
        <v>4.6384125496889953E-6</v>
      </c>
      <c r="AK108" s="663">
        <f>IFERROR('Provoz opční 2'!AI$33/'Provoz opční 2'!AI$9,0)</f>
        <v>4.6384125496889953E-6</v>
      </c>
      <c r="AL108" s="731" t="s">
        <v>627</v>
      </c>
      <c r="AM108" s="699"/>
      <c r="AN108" s="710"/>
      <c r="AO108" s="711"/>
      <c r="AP108" s="710"/>
      <c r="AQ108" s="711"/>
      <c r="AR108" s="702"/>
    </row>
    <row r="109" spans="1:44" x14ac:dyDescent="0.3">
      <c r="A109" s="4"/>
      <c r="B109" s="45"/>
      <c r="C109" s="340" t="str">
        <f t="shared" si="14"/>
        <v>13.2</v>
      </c>
      <c r="D109" s="65" t="str">
        <f t="shared" si="14"/>
        <v>Ostatní služby</v>
      </c>
      <c r="E109" s="629">
        <f>IFERROR(('Provoz opční 2'!C$28+2*'Provoz opční 2'!C$29)/('Provoz opční 2'!C$4+2*'Provoz opční 2'!C$5),0)</f>
        <v>0</v>
      </c>
      <c r="F109" s="629">
        <f>IFERROR(('Provoz opční 2'!D$28+2*'Provoz opční 2'!D$29)/('Provoz opční 2'!D$4+2*'Provoz opční 2'!D$5),0)</f>
        <v>0</v>
      </c>
      <c r="G109" s="629">
        <f>IFERROR(('Provoz opční 2'!E$28+2*'Provoz opční 2'!E$29)/('Provoz opční 2'!E$4+2*'Provoz opční 2'!E$5),0)</f>
        <v>0</v>
      </c>
      <c r="H109" s="629">
        <f>IFERROR(('Provoz opční 2'!F$28+2*'Provoz opční 2'!F$29)/('Provoz opční 2'!F$4+2*'Provoz opční 2'!F$5),0)</f>
        <v>0</v>
      </c>
      <c r="I109" s="629">
        <f>IFERROR(('Provoz opční 2'!G$28+2*'Provoz opční 2'!G$29)/('Provoz opční 2'!G$4+2*'Provoz opční 2'!G$5),0)</f>
        <v>0</v>
      </c>
      <c r="J109" s="629">
        <f>IFERROR(('Provoz opční 2'!H$28+2*'Provoz opční 2'!H$29)/('Provoz opční 2'!H$4+2*'Provoz opční 2'!H$5),0)</f>
        <v>0</v>
      </c>
      <c r="K109" s="629">
        <f>IFERROR(('Provoz opční 2'!I$28+2*'Provoz opční 2'!I$29)/('Provoz opční 2'!I$4+2*'Provoz opční 2'!I$5),0)</f>
        <v>0.63313632153629196</v>
      </c>
      <c r="L109" s="629">
        <f>IFERROR(('Provoz opční 2'!J$28+2*'Provoz opční 2'!J$29)/('Provoz opční 2'!J$4+2*'Provoz opční 2'!J$5),0)</f>
        <v>0.46898247273179089</v>
      </c>
      <c r="M109" s="629">
        <f>IFERROR(('Provoz opční 2'!K$28+2*'Provoz opční 2'!K$29)/('Provoz opční 2'!K$4+2*'Provoz opční 2'!K$5),0)</f>
        <v>0.46898247273179089</v>
      </c>
      <c r="N109" s="629">
        <f>IFERROR(('Provoz opční 2'!L$28+2*'Provoz opční 2'!L$29)/('Provoz opční 2'!L$4+2*'Provoz opční 2'!L$5),0)</f>
        <v>0.46898247273179089</v>
      </c>
      <c r="O109" s="629">
        <f>IFERROR(('Provoz opční 2'!M$28+2*'Provoz opční 2'!M$29)/('Provoz opční 2'!M$4+2*'Provoz opční 2'!M$5),0)</f>
        <v>0.46898247273179089</v>
      </c>
      <c r="P109" s="629">
        <f>IFERROR(('Provoz opční 2'!N$28+2*'Provoz opční 2'!N$29)/('Provoz opční 2'!N$4+2*'Provoz opční 2'!N$5),0)</f>
        <v>0.46898247273179089</v>
      </c>
      <c r="Q109" s="629">
        <f>IFERROR(('Provoz opční 2'!O$28+2*'Provoz opční 2'!O$29)/('Provoz opční 2'!O$4+2*'Provoz opční 2'!O$5),0)</f>
        <v>0.46898247273179089</v>
      </c>
      <c r="R109" s="629">
        <f>IFERROR(('Provoz opční 2'!P$28+2*'Provoz opční 2'!P$29)/('Provoz opční 2'!P$4+2*'Provoz opční 2'!P$5),0)</f>
        <v>0.46898247273179089</v>
      </c>
      <c r="S109" s="629">
        <f>IFERROR(('Provoz opční 2'!Q$28+2*'Provoz opční 2'!Q$29)/('Provoz opční 2'!Q$4+2*'Provoz opční 2'!Q$5),0)</f>
        <v>0.46898247273179089</v>
      </c>
      <c r="T109" s="629">
        <f>IFERROR(('Provoz opční 2'!R$28+2*'Provoz opční 2'!R$29)/('Provoz opční 2'!R$4+2*'Provoz opční 2'!R$5),0)</f>
        <v>0.46898247273179089</v>
      </c>
      <c r="U109" s="629">
        <f>IFERROR(('Provoz opční 2'!S$28+2*'Provoz opční 2'!S$29)/('Provoz opční 2'!S$4+2*'Provoz opční 2'!S$5),0)</f>
        <v>0.46898247273179089</v>
      </c>
      <c r="V109" s="629">
        <f>IFERROR(('Provoz opční 2'!T$28+2*'Provoz opční 2'!T$29)/('Provoz opční 2'!T$4+2*'Provoz opční 2'!T$5),0)</f>
        <v>0.46898247273179089</v>
      </c>
      <c r="W109" s="629">
        <f>IFERROR(('Provoz opční 2'!U$28+2*'Provoz opční 2'!U$29)/('Provoz opční 2'!U$4+2*'Provoz opční 2'!U$5),0)</f>
        <v>0.46898247273179089</v>
      </c>
      <c r="X109" s="629">
        <f>IFERROR(('Provoz opční 2'!V$28+2*'Provoz opční 2'!V$29)/('Provoz opční 2'!V$4+2*'Provoz opční 2'!V$5),0)</f>
        <v>0.46898247273179089</v>
      </c>
      <c r="Y109" s="629">
        <f>IFERROR(('Provoz opční 2'!W$28+2*'Provoz opční 2'!W$29)/('Provoz opční 2'!W$4+2*'Provoz opční 2'!W$5),0)</f>
        <v>0.46898247273179089</v>
      </c>
      <c r="Z109" s="629">
        <f>IFERROR(('Provoz opční 2'!X$28+2*'Provoz opční 2'!X$29)/('Provoz opční 2'!X$4+2*'Provoz opční 2'!X$5),0)</f>
        <v>0.46898247273179089</v>
      </c>
      <c r="AA109" s="629">
        <f>IFERROR(('Provoz opční 2'!Y$28+2*'Provoz opční 2'!Y$29)/('Provoz opční 2'!Y$4+2*'Provoz opční 2'!Y$5),0)</f>
        <v>0.46898247273179089</v>
      </c>
      <c r="AB109" s="629">
        <f>IFERROR(('Provoz opční 2'!Z$28+2*'Provoz opční 2'!Z$29)/('Provoz opční 2'!Z$4+2*'Provoz opční 2'!Z$5),0)</f>
        <v>0.46898247273179089</v>
      </c>
      <c r="AC109" s="629">
        <f>IFERROR(('Provoz opční 2'!AA$28+2*'Provoz opční 2'!AA$29)/('Provoz opční 2'!AA$4+2*'Provoz opční 2'!AA$5),0)</f>
        <v>0.46898247273179089</v>
      </c>
      <c r="AD109" s="629">
        <f>IFERROR(('Provoz opční 2'!AB$28+2*'Provoz opční 2'!AB$29)/('Provoz opční 2'!AB$4+2*'Provoz opční 2'!AB$5),0)</f>
        <v>0.46898247273179089</v>
      </c>
      <c r="AE109" s="629">
        <f>IFERROR(('Provoz opční 2'!AC$28+2*'Provoz opční 2'!AC$29)/('Provoz opční 2'!AC$4+2*'Provoz opční 2'!AC$5),0)</f>
        <v>0.46898247273179089</v>
      </c>
      <c r="AF109" s="629">
        <f>IFERROR(('Provoz opční 2'!AD$28+2*'Provoz opční 2'!AD$29)/('Provoz opční 2'!AD$4+2*'Provoz opční 2'!AD$5),0)</f>
        <v>0.46898247273179089</v>
      </c>
      <c r="AG109" s="629">
        <f>IFERROR(('Provoz opční 2'!AE$28+2*'Provoz opční 2'!AE$29)/('Provoz opční 2'!AE$4+2*'Provoz opční 2'!AE$5),0)</f>
        <v>0.46898247273179089</v>
      </c>
      <c r="AH109" s="629">
        <f>IFERROR(('Provoz opční 2'!AF$28+2*'Provoz opční 2'!AF$29)/('Provoz opční 2'!AF$4+2*'Provoz opční 2'!AF$5),0)</f>
        <v>0.46898247273179089</v>
      </c>
      <c r="AI109" s="629">
        <f>IFERROR(('Provoz opční 2'!AG$28+2*'Provoz opční 2'!AG$29)/('Provoz opční 2'!AG$4+2*'Provoz opční 2'!AG$5),0)</f>
        <v>0.46898247273179089</v>
      </c>
      <c r="AJ109" s="629">
        <f>IFERROR(('Provoz opční 2'!AH$28+2*'Provoz opční 2'!AH$29)/('Provoz opční 2'!AH$4+2*'Provoz opční 2'!AH$5),0)</f>
        <v>0.46898247273179089</v>
      </c>
      <c r="AK109" s="659">
        <f>IFERROR(('Provoz opční 2'!AI$28+2*'Provoz opční 2'!AI$29)/('Provoz opční 2'!AI$4+2*'Provoz opční 2'!AI$5),0)</f>
        <v>0.46898247273179089</v>
      </c>
      <c r="AL109" s="727" t="s">
        <v>623</v>
      </c>
      <c r="AM109" s="699"/>
      <c r="AN109" s="710"/>
      <c r="AO109" s="711"/>
      <c r="AP109" s="710"/>
      <c r="AQ109" s="711"/>
      <c r="AR109" s="702"/>
    </row>
    <row r="110" spans="1:44" x14ac:dyDescent="0.3">
      <c r="A110" s="4">
        <f t="shared" ref="A110:B112" si="15">IF(A68="","",A68)</f>
        <v>14</v>
      </c>
      <c r="B110" s="45" t="str">
        <f t="shared" si="15"/>
        <v>Provozní režie</v>
      </c>
      <c r="C110" s="340" t="str">
        <f t="shared" si="14"/>
        <v/>
      </c>
      <c r="D110" s="65" t="str">
        <f t="shared" si="14"/>
        <v/>
      </c>
      <c r="E110" s="629">
        <f>IFERROR(('Provoz opční 2'!C$28+2*'Provoz opční 2'!C$29)/('Provoz opční 2'!C$4+2*'Provoz opční 2'!C$5),0)</f>
        <v>0</v>
      </c>
      <c r="F110" s="629">
        <f>IFERROR(('Provoz opční 2'!D$28+2*'Provoz opční 2'!D$29)/('Provoz opční 2'!D$4+2*'Provoz opční 2'!D$5),0)</f>
        <v>0</v>
      </c>
      <c r="G110" s="629">
        <f>IFERROR(('Provoz opční 2'!E$28+2*'Provoz opční 2'!E$29)/('Provoz opční 2'!E$4+2*'Provoz opční 2'!E$5),0)</f>
        <v>0</v>
      </c>
      <c r="H110" s="629">
        <f>IFERROR(('Provoz opční 2'!F$28+2*'Provoz opční 2'!F$29)/('Provoz opční 2'!F$4+2*'Provoz opční 2'!F$5),0)</f>
        <v>0</v>
      </c>
      <c r="I110" s="629">
        <f>IFERROR(('Provoz opční 2'!G$28+2*'Provoz opční 2'!G$29)/('Provoz opční 2'!G$4+2*'Provoz opční 2'!G$5),0)</f>
        <v>0</v>
      </c>
      <c r="J110" s="629">
        <f>IFERROR(('Provoz opční 2'!H$28+2*'Provoz opční 2'!H$29)/('Provoz opční 2'!H$4+2*'Provoz opční 2'!H$5),0)</f>
        <v>0</v>
      </c>
      <c r="K110" s="629">
        <f>IFERROR(('Provoz opční 2'!I$28+2*'Provoz opční 2'!I$29)/('Provoz opční 2'!I$4+2*'Provoz opční 2'!I$5),0)</f>
        <v>0.63313632153629196</v>
      </c>
      <c r="L110" s="629">
        <f>IFERROR(('Provoz opční 2'!J$28+2*'Provoz opční 2'!J$29)/('Provoz opční 2'!J$4+2*'Provoz opční 2'!J$5),0)</f>
        <v>0.46898247273179089</v>
      </c>
      <c r="M110" s="629">
        <f>IFERROR(('Provoz opční 2'!K$28+2*'Provoz opční 2'!K$29)/('Provoz opční 2'!K$4+2*'Provoz opční 2'!K$5),0)</f>
        <v>0.46898247273179089</v>
      </c>
      <c r="N110" s="629">
        <f>IFERROR(('Provoz opční 2'!L$28+2*'Provoz opční 2'!L$29)/('Provoz opční 2'!L$4+2*'Provoz opční 2'!L$5),0)</f>
        <v>0.46898247273179089</v>
      </c>
      <c r="O110" s="629">
        <f>IFERROR(('Provoz opční 2'!M$28+2*'Provoz opční 2'!M$29)/('Provoz opční 2'!M$4+2*'Provoz opční 2'!M$5),0)</f>
        <v>0.46898247273179089</v>
      </c>
      <c r="P110" s="629">
        <f>IFERROR(('Provoz opční 2'!N$28+2*'Provoz opční 2'!N$29)/('Provoz opční 2'!N$4+2*'Provoz opční 2'!N$5),0)</f>
        <v>0.46898247273179089</v>
      </c>
      <c r="Q110" s="629">
        <f>IFERROR(('Provoz opční 2'!O$28+2*'Provoz opční 2'!O$29)/('Provoz opční 2'!O$4+2*'Provoz opční 2'!O$5),0)</f>
        <v>0.46898247273179089</v>
      </c>
      <c r="R110" s="629">
        <f>IFERROR(('Provoz opční 2'!P$28+2*'Provoz opční 2'!P$29)/('Provoz opční 2'!P$4+2*'Provoz opční 2'!P$5),0)</f>
        <v>0.46898247273179089</v>
      </c>
      <c r="S110" s="629">
        <f>IFERROR(('Provoz opční 2'!Q$28+2*'Provoz opční 2'!Q$29)/('Provoz opční 2'!Q$4+2*'Provoz opční 2'!Q$5),0)</f>
        <v>0.46898247273179089</v>
      </c>
      <c r="T110" s="629">
        <f>IFERROR(('Provoz opční 2'!R$28+2*'Provoz opční 2'!R$29)/('Provoz opční 2'!R$4+2*'Provoz opční 2'!R$5),0)</f>
        <v>0.46898247273179089</v>
      </c>
      <c r="U110" s="629">
        <f>IFERROR(('Provoz opční 2'!S$28+2*'Provoz opční 2'!S$29)/('Provoz opční 2'!S$4+2*'Provoz opční 2'!S$5),0)</f>
        <v>0.46898247273179089</v>
      </c>
      <c r="V110" s="629">
        <f>IFERROR(('Provoz opční 2'!T$28+2*'Provoz opční 2'!T$29)/('Provoz opční 2'!T$4+2*'Provoz opční 2'!T$5),0)</f>
        <v>0.46898247273179089</v>
      </c>
      <c r="W110" s="629">
        <f>IFERROR(('Provoz opční 2'!U$28+2*'Provoz opční 2'!U$29)/('Provoz opční 2'!U$4+2*'Provoz opční 2'!U$5),0)</f>
        <v>0.46898247273179089</v>
      </c>
      <c r="X110" s="629">
        <f>IFERROR(('Provoz opční 2'!V$28+2*'Provoz opční 2'!V$29)/('Provoz opční 2'!V$4+2*'Provoz opční 2'!V$5),0)</f>
        <v>0.46898247273179089</v>
      </c>
      <c r="Y110" s="629">
        <f>IFERROR(('Provoz opční 2'!W$28+2*'Provoz opční 2'!W$29)/('Provoz opční 2'!W$4+2*'Provoz opční 2'!W$5),0)</f>
        <v>0.46898247273179089</v>
      </c>
      <c r="Z110" s="629">
        <f>IFERROR(('Provoz opční 2'!X$28+2*'Provoz opční 2'!X$29)/('Provoz opční 2'!X$4+2*'Provoz opční 2'!X$5),0)</f>
        <v>0.46898247273179089</v>
      </c>
      <c r="AA110" s="629">
        <f>IFERROR(('Provoz opční 2'!Y$28+2*'Provoz opční 2'!Y$29)/('Provoz opční 2'!Y$4+2*'Provoz opční 2'!Y$5),0)</f>
        <v>0.46898247273179089</v>
      </c>
      <c r="AB110" s="629">
        <f>IFERROR(('Provoz opční 2'!Z$28+2*'Provoz opční 2'!Z$29)/('Provoz opční 2'!Z$4+2*'Provoz opční 2'!Z$5),0)</f>
        <v>0.46898247273179089</v>
      </c>
      <c r="AC110" s="629">
        <f>IFERROR(('Provoz opční 2'!AA$28+2*'Provoz opční 2'!AA$29)/('Provoz opční 2'!AA$4+2*'Provoz opční 2'!AA$5),0)</f>
        <v>0.46898247273179089</v>
      </c>
      <c r="AD110" s="629">
        <f>IFERROR(('Provoz opční 2'!AB$28+2*'Provoz opční 2'!AB$29)/('Provoz opční 2'!AB$4+2*'Provoz opční 2'!AB$5),0)</f>
        <v>0.46898247273179089</v>
      </c>
      <c r="AE110" s="629">
        <f>IFERROR(('Provoz opční 2'!AC$28+2*'Provoz opční 2'!AC$29)/('Provoz opční 2'!AC$4+2*'Provoz opční 2'!AC$5),0)</f>
        <v>0.46898247273179089</v>
      </c>
      <c r="AF110" s="629">
        <f>IFERROR(('Provoz opční 2'!AD$28+2*'Provoz opční 2'!AD$29)/('Provoz opční 2'!AD$4+2*'Provoz opční 2'!AD$5),0)</f>
        <v>0.46898247273179089</v>
      </c>
      <c r="AG110" s="629">
        <f>IFERROR(('Provoz opční 2'!AE$28+2*'Provoz opční 2'!AE$29)/('Provoz opční 2'!AE$4+2*'Provoz opční 2'!AE$5),0)</f>
        <v>0.46898247273179089</v>
      </c>
      <c r="AH110" s="629">
        <f>IFERROR(('Provoz opční 2'!AF$28+2*'Provoz opční 2'!AF$29)/('Provoz opční 2'!AF$4+2*'Provoz opční 2'!AF$5),0)</f>
        <v>0.46898247273179089</v>
      </c>
      <c r="AI110" s="629">
        <f>IFERROR(('Provoz opční 2'!AG$28+2*'Provoz opční 2'!AG$29)/('Provoz opční 2'!AG$4+2*'Provoz opční 2'!AG$5),0)</f>
        <v>0.46898247273179089</v>
      </c>
      <c r="AJ110" s="629">
        <f>IFERROR(('Provoz opční 2'!AH$28+2*'Provoz opční 2'!AH$29)/('Provoz opční 2'!AH$4+2*'Provoz opční 2'!AH$5),0)</f>
        <v>0.46898247273179089</v>
      </c>
      <c r="AK110" s="659">
        <f>IFERROR(('Provoz opční 2'!AI$28+2*'Provoz opční 2'!AI$29)/('Provoz opční 2'!AI$4+2*'Provoz opční 2'!AI$5),0)</f>
        <v>0.46898247273179089</v>
      </c>
      <c r="AL110" s="727" t="s">
        <v>623</v>
      </c>
      <c r="AM110" s="699"/>
      <c r="AN110" s="710"/>
      <c r="AO110" s="711"/>
      <c r="AP110" s="710"/>
      <c r="AQ110" s="711"/>
      <c r="AR110" s="702"/>
    </row>
    <row r="111" spans="1:44" x14ac:dyDescent="0.3">
      <c r="A111" s="4">
        <f t="shared" si="15"/>
        <v>15</v>
      </c>
      <c r="B111" s="45" t="str">
        <f t="shared" si="15"/>
        <v>Správní režie</v>
      </c>
      <c r="C111" s="340" t="str">
        <f t="shared" si="14"/>
        <v/>
      </c>
      <c r="D111" s="65" t="str">
        <f t="shared" si="14"/>
        <v/>
      </c>
      <c r="E111" s="629">
        <f>IFERROR(('Provoz opční 2'!C$28+2*'Provoz opční 2'!C$29)/('Provoz opční 2'!C$4+2*'Provoz opční 2'!C$5),0)</f>
        <v>0</v>
      </c>
      <c r="F111" s="629">
        <f>IFERROR(('Provoz opční 2'!D$28+2*'Provoz opční 2'!D$29)/('Provoz opční 2'!D$4+2*'Provoz opční 2'!D$5),0)</f>
        <v>0</v>
      </c>
      <c r="G111" s="629">
        <f>IFERROR(('Provoz opční 2'!E$28+2*'Provoz opční 2'!E$29)/('Provoz opční 2'!E$4+2*'Provoz opční 2'!E$5),0)</f>
        <v>0</v>
      </c>
      <c r="H111" s="629">
        <f>IFERROR(('Provoz opční 2'!F$28+2*'Provoz opční 2'!F$29)/('Provoz opční 2'!F$4+2*'Provoz opční 2'!F$5),0)</f>
        <v>0</v>
      </c>
      <c r="I111" s="629">
        <f>IFERROR(('Provoz opční 2'!G$28+2*'Provoz opční 2'!G$29)/('Provoz opční 2'!G$4+2*'Provoz opční 2'!G$5),0)</f>
        <v>0</v>
      </c>
      <c r="J111" s="629">
        <f>IFERROR(('Provoz opční 2'!H$28+2*'Provoz opční 2'!H$29)/('Provoz opční 2'!H$4+2*'Provoz opční 2'!H$5),0)</f>
        <v>0</v>
      </c>
      <c r="K111" s="629">
        <f>IFERROR(('Provoz opční 2'!I$28+2*'Provoz opční 2'!I$29)/('Provoz opční 2'!I$4+2*'Provoz opční 2'!I$5),0)</f>
        <v>0.63313632153629196</v>
      </c>
      <c r="L111" s="629">
        <f>IFERROR(('Provoz opční 2'!J$28+2*'Provoz opční 2'!J$29)/('Provoz opční 2'!J$4+2*'Provoz opční 2'!J$5),0)</f>
        <v>0.46898247273179089</v>
      </c>
      <c r="M111" s="629">
        <f>IFERROR(('Provoz opční 2'!K$28+2*'Provoz opční 2'!K$29)/('Provoz opční 2'!K$4+2*'Provoz opční 2'!K$5),0)</f>
        <v>0.46898247273179089</v>
      </c>
      <c r="N111" s="629">
        <f>IFERROR(('Provoz opční 2'!L$28+2*'Provoz opční 2'!L$29)/('Provoz opční 2'!L$4+2*'Provoz opční 2'!L$5),0)</f>
        <v>0.46898247273179089</v>
      </c>
      <c r="O111" s="629">
        <f>IFERROR(('Provoz opční 2'!M$28+2*'Provoz opční 2'!M$29)/('Provoz opční 2'!M$4+2*'Provoz opční 2'!M$5),0)</f>
        <v>0.46898247273179089</v>
      </c>
      <c r="P111" s="629">
        <f>IFERROR(('Provoz opční 2'!N$28+2*'Provoz opční 2'!N$29)/('Provoz opční 2'!N$4+2*'Provoz opční 2'!N$5),0)</f>
        <v>0.46898247273179089</v>
      </c>
      <c r="Q111" s="629">
        <f>IFERROR(('Provoz opční 2'!O$28+2*'Provoz opční 2'!O$29)/('Provoz opční 2'!O$4+2*'Provoz opční 2'!O$5),0)</f>
        <v>0.46898247273179089</v>
      </c>
      <c r="R111" s="629">
        <f>IFERROR(('Provoz opční 2'!P$28+2*'Provoz opční 2'!P$29)/('Provoz opční 2'!P$4+2*'Provoz opční 2'!P$5),0)</f>
        <v>0.46898247273179089</v>
      </c>
      <c r="S111" s="629">
        <f>IFERROR(('Provoz opční 2'!Q$28+2*'Provoz opční 2'!Q$29)/('Provoz opční 2'!Q$4+2*'Provoz opční 2'!Q$5),0)</f>
        <v>0.46898247273179089</v>
      </c>
      <c r="T111" s="629">
        <f>IFERROR(('Provoz opční 2'!R$28+2*'Provoz opční 2'!R$29)/('Provoz opční 2'!R$4+2*'Provoz opční 2'!R$5),0)</f>
        <v>0.46898247273179089</v>
      </c>
      <c r="U111" s="629">
        <f>IFERROR(('Provoz opční 2'!S$28+2*'Provoz opční 2'!S$29)/('Provoz opční 2'!S$4+2*'Provoz opční 2'!S$5),0)</f>
        <v>0.46898247273179089</v>
      </c>
      <c r="V111" s="629">
        <f>IFERROR(('Provoz opční 2'!T$28+2*'Provoz opční 2'!T$29)/('Provoz opční 2'!T$4+2*'Provoz opční 2'!T$5),0)</f>
        <v>0.46898247273179089</v>
      </c>
      <c r="W111" s="629">
        <f>IFERROR(('Provoz opční 2'!U$28+2*'Provoz opční 2'!U$29)/('Provoz opční 2'!U$4+2*'Provoz opční 2'!U$5),0)</f>
        <v>0.46898247273179089</v>
      </c>
      <c r="X111" s="629">
        <f>IFERROR(('Provoz opční 2'!V$28+2*'Provoz opční 2'!V$29)/('Provoz opční 2'!V$4+2*'Provoz opční 2'!V$5),0)</f>
        <v>0.46898247273179089</v>
      </c>
      <c r="Y111" s="629">
        <f>IFERROR(('Provoz opční 2'!W$28+2*'Provoz opční 2'!W$29)/('Provoz opční 2'!W$4+2*'Provoz opční 2'!W$5),0)</f>
        <v>0.46898247273179089</v>
      </c>
      <c r="Z111" s="629">
        <f>IFERROR(('Provoz opční 2'!X$28+2*'Provoz opční 2'!X$29)/('Provoz opční 2'!X$4+2*'Provoz opční 2'!X$5),0)</f>
        <v>0.46898247273179089</v>
      </c>
      <c r="AA111" s="629">
        <f>IFERROR(('Provoz opční 2'!Y$28+2*'Provoz opční 2'!Y$29)/('Provoz opční 2'!Y$4+2*'Provoz opční 2'!Y$5),0)</f>
        <v>0.46898247273179089</v>
      </c>
      <c r="AB111" s="629">
        <f>IFERROR(('Provoz opční 2'!Z$28+2*'Provoz opční 2'!Z$29)/('Provoz opční 2'!Z$4+2*'Provoz opční 2'!Z$5),0)</f>
        <v>0.46898247273179089</v>
      </c>
      <c r="AC111" s="629">
        <f>IFERROR(('Provoz opční 2'!AA$28+2*'Provoz opční 2'!AA$29)/('Provoz opční 2'!AA$4+2*'Provoz opční 2'!AA$5),0)</f>
        <v>0.46898247273179089</v>
      </c>
      <c r="AD111" s="629">
        <f>IFERROR(('Provoz opční 2'!AB$28+2*'Provoz opční 2'!AB$29)/('Provoz opční 2'!AB$4+2*'Provoz opční 2'!AB$5),0)</f>
        <v>0.46898247273179089</v>
      </c>
      <c r="AE111" s="629">
        <f>IFERROR(('Provoz opční 2'!AC$28+2*'Provoz opční 2'!AC$29)/('Provoz opční 2'!AC$4+2*'Provoz opční 2'!AC$5),0)</f>
        <v>0.46898247273179089</v>
      </c>
      <c r="AF111" s="629">
        <f>IFERROR(('Provoz opční 2'!AD$28+2*'Provoz opční 2'!AD$29)/('Provoz opční 2'!AD$4+2*'Provoz opční 2'!AD$5),0)</f>
        <v>0.46898247273179089</v>
      </c>
      <c r="AG111" s="629">
        <f>IFERROR(('Provoz opční 2'!AE$28+2*'Provoz opční 2'!AE$29)/('Provoz opční 2'!AE$4+2*'Provoz opční 2'!AE$5),0)</f>
        <v>0.46898247273179089</v>
      </c>
      <c r="AH111" s="629">
        <f>IFERROR(('Provoz opční 2'!AF$28+2*'Provoz opční 2'!AF$29)/('Provoz opční 2'!AF$4+2*'Provoz opční 2'!AF$5),0)</f>
        <v>0.46898247273179089</v>
      </c>
      <c r="AI111" s="629">
        <f>IFERROR(('Provoz opční 2'!AG$28+2*'Provoz opční 2'!AG$29)/('Provoz opční 2'!AG$4+2*'Provoz opční 2'!AG$5),0)</f>
        <v>0.46898247273179089</v>
      </c>
      <c r="AJ111" s="629">
        <f>IFERROR(('Provoz opční 2'!AH$28+2*'Provoz opční 2'!AH$29)/('Provoz opční 2'!AH$4+2*'Provoz opční 2'!AH$5),0)</f>
        <v>0.46898247273179089</v>
      </c>
      <c r="AK111" s="659">
        <f>IFERROR(('Provoz opční 2'!AI$28+2*'Provoz opční 2'!AI$29)/('Provoz opční 2'!AI$4+2*'Provoz opční 2'!AI$5),0)</f>
        <v>0.46898247273179089</v>
      </c>
      <c r="AL111" s="727" t="s">
        <v>623</v>
      </c>
      <c r="AM111" s="699"/>
      <c r="AN111" s="710"/>
      <c r="AO111" s="711"/>
      <c r="AP111" s="710"/>
      <c r="AQ111" s="711"/>
      <c r="AR111" s="702"/>
    </row>
    <row r="112" spans="1:44" x14ac:dyDescent="0.3">
      <c r="A112" s="9">
        <f t="shared" si="15"/>
        <v>16</v>
      </c>
      <c r="B112" s="67" t="str">
        <f t="shared" si="15"/>
        <v>Zisk</v>
      </c>
      <c r="C112" s="341" t="str">
        <f t="shared" si="14"/>
        <v/>
      </c>
      <c r="D112" s="68" t="str">
        <f t="shared" si="14"/>
        <v/>
      </c>
      <c r="E112" s="629">
        <f>IFERROR(('Provoz opční 2'!C$28+2*'Provoz opční 2'!C$29)/('Provoz opční 2'!C$4+2*'Provoz opční 2'!C$5),0)</f>
        <v>0</v>
      </c>
      <c r="F112" s="629">
        <f>IFERROR(('Provoz opční 2'!D$28+2*'Provoz opční 2'!D$29)/('Provoz opční 2'!D$4+2*'Provoz opční 2'!D$5),0)</f>
        <v>0</v>
      </c>
      <c r="G112" s="629">
        <f>IFERROR(('Provoz opční 2'!E$28+2*'Provoz opční 2'!E$29)/('Provoz opční 2'!E$4+2*'Provoz opční 2'!E$5),0)</f>
        <v>0</v>
      </c>
      <c r="H112" s="629">
        <f>IFERROR(('Provoz opční 2'!F$28+2*'Provoz opční 2'!F$29)/('Provoz opční 2'!F$4+2*'Provoz opční 2'!F$5),0)</f>
        <v>0</v>
      </c>
      <c r="I112" s="629">
        <f>IFERROR(('Provoz opční 2'!G$28+2*'Provoz opční 2'!G$29)/('Provoz opční 2'!G$4+2*'Provoz opční 2'!G$5),0)</f>
        <v>0</v>
      </c>
      <c r="J112" s="629">
        <f>IFERROR(('Provoz opční 2'!H$28+2*'Provoz opční 2'!H$29)/('Provoz opční 2'!H$4+2*'Provoz opční 2'!H$5),0)</f>
        <v>0</v>
      </c>
      <c r="K112" s="629">
        <f>IFERROR(('Provoz opční 2'!I$28+2*'Provoz opční 2'!I$29)/('Provoz opční 2'!I$4+2*'Provoz opční 2'!I$5),0)</f>
        <v>0.63313632153629196</v>
      </c>
      <c r="L112" s="629">
        <f>IFERROR(('Provoz opční 2'!J$28+2*'Provoz opční 2'!J$29)/('Provoz opční 2'!J$4+2*'Provoz opční 2'!J$5),0)</f>
        <v>0.46898247273179089</v>
      </c>
      <c r="M112" s="629">
        <f>IFERROR(('Provoz opční 2'!K$28+2*'Provoz opční 2'!K$29)/('Provoz opční 2'!K$4+2*'Provoz opční 2'!K$5),0)</f>
        <v>0.46898247273179089</v>
      </c>
      <c r="N112" s="629">
        <f>IFERROR(('Provoz opční 2'!L$28+2*'Provoz opční 2'!L$29)/('Provoz opční 2'!L$4+2*'Provoz opční 2'!L$5),0)</f>
        <v>0.46898247273179089</v>
      </c>
      <c r="O112" s="629">
        <f>IFERROR(('Provoz opční 2'!M$28+2*'Provoz opční 2'!M$29)/('Provoz opční 2'!M$4+2*'Provoz opční 2'!M$5),0)</f>
        <v>0.46898247273179089</v>
      </c>
      <c r="P112" s="629">
        <f>IFERROR(('Provoz opční 2'!N$28+2*'Provoz opční 2'!N$29)/('Provoz opční 2'!N$4+2*'Provoz opční 2'!N$5),0)</f>
        <v>0.46898247273179089</v>
      </c>
      <c r="Q112" s="629">
        <f>IFERROR(('Provoz opční 2'!O$28+2*'Provoz opční 2'!O$29)/('Provoz opční 2'!O$4+2*'Provoz opční 2'!O$5),0)</f>
        <v>0.46898247273179089</v>
      </c>
      <c r="R112" s="629">
        <f>IFERROR(('Provoz opční 2'!P$28+2*'Provoz opční 2'!P$29)/('Provoz opční 2'!P$4+2*'Provoz opční 2'!P$5),0)</f>
        <v>0.46898247273179089</v>
      </c>
      <c r="S112" s="629">
        <f>IFERROR(('Provoz opční 2'!Q$28+2*'Provoz opční 2'!Q$29)/('Provoz opční 2'!Q$4+2*'Provoz opční 2'!Q$5),0)</f>
        <v>0.46898247273179089</v>
      </c>
      <c r="T112" s="629">
        <f>IFERROR(('Provoz opční 2'!R$28+2*'Provoz opční 2'!R$29)/('Provoz opční 2'!R$4+2*'Provoz opční 2'!R$5),0)</f>
        <v>0.46898247273179089</v>
      </c>
      <c r="U112" s="629">
        <f>IFERROR(('Provoz opční 2'!S$28+2*'Provoz opční 2'!S$29)/('Provoz opční 2'!S$4+2*'Provoz opční 2'!S$5),0)</f>
        <v>0.46898247273179089</v>
      </c>
      <c r="V112" s="629">
        <f>IFERROR(('Provoz opční 2'!T$28+2*'Provoz opční 2'!T$29)/('Provoz opční 2'!T$4+2*'Provoz opční 2'!T$5),0)</f>
        <v>0.46898247273179089</v>
      </c>
      <c r="W112" s="629">
        <f>IFERROR(('Provoz opční 2'!U$28+2*'Provoz opční 2'!U$29)/('Provoz opční 2'!U$4+2*'Provoz opční 2'!U$5),0)</f>
        <v>0.46898247273179089</v>
      </c>
      <c r="X112" s="629">
        <f>IFERROR(('Provoz opční 2'!V$28+2*'Provoz opční 2'!V$29)/('Provoz opční 2'!V$4+2*'Provoz opční 2'!V$5),0)</f>
        <v>0.46898247273179089</v>
      </c>
      <c r="Y112" s="629">
        <f>IFERROR(('Provoz opční 2'!W$28+2*'Provoz opční 2'!W$29)/('Provoz opční 2'!W$4+2*'Provoz opční 2'!W$5),0)</f>
        <v>0.46898247273179089</v>
      </c>
      <c r="Z112" s="629">
        <f>IFERROR(('Provoz opční 2'!X$28+2*'Provoz opční 2'!X$29)/('Provoz opční 2'!X$4+2*'Provoz opční 2'!X$5),0)</f>
        <v>0.46898247273179089</v>
      </c>
      <c r="AA112" s="629">
        <f>IFERROR(('Provoz opční 2'!Y$28+2*'Provoz opční 2'!Y$29)/('Provoz opční 2'!Y$4+2*'Provoz opční 2'!Y$5),0)</f>
        <v>0.46898247273179089</v>
      </c>
      <c r="AB112" s="629">
        <f>IFERROR(('Provoz opční 2'!Z$28+2*'Provoz opční 2'!Z$29)/('Provoz opční 2'!Z$4+2*'Provoz opční 2'!Z$5),0)</f>
        <v>0.46898247273179089</v>
      </c>
      <c r="AC112" s="629">
        <f>IFERROR(('Provoz opční 2'!AA$28+2*'Provoz opční 2'!AA$29)/('Provoz opční 2'!AA$4+2*'Provoz opční 2'!AA$5),0)</f>
        <v>0.46898247273179089</v>
      </c>
      <c r="AD112" s="629">
        <f>IFERROR(('Provoz opční 2'!AB$28+2*'Provoz opční 2'!AB$29)/('Provoz opční 2'!AB$4+2*'Provoz opční 2'!AB$5),0)</f>
        <v>0.46898247273179089</v>
      </c>
      <c r="AE112" s="629">
        <f>IFERROR(('Provoz opční 2'!AC$28+2*'Provoz opční 2'!AC$29)/('Provoz opční 2'!AC$4+2*'Provoz opční 2'!AC$5),0)</f>
        <v>0.46898247273179089</v>
      </c>
      <c r="AF112" s="629">
        <f>IFERROR(('Provoz opční 2'!AD$28+2*'Provoz opční 2'!AD$29)/('Provoz opční 2'!AD$4+2*'Provoz opční 2'!AD$5),0)</f>
        <v>0.46898247273179089</v>
      </c>
      <c r="AG112" s="629">
        <f>IFERROR(('Provoz opční 2'!AE$28+2*'Provoz opční 2'!AE$29)/('Provoz opční 2'!AE$4+2*'Provoz opční 2'!AE$5),0)</f>
        <v>0.46898247273179089</v>
      </c>
      <c r="AH112" s="629">
        <f>IFERROR(('Provoz opční 2'!AF$28+2*'Provoz opční 2'!AF$29)/('Provoz opční 2'!AF$4+2*'Provoz opční 2'!AF$5),0)</f>
        <v>0.46898247273179089</v>
      </c>
      <c r="AI112" s="629">
        <f>IFERROR(('Provoz opční 2'!AG$28+2*'Provoz opční 2'!AG$29)/('Provoz opční 2'!AG$4+2*'Provoz opční 2'!AG$5),0)</f>
        <v>0.46898247273179089</v>
      </c>
      <c r="AJ112" s="629">
        <f>IFERROR(('Provoz opční 2'!AH$28+2*'Provoz opční 2'!AH$29)/('Provoz opční 2'!AH$4+2*'Provoz opční 2'!AH$5),0)</f>
        <v>0.46898247273179089</v>
      </c>
      <c r="AK112" s="659">
        <f>IFERROR(('Provoz opční 2'!AI$28+2*'Provoz opční 2'!AI$29)/('Provoz opční 2'!AI$4+2*'Provoz opční 2'!AI$5),0)</f>
        <v>0.46898247273179089</v>
      </c>
      <c r="AL112" s="727" t="s">
        <v>623</v>
      </c>
      <c r="AM112" s="699"/>
      <c r="AN112" s="710"/>
      <c r="AO112" s="711"/>
      <c r="AP112" s="710"/>
      <c r="AQ112" s="711"/>
      <c r="AR112" s="702"/>
    </row>
    <row r="113" spans="1:44" ht="15" thickBot="1" x14ac:dyDescent="0.35">
      <c r="A113" s="5"/>
      <c r="B113" s="69"/>
      <c r="C113" s="342"/>
      <c r="D113" s="70"/>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32"/>
      <c r="AL113" s="732"/>
      <c r="AM113" s="698"/>
      <c r="AN113" s="698"/>
      <c r="AO113" s="698"/>
      <c r="AP113" s="698"/>
      <c r="AQ113" s="698"/>
      <c r="AR113" s="702"/>
    </row>
    <row r="114" spans="1:44" s="534" customFormat="1" hidden="1" x14ac:dyDescent="0.3">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1"/>
      <c r="AM114" s="557"/>
      <c r="AN114" s="542"/>
      <c r="AO114" s="542"/>
      <c r="AP114" s="542"/>
      <c r="AQ114" s="542"/>
      <c r="AR114" s="536"/>
    </row>
    <row r="115" spans="1:44" s="534" customFormat="1" hidden="1" x14ac:dyDescent="0.3">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1"/>
      <c r="AM115" s="557"/>
      <c r="AN115" s="542"/>
      <c r="AO115" s="542"/>
      <c r="AP115" s="542"/>
      <c r="AQ115" s="542"/>
      <c r="AR115" s="536"/>
    </row>
    <row r="116" spans="1:44" s="534" customFormat="1" hidden="1" x14ac:dyDescent="0.3">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1"/>
      <c r="AM116" s="557"/>
      <c r="AN116" s="542"/>
      <c r="AO116" s="542"/>
      <c r="AP116" s="542"/>
      <c r="AQ116" s="542"/>
      <c r="AR116" s="536"/>
    </row>
    <row r="117" spans="1:44" s="534" customFormat="1" hidden="1" x14ac:dyDescent="0.3">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1"/>
      <c r="AM117" s="557"/>
      <c r="AN117" s="542"/>
      <c r="AO117" s="542"/>
      <c r="AP117" s="542"/>
      <c r="AQ117" s="542"/>
      <c r="AR117" s="536"/>
    </row>
    <row r="118" spans="1:44" s="534" customFormat="1" hidden="1" x14ac:dyDescent="0.3">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1"/>
      <c r="AM118" s="557"/>
      <c r="AN118" s="542"/>
      <c r="AO118" s="542"/>
      <c r="AP118" s="542"/>
      <c r="AQ118" s="542"/>
      <c r="AR118" s="536"/>
    </row>
    <row r="119" spans="1:44" s="534" customFormat="1"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5"/>
      <c r="AM119" s="542"/>
      <c r="AN119" s="542"/>
      <c r="AO119" s="542"/>
      <c r="AP119" s="542"/>
      <c r="AQ119" s="542"/>
      <c r="AR119" s="536"/>
    </row>
    <row r="120" spans="1:44"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2"/>
      <c r="AM120" s="542"/>
      <c r="AN120" s="542"/>
      <c r="AO120" s="542"/>
      <c r="AP120" s="542"/>
      <c r="AQ120" s="542"/>
      <c r="AR120" s="536"/>
    </row>
    <row r="121" spans="1:44" hidden="1" x14ac:dyDescent="0.3">
      <c r="A121" s="9"/>
      <c r="B121" s="67"/>
      <c r="C121" s="67"/>
      <c r="D121" s="76"/>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712">
        <f t="shared" ref="AL121" si="16">SUM(E121:AK121)</f>
        <v>0</v>
      </c>
      <c r="AM121" s="560" t="s">
        <v>134</v>
      </c>
      <c r="AN121" s="699">
        <f>$AL121</f>
        <v>0</v>
      </c>
      <c r="AO121" s="699">
        <f>$AL121</f>
        <v>0</v>
      </c>
      <c r="AP121" s="699">
        <f t="shared" ref="AP121:AQ121" si="17">$AL121</f>
        <v>0</v>
      </c>
      <c r="AQ121" s="555">
        <f t="shared" si="17"/>
        <v>0</v>
      </c>
      <c r="AR121" s="702"/>
    </row>
    <row r="122" spans="1:44" ht="15" hidden="1" thickBot="1" x14ac:dyDescent="0.35">
      <c r="A122" s="5"/>
      <c r="B122" s="69"/>
      <c r="C122" s="69"/>
      <c r="D122" s="70"/>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393">
        <f t="shared" ref="AL122:AQ122" si="18">IFERROR(AL113/AL121,0)</f>
        <v>0</v>
      </c>
      <c r="AM122" s="706" t="s">
        <v>134</v>
      </c>
      <c r="AN122" s="700">
        <f t="shared" si="18"/>
        <v>0</v>
      </c>
      <c r="AO122" s="700">
        <f t="shared" si="18"/>
        <v>0</v>
      </c>
      <c r="AP122" s="700">
        <f t="shared" si="18"/>
        <v>0</v>
      </c>
      <c r="AQ122" s="707">
        <f t="shared" si="18"/>
        <v>0</v>
      </c>
      <c r="AR122" s="702"/>
    </row>
    <row r="123" spans="1:44" x14ac:dyDescent="0.3">
      <c r="AL123" s="715"/>
      <c r="AM123" s="555"/>
      <c r="AN123" s="702"/>
      <c r="AO123" s="702"/>
      <c r="AP123" s="702"/>
      <c r="AQ123" s="702"/>
      <c r="AR123" s="702"/>
    </row>
  </sheetData>
  <sheetProtection algorithmName="SHA-512" hashValue="fkGXiK3Pn5HXxDrMqQiXqFeFy1imwQdoIl5H9Gjk5lbeYbHXeYQNS6dVrcJLTA/isUWgPNMuP/ag9SbcnNidkg==" saltValue="5cTucs6La8E8tMn82CzRvQ==" spinCount="100000" sheet="1" objects="1" scenarios="1"/>
  <mergeCells count="3">
    <mergeCell ref="AN1:AQ1"/>
    <mergeCell ref="AN43:AQ43"/>
    <mergeCell ref="AN85:AQ85"/>
  </mergeCells>
  <conditionalFormatting sqref="E38:AK38">
    <cfRule type="cellIs" dxfId="611" priority="3" operator="greaterThan">
      <formula>E$41</formula>
    </cfRule>
  </conditionalFormatting>
  <conditionalFormatting sqref="J38:AK38">
    <cfRule type="cellIs" dxfId="610" priority="1" operator="lessThan">
      <formula>I$38*(1-J$39)</formula>
    </cfRule>
    <cfRule type="cellIs" dxfId="609" priority="2" operator="greaterThan">
      <formula>I$38*(1+J$39)</formula>
    </cfRule>
  </conditionalFormatting>
  <pageMargins left="0.7" right="0.7" top="0.78740157499999996" bottom="0.78740157499999996" header="0.3" footer="0.3"/>
  <pageSetup paperSize="9" orientation="portrait" r:id="rId1"/>
  <ignoredErrors>
    <ignoredError sqref="E108:AK108 E66:AK6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10C6-AB70-4FA4-8ED0-A65A8421BE01}">
  <sheetPr>
    <tabColor theme="0" tint="-0.499984740745262"/>
  </sheetPr>
  <dimension ref="A1:AT123"/>
  <sheetViews>
    <sheetView showGridLines="0" zoomScaleNormal="100" workbookViewId="0">
      <pane xSplit="4" topLeftCell="E1" activePane="topRight" state="frozen"/>
      <selection pane="topRight" activeCell="E3" sqref="E3"/>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41" width="10.6640625" style="51" customWidth="1"/>
    <col min="42" max="45" width="10.6640625" style="1" customWidth="1"/>
    <col min="46" max="46" width="2.6640625" style="1" customWidth="1"/>
    <col min="47" max="16384" width="9.109375" style="1" hidden="1"/>
  </cols>
  <sheetData>
    <row r="1" spans="1:45" x14ac:dyDescent="0.3">
      <c r="A1" s="18" t="s">
        <v>75</v>
      </c>
      <c r="B1" s="19"/>
      <c r="C1" s="19"/>
      <c r="D1" s="33"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020" t="s">
        <v>78</v>
      </c>
      <c r="AM1" s="1021"/>
      <c r="AN1" s="1022"/>
      <c r="AO1" s="756" t="s">
        <v>79</v>
      </c>
      <c r="AP1" s="1014" t="s">
        <v>77</v>
      </c>
      <c r="AQ1" s="1015"/>
      <c r="AR1" s="1015"/>
      <c r="AS1" s="1016"/>
    </row>
    <row r="2" spans="1:45" ht="15" thickBot="1" x14ac:dyDescent="0.35">
      <c r="A2" s="6" t="s">
        <v>629</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156" t="s">
        <v>667</v>
      </c>
      <c r="AM2" s="7" t="s">
        <v>668</v>
      </c>
      <c r="AN2" s="81" t="s">
        <v>76</v>
      </c>
      <c r="AO2" s="757" t="s">
        <v>76</v>
      </c>
      <c r="AP2" s="7" t="s">
        <v>80</v>
      </c>
      <c r="AQ2" s="7" t="s">
        <v>81</v>
      </c>
      <c r="AR2" s="7" t="s">
        <v>82</v>
      </c>
      <c r="AS2" s="43" t="s">
        <v>83</v>
      </c>
    </row>
    <row r="3" spans="1:45" ht="15" thickTop="1" x14ac:dyDescent="0.3">
      <c r="A3" s="3">
        <v>1</v>
      </c>
      <c r="B3" s="44" t="s">
        <v>84</v>
      </c>
      <c r="C3" s="62">
        <v>1.1000000000000001</v>
      </c>
      <c r="D3" s="63" t="s">
        <v>85</v>
      </c>
      <c r="E3" s="953"/>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779">
        <f>SUM(E3:V3)</f>
        <v>0</v>
      </c>
      <c r="AM3" s="448">
        <f>SUM(W3:AK3)</f>
        <v>0</v>
      </c>
      <c r="AN3" s="83">
        <f>SUM(E3:AK3)</f>
        <v>0</v>
      </c>
      <c r="AO3" s="135">
        <f t="shared" ref="AO3:AO29" si="0">IFERROR(SUMPRODUCT(E3:AK3,E$37:AK$37)/SUM(E$37:AK$37),0)</f>
        <v>0</v>
      </c>
      <c r="AP3" s="29"/>
      <c r="AQ3" s="957">
        <v>0</v>
      </c>
      <c r="AR3" s="29"/>
      <c r="AS3" s="88">
        <f>1-SUM(AP3:AR3)</f>
        <v>1</v>
      </c>
    </row>
    <row r="4" spans="1:45" x14ac:dyDescent="0.3">
      <c r="A4" s="4"/>
      <c r="B4" s="45"/>
      <c r="C4" s="64">
        <v>1.2</v>
      </c>
      <c r="D4" s="65" t="s">
        <v>86</v>
      </c>
      <c r="E4" s="954"/>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779">
        <f t="shared" ref="AL4:AL28" si="1">SUM(E4:V4)</f>
        <v>0</v>
      </c>
      <c r="AM4" s="448">
        <f t="shared" ref="AM4:AM28" si="2">SUM(W4:AK4)</f>
        <v>0</v>
      </c>
      <c r="AN4" s="85">
        <f t="shared" ref="AN4:AN28" si="3">SUM(E4:AK4)</f>
        <v>0</v>
      </c>
      <c r="AO4" s="136">
        <f t="shared" si="0"/>
        <v>0</v>
      </c>
      <c r="AP4" s="30"/>
      <c r="AQ4" s="955">
        <v>0</v>
      </c>
      <c r="AR4" s="30"/>
      <c r="AS4" s="89">
        <f t="shared" ref="AS4:AS28" si="4">1-SUM(AP4:AR4)</f>
        <v>1</v>
      </c>
    </row>
    <row r="5" spans="1:45" x14ac:dyDescent="0.3">
      <c r="A5" s="4">
        <v>2</v>
      </c>
      <c r="B5" s="45" t="s">
        <v>87</v>
      </c>
      <c r="C5" s="64"/>
      <c r="D5" s="65"/>
      <c r="E5" s="954"/>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779">
        <f t="shared" si="1"/>
        <v>0</v>
      </c>
      <c r="AM5" s="448">
        <f t="shared" si="2"/>
        <v>0</v>
      </c>
      <c r="AN5" s="85">
        <f t="shared" si="3"/>
        <v>0</v>
      </c>
      <c r="AO5" s="136">
        <f t="shared" si="0"/>
        <v>0</v>
      </c>
      <c r="AP5" s="30"/>
      <c r="AQ5" s="955">
        <v>0</v>
      </c>
      <c r="AR5" s="30"/>
      <c r="AS5" s="89">
        <f t="shared" si="4"/>
        <v>1</v>
      </c>
    </row>
    <row r="6" spans="1:45" x14ac:dyDescent="0.3">
      <c r="A6" s="4">
        <v>3</v>
      </c>
      <c r="B6" s="45" t="s">
        <v>88</v>
      </c>
      <c r="C6" s="64"/>
      <c r="D6" s="65"/>
      <c r="E6" s="954"/>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779">
        <f t="shared" si="1"/>
        <v>0</v>
      </c>
      <c r="AM6" s="448">
        <f t="shared" si="2"/>
        <v>0</v>
      </c>
      <c r="AN6" s="85">
        <f t="shared" si="3"/>
        <v>0</v>
      </c>
      <c r="AO6" s="136">
        <f t="shared" si="0"/>
        <v>0</v>
      </c>
      <c r="AP6" s="30"/>
      <c r="AQ6" s="955">
        <v>0</v>
      </c>
      <c r="AR6" s="30"/>
      <c r="AS6" s="89">
        <f t="shared" si="4"/>
        <v>1</v>
      </c>
    </row>
    <row r="7" spans="1:45" x14ac:dyDescent="0.3">
      <c r="A7" s="4">
        <v>4</v>
      </c>
      <c r="B7" s="45" t="s">
        <v>89</v>
      </c>
      <c r="C7" s="64"/>
      <c r="D7" s="65"/>
      <c r="E7" s="954"/>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779">
        <f t="shared" si="1"/>
        <v>0</v>
      </c>
      <c r="AM7" s="448">
        <f t="shared" si="2"/>
        <v>0</v>
      </c>
      <c r="AN7" s="85">
        <f t="shared" si="3"/>
        <v>0</v>
      </c>
      <c r="AO7" s="136">
        <f t="shared" si="0"/>
        <v>0</v>
      </c>
      <c r="AP7" s="30"/>
      <c r="AQ7" s="955">
        <v>0</v>
      </c>
      <c r="AR7" s="30"/>
      <c r="AS7" s="89">
        <f t="shared" si="4"/>
        <v>1</v>
      </c>
    </row>
    <row r="8" spans="1:45" x14ac:dyDescent="0.3">
      <c r="A8" s="4">
        <v>5</v>
      </c>
      <c r="B8" s="45" t="s">
        <v>90</v>
      </c>
      <c r="C8" s="64">
        <v>5.0999999999999996</v>
      </c>
      <c r="D8" s="66" t="s">
        <v>91</v>
      </c>
      <c r="E8" s="954"/>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779">
        <f t="shared" si="1"/>
        <v>0</v>
      </c>
      <c r="AM8" s="448">
        <f t="shared" si="2"/>
        <v>0</v>
      </c>
      <c r="AN8" s="85">
        <f t="shared" si="3"/>
        <v>0</v>
      </c>
      <c r="AO8" s="136">
        <f t="shared" si="0"/>
        <v>0</v>
      </c>
      <c r="AP8" s="956">
        <v>0</v>
      </c>
      <c r="AQ8" s="955">
        <v>0</v>
      </c>
      <c r="AR8" s="956">
        <v>1</v>
      </c>
      <c r="AS8" s="89">
        <f t="shared" si="4"/>
        <v>0</v>
      </c>
    </row>
    <row r="9" spans="1:45" x14ac:dyDescent="0.3">
      <c r="A9" s="4"/>
      <c r="B9" s="45"/>
      <c r="C9" s="64">
        <v>5.2</v>
      </c>
      <c r="D9" s="66" t="s">
        <v>92</v>
      </c>
      <c r="E9" s="954"/>
      <c r="F9" s="952"/>
      <c r="G9" s="952"/>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779">
        <f t="shared" si="1"/>
        <v>0</v>
      </c>
      <c r="AM9" s="448">
        <f t="shared" si="2"/>
        <v>0</v>
      </c>
      <c r="AN9" s="85">
        <f t="shared" si="3"/>
        <v>0</v>
      </c>
      <c r="AO9" s="136">
        <f t="shared" si="0"/>
        <v>0</v>
      </c>
      <c r="AP9" s="956">
        <v>0</v>
      </c>
      <c r="AQ9" s="955">
        <v>0</v>
      </c>
      <c r="AR9" s="956">
        <v>0</v>
      </c>
      <c r="AS9" s="89">
        <f t="shared" si="4"/>
        <v>1</v>
      </c>
    </row>
    <row r="10" spans="1:45" x14ac:dyDescent="0.3">
      <c r="A10" s="4">
        <v>6</v>
      </c>
      <c r="B10" s="45" t="s">
        <v>93</v>
      </c>
      <c r="C10" s="64"/>
      <c r="D10" s="65"/>
      <c r="E10" s="954"/>
      <c r="F10" s="952"/>
      <c r="G10" s="952"/>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779">
        <f t="shared" si="1"/>
        <v>0</v>
      </c>
      <c r="AM10" s="448">
        <f t="shared" si="2"/>
        <v>0</v>
      </c>
      <c r="AN10" s="85">
        <f t="shared" si="3"/>
        <v>0</v>
      </c>
      <c r="AO10" s="136">
        <f t="shared" si="0"/>
        <v>0</v>
      </c>
      <c r="AP10" s="956">
        <v>0</v>
      </c>
      <c r="AQ10" s="955">
        <v>0</v>
      </c>
      <c r="AR10" s="956">
        <v>1</v>
      </c>
      <c r="AS10" s="89">
        <f t="shared" si="4"/>
        <v>0</v>
      </c>
    </row>
    <row r="11" spans="1:45" x14ac:dyDescent="0.3">
      <c r="A11" s="4">
        <v>7</v>
      </c>
      <c r="B11" s="45" t="s">
        <v>94</v>
      </c>
      <c r="C11" s="64">
        <v>7.1</v>
      </c>
      <c r="D11" s="65" t="s">
        <v>95</v>
      </c>
      <c r="E11" s="954"/>
      <c r="F11" s="952"/>
      <c r="G11" s="952"/>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779">
        <f t="shared" si="1"/>
        <v>0</v>
      </c>
      <c r="AM11" s="448">
        <f t="shared" si="2"/>
        <v>0</v>
      </c>
      <c r="AN11" s="85">
        <f t="shared" si="3"/>
        <v>0</v>
      </c>
      <c r="AO11" s="136">
        <f t="shared" si="0"/>
        <v>0</v>
      </c>
      <c r="AP11" s="956">
        <v>0</v>
      </c>
      <c r="AQ11" s="30"/>
      <c r="AR11" s="30"/>
      <c r="AS11" s="89">
        <f t="shared" si="4"/>
        <v>1</v>
      </c>
    </row>
    <row r="12" spans="1:45" x14ac:dyDescent="0.3">
      <c r="A12" s="4"/>
      <c r="B12" s="45"/>
      <c r="C12" s="64" t="s">
        <v>96</v>
      </c>
      <c r="D12" s="65" t="s">
        <v>97</v>
      </c>
      <c r="E12" s="954"/>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779">
        <f t="shared" si="1"/>
        <v>0</v>
      </c>
      <c r="AM12" s="448">
        <f t="shared" si="2"/>
        <v>0</v>
      </c>
      <c r="AN12" s="85">
        <f t="shared" si="3"/>
        <v>0</v>
      </c>
      <c r="AO12" s="136">
        <f t="shared" si="0"/>
        <v>0</v>
      </c>
      <c r="AP12" s="956">
        <v>0</v>
      </c>
      <c r="AQ12" s="30"/>
      <c r="AR12" s="30"/>
      <c r="AS12" s="89">
        <f t="shared" si="4"/>
        <v>1</v>
      </c>
    </row>
    <row r="13" spans="1:45" x14ac:dyDescent="0.3">
      <c r="A13" s="4"/>
      <c r="B13" s="45"/>
      <c r="C13" s="64" t="s">
        <v>98</v>
      </c>
      <c r="D13" s="65" t="s">
        <v>99</v>
      </c>
      <c r="E13" s="954"/>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779">
        <f t="shared" si="1"/>
        <v>0</v>
      </c>
      <c r="AM13" s="448">
        <f t="shared" si="2"/>
        <v>0</v>
      </c>
      <c r="AN13" s="85">
        <f t="shared" si="3"/>
        <v>0</v>
      </c>
      <c r="AO13" s="136">
        <f t="shared" si="0"/>
        <v>0</v>
      </c>
      <c r="AP13" s="956">
        <v>0</v>
      </c>
      <c r="AQ13" s="30"/>
      <c r="AR13" s="956">
        <v>0</v>
      </c>
      <c r="AS13" s="89">
        <f t="shared" si="4"/>
        <v>1</v>
      </c>
    </row>
    <row r="14" spans="1:45" x14ac:dyDescent="0.3">
      <c r="A14" s="4"/>
      <c r="B14" s="45"/>
      <c r="C14" s="64" t="s">
        <v>100</v>
      </c>
      <c r="D14" s="65" t="s">
        <v>101</v>
      </c>
      <c r="E14" s="954"/>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779">
        <f t="shared" si="1"/>
        <v>0</v>
      </c>
      <c r="AM14" s="448">
        <f t="shared" si="2"/>
        <v>0</v>
      </c>
      <c r="AN14" s="85">
        <f t="shared" si="3"/>
        <v>0</v>
      </c>
      <c r="AO14" s="136">
        <f t="shared" si="0"/>
        <v>0</v>
      </c>
      <c r="AP14" s="30"/>
      <c r="AQ14" s="955">
        <v>0</v>
      </c>
      <c r="AR14" s="30"/>
      <c r="AS14" s="89">
        <f t="shared" si="4"/>
        <v>1</v>
      </c>
    </row>
    <row r="15" spans="1:45" x14ac:dyDescent="0.3">
      <c r="A15" s="4">
        <v>8</v>
      </c>
      <c r="B15" s="45" t="s">
        <v>102</v>
      </c>
      <c r="C15" s="64">
        <v>8.1</v>
      </c>
      <c r="D15" s="65" t="s">
        <v>95</v>
      </c>
      <c r="E15" s="954"/>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779">
        <f t="shared" si="1"/>
        <v>0</v>
      </c>
      <c r="AM15" s="448">
        <f t="shared" si="2"/>
        <v>0</v>
      </c>
      <c r="AN15" s="85">
        <f t="shared" si="3"/>
        <v>0</v>
      </c>
      <c r="AO15" s="136">
        <f t="shared" si="0"/>
        <v>0</v>
      </c>
      <c r="AP15" s="92">
        <f t="shared" ref="AP15:AR18" si="5">AP11</f>
        <v>0</v>
      </c>
      <c r="AQ15" s="92">
        <f t="shared" si="5"/>
        <v>0</v>
      </c>
      <c r="AR15" s="92">
        <f t="shared" si="5"/>
        <v>0</v>
      </c>
      <c r="AS15" s="89">
        <f t="shared" si="4"/>
        <v>1</v>
      </c>
    </row>
    <row r="16" spans="1:45" x14ac:dyDescent="0.3">
      <c r="A16" s="4"/>
      <c r="B16" s="45"/>
      <c r="C16" s="64" t="s">
        <v>103</v>
      </c>
      <c r="D16" s="65" t="s">
        <v>97</v>
      </c>
      <c r="E16" s="954"/>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779">
        <f t="shared" si="1"/>
        <v>0</v>
      </c>
      <c r="AM16" s="448">
        <f t="shared" si="2"/>
        <v>0</v>
      </c>
      <c r="AN16" s="85">
        <f t="shared" si="3"/>
        <v>0</v>
      </c>
      <c r="AO16" s="136">
        <f t="shared" si="0"/>
        <v>0</v>
      </c>
      <c r="AP16" s="92">
        <f t="shared" si="5"/>
        <v>0</v>
      </c>
      <c r="AQ16" s="92">
        <f t="shared" si="5"/>
        <v>0</v>
      </c>
      <c r="AR16" s="92">
        <f t="shared" si="5"/>
        <v>0</v>
      </c>
      <c r="AS16" s="89">
        <f t="shared" si="4"/>
        <v>1</v>
      </c>
    </row>
    <row r="17" spans="1:45" x14ac:dyDescent="0.3">
      <c r="A17" s="4"/>
      <c r="B17" s="45"/>
      <c r="C17" s="64" t="s">
        <v>104</v>
      </c>
      <c r="D17" s="65" t="s">
        <v>99</v>
      </c>
      <c r="E17" s="954"/>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779">
        <f t="shared" si="1"/>
        <v>0</v>
      </c>
      <c r="AM17" s="448">
        <f t="shared" si="2"/>
        <v>0</v>
      </c>
      <c r="AN17" s="85">
        <f t="shared" si="3"/>
        <v>0</v>
      </c>
      <c r="AO17" s="136">
        <f t="shared" si="0"/>
        <v>0</v>
      </c>
      <c r="AP17" s="92">
        <f t="shared" si="5"/>
        <v>0</v>
      </c>
      <c r="AQ17" s="92">
        <f t="shared" si="5"/>
        <v>0</v>
      </c>
      <c r="AR17" s="92">
        <f t="shared" si="5"/>
        <v>0</v>
      </c>
      <c r="AS17" s="89">
        <f t="shared" si="4"/>
        <v>1</v>
      </c>
    </row>
    <row r="18" spans="1:45" x14ac:dyDescent="0.3">
      <c r="A18" s="4"/>
      <c r="B18" s="45"/>
      <c r="C18" s="64" t="s">
        <v>105</v>
      </c>
      <c r="D18" s="65" t="s">
        <v>101</v>
      </c>
      <c r="E18" s="954"/>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779">
        <f t="shared" si="1"/>
        <v>0</v>
      </c>
      <c r="AM18" s="448">
        <f t="shared" si="2"/>
        <v>0</v>
      </c>
      <c r="AN18" s="85">
        <f t="shared" si="3"/>
        <v>0</v>
      </c>
      <c r="AO18" s="136">
        <f t="shared" si="0"/>
        <v>0</v>
      </c>
      <c r="AP18" s="92">
        <f t="shared" si="5"/>
        <v>0</v>
      </c>
      <c r="AQ18" s="92">
        <f t="shared" si="5"/>
        <v>0</v>
      </c>
      <c r="AR18" s="92">
        <f t="shared" si="5"/>
        <v>0</v>
      </c>
      <c r="AS18" s="89">
        <f t="shared" si="4"/>
        <v>1</v>
      </c>
    </row>
    <row r="19" spans="1:45" x14ac:dyDescent="0.3">
      <c r="A19" s="4">
        <v>9</v>
      </c>
      <c r="B19" s="45" t="s">
        <v>106</v>
      </c>
      <c r="C19" s="64"/>
      <c r="D19" s="65"/>
      <c r="E19" s="954"/>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779">
        <f t="shared" si="1"/>
        <v>0</v>
      </c>
      <c r="AM19" s="448">
        <f t="shared" si="2"/>
        <v>0</v>
      </c>
      <c r="AN19" s="85">
        <f t="shared" si="3"/>
        <v>0</v>
      </c>
      <c r="AO19" s="136">
        <f t="shared" si="0"/>
        <v>0</v>
      </c>
      <c r="AP19" s="30"/>
      <c r="AQ19" s="955">
        <v>0</v>
      </c>
      <c r="AR19" s="30"/>
      <c r="AS19" s="89">
        <f t="shared" si="4"/>
        <v>1</v>
      </c>
    </row>
    <row r="20" spans="1:45" x14ac:dyDescent="0.3">
      <c r="A20" s="4">
        <v>10</v>
      </c>
      <c r="B20" s="45" t="s">
        <v>107</v>
      </c>
      <c r="C20" s="64"/>
      <c r="D20" s="65"/>
      <c r="E20" s="954"/>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779">
        <f t="shared" si="1"/>
        <v>0</v>
      </c>
      <c r="AM20" s="448">
        <f t="shared" si="2"/>
        <v>0</v>
      </c>
      <c r="AN20" s="85">
        <f t="shared" si="3"/>
        <v>0</v>
      </c>
      <c r="AO20" s="136">
        <f t="shared" si="0"/>
        <v>0</v>
      </c>
      <c r="AP20" s="956">
        <f>1</f>
        <v>1</v>
      </c>
      <c r="AQ20" s="955">
        <v>0</v>
      </c>
      <c r="AR20" s="956">
        <v>0</v>
      </c>
      <c r="AS20" s="89">
        <f t="shared" si="4"/>
        <v>0</v>
      </c>
    </row>
    <row r="21" spans="1:45" x14ac:dyDescent="0.3">
      <c r="A21" s="4">
        <v>11</v>
      </c>
      <c r="B21" s="45" t="s">
        <v>108</v>
      </c>
      <c r="C21" s="64"/>
      <c r="D21" s="65"/>
      <c r="E21" s="954"/>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779">
        <f t="shared" si="1"/>
        <v>0</v>
      </c>
      <c r="AM21" s="448">
        <f t="shared" si="2"/>
        <v>0</v>
      </c>
      <c r="AN21" s="85">
        <f t="shared" si="3"/>
        <v>0</v>
      </c>
      <c r="AO21" s="136">
        <f t="shared" si="0"/>
        <v>0</v>
      </c>
      <c r="AP21" s="956">
        <f>1</f>
        <v>1</v>
      </c>
      <c r="AQ21" s="955">
        <v>0</v>
      </c>
      <c r="AR21" s="956">
        <v>0</v>
      </c>
      <c r="AS21" s="89">
        <f t="shared" si="4"/>
        <v>0</v>
      </c>
    </row>
    <row r="22" spans="1:45" x14ac:dyDescent="0.3">
      <c r="A22" s="4">
        <v>12</v>
      </c>
      <c r="B22" s="45" t="s">
        <v>109</v>
      </c>
      <c r="C22" s="64" t="s">
        <v>110</v>
      </c>
      <c r="D22" s="65" t="s">
        <v>111</v>
      </c>
      <c r="E22" s="954"/>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779">
        <f t="shared" si="1"/>
        <v>0</v>
      </c>
      <c r="AM22" s="448">
        <f t="shared" si="2"/>
        <v>0</v>
      </c>
      <c r="AN22" s="85">
        <f t="shared" si="3"/>
        <v>0</v>
      </c>
      <c r="AO22" s="136">
        <f t="shared" si="0"/>
        <v>0</v>
      </c>
      <c r="AP22" s="955">
        <v>0</v>
      </c>
      <c r="AQ22" s="955">
        <v>0</v>
      </c>
      <c r="AR22" s="955">
        <v>1</v>
      </c>
      <c r="AS22" s="89">
        <f t="shared" si="4"/>
        <v>0</v>
      </c>
    </row>
    <row r="23" spans="1:45" x14ac:dyDescent="0.3">
      <c r="A23" s="4"/>
      <c r="B23" s="45"/>
      <c r="C23" s="64" t="s">
        <v>112</v>
      </c>
      <c r="D23" s="65" t="s">
        <v>92</v>
      </c>
      <c r="E23" s="954"/>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779">
        <f t="shared" si="1"/>
        <v>0</v>
      </c>
      <c r="AM23" s="448">
        <f t="shared" si="2"/>
        <v>0</v>
      </c>
      <c r="AN23" s="85">
        <f t="shared" si="3"/>
        <v>0</v>
      </c>
      <c r="AO23" s="136">
        <f t="shared" si="0"/>
        <v>0</v>
      </c>
      <c r="AP23" s="30"/>
      <c r="AQ23" s="955">
        <v>0</v>
      </c>
      <c r="AR23" s="30"/>
      <c r="AS23" s="89">
        <f t="shared" si="4"/>
        <v>1</v>
      </c>
    </row>
    <row r="24" spans="1:45" x14ac:dyDescent="0.3">
      <c r="A24" s="4">
        <v>13</v>
      </c>
      <c r="B24" s="45" t="s">
        <v>113</v>
      </c>
      <c r="C24" s="64" t="s">
        <v>114</v>
      </c>
      <c r="D24" s="65" t="s">
        <v>115</v>
      </c>
      <c r="E24" s="954"/>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779">
        <f t="shared" si="1"/>
        <v>0</v>
      </c>
      <c r="AM24" s="448">
        <f t="shared" si="2"/>
        <v>0</v>
      </c>
      <c r="AN24" s="85">
        <f t="shared" si="3"/>
        <v>0</v>
      </c>
      <c r="AO24" s="136">
        <f t="shared" si="0"/>
        <v>0</v>
      </c>
      <c r="AP24" s="956">
        <v>0</v>
      </c>
      <c r="AQ24" s="30"/>
      <c r="AR24" s="30"/>
      <c r="AS24" s="89">
        <f t="shared" si="4"/>
        <v>1</v>
      </c>
    </row>
    <row r="25" spans="1:45" x14ac:dyDescent="0.3">
      <c r="A25" s="4"/>
      <c r="B25" s="45"/>
      <c r="C25" s="64" t="s">
        <v>116</v>
      </c>
      <c r="D25" s="65" t="s">
        <v>113</v>
      </c>
      <c r="E25" s="954"/>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779">
        <f t="shared" si="1"/>
        <v>0</v>
      </c>
      <c r="AM25" s="448">
        <f t="shared" si="2"/>
        <v>0</v>
      </c>
      <c r="AN25" s="85">
        <f t="shared" si="3"/>
        <v>0</v>
      </c>
      <c r="AO25" s="136">
        <f t="shared" si="0"/>
        <v>0</v>
      </c>
      <c r="AP25" s="30"/>
      <c r="AQ25" s="955">
        <v>0</v>
      </c>
      <c r="AR25" s="30"/>
      <c r="AS25" s="89">
        <f t="shared" ref="AS25" si="6">1-SUM(AP25:AR25)</f>
        <v>1</v>
      </c>
    </row>
    <row r="26" spans="1:45" x14ac:dyDescent="0.3">
      <c r="A26" s="4">
        <v>14</v>
      </c>
      <c r="B26" s="45" t="s">
        <v>117</v>
      </c>
      <c r="C26" s="340"/>
      <c r="D26" s="65"/>
      <c r="E26" s="954"/>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779">
        <f t="shared" si="1"/>
        <v>0</v>
      </c>
      <c r="AM26" s="448">
        <f t="shared" si="2"/>
        <v>0</v>
      </c>
      <c r="AN26" s="85">
        <f t="shared" si="3"/>
        <v>0</v>
      </c>
      <c r="AO26" s="136">
        <f t="shared" si="0"/>
        <v>0</v>
      </c>
      <c r="AP26" s="30"/>
      <c r="AQ26" s="955">
        <v>0</v>
      </c>
      <c r="AR26" s="30"/>
      <c r="AS26" s="89">
        <f t="shared" si="4"/>
        <v>1</v>
      </c>
    </row>
    <row r="27" spans="1:45" x14ac:dyDescent="0.3">
      <c r="A27" s="4">
        <v>15</v>
      </c>
      <c r="B27" s="45" t="s">
        <v>118</v>
      </c>
      <c r="C27" s="340"/>
      <c r="D27" s="65"/>
      <c r="E27" s="954"/>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779">
        <f t="shared" si="1"/>
        <v>0</v>
      </c>
      <c r="AM27" s="448">
        <f t="shared" si="2"/>
        <v>0</v>
      </c>
      <c r="AN27" s="85">
        <f t="shared" si="3"/>
        <v>0</v>
      </c>
      <c r="AO27" s="136">
        <f t="shared" si="0"/>
        <v>0</v>
      </c>
      <c r="AP27" s="30"/>
      <c r="AQ27" s="955">
        <v>0</v>
      </c>
      <c r="AR27" s="30"/>
      <c r="AS27" s="89">
        <f t="shared" si="4"/>
        <v>1</v>
      </c>
    </row>
    <row r="28" spans="1:45" x14ac:dyDescent="0.3">
      <c r="A28" s="9">
        <v>16</v>
      </c>
      <c r="B28" s="67" t="s">
        <v>119</v>
      </c>
      <c r="C28" s="341"/>
      <c r="D28" s="68"/>
      <c r="E28" s="954"/>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779">
        <f t="shared" si="1"/>
        <v>0</v>
      </c>
      <c r="AM28" s="448">
        <f t="shared" si="2"/>
        <v>0</v>
      </c>
      <c r="AN28" s="85">
        <f t="shared" si="3"/>
        <v>0</v>
      </c>
      <c r="AO28" s="136">
        <f t="shared" si="0"/>
        <v>0</v>
      </c>
      <c r="AP28" s="31"/>
      <c r="AQ28" s="955">
        <v>0</v>
      </c>
      <c r="AR28" s="31"/>
      <c r="AS28" s="89">
        <f t="shared" si="4"/>
        <v>1</v>
      </c>
    </row>
    <row r="29" spans="1:45" ht="15.6" thickBot="1" x14ac:dyDescent="0.4">
      <c r="A29" s="5">
        <v>21</v>
      </c>
      <c r="B29" s="69" t="s">
        <v>120</v>
      </c>
      <c r="C29" s="342"/>
      <c r="D29" s="70" t="s">
        <v>121</v>
      </c>
      <c r="E29" s="102">
        <f t="shared" ref="E29:AM29" si="7">SUM(E3:E28)</f>
        <v>0</v>
      </c>
      <c r="F29" s="102">
        <f t="shared" si="7"/>
        <v>0</v>
      </c>
      <c r="G29" s="102">
        <f t="shared" si="7"/>
        <v>0</v>
      </c>
      <c r="H29" s="102">
        <f t="shared" si="7"/>
        <v>0</v>
      </c>
      <c r="I29" s="102">
        <f t="shared" si="7"/>
        <v>0</v>
      </c>
      <c r="J29" s="102">
        <f t="shared" si="7"/>
        <v>0</v>
      </c>
      <c r="K29" s="102">
        <f t="shared" si="7"/>
        <v>0</v>
      </c>
      <c r="L29" s="102">
        <f t="shared" si="7"/>
        <v>0</v>
      </c>
      <c r="M29" s="102">
        <f t="shared" si="7"/>
        <v>0</v>
      </c>
      <c r="N29" s="102">
        <f>SUM(N3:N28)</f>
        <v>0</v>
      </c>
      <c r="O29" s="102">
        <f t="shared" si="7"/>
        <v>0</v>
      </c>
      <c r="P29" s="102">
        <f t="shared" si="7"/>
        <v>0</v>
      </c>
      <c r="Q29" s="102">
        <f t="shared" si="7"/>
        <v>0</v>
      </c>
      <c r="R29" s="102">
        <f t="shared" si="7"/>
        <v>0</v>
      </c>
      <c r="S29" s="102">
        <f t="shared" si="7"/>
        <v>0</v>
      </c>
      <c r="T29" s="102">
        <f t="shared" si="7"/>
        <v>0</v>
      </c>
      <c r="U29" s="102">
        <f t="shared" si="7"/>
        <v>0</v>
      </c>
      <c r="V29" s="102">
        <f t="shared" si="7"/>
        <v>0</v>
      </c>
      <c r="W29" s="102">
        <f t="shared" si="7"/>
        <v>0</v>
      </c>
      <c r="X29" s="102">
        <f t="shared" si="7"/>
        <v>0</v>
      </c>
      <c r="Y29" s="102">
        <f t="shared" si="7"/>
        <v>0</v>
      </c>
      <c r="Z29" s="102">
        <f t="shared" si="7"/>
        <v>0</v>
      </c>
      <c r="AA29" s="102">
        <f t="shared" si="7"/>
        <v>0</v>
      </c>
      <c r="AB29" s="102">
        <f t="shared" si="7"/>
        <v>0</v>
      </c>
      <c r="AC29" s="102">
        <f t="shared" si="7"/>
        <v>0</v>
      </c>
      <c r="AD29" s="102">
        <f t="shared" si="7"/>
        <v>0</v>
      </c>
      <c r="AE29" s="102">
        <f t="shared" si="7"/>
        <v>0</v>
      </c>
      <c r="AF29" s="102">
        <f t="shared" si="7"/>
        <v>0</v>
      </c>
      <c r="AG29" s="102">
        <f t="shared" si="7"/>
        <v>0</v>
      </c>
      <c r="AH29" s="102">
        <f t="shared" si="7"/>
        <v>0</v>
      </c>
      <c r="AI29" s="102">
        <f t="shared" si="7"/>
        <v>0</v>
      </c>
      <c r="AJ29" s="102">
        <f t="shared" si="7"/>
        <v>0</v>
      </c>
      <c r="AK29" s="102">
        <f t="shared" si="7"/>
        <v>0</v>
      </c>
      <c r="AL29" s="86">
        <f t="shared" si="7"/>
        <v>0</v>
      </c>
      <c r="AM29" s="102">
        <f t="shared" si="7"/>
        <v>0</v>
      </c>
      <c r="AN29" s="780">
        <f t="shared" ref="AN29:AN37" si="8">SUM(E29:AK29)</f>
        <v>0</v>
      </c>
      <c r="AO29" s="127">
        <f t="shared" si="0"/>
        <v>0</v>
      </c>
      <c r="AP29" s="108">
        <f>SUMPRODUCT($AN3:$AN28,AP3:AP28)</f>
        <v>0</v>
      </c>
      <c r="AQ29" s="108">
        <f>SUMPRODUCT($AN3:$AN28,AQ3:AQ28)</f>
        <v>0</v>
      </c>
      <c r="AR29" s="108">
        <f>SUMPRODUCT($AN3:$AN28,AR3:AR28)</f>
        <v>0</v>
      </c>
      <c r="AS29" s="90">
        <f>SUMPRODUCT($AN3:$AN28,AS3:AS28)</f>
        <v>0</v>
      </c>
    </row>
    <row r="30" spans="1:45"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781"/>
      <c r="AM30" s="529"/>
      <c r="AN30" s="782"/>
      <c r="AO30" s="531"/>
      <c r="AP30" s="532"/>
      <c r="AQ30" s="532"/>
      <c r="AR30" s="532"/>
      <c r="AS30" s="533"/>
    </row>
    <row r="31" spans="1:45"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783"/>
      <c r="AM31" s="539"/>
      <c r="AN31" s="784"/>
      <c r="AO31" s="541"/>
      <c r="AP31" s="542"/>
      <c r="AQ31" s="542"/>
      <c r="AR31" s="542"/>
      <c r="AS31" s="543"/>
    </row>
    <row r="32" spans="1:45"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783"/>
      <c r="AM32" s="539"/>
      <c r="AN32" s="784"/>
      <c r="AO32" s="541"/>
      <c r="AP32" s="542"/>
      <c r="AQ32" s="542"/>
      <c r="AR32" s="542"/>
      <c r="AS32" s="543"/>
    </row>
    <row r="33" spans="1:45"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783"/>
      <c r="AM33" s="539"/>
      <c r="AN33" s="784"/>
      <c r="AO33" s="541"/>
      <c r="AP33" s="542"/>
      <c r="AQ33" s="542"/>
      <c r="AR33" s="542"/>
      <c r="AS33" s="543"/>
    </row>
    <row r="34" spans="1:45"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783"/>
      <c r="AM34" s="539"/>
      <c r="AN34" s="784"/>
      <c r="AO34" s="541"/>
      <c r="AP34" s="542"/>
      <c r="AQ34" s="542"/>
      <c r="AR34" s="542"/>
      <c r="AS34" s="543"/>
    </row>
    <row r="35" spans="1:45"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2"/>
      <c r="AN35" s="227"/>
      <c r="AO35" s="545"/>
      <c r="AP35" s="542"/>
      <c r="AQ35" s="542"/>
      <c r="AR35" s="542"/>
      <c r="AS35" s="543"/>
    </row>
    <row r="36" spans="1:45"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0"/>
      <c r="AN36" s="558"/>
      <c r="AO36" s="552"/>
      <c r="AP36" s="550"/>
      <c r="AQ36" s="550"/>
      <c r="AR36" s="550"/>
      <c r="AS36" s="553"/>
    </row>
    <row r="37" spans="1:45" ht="15" x14ac:dyDescent="0.35">
      <c r="A37" s="9">
        <v>26</v>
      </c>
      <c r="B37" s="67" t="s">
        <v>133</v>
      </c>
      <c r="C37" s="67"/>
      <c r="D37" s="76" t="s">
        <v>51</v>
      </c>
      <c r="E37" s="49">
        <f>'Provoz výchozí'!C3</f>
        <v>80927.057534246575</v>
      </c>
      <c r="F37" s="49">
        <f>'Provoz výchozí'!D3</f>
        <v>814328.51643835625</v>
      </c>
      <c r="G37" s="49">
        <f>'Provoz výchozí'!E3</f>
        <v>1765688.6860273974</v>
      </c>
      <c r="H37" s="49">
        <f>'Provoz výchozí'!F3</f>
        <v>244021.67671232877</v>
      </c>
      <c r="I37" s="49">
        <f>'Provoz výchozí'!G3</f>
        <v>5566744.5</v>
      </c>
      <c r="J37" s="49">
        <f>'Provoz výchozí'!H3</f>
        <v>5566744.5</v>
      </c>
      <c r="K37" s="49">
        <f>'Provoz výchozí'!I3</f>
        <v>5566744.5</v>
      </c>
      <c r="L37" s="49">
        <f>'Provoz výchozí'!J3</f>
        <v>5566744.5</v>
      </c>
      <c r="M37" s="49">
        <f>'Provoz výchozí'!K3</f>
        <v>5566744.5</v>
      </c>
      <c r="N37" s="49">
        <f>'Provoz výchozí'!L3</f>
        <v>5566744.5</v>
      </c>
      <c r="O37" s="49">
        <f>'Provoz výchozí'!M3</f>
        <v>5566744.5</v>
      </c>
      <c r="P37" s="49">
        <f>'Provoz výchozí'!N3</f>
        <v>5566744.5</v>
      </c>
      <c r="Q37" s="49">
        <f>'Provoz výchozí'!O3</f>
        <v>5566744.5</v>
      </c>
      <c r="R37" s="49">
        <f>'Provoz výchozí'!P3</f>
        <v>5566744.5</v>
      </c>
      <c r="S37" s="49">
        <f>'Provoz výchozí'!Q3</f>
        <v>5566744.5</v>
      </c>
      <c r="T37" s="49">
        <f>'Provoz výchozí'!R3</f>
        <v>5566744.5</v>
      </c>
      <c r="U37" s="49">
        <f>'Provoz výchozí'!S3</f>
        <v>5566744.5</v>
      </c>
      <c r="V37" s="49">
        <f>'Provoz výchozí'!T3</f>
        <v>5566744.5</v>
      </c>
      <c r="W37" s="49">
        <f>'Provoz výchozí'!U3</f>
        <v>5566744.5</v>
      </c>
      <c r="X37" s="49">
        <f>'Provoz výchozí'!V3</f>
        <v>5566744.5</v>
      </c>
      <c r="Y37" s="49">
        <f>'Provoz výchozí'!W3</f>
        <v>5566744.5</v>
      </c>
      <c r="Z37" s="49">
        <f>'Provoz výchozí'!X3</f>
        <v>5566744.5</v>
      </c>
      <c r="AA37" s="49">
        <f>'Provoz výchozí'!Y3</f>
        <v>5566744.5</v>
      </c>
      <c r="AB37" s="49">
        <f>'Provoz výchozí'!Z3</f>
        <v>5566744.5</v>
      </c>
      <c r="AC37" s="49">
        <f>'Provoz výchozí'!AA3</f>
        <v>5566744.5</v>
      </c>
      <c r="AD37" s="49">
        <f>'Provoz výchozí'!AB3</f>
        <v>5566744.5</v>
      </c>
      <c r="AE37" s="49">
        <f>'Provoz výchozí'!AC3</f>
        <v>5566744.5</v>
      </c>
      <c r="AF37" s="49">
        <f>'Provoz výchozí'!AD3</f>
        <v>5566744.5</v>
      </c>
      <c r="AG37" s="49">
        <f>'Provoz výchozí'!AE3</f>
        <v>5566744.5</v>
      </c>
      <c r="AH37" s="49">
        <f>'Provoz výchozí'!AF3</f>
        <v>5566744.5</v>
      </c>
      <c r="AI37" s="49">
        <f>'Provoz výchozí'!AG3</f>
        <v>5566744.5</v>
      </c>
      <c r="AJ37" s="49">
        <f>'Provoz výchozí'!AH3</f>
        <v>5566744.5</v>
      </c>
      <c r="AK37" s="49">
        <f>'Provoz výchozí'!AI3</f>
        <v>5566744.5</v>
      </c>
      <c r="AL37" s="779">
        <f t="shared" ref="AL37" si="9">SUM(E37:V37)</f>
        <v>80839388.936712325</v>
      </c>
      <c r="AM37" s="448">
        <f t="shared" ref="AM37" si="10">SUM(W37:AK37)</f>
        <v>83501167.5</v>
      </c>
      <c r="AN37" s="87">
        <f t="shared" si="8"/>
        <v>164340556.43671232</v>
      </c>
      <c r="AO37" s="546" t="s">
        <v>134</v>
      </c>
      <c r="AP37" s="49">
        <f>$AN37</f>
        <v>164340556.43671232</v>
      </c>
      <c r="AQ37" s="49">
        <f>$AN37</f>
        <v>164340556.43671232</v>
      </c>
      <c r="AR37" s="49">
        <f t="shared" ref="AR37:AS37" si="11">$AN37</f>
        <v>164340556.43671232</v>
      </c>
      <c r="AS37" s="91">
        <f t="shared" si="11"/>
        <v>164340556.43671232</v>
      </c>
    </row>
    <row r="38" spans="1:45" s="113" customFormat="1" ht="15.6" thickBot="1" x14ac:dyDescent="0.4">
      <c r="A38" s="5">
        <v>27</v>
      </c>
      <c r="B38" s="69" t="s">
        <v>135</v>
      </c>
      <c r="C38" s="69"/>
      <c r="D38" s="70" t="s">
        <v>136</v>
      </c>
      <c r="E38" s="392">
        <f t="shared" ref="E38:AS38" si="12">IFERROR(E29/E37,0)</f>
        <v>0</v>
      </c>
      <c r="F38" s="392">
        <f t="shared" si="12"/>
        <v>0</v>
      </c>
      <c r="G38" s="392">
        <f t="shared" si="12"/>
        <v>0</v>
      </c>
      <c r="H38" s="392">
        <f t="shared" si="12"/>
        <v>0</v>
      </c>
      <c r="I38" s="392">
        <f t="shared" si="12"/>
        <v>0</v>
      </c>
      <c r="J38" s="392">
        <f t="shared" si="12"/>
        <v>0</v>
      </c>
      <c r="K38" s="392">
        <f t="shared" si="12"/>
        <v>0</v>
      </c>
      <c r="L38" s="392">
        <f t="shared" si="12"/>
        <v>0</v>
      </c>
      <c r="M38" s="392">
        <f t="shared" si="12"/>
        <v>0</v>
      </c>
      <c r="N38" s="392">
        <f t="shared" si="12"/>
        <v>0</v>
      </c>
      <c r="O38" s="392">
        <f t="shared" si="12"/>
        <v>0</v>
      </c>
      <c r="P38" s="392">
        <f t="shared" si="12"/>
        <v>0</v>
      </c>
      <c r="Q38" s="392">
        <f t="shared" si="12"/>
        <v>0</v>
      </c>
      <c r="R38" s="392">
        <f t="shared" si="12"/>
        <v>0</v>
      </c>
      <c r="S38" s="392">
        <f t="shared" si="12"/>
        <v>0</v>
      </c>
      <c r="T38" s="392">
        <f t="shared" si="12"/>
        <v>0</v>
      </c>
      <c r="U38" s="392">
        <f t="shared" si="12"/>
        <v>0</v>
      </c>
      <c r="V38" s="392">
        <f t="shared" si="12"/>
        <v>0</v>
      </c>
      <c r="W38" s="392">
        <f t="shared" si="12"/>
        <v>0</v>
      </c>
      <c r="X38" s="392">
        <f t="shared" si="12"/>
        <v>0</v>
      </c>
      <c r="Y38" s="392">
        <f t="shared" si="12"/>
        <v>0</v>
      </c>
      <c r="Z38" s="392">
        <f t="shared" si="12"/>
        <v>0</v>
      </c>
      <c r="AA38" s="392">
        <f t="shared" si="12"/>
        <v>0</v>
      </c>
      <c r="AB38" s="392">
        <f t="shared" si="12"/>
        <v>0</v>
      </c>
      <c r="AC38" s="392">
        <f t="shared" si="12"/>
        <v>0</v>
      </c>
      <c r="AD38" s="392">
        <f t="shared" si="12"/>
        <v>0</v>
      </c>
      <c r="AE38" s="392">
        <f t="shared" si="12"/>
        <v>0</v>
      </c>
      <c r="AF38" s="392">
        <f t="shared" si="12"/>
        <v>0</v>
      </c>
      <c r="AG38" s="392">
        <f t="shared" si="12"/>
        <v>0</v>
      </c>
      <c r="AH38" s="392">
        <f t="shared" si="12"/>
        <v>0</v>
      </c>
      <c r="AI38" s="392">
        <f t="shared" si="12"/>
        <v>0</v>
      </c>
      <c r="AJ38" s="392">
        <f t="shared" si="12"/>
        <v>0</v>
      </c>
      <c r="AK38" s="392">
        <f t="shared" si="12"/>
        <v>0</v>
      </c>
      <c r="AL38" s="785">
        <f t="shared" si="12"/>
        <v>0</v>
      </c>
      <c r="AM38" s="392">
        <f t="shared" si="12"/>
        <v>0</v>
      </c>
      <c r="AN38" s="786">
        <f t="shared" si="12"/>
        <v>0</v>
      </c>
      <c r="AO38" s="393" t="s">
        <v>134</v>
      </c>
      <c r="AP38" s="110">
        <f>IFERROR(AP29/AP37,0)</f>
        <v>0</v>
      </c>
      <c r="AQ38" s="110">
        <f>IFERROR(AQ29/AQ37,0)</f>
        <v>0</v>
      </c>
      <c r="AR38" s="110">
        <f>IFERROR(AR29/AR37,0)</f>
        <v>0</v>
      </c>
      <c r="AS38" s="112">
        <f t="shared" si="12"/>
        <v>0</v>
      </c>
    </row>
    <row r="39" spans="1:45" x14ac:dyDescent="0.3">
      <c r="A39" s="17"/>
      <c r="B39" s="205" t="s">
        <v>137</v>
      </c>
      <c r="C39" s="395"/>
      <c r="D39" s="205"/>
      <c r="E39" s="554" t="s">
        <v>138</v>
      </c>
      <c r="F39" s="554" t="s">
        <v>138</v>
      </c>
      <c r="G39" s="554" t="s">
        <v>138</v>
      </c>
      <c r="H39" s="554" t="s">
        <v>138</v>
      </c>
      <c r="I39" s="554" t="s">
        <v>138</v>
      </c>
      <c r="J39" s="396">
        <v>0.1</v>
      </c>
      <c r="K39" s="397">
        <f t="shared" ref="K39:AK39" si="13">J39</f>
        <v>0.1</v>
      </c>
      <c r="L39" s="397">
        <f t="shared" si="13"/>
        <v>0.1</v>
      </c>
      <c r="M39" s="397">
        <f t="shared" si="13"/>
        <v>0.1</v>
      </c>
      <c r="N39" s="397">
        <f t="shared" si="13"/>
        <v>0.1</v>
      </c>
      <c r="O39" s="397">
        <f t="shared" si="13"/>
        <v>0.1</v>
      </c>
      <c r="P39" s="397">
        <f t="shared" si="13"/>
        <v>0.1</v>
      </c>
      <c r="Q39" s="397">
        <f t="shared" si="13"/>
        <v>0.1</v>
      </c>
      <c r="R39" s="397">
        <f t="shared" si="13"/>
        <v>0.1</v>
      </c>
      <c r="S39" s="397">
        <f t="shared" si="13"/>
        <v>0.1</v>
      </c>
      <c r="T39" s="397">
        <f t="shared" si="13"/>
        <v>0.1</v>
      </c>
      <c r="U39" s="397">
        <f t="shared" si="13"/>
        <v>0.1</v>
      </c>
      <c r="V39" s="397">
        <f t="shared" si="13"/>
        <v>0.1</v>
      </c>
      <c r="W39" s="397">
        <f t="shared" si="13"/>
        <v>0.1</v>
      </c>
      <c r="X39" s="397">
        <f t="shared" si="13"/>
        <v>0.1</v>
      </c>
      <c r="Y39" s="397">
        <f t="shared" si="13"/>
        <v>0.1</v>
      </c>
      <c r="Z39" s="397">
        <f t="shared" si="13"/>
        <v>0.1</v>
      </c>
      <c r="AA39" s="397">
        <f t="shared" si="13"/>
        <v>0.1</v>
      </c>
      <c r="AB39" s="397">
        <f t="shared" si="13"/>
        <v>0.1</v>
      </c>
      <c r="AC39" s="397">
        <f t="shared" si="13"/>
        <v>0.1</v>
      </c>
      <c r="AD39" s="397">
        <f t="shared" si="13"/>
        <v>0.1</v>
      </c>
      <c r="AE39" s="397">
        <f t="shared" si="13"/>
        <v>0.1</v>
      </c>
      <c r="AF39" s="397">
        <f t="shared" si="13"/>
        <v>0.1</v>
      </c>
      <c r="AG39" s="397">
        <f t="shared" si="13"/>
        <v>0.1</v>
      </c>
      <c r="AH39" s="397">
        <f t="shared" si="13"/>
        <v>0.1</v>
      </c>
      <c r="AI39" s="397">
        <f t="shared" si="13"/>
        <v>0.1</v>
      </c>
      <c r="AJ39" s="397">
        <f t="shared" si="13"/>
        <v>0.1</v>
      </c>
      <c r="AK39" s="398">
        <f t="shared" si="13"/>
        <v>0.1</v>
      </c>
      <c r="AL39" s="696"/>
      <c r="AM39" s="696"/>
      <c r="AN39" s="394"/>
      <c r="AO39" s="394"/>
    </row>
    <row r="40" spans="1:45" x14ac:dyDescent="0.3">
      <c r="A40" s="245"/>
      <c r="B40" s="1" t="s">
        <v>139</v>
      </c>
      <c r="C40" s="399"/>
      <c r="D40"/>
      <c r="E40" s="400">
        <v>1.1499999999999999</v>
      </c>
      <c r="F40" s="401">
        <f>E40</f>
        <v>1.1499999999999999</v>
      </c>
      <c r="G40" s="401">
        <f t="shared" ref="G40:AK40" si="14">F40</f>
        <v>1.1499999999999999</v>
      </c>
      <c r="H40" s="401">
        <f t="shared" si="14"/>
        <v>1.1499999999999999</v>
      </c>
      <c r="I40" s="401">
        <f t="shared" si="14"/>
        <v>1.1499999999999999</v>
      </c>
      <c r="J40" s="401">
        <f t="shared" si="14"/>
        <v>1.1499999999999999</v>
      </c>
      <c r="K40" s="401">
        <f t="shared" si="14"/>
        <v>1.1499999999999999</v>
      </c>
      <c r="L40" s="401">
        <f t="shared" si="14"/>
        <v>1.1499999999999999</v>
      </c>
      <c r="M40" s="401">
        <f t="shared" si="14"/>
        <v>1.1499999999999999</v>
      </c>
      <c r="N40" s="401">
        <f t="shared" si="14"/>
        <v>1.1499999999999999</v>
      </c>
      <c r="O40" s="401">
        <f t="shared" si="14"/>
        <v>1.1499999999999999</v>
      </c>
      <c r="P40" s="401">
        <f t="shared" si="14"/>
        <v>1.1499999999999999</v>
      </c>
      <c r="Q40" s="401">
        <f t="shared" si="14"/>
        <v>1.1499999999999999</v>
      </c>
      <c r="R40" s="401">
        <f t="shared" si="14"/>
        <v>1.1499999999999999</v>
      </c>
      <c r="S40" s="401">
        <f t="shared" si="14"/>
        <v>1.1499999999999999</v>
      </c>
      <c r="T40" s="401">
        <f t="shared" si="14"/>
        <v>1.1499999999999999</v>
      </c>
      <c r="U40" s="401">
        <f t="shared" si="14"/>
        <v>1.1499999999999999</v>
      </c>
      <c r="V40" s="401">
        <f t="shared" si="14"/>
        <v>1.1499999999999999</v>
      </c>
      <c r="W40" s="401">
        <f t="shared" si="14"/>
        <v>1.1499999999999999</v>
      </c>
      <c r="X40" s="401">
        <f t="shared" si="14"/>
        <v>1.1499999999999999</v>
      </c>
      <c r="Y40" s="401">
        <f t="shared" si="14"/>
        <v>1.1499999999999999</v>
      </c>
      <c r="Z40" s="401">
        <f t="shared" si="14"/>
        <v>1.1499999999999999</v>
      </c>
      <c r="AA40" s="401">
        <f t="shared" si="14"/>
        <v>1.1499999999999999</v>
      </c>
      <c r="AB40" s="401">
        <f t="shared" si="14"/>
        <v>1.1499999999999999</v>
      </c>
      <c r="AC40" s="401">
        <f t="shared" si="14"/>
        <v>1.1499999999999999</v>
      </c>
      <c r="AD40" s="401">
        <f t="shared" si="14"/>
        <v>1.1499999999999999</v>
      </c>
      <c r="AE40" s="401">
        <f t="shared" si="14"/>
        <v>1.1499999999999999</v>
      </c>
      <c r="AF40" s="401">
        <f t="shared" si="14"/>
        <v>1.1499999999999999</v>
      </c>
      <c r="AG40" s="401">
        <f t="shared" si="14"/>
        <v>1.1499999999999999</v>
      </c>
      <c r="AH40" s="401">
        <f t="shared" si="14"/>
        <v>1.1499999999999999</v>
      </c>
      <c r="AI40" s="401">
        <f t="shared" si="14"/>
        <v>1.1499999999999999</v>
      </c>
      <c r="AJ40" s="401">
        <f t="shared" si="14"/>
        <v>1.1499999999999999</v>
      </c>
      <c r="AK40" s="402">
        <f t="shared" si="14"/>
        <v>1.1499999999999999</v>
      </c>
      <c r="AL40" s="697"/>
      <c r="AM40" s="697"/>
      <c r="AN40" s="394"/>
      <c r="AO40" s="394"/>
    </row>
    <row r="41" spans="1:45" ht="15" thickBot="1" x14ac:dyDescent="0.35">
      <c r="A41" s="10"/>
      <c r="B41" s="181" t="s">
        <v>140</v>
      </c>
      <c r="C41" s="181"/>
      <c r="D41" s="181"/>
      <c r="E41" s="117">
        <f t="shared" ref="E41:AK41" si="15">E40*$AN$38</f>
        <v>0</v>
      </c>
      <c r="F41" s="117">
        <f t="shared" si="15"/>
        <v>0</v>
      </c>
      <c r="G41" s="117">
        <f t="shared" si="15"/>
        <v>0</v>
      </c>
      <c r="H41" s="117">
        <f t="shared" si="15"/>
        <v>0</v>
      </c>
      <c r="I41" s="117">
        <f t="shared" si="15"/>
        <v>0</v>
      </c>
      <c r="J41" s="117">
        <f t="shared" si="15"/>
        <v>0</v>
      </c>
      <c r="K41" s="117">
        <f t="shared" si="15"/>
        <v>0</v>
      </c>
      <c r="L41" s="117">
        <f t="shared" si="15"/>
        <v>0</v>
      </c>
      <c r="M41" s="117">
        <f t="shared" si="15"/>
        <v>0</v>
      </c>
      <c r="N41" s="117">
        <f t="shared" si="15"/>
        <v>0</v>
      </c>
      <c r="O41" s="117">
        <f t="shared" si="15"/>
        <v>0</v>
      </c>
      <c r="P41" s="117">
        <f t="shared" si="15"/>
        <v>0</v>
      </c>
      <c r="Q41" s="117">
        <f t="shared" si="15"/>
        <v>0</v>
      </c>
      <c r="R41" s="117">
        <f t="shared" si="15"/>
        <v>0</v>
      </c>
      <c r="S41" s="117">
        <f t="shared" si="15"/>
        <v>0</v>
      </c>
      <c r="T41" s="117">
        <f t="shared" si="15"/>
        <v>0</v>
      </c>
      <c r="U41" s="117">
        <f t="shared" si="15"/>
        <v>0</v>
      </c>
      <c r="V41" s="117">
        <f t="shared" si="15"/>
        <v>0</v>
      </c>
      <c r="W41" s="117">
        <f t="shared" si="15"/>
        <v>0</v>
      </c>
      <c r="X41" s="117">
        <f t="shared" si="15"/>
        <v>0</v>
      </c>
      <c r="Y41" s="117">
        <f t="shared" si="15"/>
        <v>0</v>
      </c>
      <c r="Z41" s="117">
        <f t="shared" si="15"/>
        <v>0</v>
      </c>
      <c r="AA41" s="117">
        <f t="shared" si="15"/>
        <v>0</v>
      </c>
      <c r="AB41" s="117">
        <f t="shared" si="15"/>
        <v>0</v>
      </c>
      <c r="AC41" s="117">
        <f t="shared" si="15"/>
        <v>0</v>
      </c>
      <c r="AD41" s="117">
        <f t="shared" si="15"/>
        <v>0</v>
      </c>
      <c r="AE41" s="117">
        <f t="shared" si="15"/>
        <v>0</v>
      </c>
      <c r="AF41" s="117">
        <f t="shared" si="15"/>
        <v>0</v>
      </c>
      <c r="AG41" s="117">
        <f t="shared" si="15"/>
        <v>0</v>
      </c>
      <c r="AH41" s="117">
        <f t="shared" si="15"/>
        <v>0</v>
      </c>
      <c r="AI41" s="117">
        <f t="shared" si="15"/>
        <v>0</v>
      </c>
      <c r="AJ41" s="117">
        <f t="shared" si="15"/>
        <v>0</v>
      </c>
      <c r="AK41" s="247">
        <f t="shared" si="15"/>
        <v>0</v>
      </c>
      <c r="AL41" s="697"/>
      <c r="AM41" s="697"/>
      <c r="AN41" s="394"/>
      <c r="AO41" s="394"/>
    </row>
    <row r="42" spans="1:45"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row>
    <row r="43" spans="1:45" x14ac:dyDescent="0.3">
      <c r="A43" s="18" t="s">
        <v>75</v>
      </c>
      <c r="B43" s="18"/>
      <c r="C43" s="19"/>
      <c r="D43" s="19"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1023" t="s">
        <v>78</v>
      </c>
      <c r="AM43" s="1024"/>
      <c r="AN43" s="1025"/>
      <c r="AO43" s="758" t="s">
        <v>79</v>
      </c>
      <c r="AP43" s="1017" t="s">
        <v>77</v>
      </c>
      <c r="AQ43" s="1018"/>
      <c r="AR43" s="1018"/>
      <c r="AS43" s="1019"/>
    </row>
    <row r="44" spans="1:45" ht="15" thickBot="1" x14ac:dyDescent="0.35">
      <c r="A44" s="6" t="s">
        <v>629</v>
      </c>
      <c r="B44" s="60"/>
      <c r="C44" s="40"/>
      <c r="D44" s="61"/>
      <c r="E44" s="7" t="str">
        <f>E2</f>
        <v>XII/29</v>
      </c>
      <c r="F44" s="7" t="str">
        <f t="shared" ref="F44:AK44" si="16">F2</f>
        <v>I-VI/30</v>
      </c>
      <c r="G44" s="7" t="str">
        <f t="shared" si="16"/>
        <v>VI-XII/30</v>
      </c>
      <c r="H44" s="7" t="str">
        <f t="shared" si="16"/>
        <v>XII/30</v>
      </c>
      <c r="I44" s="7">
        <f t="shared" si="16"/>
        <v>2031</v>
      </c>
      <c r="J44" s="7">
        <f t="shared" si="16"/>
        <v>2032</v>
      </c>
      <c r="K44" s="7">
        <f t="shared" si="16"/>
        <v>2033</v>
      </c>
      <c r="L44" s="7">
        <f t="shared" si="16"/>
        <v>2034</v>
      </c>
      <c r="M44" s="7">
        <f t="shared" si="16"/>
        <v>2035</v>
      </c>
      <c r="N44" s="7">
        <f t="shared" si="16"/>
        <v>2036</v>
      </c>
      <c r="O44" s="7">
        <f t="shared" si="16"/>
        <v>2037</v>
      </c>
      <c r="P44" s="7">
        <f t="shared" si="16"/>
        <v>2038</v>
      </c>
      <c r="Q44" s="7">
        <f t="shared" si="16"/>
        <v>2039</v>
      </c>
      <c r="R44" s="7">
        <f t="shared" si="16"/>
        <v>2040</v>
      </c>
      <c r="S44" s="7">
        <f t="shared" si="16"/>
        <v>2041</v>
      </c>
      <c r="T44" s="7">
        <f t="shared" si="16"/>
        <v>2042</v>
      </c>
      <c r="U44" s="7">
        <f t="shared" si="16"/>
        <v>2043</v>
      </c>
      <c r="V44" s="7">
        <f t="shared" si="16"/>
        <v>2044</v>
      </c>
      <c r="W44" s="7">
        <f t="shared" si="16"/>
        <v>2045</v>
      </c>
      <c r="X44" s="7">
        <f t="shared" si="16"/>
        <v>2046</v>
      </c>
      <c r="Y44" s="7">
        <f t="shared" si="16"/>
        <v>2047</v>
      </c>
      <c r="Z44" s="7">
        <f t="shared" si="16"/>
        <v>2048</v>
      </c>
      <c r="AA44" s="7">
        <f t="shared" si="16"/>
        <v>2049</v>
      </c>
      <c r="AB44" s="7">
        <f t="shared" si="16"/>
        <v>2050</v>
      </c>
      <c r="AC44" s="7">
        <f t="shared" si="16"/>
        <v>2051</v>
      </c>
      <c r="AD44" s="7">
        <f t="shared" si="16"/>
        <v>2052</v>
      </c>
      <c r="AE44" s="7">
        <f t="shared" si="16"/>
        <v>2053</v>
      </c>
      <c r="AF44" s="7">
        <f t="shared" si="16"/>
        <v>2054</v>
      </c>
      <c r="AG44" s="7">
        <f t="shared" si="16"/>
        <v>2055</v>
      </c>
      <c r="AH44" s="7">
        <f t="shared" si="16"/>
        <v>2056</v>
      </c>
      <c r="AI44" s="7">
        <f t="shared" si="16"/>
        <v>2057</v>
      </c>
      <c r="AJ44" s="7">
        <f t="shared" si="16"/>
        <v>2058</v>
      </c>
      <c r="AK44" s="7">
        <f t="shared" si="16"/>
        <v>2059</v>
      </c>
      <c r="AL44" s="156" t="s">
        <v>667</v>
      </c>
      <c r="AM44" s="7" t="s">
        <v>668</v>
      </c>
      <c r="AN44" s="81" t="s">
        <v>76</v>
      </c>
      <c r="AO44" s="757" t="s">
        <v>76</v>
      </c>
      <c r="AP44" s="884" t="s">
        <v>80</v>
      </c>
      <c r="AQ44" s="884" t="s">
        <v>81</v>
      </c>
      <c r="AR44" s="884" t="s">
        <v>82</v>
      </c>
      <c r="AS44" s="885" t="s">
        <v>83</v>
      </c>
    </row>
    <row r="45" spans="1:45" ht="15" thickTop="1" x14ac:dyDescent="0.3">
      <c r="A45" s="3">
        <f t="shared" ref="A45:D66" si="17">IF(A3="","",A3)</f>
        <v>1</v>
      </c>
      <c r="B45" s="44" t="str">
        <f t="shared" si="17"/>
        <v>Trakční energie a palivo</v>
      </c>
      <c r="C45" s="62">
        <f t="shared" si="17"/>
        <v>1.1000000000000001</v>
      </c>
      <c r="D45" s="63" t="str">
        <f t="shared" si="17"/>
        <v>Elektrická energie</v>
      </c>
      <c r="E45" s="107">
        <f>IFERROR(E3*'Klíč výchozí'!E45,0)</f>
        <v>0</v>
      </c>
      <c r="F45" s="107">
        <f>IFERROR(F3*'Klíč výchozí'!F45,0)</f>
        <v>0</v>
      </c>
      <c r="G45" s="107">
        <f>IFERROR(G3*'Klíč výchozí'!G45,0)</f>
        <v>0</v>
      </c>
      <c r="H45" s="107">
        <f>IFERROR(H3*'Klíč výchozí'!H45,0)</f>
        <v>0</v>
      </c>
      <c r="I45" s="107">
        <f>IFERROR(I3*'Klíč výchozí'!I45,0)</f>
        <v>0</v>
      </c>
      <c r="J45" s="107">
        <f>IFERROR(J3*'Klíč výchozí'!J45,0)</f>
        <v>0</v>
      </c>
      <c r="K45" s="107">
        <f>IFERROR(K3*'Klíč výchozí'!K45,0)</f>
        <v>0</v>
      </c>
      <c r="L45" s="107">
        <f>IFERROR(L3*'Klíč výchozí'!L45,0)</f>
        <v>0</v>
      </c>
      <c r="M45" s="107">
        <f>IFERROR(M3*'Klíč výchozí'!M45,0)</f>
        <v>0</v>
      </c>
      <c r="N45" s="107">
        <f>IFERROR(N3*'Klíč výchozí'!N45,0)</f>
        <v>0</v>
      </c>
      <c r="O45" s="107">
        <f>IFERROR(O3*'Klíč výchozí'!O45,0)</f>
        <v>0</v>
      </c>
      <c r="P45" s="107">
        <f>IFERROR(P3*'Klíč výchozí'!P45,0)</f>
        <v>0</v>
      </c>
      <c r="Q45" s="107">
        <f>IFERROR(Q3*'Klíč výchozí'!Q45,0)</f>
        <v>0</v>
      </c>
      <c r="R45" s="107">
        <f>IFERROR(R3*'Klíč výchozí'!R45,0)</f>
        <v>0</v>
      </c>
      <c r="S45" s="107">
        <f>IFERROR(S3*'Klíč výchozí'!S45,0)</f>
        <v>0</v>
      </c>
      <c r="T45" s="107">
        <f>IFERROR(T3*'Klíč výchozí'!T45,0)</f>
        <v>0</v>
      </c>
      <c r="U45" s="107">
        <f>IFERROR(U3*'Klíč výchozí'!U45,0)</f>
        <v>0</v>
      </c>
      <c r="V45" s="107">
        <f>IFERROR(V3*'Klíč výchozí'!V45,0)</f>
        <v>0</v>
      </c>
      <c r="W45" s="107">
        <f>IFERROR(W3*'Klíč výchozí'!W45,0)</f>
        <v>0</v>
      </c>
      <c r="X45" s="107">
        <f>IFERROR(X3*'Klíč výchozí'!X45,0)</f>
        <v>0</v>
      </c>
      <c r="Y45" s="107">
        <f>IFERROR(Y3*'Klíč výchozí'!Y45,0)</f>
        <v>0</v>
      </c>
      <c r="Z45" s="107">
        <f>IFERROR(Z3*'Klíč výchozí'!Z45,0)</f>
        <v>0</v>
      </c>
      <c r="AA45" s="107">
        <f>IFERROR(AA3*'Klíč výchozí'!AA45,0)</f>
        <v>0</v>
      </c>
      <c r="AB45" s="107">
        <f>IFERROR(AB3*'Klíč výchozí'!AB45,0)</f>
        <v>0</v>
      </c>
      <c r="AC45" s="107">
        <f>IFERROR(AC3*'Klíč výchozí'!AC45,0)</f>
        <v>0</v>
      </c>
      <c r="AD45" s="107">
        <f>IFERROR(AD3*'Klíč výchozí'!AD45,0)</f>
        <v>0</v>
      </c>
      <c r="AE45" s="107">
        <f>IFERROR(AE3*'Klíč výchozí'!AE45,0)</f>
        <v>0</v>
      </c>
      <c r="AF45" s="107">
        <f>IFERROR(AF3*'Klíč výchozí'!AF45,0)</f>
        <v>0</v>
      </c>
      <c r="AG45" s="107">
        <f>IFERROR(AG3*'Klíč výchozí'!AG45,0)</f>
        <v>0</v>
      </c>
      <c r="AH45" s="107">
        <f>IFERROR(AH3*'Klíč výchozí'!AH45,0)</f>
        <v>0</v>
      </c>
      <c r="AI45" s="107">
        <f>IFERROR(AI3*'Klíč výchozí'!AI45,0)</f>
        <v>0</v>
      </c>
      <c r="AJ45" s="107">
        <f>IFERROR(AJ3*'Klíč výchozí'!AJ45,0)</f>
        <v>0</v>
      </c>
      <c r="AK45" s="107">
        <f>IFERROR(AK3*'Klíč výchozí'!AK45,0)</f>
        <v>0</v>
      </c>
      <c r="AL45" s="20">
        <f>SUM(E45:V45)</f>
        <v>0</v>
      </c>
      <c r="AM45" s="152">
        <f>SUM(W45:AK45)</f>
        <v>0</v>
      </c>
      <c r="AN45" s="23">
        <f>SUM(E45:AK45)</f>
        <v>0</v>
      </c>
      <c r="AO45" s="128">
        <f t="shared" ref="AO45:AO71" si="18">IFERROR(SUMPRODUCT(E45:AK45,E$79:AK$79)/SUM(E$79:AK$79),0)</f>
        <v>0</v>
      </c>
      <c r="AP45" s="886">
        <f t="shared" ref="AP45:AS70" si="19">AP3</f>
        <v>0</v>
      </c>
      <c r="AQ45" s="886">
        <f t="shared" si="19"/>
        <v>0</v>
      </c>
      <c r="AR45" s="886">
        <f t="shared" si="19"/>
        <v>0</v>
      </c>
      <c r="AS45" s="887">
        <f t="shared" si="19"/>
        <v>1</v>
      </c>
    </row>
    <row r="46" spans="1:45" x14ac:dyDescent="0.3">
      <c r="A46" s="4" t="str">
        <f t="shared" si="17"/>
        <v/>
      </c>
      <c r="B46" s="45" t="str">
        <f t="shared" si="17"/>
        <v/>
      </c>
      <c r="C46" s="64">
        <f t="shared" si="17"/>
        <v>1.2</v>
      </c>
      <c r="D46" s="65" t="str">
        <f t="shared" si="17"/>
        <v>Motorová nafta</v>
      </c>
      <c r="E46" s="107">
        <f>IFERROR(E4*'Klíč výchozí'!E46,0)</f>
        <v>0</v>
      </c>
      <c r="F46" s="107">
        <f>IFERROR(F4*'Klíč výchozí'!F46,0)</f>
        <v>0</v>
      </c>
      <c r="G46" s="107">
        <f>IFERROR(G4*'Klíč výchozí'!G46,0)</f>
        <v>0</v>
      </c>
      <c r="H46" s="107">
        <f>IFERROR(H4*'Klíč výchozí'!H46,0)</f>
        <v>0</v>
      </c>
      <c r="I46" s="107">
        <f>IFERROR(I4*'Klíč výchozí'!I46,0)</f>
        <v>0</v>
      </c>
      <c r="J46" s="107">
        <f>IFERROR(J4*'Klíč výchozí'!J46,0)</f>
        <v>0</v>
      </c>
      <c r="K46" s="107">
        <f>IFERROR(K4*'Klíč výchozí'!K46,0)</f>
        <v>0</v>
      </c>
      <c r="L46" s="107">
        <f>IFERROR(L4*'Klíč výchozí'!L46,0)</f>
        <v>0</v>
      </c>
      <c r="M46" s="107">
        <f>IFERROR(M4*'Klíč výchozí'!M46,0)</f>
        <v>0</v>
      </c>
      <c r="N46" s="107">
        <f>IFERROR(N4*'Klíč výchozí'!N46,0)</f>
        <v>0</v>
      </c>
      <c r="O46" s="107">
        <f>IFERROR(O4*'Klíč výchozí'!O46,0)</f>
        <v>0</v>
      </c>
      <c r="P46" s="107">
        <f>IFERROR(P4*'Klíč výchozí'!P46,0)</f>
        <v>0</v>
      </c>
      <c r="Q46" s="107">
        <f>IFERROR(Q4*'Klíč výchozí'!Q46,0)</f>
        <v>0</v>
      </c>
      <c r="R46" s="107">
        <f>IFERROR(R4*'Klíč výchozí'!R46,0)</f>
        <v>0</v>
      </c>
      <c r="S46" s="107">
        <f>IFERROR(S4*'Klíč výchozí'!S46,0)</f>
        <v>0</v>
      </c>
      <c r="T46" s="107">
        <f>IFERROR(T4*'Klíč výchozí'!T46,0)</f>
        <v>0</v>
      </c>
      <c r="U46" s="107">
        <f>IFERROR(U4*'Klíč výchozí'!U46,0)</f>
        <v>0</v>
      </c>
      <c r="V46" s="107">
        <f>IFERROR(V4*'Klíč výchozí'!V46,0)</f>
        <v>0</v>
      </c>
      <c r="W46" s="107">
        <f>IFERROR(W4*'Klíč výchozí'!W46,0)</f>
        <v>0</v>
      </c>
      <c r="X46" s="107">
        <f>IFERROR(X4*'Klíč výchozí'!X46,0)</f>
        <v>0</v>
      </c>
      <c r="Y46" s="107">
        <f>IFERROR(Y4*'Klíč výchozí'!Y46,0)</f>
        <v>0</v>
      </c>
      <c r="Z46" s="107">
        <f>IFERROR(Z4*'Klíč výchozí'!Z46,0)</f>
        <v>0</v>
      </c>
      <c r="AA46" s="107">
        <f>IFERROR(AA4*'Klíč výchozí'!AA46,0)</f>
        <v>0</v>
      </c>
      <c r="AB46" s="107">
        <f>IFERROR(AB4*'Klíč výchozí'!AB46,0)</f>
        <v>0</v>
      </c>
      <c r="AC46" s="107">
        <f>IFERROR(AC4*'Klíč výchozí'!AC46,0)</f>
        <v>0</v>
      </c>
      <c r="AD46" s="107">
        <f>IFERROR(AD4*'Klíč výchozí'!AD46,0)</f>
        <v>0</v>
      </c>
      <c r="AE46" s="107">
        <f>IFERROR(AE4*'Klíč výchozí'!AE46,0)</f>
        <v>0</v>
      </c>
      <c r="AF46" s="107">
        <f>IFERROR(AF4*'Klíč výchozí'!AF46,0)</f>
        <v>0</v>
      </c>
      <c r="AG46" s="107">
        <f>IFERROR(AG4*'Klíč výchozí'!AG46,0)</f>
        <v>0</v>
      </c>
      <c r="AH46" s="107">
        <f>IFERROR(AH4*'Klíč výchozí'!AH46,0)</f>
        <v>0</v>
      </c>
      <c r="AI46" s="107">
        <f>IFERROR(AI4*'Klíč výchozí'!AI46,0)</f>
        <v>0</v>
      </c>
      <c r="AJ46" s="107">
        <f>IFERROR(AJ4*'Klíč výchozí'!AJ46,0)</f>
        <v>0</v>
      </c>
      <c r="AK46" s="107">
        <f>IFERROR(AK4*'Klíč výchozí'!AK46,0)</f>
        <v>0</v>
      </c>
      <c r="AL46" s="24">
        <f t="shared" ref="AL46:AL70" si="20">SUM(E46:V46)</f>
        <v>0</v>
      </c>
      <c r="AM46" s="107">
        <f t="shared" ref="AM46:AM70" si="21">SUM(W46:AK46)</f>
        <v>0</v>
      </c>
      <c r="AN46" s="25">
        <f t="shared" ref="AN46:AN70" si="22">SUM(E46:AK46)</f>
        <v>0</v>
      </c>
      <c r="AO46" s="129">
        <f t="shared" si="18"/>
        <v>0</v>
      </c>
      <c r="AP46" s="888">
        <f t="shared" si="19"/>
        <v>0</v>
      </c>
      <c r="AQ46" s="888">
        <f t="shared" si="19"/>
        <v>0</v>
      </c>
      <c r="AR46" s="888">
        <f t="shared" si="19"/>
        <v>0</v>
      </c>
      <c r="AS46" s="889">
        <f t="shared" si="19"/>
        <v>1</v>
      </c>
    </row>
    <row r="47" spans="1:45" x14ac:dyDescent="0.3">
      <c r="A47" s="4">
        <f t="shared" si="17"/>
        <v>2</v>
      </c>
      <c r="B47" s="45" t="str">
        <f t="shared" si="17"/>
        <v>Netrakční energie a palivo</v>
      </c>
      <c r="C47" s="64" t="str">
        <f t="shared" si="17"/>
        <v/>
      </c>
      <c r="D47" s="65" t="str">
        <f t="shared" si="17"/>
        <v/>
      </c>
      <c r="E47" s="107">
        <f>IFERROR(E5*'Klíč výchozí'!E47,0)</f>
        <v>0</v>
      </c>
      <c r="F47" s="107">
        <f>IFERROR(F5*'Klíč výchozí'!F47,0)</f>
        <v>0</v>
      </c>
      <c r="G47" s="107">
        <f>IFERROR(G5*'Klíč výchozí'!G47,0)</f>
        <v>0</v>
      </c>
      <c r="H47" s="107">
        <f>IFERROR(H5*'Klíč výchozí'!H47,0)</f>
        <v>0</v>
      </c>
      <c r="I47" s="107">
        <f>IFERROR(I5*'Klíč výchozí'!I47,0)</f>
        <v>0</v>
      </c>
      <c r="J47" s="107">
        <f>IFERROR(J5*'Klíč výchozí'!J47,0)</f>
        <v>0</v>
      </c>
      <c r="K47" s="107">
        <f>IFERROR(K5*'Klíč výchozí'!K47,0)</f>
        <v>0</v>
      </c>
      <c r="L47" s="107">
        <f>IFERROR(L5*'Klíč výchozí'!L47,0)</f>
        <v>0</v>
      </c>
      <c r="M47" s="107">
        <f>IFERROR(M5*'Klíč výchozí'!M47,0)</f>
        <v>0</v>
      </c>
      <c r="N47" s="107">
        <f>IFERROR(N5*'Klíč výchozí'!N47,0)</f>
        <v>0</v>
      </c>
      <c r="O47" s="107">
        <f>IFERROR(O5*'Klíč výchozí'!O47,0)</f>
        <v>0</v>
      </c>
      <c r="P47" s="107">
        <f>IFERROR(P5*'Klíč výchozí'!P47,0)</f>
        <v>0</v>
      </c>
      <c r="Q47" s="107">
        <f>IFERROR(Q5*'Klíč výchozí'!Q47,0)</f>
        <v>0</v>
      </c>
      <c r="R47" s="107">
        <f>IFERROR(R5*'Klíč výchozí'!R47,0)</f>
        <v>0</v>
      </c>
      <c r="S47" s="107">
        <f>IFERROR(S5*'Klíč výchozí'!S47,0)</f>
        <v>0</v>
      </c>
      <c r="T47" s="107">
        <f>IFERROR(T5*'Klíč výchozí'!T47,0)</f>
        <v>0</v>
      </c>
      <c r="U47" s="107">
        <f>IFERROR(U5*'Klíč výchozí'!U47,0)</f>
        <v>0</v>
      </c>
      <c r="V47" s="107">
        <f>IFERROR(V5*'Klíč výchozí'!V47,0)</f>
        <v>0</v>
      </c>
      <c r="W47" s="107">
        <f>IFERROR(W5*'Klíč výchozí'!W47,0)</f>
        <v>0</v>
      </c>
      <c r="X47" s="107">
        <f>IFERROR(X5*'Klíč výchozí'!X47,0)</f>
        <v>0</v>
      </c>
      <c r="Y47" s="107">
        <f>IFERROR(Y5*'Klíč výchozí'!Y47,0)</f>
        <v>0</v>
      </c>
      <c r="Z47" s="107">
        <f>IFERROR(Z5*'Klíč výchozí'!Z47,0)</f>
        <v>0</v>
      </c>
      <c r="AA47" s="107">
        <f>IFERROR(AA5*'Klíč výchozí'!AA47,0)</f>
        <v>0</v>
      </c>
      <c r="AB47" s="107">
        <f>IFERROR(AB5*'Klíč výchozí'!AB47,0)</f>
        <v>0</v>
      </c>
      <c r="AC47" s="107">
        <f>IFERROR(AC5*'Klíč výchozí'!AC47,0)</f>
        <v>0</v>
      </c>
      <c r="AD47" s="107">
        <f>IFERROR(AD5*'Klíč výchozí'!AD47,0)</f>
        <v>0</v>
      </c>
      <c r="AE47" s="107">
        <f>IFERROR(AE5*'Klíč výchozí'!AE47,0)</f>
        <v>0</v>
      </c>
      <c r="AF47" s="107">
        <f>IFERROR(AF5*'Klíč výchozí'!AF47,0)</f>
        <v>0</v>
      </c>
      <c r="AG47" s="107">
        <f>IFERROR(AG5*'Klíč výchozí'!AG47,0)</f>
        <v>0</v>
      </c>
      <c r="AH47" s="107">
        <f>IFERROR(AH5*'Klíč výchozí'!AH47,0)</f>
        <v>0</v>
      </c>
      <c r="AI47" s="107">
        <f>IFERROR(AI5*'Klíč výchozí'!AI47,0)</f>
        <v>0</v>
      </c>
      <c r="AJ47" s="107">
        <f>IFERROR(AJ5*'Klíč výchozí'!AJ47,0)</f>
        <v>0</v>
      </c>
      <c r="AK47" s="107">
        <f>IFERROR(AK5*'Klíč výchozí'!AK47,0)</f>
        <v>0</v>
      </c>
      <c r="AL47" s="24">
        <f t="shared" si="20"/>
        <v>0</v>
      </c>
      <c r="AM47" s="107">
        <f t="shared" si="21"/>
        <v>0</v>
      </c>
      <c r="AN47" s="25">
        <f t="shared" si="22"/>
        <v>0</v>
      </c>
      <c r="AO47" s="129">
        <f t="shared" si="18"/>
        <v>0</v>
      </c>
      <c r="AP47" s="888">
        <f t="shared" si="19"/>
        <v>0</v>
      </c>
      <c r="AQ47" s="888">
        <f t="shared" si="19"/>
        <v>0</v>
      </c>
      <c r="AR47" s="888">
        <f t="shared" si="19"/>
        <v>0</v>
      </c>
      <c r="AS47" s="889">
        <f t="shared" si="19"/>
        <v>1</v>
      </c>
    </row>
    <row r="48" spans="1:45" x14ac:dyDescent="0.3">
      <c r="A48" s="4">
        <f t="shared" si="17"/>
        <v>3</v>
      </c>
      <c r="B48" s="45" t="str">
        <f t="shared" si="17"/>
        <v>Přímý materiál</v>
      </c>
      <c r="C48" s="64" t="str">
        <f t="shared" si="17"/>
        <v/>
      </c>
      <c r="D48" s="65" t="str">
        <f t="shared" si="17"/>
        <v/>
      </c>
      <c r="E48" s="107">
        <f>IFERROR(E6*'Klíč výchozí'!E48,0)</f>
        <v>0</v>
      </c>
      <c r="F48" s="107">
        <f>IFERROR(F6*'Klíč výchozí'!F48,0)</f>
        <v>0</v>
      </c>
      <c r="G48" s="107">
        <f>IFERROR(G6*'Klíč výchozí'!G48,0)</f>
        <v>0</v>
      </c>
      <c r="H48" s="107">
        <f>IFERROR(H6*'Klíč výchozí'!H48,0)</f>
        <v>0</v>
      </c>
      <c r="I48" s="107">
        <f>IFERROR(I6*'Klíč výchozí'!I48,0)</f>
        <v>0</v>
      </c>
      <c r="J48" s="107">
        <f>IFERROR(J6*'Klíč výchozí'!J48,0)</f>
        <v>0</v>
      </c>
      <c r="K48" s="107">
        <f>IFERROR(K6*'Klíč výchozí'!K48,0)</f>
        <v>0</v>
      </c>
      <c r="L48" s="107">
        <f>IFERROR(L6*'Klíč výchozí'!L48,0)</f>
        <v>0</v>
      </c>
      <c r="M48" s="107">
        <f>IFERROR(M6*'Klíč výchozí'!M48,0)</f>
        <v>0</v>
      </c>
      <c r="N48" s="107">
        <f>IFERROR(N6*'Klíč výchozí'!N48,0)</f>
        <v>0</v>
      </c>
      <c r="O48" s="107">
        <f>IFERROR(O6*'Klíč výchozí'!O48,0)</f>
        <v>0</v>
      </c>
      <c r="P48" s="107">
        <f>IFERROR(P6*'Klíč výchozí'!P48,0)</f>
        <v>0</v>
      </c>
      <c r="Q48" s="107">
        <f>IFERROR(Q6*'Klíč výchozí'!Q48,0)</f>
        <v>0</v>
      </c>
      <c r="R48" s="107">
        <f>IFERROR(R6*'Klíč výchozí'!R48,0)</f>
        <v>0</v>
      </c>
      <c r="S48" s="107">
        <f>IFERROR(S6*'Klíč výchozí'!S48,0)</f>
        <v>0</v>
      </c>
      <c r="T48" s="107">
        <f>IFERROR(T6*'Klíč výchozí'!T48,0)</f>
        <v>0</v>
      </c>
      <c r="U48" s="107">
        <f>IFERROR(U6*'Klíč výchozí'!U48,0)</f>
        <v>0</v>
      </c>
      <c r="V48" s="107">
        <f>IFERROR(V6*'Klíč výchozí'!V48,0)</f>
        <v>0</v>
      </c>
      <c r="W48" s="107">
        <f>IFERROR(W6*'Klíč výchozí'!W48,0)</f>
        <v>0</v>
      </c>
      <c r="X48" s="107">
        <f>IFERROR(X6*'Klíč výchozí'!X48,0)</f>
        <v>0</v>
      </c>
      <c r="Y48" s="107">
        <f>IFERROR(Y6*'Klíč výchozí'!Y48,0)</f>
        <v>0</v>
      </c>
      <c r="Z48" s="107">
        <f>IFERROR(Z6*'Klíč výchozí'!Z48,0)</f>
        <v>0</v>
      </c>
      <c r="AA48" s="107">
        <f>IFERROR(AA6*'Klíč výchozí'!AA48,0)</f>
        <v>0</v>
      </c>
      <c r="AB48" s="107">
        <f>IFERROR(AB6*'Klíč výchozí'!AB48,0)</f>
        <v>0</v>
      </c>
      <c r="AC48" s="107">
        <f>IFERROR(AC6*'Klíč výchozí'!AC48,0)</f>
        <v>0</v>
      </c>
      <c r="AD48" s="107">
        <f>IFERROR(AD6*'Klíč výchozí'!AD48,0)</f>
        <v>0</v>
      </c>
      <c r="AE48" s="107">
        <f>IFERROR(AE6*'Klíč výchozí'!AE48,0)</f>
        <v>0</v>
      </c>
      <c r="AF48" s="107">
        <f>IFERROR(AF6*'Klíč výchozí'!AF48,0)</f>
        <v>0</v>
      </c>
      <c r="AG48" s="107">
        <f>IFERROR(AG6*'Klíč výchozí'!AG48,0)</f>
        <v>0</v>
      </c>
      <c r="AH48" s="107">
        <f>IFERROR(AH6*'Klíč výchozí'!AH48,0)</f>
        <v>0</v>
      </c>
      <c r="AI48" s="107">
        <f>IFERROR(AI6*'Klíč výchozí'!AI48,0)</f>
        <v>0</v>
      </c>
      <c r="AJ48" s="107">
        <f>IFERROR(AJ6*'Klíč výchozí'!AJ48,0)</f>
        <v>0</v>
      </c>
      <c r="AK48" s="107">
        <f>IFERROR(AK6*'Klíč výchozí'!AK48,0)</f>
        <v>0</v>
      </c>
      <c r="AL48" s="24">
        <f t="shared" si="20"/>
        <v>0</v>
      </c>
      <c r="AM48" s="107">
        <f t="shared" si="21"/>
        <v>0</v>
      </c>
      <c r="AN48" s="25">
        <f t="shared" si="22"/>
        <v>0</v>
      </c>
      <c r="AO48" s="129">
        <f t="shared" si="18"/>
        <v>0</v>
      </c>
      <c r="AP48" s="888">
        <f t="shared" si="19"/>
        <v>0</v>
      </c>
      <c r="AQ48" s="888">
        <f t="shared" si="19"/>
        <v>0</v>
      </c>
      <c r="AR48" s="888">
        <f t="shared" si="19"/>
        <v>0</v>
      </c>
      <c r="AS48" s="889">
        <f t="shared" si="19"/>
        <v>1</v>
      </c>
    </row>
    <row r="49" spans="1:45" x14ac:dyDescent="0.3">
      <c r="A49" s="4">
        <f t="shared" si="17"/>
        <v>4</v>
      </c>
      <c r="B49" s="45" t="str">
        <f t="shared" si="17"/>
        <v>Opravy a údržba vozidel</v>
      </c>
      <c r="C49" s="64" t="str">
        <f t="shared" si="17"/>
        <v/>
      </c>
      <c r="D49" s="65" t="str">
        <f t="shared" si="17"/>
        <v/>
      </c>
      <c r="E49" s="107">
        <f>IFERROR(E7*'Klíč výchozí'!E49,0)</f>
        <v>0</v>
      </c>
      <c r="F49" s="107">
        <f>IFERROR(F7*'Klíč výchozí'!F49,0)</f>
        <v>0</v>
      </c>
      <c r="G49" s="107">
        <f>IFERROR(G7*'Klíč výchozí'!G49,0)</f>
        <v>0</v>
      </c>
      <c r="H49" s="107">
        <f>IFERROR(H7*'Klíč výchozí'!H49,0)</f>
        <v>0</v>
      </c>
      <c r="I49" s="107">
        <f>IFERROR(I7*'Klíč výchozí'!I49,0)</f>
        <v>0</v>
      </c>
      <c r="J49" s="107">
        <f>IFERROR(J7*'Klíč výchozí'!J49,0)</f>
        <v>0</v>
      </c>
      <c r="K49" s="107">
        <f>IFERROR(K7*'Klíč výchozí'!K49,0)</f>
        <v>0</v>
      </c>
      <c r="L49" s="107">
        <f>IFERROR(L7*'Klíč výchozí'!L49,0)</f>
        <v>0</v>
      </c>
      <c r="M49" s="107">
        <f>IFERROR(M7*'Klíč výchozí'!M49,0)</f>
        <v>0</v>
      </c>
      <c r="N49" s="107">
        <f>IFERROR(N7*'Klíč výchozí'!N49,0)</f>
        <v>0</v>
      </c>
      <c r="O49" s="107">
        <f>IFERROR(O7*'Klíč výchozí'!O49,0)</f>
        <v>0</v>
      </c>
      <c r="P49" s="107">
        <f>IFERROR(P7*'Klíč výchozí'!P49,0)</f>
        <v>0</v>
      </c>
      <c r="Q49" s="107">
        <f>IFERROR(Q7*'Klíč výchozí'!Q49,0)</f>
        <v>0</v>
      </c>
      <c r="R49" s="107">
        <f>IFERROR(R7*'Klíč výchozí'!R49,0)</f>
        <v>0</v>
      </c>
      <c r="S49" s="107">
        <f>IFERROR(S7*'Klíč výchozí'!S49,0)</f>
        <v>0</v>
      </c>
      <c r="T49" s="107">
        <f>IFERROR(T7*'Klíč výchozí'!T49,0)</f>
        <v>0</v>
      </c>
      <c r="U49" s="107">
        <f>IFERROR(U7*'Klíč výchozí'!U49,0)</f>
        <v>0</v>
      </c>
      <c r="V49" s="107">
        <f>IFERROR(V7*'Klíč výchozí'!V49,0)</f>
        <v>0</v>
      </c>
      <c r="W49" s="107">
        <f>IFERROR(W7*'Klíč výchozí'!W49,0)</f>
        <v>0</v>
      </c>
      <c r="X49" s="107">
        <f>IFERROR(X7*'Klíč výchozí'!X49,0)</f>
        <v>0</v>
      </c>
      <c r="Y49" s="107">
        <f>IFERROR(Y7*'Klíč výchozí'!Y49,0)</f>
        <v>0</v>
      </c>
      <c r="Z49" s="107">
        <f>IFERROR(Z7*'Klíč výchozí'!Z49,0)</f>
        <v>0</v>
      </c>
      <c r="AA49" s="107">
        <f>IFERROR(AA7*'Klíč výchozí'!AA49,0)</f>
        <v>0</v>
      </c>
      <c r="AB49" s="107">
        <f>IFERROR(AB7*'Klíč výchozí'!AB49,0)</f>
        <v>0</v>
      </c>
      <c r="AC49" s="107">
        <f>IFERROR(AC7*'Klíč výchozí'!AC49,0)</f>
        <v>0</v>
      </c>
      <c r="AD49" s="107">
        <f>IFERROR(AD7*'Klíč výchozí'!AD49,0)</f>
        <v>0</v>
      </c>
      <c r="AE49" s="107">
        <f>IFERROR(AE7*'Klíč výchozí'!AE49,0)</f>
        <v>0</v>
      </c>
      <c r="AF49" s="107">
        <f>IFERROR(AF7*'Klíč výchozí'!AF49,0)</f>
        <v>0</v>
      </c>
      <c r="AG49" s="107">
        <f>IFERROR(AG7*'Klíč výchozí'!AG49,0)</f>
        <v>0</v>
      </c>
      <c r="AH49" s="107">
        <f>IFERROR(AH7*'Klíč výchozí'!AH49,0)</f>
        <v>0</v>
      </c>
      <c r="AI49" s="107">
        <f>IFERROR(AI7*'Klíč výchozí'!AI49,0)</f>
        <v>0</v>
      </c>
      <c r="AJ49" s="107">
        <f>IFERROR(AJ7*'Klíč výchozí'!AJ49,0)</f>
        <v>0</v>
      </c>
      <c r="AK49" s="107">
        <f>IFERROR(AK7*'Klíč výchozí'!AK49,0)</f>
        <v>0</v>
      </c>
      <c r="AL49" s="24">
        <f t="shared" si="20"/>
        <v>0</v>
      </c>
      <c r="AM49" s="107">
        <f t="shared" si="21"/>
        <v>0</v>
      </c>
      <c r="AN49" s="25">
        <f t="shared" si="22"/>
        <v>0</v>
      </c>
      <c r="AO49" s="129">
        <f t="shared" si="18"/>
        <v>0</v>
      </c>
      <c r="AP49" s="888">
        <f t="shared" si="19"/>
        <v>0</v>
      </c>
      <c r="AQ49" s="888">
        <f t="shared" si="19"/>
        <v>0</v>
      </c>
      <c r="AR49" s="888">
        <f t="shared" si="19"/>
        <v>0</v>
      </c>
      <c r="AS49" s="889">
        <f t="shared" si="19"/>
        <v>1</v>
      </c>
    </row>
    <row r="50" spans="1:45" x14ac:dyDescent="0.3">
      <c r="A50" s="4">
        <f t="shared" si="17"/>
        <v>5</v>
      </c>
      <c r="B50" s="45" t="str">
        <f t="shared" si="17"/>
        <v>Odpisy dlouhodobého majetku</v>
      </c>
      <c r="C50" s="64">
        <f t="shared" si="17"/>
        <v>5.0999999999999996</v>
      </c>
      <c r="D50" s="66" t="str">
        <f t="shared" si="17"/>
        <v>Vozidla</v>
      </c>
      <c r="E50" s="107">
        <f>IFERROR(E8*'Klíč výchozí'!E50,0)</f>
        <v>0</v>
      </c>
      <c r="F50" s="107">
        <f>IFERROR(F8*'Klíč výchozí'!F50,0)</f>
        <v>0</v>
      </c>
      <c r="G50" s="107">
        <f>IFERROR(G8*'Klíč výchozí'!G50,0)</f>
        <v>0</v>
      </c>
      <c r="H50" s="107">
        <f>IFERROR(H8*'Klíč výchozí'!H50,0)</f>
        <v>0</v>
      </c>
      <c r="I50" s="107">
        <f>IFERROR(I8*'Klíč výchozí'!I50,0)</f>
        <v>0</v>
      </c>
      <c r="J50" s="107">
        <f>IFERROR(J8*'Klíč výchozí'!J50,0)</f>
        <v>0</v>
      </c>
      <c r="K50" s="107">
        <f>IFERROR(K8*'Klíč výchozí'!K50,0)</f>
        <v>0</v>
      </c>
      <c r="L50" s="107">
        <f>IFERROR(L8*'Klíč výchozí'!L50,0)</f>
        <v>0</v>
      </c>
      <c r="M50" s="107">
        <f>IFERROR(M8*'Klíč výchozí'!M50,0)</f>
        <v>0</v>
      </c>
      <c r="N50" s="107">
        <f>IFERROR(N8*'Klíč výchozí'!N50,0)</f>
        <v>0</v>
      </c>
      <c r="O50" s="107">
        <f>IFERROR(O8*'Klíč výchozí'!O50,0)</f>
        <v>0</v>
      </c>
      <c r="P50" s="107">
        <f>IFERROR(P8*'Klíč výchozí'!P50,0)</f>
        <v>0</v>
      </c>
      <c r="Q50" s="107">
        <f>IFERROR(Q8*'Klíč výchozí'!Q50,0)</f>
        <v>0</v>
      </c>
      <c r="R50" s="107">
        <f>IFERROR(R8*'Klíč výchozí'!R50,0)</f>
        <v>0</v>
      </c>
      <c r="S50" s="107">
        <f>IFERROR(S8*'Klíč výchozí'!S50,0)</f>
        <v>0</v>
      </c>
      <c r="T50" s="107">
        <f>IFERROR(T8*'Klíč výchozí'!T50,0)</f>
        <v>0</v>
      </c>
      <c r="U50" s="107">
        <f>IFERROR(U8*'Klíč výchozí'!U50,0)</f>
        <v>0</v>
      </c>
      <c r="V50" s="107">
        <f>IFERROR(V8*'Klíč výchozí'!V50,0)</f>
        <v>0</v>
      </c>
      <c r="W50" s="107">
        <f>IFERROR(W8*'Klíč výchozí'!W50,0)</f>
        <v>0</v>
      </c>
      <c r="X50" s="107">
        <f>IFERROR(X8*'Klíč výchozí'!X50,0)</f>
        <v>0</v>
      </c>
      <c r="Y50" s="107">
        <f>IFERROR(Y8*'Klíč výchozí'!Y50,0)</f>
        <v>0</v>
      </c>
      <c r="Z50" s="107">
        <f>IFERROR(Z8*'Klíč výchozí'!Z50,0)</f>
        <v>0</v>
      </c>
      <c r="AA50" s="107">
        <f>IFERROR(AA8*'Klíč výchozí'!AA50,0)</f>
        <v>0</v>
      </c>
      <c r="AB50" s="107">
        <f>IFERROR(AB8*'Klíč výchozí'!AB50,0)</f>
        <v>0</v>
      </c>
      <c r="AC50" s="107">
        <f>IFERROR(AC8*'Klíč výchozí'!AC50,0)</f>
        <v>0</v>
      </c>
      <c r="AD50" s="107">
        <f>IFERROR(AD8*'Klíč výchozí'!AD50,0)</f>
        <v>0</v>
      </c>
      <c r="AE50" s="107">
        <f>IFERROR(AE8*'Klíč výchozí'!AE50,0)</f>
        <v>0</v>
      </c>
      <c r="AF50" s="107">
        <f>IFERROR(AF8*'Klíč výchozí'!AF50,0)</f>
        <v>0</v>
      </c>
      <c r="AG50" s="107">
        <f>IFERROR(AG8*'Klíč výchozí'!AG50,0)</f>
        <v>0</v>
      </c>
      <c r="AH50" s="107">
        <f>IFERROR(AH8*'Klíč výchozí'!AH50,0)</f>
        <v>0</v>
      </c>
      <c r="AI50" s="107">
        <f>IFERROR(AI8*'Klíč výchozí'!AI50,0)</f>
        <v>0</v>
      </c>
      <c r="AJ50" s="107">
        <f>IFERROR(AJ8*'Klíč výchozí'!AJ50,0)</f>
        <v>0</v>
      </c>
      <c r="AK50" s="107">
        <f>IFERROR(AK8*'Klíč výchozí'!AK50,0)</f>
        <v>0</v>
      </c>
      <c r="AL50" s="24">
        <f t="shared" si="20"/>
        <v>0</v>
      </c>
      <c r="AM50" s="107">
        <f t="shared" si="21"/>
        <v>0</v>
      </c>
      <c r="AN50" s="25">
        <f t="shared" si="22"/>
        <v>0</v>
      </c>
      <c r="AO50" s="129">
        <f t="shared" si="18"/>
        <v>0</v>
      </c>
      <c r="AP50" s="888">
        <f t="shared" si="19"/>
        <v>0</v>
      </c>
      <c r="AQ50" s="888">
        <f t="shared" si="19"/>
        <v>0</v>
      </c>
      <c r="AR50" s="888">
        <f t="shared" si="19"/>
        <v>1</v>
      </c>
      <c r="AS50" s="889">
        <f t="shared" si="19"/>
        <v>0</v>
      </c>
    </row>
    <row r="51" spans="1:45" x14ac:dyDescent="0.3">
      <c r="A51" s="4" t="str">
        <f t="shared" si="17"/>
        <v/>
      </c>
      <c r="B51" s="45" t="str">
        <f t="shared" si="17"/>
        <v/>
      </c>
      <c r="C51" s="64">
        <f t="shared" si="17"/>
        <v>5.2</v>
      </c>
      <c r="D51" s="66" t="str">
        <f t="shared" si="17"/>
        <v>Ostatní</v>
      </c>
      <c r="E51" s="107">
        <f>IFERROR(E9*'Klíč výchozí'!E51,0)</f>
        <v>0</v>
      </c>
      <c r="F51" s="107">
        <f>IFERROR(F9*'Klíč výchozí'!F51,0)</f>
        <v>0</v>
      </c>
      <c r="G51" s="107">
        <f>IFERROR(G9*'Klíč výchozí'!G51,0)</f>
        <v>0</v>
      </c>
      <c r="H51" s="107">
        <f>IFERROR(H9*'Klíč výchozí'!H51,0)</f>
        <v>0</v>
      </c>
      <c r="I51" s="107">
        <f>IFERROR(I9*'Klíč výchozí'!I51,0)</f>
        <v>0</v>
      </c>
      <c r="J51" s="107">
        <f>IFERROR(J9*'Klíč výchozí'!J51,0)</f>
        <v>0</v>
      </c>
      <c r="K51" s="107">
        <f>IFERROR(K9*'Klíč výchozí'!K51,0)</f>
        <v>0</v>
      </c>
      <c r="L51" s="107">
        <f>IFERROR(L9*'Klíč výchozí'!L51,0)</f>
        <v>0</v>
      </c>
      <c r="M51" s="107">
        <f>IFERROR(M9*'Klíč výchozí'!M51,0)</f>
        <v>0</v>
      </c>
      <c r="N51" s="107">
        <f>IFERROR(N9*'Klíč výchozí'!N51,0)</f>
        <v>0</v>
      </c>
      <c r="O51" s="107">
        <f>IFERROR(O9*'Klíč výchozí'!O51,0)</f>
        <v>0</v>
      </c>
      <c r="P51" s="107">
        <f>IFERROR(P9*'Klíč výchozí'!P51,0)</f>
        <v>0</v>
      </c>
      <c r="Q51" s="107">
        <f>IFERROR(Q9*'Klíč výchozí'!Q51,0)</f>
        <v>0</v>
      </c>
      <c r="R51" s="107">
        <f>IFERROR(R9*'Klíč výchozí'!R51,0)</f>
        <v>0</v>
      </c>
      <c r="S51" s="107">
        <f>IFERROR(S9*'Klíč výchozí'!S51,0)</f>
        <v>0</v>
      </c>
      <c r="T51" s="107">
        <f>IFERROR(T9*'Klíč výchozí'!T51,0)</f>
        <v>0</v>
      </c>
      <c r="U51" s="107">
        <f>IFERROR(U9*'Klíč výchozí'!U51,0)</f>
        <v>0</v>
      </c>
      <c r="V51" s="107">
        <f>IFERROR(V9*'Klíč výchozí'!V51,0)</f>
        <v>0</v>
      </c>
      <c r="W51" s="107">
        <f>IFERROR(W9*'Klíč výchozí'!W51,0)</f>
        <v>0</v>
      </c>
      <c r="X51" s="107">
        <f>IFERROR(X9*'Klíč výchozí'!X51,0)</f>
        <v>0</v>
      </c>
      <c r="Y51" s="107">
        <f>IFERROR(Y9*'Klíč výchozí'!Y51,0)</f>
        <v>0</v>
      </c>
      <c r="Z51" s="107">
        <f>IFERROR(Z9*'Klíč výchozí'!Z51,0)</f>
        <v>0</v>
      </c>
      <c r="AA51" s="107">
        <f>IFERROR(AA9*'Klíč výchozí'!AA51,0)</f>
        <v>0</v>
      </c>
      <c r="AB51" s="107">
        <f>IFERROR(AB9*'Klíč výchozí'!AB51,0)</f>
        <v>0</v>
      </c>
      <c r="AC51" s="107">
        <f>IFERROR(AC9*'Klíč výchozí'!AC51,0)</f>
        <v>0</v>
      </c>
      <c r="AD51" s="107">
        <f>IFERROR(AD9*'Klíč výchozí'!AD51,0)</f>
        <v>0</v>
      </c>
      <c r="AE51" s="107">
        <f>IFERROR(AE9*'Klíč výchozí'!AE51,0)</f>
        <v>0</v>
      </c>
      <c r="AF51" s="107">
        <f>IFERROR(AF9*'Klíč výchozí'!AF51,0)</f>
        <v>0</v>
      </c>
      <c r="AG51" s="107">
        <f>IFERROR(AG9*'Klíč výchozí'!AG51,0)</f>
        <v>0</v>
      </c>
      <c r="AH51" s="107">
        <f>IFERROR(AH9*'Klíč výchozí'!AH51,0)</f>
        <v>0</v>
      </c>
      <c r="AI51" s="107">
        <f>IFERROR(AI9*'Klíč výchozí'!AI51,0)</f>
        <v>0</v>
      </c>
      <c r="AJ51" s="107">
        <f>IFERROR(AJ9*'Klíč výchozí'!AJ51,0)</f>
        <v>0</v>
      </c>
      <c r="AK51" s="107">
        <f>IFERROR(AK9*'Klíč výchozí'!AK51,0)</f>
        <v>0</v>
      </c>
      <c r="AL51" s="24">
        <f t="shared" si="20"/>
        <v>0</v>
      </c>
      <c r="AM51" s="107">
        <f t="shared" si="21"/>
        <v>0</v>
      </c>
      <c r="AN51" s="25">
        <f t="shared" si="22"/>
        <v>0</v>
      </c>
      <c r="AO51" s="129">
        <f t="shared" si="18"/>
        <v>0</v>
      </c>
      <c r="AP51" s="888">
        <f t="shared" si="19"/>
        <v>0</v>
      </c>
      <c r="AQ51" s="888">
        <f t="shared" si="19"/>
        <v>0</v>
      </c>
      <c r="AR51" s="888">
        <f t="shared" si="19"/>
        <v>0</v>
      </c>
      <c r="AS51" s="889">
        <f t="shared" si="19"/>
        <v>1</v>
      </c>
    </row>
    <row r="52" spans="1:45" x14ac:dyDescent="0.3">
      <c r="A52" s="4">
        <f t="shared" si="17"/>
        <v>6</v>
      </c>
      <c r="B52" s="45" t="str">
        <f t="shared" si="17"/>
        <v>Pronájem a leasing vozidel</v>
      </c>
      <c r="C52" s="64" t="str">
        <f t="shared" si="17"/>
        <v/>
      </c>
      <c r="D52" s="65" t="str">
        <f t="shared" si="17"/>
        <v/>
      </c>
      <c r="E52" s="107">
        <f>IFERROR(E10*'Klíč výchozí'!E52,0)</f>
        <v>0</v>
      </c>
      <c r="F52" s="107">
        <f>IFERROR(F10*'Klíč výchozí'!F52,0)</f>
        <v>0</v>
      </c>
      <c r="G52" s="107">
        <f>IFERROR(G10*'Klíč výchozí'!G52,0)</f>
        <v>0</v>
      </c>
      <c r="H52" s="107">
        <f>IFERROR(H10*'Klíč výchozí'!H52,0)</f>
        <v>0</v>
      </c>
      <c r="I52" s="107">
        <f>IFERROR(I10*'Klíč výchozí'!I52,0)</f>
        <v>0</v>
      </c>
      <c r="J52" s="107">
        <f>IFERROR(J10*'Klíč výchozí'!J52,0)</f>
        <v>0</v>
      </c>
      <c r="K52" s="107">
        <f>IFERROR(K10*'Klíč výchozí'!K52,0)</f>
        <v>0</v>
      </c>
      <c r="L52" s="107">
        <f>IFERROR(L10*'Klíč výchozí'!L52,0)</f>
        <v>0</v>
      </c>
      <c r="M52" s="107">
        <f>IFERROR(M10*'Klíč výchozí'!M52,0)</f>
        <v>0</v>
      </c>
      <c r="N52" s="107">
        <f>IFERROR(N10*'Klíč výchozí'!N52,0)</f>
        <v>0</v>
      </c>
      <c r="O52" s="107">
        <f>IFERROR(O10*'Klíč výchozí'!O52,0)</f>
        <v>0</v>
      </c>
      <c r="P52" s="107">
        <f>IFERROR(P10*'Klíč výchozí'!P52,0)</f>
        <v>0</v>
      </c>
      <c r="Q52" s="107">
        <f>IFERROR(Q10*'Klíč výchozí'!Q52,0)</f>
        <v>0</v>
      </c>
      <c r="R52" s="107">
        <f>IFERROR(R10*'Klíč výchozí'!R52,0)</f>
        <v>0</v>
      </c>
      <c r="S52" s="107">
        <f>IFERROR(S10*'Klíč výchozí'!S52,0)</f>
        <v>0</v>
      </c>
      <c r="T52" s="107">
        <f>IFERROR(T10*'Klíč výchozí'!T52,0)</f>
        <v>0</v>
      </c>
      <c r="U52" s="107">
        <f>IFERROR(U10*'Klíč výchozí'!U52,0)</f>
        <v>0</v>
      </c>
      <c r="V52" s="107">
        <f>IFERROR(V10*'Klíč výchozí'!V52,0)</f>
        <v>0</v>
      </c>
      <c r="W52" s="107">
        <f>IFERROR(W10*'Klíč výchozí'!W52,0)</f>
        <v>0</v>
      </c>
      <c r="X52" s="107">
        <f>IFERROR(X10*'Klíč výchozí'!X52,0)</f>
        <v>0</v>
      </c>
      <c r="Y52" s="107">
        <f>IFERROR(Y10*'Klíč výchozí'!Y52,0)</f>
        <v>0</v>
      </c>
      <c r="Z52" s="107">
        <f>IFERROR(Z10*'Klíč výchozí'!Z52,0)</f>
        <v>0</v>
      </c>
      <c r="AA52" s="107">
        <f>IFERROR(AA10*'Klíč výchozí'!AA52,0)</f>
        <v>0</v>
      </c>
      <c r="AB52" s="107">
        <f>IFERROR(AB10*'Klíč výchozí'!AB52,0)</f>
        <v>0</v>
      </c>
      <c r="AC52" s="107">
        <f>IFERROR(AC10*'Klíč výchozí'!AC52,0)</f>
        <v>0</v>
      </c>
      <c r="AD52" s="107">
        <f>IFERROR(AD10*'Klíč výchozí'!AD52,0)</f>
        <v>0</v>
      </c>
      <c r="AE52" s="107">
        <f>IFERROR(AE10*'Klíč výchozí'!AE52,0)</f>
        <v>0</v>
      </c>
      <c r="AF52" s="107">
        <f>IFERROR(AF10*'Klíč výchozí'!AF52,0)</f>
        <v>0</v>
      </c>
      <c r="AG52" s="107">
        <f>IFERROR(AG10*'Klíč výchozí'!AG52,0)</f>
        <v>0</v>
      </c>
      <c r="AH52" s="107">
        <f>IFERROR(AH10*'Klíč výchozí'!AH52,0)</f>
        <v>0</v>
      </c>
      <c r="AI52" s="107">
        <f>IFERROR(AI10*'Klíč výchozí'!AI52,0)</f>
        <v>0</v>
      </c>
      <c r="AJ52" s="107">
        <f>IFERROR(AJ10*'Klíč výchozí'!AJ52,0)</f>
        <v>0</v>
      </c>
      <c r="AK52" s="107">
        <f>IFERROR(AK10*'Klíč výchozí'!AK52,0)</f>
        <v>0</v>
      </c>
      <c r="AL52" s="24">
        <f t="shared" si="20"/>
        <v>0</v>
      </c>
      <c r="AM52" s="107">
        <f t="shared" si="21"/>
        <v>0</v>
      </c>
      <c r="AN52" s="25">
        <f t="shared" si="22"/>
        <v>0</v>
      </c>
      <c r="AO52" s="129">
        <f t="shared" si="18"/>
        <v>0</v>
      </c>
      <c r="AP52" s="888">
        <f t="shared" si="19"/>
        <v>0</v>
      </c>
      <c r="AQ52" s="888">
        <f t="shared" si="19"/>
        <v>0</v>
      </c>
      <c r="AR52" s="888">
        <f t="shared" si="19"/>
        <v>1</v>
      </c>
      <c r="AS52" s="889">
        <f t="shared" si="19"/>
        <v>0</v>
      </c>
    </row>
    <row r="53" spans="1:45" x14ac:dyDescent="0.3">
      <c r="A53" s="4">
        <f t="shared" si="17"/>
        <v>7</v>
      </c>
      <c r="B53" s="45" t="str">
        <f t="shared" si="17"/>
        <v>Mzdové náklady</v>
      </c>
      <c r="C53" s="64">
        <f t="shared" si="17"/>
        <v>7.1</v>
      </c>
      <c r="D53" s="65" t="str">
        <f t="shared" si="17"/>
        <v>Vlaková četa</v>
      </c>
      <c r="E53" s="107">
        <f>IFERROR(E11*'Klíč výchozí'!E53,0)</f>
        <v>0</v>
      </c>
      <c r="F53" s="107">
        <f>IFERROR(F11*'Klíč výchozí'!F53,0)</f>
        <v>0</v>
      </c>
      <c r="G53" s="107">
        <f>IFERROR(G11*'Klíč výchozí'!G53,0)</f>
        <v>0</v>
      </c>
      <c r="H53" s="107">
        <f>IFERROR(H11*'Klíč výchozí'!H53,0)</f>
        <v>0</v>
      </c>
      <c r="I53" s="107">
        <f>IFERROR(I11*'Klíč výchozí'!I53,0)</f>
        <v>0</v>
      </c>
      <c r="J53" s="107">
        <f>IFERROR(J11*'Klíč výchozí'!J53,0)</f>
        <v>0</v>
      </c>
      <c r="K53" s="107">
        <f>IFERROR(K11*'Klíč výchozí'!K53,0)</f>
        <v>0</v>
      </c>
      <c r="L53" s="107">
        <f>IFERROR(L11*'Klíč výchozí'!L53,0)</f>
        <v>0</v>
      </c>
      <c r="M53" s="107">
        <f>IFERROR(M11*'Klíč výchozí'!M53,0)</f>
        <v>0</v>
      </c>
      <c r="N53" s="107">
        <f>IFERROR(N11*'Klíč výchozí'!N53,0)</f>
        <v>0</v>
      </c>
      <c r="O53" s="107">
        <f>IFERROR(O11*'Klíč výchozí'!O53,0)</f>
        <v>0</v>
      </c>
      <c r="P53" s="107">
        <f>IFERROR(P11*'Klíč výchozí'!P53,0)</f>
        <v>0</v>
      </c>
      <c r="Q53" s="107">
        <f>IFERROR(Q11*'Klíč výchozí'!Q53,0)</f>
        <v>0</v>
      </c>
      <c r="R53" s="107">
        <f>IFERROR(R11*'Klíč výchozí'!R53,0)</f>
        <v>0</v>
      </c>
      <c r="S53" s="107">
        <f>IFERROR(S11*'Klíč výchozí'!S53,0)</f>
        <v>0</v>
      </c>
      <c r="T53" s="107">
        <f>IFERROR(T11*'Klíč výchozí'!T53,0)</f>
        <v>0</v>
      </c>
      <c r="U53" s="107">
        <f>IFERROR(U11*'Klíč výchozí'!U53,0)</f>
        <v>0</v>
      </c>
      <c r="V53" s="107">
        <f>IFERROR(V11*'Klíč výchozí'!V53,0)</f>
        <v>0</v>
      </c>
      <c r="W53" s="107">
        <f>IFERROR(W11*'Klíč výchozí'!W53,0)</f>
        <v>0</v>
      </c>
      <c r="X53" s="107">
        <f>IFERROR(X11*'Klíč výchozí'!X53,0)</f>
        <v>0</v>
      </c>
      <c r="Y53" s="107">
        <f>IFERROR(Y11*'Klíč výchozí'!Y53,0)</f>
        <v>0</v>
      </c>
      <c r="Z53" s="107">
        <f>IFERROR(Z11*'Klíč výchozí'!Z53,0)</f>
        <v>0</v>
      </c>
      <c r="AA53" s="107">
        <f>IFERROR(AA11*'Klíč výchozí'!AA53,0)</f>
        <v>0</v>
      </c>
      <c r="AB53" s="107">
        <f>IFERROR(AB11*'Klíč výchozí'!AB53,0)</f>
        <v>0</v>
      </c>
      <c r="AC53" s="107">
        <f>IFERROR(AC11*'Klíč výchozí'!AC53,0)</f>
        <v>0</v>
      </c>
      <c r="AD53" s="107">
        <f>IFERROR(AD11*'Klíč výchozí'!AD53,0)</f>
        <v>0</v>
      </c>
      <c r="AE53" s="107">
        <f>IFERROR(AE11*'Klíč výchozí'!AE53,0)</f>
        <v>0</v>
      </c>
      <c r="AF53" s="107">
        <f>IFERROR(AF11*'Klíč výchozí'!AF53,0)</f>
        <v>0</v>
      </c>
      <c r="AG53" s="107">
        <f>IFERROR(AG11*'Klíč výchozí'!AG53,0)</f>
        <v>0</v>
      </c>
      <c r="AH53" s="107">
        <f>IFERROR(AH11*'Klíč výchozí'!AH53,0)</f>
        <v>0</v>
      </c>
      <c r="AI53" s="107">
        <f>IFERROR(AI11*'Klíč výchozí'!AI53,0)</f>
        <v>0</v>
      </c>
      <c r="AJ53" s="107">
        <f>IFERROR(AJ11*'Klíč výchozí'!AJ53,0)</f>
        <v>0</v>
      </c>
      <c r="AK53" s="107">
        <f>IFERROR(AK11*'Klíč výchozí'!AK53,0)</f>
        <v>0</v>
      </c>
      <c r="AL53" s="24">
        <f t="shared" si="20"/>
        <v>0</v>
      </c>
      <c r="AM53" s="107">
        <f t="shared" si="21"/>
        <v>0</v>
      </c>
      <c r="AN53" s="25">
        <f t="shared" si="22"/>
        <v>0</v>
      </c>
      <c r="AO53" s="129">
        <f t="shared" si="18"/>
        <v>0</v>
      </c>
      <c r="AP53" s="888">
        <f t="shared" si="19"/>
        <v>0</v>
      </c>
      <c r="AQ53" s="888">
        <f t="shared" si="19"/>
        <v>0</v>
      </c>
      <c r="AR53" s="888">
        <f t="shared" si="19"/>
        <v>0</v>
      </c>
      <c r="AS53" s="889">
        <f t="shared" si="19"/>
        <v>1</v>
      </c>
    </row>
    <row r="54" spans="1:45" x14ac:dyDescent="0.3">
      <c r="A54" s="4" t="str">
        <f t="shared" si="17"/>
        <v/>
      </c>
      <c r="B54" s="45" t="str">
        <f t="shared" si="17"/>
        <v/>
      </c>
      <c r="C54" s="64" t="str">
        <f t="shared" si="17"/>
        <v>7.2</v>
      </c>
      <c r="D54" s="65" t="str">
        <f t="shared" si="17"/>
        <v>Strojvedoucí</v>
      </c>
      <c r="E54" s="107">
        <f>IFERROR(E12*'Klíč výchozí'!E54,0)</f>
        <v>0</v>
      </c>
      <c r="F54" s="107">
        <f>IFERROR(F12*'Klíč výchozí'!F54,0)</f>
        <v>0</v>
      </c>
      <c r="G54" s="107">
        <f>IFERROR(G12*'Klíč výchozí'!G54,0)</f>
        <v>0</v>
      </c>
      <c r="H54" s="107">
        <f>IFERROR(H12*'Klíč výchozí'!H54,0)</f>
        <v>0</v>
      </c>
      <c r="I54" s="107">
        <f>IFERROR(I12*'Klíč výchozí'!I54,0)</f>
        <v>0</v>
      </c>
      <c r="J54" s="107">
        <f>IFERROR(J12*'Klíč výchozí'!J54,0)</f>
        <v>0</v>
      </c>
      <c r="K54" s="107">
        <f>IFERROR(K12*'Klíč výchozí'!K54,0)</f>
        <v>0</v>
      </c>
      <c r="L54" s="107">
        <f>IFERROR(L12*'Klíč výchozí'!L54,0)</f>
        <v>0</v>
      </c>
      <c r="M54" s="107">
        <f>IFERROR(M12*'Klíč výchozí'!M54,0)</f>
        <v>0</v>
      </c>
      <c r="N54" s="107">
        <f>IFERROR(N12*'Klíč výchozí'!N54,0)</f>
        <v>0</v>
      </c>
      <c r="O54" s="107">
        <f>IFERROR(O12*'Klíč výchozí'!O54,0)</f>
        <v>0</v>
      </c>
      <c r="P54" s="107">
        <f>IFERROR(P12*'Klíč výchozí'!P54,0)</f>
        <v>0</v>
      </c>
      <c r="Q54" s="107">
        <f>IFERROR(Q12*'Klíč výchozí'!Q54,0)</f>
        <v>0</v>
      </c>
      <c r="R54" s="107">
        <f>IFERROR(R12*'Klíč výchozí'!R54,0)</f>
        <v>0</v>
      </c>
      <c r="S54" s="107">
        <f>IFERROR(S12*'Klíč výchozí'!S54,0)</f>
        <v>0</v>
      </c>
      <c r="T54" s="107">
        <f>IFERROR(T12*'Klíč výchozí'!T54,0)</f>
        <v>0</v>
      </c>
      <c r="U54" s="107">
        <f>IFERROR(U12*'Klíč výchozí'!U54,0)</f>
        <v>0</v>
      </c>
      <c r="V54" s="107">
        <f>IFERROR(V12*'Klíč výchozí'!V54,0)</f>
        <v>0</v>
      </c>
      <c r="W54" s="107">
        <f>IFERROR(W12*'Klíč výchozí'!W54,0)</f>
        <v>0</v>
      </c>
      <c r="X54" s="107">
        <f>IFERROR(X12*'Klíč výchozí'!X54,0)</f>
        <v>0</v>
      </c>
      <c r="Y54" s="107">
        <f>IFERROR(Y12*'Klíč výchozí'!Y54,0)</f>
        <v>0</v>
      </c>
      <c r="Z54" s="107">
        <f>IFERROR(Z12*'Klíč výchozí'!Z54,0)</f>
        <v>0</v>
      </c>
      <c r="AA54" s="107">
        <f>IFERROR(AA12*'Klíč výchozí'!AA54,0)</f>
        <v>0</v>
      </c>
      <c r="AB54" s="107">
        <f>IFERROR(AB12*'Klíč výchozí'!AB54,0)</f>
        <v>0</v>
      </c>
      <c r="AC54" s="107">
        <f>IFERROR(AC12*'Klíč výchozí'!AC54,0)</f>
        <v>0</v>
      </c>
      <c r="AD54" s="107">
        <f>IFERROR(AD12*'Klíč výchozí'!AD54,0)</f>
        <v>0</v>
      </c>
      <c r="AE54" s="107">
        <f>IFERROR(AE12*'Klíč výchozí'!AE54,0)</f>
        <v>0</v>
      </c>
      <c r="AF54" s="107">
        <f>IFERROR(AF12*'Klíč výchozí'!AF54,0)</f>
        <v>0</v>
      </c>
      <c r="AG54" s="107">
        <f>IFERROR(AG12*'Klíč výchozí'!AG54,0)</f>
        <v>0</v>
      </c>
      <c r="AH54" s="107">
        <f>IFERROR(AH12*'Klíč výchozí'!AH54,0)</f>
        <v>0</v>
      </c>
      <c r="AI54" s="107">
        <f>IFERROR(AI12*'Klíč výchozí'!AI54,0)</f>
        <v>0</v>
      </c>
      <c r="AJ54" s="107">
        <f>IFERROR(AJ12*'Klíč výchozí'!AJ54,0)</f>
        <v>0</v>
      </c>
      <c r="AK54" s="107">
        <f>IFERROR(AK12*'Klíč výchozí'!AK54,0)</f>
        <v>0</v>
      </c>
      <c r="AL54" s="24">
        <f t="shared" si="20"/>
        <v>0</v>
      </c>
      <c r="AM54" s="107">
        <f t="shared" si="21"/>
        <v>0</v>
      </c>
      <c r="AN54" s="25">
        <f t="shared" si="22"/>
        <v>0</v>
      </c>
      <c r="AO54" s="129">
        <f t="shared" si="18"/>
        <v>0</v>
      </c>
      <c r="AP54" s="888">
        <f t="shared" si="19"/>
        <v>0</v>
      </c>
      <c r="AQ54" s="888">
        <f t="shared" si="19"/>
        <v>0</v>
      </c>
      <c r="AR54" s="888">
        <f t="shared" si="19"/>
        <v>0</v>
      </c>
      <c r="AS54" s="889">
        <f t="shared" si="19"/>
        <v>1</v>
      </c>
    </row>
    <row r="55" spans="1:45" x14ac:dyDescent="0.3">
      <c r="A55" s="4" t="str">
        <f t="shared" si="17"/>
        <v/>
      </c>
      <c r="B55" s="45" t="str">
        <f t="shared" si="17"/>
        <v/>
      </c>
      <c r="C55" s="64" t="str">
        <f t="shared" si="17"/>
        <v>7.3</v>
      </c>
      <c r="D55" s="65" t="str">
        <f t="shared" si="17"/>
        <v>Pokladní</v>
      </c>
      <c r="E55" s="107">
        <f>IFERROR(E13*'Klíč výchozí'!E55,0)</f>
        <v>0</v>
      </c>
      <c r="F55" s="107">
        <f>IFERROR(F13*'Klíč výchozí'!F55,0)</f>
        <v>0</v>
      </c>
      <c r="G55" s="107">
        <f>IFERROR(G13*'Klíč výchozí'!G55,0)</f>
        <v>0</v>
      </c>
      <c r="H55" s="107">
        <f>IFERROR(H13*'Klíč výchozí'!H55,0)</f>
        <v>0</v>
      </c>
      <c r="I55" s="107">
        <f>IFERROR(I13*'Klíč výchozí'!I55,0)</f>
        <v>0</v>
      </c>
      <c r="J55" s="107">
        <f>IFERROR(J13*'Klíč výchozí'!J55,0)</f>
        <v>0</v>
      </c>
      <c r="K55" s="107">
        <f>IFERROR(K13*'Klíč výchozí'!K55,0)</f>
        <v>0</v>
      </c>
      <c r="L55" s="107">
        <f>IFERROR(L13*'Klíč výchozí'!L55,0)</f>
        <v>0</v>
      </c>
      <c r="M55" s="107">
        <f>IFERROR(M13*'Klíč výchozí'!M55,0)</f>
        <v>0</v>
      </c>
      <c r="N55" s="107">
        <f>IFERROR(N13*'Klíč výchozí'!N55,0)</f>
        <v>0</v>
      </c>
      <c r="O55" s="107">
        <f>IFERROR(O13*'Klíč výchozí'!O55,0)</f>
        <v>0</v>
      </c>
      <c r="P55" s="107">
        <f>IFERROR(P13*'Klíč výchozí'!P55,0)</f>
        <v>0</v>
      </c>
      <c r="Q55" s="107">
        <f>IFERROR(Q13*'Klíč výchozí'!Q55,0)</f>
        <v>0</v>
      </c>
      <c r="R55" s="107">
        <f>IFERROR(R13*'Klíč výchozí'!R55,0)</f>
        <v>0</v>
      </c>
      <c r="S55" s="107">
        <f>IFERROR(S13*'Klíč výchozí'!S55,0)</f>
        <v>0</v>
      </c>
      <c r="T55" s="107">
        <f>IFERROR(T13*'Klíč výchozí'!T55,0)</f>
        <v>0</v>
      </c>
      <c r="U55" s="107">
        <f>IFERROR(U13*'Klíč výchozí'!U55,0)</f>
        <v>0</v>
      </c>
      <c r="V55" s="107">
        <f>IFERROR(V13*'Klíč výchozí'!V55,0)</f>
        <v>0</v>
      </c>
      <c r="W55" s="107">
        <f>IFERROR(W13*'Klíč výchozí'!W55,0)</f>
        <v>0</v>
      </c>
      <c r="X55" s="107">
        <f>IFERROR(X13*'Klíč výchozí'!X55,0)</f>
        <v>0</v>
      </c>
      <c r="Y55" s="107">
        <f>IFERROR(Y13*'Klíč výchozí'!Y55,0)</f>
        <v>0</v>
      </c>
      <c r="Z55" s="107">
        <f>IFERROR(Z13*'Klíč výchozí'!Z55,0)</f>
        <v>0</v>
      </c>
      <c r="AA55" s="107">
        <f>IFERROR(AA13*'Klíč výchozí'!AA55,0)</f>
        <v>0</v>
      </c>
      <c r="AB55" s="107">
        <f>IFERROR(AB13*'Klíč výchozí'!AB55,0)</f>
        <v>0</v>
      </c>
      <c r="AC55" s="107">
        <f>IFERROR(AC13*'Klíč výchozí'!AC55,0)</f>
        <v>0</v>
      </c>
      <c r="AD55" s="107">
        <f>IFERROR(AD13*'Klíč výchozí'!AD55,0)</f>
        <v>0</v>
      </c>
      <c r="AE55" s="107">
        <f>IFERROR(AE13*'Klíč výchozí'!AE55,0)</f>
        <v>0</v>
      </c>
      <c r="AF55" s="107">
        <f>IFERROR(AF13*'Klíč výchozí'!AF55,0)</f>
        <v>0</v>
      </c>
      <c r="AG55" s="107">
        <f>IFERROR(AG13*'Klíč výchozí'!AG55,0)</f>
        <v>0</v>
      </c>
      <c r="AH55" s="107">
        <f>IFERROR(AH13*'Klíč výchozí'!AH55,0)</f>
        <v>0</v>
      </c>
      <c r="AI55" s="107">
        <f>IFERROR(AI13*'Klíč výchozí'!AI55,0)</f>
        <v>0</v>
      </c>
      <c r="AJ55" s="107">
        <f>IFERROR(AJ13*'Klíč výchozí'!AJ55,0)</f>
        <v>0</v>
      </c>
      <c r="AK55" s="107">
        <f>IFERROR(AK13*'Klíč výchozí'!AK55,0)</f>
        <v>0</v>
      </c>
      <c r="AL55" s="24">
        <f t="shared" si="20"/>
        <v>0</v>
      </c>
      <c r="AM55" s="107">
        <f t="shared" si="21"/>
        <v>0</v>
      </c>
      <c r="AN55" s="25">
        <f t="shared" si="22"/>
        <v>0</v>
      </c>
      <c r="AO55" s="129">
        <f t="shared" si="18"/>
        <v>0</v>
      </c>
      <c r="AP55" s="888">
        <f t="shared" si="19"/>
        <v>0</v>
      </c>
      <c r="AQ55" s="888">
        <f t="shared" si="19"/>
        <v>0</v>
      </c>
      <c r="AR55" s="888">
        <f t="shared" si="19"/>
        <v>0</v>
      </c>
      <c r="AS55" s="889">
        <f t="shared" si="19"/>
        <v>1</v>
      </c>
    </row>
    <row r="56" spans="1:45" x14ac:dyDescent="0.3">
      <c r="A56" s="4" t="str">
        <f t="shared" si="17"/>
        <v/>
      </c>
      <c r="B56" s="45" t="str">
        <f t="shared" si="17"/>
        <v/>
      </c>
      <c r="C56" s="64" t="str">
        <f t="shared" si="17"/>
        <v>7.4</v>
      </c>
      <c r="D56" s="65" t="str">
        <f t="shared" si="17"/>
        <v>Ostatní zaměstnanci</v>
      </c>
      <c r="E56" s="107">
        <f>IFERROR(E14*'Klíč výchozí'!E56,0)</f>
        <v>0</v>
      </c>
      <c r="F56" s="107">
        <f>IFERROR(F14*'Klíč výchozí'!F56,0)</f>
        <v>0</v>
      </c>
      <c r="G56" s="107">
        <f>IFERROR(G14*'Klíč výchozí'!G56,0)</f>
        <v>0</v>
      </c>
      <c r="H56" s="107">
        <f>IFERROR(H14*'Klíč výchozí'!H56,0)</f>
        <v>0</v>
      </c>
      <c r="I56" s="107">
        <f>IFERROR(I14*'Klíč výchozí'!I56,0)</f>
        <v>0</v>
      </c>
      <c r="J56" s="107">
        <f>IFERROR(J14*'Klíč výchozí'!J56,0)</f>
        <v>0</v>
      </c>
      <c r="K56" s="107">
        <f>IFERROR(K14*'Klíč výchozí'!K56,0)</f>
        <v>0</v>
      </c>
      <c r="L56" s="107">
        <f>IFERROR(L14*'Klíč výchozí'!L56,0)</f>
        <v>0</v>
      </c>
      <c r="M56" s="107">
        <f>IFERROR(M14*'Klíč výchozí'!M56,0)</f>
        <v>0</v>
      </c>
      <c r="N56" s="107">
        <f>IFERROR(N14*'Klíč výchozí'!N56,0)</f>
        <v>0</v>
      </c>
      <c r="O56" s="107">
        <f>IFERROR(O14*'Klíč výchozí'!O56,0)</f>
        <v>0</v>
      </c>
      <c r="P56" s="107">
        <f>IFERROR(P14*'Klíč výchozí'!P56,0)</f>
        <v>0</v>
      </c>
      <c r="Q56" s="107">
        <f>IFERROR(Q14*'Klíč výchozí'!Q56,0)</f>
        <v>0</v>
      </c>
      <c r="R56" s="107">
        <f>IFERROR(R14*'Klíč výchozí'!R56,0)</f>
        <v>0</v>
      </c>
      <c r="S56" s="107">
        <f>IFERROR(S14*'Klíč výchozí'!S56,0)</f>
        <v>0</v>
      </c>
      <c r="T56" s="107">
        <f>IFERROR(T14*'Klíč výchozí'!T56,0)</f>
        <v>0</v>
      </c>
      <c r="U56" s="107">
        <f>IFERROR(U14*'Klíč výchozí'!U56,0)</f>
        <v>0</v>
      </c>
      <c r="V56" s="107">
        <f>IFERROR(V14*'Klíč výchozí'!V56,0)</f>
        <v>0</v>
      </c>
      <c r="W56" s="107">
        <f>IFERROR(W14*'Klíč výchozí'!W56,0)</f>
        <v>0</v>
      </c>
      <c r="X56" s="107">
        <f>IFERROR(X14*'Klíč výchozí'!X56,0)</f>
        <v>0</v>
      </c>
      <c r="Y56" s="107">
        <f>IFERROR(Y14*'Klíč výchozí'!Y56,0)</f>
        <v>0</v>
      </c>
      <c r="Z56" s="107">
        <f>IFERROR(Z14*'Klíč výchozí'!Z56,0)</f>
        <v>0</v>
      </c>
      <c r="AA56" s="107">
        <f>IFERROR(AA14*'Klíč výchozí'!AA56,0)</f>
        <v>0</v>
      </c>
      <c r="AB56" s="107">
        <f>IFERROR(AB14*'Klíč výchozí'!AB56,0)</f>
        <v>0</v>
      </c>
      <c r="AC56" s="107">
        <f>IFERROR(AC14*'Klíč výchozí'!AC56,0)</f>
        <v>0</v>
      </c>
      <c r="AD56" s="107">
        <f>IFERROR(AD14*'Klíč výchozí'!AD56,0)</f>
        <v>0</v>
      </c>
      <c r="AE56" s="107">
        <f>IFERROR(AE14*'Klíč výchozí'!AE56,0)</f>
        <v>0</v>
      </c>
      <c r="AF56" s="107">
        <f>IFERROR(AF14*'Klíč výchozí'!AF56,0)</f>
        <v>0</v>
      </c>
      <c r="AG56" s="107">
        <f>IFERROR(AG14*'Klíč výchozí'!AG56,0)</f>
        <v>0</v>
      </c>
      <c r="AH56" s="107">
        <f>IFERROR(AH14*'Klíč výchozí'!AH56,0)</f>
        <v>0</v>
      </c>
      <c r="AI56" s="107">
        <f>IFERROR(AI14*'Klíč výchozí'!AI56,0)</f>
        <v>0</v>
      </c>
      <c r="AJ56" s="107">
        <f>IFERROR(AJ14*'Klíč výchozí'!AJ56,0)</f>
        <v>0</v>
      </c>
      <c r="AK56" s="107">
        <f>IFERROR(AK14*'Klíč výchozí'!AK56,0)</f>
        <v>0</v>
      </c>
      <c r="AL56" s="24">
        <f t="shared" si="20"/>
        <v>0</v>
      </c>
      <c r="AM56" s="107">
        <f t="shared" si="21"/>
        <v>0</v>
      </c>
      <c r="AN56" s="25">
        <f t="shared" si="22"/>
        <v>0</v>
      </c>
      <c r="AO56" s="129">
        <f t="shared" si="18"/>
        <v>0</v>
      </c>
      <c r="AP56" s="888">
        <f t="shared" si="19"/>
        <v>0</v>
      </c>
      <c r="AQ56" s="888">
        <f t="shared" si="19"/>
        <v>0</v>
      </c>
      <c r="AR56" s="888">
        <f t="shared" si="19"/>
        <v>0</v>
      </c>
      <c r="AS56" s="889">
        <f t="shared" si="19"/>
        <v>1</v>
      </c>
    </row>
    <row r="57" spans="1:45" x14ac:dyDescent="0.3">
      <c r="A57" s="4">
        <f t="shared" si="17"/>
        <v>8</v>
      </c>
      <c r="B57" s="45" t="str">
        <f t="shared" si="17"/>
        <v>Sociální a zdravotní pojištění</v>
      </c>
      <c r="C57" s="64">
        <f t="shared" si="17"/>
        <v>8.1</v>
      </c>
      <c r="D57" s="65" t="str">
        <f t="shared" si="17"/>
        <v>Vlaková četa</v>
      </c>
      <c r="E57" s="107">
        <f>IFERROR(E15*'Klíč výchozí'!E57,0)</f>
        <v>0</v>
      </c>
      <c r="F57" s="107">
        <f>IFERROR(F15*'Klíč výchozí'!F57,0)</f>
        <v>0</v>
      </c>
      <c r="G57" s="107">
        <f>IFERROR(G15*'Klíč výchozí'!G57,0)</f>
        <v>0</v>
      </c>
      <c r="H57" s="107">
        <f>IFERROR(H15*'Klíč výchozí'!H57,0)</f>
        <v>0</v>
      </c>
      <c r="I57" s="107">
        <f>IFERROR(I15*'Klíč výchozí'!I57,0)</f>
        <v>0</v>
      </c>
      <c r="J57" s="107">
        <f>IFERROR(J15*'Klíč výchozí'!J57,0)</f>
        <v>0</v>
      </c>
      <c r="K57" s="107">
        <f>IFERROR(K15*'Klíč výchozí'!K57,0)</f>
        <v>0</v>
      </c>
      <c r="L57" s="107">
        <f>IFERROR(L15*'Klíč výchozí'!L57,0)</f>
        <v>0</v>
      </c>
      <c r="M57" s="107">
        <f>IFERROR(M15*'Klíč výchozí'!M57,0)</f>
        <v>0</v>
      </c>
      <c r="N57" s="107">
        <f>IFERROR(N15*'Klíč výchozí'!N57,0)</f>
        <v>0</v>
      </c>
      <c r="O57" s="107">
        <f>IFERROR(O15*'Klíč výchozí'!O57,0)</f>
        <v>0</v>
      </c>
      <c r="P57" s="107">
        <f>IFERROR(P15*'Klíč výchozí'!P57,0)</f>
        <v>0</v>
      </c>
      <c r="Q57" s="107">
        <f>IFERROR(Q15*'Klíč výchozí'!Q57,0)</f>
        <v>0</v>
      </c>
      <c r="R57" s="107">
        <f>IFERROR(R15*'Klíč výchozí'!R57,0)</f>
        <v>0</v>
      </c>
      <c r="S57" s="107">
        <f>IFERROR(S15*'Klíč výchozí'!S57,0)</f>
        <v>0</v>
      </c>
      <c r="T57" s="107">
        <f>IFERROR(T15*'Klíč výchozí'!T57,0)</f>
        <v>0</v>
      </c>
      <c r="U57" s="107">
        <f>IFERROR(U15*'Klíč výchozí'!U57,0)</f>
        <v>0</v>
      </c>
      <c r="V57" s="107">
        <f>IFERROR(V15*'Klíč výchozí'!V57,0)</f>
        <v>0</v>
      </c>
      <c r="W57" s="107">
        <f>IFERROR(W15*'Klíč výchozí'!W57,0)</f>
        <v>0</v>
      </c>
      <c r="X57" s="107">
        <f>IFERROR(X15*'Klíč výchozí'!X57,0)</f>
        <v>0</v>
      </c>
      <c r="Y57" s="107">
        <f>IFERROR(Y15*'Klíč výchozí'!Y57,0)</f>
        <v>0</v>
      </c>
      <c r="Z57" s="107">
        <f>IFERROR(Z15*'Klíč výchozí'!Z57,0)</f>
        <v>0</v>
      </c>
      <c r="AA57" s="107">
        <f>IFERROR(AA15*'Klíč výchozí'!AA57,0)</f>
        <v>0</v>
      </c>
      <c r="AB57" s="107">
        <f>IFERROR(AB15*'Klíč výchozí'!AB57,0)</f>
        <v>0</v>
      </c>
      <c r="AC57" s="107">
        <f>IFERROR(AC15*'Klíč výchozí'!AC57,0)</f>
        <v>0</v>
      </c>
      <c r="AD57" s="107">
        <f>IFERROR(AD15*'Klíč výchozí'!AD57,0)</f>
        <v>0</v>
      </c>
      <c r="AE57" s="107">
        <f>IFERROR(AE15*'Klíč výchozí'!AE57,0)</f>
        <v>0</v>
      </c>
      <c r="AF57" s="107">
        <f>IFERROR(AF15*'Klíč výchozí'!AF57,0)</f>
        <v>0</v>
      </c>
      <c r="AG57" s="107">
        <f>IFERROR(AG15*'Klíč výchozí'!AG57,0)</f>
        <v>0</v>
      </c>
      <c r="AH57" s="107">
        <f>IFERROR(AH15*'Klíč výchozí'!AH57,0)</f>
        <v>0</v>
      </c>
      <c r="AI57" s="107">
        <f>IFERROR(AI15*'Klíč výchozí'!AI57,0)</f>
        <v>0</v>
      </c>
      <c r="AJ57" s="107">
        <f>IFERROR(AJ15*'Klíč výchozí'!AJ57,0)</f>
        <v>0</v>
      </c>
      <c r="AK57" s="107">
        <f>IFERROR(AK15*'Klíč výchozí'!AK57,0)</f>
        <v>0</v>
      </c>
      <c r="AL57" s="24">
        <f t="shared" si="20"/>
        <v>0</v>
      </c>
      <c r="AM57" s="107">
        <f t="shared" si="21"/>
        <v>0</v>
      </c>
      <c r="AN57" s="25">
        <f t="shared" si="22"/>
        <v>0</v>
      </c>
      <c r="AO57" s="129">
        <f t="shared" si="18"/>
        <v>0</v>
      </c>
      <c r="AP57" s="888">
        <f t="shared" si="19"/>
        <v>0</v>
      </c>
      <c r="AQ57" s="888">
        <f t="shared" si="19"/>
        <v>0</v>
      </c>
      <c r="AR57" s="888">
        <f t="shared" si="19"/>
        <v>0</v>
      </c>
      <c r="AS57" s="889">
        <f t="shared" si="19"/>
        <v>1</v>
      </c>
    </row>
    <row r="58" spans="1:45" x14ac:dyDescent="0.3">
      <c r="A58" s="4" t="str">
        <f t="shared" si="17"/>
        <v/>
      </c>
      <c r="B58" s="45" t="str">
        <f t="shared" si="17"/>
        <v/>
      </c>
      <c r="C58" s="64" t="str">
        <f t="shared" si="17"/>
        <v>8.2</v>
      </c>
      <c r="D58" s="65" t="str">
        <f t="shared" si="17"/>
        <v>Strojvedoucí</v>
      </c>
      <c r="E58" s="107">
        <f>IFERROR(E16*'Klíč výchozí'!E58,0)</f>
        <v>0</v>
      </c>
      <c r="F58" s="107">
        <f>IFERROR(F16*'Klíč výchozí'!F58,0)</f>
        <v>0</v>
      </c>
      <c r="G58" s="107">
        <f>IFERROR(G16*'Klíč výchozí'!G58,0)</f>
        <v>0</v>
      </c>
      <c r="H58" s="107">
        <f>IFERROR(H16*'Klíč výchozí'!H58,0)</f>
        <v>0</v>
      </c>
      <c r="I58" s="107">
        <f>IFERROR(I16*'Klíč výchozí'!I58,0)</f>
        <v>0</v>
      </c>
      <c r="J58" s="107">
        <f>IFERROR(J16*'Klíč výchozí'!J58,0)</f>
        <v>0</v>
      </c>
      <c r="K58" s="107">
        <f>IFERROR(K16*'Klíč výchozí'!K58,0)</f>
        <v>0</v>
      </c>
      <c r="L58" s="107">
        <f>IFERROR(L16*'Klíč výchozí'!L58,0)</f>
        <v>0</v>
      </c>
      <c r="M58" s="107">
        <f>IFERROR(M16*'Klíč výchozí'!M58,0)</f>
        <v>0</v>
      </c>
      <c r="N58" s="107">
        <f>IFERROR(N16*'Klíč výchozí'!N58,0)</f>
        <v>0</v>
      </c>
      <c r="O58" s="107">
        <f>IFERROR(O16*'Klíč výchozí'!O58,0)</f>
        <v>0</v>
      </c>
      <c r="P58" s="107">
        <f>IFERROR(P16*'Klíč výchozí'!P58,0)</f>
        <v>0</v>
      </c>
      <c r="Q58" s="107">
        <f>IFERROR(Q16*'Klíč výchozí'!Q58,0)</f>
        <v>0</v>
      </c>
      <c r="R58" s="107">
        <f>IFERROR(R16*'Klíč výchozí'!R58,0)</f>
        <v>0</v>
      </c>
      <c r="S58" s="107">
        <f>IFERROR(S16*'Klíč výchozí'!S58,0)</f>
        <v>0</v>
      </c>
      <c r="T58" s="107">
        <f>IFERROR(T16*'Klíč výchozí'!T58,0)</f>
        <v>0</v>
      </c>
      <c r="U58" s="107">
        <f>IFERROR(U16*'Klíč výchozí'!U58,0)</f>
        <v>0</v>
      </c>
      <c r="V58" s="107">
        <f>IFERROR(V16*'Klíč výchozí'!V58,0)</f>
        <v>0</v>
      </c>
      <c r="W58" s="107">
        <f>IFERROR(W16*'Klíč výchozí'!W58,0)</f>
        <v>0</v>
      </c>
      <c r="X58" s="107">
        <f>IFERROR(X16*'Klíč výchozí'!X58,0)</f>
        <v>0</v>
      </c>
      <c r="Y58" s="107">
        <f>IFERROR(Y16*'Klíč výchozí'!Y58,0)</f>
        <v>0</v>
      </c>
      <c r="Z58" s="107">
        <f>IFERROR(Z16*'Klíč výchozí'!Z58,0)</f>
        <v>0</v>
      </c>
      <c r="AA58" s="107">
        <f>IFERROR(AA16*'Klíč výchozí'!AA58,0)</f>
        <v>0</v>
      </c>
      <c r="AB58" s="107">
        <f>IFERROR(AB16*'Klíč výchozí'!AB58,0)</f>
        <v>0</v>
      </c>
      <c r="AC58" s="107">
        <f>IFERROR(AC16*'Klíč výchozí'!AC58,0)</f>
        <v>0</v>
      </c>
      <c r="AD58" s="107">
        <f>IFERROR(AD16*'Klíč výchozí'!AD58,0)</f>
        <v>0</v>
      </c>
      <c r="AE58" s="107">
        <f>IFERROR(AE16*'Klíč výchozí'!AE58,0)</f>
        <v>0</v>
      </c>
      <c r="AF58" s="107">
        <f>IFERROR(AF16*'Klíč výchozí'!AF58,0)</f>
        <v>0</v>
      </c>
      <c r="AG58" s="107">
        <f>IFERROR(AG16*'Klíč výchozí'!AG58,0)</f>
        <v>0</v>
      </c>
      <c r="AH58" s="107">
        <f>IFERROR(AH16*'Klíč výchozí'!AH58,0)</f>
        <v>0</v>
      </c>
      <c r="AI58" s="107">
        <f>IFERROR(AI16*'Klíč výchozí'!AI58,0)</f>
        <v>0</v>
      </c>
      <c r="AJ58" s="107">
        <f>IFERROR(AJ16*'Klíč výchozí'!AJ58,0)</f>
        <v>0</v>
      </c>
      <c r="AK58" s="107">
        <f>IFERROR(AK16*'Klíč výchozí'!AK58,0)</f>
        <v>0</v>
      </c>
      <c r="AL58" s="24">
        <f t="shared" si="20"/>
        <v>0</v>
      </c>
      <c r="AM58" s="107">
        <f t="shared" si="21"/>
        <v>0</v>
      </c>
      <c r="AN58" s="25">
        <f t="shared" si="22"/>
        <v>0</v>
      </c>
      <c r="AO58" s="129">
        <f t="shared" si="18"/>
        <v>0</v>
      </c>
      <c r="AP58" s="888">
        <f t="shared" si="19"/>
        <v>0</v>
      </c>
      <c r="AQ58" s="888">
        <f t="shared" si="19"/>
        <v>0</v>
      </c>
      <c r="AR58" s="888">
        <f t="shared" si="19"/>
        <v>0</v>
      </c>
      <c r="AS58" s="889">
        <f t="shared" si="19"/>
        <v>1</v>
      </c>
    </row>
    <row r="59" spans="1:45" x14ac:dyDescent="0.3">
      <c r="A59" s="4" t="str">
        <f t="shared" si="17"/>
        <v/>
      </c>
      <c r="B59" s="45" t="str">
        <f t="shared" si="17"/>
        <v/>
      </c>
      <c r="C59" s="64" t="str">
        <f t="shared" si="17"/>
        <v>8.3</v>
      </c>
      <c r="D59" s="65" t="str">
        <f t="shared" si="17"/>
        <v>Pokladní</v>
      </c>
      <c r="E59" s="107">
        <f>IFERROR(E17*'Klíč výchozí'!E59,0)</f>
        <v>0</v>
      </c>
      <c r="F59" s="107">
        <f>IFERROR(F17*'Klíč výchozí'!F59,0)</f>
        <v>0</v>
      </c>
      <c r="G59" s="107">
        <f>IFERROR(G17*'Klíč výchozí'!G59,0)</f>
        <v>0</v>
      </c>
      <c r="H59" s="107">
        <f>IFERROR(H17*'Klíč výchozí'!H59,0)</f>
        <v>0</v>
      </c>
      <c r="I59" s="107">
        <f>IFERROR(I17*'Klíč výchozí'!I59,0)</f>
        <v>0</v>
      </c>
      <c r="J59" s="107">
        <f>IFERROR(J17*'Klíč výchozí'!J59,0)</f>
        <v>0</v>
      </c>
      <c r="K59" s="107">
        <f>IFERROR(K17*'Klíč výchozí'!K59,0)</f>
        <v>0</v>
      </c>
      <c r="L59" s="107">
        <f>IFERROR(L17*'Klíč výchozí'!L59,0)</f>
        <v>0</v>
      </c>
      <c r="M59" s="107">
        <f>IFERROR(M17*'Klíč výchozí'!M59,0)</f>
        <v>0</v>
      </c>
      <c r="N59" s="107">
        <f>IFERROR(N17*'Klíč výchozí'!N59,0)</f>
        <v>0</v>
      </c>
      <c r="O59" s="107">
        <f>IFERROR(O17*'Klíč výchozí'!O59,0)</f>
        <v>0</v>
      </c>
      <c r="P59" s="107">
        <f>IFERROR(P17*'Klíč výchozí'!P59,0)</f>
        <v>0</v>
      </c>
      <c r="Q59" s="107">
        <f>IFERROR(Q17*'Klíč výchozí'!Q59,0)</f>
        <v>0</v>
      </c>
      <c r="R59" s="107">
        <f>IFERROR(R17*'Klíč výchozí'!R59,0)</f>
        <v>0</v>
      </c>
      <c r="S59" s="107">
        <f>IFERROR(S17*'Klíč výchozí'!S59,0)</f>
        <v>0</v>
      </c>
      <c r="T59" s="107">
        <f>IFERROR(T17*'Klíč výchozí'!T59,0)</f>
        <v>0</v>
      </c>
      <c r="U59" s="107">
        <f>IFERROR(U17*'Klíč výchozí'!U59,0)</f>
        <v>0</v>
      </c>
      <c r="V59" s="107">
        <f>IFERROR(V17*'Klíč výchozí'!V59,0)</f>
        <v>0</v>
      </c>
      <c r="W59" s="107">
        <f>IFERROR(W17*'Klíč výchozí'!W59,0)</f>
        <v>0</v>
      </c>
      <c r="X59" s="107">
        <f>IFERROR(X17*'Klíč výchozí'!X59,0)</f>
        <v>0</v>
      </c>
      <c r="Y59" s="107">
        <f>IFERROR(Y17*'Klíč výchozí'!Y59,0)</f>
        <v>0</v>
      </c>
      <c r="Z59" s="107">
        <f>IFERROR(Z17*'Klíč výchozí'!Z59,0)</f>
        <v>0</v>
      </c>
      <c r="AA59" s="107">
        <f>IFERROR(AA17*'Klíč výchozí'!AA59,0)</f>
        <v>0</v>
      </c>
      <c r="AB59" s="107">
        <f>IFERROR(AB17*'Klíč výchozí'!AB59,0)</f>
        <v>0</v>
      </c>
      <c r="AC59" s="107">
        <f>IFERROR(AC17*'Klíč výchozí'!AC59,0)</f>
        <v>0</v>
      </c>
      <c r="AD59" s="107">
        <f>IFERROR(AD17*'Klíč výchozí'!AD59,0)</f>
        <v>0</v>
      </c>
      <c r="AE59" s="107">
        <f>IFERROR(AE17*'Klíč výchozí'!AE59,0)</f>
        <v>0</v>
      </c>
      <c r="AF59" s="107">
        <f>IFERROR(AF17*'Klíč výchozí'!AF59,0)</f>
        <v>0</v>
      </c>
      <c r="AG59" s="107">
        <f>IFERROR(AG17*'Klíč výchozí'!AG59,0)</f>
        <v>0</v>
      </c>
      <c r="AH59" s="107">
        <f>IFERROR(AH17*'Klíč výchozí'!AH59,0)</f>
        <v>0</v>
      </c>
      <c r="AI59" s="107">
        <f>IFERROR(AI17*'Klíč výchozí'!AI59,0)</f>
        <v>0</v>
      </c>
      <c r="AJ59" s="107">
        <f>IFERROR(AJ17*'Klíč výchozí'!AJ59,0)</f>
        <v>0</v>
      </c>
      <c r="AK59" s="107">
        <f>IFERROR(AK17*'Klíč výchozí'!AK59,0)</f>
        <v>0</v>
      </c>
      <c r="AL59" s="24">
        <f t="shared" si="20"/>
        <v>0</v>
      </c>
      <c r="AM59" s="107">
        <f t="shared" si="21"/>
        <v>0</v>
      </c>
      <c r="AN59" s="25">
        <f t="shared" si="22"/>
        <v>0</v>
      </c>
      <c r="AO59" s="129">
        <f t="shared" si="18"/>
        <v>0</v>
      </c>
      <c r="AP59" s="888">
        <f t="shared" si="19"/>
        <v>0</v>
      </c>
      <c r="AQ59" s="888">
        <f t="shared" si="19"/>
        <v>0</v>
      </c>
      <c r="AR59" s="888">
        <f t="shared" si="19"/>
        <v>0</v>
      </c>
      <c r="AS59" s="889">
        <f t="shared" si="19"/>
        <v>1</v>
      </c>
    </row>
    <row r="60" spans="1:45" x14ac:dyDescent="0.3">
      <c r="A60" s="4" t="str">
        <f t="shared" si="17"/>
        <v/>
      </c>
      <c r="B60" s="45" t="str">
        <f t="shared" si="17"/>
        <v/>
      </c>
      <c r="C60" s="64" t="str">
        <f t="shared" si="17"/>
        <v>8.4</v>
      </c>
      <c r="D60" s="65" t="str">
        <f t="shared" si="17"/>
        <v>Ostatní zaměstnanci</v>
      </c>
      <c r="E60" s="107">
        <f>IFERROR(E18*'Klíč výchozí'!E60,0)</f>
        <v>0</v>
      </c>
      <c r="F60" s="107">
        <f>IFERROR(F18*'Klíč výchozí'!F60,0)</f>
        <v>0</v>
      </c>
      <c r="G60" s="107">
        <f>IFERROR(G18*'Klíč výchozí'!G60,0)</f>
        <v>0</v>
      </c>
      <c r="H60" s="107">
        <f>IFERROR(H18*'Klíč výchozí'!H60,0)</f>
        <v>0</v>
      </c>
      <c r="I60" s="107">
        <f>IFERROR(I18*'Klíč výchozí'!I60,0)</f>
        <v>0</v>
      </c>
      <c r="J60" s="107">
        <f>IFERROR(J18*'Klíč výchozí'!J60,0)</f>
        <v>0</v>
      </c>
      <c r="K60" s="107">
        <f>IFERROR(K18*'Klíč výchozí'!K60,0)</f>
        <v>0</v>
      </c>
      <c r="L60" s="107">
        <f>IFERROR(L18*'Klíč výchozí'!L60,0)</f>
        <v>0</v>
      </c>
      <c r="M60" s="107">
        <f>IFERROR(M18*'Klíč výchozí'!M60,0)</f>
        <v>0</v>
      </c>
      <c r="N60" s="107">
        <f>IFERROR(N18*'Klíč výchozí'!N60,0)</f>
        <v>0</v>
      </c>
      <c r="O60" s="107">
        <f>IFERROR(O18*'Klíč výchozí'!O60,0)</f>
        <v>0</v>
      </c>
      <c r="P60" s="107">
        <f>IFERROR(P18*'Klíč výchozí'!P60,0)</f>
        <v>0</v>
      </c>
      <c r="Q60" s="107">
        <f>IFERROR(Q18*'Klíč výchozí'!Q60,0)</f>
        <v>0</v>
      </c>
      <c r="R60" s="107">
        <f>IFERROR(R18*'Klíč výchozí'!R60,0)</f>
        <v>0</v>
      </c>
      <c r="S60" s="107">
        <f>IFERROR(S18*'Klíč výchozí'!S60,0)</f>
        <v>0</v>
      </c>
      <c r="T60" s="107">
        <f>IFERROR(T18*'Klíč výchozí'!T60,0)</f>
        <v>0</v>
      </c>
      <c r="U60" s="107">
        <f>IFERROR(U18*'Klíč výchozí'!U60,0)</f>
        <v>0</v>
      </c>
      <c r="V60" s="107">
        <f>IFERROR(V18*'Klíč výchozí'!V60,0)</f>
        <v>0</v>
      </c>
      <c r="W60" s="107">
        <f>IFERROR(W18*'Klíč výchozí'!W60,0)</f>
        <v>0</v>
      </c>
      <c r="X60" s="107">
        <f>IFERROR(X18*'Klíč výchozí'!X60,0)</f>
        <v>0</v>
      </c>
      <c r="Y60" s="107">
        <f>IFERROR(Y18*'Klíč výchozí'!Y60,0)</f>
        <v>0</v>
      </c>
      <c r="Z60" s="107">
        <f>IFERROR(Z18*'Klíč výchozí'!Z60,0)</f>
        <v>0</v>
      </c>
      <c r="AA60" s="107">
        <f>IFERROR(AA18*'Klíč výchozí'!AA60,0)</f>
        <v>0</v>
      </c>
      <c r="AB60" s="107">
        <f>IFERROR(AB18*'Klíč výchozí'!AB60,0)</f>
        <v>0</v>
      </c>
      <c r="AC60" s="107">
        <f>IFERROR(AC18*'Klíč výchozí'!AC60,0)</f>
        <v>0</v>
      </c>
      <c r="AD60" s="107">
        <f>IFERROR(AD18*'Klíč výchozí'!AD60,0)</f>
        <v>0</v>
      </c>
      <c r="AE60" s="107">
        <f>IFERROR(AE18*'Klíč výchozí'!AE60,0)</f>
        <v>0</v>
      </c>
      <c r="AF60" s="107">
        <f>IFERROR(AF18*'Klíč výchozí'!AF60,0)</f>
        <v>0</v>
      </c>
      <c r="AG60" s="107">
        <f>IFERROR(AG18*'Klíč výchozí'!AG60,0)</f>
        <v>0</v>
      </c>
      <c r="AH60" s="107">
        <f>IFERROR(AH18*'Klíč výchozí'!AH60,0)</f>
        <v>0</v>
      </c>
      <c r="AI60" s="107">
        <f>IFERROR(AI18*'Klíč výchozí'!AI60,0)</f>
        <v>0</v>
      </c>
      <c r="AJ60" s="107">
        <f>IFERROR(AJ18*'Klíč výchozí'!AJ60,0)</f>
        <v>0</v>
      </c>
      <c r="AK60" s="107">
        <f>IFERROR(AK18*'Klíč výchozí'!AK60,0)</f>
        <v>0</v>
      </c>
      <c r="AL60" s="24">
        <f t="shared" si="20"/>
        <v>0</v>
      </c>
      <c r="AM60" s="107">
        <f t="shared" si="21"/>
        <v>0</v>
      </c>
      <c r="AN60" s="25">
        <f t="shared" si="22"/>
        <v>0</v>
      </c>
      <c r="AO60" s="129">
        <f t="shared" si="18"/>
        <v>0</v>
      </c>
      <c r="AP60" s="888">
        <f t="shared" si="19"/>
        <v>0</v>
      </c>
      <c r="AQ60" s="888">
        <f t="shared" si="19"/>
        <v>0</v>
      </c>
      <c r="AR60" s="888">
        <f t="shared" si="19"/>
        <v>0</v>
      </c>
      <c r="AS60" s="889">
        <f t="shared" si="19"/>
        <v>1</v>
      </c>
    </row>
    <row r="61" spans="1:45" x14ac:dyDescent="0.3">
      <c r="A61" s="4">
        <f t="shared" si="17"/>
        <v>9</v>
      </c>
      <c r="B61" s="45" t="str">
        <f t="shared" si="17"/>
        <v>Cestovné</v>
      </c>
      <c r="C61" s="64" t="str">
        <f t="shared" si="17"/>
        <v/>
      </c>
      <c r="D61" s="65" t="str">
        <f t="shared" si="17"/>
        <v/>
      </c>
      <c r="E61" s="107">
        <f>IFERROR(E19*'Klíč výchozí'!E61,0)</f>
        <v>0</v>
      </c>
      <c r="F61" s="107">
        <f>IFERROR(F19*'Klíč výchozí'!F61,0)</f>
        <v>0</v>
      </c>
      <c r="G61" s="107">
        <f>IFERROR(G19*'Klíč výchozí'!G61,0)</f>
        <v>0</v>
      </c>
      <c r="H61" s="107">
        <f>IFERROR(H19*'Klíč výchozí'!H61,0)</f>
        <v>0</v>
      </c>
      <c r="I61" s="107">
        <f>IFERROR(I19*'Klíč výchozí'!I61,0)</f>
        <v>0</v>
      </c>
      <c r="J61" s="107">
        <f>IFERROR(J19*'Klíč výchozí'!J61,0)</f>
        <v>0</v>
      </c>
      <c r="K61" s="107">
        <f>IFERROR(K19*'Klíč výchozí'!K61,0)</f>
        <v>0</v>
      </c>
      <c r="L61" s="107">
        <f>IFERROR(L19*'Klíč výchozí'!L61,0)</f>
        <v>0</v>
      </c>
      <c r="M61" s="107">
        <f>IFERROR(M19*'Klíč výchozí'!M61,0)</f>
        <v>0</v>
      </c>
      <c r="N61" s="107">
        <f>IFERROR(N19*'Klíč výchozí'!N61,0)</f>
        <v>0</v>
      </c>
      <c r="O61" s="107">
        <f>IFERROR(O19*'Klíč výchozí'!O61,0)</f>
        <v>0</v>
      </c>
      <c r="P61" s="107">
        <f>IFERROR(P19*'Klíč výchozí'!P61,0)</f>
        <v>0</v>
      </c>
      <c r="Q61" s="107">
        <f>IFERROR(Q19*'Klíč výchozí'!Q61,0)</f>
        <v>0</v>
      </c>
      <c r="R61" s="107">
        <f>IFERROR(R19*'Klíč výchozí'!R61,0)</f>
        <v>0</v>
      </c>
      <c r="S61" s="107">
        <f>IFERROR(S19*'Klíč výchozí'!S61,0)</f>
        <v>0</v>
      </c>
      <c r="T61" s="107">
        <f>IFERROR(T19*'Klíč výchozí'!T61,0)</f>
        <v>0</v>
      </c>
      <c r="U61" s="107">
        <f>IFERROR(U19*'Klíč výchozí'!U61,0)</f>
        <v>0</v>
      </c>
      <c r="V61" s="107">
        <f>IFERROR(V19*'Klíč výchozí'!V61,0)</f>
        <v>0</v>
      </c>
      <c r="W61" s="107">
        <f>IFERROR(W19*'Klíč výchozí'!W61,0)</f>
        <v>0</v>
      </c>
      <c r="X61" s="107">
        <f>IFERROR(X19*'Klíč výchozí'!X61,0)</f>
        <v>0</v>
      </c>
      <c r="Y61" s="107">
        <f>IFERROR(Y19*'Klíč výchozí'!Y61,0)</f>
        <v>0</v>
      </c>
      <c r="Z61" s="107">
        <f>IFERROR(Z19*'Klíč výchozí'!Z61,0)</f>
        <v>0</v>
      </c>
      <c r="AA61" s="107">
        <f>IFERROR(AA19*'Klíč výchozí'!AA61,0)</f>
        <v>0</v>
      </c>
      <c r="AB61" s="107">
        <f>IFERROR(AB19*'Klíč výchozí'!AB61,0)</f>
        <v>0</v>
      </c>
      <c r="AC61" s="107">
        <f>IFERROR(AC19*'Klíč výchozí'!AC61,0)</f>
        <v>0</v>
      </c>
      <c r="AD61" s="107">
        <f>IFERROR(AD19*'Klíč výchozí'!AD61,0)</f>
        <v>0</v>
      </c>
      <c r="AE61" s="107">
        <f>IFERROR(AE19*'Klíč výchozí'!AE61,0)</f>
        <v>0</v>
      </c>
      <c r="AF61" s="107">
        <f>IFERROR(AF19*'Klíč výchozí'!AF61,0)</f>
        <v>0</v>
      </c>
      <c r="AG61" s="107">
        <f>IFERROR(AG19*'Klíč výchozí'!AG61,0)</f>
        <v>0</v>
      </c>
      <c r="AH61" s="107">
        <f>IFERROR(AH19*'Klíč výchozí'!AH61,0)</f>
        <v>0</v>
      </c>
      <c r="AI61" s="107">
        <f>IFERROR(AI19*'Klíč výchozí'!AI61,0)</f>
        <v>0</v>
      </c>
      <c r="AJ61" s="107">
        <f>IFERROR(AJ19*'Klíč výchozí'!AJ61,0)</f>
        <v>0</v>
      </c>
      <c r="AK61" s="107">
        <f>IFERROR(AK19*'Klíč výchozí'!AK61,0)</f>
        <v>0</v>
      </c>
      <c r="AL61" s="24">
        <f t="shared" si="20"/>
        <v>0</v>
      </c>
      <c r="AM61" s="107">
        <f t="shared" si="21"/>
        <v>0</v>
      </c>
      <c r="AN61" s="25">
        <f t="shared" si="22"/>
        <v>0</v>
      </c>
      <c r="AO61" s="129">
        <f t="shared" si="18"/>
        <v>0</v>
      </c>
      <c r="AP61" s="888">
        <f t="shared" si="19"/>
        <v>0</v>
      </c>
      <c r="AQ61" s="888">
        <f t="shared" si="19"/>
        <v>0</v>
      </c>
      <c r="AR61" s="888">
        <f t="shared" si="19"/>
        <v>0</v>
      </c>
      <c r="AS61" s="889">
        <f t="shared" si="19"/>
        <v>1</v>
      </c>
    </row>
    <row r="62" spans="1:45" x14ac:dyDescent="0.3">
      <c r="A62" s="4">
        <f t="shared" si="17"/>
        <v>10</v>
      </c>
      <c r="B62" s="45" t="str">
        <f t="shared" si="17"/>
        <v>Úhrada za použití dopravní cesty</v>
      </c>
      <c r="C62" s="64" t="str">
        <f t="shared" si="17"/>
        <v/>
      </c>
      <c r="D62" s="65" t="str">
        <f t="shared" si="17"/>
        <v/>
      </c>
      <c r="E62" s="107">
        <f>IFERROR(E20*'Klíč výchozí'!E62,0)</f>
        <v>0</v>
      </c>
      <c r="F62" s="107">
        <f>IFERROR(F20*'Klíč výchozí'!F62,0)</f>
        <v>0</v>
      </c>
      <c r="G62" s="107">
        <f>IFERROR(G20*'Klíč výchozí'!G62,0)</f>
        <v>0</v>
      </c>
      <c r="H62" s="107">
        <f>IFERROR(H20*'Klíč výchozí'!H62,0)</f>
        <v>0</v>
      </c>
      <c r="I62" s="107">
        <f>IFERROR(I20*'Klíč výchozí'!I62,0)</f>
        <v>0</v>
      </c>
      <c r="J62" s="107">
        <f>IFERROR(J20*'Klíč výchozí'!J62,0)</f>
        <v>0</v>
      </c>
      <c r="K62" s="107">
        <f>IFERROR(K20*'Klíč výchozí'!K62,0)</f>
        <v>0</v>
      </c>
      <c r="L62" s="107">
        <f>IFERROR(L20*'Klíč výchozí'!L62,0)</f>
        <v>0</v>
      </c>
      <c r="M62" s="107">
        <f>IFERROR(M20*'Klíč výchozí'!M62,0)</f>
        <v>0</v>
      </c>
      <c r="N62" s="107">
        <f>IFERROR(N20*'Klíč výchozí'!N62,0)</f>
        <v>0</v>
      </c>
      <c r="O62" s="107">
        <f>IFERROR(O20*'Klíč výchozí'!O62,0)</f>
        <v>0</v>
      </c>
      <c r="P62" s="107">
        <f>IFERROR(P20*'Klíč výchozí'!P62,0)</f>
        <v>0</v>
      </c>
      <c r="Q62" s="107">
        <f>IFERROR(Q20*'Klíč výchozí'!Q62,0)</f>
        <v>0</v>
      </c>
      <c r="R62" s="107">
        <f>IFERROR(R20*'Klíč výchozí'!R62,0)</f>
        <v>0</v>
      </c>
      <c r="S62" s="107">
        <f>IFERROR(S20*'Klíč výchozí'!S62,0)</f>
        <v>0</v>
      </c>
      <c r="T62" s="107">
        <f>IFERROR(T20*'Klíč výchozí'!T62,0)</f>
        <v>0</v>
      </c>
      <c r="U62" s="107">
        <f>IFERROR(U20*'Klíč výchozí'!U62,0)</f>
        <v>0</v>
      </c>
      <c r="V62" s="107">
        <f>IFERROR(V20*'Klíč výchozí'!V62,0)</f>
        <v>0</v>
      </c>
      <c r="W62" s="107">
        <f>IFERROR(W20*'Klíč výchozí'!W62,0)</f>
        <v>0</v>
      </c>
      <c r="X62" s="107">
        <f>IFERROR(X20*'Klíč výchozí'!X62,0)</f>
        <v>0</v>
      </c>
      <c r="Y62" s="107">
        <f>IFERROR(Y20*'Klíč výchozí'!Y62,0)</f>
        <v>0</v>
      </c>
      <c r="Z62" s="107">
        <f>IFERROR(Z20*'Klíč výchozí'!Z62,0)</f>
        <v>0</v>
      </c>
      <c r="AA62" s="107">
        <f>IFERROR(AA20*'Klíč výchozí'!AA62,0)</f>
        <v>0</v>
      </c>
      <c r="AB62" s="107">
        <f>IFERROR(AB20*'Klíč výchozí'!AB62,0)</f>
        <v>0</v>
      </c>
      <c r="AC62" s="107">
        <f>IFERROR(AC20*'Klíč výchozí'!AC62,0)</f>
        <v>0</v>
      </c>
      <c r="AD62" s="107">
        <f>IFERROR(AD20*'Klíč výchozí'!AD62,0)</f>
        <v>0</v>
      </c>
      <c r="AE62" s="107">
        <f>IFERROR(AE20*'Klíč výchozí'!AE62,0)</f>
        <v>0</v>
      </c>
      <c r="AF62" s="107">
        <f>IFERROR(AF20*'Klíč výchozí'!AF62,0)</f>
        <v>0</v>
      </c>
      <c r="AG62" s="107">
        <f>IFERROR(AG20*'Klíč výchozí'!AG62,0)</f>
        <v>0</v>
      </c>
      <c r="AH62" s="107">
        <f>IFERROR(AH20*'Klíč výchozí'!AH62,0)</f>
        <v>0</v>
      </c>
      <c r="AI62" s="107">
        <f>IFERROR(AI20*'Klíč výchozí'!AI62,0)</f>
        <v>0</v>
      </c>
      <c r="AJ62" s="107">
        <f>IFERROR(AJ20*'Klíč výchozí'!AJ62,0)</f>
        <v>0</v>
      </c>
      <c r="AK62" s="107">
        <f>IFERROR(AK20*'Klíč výchozí'!AK62,0)</f>
        <v>0</v>
      </c>
      <c r="AL62" s="24">
        <f t="shared" si="20"/>
        <v>0</v>
      </c>
      <c r="AM62" s="107">
        <f t="shared" si="21"/>
        <v>0</v>
      </c>
      <c r="AN62" s="25">
        <f t="shared" si="22"/>
        <v>0</v>
      </c>
      <c r="AO62" s="129">
        <f t="shared" si="18"/>
        <v>0</v>
      </c>
      <c r="AP62" s="888">
        <f t="shared" si="19"/>
        <v>1</v>
      </c>
      <c r="AQ62" s="888">
        <f t="shared" si="19"/>
        <v>0</v>
      </c>
      <c r="AR62" s="888">
        <f t="shared" si="19"/>
        <v>0</v>
      </c>
      <c r="AS62" s="889">
        <f t="shared" si="19"/>
        <v>0</v>
      </c>
    </row>
    <row r="63" spans="1:45" x14ac:dyDescent="0.3">
      <c r="A63" s="4">
        <f t="shared" si="17"/>
        <v>11</v>
      </c>
      <c r="B63" s="45" t="str">
        <f t="shared" si="17"/>
        <v>Úhrada za použití ostatní infrastruktury</v>
      </c>
      <c r="C63" s="64" t="str">
        <f t="shared" si="17"/>
        <v/>
      </c>
      <c r="D63" s="65" t="str">
        <f t="shared" si="17"/>
        <v/>
      </c>
      <c r="E63" s="107">
        <f>IFERROR(E21*'Klíč výchozí'!E63,0)</f>
        <v>0</v>
      </c>
      <c r="F63" s="107">
        <f>IFERROR(F21*'Klíč výchozí'!F63,0)</f>
        <v>0</v>
      </c>
      <c r="G63" s="107">
        <f>IFERROR(G21*'Klíč výchozí'!G63,0)</f>
        <v>0</v>
      </c>
      <c r="H63" s="107">
        <f>IFERROR(H21*'Klíč výchozí'!H63,0)</f>
        <v>0</v>
      </c>
      <c r="I63" s="107">
        <f>IFERROR(I21*'Klíč výchozí'!I63,0)</f>
        <v>0</v>
      </c>
      <c r="J63" s="107">
        <f>IFERROR(J21*'Klíč výchozí'!J63,0)</f>
        <v>0</v>
      </c>
      <c r="K63" s="107">
        <f>IFERROR(K21*'Klíč výchozí'!K63,0)</f>
        <v>0</v>
      </c>
      <c r="L63" s="107">
        <f>IFERROR(L21*'Klíč výchozí'!L63,0)</f>
        <v>0</v>
      </c>
      <c r="M63" s="107">
        <f>IFERROR(M21*'Klíč výchozí'!M63,0)</f>
        <v>0</v>
      </c>
      <c r="N63" s="107">
        <f>IFERROR(N21*'Klíč výchozí'!N63,0)</f>
        <v>0</v>
      </c>
      <c r="O63" s="107">
        <f>IFERROR(O21*'Klíč výchozí'!O63,0)</f>
        <v>0</v>
      </c>
      <c r="P63" s="107">
        <f>IFERROR(P21*'Klíč výchozí'!P63,0)</f>
        <v>0</v>
      </c>
      <c r="Q63" s="107">
        <f>IFERROR(Q21*'Klíč výchozí'!Q63,0)</f>
        <v>0</v>
      </c>
      <c r="R63" s="107">
        <f>IFERROR(R21*'Klíč výchozí'!R63,0)</f>
        <v>0</v>
      </c>
      <c r="S63" s="107">
        <f>IFERROR(S21*'Klíč výchozí'!S63,0)</f>
        <v>0</v>
      </c>
      <c r="T63" s="107">
        <f>IFERROR(T21*'Klíč výchozí'!T63,0)</f>
        <v>0</v>
      </c>
      <c r="U63" s="107">
        <f>IFERROR(U21*'Klíč výchozí'!U63,0)</f>
        <v>0</v>
      </c>
      <c r="V63" s="107">
        <f>IFERROR(V21*'Klíč výchozí'!V63,0)</f>
        <v>0</v>
      </c>
      <c r="W63" s="107">
        <f>IFERROR(W21*'Klíč výchozí'!W63,0)</f>
        <v>0</v>
      </c>
      <c r="X63" s="107">
        <f>IFERROR(X21*'Klíč výchozí'!X63,0)</f>
        <v>0</v>
      </c>
      <c r="Y63" s="107">
        <f>IFERROR(Y21*'Klíč výchozí'!Y63,0)</f>
        <v>0</v>
      </c>
      <c r="Z63" s="107">
        <f>IFERROR(Z21*'Klíč výchozí'!Z63,0)</f>
        <v>0</v>
      </c>
      <c r="AA63" s="107">
        <f>IFERROR(AA21*'Klíč výchozí'!AA63,0)</f>
        <v>0</v>
      </c>
      <c r="AB63" s="107">
        <f>IFERROR(AB21*'Klíč výchozí'!AB63,0)</f>
        <v>0</v>
      </c>
      <c r="AC63" s="107">
        <f>IFERROR(AC21*'Klíč výchozí'!AC63,0)</f>
        <v>0</v>
      </c>
      <c r="AD63" s="107">
        <f>IFERROR(AD21*'Klíč výchozí'!AD63,0)</f>
        <v>0</v>
      </c>
      <c r="AE63" s="107">
        <f>IFERROR(AE21*'Klíč výchozí'!AE63,0)</f>
        <v>0</v>
      </c>
      <c r="AF63" s="107">
        <f>IFERROR(AF21*'Klíč výchozí'!AF63,0)</f>
        <v>0</v>
      </c>
      <c r="AG63" s="107">
        <f>IFERROR(AG21*'Klíč výchozí'!AG63,0)</f>
        <v>0</v>
      </c>
      <c r="AH63" s="107">
        <f>IFERROR(AH21*'Klíč výchozí'!AH63,0)</f>
        <v>0</v>
      </c>
      <c r="AI63" s="107">
        <f>IFERROR(AI21*'Klíč výchozí'!AI63,0)</f>
        <v>0</v>
      </c>
      <c r="AJ63" s="107">
        <f>IFERROR(AJ21*'Klíč výchozí'!AJ63,0)</f>
        <v>0</v>
      </c>
      <c r="AK63" s="107">
        <f>IFERROR(AK21*'Klíč výchozí'!AK63,0)</f>
        <v>0</v>
      </c>
      <c r="AL63" s="24">
        <f t="shared" si="20"/>
        <v>0</v>
      </c>
      <c r="AM63" s="107">
        <f t="shared" si="21"/>
        <v>0</v>
      </c>
      <c r="AN63" s="25">
        <f t="shared" si="22"/>
        <v>0</v>
      </c>
      <c r="AO63" s="129">
        <f t="shared" si="18"/>
        <v>0</v>
      </c>
      <c r="AP63" s="888">
        <f t="shared" si="19"/>
        <v>1</v>
      </c>
      <c r="AQ63" s="888">
        <f t="shared" si="19"/>
        <v>0</v>
      </c>
      <c r="AR63" s="888">
        <f t="shared" si="19"/>
        <v>0</v>
      </c>
      <c r="AS63" s="889">
        <f t="shared" si="19"/>
        <v>0</v>
      </c>
    </row>
    <row r="64" spans="1:45" x14ac:dyDescent="0.3">
      <c r="A64" s="4">
        <f t="shared" si="17"/>
        <v>12</v>
      </c>
      <c r="B64" s="45" t="str">
        <f t="shared" si="17"/>
        <v>Ostatní přímé náklady</v>
      </c>
      <c r="C64" s="64" t="str">
        <f t="shared" si="17"/>
        <v>12.1</v>
      </c>
      <c r="D64" s="65" t="str">
        <f t="shared" si="17"/>
        <v>Finanční náklady</v>
      </c>
      <c r="E64" s="107">
        <f>IFERROR(E22*'Klíč výchozí'!E64,0)</f>
        <v>0</v>
      </c>
      <c r="F64" s="107">
        <f>IFERROR(F22*'Klíč výchozí'!F64,0)</f>
        <v>0</v>
      </c>
      <c r="G64" s="107">
        <f>IFERROR(G22*'Klíč výchozí'!G64,0)</f>
        <v>0</v>
      </c>
      <c r="H64" s="107">
        <f>IFERROR(H22*'Klíč výchozí'!H64,0)</f>
        <v>0</v>
      </c>
      <c r="I64" s="107">
        <f>IFERROR(I22*'Klíč výchozí'!I64,0)</f>
        <v>0</v>
      </c>
      <c r="J64" s="107">
        <f>IFERROR(J22*'Klíč výchozí'!J64,0)</f>
        <v>0</v>
      </c>
      <c r="K64" s="107">
        <f>IFERROR(K22*'Klíč výchozí'!K64,0)</f>
        <v>0</v>
      </c>
      <c r="L64" s="107">
        <f>IFERROR(L22*'Klíč výchozí'!L64,0)</f>
        <v>0</v>
      </c>
      <c r="M64" s="107">
        <f>IFERROR(M22*'Klíč výchozí'!M64,0)</f>
        <v>0</v>
      </c>
      <c r="N64" s="107">
        <f>IFERROR(N22*'Klíč výchozí'!N64,0)</f>
        <v>0</v>
      </c>
      <c r="O64" s="107">
        <f>IFERROR(O22*'Klíč výchozí'!O64,0)</f>
        <v>0</v>
      </c>
      <c r="P64" s="107">
        <f>IFERROR(P22*'Klíč výchozí'!P64,0)</f>
        <v>0</v>
      </c>
      <c r="Q64" s="107">
        <f>IFERROR(Q22*'Klíč výchozí'!Q64,0)</f>
        <v>0</v>
      </c>
      <c r="R64" s="107">
        <f>IFERROR(R22*'Klíč výchozí'!R64,0)</f>
        <v>0</v>
      </c>
      <c r="S64" s="107">
        <f>IFERROR(S22*'Klíč výchozí'!S64,0)</f>
        <v>0</v>
      </c>
      <c r="T64" s="107">
        <f>IFERROR(T22*'Klíč výchozí'!T64,0)</f>
        <v>0</v>
      </c>
      <c r="U64" s="107">
        <f>IFERROR(U22*'Klíč výchozí'!U64,0)</f>
        <v>0</v>
      </c>
      <c r="V64" s="107">
        <f>IFERROR(V22*'Klíč výchozí'!V64,0)</f>
        <v>0</v>
      </c>
      <c r="W64" s="107">
        <f>IFERROR(W22*'Klíč výchozí'!W64,0)</f>
        <v>0</v>
      </c>
      <c r="X64" s="107">
        <f>IFERROR(X22*'Klíč výchozí'!X64,0)</f>
        <v>0</v>
      </c>
      <c r="Y64" s="107">
        <f>IFERROR(Y22*'Klíč výchozí'!Y64,0)</f>
        <v>0</v>
      </c>
      <c r="Z64" s="107">
        <f>IFERROR(Z22*'Klíč výchozí'!Z64,0)</f>
        <v>0</v>
      </c>
      <c r="AA64" s="107">
        <f>IFERROR(AA22*'Klíč výchozí'!AA64,0)</f>
        <v>0</v>
      </c>
      <c r="AB64" s="107">
        <f>IFERROR(AB22*'Klíč výchozí'!AB64,0)</f>
        <v>0</v>
      </c>
      <c r="AC64" s="107">
        <f>IFERROR(AC22*'Klíč výchozí'!AC64,0)</f>
        <v>0</v>
      </c>
      <c r="AD64" s="107">
        <f>IFERROR(AD22*'Klíč výchozí'!AD64,0)</f>
        <v>0</v>
      </c>
      <c r="AE64" s="107">
        <f>IFERROR(AE22*'Klíč výchozí'!AE64,0)</f>
        <v>0</v>
      </c>
      <c r="AF64" s="107">
        <f>IFERROR(AF22*'Klíč výchozí'!AF64,0)</f>
        <v>0</v>
      </c>
      <c r="AG64" s="107">
        <f>IFERROR(AG22*'Klíč výchozí'!AG64,0)</f>
        <v>0</v>
      </c>
      <c r="AH64" s="107">
        <f>IFERROR(AH22*'Klíč výchozí'!AH64,0)</f>
        <v>0</v>
      </c>
      <c r="AI64" s="107">
        <f>IFERROR(AI22*'Klíč výchozí'!AI64,0)</f>
        <v>0</v>
      </c>
      <c r="AJ64" s="107">
        <f>IFERROR(AJ22*'Klíč výchozí'!AJ64,0)</f>
        <v>0</v>
      </c>
      <c r="AK64" s="107">
        <f>IFERROR(AK22*'Klíč výchozí'!AK64,0)</f>
        <v>0</v>
      </c>
      <c r="AL64" s="24">
        <f t="shared" si="20"/>
        <v>0</v>
      </c>
      <c r="AM64" s="107">
        <f t="shared" si="21"/>
        <v>0</v>
      </c>
      <c r="AN64" s="25">
        <f t="shared" si="22"/>
        <v>0</v>
      </c>
      <c r="AO64" s="129">
        <f t="shared" si="18"/>
        <v>0</v>
      </c>
      <c r="AP64" s="888">
        <f t="shared" si="19"/>
        <v>0</v>
      </c>
      <c r="AQ64" s="888">
        <f t="shared" si="19"/>
        <v>0</v>
      </c>
      <c r="AR64" s="888">
        <f t="shared" si="19"/>
        <v>1</v>
      </c>
      <c r="AS64" s="889">
        <f t="shared" si="19"/>
        <v>0</v>
      </c>
    </row>
    <row r="65" spans="1:45" x14ac:dyDescent="0.3">
      <c r="A65" s="4" t="str">
        <f t="shared" si="17"/>
        <v/>
      </c>
      <c r="B65" s="45" t="str">
        <f t="shared" si="17"/>
        <v/>
      </c>
      <c r="C65" s="64" t="str">
        <f t="shared" si="17"/>
        <v>12.2</v>
      </c>
      <c r="D65" s="65" t="str">
        <f t="shared" si="17"/>
        <v>Ostatní</v>
      </c>
      <c r="E65" s="107">
        <f>IFERROR(E23*'Klíč výchozí'!E65,0)</f>
        <v>0</v>
      </c>
      <c r="F65" s="107">
        <f>IFERROR(F23*'Klíč výchozí'!F65,0)</f>
        <v>0</v>
      </c>
      <c r="G65" s="107">
        <f>IFERROR(G23*'Klíč výchozí'!G65,0)</f>
        <v>0</v>
      </c>
      <c r="H65" s="107">
        <f>IFERROR(H23*'Klíč výchozí'!H65,0)</f>
        <v>0</v>
      </c>
      <c r="I65" s="107">
        <f>IFERROR(I23*'Klíč výchozí'!I65,0)</f>
        <v>0</v>
      </c>
      <c r="J65" s="107">
        <f>IFERROR(J23*'Klíč výchozí'!J65,0)</f>
        <v>0</v>
      </c>
      <c r="K65" s="107">
        <f>IFERROR(K23*'Klíč výchozí'!K65,0)</f>
        <v>0</v>
      </c>
      <c r="L65" s="107">
        <f>IFERROR(L23*'Klíč výchozí'!L65,0)</f>
        <v>0</v>
      </c>
      <c r="M65" s="107">
        <f>IFERROR(M23*'Klíč výchozí'!M65,0)</f>
        <v>0</v>
      </c>
      <c r="N65" s="107">
        <f>IFERROR(N23*'Klíč výchozí'!N65,0)</f>
        <v>0</v>
      </c>
      <c r="O65" s="107">
        <f>IFERROR(O23*'Klíč výchozí'!O65,0)</f>
        <v>0</v>
      </c>
      <c r="P65" s="107">
        <f>IFERROR(P23*'Klíč výchozí'!P65,0)</f>
        <v>0</v>
      </c>
      <c r="Q65" s="107">
        <f>IFERROR(Q23*'Klíč výchozí'!Q65,0)</f>
        <v>0</v>
      </c>
      <c r="R65" s="107">
        <f>IFERROR(R23*'Klíč výchozí'!R65,0)</f>
        <v>0</v>
      </c>
      <c r="S65" s="107">
        <f>IFERROR(S23*'Klíč výchozí'!S65,0)</f>
        <v>0</v>
      </c>
      <c r="T65" s="107">
        <f>IFERROR(T23*'Klíč výchozí'!T65,0)</f>
        <v>0</v>
      </c>
      <c r="U65" s="107">
        <f>IFERROR(U23*'Klíč výchozí'!U65,0)</f>
        <v>0</v>
      </c>
      <c r="V65" s="107">
        <f>IFERROR(V23*'Klíč výchozí'!V65,0)</f>
        <v>0</v>
      </c>
      <c r="W65" s="107">
        <f>IFERROR(W23*'Klíč výchozí'!W65,0)</f>
        <v>0</v>
      </c>
      <c r="X65" s="107">
        <f>IFERROR(X23*'Klíč výchozí'!X65,0)</f>
        <v>0</v>
      </c>
      <c r="Y65" s="107">
        <f>IFERROR(Y23*'Klíč výchozí'!Y65,0)</f>
        <v>0</v>
      </c>
      <c r="Z65" s="107">
        <f>IFERROR(Z23*'Klíč výchozí'!Z65,0)</f>
        <v>0</v>
      </c>
      <c r="AA65" s="107">
        <f>IFERROR(AA23*'Klíč výchozí'!AA65,0)</f>
        <v>0</v>
      </c>
      <c r="AB65" s="107">
        <f>IFERROR(AB23*'Klíč výchozí'!AB65,0)</f>
        <v>0</v>
      </c>
      <c r="AC65" s="107">
        <f>IFERROR(AC23*'Klíč výchozí'!AC65,0)</f>
        <v>0</v>
      </c>
      <c r="AD65" s="107">
        <f>IFERROR(AD23*'Klíč výchozí'!AD65,0)</f>
        <v>0</v>
      </c>
      <c r="AE65" s="107">
        <f>IFERROR(AE23*'Klíč výchozí'!AE65,0)</f>
        <v>0</v>
      </c>
      <c r="AF65" s="107">
        <f>IFERROR(AF23*'Klíč výchozí'!AF65,0)</f>
        <v>0</v>
      </c>
      <c r="AG65" s="107">
        <f>IFERROR(AG23*'Klíč výchozí'!AG65,0)</f>
        <v>0</v>
      </c>
      <c r="AH65" s="107">
        <f>IFERROR(AH23*'Klíč výchozí'!AH65,0)</f>
        <v>0</v>
      </c>
      <c r="AI65" s="107">
        <f>IFERROR(AI23*'Klíč výchozí'!AI65,0)</f>
        <v>0</v>
      </c>
      <c r="AJ65" s="107">
        <f>IFERROR(AJ23*'Klíč výchozí'!AJ65,0)</f>
        <v>0</v>
      </c>
      <c r="AK65" s="107">
        <f>IFERROR(AK23*'Klíč výchozí'!AK65,0)</f>
        <v>0</v>
      </c>
      <c r="AL65" s="24">
        <f t="shared" si="20"/>
        <v>0</v>
      </c>
      <c r="AM65" s="107">
        <f t="shared" si="21"/>
        <v>0</v>
      </c>
      <c r="AN65" s="25">
        <f t="shared" si="22"/>
        <v>0</v>
      </c>
      <c r="AO65" s="129">
        <f t="shared" si="18"/>
        <v>0</v>
      </c>
      <c r="AP65" s="888">
        <f t="shared" si="19"/>
        <v>0</v>
      </c>
      <c r="AQ65" s="888">
        <f t="shared" si="19"/>
        <v>0</v>
      </c>
      <c r="AR65" s="888">
        <f t="shared" si="19"/>
        <v>0</v>
      </c>
      <c r="AS65" s="889">
        <f t="shared" si="19"/>
        <v>1</v>
      </c>
    </row>
    <row r="66" spans="1:45" x14ac:dyDescent="0.3">
      <c r="A66" s="4">
        <f t="shared" si="17"/>
        <v>13</v>
      </c>
      <c r="B66" s="45" t="str">
        <f t="shared" si="17"/>
        <v>Ostatní služby</v>
      </c>
      <c r="C66" s="340" t="str">
        <f t="shared" si="17"/>
        <v>13.1</v>
      </c>
      <c r="D66" s="65" t="str">
        <f t="shared" si="17"/>
        <v>Ostraha</v>
      </c>
      <c r="E66" s="107">
        <f>IFERROR(E24*'Klíč výchozí'!E66,0)</f>
        <v>0</v>
      </c>
      <c r="F66" s="107">
        <f>IFERROR(F24*'Klíč výchozí'!F66,0)</f>
        <v>0</v>
      </c>
      <c r="G66" s="107">
        <f>IFERROR(G24*'Klíč výchozí'!G66,0)</f>
        <v>0</v>
      </c>
      <c r="H66" s="107">
        <f>IFERROR(H24*'Klíč výchozí'!H66,0)</f>
        <v>0</v>
      </c>
      <c r="I66" s="107">
        <f>IFERROR(I24*'Klíč výchozí'!I66,0)</f>
        <v>0</v>
      </c>
      <c r="J66" s="107">
        <f>IFERROR(J24*'Klíč výchozí'!J66,0)</f>
        <v>0</v>
      </c>
      <c r="K66" s="107">
        <f>IFERROR(K24*'Klíč výchozí'!K66,0)</f>
        <v>0</v>
      </c>
      <c r="L66" s="107">
        <f>IFERROR(L24*'Klíč výchozí'!L66,0)</f>
        <v>0</v>
      </c>
      <c r="M66" s="107">
        <f>IFERROR(M24*'Klíč výchozí'!M66,0)</f>
        <v>0</v>
      </c>
      <c r="N66" s="107">
        <f>IFERROR(N24*'Klíč výchozí'!N66,0)</f>
        <v>0</v>
      </c>
      <c r="O66" s="107">
        <f>IFERROR(O24*'Klíč výchozí'!O66,0)</f>
        <v>0</v>
      </c>
      <c r="P66" s="107">
        <f>IFERROR(P24*'Klíč výchozí'!P66,0)</f>
        <v>0</v>
      </c>
      <c r="Q66" s="107">
        <f>IFERROR(Q24*'Klíč výchozí'!Q66,0)</f>
        <v>0</v>
      </c>
      <c r="R66" s="107">
        <f>IFERROR(R24*'Klíč výchozí'!R66,0)</f>
        <v>0</v>
      </c>
      <c r="S66" s="107">
        <f>IFERROR(S24*'Klíč výchozí'!S66,0)</f>
        <v>0</v>
      </c>
      <c r="T66" s="107">
        <f>IFERROR(T24*'Klíč výchozí'!T66,0)</f>
        <v>0</v>
      </c>
      <c r="U66" s="107">
        <f>IFERROR(U24*'Klíč výchozí'!U66,0)</f>
        <v>0</v>
      </c>
      <c r="V66" s="107">
        <f>IFERROR(V24*'Klíč výchozí'!V66,0)</f>
        <v>0</v>
      </c>
      <c r="W66" s="107">
        <f>IFERROR(W24*'Klíč výchozí'!W66,0)</f>
        <v>0</v>
      </c>
      <c r="X66" s="107">
        <f>IFERROR(X24*'Klíč výchozí'!X66,0)</f>
        <v>0</v>
      </c>
      <c r="Y66" s="107">
        <f>IFERROR(Y24*'Klíč výchozí'!Y66,0)</f>
        <v>0</v>
      </c>
      <c r="Z66" s="107">
        <f>IFERROR(Z24*'Klíč výchozí'!Z66,0)</f>
        <v>0</v>
      </c>
      <c r="AA66" s="107">
        <f>IFERROR(AA24*'Klíč výchozí'!AA66,0)</f>
        <v>0</v>
      </c>
      <c r="AB66" s="107">
        <f>IFERROR(AB24*'Klíč výchozí'!AB66,0)</f>
        <v>0</v>
      </c>
      <c r="AC66" s="107">
        <f>IFERROR(AC24*'Klíč výchozí'!AC66,0)</f>
        <v>0</v>
      </c>
      <c r="AD66" s="107">
        <f>IFERROR(AD24*'Klíč výchozí'!AD66,0)</f>
        <v>0</v>
      </c>
      <c r="AE66" s="107">
        <f>IFERROR(AE24*'Klíč výchozí'!AE66,0)</f>
        <v>0</v>
      </c>
      <c r="AF66" s="107">
        <f>IFERROR(AF24*'Klíč výchozí'!AF66,0)</f>
        <v>0</v>
      </c>
      <c r="AG66" s="107">
        <f>IFERROR(AG24*'Klíč výchozí'!AG66,0)</f>
        <v>0</v>
      </c>
      <c r="AH66" s="107">
        <f>IFERROR(AH24*'Klíč výchozí'!AH66,0)</f>
        <v>0</v>
      </c>
      <c r="AI66" s="107">
        <f>IFERROR(AI24*'Klíč výchozí'!AI66,0)</f>
        <v>0</v>
      </c>
      <c r="AJ66" s="107">
        <f>IFERROR(AJ24*'Klíč výchozí'!AJ66,0)</f>
        <v>0</v>
      </c>
      <c r="AK66" s="107">
        <f>IFERROR(AK24*'Klíč výchozí'!AK66,0)</f>
        <v>0</v>
      </c>
      <c r="AL66" s="24">
        <f t="shared" si="20"/>
        <v>0</v>
      </c>
      <c r="AM66" s="107">
        <f t="shared" si="21"/>
        <v>0</v>
      </c>
      <c r="AN66" s="25">
        <f t="shared" si="22"/>
        <v>0</v>
      </c>
      <c r="AO66" s="129">
        <f t="shared" si="18"/>
        <v>0</v>
      </c>
      <c r="AP66" s="888">
        <f t="shared" si="19"/>
        <v>0</v>
      </c>
      <c r="AQ66" s="888">
        <f t="shared" si="19"/>
        <v>0</v>
      </c>
      <c r="AR66" s="888">
        <f t="shared" si="19"/>
        <v>0</v>
      </c>
      <c r="AS66" s="889">
        <f t="shared" si="19"/>
        <v>1</v>
      </c>
    </row>
    <row r="67" spans="1:45" x14ac:dyDescent="0.3">
      <c r="A67" s="4"/>
      <c r="B67" s="45"/>
      <c r="C67" s="340" t="str">
        <f t="shared" ref="C67:D70" si="23">IF(C25="","",C25)</f>
        <v>13.2</v>
      </c>
      <c r="D67" s="65" t="str">
        <f t="shared" si="23"/>
        <v>Ostatní služby</v>
      </c>
      <c r="E67" s="107">
        <f>IFERROR(E25*'Klíč výchozí'!E67,0)</f>
        <v>0</v>
      </c>
      <c r="F67" s="107">
        <f>IFERROR(F25*'Klíč výchozí'!F67,0)</f>
        <v>0</v>
      </c>
      <c r="G67" s="107">
        <f>IFERROR(G25*'Klíč výchozí'!G67,0)</f>
        <v>0</v>
      </c>
      <c r="H67" s="107">
        <f>IFERROR(H25*'Klíč výchozí'!H67,0)</f>
        <v>0</v>
      </c>
      <c r="I67" s="107">
        <f>IFERROR(I25*'Klíč výchozí'!I67,0)</f>
        <v>0</v>
      </c>
      <c r="J67" s="107">
        <f>IFERROR(J25*'Klíč výchozí'!J67,0)</f>
        <v>0</v>
      </c>
      <c r="K67" s="107">
        <f>IFERROR(K25*'Klíč výchozí'!K67,0)</f>
        <v>0</v>
      </c>
      <c r="L67" s="107">
        <f>IFERROR(L25*'Klíč výchozí'!L67,0)</f>
        <v>0</v>
      </c>
      <c r="M67" s="107">
        <f>IFERROR(M25*'Klíč výchozí'!M67,0)</f>
        <v>0</v>
      </c>
      <c r="N67" s="107">
        <f>IFERROR(N25*'Klíč výchozí'!N67,0)</f>
        <v>0</v>
      </c>
      <c r="O67" s="107">
        <f>IFERROR(O25*'Klíč výchozí'!O67,0)</f>
        <v>0</v>
      </c>
      <c r="P67" s="107">
        <f>IFERROR(P25*'Klíč výchozí'!P67,0)</f>
        <v>0</v>
      </c>
      <c r="Q67" s="107">
        <f>IFERROR(Q25*'Klíč výchozí'!Q67,0)</f>
        <v>0</v>
      </c>
      <c r="R67" s="107">
        <f>IFERROR(R25*'Klíč výchozí'!R67,0)</f>
        <v>0</v>
      </c>
      <c r="S67" s="107">
        <f>IFERROR(S25*'Klíč výchozí'!S67,0)</f>
        <v>0</v>
      </c>
      <c r="T67" s="107">
        <f>IFERROR(T25*'Klíč výchozí'!T67,0)</f>
        <v>0</v>
      </c>
      <c r="U67" s="107">
        <f>IFERROR(U25*'Klíč výchozí'!U67,0)</f>
        <v>0</v>
      </c>
      <c r="V67" s="107">
        <f>IFERROR(V25*'Klíč výchozí'!V67,0)</f>
        <v>0</v>
      </c>
      <c r="W67" s="107">
        <f>IFERROR(W25*'Klíč výchozí'!W67,0)</f>
        <v>0</v>
      </c>
      <c r="X67" s="107">
        <f>IFERROR(X25*'Klíč výchozí'!X67,0)</f>
        <v>0</v>
      </c>
      <c r="Y67" s="107">
        <f>IFERROR(Y25*'Klíč výchozí'!Y67,0)</f>
        <v>0</v>
      </c>
      <c r="Z67" s="107">
        <f>IFERROR(Z25*'Klíč výchozí'!Z67,0)</f>
        <v>0</v>
      </c>
      <c r="AA67" s="107">
        <f>IFERROR(AA25*'Klíč výchozí'!AA67,0)</f>
        <v>0</v>
      </c>
      <c r="AB67" s="107">
        <f>IFERROR(AB25*'Klíč výchozí'!AB67,0)</f>
        <v>0</v>
      </c>
      <c r="AC67" s="107">
        <f>IFERROR(AC25*'Klíč výchozí'!AC67,0)</f>
        <v>0</v>
      </c>
      <c r="AD67" s="107">
        <f>IFERROR(AD25*'Klíč výchozí'!AD67,0)</f>
        <v>0</v>
      </c>
      <c r="AE67" s="107">
        <f>IFERROR(AE25*'Klíč výchozí'!AE67,0)</f>
        <v>0</v>
      </c>
      <c r="AF67" s="107">
        <f>IFERROR(AF25*'Klíč výchozí'!AF67,0)</f>
        <v>0</v>
      </c>
      <c r="AG67" s="107">
        <f>IFERROR(AG25*'Klíč výchozí'!AG67,0)</f>
        <v>0</v>
      </c>
      <c r="AH67" s="107">
        <f>IFERROR(AH25*'Klíč výchozí'!AH67,0)</f>
        <v>0</v>
      </c>
      <c r="AI67" s="107">
        <f>IFERROR(AI25*'Klíč výchozí'!AI67,0)</f>
        <v>0</v>
      </c>
      <c r="AJ67" s="107">
        <f>IFERROR(AJ25*'Klíč výchozí'!AJ67,0)</f>
        <v>0</v>
      </c>
      <c r="AK67" s="107">
        <f>IFERROR(AK25*'Klíč výchozí'!AK67,0)</f>
        <v>0</v>
      </c>
      <c r="AL67" s="24">
        <f t="shared" si="20"/>
        <v>0</v>
      </c>
      <c r="AM67" s="107">
        <f t="shared" si="21"/>
        <v>0</v>
      </c>
      <c r="AN67" s="25">
        <f t="shared" si="22"/>
        <v>0</v>
      </c>
      <c r="AO67" s="129">
        <f t="shared" si="18"/>
        <v>0</v>
      </c>
      <c r="AP67" s="888">
        <f t="shared" si="19"/>
        <v>0</v>
      </c>
      <c r="AQ67" s="888">
        <f t="shared" si="19"/>
        <v>0</v>
      </c>
      <c r="AR67" s="888">
        <f t="shared" si="19"/>
        <v>0</v>
      </c>
      <c r="AS67" s="889">
        <f t="shared" si="19"/>
        <v>1</v>
      </c>
    </row>
    <row r="68" spans="1:45" x14ac:dyDescent="0.3">
      <c r="A68" s="4">
        <f t="shared" ref="A68:B80" si="24">IF(A26="","",A26)</f>
        <v>14</v>
      </c>
      <c r="B68" s="45" t="str">
        <f t="shared" si="24"/>
        <v>Provozní režie</v>
      </c>
      <c r="C68" s="340" t="str">
        <f t="shared" si="23"/>
        <v/>
      </c>
      <c r="D68" s="65" t="str">
        <f t="shared" si="23"/>
        <v/>
      </c>
      <c r="E68" s="107">
        <f>IFERROR(E26*'Klíč výchozí'!E68,0)</f>
        <v>0</v>
      </c>
      <c r="F68" s="107">
        <f>IFERROR(F26*'Klíč výchozí'!F68,0)</f>
        <v>0</v>
      </c>
      <c r="G68" s="107">
        <f>IFERROR(G26*'Klíč výchozí'!G68,0)</f>
        <v>0</v>
      </c>
      <c r="H68" s="107">
        <f>IFERROR(H26*'Klíč výchozí'!H68,0)</f>
        <v>0</v>
      </c>
      <c r="I68" s="107">
        <f>IFERROR(I26*'Klíč výchozí'!I68,0)</f>
        <v>0</v>
      </c>
      <c r="J68" s="107">
        <f>IFERROR(J26*'Klíč výchozí'!J68,0)</f>
        <v>0</v>
      </c>
      <c r="K68" s="107">
        <f>IFERROR(K26*'Klíč výchozí'!K68,0)</f>
        <v>0</v>
      </c>
      <c r="L68" s="107">
        <f>IFERROR(L26*'Klíč výchozí'!L68,0)</f>
        <v>0</v>
      </c>
      <c r="M68" s="107">
        <f>IFERROR(M26*'Klíč výchozí'!M68,0)</f>
        <v>0</v>
      </c>
      <c r="N68" s="107">
        <f>IFERROR(N26*'Klíč výchozí'!N68,0)</f>
        <v>0</v>
      </c>
      <c r="O68" s="107">
        <f>IFERROR(O26*'Klíč výchozí'!O68,0)</f>
        <v>0</v>
      </c>
      <c r="P68" s="107">
        <f>IFERROR(P26*'Klíč výchozí'!P68,0)</f>
        <v>0</v>
      </c>
      <c r="Q68" s="107">
        <f>IFERROR(Q26*'Klíč výchozí'!Q68,0)</f>
        <v>0</v>
      </c>
      <c r="R68" s="107">
        <f>IFERROR(R26*'Klíč výchozí'!R68,0)</f>
        <v>0</v>
      </c>
      <c r="S68" s="107">
        <f>IFERROR(S26*'Klíč výchozí'!S68,0)</f>
        <v>0</v>
      </c>
      <c r="T68" s="107">
        <f>IFERROR(T26*'Klíč výchozí'!T68,0)</f>
        <v>0</v>
      </c>
      <c r="U68" s="107">
        <f>IFERROR(U26*'Klíč výchozí'!U68,0)</f>
        <v>0</v>
      </c>
      <c r="V68" s="107">
        <f>IFERROR(V26*'Klíč výchozí'!V68,0)</f>
        <v>0</v>
      </c>
      <c r="W68" s="107">
        <f>IFERROR(W26*'Klíč výchozí'!W68,0)</f>
        <v>0</v>
      </c>
      <c r="X68" s="107">
        <f>IFERROR(X26*'Klíč výchozí'!X68,0)</f>
        <v>0</v>
      </c>
      <c r="Y68" s="107">
        <f>IFERROR(Y26*'Klíč výchozí'!Y68,0)</f>
        <v>0</v>
      </c>
      <c r="Z68" s="107">
        <f>IFERROR(Z26*'Klíč výchozí'!Z68,0)</f>
        <v>0</v>
      </c>
      <c r="AA68" s="107">
        <f>IFERROR(AA26*'Klíč výchozí'!AA68,0)</f>
        <v>0</v>
      </c>
      <c r="AB68" s="107">
        <f>IFERROR(AB26*'Klíč výchozí'!AB68,0)</f>
        <v>0</v>
      </c>
      <c r="AC68" s="107">
        <f>IFERROR(AC26*'Klíč výchozí'!AC68,0)</f>
        <v>0</v>
      </c>
      <c r="AD68" s="107">
        <f>IFERROR(AD26*'Klíč výchozí'!AD68,0)</f>
        <v>0</v>
      </c>
      <c r="AE68" s="107">
        <f>IFERROR(AE26*'Klíč výchozí'!AE68,0)</f>
        <v>0</v>
      </c>
      <c r="AF68" s="107">
        <f>IFERROR(AF26*'Klíč výchozí'!AF68,0)</f>
        <v>0</v>
      </c>
      <c r="AG68" s="107">
        <f>IFERROR(AG26*'Klíč výchozí'!AG68,0)</f>
        <v>0</v>
      </c>
      <c r="AH68" s="107">
        <f>IFERROR(AH26*'Klíč výchozí'!AH68,0)</f>
        <v>0</v>
      </c>
      <c r="AI68" s="107">
        <f>IFERROR(AI26*'Klíč výchozí'!AI68,0)</f>
        <v>0</v>
      </c>
      <c r="AJ68" s="107">
        <f>IFERROR(AJ26*'Klíč výchozí'!AJ68,0)</f>
        <v>0</v>
      </c>
      <c r="AK68" s="107">
        <f>IFERROR(AK26*'Klíč výchozí'!AK68,0)</f>
        <v>0</v>
      </c>
      <c r="AL68" s="24">
        <f t="shared" si="20"/>
        <v>0</v>
      </c>
      <c r="AM68" s="107">
        <f t="shared" si="21"/>
        <v>0</v>
      </c>
      <c r="AN68" s="25">
        <f t="shared" si="22"/>
        <v>0</v>
      </c>
      <c r="AO68" s="129">
        <f t="shared" si="18"/>
        <v>0</v>
      </c>
      <c r="AP68" s="888">
        <f t="shared" si="19"/>
        <v>0</v>
      </c>
      <c r="AQ68" s="888">
        <f t="shared" si="19"/>
        <v>0</v>
      </c>
      <c r="AR68" s="888">
        <f t="shared" si="19"/>
        <v>0</v>
      </c>
      <c r="AS68" s="889">
        <f t="shared" si="19"/>
        <v>1</v>
      </c>
    </row>
    <row r="69" spans="1:45" x14ac:dyDescent="0.3">
      <c r="A69" s="4">
        <f t="shared" si="24"/>
        <v>15</v>
      </c>
      <c r="B69" s="45" t="str">
        <f t="shared" si="24"/>
        <v>Správní režie</v>
      </c>
      <c r="C69" s="340" t="str">
        <f t="shared" si="23"/>
        <v/>
      </c>
      <c r="D69" s="65" t="str">
        <f t="shared" si="23"/>
        <v/>
      </c>
      <c r="E69" s="107">
        <f>IFERROR(E27*'Klíč výchozí'!E69,0)</f>
        <v>0</v>
      </c>
      <c r="F69" s="107">
        <f>IFERROR(F27*'Klíč výchozí'!F69,0)</f>
        <v>0</v>
      </c>
      <c r="G69" s="107">
        <f>IFERROR(G27*'Klíč výchozí'!G69,0)</f>
        <v>0</v>
      </c>
      <c r="H69" s="107">
        <f>IFERROR(H27*'Klíč výchozí'!H69,0)</f>
        <v>0</v>
      </c>
      <c r="I69" s="107">
        <f>IFERROR(I27*'Klíč výchozí'!I69,0)</f>
        <v>0</v>
      </c>
      <c r="J69" s="107">
        <f>IFERROR(J27*'Klíč výchozí'!J69,0)</f>
        <v>0</v>
      </c>
      <c r="K69" s="107">
        <f>IFERROR(K27*'Klíč výchozí'!K69,0)</f>
        <v>0</v>
      </c>
      <c r="L69" s="107">
        <f>IFERROR(L27*'Klíč výchozí'!L69,0)</f>
        <v>0</v>
      </c>
      <c r="M69" s="107">
        <f>IFERROR(M27*'Klíč výchozí'!M69,0)</f>
        <v>0</v>
      </c>
      <c r="N69" s="107">
        <f>IFERROR(N27*'Klíč výchozí'!N69,0)</f>
        <v>0</v>
      </c>
      <c r="O69" s="107">
        <f>IFERROR(O27*'Klíč výchozí'!O69,0)</f>
        <v>0</v>
      </c>
      <c r="P69" s="107">
        <f>IFERROR(P27*'Klíč výchozí'!P69,0)</f>
        <v>0</v>
      </c>
      <c r="Q69" s="107">
        <f>IFERROR(Q27*'Klíč výchozí'!Q69,0)</f>
        <v>0</v>
      </c>
      <c r="R69" s="107">
        <f>IFERROR(R27*'Klíč výchozí'!R69,0)</f>
        <v>0</v>
      </c>
      <c r="S69" s="107">
        <f>IFERROR(S27*'Klíč výchozí'!S69,0)</f>
        <v>0</v>
      </c>
      <c r="T69" s="107">
        <f>IFERROR(T27*'Klíč výchozí'!T69,0)</f>
        <v>0</v>
      </c>
      <c r="U69" s="107">
        <f>IFERROR(U27*'Klíč výchozí'!U69,0)</f>
        <v>0</v>
      </c>
      <c r="V69" s="107">
        <f>IFERROR(V27*'Klíč výchozí'!V69,0)</f>
        <v>0</v>
      </c>
      <c r="W69" s="107">
        <f>IFERROR(W27*'Klíč výchozí'!W69,0)</f>
        <v>0</v>
      </c>
      <c r="X69" s="107">
        <f>IFERROR(X27*'Klíč výchozí'!X69,0)</f>
        <v>0</v>
      </c>
      <c r="Y69" s="107">
        <f>IFERROR(Y27*'Klíč výchozí'!Y69,0)</f>
        <v>0</v>
      </c>
      <c r="Z69" s="107">
        <f>IFERROR(Z27*'Klíč výchozí'!Z69,0)</f>
        <v>0</v>
      </c>
      <c r="AA69" s="107">
        <f>IFERROR(AA27*'Klíč výchozí'!AA69,0)</f>
        <v>0</v>
      </c>
      <c r="AB69" s="107">
        <f>IFERROR(AB27*'Klíč výchozí'!AB69,0)</f>
        <v>0</v>
      </c>
      <c r="AC69" s="107">
        <f>IFERROR(AC27*'Klíč výchozí'!AC69,0)</f>
        <v>0</v>
      </c>
      <c r="AD69" s="107">
        <f>IFERROR(AD27*'Klíč výchozí'!AD69,0)</f>
        <v>0</v>
      </c>
      <c r="AE69" s="107">
        <f>IFERROR(AE27*'Klíč výchozí'!AE69,0)</f>
        <v>0</v>
      </c>
      <c r="AF69" s="107">
        <f>IFERROR(AF27*'Klíč výchozí'!AF69,0)</f>
        <v>0</v>
      </c>
      <c r="AG69" s="107">
        <f>IFERROR(AG27*'Klíč výchozí'!AG69,0)</f>
        <v>0</v>
      </c>
      <c r="AH69" s="107">
        <f>IFERROR(AH27*'Klíč výchozí'!AH69,0)</f>
        <v>0</v>
      </c>
      <c r="AI69" s="107">
        <f>IFERROR(AI27*'Klíč výchozí'!AI69,0)</f>
        <v>0</v>
      </c>
      <c r="AJ69" s="107">
        <f>IFERROR(AJ27*'Klíč výchozí'!AJ69,0)</f>
        <v>0</v>
      </c>
      <c r="AK69" s="107">
        <f>IFERROR(AK27*'Klíč výchozí'!AK69,0)</f>
        <v>0</v>
      </c>
      <c r="AL69" s="24">
        <f t="shared" si="20"/>
        <v>0</v>
      </c>
      <c r="AM69" s="107">
        <f t="shared" si="21"/>
        <v>0</v>
      </c>
      <c r="AN69" s="25">
        <f t="shared" si="22"/>
        <v>0</v>
      </c>
      <c r="AO69" s="129">
        <f t="shared" si="18"/>
        <v>0</v>
      </c>
      <c r="AP69" s="888">
        <f t="shared" si="19"/>
        <v>0</v>
      </c>
      <c r="AQ69" s="888">
        <f t="shared" si="19"/>
        <v>0</v>
      </c>
      <c r="AR69" s="888">
        <f t="shared" si="19"/>
        <v>0</v>
      </c>
      <c r="AS69" s="889">
        <f t="shared" si="19"/>
        <v>1</v>
      </c>
    </row>
    <row r="70" spans="1:45" x14ac:dyDescent="0.3">
      <c r="A70" s="9">
        <f t="shared" si="24"/>
        <v>16</v>
      </c>
      <c r="B70" s="67" t="str">
        <f t="shared" si="24"/>
        <v>Zisk</v>
      </c>
      <c r="C70" s="341" t="str">
        <f t="shared" si="23"/>
        <v/>
      </c>
      <c r="D70" s="68" t="str">
        <f t="shared" si="23"/>
        <v/>
      </c>
      <c r="E70" s="107">
        <f>IFERROR(E28*'Klíč výchozí'!E70,0)</f>
        <v>0</v>
      </c>
      <c r="F70" s="107">
        <f>IFERROR(F28*'Klíč výchozí'!F70,0)</f>
        <v>0</v>
      </c>
      <c r="G70" s="107">
        <f>IFERROR(G28*'Klíč výchozí'!G70,0)</f>
        <v>0</v>
      </c>
      <c r="H70" s="107">
        <f>IFERROR(H28*'Klíč výchozí'!H70,0)</f>
        <v>0</v>
      </c>
      <c r="I70" s="107">
        <f>IFERROR(I28*'Klíč výchozí'!I70,0)</f>
        <v>0</v>
      </c>
      <c r="J70" s="107">
        <f>IFERROR(J28*'Klíč výchozí'!J70,0)</f>
        <v>0</v>
      </c>
      <c r="K70" s="107">
        <f>IFERROR(K28*'Klíč výchozí'!K70,0)</f>
        <v>0</v>
      </c>
      <c r="L70" s="107">
        <f>IFERROR(L28*'Klíč výchozí'!L70,0)</f>
        <v>0</v>
      </c>
      <c r="M70" s="107">
        <f>IFERROR(M28*'Klíč výchozí'!M70,0)</f>
        <v>0</v>
      </c>
      <c r="N70" s="107">
        <f>IFERROR(N28*'Klíč výchozí'!N70,0)</f>
        <v>0</v>
      </c>
      <c r="O70" s="107">
        <f>IFERROR(O28*'Klíč výchozí'!O70,0)</f>
        <v>0</v>
      </c>
      <c r="P70" s="107">
        <f>IFERROR(P28*'Klíč výchozí'!P70,0)</f>
        <v>0</v>
      </c>
      <c r="Q70" s="107">
        <f>IFERROR(Q28*'Klíč výchozí'!Q70,0)</f>
        <v>0</v>
      </c>
      <c r="R70" s="107">
        <f>IFERROR(R28*'Klíč výchozí'!R70,0)</f>
        <v>0</v>
      </c>
      <c r="S70" s="107">
        <f>IFERROR(S28*'Klíč výchozí'!S70,0)</f>
        <v>0</v>
      </c>
      <c r="T70" s="107">
        <f>IFERROR(T28*'Klíč výchozí'!T70,0)</f>
        <v>0</v>
      </c>
      <c r="U70" s="107">
        <f>IFERROR(U28*'Klíč výchozí'!U70,0)</f>
        <v>0</v>
      </c>
      <c r="V70" s="107">
        <f>IFERROR(V28*'Klíč výchozí'!V70,0)</f>
        <v>0</v>
      </c>
      <c r="W70" s="107">
        <f>IFERROR(W28*'Klíč výchozí'!W70,0)</f>
        <v>0</v>
      </c>
      <c r="X70" s="107">
        <f>IFERROR(X28*'Klíč výchozí'!X70,0)</f>
        <v>0</v>
      </c>
      <c r="Y70" s="107">
        <f>IFERROR(Y28*'Klíč výchozí'!Y70,0)</f>
        <v>0</v>
      </c>
      <c r="Z70" s="107">
        <f>IFERROR(Z28*'Klíč výchozí'!Z70,0)</f>
        <v>0</v>
      </c>
      <c r="AA70" s="107">
        <f>IFERROR(AA28*'Klíč výchozí'!AA70,0)</f>
        <v>0</v>
      </c>
      <c r="AB70" s="107">
        <f>IFERROR(AB28*'Klíč výchozí'!AB70,0)</f>
        <v>0</v>
      </c>
      <c r="AC70" s="107">
        <f>IFERROR(AC28*'Klíč výchozí'!AC70,0)</f>
        <v>0</v>
      </c>
      <c r="AD70" s="107">
        <f>IFERROR(AD28*'Klíč výchozí'!AD70,0)</f>
        <v>0</v>
      </c>
      <c r="AE70" s="107">
        <f>IFERROR(AE28*'Klíč výchozí'!AE70,0)</f>
        <v>0</v>
      </c>
      <c r="AF70" s="107">
        <f>IFERROR(AF28*'Klíč výchozí'!AF70,0)</f>
        <v>0</v>
      </c>
      <c r="AG70" s="107">
        <f>IFERROR(AG28*'Klíč výchozí'!AG70,0)</f>
        <v>0</v>
      </c>
      <c r="AH70" s="107">
        <f>IFERROR(AH28*'Klíč výchozí'!AH70,0)</f>
        <v>0</v>
      </c>
      <c r="AI70" s="107">
        <f>IFERROR(AI28*'Klíč výchozí'!AI70,0)</f>
        <v>0</v>
      </c>
      <c r="AJ70" s="107">
        <f>IFERROR(AJ28*'Klíč výchozí'!AJ70,0)</f>
        <v>0</v>
      </c>
      <c r="AK70" s="107">
        <f>IFERROR(AK28*'Klíč výchozí'!AK70,0)</f>
        <v>0</v>
      </c>
      <c r="AL70" s="24">
        <f t="shared" si="20"/>
        <v>0</v>
      </c>
      <c r="AM70" s="107">
        <f t="shared" si="21"/>
        <v>0</v>
      </c>
      <c r="AN70" s="25">
        <f t="shared" si="22"/>
        <v>0</v>
      </c>
      <c r="AO70" s="129">
        <f t="shared" si="18"/>
        <v>0</v>
      </c>
      <c r="AP70" s="890">
        <f t="shared" si="19"/>
        <v>0</v>
      </c>
      <c r="AQ70" s="888">
        <f t="shared" si="19"/>
        <v>0</v>
      </c>
      <c r="AR70" s="890">
        <f t="shared" si="19"/>
        <v>0</v>
      </c>
      <c r="AS70" s="891">
        <f t="shared" si="19"/>
        <v>1</v>
      </c>
    </row>
    <row r="71" spans="1:45" ht="15.6" thickBot="1" x14ac:dyDescent="0.4">
      <c r="A71" s="5">
        <f t="shared" si="24"/>
        <v>21</v>
      </c>
      <c r="B71" s="69" t="str">
        <f t="shared" si="24"/>
        <v>Výchozí cena [tis.Kč]</v>
      </c>
      <c r="C71" s="342" t="str">
        <f>IF(C29="","",C29)</f>
        <v/>
      </c>
      <c r="D71" s="70" t="s">
        <v>141</v>
      </c>
      <c r="E71" s="108">
        <f t="shared" ref="E71:AM71" si="25">SUM(E45:E70)</f>
        <v>0</v>
      </c>
      <c r="F71" s="108">
        <f t="shared" si="25"/>
        <v>0</v>
      </c>
      <c r="G71" s="108">
        <f t="shared" si="25"/>
        <v>0</v>
      </c>
      <c r="H71" s="108">
        <f t="shared" si="25"/>
        <v>0</v>
      </c>
      <c r="I71" s="108">
        <f t="shared" si="25"/>
        <v>0</v>
      </c>
      <c r="J71" s="108">
        <f t="shared" si="25"/>
        <v>0</v>
      </c>
      <c r="K71" s="108">
        <f t="shared" si="25"/>
        <v>0</v>
      </c>
      <c r="L71" s="108">
        <f t="shared" si="25"/>
        <v>0</v>
      </c>
      <c r="M71" s="108">
        <f t="shared" si="25"/>
        <v>0</v>
      </c>
      <c r="N71" s="108">
        <f t="shared" si="25"/>
        <v>0</v>
      </c>
      <c r="O71" s="108">
        <f t="shared" si="25"/>
        <v>0</v>
      </c>
      <c r="P71" s="108">
        <f t="shared" si="25"/>
        <v>0</v>
      </c>
      <c r="Q71" s="108">
        <f t="shared" si="25"/>
        <v>0</v>
      </c>
      <c r="R71" s="108">
        <f t="shared" si="25"/>
        <v>0</v>
      </c>
      <c r="S71" s="108">
        <f t="shared" si="25"/>
        <v>0</v>
      </c>
      <c r="T71" s="108">
        <f t="shared" si="25"/>
        <v>0</v>
      </c>
      <c r="U71" s="108">
        <f t="shared" si="25"/>
        <v>0</v>
      </c>
      <c r="V71" s="108">
        <f t="shared" si="25"/>
        <v>0</v>
      </c>
      <c r="W71" s="108">
        <f t="shared" si="25"/>
        <v>0</v>
      </c>
      <c r="X71" s="108">
        <f t="shared" si="25"/>
        <v>0</v>
      </c>
      <c r="Y71" s="108">
        <f t="shared" si="25"/>
        <v>0</v>
      </c>
      <c r="Z71" s="108">
        <f t="shared" si="25"/>
        <v>0</v>
      </c>
      <c r="AA71" s="108">
        <f t="shared" si="25"/>
        <v>0</v>
      </c>
      <c r="AB71" s="108">
        <f t="shared" si="25"/>
        <v>0</v>
      </c>
      <c r="AC71" s="108">
        <f t="shared" si="25"/>
        <v>0</v>
      </c>
      <c r="AD71" s="108">
        <f t="shared" si="25"/>
        <v>0</v>
      </c>
      <c r="AE71" s="108">
        <f t="shared" si="25"/>
        <v>0</v>
      </c>
      <c r="AF71" s="108">
        <f t="shared" si="25"/>
        <v>0</v>
      </c>
      <c r="AG71" s="108">
        <f t="shared" si="25"/>
        <v>0</v>
      </c>
      <c r="AH71" s="108">
        <f t="shared" si="25"/>
        <v>0</v>
      </c>
      <c r="AI71" s="108">
        <f t="shared" si="25"/>
        <v>0</v>
      </c>
      <c r="AJ71" s="108">
        <f t="shared" si="25"/>
        <v>0</v>
      </c>
      <c r="AK71" s="108">
        <f t="shared" si="25"/>
        <v>0</v>
      </c>
      <c r="AL71" s="27">
        <f t="shared" si="25"/>
        <v>0</v>
      </c>
      <c r="AM71" s="108">
        <f t="shared" si="25"/>
        <v>0</v>
      </c>
      <c r="AN71" s="28">
        <f t="shared" ref="AN71:AN79" si="26">SUM(E71:AK71)</f>
        <v>0</v>
      </c>
      <c r="AO71" s="130">
        <f t="shared" si="18"/>
        <v>0</v>
      </c>
      <c r="AP71" s="892">
        <f>SUMPRODUCT($AN45:$AN70,AP45:AP70)</f>
        <v>0</v>
      </c>
      <c r="AQ71" s="892">
        <f>SUMPRODUCT($AN45:$AN70,AQ45:AQ70)</f>
        <v>0</v>
      </c>
      <c r="AR71" s="892">
        <f>SUMPRODUCT($AN45:$AN70,AR45:AR70)</f>
        <v>0</v>
      </c>
      <c r="AS71" s="893">
        <f>SUMPRODUCT($AN45:$AN70,AS45:AS70)</f>
        <v>0</v>
      </c>
    </row>
    <row r="72" spans="1:45"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787"/>
      <c r="AM72" s="529"/>
      <c r="AN72" s="782"/>
      <c r="AO72" s="531"/>
      <c r="AP72" s="894"/>
      <c r="AQ72" s="894"/>
      <c r="AR72" s="894"/>
      <c r="AS72" s="895"/>
    </row>
    <row r="73" spans="1:45"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788"/>
      <c r="AM73" s="539"/>
      <c r="AN73" s="784"/>
      <c r="AO73" s="541"/>
      <c r="AP73" s="896"/>
      <c r="AQ73" s="896"/>
      <c r="AR73" s="896"/>
      <c r="AS73" s="897"/>
    </row>
    <row r="74" spans="1:45"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788"/>
      <c r="AM74" s="539"/>
      <c r="AN74" s="784"/>
      <c r="AO74" s="541"/>
      <c r="AP74" s="896"/>
      <c r="AQ74" s="896"/>
      <c r="AR74" s="896"/>
      <c r="AS74" s="897"/>
    </row>
    <row r="75" spans="1:45"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788"/>
      <c r="AM75" s="539"/>
      <c r="AN75" s="784"/>
      <c r="AO75" s="541"/>
      <c r="AP75" s="896"/>
      <c r="AQ75" s="896"/>
      <c r="AR75" s="896"/>
      <c r="AS75" s="897"/>
    </row>
    <row r="76" spans="1:45"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788"/>
      <c r="AM76" s="539"/>
      <c r="AN76" s="784"/>
      <c r="AO76" s="541"/>
      <c r="AP76" s="896"/>
      <c r="AQ76" s="896"/>
      <c r="AR76" s="896"/>
      <c r="AS76" s="897"/>
    </row>
    <row r="77" spans="1:45"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789"/>
      <c r="AM77" s="542"/>
      <c r="AN77" s="227"/>
      <c r="AO77" s="545"/>
      <c r="AP77" s="896"/>
      <c r="AQ77" s="896"/>
      <c r="AR77" s="896"/>
      <c r="AS77" s="897"/>
    </row>
    <row r="78" spans="1:45"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789"/>
      <c r="AM78" s="550"/>
      <c r="AN78" s="558"/>
      <c r="AO78" s="545"/>
      <c r="AP78" s="898"/>
      <c r="AQ78" s="898"/>
      <c r="AR78" s="898"/>
      <c r="AS78" s="899"/>
    </row>
    <row r="79" spans="1:45" ht="15" x14ac:dyDescent="0.35">
      <c r="A79" s="9">
        <f t="shared" si="24"/>
        <v>26</v>
      </c>
      <c r="B79" s="67" t="str">
        <f t="shared" si="24"/>
        <v>Výchozí dopravní výkon [tis.vlkm]</v>
      </c>
      <c r="C79" s="67"/>
      <c r="D79" s="76" t="s">
        <v>463</v>
      </c>
      <c r="E79" s="109">
        <f>'Provoz výchozí'!C15</f>
        <v>41941.396164383565</v>
      </c>
      <c r="F79" s="109">
        <f>'Provoz výchozí'!D15</f>
        <v>422035.29890410963</v>
      </c>
      <c r="G79" s="109">
        <f>'Provoz výchozí'!E15</f>
        <v>822024.64328767126</v>
      </c>
      <c r="H79" s="109">
        <f>'Provoz výchozí'!F15</f>
        <v>125356.20383561644</v>
      </c>
      <c r="I79" s="109">
        <f>'Provoz výchozí'!G15</f>
        <v>2859688.4</v>
      </c>
      <c r="J79" s="109">
        <f>'Provoz výchozí'!H15</f>
        <v>2859688.4</v>
      </c>
      <c r="K79" s="109">
        <f>'Provoz výchozí'!I15</f>
        <v>2859688.4</v>
      </c>
      <c r="L79" s="109">
        <f>'Provoz výchozí'!J15</f>
        <v>2859688.4</v>
      </c>
      <c r="M79" s="109">
        <f>'Provoz výchozí'!K15</f>
        <v>2859688.4</v>
      </c>
      <c r="N79" s="109">
        <f>'Provoz výchozí'!L15</f>
        <v>2859688.4</v>
      </c>
      <c r="O79" s="109">
        <f>'Provoz výchozí'!M15</f>
        <v>2859688.4</v>
      </c>
      <c r="P79" s="109">
        <f>'Provoz výchozí'!N15</f>
        <v>2859688.4</v>
      </c>
      <c r="Q79" s="109">
        <f>'Provoz výchozí'!O15</f>
        <v>2859688.4</v>
      </c>
      <c r="R79" s="109">
        <f>'Provoz výchozí'!P15</f>
        <v>2859688.4</v>
      </c>
      <c r="S79" s="109">
        <f>'Provoz výchozí'!Q15</f>
        <v>2859688.4</v>
      </c>
      <c r="T79" s="109">
        <f>'Provoz výchozí'!R15</f>
        <v>2859688.4</v>
      </c>
      <c r="U79" s="109">
        <f>'Provoz výchozí'!S15</f>
        <v>2859688.4</v>
      </c>
      <c r="V79" s="109">
        <f>'Provoz výchozí'!T15</f>
        <v>2859688.4</v>
      </c>
      <c r="W79" s="109">
        <f>'Provoz výchozí'!U15</f>
        <v>2859688.4</v>
      </c>
      <c r="X79" s="109">
        <f>'Provoz výchozí'!V15</f>
        <v>2859688.4</v>
      </c>
      <c r="Y79" s="109">
        <f>'Provoz výchozí'!W15</f>
        <v>2859688.4</v>
      </c>
      <c r="Z79" s="109">
        <f>'Provoz výchozí'!X15</f>
        <v>2859688.4</v>
      </c>
      <c r="AA79" s="109">
        <f>'Provoz výchozí'!Y15</f>
        <v>2859688.4</v>
      </c>
      <c r="AB79" s="109">
        <f>'Provoz výchozí'!Z15</f>
        <v>2859688.4</v>
      </c>
      <c r="AC79" s="109">
        <f>'Provoz výchozí'!AA15</f>
        <v>2859688.4</v>
      </c>
      <c r="AD79" s="109">
        <f>'Provoz výchozí'!AB15</f>
        <v>2859688.4</v>
      </c>
      <c r="AE79" s="109">
        <f>'Provoz výchozí'!AC15</f>
        <v>2859688.4</v>
      </c>
      <c r="AF79" s="109">
        <f>'Provoz výchozí'!AD15</f>
        <v>2859688.4</v>
      </c>
      <c r="AG79" s="109">
        <f>'Provoz výchozí'!AE15</f>
        <v>2859688.4</v>
      </c>
      <c r="AH79" s="109">
        <f>'Provoz výchozí'!AF15</f>
        <v>2859688.4</v>
      </c>
      <c r="AI79" s="109">
        <f>'Provoz výchozí'!AG15</f>
        <v>2859688.4</v>
      </c>
      <c r="AJ79" s="109">
        <f>'Provoz výchozí'!AH15</f>
        <v>2859688.4</v>
      </c>
      <c r="AK79" s="109">
        <f>'Provoz výchozí'!AI15</f>
        <v>2859688.4</v>
      </c>
      <c r="AL79" s="24">
        <f t="shared" ref="AL79" si="27">SUM(E79:V79)</f>
        <v>41446995.142191768</v>
      </c>
      <c r="AM79" s="107">
        <f t="shared" ref="AM79" si="28">SUM(W79:AK79)</f>
        <v>42895325.999999985</v>
      </c>
      <c r="AN79" s="87">
        <f t="shared" si="26"/>
        <v>84342321.142191797</v>
      </c>
      <c r="AO79" s="420" t="s">
        <v>134</v>
      </c>
      <c r="AP79" s="900">
        <f>$AN79</f>
        <v>84342321.142191797</v>
      </c>
      <c r="AQ79" s="900">
        <f>$AN79</f>
        <v>84342321.142191797</v>
      </c>
      <c r="AR79" s="900">
        <f t="shared" ref="AR79:AS79" si="29">$AN79</f>
        <v>84342321.142191797</v>
      </c>
      <c r="AS79" s="901">
        <f t="shared" si="29"/>
        <v>84342321.142191797</v>
      </c>
    </row>
    <row r="80" spans="1:45" ht="15.6" thickBot="1" x14ac:dyDescent="0.4">
      <c r="A80" s="5">
        <f t="shared" si="24"/>
        <v>27</v>
      </c>
      <c r="B80" s="69" t="str">
        <f t="shared" si="24"/>
        <v>Výchozí jednotková cena [Kč/vlkm]</v>
      </c>
      <c r="C80" s="69"/>
      <c r="D80" s="70" t="s">
        <v>464</v>
      </c>
      <c r="E80" s="105">
        <f t="shared" ref="E80:AS80" si="30">IFERROR(E71/E79,0)</f>
        <v>0</v>
      </c>
      <c r="F80" s="105">
        <f t="shared" si="30"/>
        <v>0</v>
      </c>
      <c r="G80" s="105">
        <f t="shared" si="30"/>
        <v>0</v>
      </c>
      <c r="H80" s="105">
        <f t="shared" si="30"/>
        <v>0</v>
      </c>
      <c r="I80" s="105">
        <f t="shared" si="30"/>
        <v>0</v>
      </c>
      <c r="J80" s="105">
        <f t="shared" si="30"/>
        <v>0</v>
      </c>
      <c r="K80" s="105">
        <f t="shared" si="30"/>
        <v>0</v>
      </c>
      <c r="L80" s="105">
        <f t="shared" si="30"/>
        <v>0</v>
      </c>
      <c r="M80" s="105">
        <f t="shared" si="30"/>
        <v>0</v>
      </c>
      <c r="N80" s="105">
        <f t="shared" si="30"/>
        <v>0</v>
      </c>
      <c r="O80" s="105">
        <f t="shared" si="30"/>
        <v>0</v>
      </c>
      <c r="P80" s="105">
        <f t="shared" si="30"/>
        <v>0</v>
      </c>
      <c r="Q80" s="105">
        <f t="shared" si="30"/>
        <v>0</v>
      </c>
      <c r="R80" s="105">
        <f t="shared" si="30"/>
        <v>0</v>
      </c>
      <c r="S80" s="105">
        <f t="shared" si="30"/>
        <v>0</v>
      </c>
      <c r="T80" s="105">
        <f t="shared" si="30"/>
        <v>0</v>
      </c>
      <c r="U80" s="105">
        <f t="shared" si="30"/>
        <v>0</v>
      </c>
      <c r="V80" s="105">
        <f t="shared" si="30"/>
        <v>0</v>
      </c>
      <c r="W80" s="105">
        <f t="shared" si="30"/>
        <v>0</v>
      </c>
      <c r="X80" s="105">
        <f t="shared" si="30"/>
        <v>0</v>
      </c>
      <c r="Y80" s="105">
        <f t="shared" si="30"/>
        <v>0</v>
      </c>
      <c r="Z80" s="105">
        <f t="shared" si="30"/>
        <v>0</v>
      </c>
      <c r="AA80" s="105">
        <f t="shared" si="30"/>
        <v>0</v>
      </c>
      <c r="AB80" s="105">
        <f t="shared" si="30"/>
        <v>0</v>
      </c>
      <c r="AC80" s="105">
        <f t="shared" si="30"/>
        <v>0</v>
      </c>
      <c r="AD80" s="105">
        <f t="shared" si="30"/>
        <v>0</v>
      </c>
      <c r="AE80" s="105">
        <f t="shared" si="30"/>
        <v>0</v>
      </c>
      <c r="AF80" s="105">
        <f t="shared" si="30"/>
        <v>0</v>
      </c>
      <c r="AG80" s="105">
        <f t="shared" si="30"/>
        <v>0</v>
      </c>
      <c r="AH80" s="105">
        <f t="shared" si="30"/>
        <v>0</v>
      </c>
      <c r="AI80" s="105">
        <f t="shared" si="30"/>
        <v>0</v>
      </c>
      <c r="AJ80" s="105">
        <f t="shared" si="30"/>
        <v>0</v>
      </c>
      <c r="AK80" s="105">
        <f t="shared" si="30"/>
        <v>0</v>
      </c>
      <c r="AL80" s="790">
        <f t="shared" si="30"/>
        <v>0</v>
      </c>
      <c r="AM80" s="105">
        <f t="shared" si="30"/>
        <v>0</v>
      </c>
      <c r="AN80" s="786">
        <f t="shared" si="30"/>
        <v>0</v>
      </c>
      <c r="AO80" s="393" t="s">
        <v>134</v>
      </c>
      <c r="AP80" s="902">
        <f t="shared" si="30"/>
        <v>0</v>
      </c>
      <c r="AQ80" s="902">
        <f t="shared" si="30"/>
        <v>0</v>
      </c>
      <c r="AR80" s="902">
        <f t="shared" si="30"/>
        <v>0</v>
      </c>
      <c r="AS80" s="903">
        <f t="shared" si="30"/>
        <v>0</v>
      </c>
    </row>
    <row r="84" spans="1:45" ht="15" thickBot="1" x14ac:dyDescent="0.35">
      <c r="C84" s="77"/>
      <c r="D84" s="79"/>
      <c r="AN84" s="95"/>
    </row>
    <row r="85" spans="1:45" x14ac:dyDescent="0.3">
      <c r="A85" s="18" t="s">
        <v>75</v>
      </c>
      <c r="B85" s="18"/>
      <c r="C85" s="19"/>
      <c r="D85" s="19"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1023" t="s">
        <v>78</v>
      </c>
      <c r="AM85" s="1024"/>
      <c r="AN85" s="1025"/>
      <c r="AO85" s="758" t="s">
        <v>79</v>
      </c>
      <c r="AP85" s="1017" t="s">
        <v>77</v>
      </c>
      <c r="AQ85" s="1018"/>
      <c r="AR85" s="1018"/>
      <c r="AS85" s="1019"/>
    </row>
    <row r="86" spans="1:45" ht="15" thickBot="1" x14ac:dyDescent="0.35">
      <c r="A86" s="6" t="s">
        <v>629</v>
      </c>
      <c r="B86" s="60"/>
      <c r="C86" s="40"/>
      <c r="D86" s="61"/>
      <c r="E86" s="7" t="str">
        <f>E2</f>
        <v>XII/29</v>
      </c>
      <c r="F86" s="7" t="str">
        <f t="shared" ref="F86:AK86" si="31">F2</f>
        <v>I-VI/30</v>
      </c>
      <c r="G86" s="7" t="str">
        <f t="shared" si="31"/>
        <v>VI-XII/30</v>
      </c>
      <c r="H86" s="7" t="str">
        <f t="shared" si="31"/>
        <v>XII/30</v>
      </c>
      <c r="I86" s="7">
        <f t="shared" si="31"/>
        <v>2031</v>
      </c>
      <c r="J86" s="7">
        <f t="shared" si="31"/>
        <v>2032</v>
      </c>
      <c r="K86" s="7">
        <f t="shared" si="31"/>
        <v>2033</v>
      </c>
      <c r="L86" s="7">
        <f t="shared" si="31"/>
        <v>2034</v>
      </c>
      <c r="M86" s="7">
        <f t="shared" si="31"/>
        <v>2035</v>
      </c>
      <c r="N86" s="7">
        <f t="shared" si="31"/>
        <v>2036</v>
      </c>
      <c r="O86" s="7">
        <f t="shared" si="31"/>
        <v>2037</v>
      </c>
      <c r="P86" s="7">
        <f t="shared" si="31"/>
        <v>2038</v>
      </c>
      <c r="Q86" s="7">
        <f t="shared" si="31"/>
        <v>2039</v>
      </c>
      <c r="R86" s="7">
        <f t="shared" si="31"/>
        <v>2040</v>
      </c>
      <c r="S86" s="7">
        <f t="shared" si="31"/>
        <v>2041</v>
      </c>
      <c r="T86" s="7">
        <f t="shared" si="31"/>
        <v>2042</v>
      </c>
      <c r="U86" s="7">
        <f t="shared" si="31"/>
        <v>2043</v>
      </c>
      <c r="V86" s="7">
        <f t="shared" si="31"/>
        <v>2044</v>
      </c>
      <c r="W86" s="7">
        <f t="shared" si="31"/>
        <v>2045</v>
      </c>
      <c r="X86" s="7">
        <f t="shared" si="31"/>
        <v>2046</v>
      </c>
      <c r="Y86" s="7">
        <f t="shared" si="31"/>
        <v>2047</v>
      </c>
      <c r="Z86" s="7">
        <f t="shared" si="31"/>
        <v>2048</v>
      </c>
      <c r="AA86" s="7">
        <f t="shared" si="31"/>
        <v>2049</v>
      </c>
      <c r="AB86" s="7">
        <f t="shared" si="31"/>
        <v>2050</v>
      </c>
      <c r="AC86" s="7">
        <f t="shared" si="31"/>
        <v>2051</v>
      </c>
      <c r="AD86" s="7">
        <f t="shared" si="31"/>
        <v>2052</v>
      </c>
      <c r="AE86" s="7">
        <f t="shared" si="31"/>
        <v>2053</v>
      </c>
      <c r="AF86" s="7">
        <f t="shared" si="31"/>
        <v>2054</v>
      </c>
      <c r="AG86" s="7">
        <f t="shared" si="31"/>
        <v>2055</v>
      </c>
      <c r="AH86" s="7">
        <f t="shared" si="31"/>
        <v>2056</v>
      </c>
      <c r="AI86" s="7">
        <f t="shared" si="31"/>
        <v>2057</v>
      </c>
      <c r="AJ86" s="7">
        <f t="shared" si="31"/>
        <v>2058</v>
      </c>
      <c r="AK86" s="7">
        <f t="shared" si="31"/>
        <v>2059</v>
      </c>
      <c r="AL86" s="156" t="s">
        <v>667</v>
      </c>
      <c r="AM86" s="7" t="s">
        <v>668</v>
      </c>
      <c r="AN86" s="81" t="s">
        <v>76</v>
      </c>
      <c r="AO86" s="757" t="s">
        <v>76</v>
      </c>
      <c r="AP86" s="884" t="s">
        <v>80</v>
      </c>
      <c r="AQ86" s="884" t="s">
        <v>81</v>
      </c>
      <c r="AR86" s="884" t="s">
        <v>82</v>
      </c>
      <c r="AS86" s="885" t="s">
        <v>83</v>
      </c>
    </row>
    <row r="87" spans="1:45" ht="15" thickTop="1" x14ac:dyDescent="0.3">
      <c r="A87" s="3">
        <f t="shared" ref="A87:D108" si="32">IF(A45="","",A45)</f>
        <v>1</v>
      </c>
      <c r="B87" s="44" t="str">
        <f t="shared" si="32"/>
        <v>Trakční energie a palivo</v>
      </c>
      <c r="C87" s="62">
        <f t="shared" si="32"/>
        <v>1.1000000000000001</v>
      </c>
      <c r="D87" s="63" t="str">
        <f t="shared" si="32"/>
        <v>Elektrická energie</v>
      </c>
      <c r="E87" s="104">
        <f>IFERROR(E3*'Klíč výchozí'!E87,0)</f>
        <v>0</v>
      </c>
      <c r="F87" s="104">
        <f>IFERROR(F3*'Klíč výchozí'!F87,0)</f>
        <v>0</v>
      </c>
      <c r="G87" s="104">
        <f>IFERROR(G3*'Klíč výchozí'!G87,0)</f>
        <v>0</v>
      </c>
      <c r="H87" s="104">
        <f>IFERROR(H3*'Klíč výchozí'!H87,0)</f>
        <v>0</v>
      </c>
      <c r="I87" s="104">
        <f>IFERROR(I3*'Klíč výchozí'!I87,0)</f>
        <v>0</v>
      </c>
      <c r="J87" s="104">
        <f>IFERROR(J3*'Klíč výchozí'!J87,0)</f>
        <v>0</v>
      </c>
      <c r="K87" s="104">
        <f>IFERROR(K3*'Klíč výchozí'!K87,0)</f>
        <v>0</v>
      </c>
      <c r="L87" s="104">
        <f>IFERROR(L3*'Klíč výchozí'!L87,0)</f>
        <v>0</v>
      </c>
      <c r="M87" s="104">
        <f>IFERROR(M3*'Klíč výchozí'!M87,0)</f>
        <v>0</v>
      </c>
      <c r="N87" s="104">
        <f>IFERROR(N3*'Klíč výchozí'!N87,0)</f>
        <v>0</v>
      </c>
      <c r="O87" s="104">
        <f>IFERROR(O3*'Klíč výchozí'!O87,0)</f>
        <v>0</v>
      </c>
      <c r="P87" s="104">
        <f>IFERROR(P3*'Klíč výchozí'!P87,0)</f>
        <v>0</v>
      </c>
      <c r="Q87" s="104">
        <f>IFERROR(Q3*'Klíč výchozí'!Q87,0)</f>
        <v>0</v>
      </c>
      <c r="R87" s="104">
        <f>IFERROR(R3*'Klíč výchozí'!R87,0)</f>
        <v>0</v>
      </c>
      <c r="S87" s="104">
        <f>IFERROR(S3*'Klíč výchozí'!S87,0)</f>
        <v>0</v>
      </c>
      <c r="T87" s="104">
        <f>IFERROR(T3*'Klíč výchozí'!T87,0)</f>
        <v>0</v>
      </c>
      <c r="U87" s="104">
        <f>IFERROR(U3*'Klíč výchozí'!U87,0)</f>
        <v>0</v>
      </c>
      <c r="V87" s="104">
        <f>IFERROR(V3*'Klíč výchozí'!V87,0)</f>
        <v>0</v>
      </c>
      <c r="W87" s="104">
        <f>IFERROR(W3*'Klíč výchozí'!W87,0)</f>
        <v>0</v>
      </c>
      <c r="X87" s="104">
        <f>IFERROR(X3*'Klíč výchozí'!X87,0)</f>
        <v>0</v>
      </c>
      <c r="Y87" s="104">
        <f>IFERROR(Y3*'Klíč výchozí'!Y87,0)</f>
        <v>0</v>
      </c>
      <c r="Z87" s="104">
        <f>IFERROR(Z3*'Klíč výchozí'!Z87,0)</f>
        <v>0</v>
      </c>
      <c r="AA87" s="104">
        <f>IFERROR(AA3*'Klíč výchozí'!AA87,0)</f>
        <v>0</v>
      </c>
      <c r="AB87" s="104">
        <f>IFERROR(AB3*'Klíč výchozí'!AB87,0)</f>
        <v>0</v>
      </c>
      <c r="AC87" s="104">
        <f>IFERROR(AC3*'Klíč výchozí'!AC87,0)</f>
        <v>0</v>
      </c>
      <c r="AD87" s="104">
        <f>IFERROR(AD3*'Klíč výchozí'!AD87,0)</f>
        <v>0</v>
      </c>
      <c r="AE87" s="104">
        <f>IFERROR(AE3*'Klíč výchozí'!AE87,0)</f>
        <v>0</v>
      </c>
      <c r="AF87" s="104">
        <f>IFERROR(AF3*'Klíč výchozí'!AF87,0)</f>
        <v>0</v>
      </c>
      <c r="AG87" s="104">
        <f>IFERROR(AG3*'Klíč výchozí'!AG87,0)</f>
        <v>0</v>
      </c>
      <c r="AH87" s="104">
        <f>IFERROR(AH3*'Klíč výchozí'!AH87,0)</f>
        <v>0</v>
      </c>
      <c r="AI87" s="104">
        <f>IFERROR(AI3*'Klíč výchozí'!AI87,0)</f>
        <v>0</v>
      </c>
      <c r="AJ87" s="104">
        <f>IFERROR(AJ3*'Klíč výchozí'!AJ87,0)</f>
        <v>0</v>
      </c>
      <c r="AK87" s="104">
        <f>IFERROR(AK3*'Klíč výchozí'!AK87,0)</f>
        <v>0</v>
      </c>
      <c r="AL87" s="791">
        <f>SUM(E87:V87)</f>
        <v>0</v>
      </c>
      <c r="AM87" s="686">
        <f>SUM(W87:AK87)</f>
        <v>0</v>
      </c>
      <c r="AN87" s="23">
        <f>SUM(E87:AK87)</f>
        <v>0</v>
      </c>
      <c r="AO87" s="128">
        <f t="shared" ref="AO87:AO113" si="33">IFERROR(SUMPRODUCT(E87:AK87,E$121:AK$121)/SUM(E$121:AK$121),0)</f>
        <v>0</v>
      </c>
      <c r="AP87" s="886">
        <f t="shared" ref="AP87:AS112" si="34">AP3</f>
        <v>0</v>
      </c>
      <c r="AQ87" s="886">
        <f t="shared" si="34"/>
        <v>0</v>
      </c>
      <c r="AR87" s="886">
        <f t="shared" si="34"/>
        <v>0</v>
      </c>
      <c r="AS87" s="887">
        <f t="shared" si="34"/>
        <v>1</v>
      </c>
    </row>
    <row r="88" spans="1:45" x14ac:dyDescent="0.3">
      <c r="A88" s="4" t="str">
        <f t="shared" si="32"/>
        <v/>
      </c>
      <c r="B88" s="45" t="str">
        <f t="shared" si="32"/>
        <v/>
      </c>
      <c r="C88" s="64">
        <f t="shared" si="32"/>
        <v>1.2</v>
      </c>
      <c r="D88" s="65" t="str">
        <f t="shared" si="32"/>
        <v>Motorová nafta</v>
      </c>
      <c r="E88" s="104">
        <f>IFERROR(E4*'Klíč výchozí'!E88,0)</f>
        <v>0</v>
      </c>
      <c r="F88" s="104">
        <f>IFERROR(F4*'Klíč výchozí'!F88,0)</f>
        <v>0</v>
      </c>
      <c r="G88" s="104">
        <f>IFERROR(G4*'Klíč výchozí'!G88,0)</f>
        <v>0</v>
      </c>
      <c r="H88" s="104">
        <f>IFERROR(H4*'Klíč výchozí'!H88,0)</f>
        <v>0</v>
      </c>
      <c r="I88" s="104">
        <f>IFERROR(I4*'Klíč výchozí'!I88,0)</f>
        <v>0</v>
      </c>
      <c r="J88" s="104">
        <f>IFERROR(J4*'Klíč výchozí'!J88,0)</f>
        <v>0</v>
      </c>
      <c r="K88" s="104">
        <f>IFERROR(K4*'Klíč výchozí'!K88,0)</f>
        <v>0</v>
      </c>
      <c r="L88" s="104">
        <f>IFERROR(L4*'Klíč výchozí'!L88,0)</f>
        <v>0</v>
      </c>
      <c r="M88" s="104">
        <f>IFERROR(M4*'Klíč výchozí'!M88,0)</f>
        <v>0</v>
      </c>
      <c r="N88" s="104">
        <f>IFERROR(N4*'Klíč výchozí'!N88,0)</f>
        <v>0</v>
      </c>
      <c r="O88" s="104">
        <f>IFERROR(O4*'Klíč výchozí'!O88,0)</f>
        <v>0</v>
      </c>
      <c r="P88" s="104">
        <f>IFERROR(P4*'Klíč výchozí'!P88,0)</f>
        <v>0</v>
      </c>
      <c r="Q88" s="104">
        <f>IFERROR(Q4*'Klíč výchozí'!Q88,0)</f>
        <v>0</v>
      </c>
      <c r="R88" s="104">
        <f>IFERROR(R4*'Klíč výchozí'!R88,0)</f>
        <v>0</v>
      </c>
      <c r="S88" s="104">
        <f>IFERROR(S4*'Klíč výchozí'!S88,0)</f>
        <v>0</v>
      </c>
      <c r="T88" s="104">
        <f>IFERROR(T4*'Klíč výchozí'!T88,0)</f>
        <v>0</v>
      </c>
      <c r="U88" s="104">
        <f>IFERROR(U4*'Klíč výchozí'!U88,0)</f>
        <v>0</v>
      </c>
      <c r="V88" s="104">
        <f>IFERROR(V4*'Klíč výchozí'!V88,0)</f>
        <v>0</v>
      </c>
      <c r="W88" s="104">
        <f>IFERROR(W4*'Klíč výchozí'!W88,0)</f>
        <v>0</v>
      </c>
      <c r="X88" s="104">
        <f>IFERROR(X4*'Klíč výchozí'!X88,0)</f>
        <v>0</v>
      </c>
      <c r="Y88" s="104">
        <f>IFERROR(Y4*'Klíč výchozí'!Y88,0)</f>
        <v>0</v>
      </c>
      <c r="Z88" s="104">
        <f>IFERROR(Z4*'Klíč výchozí'!Z88,0)</f>
        <v>0</v>
      </c>
      <c r="AA88" s="104">
        <f>IFERROR(AA4*'Klíč výchozí'!AA88,0)</f>
        <v>0</v>
      </c>
      <c r="AB88" s="104">
        <f>IFERROR(AB4*'Klíč výchozí'!AB88,0)</f>
        <v>0</v>
      </c>
      <c r="AC88" s="104">
        <f>IFERROR(AC4*'Klíč výchozí'!AC88,0)</f>
        <v>0</v>
      </c>
      <c r="AD88" s="104">
        <f>IFERROR(AD4*'Klíč výchozí'!AD88,0)</f>
        <v>0</v>
      </c>
      <c r="AE88" s="104">
        <f>IFERROR(AE4*'Klíč výchozí'!AE88,0)</f>
        <v>0</v>
      </c>
      <c r="AF88" s="104">
        <f>IFERROR(AF4*'Klíč výchozí'!AF88,0)</f>
        <v>0</v>
      </c>
      <c r="AG88" s="104">
        <f>IFERROR(AG4*'Klíč výchozí'!AG88,0)</f>
        <v>0</v>
      </c>
      <c r="AH88" s="104">
        <f>IFERROR(AH4*'Klíč výchozí'!AH88,0)</f>
        <v>0</v>
      </c>
      <c r="AI88" s="104">
        <f>IFERROR(AI4*'Klíč výchozí'!AI88,0)</f>
        <v>0</v>
      </c>
      <c r="AJ88" s="104">
        <f>IFERROR(AJ4*'Klíč výchozí'!AJ88,0)</f>
        <v>0</v>
      </c>
      <c r="AK88" s="104">
        <f>IFERROR(AK4*'Klíč výchozí'!AK88,0)</f>
        <v>0</v>
      </c>
      <c r="AL88" s="792">
        <f t="shared" ref="AL88:AL112" si="35">SUM(E88:V88)</f>
        <v>0</v>
      </c>
      <c r="AM88" s="104">
        <f t="shared" ref="AM88:AM112" si="36">SUM(W88:AK88)</f>
        <v>0</v>
      </c>
      <c r="AN88" s="25">
        <f t="shared" ref="AN88:AN112" si="37">SUM(E88:AK88)</f>
        <v>0</v>
      </c>
      <c r="AO88" s="129">
        <f t="shared" si="33"/>
        <v>0</v>
      </c>
      <c r="AP88" s="888">
        <f t="shared" si="34"/>
        <v>0</v>
      </c>
      <c r="AQ88" s="888">
        <f t="shared" si="34"/>
        <v>0</v>
      </c>
      <c r="AR88" s="888">
        <f t="shared" si="34"/>
        <v>0</v>
      </c>
      <c r="AS88" s="889">
        <f t="shared" si="34"/>
        <v>1</v>
      </c>
    </row>
    <row r="89" spans="1:45" x14ac:dyDescent="0.3">
      <c r="A89" s="4">
        <f t="shared" si="32"/>
        <v>2</v>
      </c>
      <c r="B89" s="45" t="str">
        <f t="shared" si="32"/>
        <v>Netrakční energie a palivo</v>
      </c>
      <c r="C89" s="64" t="str">
        <f t="shared" si="32"/>
        <v/>
      </c>
      <c r="D89" s="65" t="str">
        <f t="shared" si="32"/>
        <v/>
      </c>
      <c r="E89" s="104">
        <f>IFERROR(E5*'Klíč výchozí'!E89,0)</f>
        <v>0</v>
      </c>
      <c r="F89" s="104">
        <f>IFERROR(F5*'Klíč výchozí'!F89,0)</f>
        <v>0</v>
      </c>
      <c r="G89" s="104">
        <f>IFERROR(G5*'Klíč výchozí'!G89,0)</f>
        <v>0</v>
      </c>
      <c r="H89" s="104">
        <f>IFERROR(H5*'Klíč výchozí'!H89,0)</f>
        <v>0</v>
      </c>
      <c r="I89" s="104">
        <f>IFERROR(I5*'Klíč výchozí'!I89,0)</f>
        <v>0</v>
      </c>
      <c r="J89" s="104">
        <f>IFERROR(J5*'Klíč výchozí'!J89,0)</f>
        <v>0</v>
      </c>
      <c r="K89" s="104">
        <f>IFERROR(K5*'Klíč výchozí'!K89,0)</f>
        <v>0</v>
      </c>
      <c r="L89" s="104">
        <f>IFERROR(L5*'Klíč výchozí'!L89,0)</f>
        <v>0</v>
      </c>
      <c r="M89" s="104">
        <f>IFERROR(M5*'Klíč výchozí'!M89,0)</f>
        <v>0</v>
      </c>
      <c r="N89" s="104">
        <f>IFERROR(N5*'Klíč výchozí'!N89,0)</f>
        <v>0</v>
      </c>
      <c r="O89" s="104">
        <f>IFERROR(O5*'Klíč výchozí'!O89,0)</f>
        <v>0</v>
      </c>
      <c r="P89" s="104">
        <f>IFERROR(P5*'Klíč výchozí'!P89,0)</f>
        <v>0</v>
      </c>
      <c r="Q89" s="104">
        <f>IFERROR(Q5*'Klíč výchozí'!Q89,0)</f>
        <v>0</v>
      </c>
      <c r="R89" s="104">
        <f>IFERROR(R5*'Klíč výchozí'!R89,0)</f>
        <v>0</v>
      </c>
      <c r="S89" s="104">
        <f>IFERROR(S5*'Klíč výchozí'!S89,0)</f>
        <v>0</v>
      </c>
      <c r="T89" s="104">
        <f>IFERROR(T5*'Klíč výchozí'!T89,0)</f>
        <v>0</v>
      </c>
      <c r="U89" s="104">
        <f>IFERROR(U5*'Klíč výchozí'!U89,0)</f>
        <v>0</v>
      </c>
      <c r="V89" s="104">
        <f>IFERROR(V5*'Klíč výchozí'!V89,0)</f>
        <v>0</v>
      </c>
      <c r="W89" s="104">
        <f>IFERROR(W5*'Klíč výchozí'!W89,0)</f>
        <v>0</v>
      </c>
      <c r="X89" s="104">
        <f>IFERROR(X5*'Klíč výchozí'!X89,0)</f>
        <v>0</v>
      </c>
      <c r="Y89" s="104">
        <f>IFERROR(Y5*'Klíč výchozí'!Y89,0)</f>
        <v>0</v>
      </c>
      <c r="Z89" s="104">
        <f>IFERROR(Z5*'Klíč výchozí'!Z89,0)</f>
        <v>0</v>
      </c>
      <c r="AA89" s="104">
        <f>IFERROR(AA5*'Klíč výchozí'!AA89,0)</f>
        <v>0</v>
      </c>
      <c r="AB89" s="104">
        <f>IFERROR(AB5*'Klíč výchozí'!AB89,0)</f>
        <v>0</v>
      </c>
      <c r="AC89" s="104">
        <f>IFERROR(AC5*'Klíč výchozí'!AC89,0)</f>
        <v>0</v>
      </c>
      <c r="AD89" s="104">
        <f>IFERROR(AD5*'Klíč výchozí'!AD89,0)</f>
        <v>0</v>
      </c>
      <c r="AE89" s="104">
        <f>IFERROR(AE5*'Klíč výchozí'!AE89,0)</f>
        <v>0</v>
      </c>
      <c r="AF89" s="104">
        <f>IFERROR(AF5*'Klíč výchozí'!AF89,0)</f>
        <v>0</v>
      </c>
      <c r="AG89" s="104">
        <f>IFERROR(AG5*'Klíč výchozí'!AG89,0)</f>
        <v>0</v>
      </c>
      <c r="AH89" s="104">
        <f>IFERROR(AH5*'Klíč výchozí'!AH89,0)</f>
        <v>0</v>
      </c>
      <c r="AI89" s="104">
        <f>IFERROR(AI5*'Klíč výchozí'!AI89,0)</f>
        <v>0</v>
      </c>
      <c r="AJ89" s="104">
        <f>IFERROR(AJ5*'Klíč výchozí'!AJ89,0)</f>
        <v>0</v>
      </c>
      <c r="AK89" s="104">
        <f>IFERROR(AK5*'Klíč výchozí'!AK89,0)</f>
        <v>0</v>
      </c>
      <c r="AL89" s="792">
        <f t="shared" si="35"/>
        <v>0</v>
      </c>
      <c r="AM89" s="104">
        <f t="shared" si="36"/>
        <v>0</v>
      </c>
      <c r="AN89" s="25">
        <f t="shared" si="37"/>
        <v>0</v>
      </c>
      <c r="AO89" s="129">
        <f t="shared" si="33"/>
        <v>0</v>
      </c>
      <c r="AP89" s="888">
        <f t="shared" si="34"/>
        <v>0</v>
      </c>
      <c r="AQ89" s="888">
        <f t="shared" si="34"/>
        <v>0</v>
      </c>
      <c r="AR89" s="888">
        <f t="shared" si="34"/>
        <v>0</v>
      </c>
      <c r="AS89" s="889">
        <f t="shared" si="34"/>
        <v>1</v>
      </c>
    </row>
    <row r="90" spans="1:45" x14ac:dyDescent="0.3">
      <c r="A90" s="4">
        <f t="shared" si="32"/>
        <v>3</v>
      </c>
      <c r="B90" s="45" t="str">
        <f t="shared" si="32"/>
        <v>Přímý materiál</v>
      </c>
      <c r="C90" s="64" t="str">
        <f t="shared" si="32"/>
        <v/>
      </c>
      <c r="D90" s="65" t="str">
        <f t="shared" si="32"/>
        <v/>
      </c>
      <c r="E90" s="104">
        <f>IFERROR(E6*'Klíč výchozí'!E90,0)</f>
        <v>0</v>
      </c>
      <c r="F90" s="104">
        <f>IFERROR(F6*'Klíč výchozí'!F90,0)</f>
        <v>0</v>
      </c>
      <c r="G90" s="104">
        <f>IFERROR(G6*'Klíč výchozí'!G90,0)</f>
        <v>0</v>
      </c>
      <c r="H90" s="104">
        <f>IFERROR(H6*'Klíč výchozí'!H90,0)</f>
        <v>0</v>
      </c>
      <c r="I90" s="104">
        <f>IFERROR(I6*'Klíč výchozí'!I90,0)</f>
        <v>0</v>
      </c>
      <c r="J90" s="104">
        <f>IFERROR(J6*'Klíč výchozí'!J90,0)</f>
        <v>0</v>
      </c>
      <c r="K90" s="104">
        <f>IFERROR(K6*'Klíč výchozí'!K90,0)</f>
        <v>0</v>
      </c>
      <c r="L90" s="104">
        <f>IFERROR(L6*'Klíč výchozí'!L90,0)</f>
        <v>0</v>
      </c>
      <c r="M90" s="104">
        <f>IFERROR(M6*'Klíč výchozí'!M90,0)</f>
        <v>0</v>
      </c>
      <c r="N90" s="104">
        <f>IFERROR(N6*'Klíč výchozí'!N90,0)</f>
        <v>0</v>
      </c>
      <c r="O90" s="104">
        <f>IFERROR(O6*'Klíč výchozí'!O90,0)</f>
        <v>0</v>
      </c>
      <c r="P90" s="104">
        <f>IFERROR(P6*'Klíč výchozí'!P90,0)</f>
        <v>0</v>
      </c>
      <c r="Q90" s="104">
        <f>IFERROR(Q6*'Klíč výchozí'!Q90,0)</f>
        <v>0</v>
      </c>
      <c r="R90" s="104">
        <f>IFERROR(R6*'Klíč výchozí'!R90,0)</f>
        <v>0</v>
      </c>
      <c r="S90" s="104">
        <f>IFERROR(S6*'Klíč výchozí'!S90,0)</f>
        <v>0</v>
      </c>
      <c r="T90" s="104">
        <f>IFERROR(T6*'Klíč výchozí'!T90,0)</f>
        <v>0</v>
      </c>
      <c r="U90" s="104">
        <f>IFERROR(U6*'Klíč výchozí'!U90,0)</f>
        <v>0</v>
      </c>
      <c r="V90" s="104">
        <f>IFERROR(V6*'Klíč výchozí'!V90,0)</f>
        <v>0</v>
      </c>
      <c r="W90" s="104">
        <f>IFERROR(W6*'Klíč výchozí'!W90,0)</f>
        <v>0</v>
      </c>
      <c r="X90" s="104">
        <f>IFERROR(X6*'Klíč výchozí'!X90,0)</f>
        <v>0</v>
      </c>
      <c r="Y90" s="104">
        <f>IFERROR(Y6*'Klíč výchozí'!Y90,0)</f>
        <v>0</v>
      </c>
      <c r="Z90" s="104">
        <f>IFERROR(Z6*'Klíč výchozí'!Z90,0)</f>
        <v>0</v>
      </c>
      <c r="AA90" s="104">
        <f>IFERROR(AA6*'Klíč výchozí'!AA90,0)</f>
        <v>0</v>
      </c>
      <c r="AB90" s="104">
        <f>IFERROR(AB6*'Klíč výchozí'!AB90,0)</f>
        <v>0</v>
      </c>
      <c r="AC90" s="104">
        <f>IFERROR(AC6*'Klíč výchozí'!AC90,0)</f>
        <v>0</v>
      </c>
      <c r="AD90" s="104">
        <f>IFERROR(AD6*'Klíč výchozí'!AD90,0)</f>
        <v>0</v>
      </c>
      <c r="AE90" s="104">
        <f>IFERROR(AE6*'Klíč výchozí'!AE90,0)</f>
        <v>0</v>
      </c>
      <c r="AF90" s="104">
        <f>IFERROR(AF6*'Klíč výchozí'!AF90,0)</f>
        <v>0</v>
      </c>
      <c r="AG90" s="104">
        <f>IFERROR(AG6*'Klíč výchozí'!AG90,0)</f>
        <v>0</v>
      </c>
      <c r="AH90" s="104">
        <f>IFERROR(AH6*'Klíč výchozí'!AH90,0)</f>
        <v>0</v>
      </c>
      <c r="AI90" s="104">
        <f>IFERROR(AI6*'Klíč výchozí'!AI90,0)</f>
        <v>0</v>
      </c>
      <c r="AJ90" s="104">
        <f>IFERROR(AJ6*'Klíč výchozí'!AJ90,0)</f>
        <v>0</v>
      </c>
      <c r="AK90" s="104">
        <f>IFERROR(AK6*'Klíč výchozí'!AK90,0)</f>
        <v>0</v>
      </c>
      <c r="AL90" s="792">
        <f t="shared" si="35"/>
        <v>0</v>
      </c>
      <c r="AM90" s="104">
        <f t="shared" si="36"/>
        <v>0</v>
      </c>
      <c r="AN90" s="25">
        <f t="shared" si="37"/>
        <v>0</v>
      </c>
      <c r="AO90" s="129">
        <f t="shared" si="33"/>
        <v>0</v>
      </c>
      <c r="AP90" s="888">
        <f t="shared" si="34"/>
        <v>0</v>
      </c>
      <c r="AQ90" s="888">
        <f t="shared" si="34"/>
        <v>0</v>
      </c>
      <c r="AR90" s="888">
        <f t="shared" si="34"/>
        <v>0</v>
      </c>
      <c r="AS90" s="889">
        <f t="shared" si="34"/>
        <v>1</v>
      </c>
    </row>
    <row r="91" spans="1:45" x14ac:dyDescent="0.3">
      <c r="A91" s="4">
        <f t="shared" si="32"/>
        <v>4</v>
      </c>
      <c r="B91" s="45" t="str">
        <f t="shared" si="32"/>
        <v>Opravy a údržba vozidel</v>
      </c>
      <c r="C91" s="64" t="str">
        <f t="shared" si="32"/>
        <v/>
      </c>
      <c r="D91" s="65" t="str">
        <f t="shared" si="32"/>
        <v/>
      </c>
      <c r="E91" s="104">
        <f>IFERROR(E7*'Klíč výchozí'!E91,0)</f>
        <v>0</v>
      </c>
      <c r="F91" s="104">
        <f>IFERROR(F7*'Klíč výchozí'!F91,0)</f>
        <v>0</v>
      </c>
      <c r="G91" s="104">
        <f>IFERROR(G7*'Klíč výchozí'!G91,0)</f>
        <v>0</v>
      </c>
      <c r="H91" s="104">
        <f>IFERROR(H7*'Klíč výchozí'!H91,0)</f>
        <v>0</v>
      </c>
      <c r="I91" s="104">
        <f>IFERROR(I7*'Klíč výchozí'!I91,0)</f>
        <v>0</v>
      </c>
      <c r="J91" s="104">
        <f>IFERROR(J7*'Klíč výchozí'!J91,0)</f>
        <v>0</v>
      </c>
      <c r="K91" s="104">
        <f>IFERROR(K7*'Klíč výchozí'!K91,0)</f>
        <v>0</v>
      </c>
      <c r="L91" s="104">
        <f>IFERROR(L7*'Klíč výchozí'!L91,0)</f>
        <v>0</v>
      </c>
      <c r="M91" s="104">
        <f>IFERROR(M7*'Klíč výchozí'!M91,0)</f>
        <v>0</v>
      </c>
      <c r="N91" s="104">
        <f>IFERROR(N7*'Klíč výchozí'!N91,0)</f>
        <v>0</v>
      </c>
      <c r="O91" s="104">
        <f>IFERROR(O7*'Klíč výchozí'!O91,0)</f>
        <v>0</v>
      </c>
      <c r="P91" s="104">
        <f>IFERROR(P7*'Klíč výchozí'!P91,0)</f>
        <v>0</v>
      </c>
      <c r="Q91" s="104">
        <f>IFERROR(Q7*'Klíč výchozí'!Q91,0)</f>
        <v>0</v>
      </c>
      <c r="R91" s="104">
        <f>IFERROR(R7*'Klíč výchozí'!R91,0)</f>
        <v>0</v>
      </c>
      <c r="S91" s="104">
        <f>IFERROR(S7*'Klíč výchozí'!S91,0)</f>
        <v>0</v>
      </c>
      <c r="T91" s="104">
        <f>IFERROR(T7*'Klíč výchozí'!T91,0)</f>
        <v>0</v>
      </c>
      <c r="U91" s="104">
        <f>IFERROR(U7*'Klíč výchozí'!U91,0)</f>
        <v>0</v>
      </c>
      <c r="V91" s="104">
        <f>IFERROR(V7*'Klíč výchozí'!V91,0)</f>
        <v>0</v>
      </c>
      <c r="W91" s="104">
        <f>IFERROR(W7*'Klíč výchozí'!W91,0)</f>
        <v>0</v>
      </c>
      <c r="X91" s="104">
        <f>IFERROR(X7*'Klíč výchozí'!X91,0)</f>
        <v>0</v>
      </c>
      <c r="Y91" s="104">
        <f>IFERROR(Y7*'Klíč výchozí'!Y91,0)</f>
        <v>0</v>
      </c>
      <c r="Z91" s="104">
        <f>IFERROR(Z7*'Klíč výchozí'!Z91,0)</f>
        <v>0</v>
      </c>
      <c r="AA91" s="104">
        <f>IFERROR(AA7*'Klíč výchozí'!AA91,0)</f>
        <v>0</v>
      </c>
      <c r="AB91" s="104">
        <f>IFERROR(AB7*'Klíč výchozí'!AB91,0)</f>
        <v>0</v>
      </c>
      <c r="AC91" s="104">
        <f>IFERROR(AC7*'Klíč výchozí'!AC91,0)</f>
        <v>0</v>
      </c>
      <c r="AD91" s="104">
        <f>IFERROR(AD7*'Klíč výchozí'!AD91,0)</f>
        <v>0</v>
      </c>
      <c r="AE91" s="104">
        <f>IFERROR(AE7*'Klíč výchozí'!AE91,0)</f>
        <v>0</v>
      </c>
      <c r="AF91" s="104">
        <f>IFERROR(AF7*'Klíč výchozí'!AF91,0)</f>
        <v>0</v>
      </c>
      <c r="AG91" s="104">
        <f>IFERROR(AG7*'Klíč výchozí'!AG91,0)</f>
        <v>0</v>
      </c>
      <c r="AH91" s="104">
        <f>IFERROR(AH7*'Klíč výchozí'!AH91,0)</f>
        <v>0</v>
      </c>
      <c r="AI91" s="104">
        <f>IFERROR(AI7*'Klíč výchozí'!AI91,0)</f>
        <v>0</v>
      </c>
      <c r="AJ91" s="104">
        <f>IFERROR(AJ7*'Klíč výchozí'!AJ91,0)</f>
        <v>0</v>
      </c>
      <c r="AK91" s="104">
        <f>IFERROR(AK7*'Klíč výchozí'!AK91,0)</f>
        <v>0</v>
      </c>
      <c r="AL91" s="792">
        <f t="shared" si="35"/>
        <v>0</v>
      </c>
      <c r="AM91" s="104">
        <f t="shared" si="36"/>
        <v>0</v>
      </c>
      <c r="AN91" s="25">
        <f t="shared" si="37"/>
        <v>0</v>
      </c>
      <c r="AO91" s="129">
        <f t="shared" si="33"/>
        <v>0</v>
      </c>
      <c r="AP91" s="888">
        <f t="shared" si="34"/>
        <v>0</v>
      </c>
      <c r="AQ91" s="888">
        <f t="shared" si="34"/>
        <v>0</v>
      </c>
      <c r="AR91" s="888">
        <f t="shared" si="34"/>
        <v>0</v>
      </c>
      <c r="AS91" s="889">
        <f t="shared" si="34"/>
        <v>1</v>
      </c>
    </row>
    <row r="92" spans="1:45" x14ac:dyDescent="0.3">
      <c r="A92" s="4">
        <f t="shared" si="32"/>
        <v>5</v>
      </c>
      <c r="B92" s="45" t="str">
        <f t="shared" si="32"/>
        <v>Odpisy dlouhodobého majetku</v>
      </c>
      <c r="C92" s="64">
        <f t="shared" si="32"/>
        <v>5.0999999999999996</v>
      </c>
      <c r="D92" s="66" t="str">
        <f t="shared" si="32"/>
        <v>Vozidla</v>
      </c>
      <c r="E92" s="104">
        <f>IFERROR(E8*'Klíč výchozí'!E92,0)</f>
        <v>0</v>
      </c>
      <c r="F92" s="104">
        <f>IFERROR(F8*'Klíč výchozí'!F92,0)</f>
        <v>0</v>
      </c>
      <c r="G92" s="104">
        <f>IFERROR(G8*'Klíč výchozí'!G92,0)</f>
        <v>0</v>
      </c>
      <c r="H92" s="104">
        <f>IFERROR(H8*'Klíč výchozí'!H92,0)</f>
        <v>0</v>
      </c>
      <c r="I92" s="104">
        <f>IFERROR(I8*'Klíč výchozí'!I92,0)</f>
        <v>0</v>
      </c>
      <c r="J92" s="104">
        <f>IFERROR(J8*'Klíč výchozí'!J92,0)</f>
        <v>0</v>
      </c>
      <c r="K92" s="104">
        <f>IFERROR(K8*'Klíč výchozí'!K92,0)</f>
        <v>0</v>
      </c>
      <c r="L92" s="104">
        <f>IFERROR(L8*'Klíč výchozí'!L92,0)</f>
        <v>0</v>
      </c>
      <c r="M92" s="104">
        <f>IFERROR(M8*'Klíč výchozí'!M92,0)</f>
        <v>0</v>
      </c>
      <c r="N92" s="104">
        <f>IFERROR(N8*'Klíč výchozí'!N92,0)</f>
        <v>0</v>
      </c>
      <c r="O92" s="104">
        <f>IFERROR(O8*'Klíč výchozí'!O92,0)</f>
        <v>0</v>
      </c>
      <c r="P92" s="104">
        <f>IFERROR(P8*'Klíč výchozí'!P92,0)</f>
        <v>0</v>
      </c>
      <c r="Q92" s="104">
        <f>IFERROR(Q8*'Klíč výchozí'!Q92,0)</f>
        <v>0</v>
      </c>
      <c r="R92" s="104">
        <f>IFERROR(R8*'Klíč výchozí'!R92,0)</f>
        <v>0</v>
      </c>
      <c r="S92" s="104">
        <f>IFERROR(S8*'Klíč výchozí'!S92,0)</f>
        <v>0</v>
      </c>
      <c r="T92" s="104">
        <f>IFERROR(T8*'Klíč výchozí'!T92,0)</f>
        <v>0</v>
      </c>
      <c r="U92" s="104">
        <f>IFERROR(U8*'Klíč výchozí'!U92,0)</f>
        <v>0</v>
      </c>
      <c r="V92" s="104">
        <f>IFERROR(V8*'Klíč výchozí'!V92,0)</f>
        <v>0</v>
      </c>
      <c r="W92" s="104">
        <f>IFERROR(W8*'Klíč výchozí'!W92,0)</f>
        <v>0</v>
      </c>
      <c r="X92" s="104">
        <f>IFERROR(X8*'Klíč výchozí'!X92,0)</f>
        <v>0</v>
      </c>
      <c r="Y92" s="104">
        <f>IFERROR(Y8*'Klíč výchozí'!Y92,0)</f>
        <v>0</v>
      </c>
      <c r="Z92" s="104">
        <f>IFERROR(Z8*'Klíč výchozí'!Z92,0)</f>
        <v>0</v>
      </c>
      <c r="AA92" s="104">
        <f>IFERROR(AA8*'Klíč výchozí'!AA92,0)</f>
        <v>0</v>
      </c>
      <c r="AB92" s="104">
        <f>IFERROR(AB8*'Klíč výchozí'!AB92,0)</f>
        <v>0</v>
      </c>
      <c r="AC92" s="104">
        <f>IFERROR(AC8*'Klíč výchozí'!AC92,0)</f>
        <v>0</v>
      </c>
      <c r="AD92" s="104">
        <f>IFERROR(AD8*'Klíč výchozí'!AD92,0)</f>
        <v>0</v>
      </c>
      <c r="AE92" s="104">
        <f>IFERROR(AE8*'Klíč výchozí'!AE92,0)</f>
        <v>0</v>
      </c>
      <c r="AF92" s="104">
        <f>IFERROR(AF8*'Klíč výchozí'!AF92,0)</f>
        <v>0</v>
      </c>
      <c r="AG92" s="104">
        <f>IFERROR(AG8*'Klíč výchozí'!AG92,0)</f>
        <v>0</v>
      </c>
      <c r="AH92" s="104">
        <f>IFERROR(AH8*'Klíč výchozí'!AH92,0)</f>
        <v>0</v>
      </c>
      <c r="AI92" s="104">
        <f>IFERROR(AI8*'Klíč výchozí'!AI92,0)</f>
        <v>0</v>
      </c>
      <c r="AJ92" s="104">
        <f>IFERROR(AJ8*'Klíč výchozí'!AJ92,0)</f>
        <v>0</v>
      </c>
      <c r="AK92" s="104">
        <f>IFERROR(AK8*'Klíč výchozí'!AK92,0)</f>
        <v>0</v>
      </c>
      <c r="AL92" s="792">
        <f t="shared" si="35"/>
        <v>0</v>
      </c>
      <c r="AM92" s="104">
        <f t="shared" si="36"/>
        <v>0</v>
      </c>
      <c r="AN92" s="25">
        <f t="shared" si="37"/>
        <v>0</v>
      </c>
      <c r="AO92" s="129">
        <f t="shared" si="33"/>
        <v>0</v>
      </c>
      <c r="AP92" s="888">
        <f t="shared" si="34"/>
        <v>0</v>
      </c>
      <c r="AQ92" s="888">
        <f t="shared" si="34"/>
        <v>0</v>
      </c>
      <c r="AR92" s="888">
        <f t="shared" si="34"/>
        <v>1</v>
      </c>
      <c r="AS92" s="889">
        <f t="shared" si="34"/>
        <v>0</v>
      </c>
    </row>
    <row r="93" spans="1:45" x14ac:dyDescent="0.3">
      <c r="A93" s="4" t="str">
        <f t="shared" si="32"/>
        <v/>
      </c>
      <c r="B93" s="45" t="str">
        <f t="shared" si="32"/>
        <v/>
      </c>
      <c r="C93" s="64">
        <f t="shared" si="32"/>
        <v>5.2</v>
      </c>
      <c r="D93" s="66" t="str">
        <f t="shared" si="32"/>
        <v>Ostatní</v>
      </c>
      <c r="E93" s="104">
        <f>IFERROR(E9*'Klíč výchozí'!E93,0)</f>
        <v>0</v>
      </c>
      <c r="F93" s="104">
        <f>IFERROR(F9*'Klíč výchozí'!F93,0)</f>
        <v>0</v>
      </c>
      <c r="G93" s="104">
        <f>IFERROR(G9*'Klíč výchozí'!G93,0)</f>
        <v>0</v>
      </c>
      <c r="H93" s="104">
        <f>IFERROR(H9*'Klíč výchozí'!H93,0)</f>
        <v>0</v>
      </c>
      <c r="I93" s="104">
        <f>IFERROR(I9*'Klíč výchozí'!I93,0)</f>
        <v>0</v>
      </c>
      <c r="J93" s="104">
        <f>IFERROR(J9*'Klíč výchozí'!J93,0)</f>
        <v>0</v>
      </c>
      <c r="K93" s="104">
        <f>IFERROR(K9*'Klíč výchozí'!K93,0)</f>
        <v>0</v>
      </c>
      <c r="L93" s="104">
        <f>IFERROR(L9*'Klíč výchozí'!L93,0)</f>
        <v>0</v>
      </c>
      <c r="M93" s="104">
        <f>IFERROR(M9*'Klíč výchozí'!M93,0)</f>
        <v>0</v>
      </c>
      <c r="N93" s="104">
        <f>IFERROR(N9*'Klíč výchozí'!N93,0)</f>
        <v>0</v>
      </c>
      <c r="O93" s="104">
        <f>IFERROR(O9*'Klíč výchozí'!O93,0)</f>
        <v>0</v>
      </c>
      <c r="P93" s="104">
        <f>IFERROR(P9*'Klíč výchozí'!P93,0)</f>
        <v>0</v>
      </c>
      <c r="Q93" s="104">
        <f>IFERROR(Q9*'Klíč výchozí'!Q93,0)</f>
        <v>0</v>
      </c>
      <c r="R93" s="104">
        <f>IFERROR(R9*'Klíč výchozí'!R93,0)</f>
        <v>0</v>
      </c>
      <c r="S93" s="104">
        <f>IFERROR(S9*'Klíč výchozí'!S93,0)</f>
        <v>0</v>
      </c>
      <c r="T93" s="104">
        <f>IFERROR(T9*'Klíč výchozí'!T93,0)</f>
        <v>0</v>
      </c>
      <c r="U93" s="104">
        <f>IFERROR(U9*'Klíč výchozí'!U93,0)</f>
        <v>0</v>
      </c>
      <c r="V93" s="104">
        <f>IFERROR(V9*'Klíč výchozí'!V93,0)</f>
        <v>0</v>
      </c>
      <c r="W93" s="104">
        <f>IFERROR(W9*'Klíč výchozí'!W93,0)</f>
        <v>0</v>
      </c>
      <c r="X93" s="104">
        <f>IFERROR(X9*'Klíč výchozí'!X93,0)</f>
        <v>0</v>
      </c>
      <c r="Y93" s="104">
        <f>IFERROR(Y9*'Klíč výchozí'!Y93,0)</f>
        <v>0</v>
      </c>
      <c r="Z93" s="104">
        <f>IFERROR(Z9*'Klíč výchozí'!Z93,0)</f>
        <v>0</v>
      </c>
      <c r="AA93" s="104">
        <f>IFERROR(AA9*'Klíč výchozí'!AA93,0)</f>
        <v>0</v>
      </c>
      <c r="AB93" s="104">
        <f>IFERROR(AB9*'Klíč výchozí'!AB93,0)</f>
        <v>0</v>
      </c>
      <c r="AC93" s="104">
        <f>IFERROR(AC9*'Klíč výchozí'!AC93,0)</f>
        <v>0</v>
      </c>
      <c r="AD93" s="104">
        <f>IFERROR(AD9*'Klíč výchozí'!AD93,0)</f>
        <v>0</v>
      </c>
      <c r="AE93" s="104">
        <f>IFERROR(AE9*'Klíč výchozí'!AE93,0)</f>
        <v>0</v>
      </c>
      <c r="AF93" s="104">
        <f>IFERROR(AF9*'Klíč výchozí'!AF93,0)</f>
        <v>0</v>
      </c>
      <c r="AG93" s="104">
        <f>IFERROR(AG9*'Klíč výchozí'!AG93,0)</f>
        <v>0</v>
      </c>
      <c r="AH93" s="104">
        <f>IFERROR(AH9*'Klíč výchozí'!AH93,0)</f>
        <v>0</v>
      </c>
      <c r="AI93" s="104">
        <f>IFERROR(AI9*'Klíč výchozí'!AI93,0)</f>
        <v>0</v>
      </c>
      <c r="AJ93" s="104">
        <f>IFERROR(AJ9*'Klíč výchozí'!AJ93,0)</f>
        <v>0</v>
      </c>
      <c r="AK93" s="104">
        <f>IFERROR(AK9*'Klíč výchozí'!AK93,0)</f>
        <v>0</v>
      </c>
      <c r="AL93" s="792">
        <f t="shared" si="35"/>
        <v>0</v>
      </c>
      <c r="AM93" s="104">
        <f t="shared" si="36"/>
        <v>0</v>
      </c>
      <c r="AN93" s="25">
        <f t="shared" si="37"/>
        <v>0</v>
      </c>
      <c r="AO93" s="129">
        <f t="shared" si="33"/>
        <v>0</v>
      </c>
      <c r="AP93" s="888">
        <f t="shared" si="34"/>
        <v>0</v>
      </c>
      <c r="AQ93" s="888">
        <f t="shared" si="34"/>
        <v>0</v>
      </c>
      <c r="AR93" s="888">
        <f t="shared" si="34"/>
        <v>0</v>
      </c>
      <c r="AS93" s="889">
        <f t="shared" si="34"/>
        <v>1</v>
      </c>
    </row>
    <row r="94" spans="1:45" x14ac:dyDescent="0.3">
      <c r="A94" s="4">
        <f t="shared" si="32"/>
        <v>6</v>
      </c>
      <c r="B94" s="45" t="str">
        <f t="shared" si="32"/>
        <v>Pronájem a leasing vozidel</v>
      </c>
      <c r="C94" s="64" t="str">
        <f t="shared" si="32"/>
        <v/>
      </c>
      <c r="D94" s="65" t="str">
        <f t="shared" si="32"/>
        <v/>
      </c>
      <c r="E94" s="104">
        <f>IFERROR(E10*'Klíč výchozí'!E94,0)</f>
        <v>0</v>
      </c>
      <c r="F94" s="104">
        <f>IFERROR(F10*'Klíč výchozí'!F94,0)</f>
        <v>0</v>
      </c>
      <c r="G94" s="104">
        <f>IFERROR(G10*'Klíč výchozí'!G94,0)</f>
        <v>0</v>
      </c>
      <c r="H94" s="104">
        <f>IFERROR(H10*'Klíč výchozí'!H94,0)</f>
        <v>0</v>
      </c>
      <c r="I94" s="104">
        <f>IFERROR(I10*'Klíč výchozí'!I94,0)</f>
        <v>0</v>
      </c>
      <c r="J94" s="104">
        <f>IFERROR(J10*'Klíč výchozí'!J94,0)</f>
        <v>0</v>
      </c>
      <c r="K94" s="104">
        <f>IFERROR(K10*'Klíč výchozí'!K94,0)</f>
        <v>0</v>
      </c>
      <c r="L94" s="104">
        <f>IFERROR(L10*'Klíč výchozí'!L94,0)</f>
        <v>0</v>
      </c>
      <c r="M94" s="104">
        <f>IFERROR(M10*'Klíč výchozí'!M94,0)</f>
        <v>0</v>
      </c>
      <c r="N94" s="104">
        <f>IFERROR(N10*'Klíč výchozí'!N94,0)</f>
        <v>0</v>
      </c>
      <c r="O94" s="104">
        <f>IFERROR(O10*'Klíč výchozí'!O94,0)</f>
        <v>0</v>
      </c>
      <c r="P94" s="104">
        <f>IFERROR(P10*'Klíč výchozí'!P94,0)</f>
        <v>0</v>
      </c>
      <c r="Q94" s="104">
        <f>IFERROR(Q10*'Klíč výchozí'!Q94,0)</f>
        <v>0</v>
      </c>
      <c r="R94" s="104">
        <f>IFERROR(R10*'Klíč výchozí'!R94,0)</f>
        <v>0</v>
      </c>
      <c r="S94" s="104">
        <f>IFERROR(S10*'Klíč výchozí'!S94,0)</f>
        <v>0</v>
      </c>
      <c r="T94" s="104">
        <f>IFERROR(T10*'Klíč výchozí'!T94,0)</f>
        <v>0</v>
      </c>
      <c r="U94" s="104">
        <f>IFERROR(U10*'Klíč výchozí'!U94,0)</f>
        <v>0</v>
      </c>
      <c r="V94" s="104">
        <f>IFERROR(V10*'Klíč výchozí'!V94,0)</f>
        <v>0</v>
      </c>
      <c r="W94" s="104">
        <f>IFERROR(W10*'Klíč výchozí'!W94,0)</f>
        <v>0</v>
      </c>
      <c r="X94" s="104">
        <f>IFERROR(X10*'Klíč výchozí'!X94,0)</f>
        <v>0</v>
      </c>
      <c r="Y94" s="104">
        <f>IFERROR(Y10*'Klíč výchozí'!Y94,0)</f>
        <v>0</v>
      </c>
      <c r="Z94" s="104">
        <f>IFERROR(Z10*'Klíč výchozí'!Z94,0)</f>
        <v>0</v>
      </c>
      <c r="AA94" s="104">
        <f>IFERROR(AA10*'Klíč výchozí'!AA94,0)</f>
        <v>0</v>
      </c>
      <c r="AB94" s="104">
        <f>IFERROR(AB10*'Klíč výchozí'!AB94,0)</f>
        <v>0</v>
      </c>
      <c r="AC94" s="104">
        <f>IFERROR(AC10*'Klíč výchozí'!AC94,0)</f>
        <v>0</v>
      </c>
      <c r="AD94" s="104">
        <f>IFERROR(AD10*'Klíč výchozí'!AD94,0)</f>
        <v>0</v>
      </c>
      <c r="AE94" s="104">
        <f>IFERROR(AE10*'Klíč výchozí'!AE94,0)</f>
        <v>0</v>
      </c>
      <c r="AF94" s="104">
        <f>IFERROR(AF10*'Klíč výchozí'!AF94,0)</f>
        <v>0</v>
      </c>
      <c r="AG94" s="104">
        <f>IFERROR(AG10*'Klíč výchozí'!AG94,0)</f>
        <v>0</v>
      </c>
      <c r="AH94" s="104">
        <f>IFERROR(AH10*'Klíč výchozí'!AH94,0)</f>
        <v>0</v>
      </c>
      <c r="AI94" s="104">
        <f>IFERROR(AI10*'Klíč výchozí'!AI94,0)</f>
        <v>0</v>
      </c>
      <c r="AJ94" s="104">
        <f>IFERROR(AJ10*'Klíč výchozí'!AJ94,0)</f>
        <v>0</v>
      </c>
      <c r="AK94" s="104">
        <f>IFERROR(AK10*'Klíč výchozí'!AK94,0)</f>
        <v>0</v>
      </c>
      <c r="AL94" s="792">
        <f t="shared" si="35"/>
        <v>0</v>
      </c>
      <c r="AM94" s="104">
        <f t="shared" si="36"/>
        <v>0</v>
      </c>
      <c r="AN94" s="25">
        <f t="shared" si="37"/>
        <v>0</v>
      </c>
      <c r="AO94" s="129">
        <f t="shared" si="33"/>
        <v>0</v>
      </c>
      <c r="AP94" s="888">
        <f t="shared" si="34"/>
        <v>0</v>
      </c>
      <c r="AQ94" s="888">
        <f t="shared" si="34"/>
        <v>0</v>
      </c>
      <c r="AR94" s="888">
        <f t="shared" si="34"/>
        <v>1</v>
      </c>
      <c r="AS94" s="889">
        <f t="shared" si="34"/>
        <v>0</v>
      </c>
    </row>
    <row r="95" spans="1:45" x14ac:dyDescent="0.3">
      <c r="A95" s="4">
        <f t="shared" si="32"/>
        <v>7</v>
      </c>
      <c r="B95" s="45" t="str">
        <f t="shared" si="32"/>
        <v>Mzdové náklady</v>
      </c>
      <c r="C95" s="64">
        <f t="shared" si="32"/>
        <v>7.1</v>
      </c>
      <c r="D95" s="65" t="str">
        <f t="shared" si="32"/>
        <v>Vlaková četa</v>
      </c>
      <c r="E95" s="104">
        <f>IFERROR(E11*'Klíč výchozí'!E95,0)</f>
        <v>0</v>
      </c>
      <c r="F95" s="104">
        <f>IFERROR(F11*'Klíč výchozí'!F95,0)</f>
        <v>0</v>
      </c>
      <c r="G95" s="104">
        <f>IFERROR(G11*'Klíč výchozí'!G95,0)</f>
        <v>0</v>
      </c>
      <c r="H95" s="104">
        <f>IFERROR(H11*'Klíč výchozí'!H95,0)</f>
        <v>0</v>
      </c>
      <c r="I95" s="104">
        <f>IFERROR(I11*'Klíč výchozí'!I95,0)</f>
        <v>0</v>
      </c>
      <c r="J95" s="104">
        <f>IFERROR(J11*'Klíč výchozí'!J95,0)</f>
        <v>0</v>
      </c>
      <c r="K95" s="104">
        <f>IFERROR(K11*'Klíč výchozí'!K95,0)</f>
        <v>0</v>
      </c>
      <c r="L95" s="104">
        <f>IFERROR(L11*'Klíč výchozí'!L95,0)</f>
        <v>0</v>
      </c>
      <c r="M95" s="104">
        <f>IFERROR(M11*'Klíč výchozí'!M95,0)</f>
        <v>0</v>
      </c>
      <c r="N95" s="104">
        <f>IFERROR(N11*'Klíč výchozí'!N95,0)</f>
        <v>0</v>
      </c>
      <c r="O95" s="104">
        <f>IFERROR(O11*'Klíč výchozí'!O95,0)</f>
        <v>0</v>
      </c>
      <c r="P95" s="104">
        <f>IFERROR(P11*'Klíč výchozí'!P95,0)</f>
        <v>0</v>
      </c>
      <c r="Q95" s="104">
        <f>IFERROR(Q11*'Klíč výchozí'!Q95,0)</f>
        <v>0</v>
      </c>
      <c r="R95" s="104">
        <f>IFERROR(R11*'Klíč výchozí'!R95,0)</f>
        <v>0</v>
      </c>
      <c r="S95" s="104">
        <f>IFERROR(S11*'Klíč výchozí'!S95,0)</f>
        <v>0</v>
      </c>
      <c r="T95" s="104">
        <f>IFERROR(T11*'Klíč výchozí'!T95,0)</f>
        <v>0</v>
      </c>
      <c r="U95" s="104">
        <f>IFERROR(U11*'Klíč výchozí'!U95,0)</f>
        <v>0</v>
      </c>
      <c r="V95" s="104">
        <f>IFERROR(V11*'Klíč výchozí'!V95,0)</f>
        <v>0</v>
      </c>
      <c r="W95" s="104">
        <f>IFERROR(W11*'Klíč výchozí'!W95,0)</f>
        <v>0</v>
      </c>
      <c r="X95" s="104">
        <f>IFERROR(X11*'Klíč výchozí'!X95,0)</f>
        <v>0</v>
      </c>
      <c r="Y95" s="104">
        <f>IFERROR(Y11*'Klíč výchozí'!Y95,0)</f>
        <v>0</v>
      </c>
      <c r="Z95" s="104">
        <f>IFERROR(Z11*'Klíč výchozí'!Z95,0)</f>
        <v>0</v>
      </c>
      <c r="AA95" s="104">
        <f>IFERROR(AA11*'Klíč výchozí'!AA95,0)</f>
        <v>0</v>
      </c>
      <c r="AB95" s="104">
        <f>IFERROR(AB11*'Klíč výchozí'!AB95,0)</f>
        <v>0</v>
      </c>
      <c r="AC95" s="104">
        <f>IFERROR(AC11*'Klíč výchozí'!AC95,0)</f>
        <v>0</v>
      </c>
      <c r="AD95" s="104">
        <f>IFERROR(AD11*'Klíč výchozí'!AD95,0)</f>
        <v>0</v>
      </c>
      <c r="AE95" s="104">
        <f>IFERROR(AE11*'Klíč výchozí'!AE95,0)</f>
        <v>0</v>
      </c>
      <c r="AF95" s="104">
        <f>IFERROR(AF11*'Klíč výchozí'!AF95,0)</f>
        <v>0</v>
      </c>
      <c r="AG95" s="104">
        <f>IFERROR(AG11*'Klíč výchozí'!AG95,0)</f>
        <v>0</v>
      </c>
      <c r="AH95" s="104">
        <f>IFERROR(AH11*'Klíč výchozí'!AH95,0)</f>
        <v>0</v>
      </c>
      <c r="AI95" s="104">
        <f>IFERROR(AI11*'Klíč výchozí'!AI95,0)</f>
        <v>0</v>
      </c>
      <c r="AJ95" s="104">
        <f>IFERROR(AJ11*'Klíč výchozí'!AJ95,0)</f>
        <v>0</v>
      </c>
      <c r="AK95" s="104">
        <f>IFERROR(AK11*'Klíč výchozí'!AK95,0)</f>
        <v>0</v>
      </c>
      <c r="AL95" s="792">
        <f t="shared" si="35"/>
        <v>0</v>
      </c>
      <c r="AM95" s="104">
        <f t="shared" si="36"/>
        <v>0</v>
      </c>
      <c r="AN95" s="25">
        <f t="shared" si="37"/>
        <v>0</v>
      </c>
      <c r="AO95" s="129">
        <f t="shared" si="33"/>
        <v>0</v>
      </c>
      <c r="AP95" s="888">
        <f t="shared" si="34"/>
        <v>0</v>
      </c>
      <c r="AQ95" s="888">
        <f t="shared" si="34"/>
        <v>0</v>
      </c>
      <c r="AR95" s="888">
        <f t="shared" si="34"/>
        <v>0</v>
      </c>
      <c r="AS95" s="889">
        <f t="shared" si="34"/>
        <v>1</v>
      </c>
    </row>
    <row r="96" spans="1:45" x14ac:dyDescent="0.3">
      <c r="A96" s="4" t="str">
        <f t="shared" si="32"/>
        <v/>
      </c>
      <c r="B96" s="45" t="str">
        <f t="shared" si="32"/>
        <v/>
      </c>
      <c r="C96" s="64" t="str">
        <f t="shared" si="32"/>
        <v>7.2</v>
      </c>
      <c r="D96" s="65" t="str">
        <f t="shared" si="32"/>
        <v>Strojvedoucí</v>
      </c>
      <c r="E96" s="104">
        <f>IFERROR(E12*'Klíč výchozí'!E96,0)</f>
        <v>0</v>
      </c>
      <c r="F96" s="104">
        <f>IFERROR(F12*'Klíč výchozí'!F96,0)</f>
        <v>0</v>
      </c>
      <c r="G96" s="104">
        <f>IFERROR(G12*'Klíč výchozí'!G96,0)</f>
        <v>0</v>
      </c>
      <c r="H96" s="104">
        <f>IFERROR(H12*'Klíč výchozí'!H96,0)</f>
        <v>0</v>
      </c>
      <c r="I96" s="104">
        <f>IFERROR(I12*'Klíč výchozí'!I96,0)</f>
        <v>0</v>
      </c>
      <c r="J96" s="104">
        <f>IFERROR(J12*'Klíč výchozí'!J96,0)</f>
        <v>0</v>
      </c>
      <c r="K96" s="104">
        <f>IFERROR(K12*'Klíč výchozí'!K96,0)</f>
        <v>0</v>
      </c>
      <c r="L96" s="104">
        <f>IFERROR(L12*'Klíč výchozí'!L96,0)</f>
        <v>0</v>
      </c>
      <c r="M96" s="104">
        <f>IFERROR(M12*'Klíč výchozí'!M96,0)</f>
        <v>0</v>
      </c>
      <c r="N96" s="104">
        <f>IFERROR(N12*'Klíč výchozí'!N96,0)</f>
        <v>0</v>
      </c>
      <c r="O96" s="104">
        <f>IFERROR(O12*'Klíč výchozí'!O96,0)</f>
        <v>0</v>
      </c>
      <c r="P96" s="104">
        <f>IFERROR(P12*'Klíč výchozí'!P96,0)</f>
        <v>0</v>
      </c>
      <c r="Q96" s="104">
        <f>IFERROR(Q12*'Klíč výchozí'!Q96,0)</f>
        <v>0</v>
      </c>
      <c r="R96" s="104">
        <f>IFERROR(R12*'Klíč výchozí'!R96,0)</f>
        <v>0</v>
      </c>
      <c r="S96" s="104">
        <f>IFERROR(S12*'Klíč výchozí'!S96,0)</f>
        <v>0</v>
      </c>
      <c r="T96" s="104">
        <f>IFERROR(T12*'Klíč výchozí'!T96,0)</f>
        <v>0</v>
      </c>
      <c r="U96" s="104">
        <f>IFERROR(U12*'Klíč výchozí'!U96,0)</f>
        <v>0</v>
      </c>
      <c r="V96" s="104">
        <f>IFERROR(V12*'Klíč výchozí'!V96,0)</f>
        <v>0</v>
      </c>
      <c r="W96" s="104">
        <f>IFERROR(W12*'Klíč výchozí'!W96,0)</f>
        <v>0</v>
      </c>
      <c r="X96" s="104">
        <f>IFERROR(X12*'Klíč výchozí'!X96,0)</f>
        <v>0</v>
      </c>
      <c r="Y96" s="104">
        <f>IFERROR(Y12*'Klíč výchozí'!Y96,0)</f>
        <v>0</v>
      </c>
      <c r="Z96" s="104">
        <f>IFERROR(Z12*'Klíč výchozí'!Z96,0)</f>
        <v>0</v>
      </c>
      <c r="AA96" s="104">
        <f>IFERROR(AA12*'Klíč výchozí'!AA96,0)</f>
        <v>0</v>
      </c>
      <c r="AB96" s="104">
        <f>IFERROR(AB12*'Klíč výchozí'!AB96,0)</f>
        <v>0</v>
      </c>
      <c r="AC96" s="104">
        <f>IFERROR(AC12*'Klíč výchozí'!AC96,0)</f>
        <v>0</v>
      </c>
      <c r="AD96" s="104">
        <f>IFERROR(AD12*'Klíč výchozí'!AD96,0)</f>
        <v>0</v>
      </c>
      <c r="AE96" s="104">
        <f>IFERROR(AE12*'Klíč výchozí'!AE96,0)</f>
        <v>0</v>
      </c>
      <c r="AF96" s="104">
        <f>IFERROR(AF12*'Klíč výchozí'!AF96,0)</f>
        <v>0</v>
      </c>
      <c r="AG96" s="104">
        <f>IFERROR(AG12*'Klíč výchozí'!AG96,0)</f>
        <v>0</v>
      </c>
      <c r="AH96" s="104">
        <f>IFERROR(AH12*'Klíč výchozí'!AH96,0)</f>
        <v>0</v>
      </c>
      <c r="AI96" s="104">
        <f>IFERROR(AI12*'Klíč výchozí'!AI96,0)</f>
        <v>0</v>
      </c>
      <c r="AJ96" s="104">
        <f>IFERROR(AJ12*'Klíč výchozí'!AJ96,0)</f>
        <v>0</v>
      </c>
      <c r="AK96" s="104">
        <f>IFERROR(AK12*'Klíč výchozí'!AK96,0)</f>
        <v>0</v>
      </c>
      <c r="AL96" s="792">
        <f t="shared" si="35"/>
        <v>0</v>
      </c>
      <c r="AM96" s="104">
        <f t="shared" si="36"/>
        <v>0</v>
      </c>
      <c r="AN96" s="25">
        <f t="shared" si="37"/>
        <v>0</v>
      </c>
      <c r="AO96" s="129">
        <f t="shared" si="33"/>
        <v>0</v>
      </c>
      <c r="AP96" s="888">
        <f t="shared" si="34"/>
        <v>0</v>
      </c>
      <c r="AQ96" s="888">
        <f t="shared" si="34"/>
        <v>0</v>
      </c>
      <c r="AR96" s="888">
        <f t="shared" si="34"/>
        <v>0</v>
      </c>
      <c r="AS96" s="889">
        <f t="shared" si="34"/>
        <v>1</v>
      </c>
    </row>
    <row r="97" spans="1:45" x14ac:dyDescent="0.3">
      <c r="A97" s="4" t="str">
        <f t="shared" si="32"/>
        <v/>
      </c>
      <c r="B97" s="45" t="str">
        <f t="shared" si="32"/>
        <v/>
      </c>
      <c r="C97" s="64" t="str">
        <f t="shared" si="32"/>
        <v>7.3</v>
      </c>
      <c r="D97" s="65" t="str">
        <f t="shared" si="32"/>
        <v>Pokladní</v>
      </c>
      <c r="E97" s="104">
        <f>IFERROR(E13*'Klíč výchozí'!E97,0)</f>
        <v>0</v>
      </c>
      <c r="F97" s="104">
        <f>IFERROR(F13*'Klíč výchozí'!F97,0)</f>
        <v>0</v>
      </c>
      <c r="G97" s="104">
        <f>IFERROR(G13*'Klíč výchozí'!G97,0)</f>
        <v>0</v>
      </c>
      <c r="H97" s="104">
        <f>IFERROR(H13*'Klíč výchozí'!H97,0)</f>
        <v>0</v>
      </c>
      <c r="I97" s="104">
        <f>IFERROR(I13*'Klíč výchozí'!I97,0)</f>
        <v>0</v>
      </c>
      <c r="J97" s="104">
        <f>IFERROR(J13*'Klíč výchozí'!J97,0)</f>
        <v>0</v>
      </c>
      <c r="K97" s="104">
        <f>IFERROR(K13*'Klíč výchozí'!K97,0)</f>
        <v>0</v>
      </c>
      <c r="L97" s="104">
        <f>IFERROR(L13*'Klíč výchozí'!L97,0)</f>
        <v>0</v>
      </c>
      <c r="M97" s="104">
        <f>IFERROR(M13*'Klíč výchozí'!M97,0)</f>
        <v>0</v>
      </c>
      <c r="N97" s="104">
        <f>IFERROR(N13*'Klíč výchozí'!N97,0)</f>
        <v>0</v>
      </c>
      <c r="O97" s="104">
        <f>IFERROR(O13*'Klíč výchozí'!O97,0)</f>
        <v>0</v>
      </c>
      <c r="P97" s="104">
        <f>IFERROR(P13*'Klíč výchozí'!P97,0)</f>
        <v>0</v>
      </c>
      <c r="Q97" s="104">
        <f>IFERROR(Q13*'Klíč výchozí'!Q97,0)</f>
        <v>0</v>
      </c>
      <c r="R97" s="104">
        <f>IFERROR(R13*'Klíč výchozí'!R97,0)</f>
        <v>0</v>
      </c>
      <c r="S97" s="104">
        <f>IFERROR(S13*'Klíč výchozí'!S97,0)</f>
        <v>0</v>
      </c>
      <c r="T97" s="104">
        <f>IFERROR(T13*'Klíč výchozí'!T97,0)</f>
        <v>0</v>
      </c>
      <c r="U97" s="104">
        <f>IFERROR(U13*'Klíč výchozí'!U97,0)</f>
        <v>0</v>
      </c>
      <c r="V97" s="104">
        <f>IFERROR(V13*'Klíč výchozí'!V97,0)</f>
        <v>0</v>
      </c>
      <c r="W97" s="104">
        <f>IFERROR(W13*'Klíč výchozí'!W97,0)</f>
        <v>0</v>
      </c>
      <c r="X97" s="104">
        <f>IFERROR(X13*'Klíč výchozí'!X97,0)</f>
        <v>0</v>
      </c>
      <c r="Y97" s="104">
        <f>IFERROR(Y13*'Klíč výchozí'!Y97,0)</f>
        <v>0</v>
      </c>
      <c r="Z97" s="104">
        <f>IFERROR(Z13*'Klíč výchozí'!Z97,0)</f>
        <v>0</v>
      </c>
      <c r="AA97" s="104">
        <f>IFERROR(AA13*'Klíč výchozí'!AA97,0)</f>
        <v>0</v>
      </c>
      <c r="AB97" s="104">
        <f>IFERROR(AB13*'Klíč výchozí'!AB97,0)</f>
        <v>0</v>
      </c>
      <c r="AC97" s="104">
        <f>IFERROR(AC13*'Klíč výchozí'!AC97,0)</f>
        <v>0</v>
      </c>
      <c r="AD97" s="104">
        <f>IFERROR(AD13*'Klíč výchozí'!AD97,0)</f>
        <v>0</v>
      </c>
      <c r="AE97" s="104">
        <f>IFERROR(AE13*'Klíč výchozí'!AE97,0)</f>
        <v>0</v>
      </c>
      <c r="AF97" s="104">
        <f>IFERROR(AF13*'Klíč výchozí'!AF97,0)</f>
        <v>0</v>
      </c>
      <c r="AG97" s="104">
        <f>IFERROR(AG13*'Klíč výchozí'!AG97,0)</f>
        <v>0</v>
      </c>
      <c r="AH97" s="104">
        <f>IFERROR(AH13*'Klíč výchozí'!AH97,0)</f>
        <v>0</v>
      </c>
      <c r="AI97" s="104">
        <f>IFERROR(AI13*'Klíč výchozí'!AI97,0)</f>
        <v>0</v>
      </c>
      <c r="AJ97" s="104">
        <f>IFERROR(AJ13*'Klíč výchozí'!AJ97,0)</f>
        <v>0</v>
      </c>
      <c r="AK97" s="104">
        <f>IFERROR(AK13*'Klíč výchozí'!AK97,0)</f>
        <v>0</v>
      </c>
      <c r="AL97" s="792">
        <f t="shared" si="35"/>
        <v>0</v>
      </c>
      <c r="AM97" s="104">
        <f t="shared" si="36"/>
        <v>0</v>
      </c>
      <c r="AN97" s="25">
        <f t="shared" si="37"/>
        <v>0</v>
      </c>
      <c r="AO97" s="129">
        <f t="shared" si="33"/>
        <v>0</v>
      </c>
      <c r="AP97" s="888">
        <f t="shared" si="34"/>
        <v>0</v>
      </c>
      <c r="AQ97" s="888">
        <f t="shared" si="34"/>
        <v>0</v>
      </c>
      <c r="AR97" s="888">
        <f t="shared" si="34"/>
        <v>0</v>
      </c>
      <c r="AS97" s="889">
        <f t="shared" si="34"/>
        <v>1</v>
      </c>
    </row>
    <row r="98" spans="1:45" x14ac:dyDescent="0.3">
      <c r="A98" s="4" t="str">
        <f t="shared" si="32"/>
        <v/>
      </c>
      <c r="B98" s="45" t="str">
        <f t="shared" si="32"/>
        <v/>
      </c>
      <c r="C98" s="64" t="str">
        <f t="shared" si="32"/>
        <v>7.4</v>
      </c>
      <c r="D98" s="65" t="str">
        <f t="shared" si="32"/>
        <v>Ostatní zaměstnanci</v>
      </c>
      <c r="E98" s="104">
        <f>IFERROR(E14*'Klíč výchozí'!E98,0)</f>
        <v>0</v>
      </c>
      <c r="F98" s="104">
        <f>IFERROR(F14*'Klíč výchozí'!F98,0)</f>
        <v>0</v>
      </c>
      <c r="G98" s="104">
        <f>IFERROR(G14*'Klíč výchozí'!G98,0)</f>
        <v>0</v>
      </c>
      <c r="H98" s="104">
        <f>IFERROR(H14*'Klíč výchozí'!H98,0)</f>
        <v>0</v>
      </c>
      <c r="I98" s="104">
        <f>IFERROR(I14*'Klíč výchozí'!I98,0)</f>
        <v>0</v>
      </c>
      <c r="J98" s="104">
        <f>IFERROR(J14*'Klíč výchozí'!J98,0)</f>
        <v>0</v>
      </c>
      <c r="K98" s="104">
        <f>IFERROR(K14*'Klíč výchozí'!K98,0)</f>
        <v>0</v>
      </c>
      <c r="L98" s="104">
        <f>IFERROR(L14*'Klíč výchozí'!L98,0)</f>
        <v>0</v>
      </c>
      <c r="M98" s="104">
        <f>IFERROR(M14*'Klíč výchozí'!M98,0)</f>
        <v>0</v>
      </c>
      <c r="N98" s="104">
        <f>IFERROR(N14*'Klíč výchozí'!N98,0)</f>
        <v>0</v>
      </c>
      <c r="O98" s="104">
        <f>IFERROR(O14*'Klíč výchozí'!O98,0)</f>
        <v>0</v>
      </c>
      <c r="P98" s="104">
        <f>IFERROR(P14*'Klíč výchozí'!P98,0)</f>
        <v>0</v>
      </c>
      <c r="Q98" s="104">
        <f>IFERROR(Q14*'Klíč výchozí'!Q98,0)</f>
        <v>0</v>
      </c>
      <c r="R98" s="104">
        <f>IFERROR(R14*'Klíč výchozí'!R98,0)</f>
        <v>0</v>
      </c>
      <c r="S98" s="104">
        <f>IFERROR(S14*'Klíč výchozí'!S98,0)</f>
        <v>0</v>
      </c>
      <c r="T98" s="104">
        <f>IFERROR(T14*'Klíč výchozí'!T98,0)</f>
        <v>0</v>
      </c>
      <c r="U98" s="104">
        <f>IFERROR(U14*'Klíč výchozí'!U98,0)</f>
        <v>0</v>
      </c>
      <c r="V98" s="104">
        <f>IFERROR(V14*'Klíč výchozí'!V98,0)</f>
        <v>0</v>
      </c>
      <c r="W98" s="104">
        <f>IFERROR(W14*'Klíč výchozí'!W98,0)</f>
        <v>0</v>
      </c>
      <c r="X98" s="104">
        <f>IFERROR(X14*'Klíč výchozí'!X98,0)</f>
        <v>0</v>
      </c>
      <c r="Y98" s="104">
        <f>IFERROR(Y14*'Klíč výchozí'!Y98,0)</f>
        <v>0</v>
      </c>
      <c r="Z98" s="104">
        <f>IFERROR(Z14*'Klíč výchozí'!Z98,0)</f>
        <v>0</v>
      </c>
      <c r="AA98" s="104">
        <f>IFERROR(AA14*'Klíč výchozí'!AA98,0)</f>
        <v>0</v>
      </c>
      <c r="AB98" s="104">
        <f>IFERROR(AB14*'Klíč výchozí'!AB98,0)</f>
        <v>0</v>
      </c>
      <c r="AC98" s="104">
        <f>IFERROR(AC14*'Klíč výchozí'!AC98,0)</f>
        <v>0</v>
      </c>
      <c r="AD98" s="104">
        <f>IFERROR(AD14*'Klíč výchozí'!AD98,0)</f>
        <v>0</v>
      </c>
      <c r="AE98" s="104">
        <f>IFERROR(AE14*'Klíč výchozí'!AE98,0)</f>
        <v>0</v>
      </c>
      <c r="AF98" s="104">
        <f>IFERROR(AF14*'Klíč výchozí'!AF98,0)</f>
        <v>0</v>
      </c>
      <c r="AG98" s="104">
        <f>IFERROR(AG14*'Klíč výchozí'!AG98,0)</f>
        <v>0</v>
      </c>
      <c r="AH98" s="104">
        <f>IFERROR(AH14*'Klíč výchozí'!AH98,0)</f>
        <v>0</v>
      </c>
      <c r="AI98" s="104">
        <f>IFERROR(AI14*'Klíč výchozí'!AI98,0)</f>
        <v>0</v>
      </c>
      <c r="AJ98" s="104">
        <f>IFERROR(AJ14*'Klíč výchozí'!AJ98,0)</f>
        <v>0</v>
      </c>
      <c r="AK98" s="104">
        <f>IFERROR(AK14*'Klíč výchozí'!AK98,0)</f>
        <v>0</v>
      </c>
      <c r="AL98" s="792">
        <f t="shared" si="35"/>
        <v>0</v>
      </c>
      <c r="AM98" s="104">
        <f t="shared" si="36"/>
        <v>0</v>
      </c>
      <c r="AN98" s="25">
        <f t="shared" si="37"/>
        <v>0</v>
      </c>
      <c r="AO98" s="129">
        <f t="shared" si="33"/>
        <v>0</v>
      </c>
      <c r="AP98" s="888">
        <f t="shared" si="34"/>
        <v>0</v>
      </c>
      <c r="AQ98" s="888">
        <f t="shared" si="34"/>
        <v>0</v>
      </c>
      <c r="AR98" s="888">
        <f t="shared" si="34"/>
        <v>0</v>
      </c>
      <c r="AS98" s="889">
        <f t="shared" si="34"/>
        <v>1</v>
      </c>
    </row>
    <row r="99" spans="1:45" x14ac:dyDescent="0.3">
      <c r="A99" s="4">
        <f t="shared" si="32"/>
        <v>8</v>
      </c>
      <c r="B99" s="45" t="str">
        <f t="shared" si="32"/>
        <v>Sociální a zdravotní pojištění</v>
      </c>
      <c r="C99" s="64">
        <f t="shared" si="32"/>
        <v>8.1</v>
      </c>
      <c r="D99" s="65" t="str">
        <f t="shared" si="32"/>
        <v>Vlaková četa</v>
      </c>
      <c r="E99" s="104">
        <f>IFERROR(E15*'Klíč výchozí'!E99,0)</f>
        <v>0</v>
      </c>
      <c r="F99" s="104">
        <f>IFERROR(F15*'Klíč výchozí'!F99,0)</f>
        <v>0</v>
      </c>
      <c r="G99" s="104">
        <f>IFERROR(G15*'Klíč výchozí'!G99,0)</f>
        <v>0</v>
      </c>
      <c r="H99" s="104">
        <f>IFERROR(H15*'Klíč výchozí'!H99,0)</f>
        <v>0</v>
      </c>
      <c r="I99" s="104">
        <f>IFERROR(I15*'Klíč výchozí'!I99,0)</f>
        <v>0</v>
      </c>
      <c r="J99" s="104">
        <f>IFERROR(J15*'Klíč výchozí'!J99,0)</f>
        <v>0</v>
      </c>
      <c r="K99" s="104">
        <f>IFERROR(K15*'Klíč výchozí'!K99,0)</f>
        <v>0</v>
      </c>
      <c r="L99" s="104">
        <f>IFERROR(L15*'Klíč výchozí'!L99,0)</f>
        <v>0</v>
      </c>
      <c r="M99" s="104">
        <f>IFERROR(M15*'Klíč výchozí'!M99,0)</f>
        <v>0</v>
      </c>
      <c r="N99" s="104">
        <f>IFERROR(N15*'Klíč výchozí'!N99,0)</f>
        <v>0</v>
      </c>
      <c r="O99" s="104">
        <f>IFERROR(O15*'Klíč výchozí'!O99,0)</f>
        <v>0</v>
      </c>
      <c r="P99" s="104">
        <f>IFERROR(P15*'Klíč výchozí'!P99,0)</f>
        <v>0</v>
      </c>
      <c r="Q99" s="104">
        <f>IFERROR(Q15*'Klíč výchozí'!Q99,0)</f>
        <v>0</v>
      </c>
      <c r="R99" s="104">
        <f>IFERROR(R15*'Klíč výchozí'!R99,0)</f>
        <v>0</v>
      </c>
      <c r="S99" s="104">
        <f>IFERROR(S15*'Klíč výchozí'!S99,0)</f>
        <v>0</v>
      </c>
      <c r="T99" s="104">
        <f>IFERROR(T15*'Klíč výchozí'!T99,0)</f>
        <v>0</v>
      </c>
      <c r="U99" s="104">
        <f>IFERROR(U15*'Klíč výchozí'!U99,0)</f>
        <v>0</v>
      </c>
      <c r="V99" s="104">
        <f>IFERROR(V15*'Klíč výchozí'!V99,0)</f>
        <v>0</v>
      </c>
      <c r="W99" s="104">
        <f>IFERROR(W15*'Klíč výchozí'!W99,0)</f>
        <v>0</v>
      </c>
      <c r="X99" s="104">
        <f>IFERROR(X15*'Klíč výchozí'!X99,0)</f>
        <v>0</v>
      </c>
      <c r="Y99" s="104">
        <f>IFERROR(Y15*'Klíč výchozí'!Y99,0)</f>
        <v>0</v>
      </c>
      <c r="Z99" s="104">
        <f>IFERROR(Z15*'Klíč výchozí'!Z99,0)</f>
        <v>0</v>
      </c>
      <c r="AA99" s="104">
        <f>IFERROR(AA15*'Klíč výchozí'!AA99,0)</f>
        <v>0</v>
      </c>
      <c r="AB99" s="104">
        <f>IFERROR(AB15*'Klíč výchozí'!AB99,0)</f>
        <v>0</v>
      </c>
      <c r="AC99" s="104">
        <f>IFERROR(AC15*'Klíč výchozí'!AC99,0)</f>
        <v>0</v>
      </c>
      <c r="AD99" s="104">
        <f>IFERROR(AD15*'Klíč výchozí'!AD99,0)</f>
        <v>0</v>
      </c>
      <c r="AE99" s="104">
        <f>IFERROR(AE15*'Klíč výchozí'!AE99,0)</f>
        <v>0</v>
      </c>
      <c r="AF99" s="104">
        <f>IFERROR(AF15*'Klíč výchozí'!AF99,0)</f>
        <v>0</v>
      </c>
      <c r="AG99" s="104">
        <f>IFERROR(AG15*'Klíč výchozí'!AG99,0)</f>
        <v>0</v>
      </c>
      <c r="AH99" s="104">
        <f>IFERROR(AH15*'Klíč výchozí'!AH99,0)</f>
        <v>0</v>
      </c>
      <c r="AI99" s="104">
        <f>IFERROR(AI15*'Klíč výchozí'!AI99,0)</f>
        <v>0</v>
      </c>
      <c r="AJ99" s="104">
        <f>IFERROR(AJ15*'Klíč výchozí'!AJ99,0)</f>
        <v>0</v>
      </c>
      <c r="AK99" s="104">
        <f>IFERROR(AK15*'Klíč výchozí'!AK99,0)</f>
        <v>0</v>
      </c>
      <c r="AL99" s="792">
        <f t="shared" si="35"/>
        <v>0</v>
      </c>
      <c r="AM99" s="104">
        <f t="shared" si="36"/>
        <v>0</v>
      </c>
      <c r="AN99" s="25">
        <f t="shared" si="37"/>
        <v>0</v>
      </c>
      <c r="AO99" s="129">
        <f t="shared" si="33"/>
        <v>0</v>
      </c>
      <c r="AP99" s="888">
        <f t="shared" si="34"/>
        <v>0</v>
      </c>
      <c r="AQ99" s="888">
        <f t="shared" si="34"/>
        <v>0</v>
      </c>
      <c r="AR99" s="888">
        <f t="shared" si="34"/>
        <v>0</v>
      </c>
      <c r="AS99" s="889">
        <f t="shared" si="34"/>
        <v>1</v>
      </c>
    </row>
    <row r="100" spans="1:45" x14ac:dyDescent="0.3">
      <c r="A100" s="4" t="str">
        <f t="shared" si="32"/>
        <v/>
      </c>
      <c r="B100" s="45" t="str">
        <f t="shared" si="32"/>
        <v/>
      </c>
      <c r="C100" s="64" t="str">
        <f t="shared" si="32"/>
        <v>8.2</v>
      </c>
      <c r="D100" s="65" t="str">
        <f t="shared" si="32"/>
        <v>Strojvedoucí</v>
      </c>
      <c r="E100" s="104">
        <f>IFERROR(E16*'Klíč výchozí'!E100,0)</f>
        <v>0</v>
      </c>
      <c r="F100" s="104">
        <f>IFERROR(F16*'Klíč výchozí'!F100,0)</f>
        <v>0</v>
      </c>
      <c r="G100" s="104">
        <f>IFERROR(G16*'Klíč výchozí'!G100,0)</f>
        <v>0</v>
      </c>
      <c r="H100" s="104">
        <f>IFERROR(H16*'Klíč výchozí'!H100,0)</f>
        <v>0</v>
      </c>
      <c r="I100" s="104">
        <f>IFERROR(I16*'Klíč výchozí'!I100,0)</f>
        <v>0</v>
      </c>
      <c r="J100" s="104">
        <f>IFERROR(J16*'Klíč výchozí'!J100,0)</f>
        <v>0</v>
      </c>
      <c r="K100" s="104">
        <f>IFERROR(K16*'Klíč výchozí'!K100,0)</f>
        <v>0</v>
      </c>
      <c r="L100" s="104">
        <f>IFERROR(L16*'Klíč výchozí'!L100,0)</f>
        <v>0</v>
      </c>
      <c r="M100" s="104">
        <f>IFERROR(M16*'Klíč výchozí'!M100,0)</f>
        <v>0</v>
      </c>
      <c r="N100" s="104">
        <f>IFERROR(N16*'Klíč výchozí'!N100,0)</f>
        <v>0</v>
      </c>
      <c r="O100" s="104">
        <f>IFERROR(O16*'Klíč výchozí'!O100,0)</f>
        <v>0</v>
      </c>
      <c r="P100" s="104">
        <f>IFERROR(P16*'Klíč výchozí'!P100,0)</f>
        <v>0</v>
      </c>
      <c r="Q100" s="104">
        <f>IFERROR(Q16*'Klíč výchozí'!Q100,0)</f>
        <v>0</v>
      </c>
      <c r="R100" s="104">
        <f>IFERROR(R16*'Klíč výchozí'!R100,0)</f>
        <v>0</v>
      </c>
      <c r="S100" s="104">
        <f>IFERROR(S16*'Klíč výchozí'!S100,0)</f>
        <v>0</v>
      </c>
      <c r="T100" s="104">
        <f>IFERROR(T16*'Klíč výchozí'!T100,0)</f>
        <v>0</v>
      </c>
      <c r="U100" s="104">
        <f>IFERROR(U16*'Klíč výchozí'!U100,0)</f>
        <v>0</v>
      </c>
      <c r="V100" s="104">
        <f>IFERROR(V16*'Klíč výchozí'!V100,0)</f>
        <v>0</v>
      </c>
      <c r="W100" s="104">
        <f>IFERROR(W16*'Klíč výchozí'!W100,0)</f>
        <v>0</v>
      </c>
      <c r="X100" s="104">
        <f>IFERROR(X16*'Klíč výchozí'!X100,0)</f>
        <v>0</v>
      </c>
      <c r="Y100" s="104">
        <f>IFERROR(Y16*'Klíč výchozí'!Y100,0)</f>
        <v>0</v>
      </c>
      <c r="Z100" s="104">
        <f>IFERROR(Z16*'Klíč výchozí'!Z100,0)</f>
        <v>0</v>
      </c>
      <c r="AA100" s="104">
        <f>IFERROR(AA16*'Klíč výchozí'!AA100,0)</f>
        <v>0</v>
      </c>
      <c r="AB100" s="104">
        <f>IFERROR(AB16*'Klíč výchozí'!AB100,0)</f>
        <v>0</v>
      </c>
      <c r="AC100" s="104">
        <f>IFERROR(AC16*'Klíč výchozí'!AC100,0)</f>
        <v>0</v>
      </c>
      <c r="AD100" s="104">
        <f>IFERROR(AD16*'Klíč výchozí'!AD100,0)</f>
        <v>0</v>
      </c>
      <c r="AE100" s="104">
        <f>IFERROR(AE16*'Klíč výchozí'!AE100,0)</f>
        <v>0</v>
      </c>
      <c r="AF100" s="104">
        <f>IFERROR(AF16*'Klíč výchozí'!AF100,0)</f>
        <v>0</v>
      </c>
      <c r="AG100" s="104">
        <f>IFERROR(AG16*'Klíč výchozí'!AG100,0)</f>
        <v>0</v>
      </c>
      <c r="AH100" s="104">
        <f>IFERROR(AH16*'Klíč výchozí'!AH100,0)</f>
        <v>0</v>
      </c>
      <c r="AI100" s="104">
        <f>IFERROR(AI16*'Klíč výchozí'!AI100,0)</f>
        <v>0</v>
      </c>
      <c r="AJ100" s="104">
        <f>IFERROR(AJ16*'Klíč výchozí'!AJ100,0)</f>
        <v>0</v>
      </c>
      <c r="AK100" s="104">
        <f>IFERROR(AK16*'Klíč výchozí'!AK100,0)</f>
        <v>0</v>
      </c>
      <c r="AL100" s="792">
        <f t="shared" si="35"/>
        <v>0</v>
      </c>
      <c r="AM100" s="104">
        <f t="shared" si="36"/>
        <v>0</v>
      </c>
      <c r="AN100" s="25">
        <f t="shared" si="37"/>
        <v>0</v>
      </c>
      <c r="AO100" s="129">
        <f t="shared" si="33"/>
        <v>0</v>
      </c>
      <c r="AP100" s="888">
        <f t="shared" si="34"/>
        <v>0</v>
      </c>
      <c r="AQ100" s="888">
        <f t="shared" si="34"/>
        <v>0</v>
      </c>
      <c r="AR100" s="888">
        <f t="shared" si="34"/>
        <v>0</v>
      </c>
      <c r="AS100" s="889">
        <f t="shared" si="34"/>
        <v>1</v>
      </c>
    </row>
    <row r="101" spans="1:45" x14ac:dyDescent="0.3">
      <c r="A101" s="4" t="str">
        <f t="shared" si="32"/>
        <v/>
      </c>
      <c r="B101" s="45" t="str">
        <f t="shared" si="32"/>
        <v/>
      </c>
      <c r="C101" s="64" t="str">
        <f t="shared" si="32"/>
        <v>8.3</v>
      </c>
      <c r="D101" s="65" t="str">
        <f t="shared" si="32"/>
        <v>Pokladní</v>
      </c>
      <c r="E101" s="104">
        <f>IFERROR(E17*'Klíč výchozí'!E101,0)</f>
        <v>0</v>
      </c>
      <c r="F101" s="104">
        <f>IFERROR(F17*'Klíč výchozí'!F101,0)</f>
        <v>0</v>
      </c>
      <c r="G101" s="104">
        <f>IFERROR(G17*'Klíč výchozí'!G101,0)</f>
        <v>0</v>
      </c>
      <c r="H101" s="104">
        <f>IFERROR(H17*'Klíč výchozí'!H101,0)</f>
        <v>0</v>
      </c>
      <c r="I101" s="104">
        <f>IFERROR(I17*'Klíč výchozí'!I101,0)</f>
        <v>0</v>
      </c>
      <c r="J101" s="104">
        <f>IFERROR(J17*'Klíč výchozí'!J101,0)</f>
        <v>0</v>
      </c>
      <c r="K101" s="104">
        <f>IFERROR(K17*'Klíč výchozí'!K101,0)</f>
        <v>0</v>
      </c>
      <c r="L101" s="104">
        <f>IFERROR(L17*'Klíč výchozí'!L101,0)</f>
        <v>0</v>
      </c>
      <c r="M101" s="104">
        <f>IFERROR(M17*'Klíč výchozí'!M101,0)</f>
        <v>0</v>
      </c>
      <c r="N101" s="104">
        <f>IFERROR(N17*'Klíč výchozí'!N101,0)</f>
        <v>0</v>
      </c>
      <c r="O101" s="104">
        <f>IFERROR(O17*'Klíč výchozí'!O101,0)</f>
        <v>0</v>
      </c>
      <c r="P101" s="104">
        <f>IFERROR(P17*'Klíč výchozí'!P101,0)</f>
        <v>0</v>
      </c>
      <c r="Q101" s="104">
        <f>IFERROR(Q17*'Klíč výchozí'!Q101,0)</f>
        <v>0</v>
      </c>
      <c r="R101" s="104">
        <f>IFERROR(R17*'Klíč výchozí'!R101,0)</f>
        <v>0</v>
      </c>
      <c r="S101" s="104">
        <f>IFERROR(S17*'Klíč výchozí'!S101,0)</f>
        <v>0</v>
      </c>
      <c r="T101" s="104">
        <f>IFERROR(T17*'Klíč výchozí'!T101,0)</f>
        <v>0</v>
      </c>
      <c r="U101" s="104">
        <f>IFERROR(U17*'Klíč výchozí'!U101,0)</f>
        <v>0</v>
      </c>
      <c r="V101" s="104">
        <f>IFERROR(V17*'Klíč výchozí'!V101,0)</f>
        <v>0</v>
      </c>
      <c r="W101" s="104">
        <f>IFERROR(W17*'Klíč výchozí'!W101,0)</f>
        <v>0</v>
      </c>
      <c r="X101" s="104">
        <f>IFERROR(X17*'Klíč výchozí'!X101,0)</f>
        <v>0</v>
      </c>
      <c r="Y101" s="104">
        <f>IFERROR(Y17*'Klíč výchozí'!Y101,0)</f>
        <v>0</v>
      </c>
      <c r="Z101" s="104">
        <f>IFERROR(Z17*'Klíč výchozí'!Z101,0)</f>
        <v>0</v>
      </c>
      <c r="AA101" s="104">
        <f>IFERROR(AA17*'Klíč výchozí'!AA101,0)</f>
        <v>0</v>
      </c>
      <c r="AB101" s="104">
        <f>IFERROR(AB17*'Klíč výchozí'!AB101,0)</f>
        <v>0</v>
      </c>
      <c r="AC101" s="104">
        <f>IFERROR(AC17*'Klíč výchozí'!AC101,0)</f>
        <v>0</v>
      </c>
      <c r="AD101" s="104">
        <f>IFERROR(AD17*'Klíč výchozí'!AD101,0)</f>
        <v>0</v>
      </c>
      <c r="AE101" s="104">
        <f>IFERROR(AE17*'Klíč výchozí'!AE101,0)</f>
        <v>0</v>
      </c>
      <c r="AF101" s="104">
        <f>IFERROR(AF17*'Klíč výchozí'!AF101,0)</f>
        <v>0</v>
      </c>
      <c r="AG101" s="104">
        <f>IFERROR(AG17*'Klíč výchozí'!AG101,0)</f>
        <v>0</v>
      </c>
      <c r="AH101" s="104">
        <f>IFERROR(AH17*'Klíč výchozí'!AH101,0)</f>
        <v>0</v>
      </c>
      <c r="AI101" s="104">
        <f>IFERROR(AI17*'Klíč výchozí'!AI101,0)</f>
        <v>0</v>
      </c>
      <c r="AJ101" s="104">
        <f>IFERROR(AJ17*'Klíč výchozí'!AJ101,0)</f>
        <v>0</v>
      </c>
      <c r="AK101" s="104">
        <f>IFERROR(AK17*'Klíč výchozí'!AK101,0)</f>
        <v>0</v>
      </c>
      <c r="AL101" s="792">
        <f t="shared" si="35"/>
        <v>0</v>
      </c>
      <c r="AM101" s="104">
        <f t="shared" si="36"/>
        <v>0</v>
      </c>
      <c r="AN101" s="25">
        <f t="shared" si="37"/>
        <v>0</v>
      </c>
      <c r="AO101" s="129">
        <f t="shared" si="33"/>
        <v>0</v>
      </c>
      <c r="AP101" s="888">
        <f t="shared" si="34"/>
        <v>0</v>
      </c>
      <c r="AQ101" s="888">
        <f t="shared" si="34"/>
        <v>0</v>
      </c>
      <c r="AR101" s="888">
        <f t="shared" si="34"/>
        <v>0</v>
      </c>
      <c r="AS101" s="889">
        <f t="shared" si="34"/>
        <v>1</v>
      </c>
    </row>
    <row r="102" spans="1:45" x14ac:dyDescent="0.3">
      <c r="A102" s="4" t="str">
        <f t="shared" si="32"/>
        <v/>
      </c>
      <c r="B102" s="45" t="str">
        <f t="shared" si="32"/>
        <v/>
      </c>
      <c r="C102" s="64" t="str">
        <f t="shared" si="32"/>
        <v>8.4</v>
      </c>
      <c r="D102" s="65" t="str">
        <f t="shared" si="32"/>
        <v>Ostatní zaměstnanci</v>
      </c>
      <c r="E102" s="104">
        <f>IFERROR(E18*'Klíč výchozí'!E102,0)</f>
        <v>0</v>
      </c>
      <c r="F102" s="104">
        <f>IFERROR(F18*'Klíč výchozí'!F102,0)</f>
        <v>0</v>
      </c>
      <c r="G102" s="104">
        <f>IFERROR(G18*'Klíč výchozí'!G102,0)</f>
        <v>0</v>
      </c>
      <c r="H102" s="104">
        <f>IFERROR(H18*'Klíč výchozí'!H102,0)</f>
        <v>0</v>
      </c>
      <c r="I102" s="104">
        <f>IFERROR(I18*'Klíč výchozí'!I102,0)</f>
        <v>0</v>
      </c>
      <c r="J102" s="104">
        <f>IFERROR(J18*'Klíč výchozí'!J102,0)</f>
        <v>0</v>
      </c>
      <c r="K102" s="104">
        <f>IFERROR(K18*'Klíč výchozí'!K102,0)</f>
        <v>0</v>
      </c>
      <c r="L102" s="104">
        <f>IFERROR(L18*'Klíč výchozí'!L102,0)</f>
        <v>0</v>
      </c>
      <c r="M102" s="104">
        <f>IFERROR(M18*'Klíč výchozí'!M102,0)</f>
        <v>0</v>
      </c>
      <c r="N102" s="104">
        <f>IFERROR(N18*'Klíč výchozí'!N102,0)</f>
        <v>0</v>
      </c>
      <c r="O102" s="104">
        <f>IFERROR(O18*'Klíč výchozí'!O102,0)</f>
        <v>0</v>
      </c>
      <c r="P102" s="104">
        <f>IFERROR(P18*'Klíč výchozí'!P102,0)</f>
        <v>0</v>
      </c>
      <c r="Q102" s="104">
        <f>IFERROR(Q18*'Klíč výchozí'!Q102,0)</f>
        <v>0</v>
      </c>
      <c r="R102" s="104">
        <f>IFERROR(R18*'Klíč výchozí'!R102,0)</f>
        <v>0</v>
      </c>
      <c r="S102" s="104">
        <f>IFERROR(S18*'Klíč výchozí'!S102,0)</f>
        <v>0</v>
      </c>
      <c r="T102" s="104">
        <f>IFERROR(T18*'Klíč výchozí'!T102,0)</f>
        <v>0</v>
      </c>
      <c r="U102" s="104">
        <f>IFERROR(U18*'Klíč výchozí'!U102,0)</f>
        <v>0</v>
      </c>
      <c r="V102" s="104">
        <f>IFERROR(V18*'Klíč výchozí'!V102,0)</f>
        <v>0</v>
      </c>
      <c r="W102" s="104">
        <f>IFERROR(W18*'Klíč výchozí'!W102,0)</f>
        <v>0</v>
      </c>
      <c r="X102" s="104">
        <f>IFERROR(X18*'Klíč výchozí'!X102,0)</f>
        <v>0</v>
      </c>
      <c r="Y102" s="104">
        <f>IFERROR(Y18*'Klíč výchozí'!Y102,0)</f>
        <v>0</v>
      </c>
      <c r="Z102" s="104">
        <f>IFERROR(Z18*'Klíč výchozí'!Z102,0)</f>
        <v>0</v>
      </c>
      <c r="AA102" s="104">
        <f>IFERROR(AA18*'Klíč výchozí'!AA102,0)</f>
        <v>0</v>
      </c>
      <c r="AB102" s="104">
        <f>IFERROR(AB18*'Klíč výchozí'!AB102,0)</f>
        <v>0</v>
      </c>
      <c r="AC102" s="104">
        <f>IFERROR(AC18*'Klíč výchozí'!AC102,0)</f>
        <v>0</v>
      </c>
      <c r="AD102" s="104">
        <f>IFERROR(AD18*'Klíč výchozí'!AD102,0)</f>
        <v>0</v>
      </c>
      <c r="AE102" s="104">
        <f>IFERROR(AE18*'Klíč výchozí'!AE102,0)</f>
        <v>0</v>
      </c>
      <c r="AF102" s="104">
        <f>IFERROR(AF18*'Klíč výchozí'!AF102,0)</f>
        <v>0</v>
      </c>
      <c r="AG102" s="104">
        <f>IFERROR(AG18*'Klíč výchozí'!AG102,0)</f>
        <v>0</v>
      </c>
      <c r="AH102" s="104">
        <f>IFERROR(AH18*'Klíč výchozí'!AH102,0)</f>
        <v>0</v>
      </c>
      <c r="AI102" s="104">
        <f>IFERROR(AI18*'Klíč výchozí'!AI102,0)</f>
        <v>0</v>
      </c>
      <c r="AJ102" s="104">
        <f>IFERROR(AJ18*'Klíč výchozí'!AJ102,0)</f>
        <v>0</v>
      </c>
      <c r="AK102" s="104">
        <f>IFERROR(AK18*'Klíč výchozí'!AK102,0)</f>
        <v>0</v>
      </c>
      <c r="AL102" s="792">
        <f t="shared" si="35"/>
        <v>0</v>
      </c>
      <c r="AM102" s="104">
        <f t="shared" si="36"/>
        <v>0</v>
      </c>
      <c r="AN102" s="25">
        <f t="shared" si="37"/>
        <v>0</v>
      </c>
      <c r="AO102" s="129">
        <f t="shared" si="33"/>
        <v>0</v>
      </c>
      <c r="AP102" s="888">
        <f t="shared" si="34"/>
        <v>0</v>
      </c>
      <c r="AQ102" s="888">
        <f t="shared" si="34"/>
        <v>0</v>
      </c>
      <c r="AR102" s="888">
        <f t="shared" si="34"/>
        <v>0</v>
      </c>
      <c r="AS102" s="889">
        <f t="shared" si="34"/>
        <v>1</v>
      </c>
    </row>
    <row r="103" spans="1:45" x14ac:dyDescent="0.3">
      <c r="A103" s="4">
        <f t="shared" si="32"/>
        <v>9</v>
      </c>
      <c r="B103" s="45" t="str">
        <f t="shared" si="32"/>
        <v>Cestovné</v>
      </c>
      <c r="C103" s="64" t="str">
        <f t="shared" si="32"/>
        <v/>
      </c>
      <c r="D103" s="65" t="str">
        <f t="shared" si="32"/>
        <v/>
      </c>
      <c r="E103" s="104">
        <f>IFERROR(E19*'Klíč výchozí'!E103,0)</f>
        <v>0</v>
      </c>
      <c r="F103" s="104">
        <f>IFERROR(F19*'Klíč výchozí'!F103,0)</f>
        <v>0</v>
      </c>
      <c r="G103" s="104">
        <f>IFERROR(G19*'Klíč výchozí'!G103,0)</f>
        <v>0</v>
      </c>
      <c r="H103" s="104">
        <f>IFERROR(H19*'Klíč výchozí'!H103,0)</f>
        <v>0</v>
      </c>
      <c r="I103" s="104">
        <f>IFERROR(I19*'Klíč výchozí'!I103,0)</f>
        <v>0</v>
      </c>
      <c r="J103" s="104">
        <f>IFERROR(J19*'Klíč výchozí'!J103,0)</f>
        <v>0</v>
      </c>
      <c r="K103" s="104">
        <f>IFERROR(K19*'Klíč výchozí'!K103,0)</f>
        <v>0</v>
      </c>
      <c r="L103" s="104">
        <f>IFERROR(L19*'Klíč výchozí'!L103,0)</f>
        <v>0</v>
      </c>
      <c r="M103" s="104">
        <f>IFERROR(M19*'Klíč výchozí'!M103,0)</f>
        <v>0</v>
      </c>
      <c r="N103" s="104">
        <f>IFERROR(N19*'Klíč výchozí'!N103,0)</f>
        <v>0</v>
      </c>
      <c r="O103" s="104">
        <f>IFERROR(O19*'Klíč výchozí'!O103,0)</f>
        <v>0</v>
      </c>
      <c r="P103" s="104">
        <f>IFERROR(P19*'Klíč výchozí'!P103,0)</f>
        <v>0</v>
      </c>
      <c r="Q103" s="104">
        <f>IFERROR(Q19*'Klíč výchozí'!Q103,0)</f>
        <v>0</v>
      </c>
      <c r="R103" s="104">
        <f>IFERROR(R19*'Klíč výchozí'!R103,0)</f>
        <v>0</v>
      </c>
      <c r="S103" s="104">
        <f>IFERROR(S19*'Klíč výchozí'!S103,0)</f>
        <v>0</v>
      </c>
      <c r="T103" s="104">
        <f>IFERROR(T19*'Klíč výchozí'!T103,0)</f>
        <v>0</v>
      </c>
      <c r="U103" s="104">
        <f>IFERROR(U19*'Klíč výchozí'!U103,0)</f>
        <v>0</v>
      </c>
      <c r="V103" s="104">
        <f>IFERROR(V19*'Klíč výchozí'!V103,0)</f>
        <v>0</v>
      </c>
      <c r="W103" s="104">
        <f>IFERROR(W19*'Klíč výchozí'!W103,0)</f>
        <v>0</v>
      </c>
      <c r="X103" s="104">
        <f>IFERROR(X19*'Klíč výchozí'!X103,0)</f>
        <v>0</v>
      </c>
      <c r="Y103" s="104">
        <f>IFERROR(Y19*'Klíč výchozí'!Y103,0)</f>
        <v>0</v>
      </c>
      <c r="Z103" s="104">
        <f>IFERROR(Z19*'Klíč výchozí'!Z103,0)</f>
        <v>0</v>
      </c>
      <c r="AA103" s="104">
        <f>IFERROR(AA19*'Klíč výchozí'!AA103,0)</f>
        <v>0</v>
      </c>
      <c r="AB103" s="104">
        <f>IFERROR(AB19*'Klíč výchozí'!AB103,0)</f>
        <v>0</v>
      </c>
      <c r="AC103" s="104">
        <f>IFERROR(AC19*'Klíč výchozí'!AC103,0)</f>
        <v>0</v>
      </c>
      <c r="AD103" s="104">
        <f>IFERROR(AD19*'Klíč výchozí'!AD103,0)</f>
        <v>0</v>
      </c>
      <c r="AE103" s="104">
        <f>IFERROR(AE19*'Klíč výchozí'!AE103,0)</f>
        <v>0</v>
      </c>
      <c r="AF103" s="104">
        <f>IFERROR(AF19*'Klíč výchozí'!AF103,0)</f>
        <v>0</v>
      </c>
      <c r="AG103" s="104">
        <f>IFERROR(AG19*'Klíč výchozí'!AG103,0)</f>
        <v>0</v>
      </c>
      <c r="AH103" s="104">
        <f>IFERROR(AH19*'Klíč výchozí'!AH103,0)</f>
        <v>0</v>
      </c>
      <c r="AI103" s="104">
        <f>IFERROR(AI19*'Klíč výchozí'!AI103,0)</f>
        <v>0</v>
      </c>
      <c r="AJ103" s="104">
        <f>IFERROR(AJ19*'Klíč výchozí'!AJ103,0)</f>
        <v>0</v>
      </c>
      <c r="AK103" s="104">
        <f>IFERROR(AK19*'Klíč výchozí'!AK103,0)</f>
        <v>0</v>
      </c>
      <c r="AL103" s="792">
        <f t="shared" si="35"/>
        <v>0</v>
      </c>
      <c r="AM103" s="104">
        <f t="shared" si="36"/>
        <v>0</v>
      </c>
      <c r="AN103" s="25">
        <f t="shared" si="37"/>
        <v>0</v>
      </c>
      <c r="AO103" s="129">
        <f t="shared" si="33"/>
        <v>0</v>
      </c>
      <c r="AP103" s="888">
        <f t="shared" si="34"/>
        <v>0</v>
      </c>
      <c r="AQ103" s="888">
        <f t="shared" si="34"/>
        <v>0</v>
      </c>
      <c r="AR103" s="888">
        <f t="shared" si="34"/>
        <v>0</v>
      </c>
      <c r="AS103" s="889">
        <f t="shared" si="34"/>
        <v>1</v>
      </c>
    </row>
    <row r="104" spans="1:45" x14ac:dyDescent="0.3">
      <c r="A104" s="4">
        <f t="shared" si="32"/>
        <v>10</v>
      </c>
      <c r="B104" s="45" t="str">
        <f t="shared" si="32"/>
        <v>Úhrada za použití dopravní cesty</v>
      </c>
      <c r="C104" s="64" t="str">
        <f t="shared" si="32"/>
        <v/>
      </c>
      <c r="D104" s="65" t="str">
        <f t="shared" si="32"/>
        <v/>
      </c>
      <c r="E104" s="104">
        <f>IFERROR(E20*'Klíč výchozí'!E104,0)</f>
        <v>0</v>
      </c>
      <c r="F104" s="104">
        <f>IFERROR(F20*'Klíč výchozí'!F104,0)</f>
        <v>0</v>
      </c>
      <c r="G104" s="104">
        <f>IFERROR(G20*'Klíč výchozí'!G104,0)</f>
        <v>0</v>
      </c>
      <c r="H104" s="104">
        <f>IFERROR(H20*'Klíč výchozí'!H104,0)</f>
        <v>0</v>
      </c>
      <c r="I104" s="104">
        <f>IFERROR(I20*'Klíč výchozí'!I104,0)</f>
        <v>0</v>
      </c>
      <c r="J104" s="104">
        <f>IFERROR(J20*'Klíč výchozí'!J104,0)</f>
        <v>0</v>
      </c>
      <c r="K104" s="104">
        <f>IFERROR(K20*'Klíč výchozí'!K104,0)</f>
        <v>0</v>
      </c>
      <c r="L104" s="104">
        <f>IFERROR(L20*'Klíč výchozí'!L104,0)</f>
        <v>0</v>
      </c>
      <c r="M104" s="104">
        <f>IFERROR(M20*'Klíč výchozí'!M104,0)</f>
        <v>0</v>
      </c>
      <c r="N104" s="104">
        <f>IFERROR(N20*'Klíč výchozí'!N104,0)</f>
        <v>0</v>
      </c>
      <c r="O104" s="104">
        <f>IFERROR(O20*'Klíč výchozí'!O104,0)</f>
        <v>0</v>
      </c>
      <c r="P104" s="104">
        <f>IFERROR(P20*'Klíč výchozí'!P104,0)</f>
        <v>0</v>
      </c>
      <c r="Q104" s="104">
        <f>IFERROR(Q20*'Klíč výchozí'!Q104,0)</f>
        <v>0</v>
      </c>
      <c r="R104" s="104">
        <f>IFERROR(R20*'Klíč výchozí'!R104,0)</f>
        <v>0</v>
      </c>
      <c r="S104" s="104">
        <f>IFERROR(S20*'Klíč výchozí'!S104,0)</f>
        <v>0</v>
      </c>
      <c r="T104" s="104">
        <f>IFERROR(T20*'Klíč výchozí'!T104,0)</f>
        <v>0</v>
      </c>
      <c r="U104" s="104">
        <f>IFERROR(U20*'Klíč výchozí'!U104,0)</f>
        <v>0</v>
      </c>
      <c r="V104" s="104">
        <f>IFERROR(V20*'Klíč výchozí'!V104,0)</f>
        <v>0</v>
      </c>
      <c r="W104" s="104">
        <f>IFERROR(W20*'Klíč výchozí'!W104,0)</f>
        <v>0</v>
      </c>
      <c r="X104" s="104">
        <f>IFERROR(X20*'Klíč výchozí'!X104,0)</f>
        <v>0</v>
      </c>
      <c r="Y104" s="104">
        <f>IFERROR(Y20*'Klíč výchozí'!Y104,0)</f>
        <v>0</v>
      </c>
      <c r="Z104" s="104">
        <f>IFERROR(Z20*'Klíč výchozí'!Z104,0)</f>
        <v>0</v>
      </c>
      <c r="AA104" s="104">
        <f>IFERROR(AA20*'Klíč výchozí'!AA104,0)</f>
        <v>0</v>
      </c>
      <c r="AB104" s="104">
        <f>IFERROR(AB20*'Klíč výchozí'!AB104,0)</f>
        <v>0</v>
      </c>
      <c r="AC104" s="104">
        <f>IFERROR(AC20*'Klíč výchozí'!AC104,0)</f>
        <v>0</v>
      </c>
      <c r="AD104" s="104">
        <f>IFERROR(AD20*'Klíč výchozí'!AD104,0)</f>
        <v>0</v>
      </c>
      <c r="AE104" s="104">
        <f>IFERROR(AE20*'Klíč výchozí'!AE104,0)</f>
        <v>0</v>
      </c>
      <c r="AF104" s="104">
        <f>IFERROR(AF20*'Klíč výchozí'!AF104,0)</f>
        <v>0</v>
      </c>
      <c r="AG104" s="104">
        <f>IFERROR(AG20*'Klíč výchozí'!AG104,0)</f>
        <v>0</v>
      </c>
      <c r="AH104" s="104">
        <f>IFERROR(AH20*'Klíč výchozí'!AH104,0)</f>
        <v>0</v>
      </c>
      <c r="AI104" s="104">
        <f>IFERROR(AI20*'Klíč výchozí'!AI104,0)</f>
        <v>0</v>
      </c>
      <c r="AJ104" s="104">
        <f>IFERROR(AJ20*'Klíč výchozí'!AJ104,0)</f>
        <v>0</v>
      </c>
      <c r="AK104" s="104">
        <f>IFERROR(AK20*'Klíč výchozí'!AK104,0)</f>
        <v>0</v>
      </c>
      <c r="AL104" s="792">
        <f t="shared" si="35"/>
        <v>0</v>
      </c>
      <c r="AM104" s="104">
        <f t="shared" si="36"/>
        <v>0</v>
      </c>
      <c r="AN104" s="25">
        <f t="shared" si="37"/>
        <v>0</v>
      </c>
      <c r="AO104" s="129">
        <f t="shared" si="33"/>
        <v>0</v>
      </c>
      <c r="AP104" s="888">
        <f t="shared" si="34"/>
        <v>1</v>
      </c>
      <c r="AQ104" s="888">
        <f t="shared" si="34"/>
        <v>0</v>
      </c>
      <c r="AR104" s="888">
        <f t="shared" si="34"/>
        <v>0</v>
      </c>
      <c r="AS104" s="889">
        <f t="shared" si="34"/>
        <v>0</v>
      </c>
    </row>
    <row r="105" spans="1:45" x14ac:dyDescent="0.3">
      <c r="A105" s="4">
        <f t="shared" si="32"/>
        <v>11</v>
      </c>
      <c r="B105" s="45" t="str">
        <f t="shared" si="32"/>
        <v>Úhrada za použití ostatní infrastruktury</v>
      </c>
      <c r="C105" s="64" t="str">
        <f t="shared" si="32"/>
        <v/>
      </c>
      <c r="D105" s="65" t="str">
        <f t="shared" si="32"/>
        <v/>
      </c>
      <c r="E105" s="104">
        <f>IFERROR(E21*'Klíč výchozí'!E105,0)</f>
        <v>0</v>
      </c>
      <c r="F105" s="104">
        <f>IFERROR(F21*'Klíč výchozí'!F105,0)</f>
        <v>0</v>
      </c>
      <c r="G105" s="104">
        <f>IFERROR(G21*'Klíč výchozí'!G105,0)</f>
        <v>0</v>
      </c>
      <c r="H105" s="104">
        <f>IFERROR(H21*'Klíč výchozí'!H105,0)</f>
        <v>0</v>
      </c>
      <c r="I105" s="104">
        <f>IFERROR(I21*'Klíč výchozí'!I105,0)</f>
        <v>0</v>
      </c>
      <c r="J105" s="104">
        <f>IFERROR(J21*'Klíč výchozí'!J105,0)</f>
        <v>0</v>
      </c>
      <c r="K105" s="104">
        <f>IFERROR(K21*'Klíč výchozí'!K105,0)</f>
        <v>0</v>
      </c>
      <c r="L105" s="104">
        <f>IFERROR(L21*'Klíč výchozí'!L105,0)</f>
        <v>0</v>
      </c>
      <c r="M105" s="104">
        <f>IFERROR(M21*'Klíč výchozí'!M105,0)</f>
        <v>0</v>
      </c>
      <c r="N105" s="104">
        <f>IFERROR(N21*'Klíč výchozí'!N105,0)</f>
        <v>0</v>
      </c>
      <c r="O105" s="104">
        <f>IFERROR(O21*'Klíč výchozí'!O105,0)</f>
        <v>0</v>
      </c>
      <c r="P105" s="104">
        <f>IFERROR(P21*'Klíč výchozí'!P105,0)</f>
        <v>0</v>
      </c>
      <c r="Q105" s="104">
        <f>IFERROR(Q21*'Klíč výchozí'!Q105,0)</f>
        <v>0</v>
      </c>
      <c r="R105" s="104">
        <f>IFERROR(R21*'Klíč výchozí'!R105,0)</f>
        <v>0</v>
      </c>
      <c r="S105" s="104">
        <f>IFERROR(S21*'Klíč výchozí'!S105,0)</f>
        <v>0</v>
      </c>
      <c r="T105" s="104">
        <f>IFERROR(T21*'Klíč výchozí'!T105,0)</f>
        <v>0</v>
      </c>
      <c r="U105" s="104">
        <f>IFERROR(U21*'Klíč výchozí'!U105,0)</f>
        <v>0</v>
      </c>
      <c r="V105" s="104">
        <f>IFERROR(V21*'Klíč výchozí'!V105,0)</f>
        <v>0</v>
      </c>
      <c r="W105" s="104">
        <f>IFERROR(W21*'Klíč výchozí'!W105,0)</f>
        <v>0</v>
      </c>
      <c r="X105" s="104">
        <f>IFERROR(X21*'Klíč výchozí'!X105,0)</f>
        <v>0</v>
      </c>
      <c r="Y105" s="104">
        <f>IFERROR(Y21*'Klíč výchozí'!Y105,0)</f>
        <v>0</v>
      </c>
      <c r="Z105" s="104">
        <f>IFERROR(Z21*'Klíč výchozí'!Z105,0)</f>
        <v>0</v>
      </c>
      <c r="AA105" s="104">
        <f>IFERROR(AA21*'Klíč výchozí'!AA105,0)</f>
        <v>0</v>
      </c>
      <c r="AB105" s="104">
        <f>IFERROR(AB21*'Klíč výchozí'!AB105,0)</f>
        <v>0</v>
      </c>
      <c r="AC105" s="104">
        <f>IFERROR(AC21*'Klíč výchozí'!AC105,0)</f>
        <v>0</v>
      </c>
      <c r="AD105" s="104">
        <f>IFERROR(AD21*'Klíč výchozí'!AD105,0)</f>
        <v>0</v>
      </c>
      <c r="AE105" s="104">
        <f>IFERROR(AE21*'Klíč výchozí'!AE105,0)</f>
        <v>0</v>
      </c>
      <c r="AF105" s="104">
        <f>IFERROR(AF21*'Klíč výchozí'!AF105,0)</f>
        <v>0</v>
      </c>
      <c r="AG105" s="104">
        <f>IFERROR(AG21*'Klíč výchozí'!AG105,0)</f>
        <v>0</v>
      </c>
      <c r="AH105" s="104">
        <f>IFERROR(AH21*'Klíč výchozí'!AH105,0)</f>
        <v>0</v>
      </c>
      <c r="AI105" s="104">
        <f>IFERROR(AI21*'Klíč výchozí'!AI105,0)</f>
        <v>0</v>
      </c>
      <c r="AJ105" s="104">
        <f>IFERROR(AJ21*'Klíč výchozí'!AJ105,0)</f>
        <v>0</v>
      </c>
      <c r="AK105" s="104">
        <f>IFERROR(AK21*'Klíč výchozí'!AK105,0)</f>
        <v>0</v>
      </c>
      <c r="AL105" s="792">
        <f t="shared" si="35"/>
        <v>0</v>
      </c>
      <c r="AM105" s="104">
        <f t="shared" si="36"/>
        <v>0</v>
      </c>
      <c r="AN105" s="25">
        <f t="shared" si="37"/>
        <v>0</v>
      </c>
      <c r="AO105" s="129">
        <f t="shared" si="33"/>
        <v>0</v>
      </c>
      <c r="AP105" s="888">
        <f t="shared" si="34"/>
        <v>1</v>
      </c>
      <c r="AQ105" s="888">
        <f t="shared" si="34"/>
        <v>0</v>
      </c>
      <c r="AR105" s="888">
        <f t="shared" si="34"/>
        <v>0</v>
      </c>
      <c r="AS105" s="889">
        <f t="shared" si="34"/>
        <v>0</v>
      </c>
    </row>
    <row r="106" spans="1:45" x14ac:dyDescent="0.3">
      <c r="A106" s="4">
        <f t="shared" si="32"/>
        <v>12</v>
      </c>
      <c r="B106" s="45" t="str">
        <f t="shared" si="32"/>
        <v>Ostatní přímé náklady</v>
      </c>
      <c r="C106" s="64" t="str">
        <f t="shared" si="32"/>
        <v>12.1</v>
      </c>
      <c r="D106" s="65" t="str">
        <f t="shared" si="32"/>
        <v>Finanční náklady</v>
      </c>
      <c r="E106" s="104">
        <f>IFERROR(E22*'Klíč výchozí'!E106,0)</f>
        <v>0</v>
      </c>
      <c r="F106" s="104">
        <f>IFERROR(F22*'Klíč výchozí'!F106,0)</f>
        <v>0</v>
      </c>
      <c r="G106" s="104">
        <f>IFERROR(G22*'Klíč výchozí'!G106,0)</f>
        <v>0</v>
      </c>
      <c r="H106" s="104">
        <f>IFERROR(H22*'Klíč výchozí'!H106,0)</f>
        <v>0</v>
      </c>
      <c r="I106" s="104">
        <f>IFERROR(I22*'Klíč výchozí'!I106,0)</f>
        <v>0</v>
      </c>
      <c r="J106" s="104">
        <f>IFERROR(J22*'Klíč výchozí'!J106,0)</f>
        <v>0</v>
      </c>
      <c r="K106" s="104">
        <f>IFERROR(K22*'Klíč výchozí'!K106,0)</f>
        <v>0</v>
      </c>
      <c r="L106" s="104">
        <f>IFERROR(L22*'Klíč výchozí'!L106,0)</f>
        <v>0</v>
      </c>
      <c r="M106" s="104">
        <f>IFERROR(M22*'Klíč výchozí'!M106,0)</f>
        <v>0</v>
      </c>
      <c r="N106" s="104">
        <f>IFERROR(N22*'Klíč výchozí'!N106,0)</f>
        <v>0</v>
      </c>
      <c r="O106" s="104">
        <f>IFERROR(O22*'Klíč výchozí'!O106,0)</f>
        <v>0</v>
      </c>
      <c r="P106" s="104">
        <f>IFERROR(P22*'Klíč výchozí'!P106,0)</f>
        <v>0</v>
      </c>
      <c r="Q106" s="104">
        <f>IFERROR(Q22*'Klíč výchozí'!Q106,0)</f>
        <v>0</v>
      </c>
      <c r="R106" s="104">
        <f>IFERROR(R22*'Klíč výchozí'!R106,0)</f>
        <v>0</v>
      </c>
      <c r="S106" s="104">
        <f>IFERROR(S22*'Klíč výchozí'!S106,0)</f>
        <v>0</v>
      </c>
      <c r="T106" s="104">
        <f>IFERROR(T22*'Klíč výchozí'!T106,0)</f>
        <v>0</v>
      </c>
      <c r="U106" s="104">
        <f>IFERROR(U22*'Klíč výchozí'!U106,0)</f>
        <v>0</v>
      </c>
      <c r="V106" s="104">
        <f>IFERROR(V22*'Klíč výchozí'!V106,0)</f>
        <v>0</v>
      </c>
      <c r="W106" s="104">
        <f>IFERROR(W22*'Klíč výchozí'!W106,0)</f>
        <v>0</v>
      </c>
      <c r="X106" s="104">
        <f>IFERROR(X22*'Klíč výchozí'!X106,0)</f>
        <v>0</v>
      </c>
      <c r="Y106" s="104">
        <f>IFERROR(Y22*'Klíč výchozí'!Y106,0)</f>
        <v>0</v>
      </c>
      <c r="Z106" s="104">
        <f>IFERROR(Z22*'Klíč výchozí'!Z106,0)</f>
        <v>0</v>
      </c>
      <c r="AA106" s="104">
        <f>IFERROR(AA22*'Klíč výchozí'!AA106,0)</f>
        <v>0</v>
      </c>
      <c r="AB106" s="104">
        <f>IFERROR(AB22*'Klíč výchozí'!AB106,0)</f>
        <v>0</v>
      </c>
      <c r="AC106" s="104">
        <f>IFERROR(AC22*'Klíč výchozí'!AC106,0)</f>
        <v>0</v>
      </c>
      <c r="AD106" s="104">
        <f>IFERROR(AD22*'Klíč výchozí'!AD106,0)</f>
        <v>0</v>
      </c>
      <c r="AE106" s="104">
        <f>IFERROR(AE22*'Klíč výchozí'!AE106,0)</f>
        <v>0</v>
      </c>
      <c r="AF106" s="104">
        <f>IFERROR(AF22*'Klíč výchozí'!AF106,0)</f>
        <v>0</v>
      </c>
      <c r="AG106" s="104">
        <f>IFERROR(AG22*'Klíč výchozí'!AG106,0)</f>
        <v>0</v>
      </c>
      <c r="AH106" s="104">
        <f>IFERROR(AH22*'Klíč výchozí'!AH106,0)</f>
        <v>0</v>
      </c>
      <c r="AI106" s="104">
        <f>IFERROR(AI22*'Klíč výchozí'!AI106,0)</f>
        <v>0</v>
      </c>
      <c r="AJ106" s="104">
        <f>IFERROR(AJ22*'Klíč výchozí'!AJ106,0)</f>
        <v>0</v>
      </c>
      <c r="AK106" s="104">
        <f>IFERROR(AK22*'Klíč výchozí'!AK106,0)</f>
        <v>0</v>
      </c>
      <c r="AL106" s="792">
        <f t="shared" si="35"/>
        <v>0</v>
      </c>
      <c r="AM106" s="104">
        <f t="shared" si="36"/>
        <v>0</v>
      </c>
      <c r="AN106" s="25">
        <f t="shared" si="37"/>
        <v>0</v>
      </c>
      <c r="AO106" s="129">
        <f t="shared" si="33"/>
        <v>0</v>
      </c>
      <c r="AP106" s="888">
        <f t="shared" si="34"/>
        <v>0</v>
      </c>
      <c r="AQ106" s="888">
        <f t="shared" si="34"/>
        <v>0</v>
      </c>
      <c r="AR106" s="888">
        <f t="shared" si="34"/>
        <v>1</v>
      </c>
      <c r="AS106" s="889">
        <f t="shared" si="34"/>
        <v>0</v>
      </c>
    </row>
    <row r="107" spans="1:45" x14ac:dyDescent="0.3">
      <c r="A107" s="4" t="str">
        <f t="shared" si="32"/>
        <v/>
      </c>
      <c r="B107" s="45" t="str">
        <f t="shared" si="32"/>
        <v/>
      </c>
      <c r="C107" s="64" t="str">
        <f t="shared" si="32"/>
        <v>12.2</v>
      </c>
      <c r="D107" s="65" t="str">
        <f t="shared" si="32"/>
        <v>Ostatní</v>
      </c>
      <c r="E107" s="104">
        <f>IFERROR(E23*'Klíč výchozí'!E107,0)</f>
        <v>0</v>
      </c>
      <c r="F107" s="104">
        <f>IFERROR(F23*'Klíč výchozí'!F107,0)</f>
        <v>0</v>
      </c>
      <c r="G107" s="104">
        <f>IFERROR(G23*'Klíč výchozí'!G107,0)</f>
        <v>0</v>
      </c>
      <c r="H107" s="104">
        <f>IFERROR(H23*'Klíč výchozí'!H107,0)</f>
        <v>0</v>
      </c>
      <c r="I107" s="104">
        <f>IFERROR(I23*'Klíč výchozí'!I107,0)</f>
        <v>0</v>
      </c>
      <c r="J107" s="104">
        <f>IFERROR(J23*'Klíč výchozí'!J107,0)</f>
        <v>0</v>
      </c>
      <c r="K107" s="104">
        <f>IFERROR(K23*'Klíč výchozí'!K107,0)</f>
        <v>0</v>
      </c>
      <c r="L107" s="104">
        <f>IFERROR(L23*'Klíč výchozí'!L107,0)</f>
        <v>0</v>
      </c>
      <c r="M107" s="104">
        <f>IFERROR(M23*'Klíč výchozí'!M107,0)</f>
        <v>0</v>
      </c>
      <c r="N107" s="104">
        <f>IFERROR(N23*'Klíč výchozí'!N107,0)</f>
        <v>0</v>
      </c>
      <c r="O107" s="104">
        <f>IFERROR(O23*'Klíč výchozí'!O107,0)</f>
        <v>0</v>
      </c>
      <c r="P107" s="104">
        <f>IFERROR(P23*'Klíč výchozí'!P107,0)</f>
        <v>0</v>
      </c>
      <c r="Q107" s="104">
        <f>IFERROR(Q23*'Klíč výchozí'!Q107,0)</f>
        <v>0</v>
      </c>
      <c r="R107" s="104">
        <f>IFERROR(R23*'Klíč výchozí'!R107,0)</f>
        <v>0</v>
      </c>
      <c r="S107" s="104">
        <f>IFERROR(S23*'Klíč výchozí'!S107,0)</f>
        <v>0</v>
      </c>
      <c r="T107" s="104">
        <f>IFERROR(T23*'Klíč výchozí'!T107,0)</f>
        <v>0</v>
      </c>
      <c r="U107" s="104">
        <f>IFERROR(U23*'Klíč výchozí'!U107,0)</f>
        <v>0</v>
      </c>
      <c r="V107" s="104">
        <f>IFERROR(V23*'Klíč výchozí'!V107,0)</f>
        <v>0</v>
      </c>
      <c r="W107" s="104">
        <f>IFERROR(W23*'Klíč výchozí'!W107,0)</f>
        <v>0</v>
      </c>
      <c r="X107" s="104">
        <f>IFERROR(X23*'Klíč výchozí'!X107,0)</f>
        <v>0</v>
      </c>
      <c r="Y107" s="104">
        <f>IFERROR(Y23*'Klíč výchozí'!Y107,0)</f>
        <v>0</v>
      </c>
      <c r="Z107" s="104">
        <f>IFERROR(Z23*'Klíč výchozí'!Z107,0)</f>
        <v>0</v>
      </c>
      <c r="AA107" s="104">
        <f>IFERROR(AA23*'Klíč výchozí'!AA107,0)</f>
        <v>0</v>
      </c>
      <c r="AB107" s="104">
        <f>IFERROR(AB23*'Klíč výchozí'!AB107,0)</f>
        <v>0</v>
      </c>
      <c r="AC107" s="104">
        <f>IFERROR(AC23*'Klíč výchozí'!AC107,0)</f>
        <v>0</v>
      </c>
      <c r="AD107" s="104">
        <f>IFERROR(AD23*'Klíč výchozí'!AD107,0)</f>
        <v>0</v>
      </c>
      <c r="AE107" s="104">
        <f>IFERROR(AE23*'Klíč výchozí'!AE107,0)</f>
        <v>0</v>
      </c>
      <c r="AF107" s="104">
        <f>IFERROR(AF23*'Klíč výchozí'!AF107,0)</f>
        <v>0</v>
      </c>
      <c r="AG107" s="104">
        <f>IFERROR(AG23*'Klíč výchozí'!AG107,0)</f>
        <v>0</v>
      </c>
      <c r="AH107" s="104">
        <f>IFERROR(AH23*'Klíč výchozí'!AH107,0)</f>
        <v>0</v>
      </c>
      <c r="AI107" s="104">
        <f>IFERROR(AI23*'Klíč výchozí'!AI107,0)</f>
        <v>0</v>
      </c>
      <c r="AJ107" s="104">
        <f>IFERROR(AJ23*'Klíč výchozí'!AJ107,0)</f>
        <v>0</v>
      </c>
      <c r="AK107" s="104">
        <f>IFERROR(AK23*'Klíč výchozí'!AK107,0)</f>
        <v>0</v>
      </c>
      <c r="AL107" s="792">
        <f t="shared" si="35"/>
        <v>0</v>
      </c>
      <c r="AM107" s="104">
        <f t="shared" si="36"/>
        <v>0</v>
      </c>
      <c r="AN107" s="25">
        <f t="shared" si="37"/>
        <v>0</v>
      </c>
      <c r="AO107" s="129">
        <f t="shared" si="33"/>
        <v>0</v>
      </c>
      <c r="AP107" s="888">
        <f t="shared" si="34"/>
        <v>0</v>
      </c>
      <c r="AQ107" s="888">
        <f t="shared" si="34"/>
        <v>0</v>
      </c>
      <c r="AR107" s="888">
        <f t="shared" si="34"/>
        <v>0</v>
      </c>
      <c r="AS107" s="889">
        <f t="shared" si="34"/>
        <v>1</v>
      </c>
    </row>
    <row r="108" spans="1:45" x14ac:dyDescent="0.3">
      <c r="A108" s="4">
        <f t="shared" si="32"/>
        <v>13</v>
      </c>
      <c r="B108" s="45" t="str">
        <f t="shared" si="32"/>
        <v>Ostatní služby</v>
      </c>
      <c r="C108" s="340" t="str">
        <f t="shared" si="32"/>
        <v>13.1</v>
      </c>
      <c r="D108" s="65" t="str">
        <f t="shared" si="32"/>
        <v>Ostraha</v>
      </c>
      <c r="E108" s="104">
        <f>IFERROR(E24*'Klíč výchozí'!E108,0)</f>
        <v>0</v>
      </c>
      <c r="F108" s="104">
        <f>IFERROR(F24*'Klíč výchozí'!F108,0)</f>
        <v>0</v>
      </c>
      <c r="G108" s="104">
        <f>IFERROR(G24*'Klíč výchozí'!G108,0)</f>
        <v>0</v>
      </c>
      <c r="H108" s="104">
        <f>IFERROR(H24*'Klíč výchozí'!H108,0)</f>
        <v>0</v>
      </c>
      <c r="I108" s="104">
        <f>IFERROR(I24*'Klíč výchozí'!I108,0)</f>
        <v>0</v>
      </c>
      <c r="J108" s="104">
        <f>IFERROR(J24*'Klíč výchozí'!J108,0)</f>
        <v>0</v>
      </c>
      <c r="K108" s="104">
        <f>IFERROR(K24*'Klíč výchozí'!K108,0)</f>
        <v>0</v>
      </c>
      <c r="L108" s="104">
        <f>IFERROR(L24*'Klíč výchozí'!L108,0)</f>
        <v>0</v>
      </c>
      <c r="M108" s="104">
        <f>IFERROR(M24*'Klíč výchozí'!M108,0)</f>
        <v>0</v>
      </c>
      <c r="N108" s="104">
        <f>IFERROR(N24*'Klíč výchozí'!N108,0)</f>
        <v>0</v>
      </c>
      <c r="O108" s="104">
        <f>IFERROR(O24*'Klíč výchozí'!O108,0)</f>
        <v>0</v>
      </c>
      <c r="P108" s="104">
        <f>IFERROR(P24*'Klíč výchozí'!P108,0)</f>
        <v>0</v>
      </c>
      <c r="Q108" s="104">
        <f>IFERROR(Q24*'Klíč výchozí'!Q108,0)</f>
        <v>0</v>
      </c>
      <c r="R108" s="104">
        <f>IFERROR(R24*'Klíč výchozí'!R108,0)</f>
        <v>0</v>
      </c>
      <c r="S108" s="104">
        <f>IFERROR(S24*'Klíč výchozí'!S108,0)</f>
        <v>0</v>
      </c>
      <c r="T108" s="104">
        <f>IFERROR(T24*'Klíč výchozí'!T108,0)</f>
        <v>0</v>
      </c>
      <c r="U108" s="104">
        <f>IFERROR(U24*'Klíč výchozí'!U108,0)</f>
        <v>0</v>
      </c>
      <c r="V108" s="104">
        <f>IFERROR(V24*'Klíč výchozí'!V108,0)</f>
        <v>0</v>
      </c>
      <c r="W108" s="104">
        <f>IFERROR(W24*'Klíč výchozí'!W108,0)</f>
        <v>0</v>
      </c>
      <c r="X108" s="104">
        <f>IFERROR(X24*'Klíč výchozí'!X108,0)</f>
        <v>0</v>
      </c>
      <c r="Y108" s="104">
        <f>IFERROR(Y24*'Klíč výchozí'!Y108,0)</f>
        <v>0</v>
      </c>
      <c r="Z108" s="104">
        <f>IFERROR(Z24*'Klíč výchozí'!Z108,0)</f>
        <v>0</v>
      </c>
      <c r="AA108" s="104">
        <f>IFERROR(AA24*'Klíč výchozí'!AA108,0)</f>
        <v>0</v>
      </c>
      <c r="AB108" s="104">
        <f>IFERROR(AB24*'Klíč výchozí'!AB108,0)</f>
        <v>0</v>
      </c>
      <c r="AC108" s="104">
        <f>IFERROR(AC24*'Klíč výchozí'!AC108,0)</f>
        <v>0</v>
      </c>
      <c r="AD108" s="104">
        <f>IFERROR(AD24*'Klíč výchozí'!AD108,0)</f>
        <v>0</v>
      </c>
      <c r="AE108" s="104">
        <f>IFERROR(AE24*'Klíč výchozí'!AE108,0)</f>
        <v>0</v>
      </c>
      <c r="AF108" s="104">
        <f>IFERROR(AF24*'Klíč výchozí'!AF108,0)</f>
        <v>0</v>
      </c>
      <c r="AG108" s="104">
        <f>IFERROR(AG24*'Klíč výchozí'!AG108,0)</f>
        <v>0</v>
      </c>
      <c r="AH108" s="104">
        <f>IFERROR(AH24*'Klíč výchozí'!AH108,0)</f>
        <v>0</v>
      </c>
      <c r="AI108" s="104">
        <f>IFERROR(AI24*'Klíč výchozí'!AI108,0)</f>
        <v>0</v>
      </c>
      <c r="AJ108" s="104">
        <f>IFERROR(AJ24*'Klíč výchozí'!AJ108,0)</f>
        <v>0</v>
      </c>
      <c r="AK108" s="104">
        <f>IFERROR(AK24*'Klíč výchozí'!AK108,0)</f>
        <v>0</v>
      </c>
      <c r="AL108" s="792">
        <f t="shared" si="35"/>
        <v>0</v>
      </c>
      <c r="AM108" s="104">
        <f t="shared" si="36"/>
        <v>0</v>
      </c>
      <c r="AN108" s="25">
        <f t="shared" si="37"/>
        <v>0</v>
      </c>
      <c r="AO108" s="129">
        <f t="shared" si="33"/>
        <v>0</v>
      </c>
      <c r="AP108" s="888">
        <f t="shared" si="34"/>
        <v>0</v>
      </c>
      <c r="AQ108" s="888">
        <f t="shared" si="34"/>
        <v>0</v>
      </c>
      <c r="AR108" s="888">
        <f t="shared" si="34"/>
        <v>0</v>
      </c>
      <c r="AS108" s="889">
        <f t="shared" si="34"/>
        <v>1</v>
      </c>
    </row>
    <row r="109" spans="1:45" x14ac:dyDescent="0.3">
      <c r="A109" s="4"/>
      <c r="B109" s="45"/>
      <c r="C109" s="340" t="str">
        <f t="shared" ref="C109:D112" si="38">IF(C67="","",C67)</f>
        <v>13.2</v>
      </c>
      <c r="D109" s="65" t="str">
        <f t="shared" si="38"/>
        <v>Ostatní služby</v>
      </c>
      <c r="E109" s="104">
        <f>IFERROR(E25*'Klíč výchozí'!E109,0)</f>
        <v>0</v>
      </c>
      <c r="F109" s="104">
        <f>IFERROR(F25*'Klíč výchozí'!F109,0)</f>
        <v>0</v>
      </c>
      <c r="G109" s="104">
        <f>IFERROR(G25*'Klíč výchozí'!G109,0)</f>
        <v>0</v>
      </c>
      <c r="H109" s="104">
        <f>IFERROR(H25*'Klíč výchozí'!H109,0)</f>
        <v>0</v>
      </c>
      <c r="I109" s="104">
        <f>IFERROR(I25*'Klíč výchozí'!I109,0)</f>
        <v>0</v>
      </c>
      <c r="J109" s="104">
        <f>IFERROR(J25*'Klíč výchozí'!J109,0)</f>
        <v>0</v>
      </c>
      <c r="K109" s="104">
        <f>IFERROR(K25*'Klíč výchozí'!K109,0)</f>
        <v>0</v>
      </c>
      <c r="L109" s="104">
        <f>IFERROR(L25*'Klíč výchozí'!L109,0)</f>
        <v>0</v>
      </c>
      <c r="M109" s="104">
        <f>IFERROR(M25*'Klíč výchozí'!M109,0)</f>
        <v>0</v>
      </c>
      <c r="N109" s="104">
        <f>IFERROR(N25*'Klíč výchozí'!N109,0)</f>
        <v>0</v>
      </c>
      <c r="O109" s="104">
        <f>IFERROR(O25*'Klíč výchozí'!O109,0)</f>
        <v>0</v>
      </c>
      <c r="P109" s="104">
        <f>IFERROR(P25*'Klíč výchozí'!P109,0)</f>
        <v>0</v>
      </c>
      <c r="Q109" s="104">
        <f>IFERROR(Q25*'Klíč výchozí'!Q109,0)</f>
        <v>0</v>
      </c>
      <c r="R109" s="104">
        <f>IFERROR(R25*'Klíč výchozí'!R109,0)</f>
        <v>0</v>
      </c>
      <c r="S109" s="104">
        <f>IFERROR(S25*'Klíč výchozí'!S109,0)</f>
        <v>0</v>
      </c>
      <c r="T109" s="104">
        <f>IFERROR(T25*'Klíč výchozí'!T109,0)</f>
        <v>0</v>
      </c>
      <c r="U109" s="104">
        <f>IFERROR(U25*'Klíč výchozí'!U109,0)</f>
        <v>0</v>
      </c>
      <c r="V109" s="104">
        <f>IFERROR(V25*'Klíč výchozí'!V109,0)</f>
        <v>0</v>
      </c>
      <c r="W109" s="104">
        <f>IFERROR(W25*'Klíč výchozí'!W109,0)</f>
        <v>0</v>
      </c>
      <c r="X109" s="104">
        <f>IFERROR(X25*'Klíč výchozí'!X109,0)</f>
        <v>0</v>
      </c>
      <c r="Y109" s="104">
        <f>IFERROR(Y25*'Klíč výchozí'!Y109,0)</f>
        <v>0</v>
      </c>
      <c r="Z109" s="104">
        <f>IFERROR(Z25*'Klíč výchozí'!Z109,0)</f>
        <v>0</v>
      </c>
      <c r="AA109" s="104">
        <f>IFERROR(AA25*'Klíč výchozí'!AA109,0)</f>
        <v>0</v>
      </c>
      <c r="AB109" s="104">
        <f>IFERROR(AB25*'Klíč výchozí'!AB109,0)</f>
        <v>0</v>
      </c>
      <c r="AC109" s="104">
        <f>IFERROR(AC25*'Klíč výchozí'!AC109,0)</f>
        <v>0</v>
      </c>
      <c r="AD109" s="104">
        <f>IFERROR(AD25*'Klíč výchozí'!AD109,0)</f>
        <v>0</v>
      </c>
      <c r="AE109" s="104">
        <f>IFERROR(AE25*'Klíč výchozí'!AE109,0)</f>
        <v>0</v>
      </c>
      <c r="AF109" s="104">
        <f>IFERROR(AF25*'Klíč výchozí'!AF109,0)</f>
        <v>0</v>
      </c>
      <c r="AG109" s="104">
        <f>IFERROR(AG25*'Klíč výchozí'!AG109,0)</f>
        <v>0</v>
      </c>
      <c r="AH109" s="104">
        <f>IFERROR(AH25*'Klíč výchozí'!AH109,0)</f>
        <v>0</v>
      </c>
      <c r="AI109" s="104">
        <f>IFERROR(AI25*'Klíč výchozí'!AI109,0)</f>
        <v>0</v>
      </c>
      <c r="AJ109" s="104">
        <f>IFERROR(AJ25*'Klíč výchozí'!AJ109,0)</f>
        <v>0</v>
      </c>
      <c r="AK109" s="104">
        <f>IFERROR(AK25*'Klíč výchozí'!AK109,0)</f>
        <v>0</v>
      </c>
      <c r="AL109" s="792">
        <f t="shared" si="35"/>
        <v>0</v>
      </c>
      <c r="AM109" s="104">
        <f t="shared" si="36"/>
        <v>0</v>
      </c>
      <c r="AN109" s="25">
        <f t="shared" si="37"/>
        <v>0</v>
      </c>
      <c r="AO109" s="129">
        <f t="shared" si="33"/>
        <v>0</v>
      </c>
      <c r="AP109" s="888">
        <f t="shared" si="34"/>
        <v>0</v>
      </c>
      <c r="AQ109" s="888">
        <f t="shared" si="34"/>
        <v>0</v>
      </c>
      <c r="AR109" s="888">
        <f t="shared" si="34"/>
        <v>0</v>
      </c>
      <c r="AS109" s="889">
        <f t="shared" si="34"/>
        <v>1</v>
      </c>
    </row>
    <row r="110" spans="1:45" x14ac:dyDescent="0.3">
      <c r="A110" s="4">
        <f t="shared" ref="A110:B122" si="39">IF(A68="","",A68)</f>
        <v>14</v>
      </c>
      <c r="B110" s="45" t="str">
        <f t="shared" si="39"/>
        <v>Provozní režie</v>
      </c>
      <c r="C110" s="340" t="str">
        <f t="shared" si="38"/>
        <v/>
      </c>
      <c r="D110" s="65" t="str">
        <f t="shared" si="38"/>
        <v/>
      </c>
      <c r="E110" s="104">
        <f>IFERROR(E26*'Klíč výchozí'!E110,0)</f>
        <v>0</v>
      </c>
      <c r="F110" s="104">
        <f>IFERROR(F26*'Klíč výchozí'!F110,0)</f>
        <v>0</v>
      </c>
      <c r="G110" s="104">
        <f>IFERROR(G26*'Klíč výchozí'!G110,0)</f>
        <v>0</v>
      </c>
      <c r="H110" s="104">
        <f>IFERROR(H26*'Klíč výchozí'!H110,0)</f>
        <v>0</v>
      </c>
      <c r="I110" s="104">
        <f>IFERROR(I26*'Klíč výchozí'!I110,0)</f>
        <v>0</v>
      </c>
      <c r="J110" s="104">
        <f>IFERROR(J26*'Klíč výchozí'!J110,0)</f>
        <v>0</v>
      </c>
      <c r="K110" s="104">
        <f>IFERROR(K26*'Klíč výchozí'!K110,0)</f>
        <v>0</v>
      </c>
      <c r="L110" s="104">
        <f>IFERROR(L26*'Klíč výchozí'!L110,0)</f>
        <v>0</v>
      </c>
      <c r="M110" s="104">
        <f>IFERROR(M26*'Klíč výchozí'!M110,0)</f>
        <v>0</v>
      </c>
      <c r="N110" s="104">
        <f>IFERROR(N26*'Klíč výchozí'!N110,0)</f>
        <v>0</v>
      </c>
      <c r="O110" s="104">
        <f>IFERROR(O26*'Klíč výchozí'!O110,0)</f>
        <v>0</v>
      </c>
      <c r="P110" s="104">
        <f>IFERROR(P26*'Klíč výchozí'!P110,0)</f>
        <v>0</v>
      </c>
      <c r="Q110" s="104">
        <f>IFERROR(Q26*'Klíč výchozí'!Q110,0)</f>
        <v>0</v>
      </c>
      <c r="R110" s="104">
        <f>IFERROR(R26*'Klíč výchozí'!R110,0)</f>
        <v>0</v>
      </c>
      <c r="S110" s="104">
        <f>IFERROR(S26*'Klíč výchozí'!S110,0)</f>
        <v>0</v>
      </c>
      <c r="T110" s="104">
        <f>IFERROR(T26*'Klíč výchozí'!T110,0)</f>
        <v>0</v>
      </c>
      <c r="U110" s="104">
        <f>IFERROR(U26*'Klíč výchozí'!U110,0)</f>
        <v>0</v>
      </c>
      <c r="V110" s="104">
        <f>IFERROR(V26*'Klíč výchozí'!V110,0)</f>
        <v>0</v>
      </c>
      <c r="W110" s="104">
        <f>IFERROR(W26*'Klíč výchozí'!W110,0)</f>
        <v>0</v>
      </c>
      <c r="X110" s="104">
        <f>IFERROR(X26*'Klíč výchozí'!X110,0)</f>
        <v>0</v>
      </c>
      <c r="Y110" s="104">
        <f>IFERROR(Y26*'Klíč výchozí'!Y110,0)</f>
        <v>0</v>
      </c>
      <c r="Z110" s="104">
        <f>IFERROR(Z26*'Klíč výchozí'!Z110,0)</f>
        <v>0</v>
      </c>
      <c r="AA110" s="104">
        <f>IFERROR(AA26*'Klíč výchozí'!AA110,0)</f>
        <v>0</v>
      </c>
      <c r="AB110" s="104">
        <f>IFERROR(AB26*'Klíč výchozí'!AB110,0)</f>
        <v>0</v>
      </c>
      <c r="AC110" s="104">
        <f>IFERROR(AC26*'Klíč výchozí'!AC110,0)</f>
        <v>0</v>
      </c>
      <c r="AD110" s="104">
        <f>IFERROR(AD26*'Klíč výchozí'!AD110,0)</f>
        <v>0</v>
      </c>
      <c r="AE110" s="104">
        <f>IFERROR(AE26*'Klíč výchozí'!AE110,0)</f>
        <v>0</v>
      </c>
      <c r="AF110" s="104">
        <f>IFERROR(AF26*'Klíč výchozí'!AF110,0)</f>
        <v>0</v>
      </c>
      <c r="AG110" s="104">
        <f>IFERROR(AG26*'Klíč výchozí'!AG110,0)</f>
        <v>0</v>
      </c>
      <c r="AH110" s="104">
        <f>IFERROR(AH26*'Klíč výchozí'!AH110,0)</f>
        <v>0</v>
      </c>
      <c r="AI110" s="104">
        <f>IFERROR(AI26*'Klíč výchozí'!AI110,0)</f>
        <v>0</v>
      </c>
      <c r="AJ110" s="104">
        <f>IFERROR(AJ26*'Klíč výchozí'!AJ110,0)</f>
        <v>0</v>
      </c>
      <c r="AK110" s="104">
        <f>IFERROR(AK26*'Klíč výchozí'!AK110,0)</f>
        <v>0</v>
      </c>
      <c r="AL110" s="792">
        <f t="shared" si="35"/>
        <v>0</v>
      </c>
      <c r="AM110" s="104">
        <f t="shared" si="36"/>
        <v>0</v>
      </c>
      <c r="AN110" s="25">
        <f t="shared" si="37"/>
        <v>0</v>
      </c>
      <c r="AO110" s="129">
        <f t="shared" si="33"/>
        <v>0</v>
      </c>
      <c r="AP110" s="888">
        <f t="shared" si="34"/>
        <v>0</v>
      </c>
      <c r="AQ110" s="888">
        <f t="shared" si="34"/>
        <v>0</v>
      </c>
      <c r="AR110" s="888">
        <f t="shared" si="34"/>
        <v>0</v>
      </c>
      <c r="AS110" s="889">
        <f t="shared" si="34"/>
        <v>1</v>
      </c>
    </row>
    <row r="111" spans="1:45" x14ac:dyDescent="0.3">
      <c r="A111" s="4">
        <f t="shared" si="39"/>
        <v>15</v>
      </c>
      <c r="B111" s="45" t="str">
        <f t="shared" si="39"/>
        <v>Správní režie</v>
      </c>
      <c r="C111" s="340" t="str">
        <f t="shared" si="38"/>
        <v/>
      </c>
      <c r="D111" s="65" t="str">
        <f t="shared" si="38"/>
        <v/>
      </c>
      <c r="E111" s="104">
        <f>IFERROR(E27*'Klíč výchozí'!E111,0)</f>
        <v>0</v>
      </c>
      <c r="F111" s="104">
        <f>IFERROR(F27*'Klíč výchozí'!F111,0)</f>
        <v>0</v>
      </c>
      <c r="G111" s="104">
        <f>IFERROR(G27*'Klíč výchozí'!G111,0)</f>
        <v>0</v>
      </c>
      <c r="H111" s="104">
        <f>IFERROR(H27*'Klíč výchozí'!H111,0)</f>
        <v>0</v>
      </c>
      <c r="I111" s="104">
        <f>IFERROR(I27*'Klíč výchozí'!I111,0)</f>
        <v>0</v>
      </c>
      <c r="J111" s="104">
        <f>IFERROR(J27*'Klíč výchozí'!J111,0)</f>
        <v>0</v>
      </c>
      <c r="K111" s="104">
        <f>IFERROR(K27*'Klíč výchozí'!K111,0)</f>
        <v>0</v>
      </c>
      <c r="L111" s="104">
        <f>IFERROR(L27*'Klíč výchozí'!L111,0)</f>
        <v>0</v>
      </c>
      <c r="M111" s="104">
        <f>IFERROR(M27*'Klíč výchozí'!M111,0)</f>
        <v>0</v>
      </c>
      <c r="N111" s="104">
        <f>IFERROR(N27*'Klíč výchozí'!N111,0)</f>
        <v>0</v>
      </c>
      <c r="O111" s="104">
        <f>IFERROR(O27*'Klíč výchozí'!O111,0)</f>
        <v>0</v>
      </c>
      <c r="P111" s="104">
        <f>IFERROR(P27*'Klíč výchozí'!P111,0)</f>
        <v>0</v>
      </c>
      <c r="Q111" s="104">
        <f>IFERROR(Q27*'Klíč výchozí'!Q111,0)</f>
        <v>0</v>
      </c>
      <c r="R111" s="104">
        <f>IFERROR(R27*'Klíč výchozí'!R111,0)</f>
        <v>0</v>
      </c>
      <c r="S111" s="104">
        <f>IFERROR(S27*'Klíč výchozí'!S111,0)</f>
        <v>0</v>
      </c>
      <c r="T111" s="104">
        <f>IFERROR(T27*'Klíč výchozí'!T111,0)</f>
        <v>0</v>
      </c>
      <c r="U111" s="104">
        <f>IFERROR(U27*'Klíč výchozí'!U111,0)</f>
        <v>0</v>
      </c>
      <c r="V111" s="104">
        <f>IFERROR(V27*'Klíč výchozí'!V111,0)</f>
        <v>0</v>
      </c>
      <c r="W111" s="104">
        <f>IFERROR(W27*'Klíč výchozí'!W111,0)</f>
        <v>0</v>
      </c>
      <c r="X111" s="104">
        <f>IFERROR(X27*'Klíč výchozí'!X111,0)</f>
        <v>0</v>
      </c>
      <c r="Y111" s="104">
        <f>IFERROR(Y27*'Klíč výchozí'!Y111,0)</f>
        <v>0</v>
      </c>
      <c r="Z111" s="104">
        <f>IFERROR(Z27*'Klíč výchozí'!Z111,0)</f>
        <v>0</v>
      </c>
      <c r="AA111" s="104">
        <f>IFERROR(AA27*'Klíč výchozí'!AA111,0)</f>
        <v>0</v>
      </c>
      <c r="AB111" s="104">
        <f>IFERROR(AB27*'Klíč výchozí'!AB111,0)</f>
        <v>0</v>
      </c>
      <c r="AC111" s="104">
        <f>IFERROR(AC27*'Klíč výchozí'!AC111,0)</f>
        <v>0</v>
      </c>
      <c r="AD111" s="104">
        <f>IFERROR(AD27*'Klíč výchozí'!AD111,0)</f>
        <v>0</v>
      </c>
      <c r="AE111" s="104">
        <f>IFERROR(AE27*'Klíč výchozí'!AE111,0)</f>
        <v>0</v>
      </c>
      <c r="AF111" s="104">
        <f>IFERROR(AF27*'Klíč výchozí'!AF111,0)</f>
        <v>0</v>
      </c>
      <c r="AG111" s="104">
        <f>IFERROR(AG27*'Klíč výchozí'!AG111,0)</f>
        <v>0</v>
      </c>
      <c r="AH111" s="104">
        <f>IFERROR(AH27*'Klíč výchozí'!AH111,0)</f>
        <v>0</v>
      </c>
      <c r="AI111" s="104">
        <f>IFERROR(AI27*'Klíč výchozí'!AI111,0)</f>
        <v>0</v>
      </c>
      <c r="AJ111" s="104">
        <f>IFERROR(AJ27*'Klíč výchozí'!AJ111,0)</f>
        <v>0</v>
      </c>
      <c r="AK111" s="104">
        <f>IFERROR(AK27*'Klíč výchozí'!AK111,0)</f>
        <v>0</v>
      </c>
      <c r="AL111" s="792">
        <f t="shared" si="35"/>
        <v>0</v>
      </c>
      <c r="AM111" s="104">
        <f t="shared" si="36"/>
        <v>0</v>
      </c>
      <c r="AN111" s="25">
        <f t="shared" si="37"/>
        <v>0</v>
      </c>
      <c r="AO111" s="129">
        <f t="shared" si="33"/>
        <v>0</v>
      </c>
      <c r="AP111" s="888">
        <f t="shared" si="34"/>
        <v>0</v>
      </c>
      <c r="AQ111" s="888">
        <f t="shared" si="34"/>
        <v>0</v>
      </c>
      <c r="AR111" s="888">
        <f t="shared" si="34"/>
        <v>0</v>
      </c>
      <c r="AS111" s="889">
        <f t="shared" si="34"/>
        <v>1</v>
      </c>
    </row>
    <row r="112" spans="1:45" x14ac:dyDescent="0.3">
      <c r="A112" s="9">
        <f t="shared" si="39"/>
        <v>16</v>
      </c>
      <c r="B112" s="67" t="str">
        <f t="shared" si="39"/>
        <v>Zisk</v>
      </c>
      <c r="C112" s="341" t="str">
        <f t="shared" si="38"/>
        <v/>
      </c>
      <c r="D112" s="68" t="str">
        <f t="shared" si="38"/>
        <v/>
      </c>
      <c r="E112" s="104">
        <f>IFERROR(E28*'Klíč výchozí'!E112,0)</f>
        <v>0</v>
      </c>
      <c r="F112" s="104">
        <f>IFERROR(F28*'Klíč výchozí'!F112,0)</f>
        <v>0</v>
      </c>
      <c r="G112" s="104">
        <f>IFERROR(G28*'Klíč výchozí'!G112,0)</f>
        <v>0</v>
      </c>
      <c r="H112" s="104">
        <f>IFERROR(H28*'Klíč výchozí'!H112,0)</f>
        <v>0</v>
      </c>
      <c r="I112" s="104">
        <f>IFERROR(I28*'Klíč výchozí'!I112,0)</f>
        <v>0</v>
      </c>
      <c r="J112" s="104">
        <f>IFERROR(J28*'Klíč výchozí'!J112,0)</f>
        <v>0</v>
      </c>
      <c r="K112" s="104">
        <f>IFERROR(K28*'Klíč výchozí'!K112,0)</f>
        <v>0</v>
      </c>
      <c r="L112" s="104">
        <f>IFERROR(L28*'Klíč výchozí'!L112,0)</f>
        <v>0</v>
      </c>
      <c r="M112" s="104">
        <f>IFERROR(M28*'Klíč výchozí'!M112,0)</f>
        <v>0</v>
      </c>
      <c r="N112" s="104">
        <f>IFERROR(N28*'Klíč výchozí'!N112,0)</f>
        <v>0</v>
      </c>
      <c r="O112" s="104">
        <f>IFERROR(O28*'Klíč výchozí'!O112,0)</f>
        <v>0</v>
      </c>
      <c r="P112" s="104">
        <f>IFERROR(P28*'Klíč výchozí'!P112,0)</f>
        <v>0</v>
      </c>
      <c r="Q112" s="104">
        <f>IFERROR(Q28*'Klíč výchozí'!Q112,0)</f>
        <v>0</v>
      </c>
      <c r="R112" s="104">
        <f>IFERROR(R28*'Klíč výchozí'!R112,0)</f>
        <v>0</v>
      </c>
      <c r="S112" s="104">
        <f>IFERROR(S28*'Klíč výchozí'!S112,0)</f>
        <v>0</v>
      </c>
      <c r="T112" s="104">
        <f>IFERROR(T28*'Klíč výchozí'!T112,0)</f>
        <v>0</v>
      </c>
      <c r="U112" s="104">
        <f>IFERROR(U28*'Klíč výchozí'!U112,0)</f>
        <v>0</v>
      </c>
      <c r="V112" s="104">
        <f>IFERROR(V28*'Klíč výchozí'!V112,0)</f>
        <v>0</v>
      </c>
      <c r="W112" s="104">
        <f>IFERROR(W28*'Klíč výchozí'!W112,0)</f>
        <v>0</v>
      </c>
      <c r="X112" s="104">
        <f>IFERROR(X28*'Klíč výchozí'!X112,0)</f>
        <v>0</v>
      </c>
      <c r="Y112" s="104">
        <f>IFERROR(Y28*'Klíč výchozí'!Y112,0)</f>
        <v>0</v>
      </c>
      <c r="Z112" s="104">
        <f>IFERROR(Z28*'Klíč výchozí'!Z112,0)</f>
        <v>0</v>
      </c>
      <c r="AA112" s="104">
        <f>IFERROR(AA28*'Klíč výchozí'!AA112,0)</f>
        <v>0</v>
      </c>
      <c r="AB112" s="104">
        <f>IFERROR(AB28*'Klíč výchozí'!AB112,0)</f>
        <v>0</v>
      </c>
      <c r="AC112" s="104">
        <f>IFERROR(AC28*'Klíč výchozí'!AC112,0)</f>
        <v>0</v>
      </c>
      <c r="AD112" s="104">
        <f>IFERROR(AD28*'Klíč výchozí'!AD112,0)</f>
        <v>0</v>
      </c>
      <c r="AE112" s="104">
        <f>IFERROR(AE28*'Klíč výchozí'!AE112,0)</f>
        <v>0</v>
      </c>
      <c r="AF112" s="104">
        <f>IFERROR(AF28*'Klíč výchozí'!AF112,0)</f>
        <v>0</v>
      </c>
      <c r="AG112" s="104">
        <f>IFERROR(AG28*'Klíč výchozí'!AG112,0)</f>
        <v>0</v>
      </c>
      <c r="AH112" s="104">
        <f>IFERROR(AH28*'Klíč výchozí'!AH112,0)</f>
        <v>0</v>
      </c>
      <c r="AI112" s="104">
        <f>IFERROR(AI28*'Klíč výchozí'!AI112,0)</f>
        <v>0</v>
      </c>
      <c r="AJ112" s="104">
        <f>IFERROR(AJ28*'Klíč výchozí'!AJ112,0)</f>
        <v>0</v>
      </c>
      <c r="AK112" s="104">
        <f>IFERROR(AK28*'Klíč výchozí'!AK112,0)</f>
        <v>0</v>
      </c>
      <c r="AL112" s="792">
        <f t="shared" si="35"/>
        <v>0</v>
      </c>
      <c r="AM112" s="104">
        <f t="shared" si="36"/>
        <v>0</v>
      </c>
      <c r="AN112" s="25">
        <f t="shared" si="37"/>
        <v>0</v>
      </c>
      <c r="AO112" s="129">
        <f t="shared" si="33"/>
        <v>0</v>
      </c>
      <c r="AP112" s="890">
        <f t="shared" si="34"/>
        <v>0</v>
      </c>
      <c r="AQ112" s="888">
        <f t="shared" si="34"/>
        <v>0</v>
      </c>
      <c r="AR112" s="890">
        <f t="shared" si="34"/>
        <v>0</v>
      </c>
      <c r="AS112" s="891">
        <f t="shared" si="34"/>
        <v>1</v>
      </c>
    </row>
    <row r="113" spans="1:45" ht="15.6" thickBot="1" x14ac:dyDescent="0.4">
      <c r="A113" s="5">
        <f t="shared" si="39"/>
        <v>21</v>
      </c>
      <c r="B113" s="69" t="str">
        <f t="shared" si="39"/>
        <v>Výchozí cena [tis.Kč]</v>
      </c>
      <c r="C113" s="342" t="str">
        <f>IF(C71="","",C71)</f>
        <v/>
      </c>
      <c r="D113" s="70" t="s">
        <v>141</v>
      </c>
      <c r="E113" s="108">
        <f t="shared" ref="E113:AM113" si="40">SUM(E87:E112)</f>
        <v>0</v>
      </c>
      <c r="F113" s="108">
        <f t="shared" si="40"/>
        <v>0</v>
      </c>
      <c r="G113" s="108">
        <f t="shared" si="40"/>
        <v>0</v>
      </c>
      <c r="H113" s="108">
        <f t="shared" si="40"/>
        <v>0</v>
      </c>
      <c r="I113" s="108">
        <f t="shared" si="40"/>
        <v>0</v>
      </c>
      <c r="J113" s="108">
        <f t="shared" si="40"/>
        <v>0</v>
      </c>
      <c r="K113" s="108">
        <f t="shared" si="40"/>
        <v>0</v>
      </c>
      <c r="L113" s="108">
        <f t="shared" si="40"/>
        <v>0</v>
      </c>
      <c r="M113" s="108">
        <f t="shared" si="40"/>
        <v>0</v>
      </c>
      <c r="N113" s="108">
        <f t="shared" si="40"/>
        <v>0</v>
      </c>
      <c r="O113" s="108">
        <f t="shared" si="40"/>
        <v>0</v>
      </c>
      <c r="P113" s="108">
        <f t="shared" si="40"/>
        <v>0</v>
      </c>
      <c r="Q113" s="108">
        <f t="shared" si="40"/>
        <v>0</v>
      </c>
      <c r="R113" s="108">
        <f t="shared" si="40"/>
        <v>0</v>
      </c>
      <c r="S113" s="108">
        <f t="shared" si="40"/>
        <v>0</v>
      </c>
      <c r="T113" s="108">
        <f t="shared" si="40"/>
        <v>0</v>
      </c>
      <c r="U113" s="108">
        <f t="shared" si="40"/>
        <v>0</v>
      </c>
      <c r="V113" s="108">
        <f t="shared" si="40"/>
        <v>0</v>
      </c>
      <c r="W113" s="108">
        <f t="shared" si="40"/>
        <v>0</v>
      </c>
      <c r="X113" s="108">
        <f t="shared" si="40"/>
        <v>0</v>
      </c>
      <c r="Y113" s="108">
        <f t="shared" si="40"/>
        <v>0</v>
      </c>
      <c r="Z113" s="108">
        <f t="shared" si="40"/>
        <v>0</v>
      </c>
      <c r="AA113" s="108">
        <f t="shared" si="40"/>
        <v>0</v>
      </c>
      <c r="AB113" s="108">
        <f t="shared" si="40"/>
        <v>0</v>
      </c>
      <c r="AC113" s="108">
        <f t="shared" si="40"/>
        <v>0</v>
      </c>
      <c r="AD113" s="108">
        <f t="shared" si="40"/>
        <v>0</v>
      </c>
      <c r="AE113" s="108">
        <f t="shared" si="40"/>
        <v>0</v>
      </c>
      <c r="AF113" s="108">
        <f t="shared" si="40"/>
        <v>0</v>
      </c>
      <c r="AG113" s="108">
        <f t="shared" si="40"/>
        <v>0</v>
      </c>
      <c r="AH113" s="108">
        <f t="shared" si="40"/>
        <v>0</v>
      </c>
      <c r="AI113" s="108">
        <f t="shared" si="40"/>
        <v>0</v>
      </c>
      <c r="AJ113" s="108">
        <f t="shared" si="40"/>
        <v>0</v>
      </c>
      <c r="AK113" s="108">
        <f t="shared" si="40"/>
        <v>0</v>
      </c>
      <c r="AL113" s="27">
        <f t="shared" si="40"/>
        <v>0</v>
      </c>
      <c r="AM113" s="108">
        <f t="shared" si="40"/>
        <v>0</v>
      </c>
      <c r="AN113" s="28">
        <f t="shared" ref="AN113:AN121" si="41">SUM(E113:AK113)</f>
        <v>0</v>
      </c>
      <c r="AO113" s="130">
        <f t="shared" si="33"/>
        <v>0</v>
      </c>
      <c r="AP113" s="892">
        <f>SUMPRODUCT($AN87:$AN112,AP87:AP112)</f>
        <v>0</v>
      </c>
      <c r="AQ113" s="892">
        <f>SUMPRODUCT($AN87:$AN112,AQ87:AQ112)</f>
        <v>0</v>
      </c>
      <c r="AR113" s="892">
        <f>SUMPRODUCT($AN87:$AN112,AR87:AR112)</f>
        <v>0</v>
      </c>
      <c r="AS113" s="893">
        <f>SUMPRODUCT($AN87:$AN112,AS87:AS112)</f>
        <v>0</v>
      </c>
    </row>
    <row r="114" spans="1:45"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781"/>
      <c r="AM114" s="529"/>
      <c r="AN114" s="782"/>
      <c r="AO114" s="531"/>
      <c r="AP114" s="894"/>
      <c r="AQ114" s="894"/>
      <c r="AR114" s="894"/>
      <c r="AS114" s="895"/>
    </row>
    <row r="115" spans="1:45"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783"/>
      <c r="AM115" s="539"/>
      <c r="AN115" s="784"/>
      <c r="AO115" s="541"/>
      <c r="AP115" s="896"/>
      <c r="AQ115" s="896"/>
      <c r="AR115" s="896"/>
      <c r="AS115" s="897"/>
    </row>
    <row r="116" spans="1:45"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783"/>
      <c r="AM116" s="539"/>
      <c r="AN116" s="784"/>
      <c r="AO116" s="541"/>
      <c r="AP116" s="896"/>
      <c r="AQ116" s="896"/>
      <c r="AR116" s="896"/>
      <c r="AS116" s="897"/>
    </row>
    <row r="117" spans="1:45"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783"/>
      <c r="AM117" s="539"/>
      <c r="AN117" s="784"/>
      <c r="AO117" s="541"/>
      <c r="AP117" s="896"/>
      <c r="AQ117" s="896"/>
      <c r="AR117" s="896"/>
      <c r="AS117" s="897"/>
    </row>
    <row r="118" spans="1:45"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783"/>
      <c r="AM118" s="539"/>
      <c r="AN118" s="784"/>
      <c r="AO118" s="541"/>
      <c r="AP118" s="896"/>
      <c r="AQ118" s="896"/>
      <c r="AR118" s="896"/>
      <c r="AS118" s="897"/>
    </row>
    <row r="119" spans="1:45"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2"/>
      <c r="AN119" s="227"/>
      <c r="AO119" s="545"/>
      <c r="AP119" s="896"/>
      <c r="AQ119" s="896"/>
      <c r="AR119" s="896"/>
      <c r="AS119" s="897"/>
    </row>
    <row r="120" spans="1:45"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0"/>
      <c r="AN120" s="558"/>
      <c r="AO120" s="545"/>
      <c r="AP120" s="898"/>
      <c r="AQ120" s="898"/>
      <c r="AR120" s="898"/>
      <c r="AS120" s="899"/>
    </row>
    <row r="121" spans="1:45" ht="15" x14ac:dyDescent="0.35">
      <c r="A121" s="9">
        <f t="shared" si="39"/>
        <v>26</v>
      </c>
      <c r="B121" s="67" t="str">
        <f t="shared" si="39"/>
        <v>Výchozí dopravní výkon [tis.vlkm]</v>
      </c>
      <c r="C121" s="67"/>
      <c r="D121" s="76" t="s">
        <v>463</v>
      </c>
      <c r="E121" s="109">
        <f>'Provoz výchozí'!C27</f>
        <v>38985.66136986301</v>
      </c>
      <c r="F121" s="109">
        <f>'Provoz výchozí'!D27</f>
        <v>392293.21753424662</v>
      </c>
      <c r="G121" s="109">
        <f>'Provoz výchozí'!E27</f>
        <v>943664.04273972602</v>
      </c>
      <c r="H121" s="109">
        <f>'Provoz výchozí'!F27</f>
        <v>118665.47287671233</v>
      </c>
      <c r="I121" s="109">
        <f>'Provoz výchozí'!G27</f>
        <v>2707056.1</v>
      </c>
      <c r="J121" s="109">
        <f>'Provoz výchozí'!H27</f>
        <v>2707056.1</v>
      </c>
      <c r="K121" s="109">
        <f>'Provoz výchozí'!I27</f>
        <v>2707056.1</v>
      </c>
      <c r="L121" s="109">
        <f>'Provoz výchozí'!J27</f>
        <v>2707056.1</v>
      </c>
      <c r="M121" s="109">
        <f>'Provoz výchozí'!K27</f>
        <v>2707056.1</v>
      </c>
      <c r="N121" s="109">
        <f>'Provoz výchozí'!L27</f>
        <v>2707056.1</v>
      </c>
      <c r="O121" s="109">
        <f>'Provoz výchozí'!M27</f>
        <v>2707056.1</v>
      </c>
      <c r="P121" s="109">
        <f>'Provoz výchozí'!N27</f>
        <v>2707056.1</v>
      </c>
      <c r="Q121" s="109">
        <f>'Provoz výchozí'!O27</f>
        <v>2707056.1</v>
      </c>
      <c r="R121" s="109">
        <f>'Provoz výchozí'!P27</f>
        <v>2707056.1</v>
      </c>
      <c r="S121" s="109">
        <f>'Provoz výchozí'!Q27</f>
        <v>2707056.1</v>
      </c>
      <c r="T121" s="109">
        <f>'Provoz výchozí'!R27</f>
        <v>2707056.1</v>
      </c>
      <c r="U121" s="109">
        <f>'Provoz výchozí'!S27</f>
        <v>2707056.1</v>
      </c>
      <c r="V121" s="109">
        <f>'Provoz výchozí'!T27</f>
        <v>2707056.1</v>
      </c>
      <c r="W121" s="109">
        <f>'Provoz výchozí'!U27</f>
        <v>2707056.1</v>
      </c>
      <c r="X121" s="109">
        <f>'Provoz výchozí'!V27</f>
        <v>2707056.1</v>
      </c>
      <c r="Y121" s="109">
        <f>'Provoz výchozí'!W27</f>
        <v>2707056.1</v>
      </c>
      <c r="Z121" s="109">
        <f>'Provoz výchozí'!X27</f>
        <v>2707056.1</v>
      </c>
      <c r="AA121" s="109">
        <f>'Provoz výchozí'!Y27</f>
        <v>2707056.1</v>
      </c>
      <c r="AB121" s="109">
        <f>'Provoz výchozí'!Z27</f>
        <v>2707056.1</v>
      </c>
      <c r="AC121" s="109">
        <f>'Provoz výchozí'!AA27</f>
        <v>2707056.1</v>
      </c>
      <c r="AD121" s="109">
        <f>'Provoz výchozí'!AB27</f>
        <v>2707056.1</v>
      </c>
      <c r="AE121" s="109">
        <f>'Provoz výchozí'!AC27</f>
        <v>2707056.1</v>
      </c>
      <c r="AF121" s="109">
        <f>'Provoz výchozí'!AD27</f>
        <v>2707056.1</v>
      </c>
      <c r="AG121" s="109">
        <f>'Provoz výchozí'!AE27</f>
        <v>2707056.1</v>
      </c>
      <c r="AH121" s="109">
        <f>'Provoz výchozí'!AF27</f>
        <v>2707056.1</v>
      </c>
      <c r="AI121" s="109">
        <f>'Provoz výchozí'!AG27</f>
        <v>2707056.1</v>
      </c>
      <c r="AJ121" s="109">
        <f>'Provoz výchozí'!AH27</f>
        <v>2707056.1</v>
      </c>
      <c r="AK121" s="109">
        <f>'Provoz výchozí'!AI27</f>
        <v>2707056.1</v>
      </c>
      <c r="AL121" s="792">
        <f t="shared" ref="AL121" si="42">SUM(E121:V121)</f>
        <v>39392393.794520557</v>
      </c>
      <c r="AM121" s="104">
        <f t="shared" ref="AM121" si="43">SUM(W121:AK121)</f>
        <v>40605841.500000007</v>
      </c>
      <c r="AN121" s="87">
        <f t="shared" si="41"/>
        <v>79998235.294520542</v>
      </c>
      <c r="AO121" s="420" t="s">
        <v>134</v>
      </c>
      <c r="AP121" s="904">
        <f>$AN121</f>
        <v>79998235.294520542</v>
      </c>
      <c r="AQ121" s="905">
        <f>$AN121</f>
        <v>79998235.294520542</v>
      </c>
      <c r="AR121" s="905">
        <f t="shared" ref="AR121:AS121" si="44">$AN121</f>
        <v>79998235.294520542</v>
      </c>
      <c r="AS121" s="906">
        <f t="shared" si="44"/>
        <v>79998235.294520542</v>
      </c>
    </row>
    <row r="122" spans="1:45" ht="15.6" thickBot="1" x14ac:dyDescent="0.4">
      <c r="A122" s="5">
        <f t="shared" si="39"/>
        <v>27</v>
      </c>
      <c r="B122" s="69" t="str">
        <f t="shared" si="39"/>
        <v>Výchozí jednotková cena [Kč/vlkm]</v>
      </c>
      <c r="C122" s="69"/>
      <c r="D122" s="70" t="s">
        <v>464</v>
      </c>
      <c r="E122" s="105">
        <f t="shared" ref="E122:AS122" si="45">IFERROR(E113/E121,0)</f>
        <v>0</v>
      </c>
      <c r="F122" s="105">
        <f t="shared" si="45"/>
        <v>0</v>
      </c>
      <c r="G122" s="105">
        <f t="shared" si="45"/>
        <v>0</v>
      </c>
      <c r="H122" s="105">
        <f t="shared" si="45"/>
        <v>0</v>
      </c>
      <c r="I122" s="105">
        <f t="shared" si="45"/>
        <v>0</v>
      </c>
      <c r="J122" s="105">
        <f t="shared" si="45"/>
        <v>0</v>
      </c>
      <c r="K122" s="105">
        <f t="shared" si="45"/>
        <v>0</v>
      </c>
      <c r="L122" s="105">
        <f t="shared" si="45"/>
        <v>0</v>
      </c>
      <c r="M122" s="105">
        <f t="shared" si="45"/>
        <v>0</v>
      </c>
      <c r="N122" s="105">
        <f t="shared" si="45"/>
        <v>0</v>
      </c>
      <c r="O122" s="105">
        <f t="shared" si="45"/>
        <v>0</v>
      </c>
      <c r="P122" s="105">
        <f t="shared" si="45"/>
        <v>0</v>
      </c>
      <c r="Q122" s="105">
        <f t="shared" si="45"/>
        <v>0</v>
      </c>
      <c r="R122" s="105">
        <f t="shared" si="45"/>
        <v>0</v>
      </c>
      <c r="S122" s="105">
        <f t="shared" si="45"/>
        <v>0</v>
      </c>
      <c r="T122" s="105">
        <f t="shared" si="45"/>
        <v>0</v>
      </c>
      <c r="U122" s="105">
        <f t="shared" si="45"/>
        <v>0</v>
      </c>
      <c r="V122" s="105">
        <f t="shared" si="45"/>
        <v>0</v>
      </c>
      <c r="W122" s="105">
        <f t="shared" si="45"/>
        <v>0</v>
      </c>
      <c r="X122" s="105">
        <f t="shared" si="45"/>
        <v>0</v>
      </c>
      <c r="Y122" s="105">
        <f t="shared" si="45"/>
        <v>0</v>
      </c>
      <c r="Z122" s="105">
        <f t="shared" si="45"/>
        <v>0</v>
      </c>
      <c r="AA122" s="105">
        <f t="shared" si="45"/>
        <v>0</v>
      </c>
      <c r="AB122" s="105">
        <f t="shared" si="45"/>
        <v>0</v>
      </c>
      <c r="AC122" s="105">
        <f t="shared" si="45"/>
        <v>0</v>
      </c>
      <c r="AD122" s="105">
        <f t="shared" si="45"/>
        <v>0</v>
      </c>
      <c r="AE122" s="105">
        <f t="shared" si="45"/>
        <v>0</v>
      </c>
      <c r="AF122" s="105">
        <f t="shared" si="45"/>
        <v>0</v>
      </c>
      <c r="AG122" s="105">
        <f t="shared" si="45"/>
        <v>0</v>
      </c>
      <c r="AH122" s="105">
        <f t="shared" si="45"/>
        <v>0</v>
      </c>
      <c r="AI122" s="105">
        <f t="shared" si="45"/>
        <v>0</v>
      </c>
      <c r="AJ122" s="105">
        <f t="shared" si="45"/>
        <v>0</v>
      </c>
      <c r="AK122" s="105">
        <f t="shared" si="45"/>
        <v>0</v>
      </c>
      <c r="AL122" s="790">
        <f t="shared" si="45"/>
        <v>0</v>
      </c>
      <c r="AM122" s="105">
        <f t="shared" si="45"/>
        <v>0</v>
      </c>
      <c r="AN122" s="786">
        <f t="shared" si="45"/>
        <v>0</v>
      </c>
      <c r="AO122" s="393" t="s">
        <v>134</v>
      </c>
      <c r="AP122" s="902">
        <f t="shared" si="45"/>
        <v>0</v>
      </c>
      <c r="AQ122" s="902">
        <f t="shared" si="45"/>
        <v>0</v>
      </c>
      <c r="AR122" s="902">
        <f t="shared" si="45"/>
        <v>0</v>
      </c>
      <c r="AS122" s="903">
        <f t="shared" si="45"/>
        <v>0</v>
      </c>
    </row>
    <row r="123" spans="1:45" x14ac:dyDescent="0.3"/>
  </sheetData>
  <sheetProtection algorithmName="SHA-512" hashValue="Ov+aBwDFtnglbhmu4ALZwQsZ5z+RVTJaNOq6e9b2coCDW3Bm/OSQdpTelpecrFOpPhKYbzWNHlUun94p9c34cg==" saltValue="HdEgF6BLiL9nc5wdj+kTKA==" spinCount="100000" sheet="1" objects="1" scenarios="1"/>
  <mergeCells count="6">
    <mergeCell ref="AP1:AS1"/>
    <mergeCell ref="AP43:AS43"/>
    <mergeCell ref="AP85:AS85"/>
    <mergeCell ref="AL1:AN1"/>
    <mergeCell ref="AL43:AN43"/>
    <mergeCell ref="AL85:AN85"/>
  </mergeCells>
  <conditionalFormatting sqref="E38:AK38">
    <cfRule type="cellIs" dxfId="608" priority="4" operator="greaterThan">
      <formula>E$41</formula>
    </cfRule>
  </conditionalFormatting>
  <conditionalFormatting sqref="J38:AK38">
    <cfRule type="cellIs" dxfId="607" priority="2" operator="lessThan">
      <formula>I$38*(1-J$39)</formula>
    </cfRule>
    <cfRule type="cellIs" dxfId="606" priority="3" operator="greaterThan">
      <formula>I$38*(1+J$39)</formula>
    </cfRule>
  </conditionalFormatting>
  <conditionalFormatting sqref="AL29:AM29">
    <cfRule type="expression" dxfId="605" priority="1">
      <formula>$AL$29&gt;$AM$29</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4E68-F078-411E-A102-2B1CE8FB47D7}">
  <sheetPr>
    <tabColor theme="0" tint="-0.499984740745262"/>
  </sheetPr>
  <dimension ref="A1:AT125"/>
  <sheetViews>
    <sheetView showGridLines="0" zoomScaleNormal="100" workbookViewId="0">
      <pane xSplit="4" topLeftCell="E1" activePane="topRight" state="frozen"/>
      <selection activeCell="AI109" sqref="AI109"/>
      <selection pane="topRight" activeCell="A37" sqref="A37"/>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40" width="10.6640625" style="555" customWidth="1"/>
    <col min="41" max="41" width="10.6640625" style="51" customWidth="1"/>
    <col min="42" max="45" width="10.6640625" style="1" customWidth="1"/>
    <col min="46" max="46" width="2.6640625" style="1" customWidth="1"/>
    <col min="47" max="16384" width="9.109375" style="1" hidden="1"/>
  </cols>
  <sheetData>
    <row r="1" spans="1:45" x14ac:dyDescent="0.3">
      <c r="A1" s="18" t="s">
        <v>457</v>
      </c>
      <c r="B1" s="19"/>
      <c r="C1" s="19"/>
      <c r="D1" s="33" t="s">
        <v>76</v>
      </c>
      <c r="E1" s="12" t="str">
        <f>'Provoz výchozí'!C1</f>
        <v>Kalendářní rok</v>
      </c>
      <c r="F1" s="12"/>
      <c r="G1" s="12"/>
      <c r="H1" s="12"/>
      <c r="I1" s="12" t="str">
        <f>E1</f>
        <v>Kalendářní rok</v>
      </c>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020" t="s">
        <v>78</v>
      </c>
      <c r="AM1" s="1021"/>
      <c r="AN1" s="1022"/>
      <c r="AO1" s="756" t="s">
        <v>79</v>
      </c>
      <c r="AP1" s="1014" t="s">
        <v>77</v>
      </c>
      <c r="AQ1" s="1015"/>
      <c r="AR1" s="1015"/>
      <c r="AS1" s="1016"/>
    </row>
    <row r="2" spans="1:45" ht="15" thickBot="1" x14ac:dyDescent="0.35">
      <c r="A2" s="6" t="s">
        <v>629</v>
      </c>
      <c r="B2" s="60"/>
      <c r="C2" s="40"/>
      <c r="D2" s="61"/>
      <c r="E2" s="7" t="str">
        <f>'Provoz opční 1'!C2</f>
        <v>XII/29</v>
      </c>
      <c r="F2" s="7" t="str">
        <f>'Provoz opční 1'!D2</f>
        <v>I-VI/30</v>
      </c>
      <c r="G2" s="7" t="str">
        <f>'Provoz opční 1'!E2</f>
        <v>VI-XII/30</v>
      </c>
      <c r="H2" s="7" t="str">
        <f>'Provoz opční 1'!F2</f>
        <v>XII/30</v>
      </c>
      <c r="I2" s="7">
        <f>'Provoz opční 1'!G2</f>
        <v>2031</v>
      </c>
      <c r="J2" s="7">
        <f>'Provoz opční 1'!H2</f>
        <v>2032</v>
      </c>
      <c r="K2" s="7">
        <f>'Provoz opční 1'!I2</f>
        <v>2033</v>
      </c>
      <c r="L2" s="7">
        <f>'Provoz opční 1'!J2</f>
        <v>2034</v>
      </c>
      <c r="M2" s="7">
        <f>'Provoz opční 1'!K2</f>
        <v>2035</v>
      </c>
      <c r="N2" s="7">
        <f>'Provoz opční 1'!L2</f>
        <v>2036</v>
      </c>
      <c r="O2" s="7">
        <f>'Provoz opční 1'!M2</f>
        <v>2037</v>
      </c>
      <c r="P2" s="7">
        <f>'Provoz opční 1'!N2</f>
        <v>2038</v>
      </c>
      <c r="Q2" s="7">
        <f>'Provoz opční 1'!O2</f>
        <v>2039</v>
      </c>
      <c r="R2" s="7">
        <f>'Provoz opční 1'!P2</f>
        <v>2040</v>
      </c>
      <c r="S2" s="7">
        <f>'Provoz opční 1'!Q2</f>
        <v>2041</v>
      </c>
      <c r="T2" s="7">
        <f>'Provoz opční 1'!R2</f>
        <v>2042</v>
      </c>
      <c r="U2" s="7">
        <f>'Provoz opční 1'!S2</f>
        <v>2043</v>
      </c>
      <c r="V2" s="7">
        <f>'Provoz opční 1'!T2</f>
        <v>2044</v>
      </c>
      <c r="W2" s="7">
        <f>'Provoz opční 1'!U2</f>
        <v>2045</v>
      </c>
      <c r="X2" s="7">
        <f>'Provoz opční 1'!V2</f>
        <v>2046</v>
      </c>
      <c r="Y2" s="7">
        <f>'Provoz opční 1'!W2</f>
        <v>2047</v>
      </c>
      <c r="Z2" s="7">
        <f>'Provoz opční 1'!X2</f>
        <v>2048</v>
      </c>
      <c r="AA2" s="7">
        <f>'Provoz opční 1'!Y2</f>
        <v>2049</v>
      </c>
      <c r="AB2" s="7">
        <f>'Provoz opční 1'!Z2</f>
        <v>2050</v>
      </c>
      <c r="AC2" s="7">
        <f>'Provoz opční 1'!AA2</f>
        <v>2051</v>
      </c>
      <c r="AD2" s="7">
        <f>'Provoz opční 1'!AB2</f>
        <v>2052</v>
      </c>
      <c r="AE2" s="7">
        <f>'Provoz opční 1'!AC2</f>
        <v>2053</v>
      </c>
      <c r="AF2" s="7">
        <f>'Provoz opční 1'!AD2</f>
        <v>2054</v>
      </c>
      <c r="AG2" s="7">
        <f>'Provoz opční 1'!AE2</f>
        <v>2055</v>
      </c>
      <c r="AH2" s="7">
        <f>'Provoz opční 1'!AF2</f>
        <v>2056</v>
      </c>
      <c r="AI2" s="7">
        <f>'Provoz opční 1'!AG2</f>
        <v>2057</v>
      </c>
      <c r="AJ2" s="7">
        <f>'Provoz opční 1'!AH2</f>
        <v>2058</v>
      </c>
      <c r="AK2" s="7">
        <f>'Provoz opční 1'!AI2</f>
        <v>2059</v>
      </c>
      <c r="AL2" s="156" t="s">
        <v>667</v>
      </c>
      <c r="AM2" s="7" t="s">
        <v>668</v>
      </c>
      <c r="AN2" s="40" t="s">
        <v>76</v>
      </c>
      <c r="AO2" s="757" t="s">
        <v>76</v>
      </c>
      <c r="AP2" s="7" t="s">
        <v>80</v>
      </c>
      <c r="AQ2" s="7" t="s">
        <v>81</v>
      </c>
      <c r="AR2" s="7" t="s">
        <v>82</v>
      </c>
      <c r="AS2" s="43" t="s">
        <v>83</v>
      </c>
    </row>
    <row r="3" spans="1:45" ht="15" thickTop="1" x14ac:dyDescent="0.3">
      <c r="A3" s="3">
        <v>1</v>
      </c>
      <c r="B3" s="44" t="s">
        <v>84</v>
      </c>
      <c r="C3" s="62">
        <v>1.1000000000000001</v>
      </c>
      <c r="D3" s="63" t="s">
        <v>85</v>
      </c>
      <c r="E3" s="82"/>
      <c r="F3" s="103"/>
      <c r="G3" s="103"/>
      <c r="H3" s="103"/>
      <c r="I3" s="751"/>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779">
        <f>SUM(E3:V3)</f>
        <v>0</v>
      </c>
      <c r="AM3" s="448">
        <f>SUM(W3:AK3)</f>
        <v>0</v>
      </c>
      <c r="AN3" s="50">
        <f>SUM(E3:AK3)</f>
        <v>0</v>
      </c>
      <c r="AO3" s="135">
        <f t="shared" ref="AO3:AO29" si="0">IFERROR(SUMPRODUCT(E3:AK3,E$37:AK$37)/SUM(E$37:AK$37),0)</f>
        <v>0</v>
      </c>
      <c r="AP3" s="907">
        <f>'Model výchozí (MV)'!AP3</f>
        <v>0</v>
      </c>
      <c r="AQ3" s="908">
        <f>'Model výchozí (MV)'!AQ3</f>
        <v>0</v>
      </c>
      <c r="AR3" s="908">
        <f>'Model výchozí (MV)'!AR3</f>
        <v>0</v>
      </c>
      <c r="AS3" s="909">
        <f>'Model výchozí (MV)'!AS3</f>
        <v>1</v>
      </c>
    </row>
    <row r="4" spans="1:45" x14ac:dyDescent="0.3">
      <c r="A4" s="4"/>
      <c r="B4" s="45"/>
      <c r="C4" s="64">
        <v>1.2</v>
      </c>
      <c r="D4" s="65" t="s">
        <v>86</v>
      </c>
      <c r="E4" s="84"/>
      <c r="F4" s="103"/>
      <c r="G4" s="103"/>
      <c r="H4" s="103"/>
      <c r="I4" s="751"/>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779">
        <f t="shared" ref="AL4:AL28" si="1">SUM(E4:V4)</f>
        <v>0</v>
      </c>
      <c r="AM4" s="448">
        <f t="shared" ref="AM4:AM28" si="2">SUM(W4:AK4)</f>
        <v>0</v>
      </c>
      <c r="AN4" s="103">
        <f t="shared" ref="AN4:AN28" si="3">SUM(E4:AK4)</f>
        <v>0</v>
      </c>
      <c r="AO4" s="136">
        <f t="shared" si="0"/>
        <v>0</v>
      </c>
      <c r="AP4" s="910">
        <f>'Model výchozí (MV)'!AP4</f>
        <v>0</v>
      </c>
      <c r="AQ4" s="911">
        <f>'Model výchozí (MV)'!AQ4</f>
        <v>0</v>
      </c>
      <c r="AR4" s="911">
        <f>'Model výchozí (MV)'!AR4</f>
        <v>0</v>
      </c>
      <c r="AS4" s="912">
        <f>'Model výchozí (MV)'!AS4</f>
        <v>1</v>
      </c>
    </row>
    <row r="5" spans="1:45" x14ac:dyDescent="0.3">
      <c r="A5" s="4">
        <v>2</v>
      </c>
      <c r="B5" s="45" t="s">
        <v>87</v>
      </c>
      <c r="C5" s="64"/>
      <c r="D5" s="65"/>
      <c r="E5" s="84"/>
      <c r="F5" s="103"/>
      <c r="G5" s="103"/>
      <c r="H5" s="103"/>
      <c r="I5" s="751"/>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779">
        <f t="shared" si="1"/>
        <v>0</v>
      </c>
      <c r="AM5" s="448">
        <f t="shared" si="2"/>
        <v>0</v>
      </c>
      <c r="AN5" s="103">
        <f t="shared" si="3"/>
        <v>0</v>
      </c>
      <c r="AO5" s="136">
        <f t="shared" si="0"/>
        <v>0</v>
      </c>
      <c r="AP5" s="910">
        <f>'Model výchozí (MV)'!AP5</f>
        <v>0</v>
      </c>
      <c r="AQ5" s="911">
        <f>'Model výchozí (MV)'!AQ5</f>
        <v>0</v>
      </c>
      <c r="AR5" s="911">
        <f>'Model výchozí (MV)'!AR5</f>
        <v>0</v>
      </c>
      <c r="AS5" s="912">
        <f>'Model výchozí (MV)'!AS5</f>
        <v>1</v>
      </c>
    </row>
    <row r="6" spans="1:45" x14ac:dyDescent="0.3">
      <c r="A6" s="4">
        <v>3</v>
      </c>
      <c r="B6" s="45" t="s">
        <v>88</v>
      </c>
      <c r="C6" s="64"/>
      <c r="D6" s="65"/>
      <c r="E6" s="84"/>
      <c r="F6" s="103"/>
      <c r="G6" s="103"/>
      <c r="H6" s="103"/>
      <c r="I6" s="751"/>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779">
        <f t="shared" si="1"/>
        <v>0</v>
      </c>
      <c r="AM6" s="448">
        <f t="shared" si="2"/>
        <v>0</v>
      </c>
      <c r="AN6" s="103">
        <f t="shared" si="3"/>
        <v>0</v>
      </c>
      <c r="AO6" s="136">
        <f t="shared" si="0"/>
        <v>0</v>
      </c>
      <c r="AP6" s="910">
        <f>'Model výchozí (MV)'!AP6</f>
        <v>0</v>
      </c>
      <c r="AQ6" s="911">
        <f>'Model výchozí (MV)'!AQ6</f>
        <v>0</v>
      </c>
      <c r="AR6" s="911">
        <f>'Model výchozí (MV)'!AR6</f>
        <v>0</v>
      </c>
      <c r="AS6" s="912">
        <f>'Model výchozí (MV)'!AS6</f>
        <v>1</v>
      </c>
    </row>
    <row r="7" spans="1:45" x14ac:dyDescent="0.3">
      <c r="A7" s="4">
        <v>4</v>
      </c>
      <c r="B7" s="45" t="s">
        <v>89</v>
      </c>
      <c r="C7" s="64"/>
      <c r="D7" s="65"/>
      <c r="E7" s="84"/>
      <c r="F7" s="103"/>
      <c r="G7" s="103"/>
      <c r="H7" s="103"/>
      <c r="I7" s="751"/>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779">
        <f t="shared" si="1"/>
        <v>0</v>
      </c>
      <c r="AM7" s="448">
        <f t="shared" si="2"/>
        <v>0</v>
      </c>
      <c r="AN7" s="103">
        <f t="shared" si="3"/>
        <v>0</v>
      </c>
      <c r="AO7" s="136">
        <f t="shared" si="0"/>
        <v>0</v>
      </c>
      <c r="AP7" s="910">
        <f>'Model výchozí (MV)'!AP7</f>
        <v>0</v>
      </c>
      <c r="AQ7" s="911">
        <f>'Model výchozí (MV)'!AQ7</f>
        <v>0</v>
      </c>
      <c r="AR7" s="911">
        <f>'Model výchozí (MV)'!AR7</f>
        <v>0</v>
      </c>
      <c r="AS7" s="912">
        <f>'Model výchozí (MV)'!AS7</f>
        <v>1</v>
      </c>
    </row>
    <row r="8" spans="1:45" x14ac:dyDescent="0.3">
      <c r="A8" s="4">
        <v>5</v>
      </c>
      <c r="B8" s="45" t="s">
        <v>90</v>
      </c>
      <c r="C8" s="64">
        <v>5.0999999999999996</v>
      </c>
      <c r="D8" s="66" t="s">
        <v>91</v>
      </c>
      <c r="E8" s="84"/>
      <c r="F8" s="103"/>
      <c r="G8" s="103"/>
      <c r="H8" s="103"/>
      <c r="I8" s="751"/>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779">
        <f t="shared" si="1"/>
        <v>0</v>
      </c>
      <c r="AM8" s="448">
        <f t="shared" si="2"/>
        <v>0</v>
      </c>
      <c r="AN8" s="103">
        <f t="shared" si="3"/>
        <v>0</v>
      </c>
      <c r="AO8" s="136">
        <f t="shared" si="0"/>
        <v>0</v>
      </c>
      <c r="AP8" s="910">
        <f>'Model výchozí (MV)'!AP8</f>
        <v>0</v>
      </c>
      <c r="AQ8" s="911">
        <f>'Model výchozí (MV)'!AQ8</f>
        <v>0</v>
      </c>
      <c r="AR8" s="911">
        <f>'Model výchozí (MV)'!AR8</f>
        <v>1</v>
      </c>
      <c r="AS8" s="912">
        <f>'Model výchozí (MV)'!AS8</f>
        <v>0</v>
      </c>
    </row>
    <row r="9" spans="1:45" x14ac:dyDescent="0.3">
      <c r="A9" s="4"/>
      <c r="B9" s="45"/>
      <c r="C9" s="64">
        <v>5.2</v>
      </c>
      <c r="D9" s="66" t="s">
        <v>92</v>
      </c>
      <c r="E9" s="84"/>
      <c r="F9" s="103"/>
      <c r="G9" s="103"/>
      <c r="H9" s="103"/>
      <c r="I9" s="751"/>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779">
        <f t="shared" si="1"/>
        <v>0</v>
      </c>
      <c r="AM9" s="448">
        <f t="shared" si="2"/>
        <v>0</v>
      </c>
      <c r="AN9" s="103">
        <f t="shared" si="3"/>
        <v>0</v>
      </c>
      <c r="AO9" s="136">
        <f t="shared" si="0"/>
        <v>0</v>
      </c>
      <c r="AP9" s="910">
        <f>'Model výchozí (MV)'!AP9</f>
        <v>0</v>
      </c>
      <c r="AQ9" s="911">
        <f>'Model výchozí (MV)'!AQ9</f>
        <v>0</v>
      </c>
      <c r="AR9" s="911">
        <f>'Model výchozí (MV)'!AR9</f>
        <v>0</v>
      </c>
      <c r="AS9" s="912">
        <f>'Model výchozí (MV)'!AS9</f>
        <v>1</v>
      </c>
    </row>
    <row r="10" spans="1:45" x14ac:dyDescent="0.3">
      <c r="A10" s="4">
        <v>6</v>
      </c>
      <c r="B10" s="45" t="s">
        <v>93</v>
      </c>
      <c r="C10" s="64"/>
      <c r="D10" s="65"/>
      <c r="E10" s="84"/>
      <c r="F10" s="103"/>
      <c r="G10" s="103"/>
      <c r="H10" s="103"/>
      <c r="I10" s="751"/>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779">
        <f t="shared" si="1"/>
        <v>0</v>
      </c>
      <c r="AM10" s="448">
        <f t="shared" si="2"/>
        <v>0</v>
      </c>
      <c r="AN10" s="103">
        <f t="shared" si="3"/>
        <v>0</v>
      </c>
      <c r="AO10" s="136">
        <f t="shared" si="0"/>
        <v>0</v>
      </c>
      <c r="AP10" s="910">
        <f>'Model výchozí (MV)'!AP10</f>
        <v>0</v>
      </c>
      <c r="AQ10" s="911">
        <f>'Model výchozí (MV)'!AQ10</f>
        <v>0</v>
      </c>
      <c r="AR10" s="911">
        <f>'Model výchozí (MV)'!AR10</f>
        <v>1</v>
      </c>
      <c r="AS10" s="912">
        <f>'Model výchozí (MV)'!AS10</f>
        <v>0</v>
      </c>
    </row>
    <row r="11" spans="1:45" x14ac:dyDescent="0.3">
      <c r="A11" s="4">
        <v>7</v>
      </c>
      <c r="B11" s="45" t="s">
        <v>94</v>
      </c>
      <c r="C11" s="64">
        <v>7.1</v>
      </c>
      <c r="D11" s="65" t="s">
        <v>95</v>
      </c>
      <c r="E11" s="84"/>
      <c r="F11" s="103"/>
      <c r="G11" s="103"/>
      <c r="H11" s="103"/>
      <c r="I11" s="751"/>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779">
        <f t="shared" si="1"/>
        <v>0</v>
      </c>
      <c r="AM11" s="448">
        <f t="shared" si="2"/>
        <v>0</v>
      </c>
      <c r="AN11" s="103">
        <f t="shared" si="3"/>
        <v>0</v>
      </c>
      <c r="AO11" s="136">
        <f t="shared" si="0"/>
        <v>0</v>
      </c>
      <c r="AP11" s="910">
        <f>'Model výchozí (MV)'!AP11</f>
        <v>0</v>
      </c>
      <c r="AQ11" s="911">
        <f>'Model výchozí (MV)'!AQ11</f>
        <v>0</v>
      </c>
      <c r="AR11" s="911">
        <f>'Model výchozí (MV)'!AR11</f>
        <v>0</v>
      </c>
      <c r="AS11" s="912">
        <f>'Model výchozí (MV)'!AS11</f>
        <v>1</v>
      </c>
    </row>
    <row r="12" spans="1:45" x14ac:dyDescent="0.3">
      <c r="A12" s="4"/>
      <c r="B12" s="45"/>
      <c r="C12" s="64" t="s">
        <v>96</v>
      </c>
      <c r="D12" s="65" t="s">
        <v>97</v>
      </c>
      <c r="E12" s="84"/>
      <c r="F12" s="103"/>
      <c r="G12" s="103"/>
      <c r="H12" s="103"/>
      <c r="I12" s="751"/>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779">
        <f t="shared" si="1"/>
        <v>0</v>
      </c>
      <c r="AM12" s="448">
        <f t="shared" si="2"/>
        <v>0</v>
      </c>
      <c r="AN12" s="103">
        <f t="shared" si="3"/>
        <v>0</v>
      </c>
      <c r="AO12" s="136">
        <f t="shared" si="0"/>
        <v>0</v>
      </c>
      <c r="AP12" s="910">
        <f>'Model výchozí (MV)'!AP12</f>
        <v>0</v>
      </c>
      <c r="AQ12" s="911">
        <f>'Model výchozí (MV)'!AQ12</f>
        <v>0</v>
      </c>
      <c r="AR12" s="911">
        <f>'Model výchozí (MV)'!AR12</f>
        <v>0</v>
      </c>
      <c r="AS12" s="912">
        <f>'Model výchozí (MV)'!AS12</f>
        <v>1</v>
      </c>
    </row>
    <row r="13" spans="1:45" x14ac:dyDescent="0.3">
      <c r="A13" s="4"/>
      <c r="B13" s="45"/>
      <c r="C13" s="64" t="s">
        <v>98</v>
      </c>
      <c r="D13" s="65" t="s">
        <v>99</v>
      </c>
      <c r="E13" s="84"/>
      <c r="F13" s="103"/>
      <c r="G13" s="103"/>
      <c r="H13" s="103"/>
      <c r="I13" s="751"/>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779">
        <f t="shared" si="1"/>
        <v>0</v>
      </c>
      <c r="AM13" s="448">
        <f t="shared" si="2"/>
        <v>0</v>
      </c>
      <c r="AN13" s="103">
        <f t="shared" si="3"/>
        <v>0</v>
      </c>
      <c r="AO13" s="136">
        <f t="shared" si="0"/>
        <v>0</v>
      </c>
      <c r="AP13" s="910">
        <f>'Model výchozí (MV)'!AP13</f>
        <v>0</v>
      </c>
      <c r="AQ13" s="911">
        <f>'Model výchozí (MV)'!AQ13</f>
        <v>0</v>
      </c>
      <c r="AR13" s="911">
        <f>'Model výchozí (MV)'!AR13</f>
        <v>0</v>
      </c>
      <c r="AS13" s="912">
        <f>'Model výchozí (MV)'!AS13</f>
        <v>1</v>
      </c>
    </row>
    <row r="14" spans="1:45" x14ac:dyDescent="0.3">
      <c r="A14" s="4"/>
      <c r="B14" s="45"/>
      <c r="C14" s="64" t="s">
        <v>100</v>
      </c>
      <c r="D14" s="65" t="s">
        <v>101</v>
      </c>
      <c r="E14" s="84"/>
      <c r="F14" s="103"/>
      <c r="G14" s="103"/>
      <c r="H14" s="103"/>
      <c r="I14" s="751"/>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779">
        <f t="shared" si="1"/>
        <v>0</v>
      </c>
      <c r="AM14" s="448">
        <f t="shared" si="2"/>
        <v>0</v>
      </c>
      <c r="AN14" s="103">
        <f t="shared" si="3"/>
        <v>0</v>
      </c>
      <c r="AO14" s="136">
        <f t="shared" si="0"/>
        <v>0</v>
      </c>
      <c r="AP14" s="910">
        <f>'Model výchozí (MV)'!AP14</f>
        <v>0</v>
      </c>
      <c r="AQ14" s="911">
        <f>'Model výchozí (MV)'!AQ14</f>
        <v>0</v>
      </c>
      <c r="AR14" s="911">
        <f>'Model výchozí (MV)'!AR14</f>
        <v>0</v>
      </c>
      <c r="AS14" s="912">
        <f>'Model výchozí (MV)'!AS14</f>
        <v>1</v>
      </c>
    </row>
    <row r="15" spans="1:45" x14ac:dyDescent="0.3">
      <c r="A15" s="4">
        <v>8</v>
      </c>
      <c r="B15" s="45" t="s">
        <v>102</v>
      </c>
      <c r="C15" s="64">
        <v>8.1</v>
      </c>
      <c r="D15" s="65" t="s">
        <v>95</v>
      </c>
      <c r="E15" s="84"/>
      <c r="F15" s="103"/>
      <c r="G15" s="103"/>
      <c r="H15" s="103"/>
      <c r="I15" s="751"/>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779">
        <f t="shared" si="1"/>
        <v>0</v>
      </c>
      <c r="AM15" s="448">
        <f t="shared" si="2"/>
        <v>0</v>
      </c>
      <c r="AN15" s="103">
        <f t="shared" si="3"/>
        <v>0</v>
      </c>
      <c r="AO15" s="136">
        <f t="shared" si="0"/>
        <v>0</v>
      </c>
      <c r="AP15" s="910">
        <f>'Model výchozí (MV)'!AP15</f>
        <v>0</v>
      </c>
      <c r="AQ15" s="911">
        <f>'Model výchozí (MV)'!AQ15</f>
        <v>0</v>
      </c>
      <c r="AR15" s="911">
        <f>'Model výchozí (MV)'!AR15</f>
        <v>0</v>
      </c>
      <c r="AS15" s="912">
        <f>'Model výchozí (MV)'!AS15</f>
        <v>1</v>
      </c>
    </row>
    <row r="16" spans="1:45" x14ac:dyDescent="0.3">
      <c r="A16" s="4"/>
      <c r="B16" s="45"/>
      <c r="C16" s="64" t="s">
        <v>103</v>
      </c>
      <c r="D16" s="65" t="s">
        <v>97</v>
      </c>
      <c r="E16" s="84"/>
      <c r="F16" s="103"/>
      <c r="G16" s="103"/>
      <c r="H16" s="103"/>
      <c r="I16" s="751"/>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779">
        <f t="shared" si="1"/>
        <v>0</v>
      </c>
      <c r="AM16" s="448">
        <f t="shared" si="2"/>
        <v>0</v>
      </c>
      <c r="AN16" s="103">
        <f t="shared" si="3"/>
        <v>0</v>
      </c>
      <c r="AO16" s="136">
        <f t="shared" si="0"/>
        <v>0</v>
      </c>
      <c r="AP16" s="910">
        <f>'Model výchozí (MV)'!AP16</f>
        <v>0</v>
      </c>
      <c r="AQ16" s="911">
        <f>'Model výchozí (MV)'!AQ16</f>
        <v>0</v>
      </c>
      <c r="AR16" s="911">
        <f>'Model výchozí (MV)'!AR16</f>
        <v>0</v>
      </c>
      <c r="AS16" s="912">
        <f>'Model výchozí (MV)'!AS16</f>
        <v>1</v>
      </c>
    </row>
    <row r="17" spans="1:45" x14ac:dyDescent="0.3">
      <c r="A17" s="4"/>
      <c r="B17" s="45"/>
      <c r="C17" s="64" t="s">
        <v>104</v>
      </c>
      <c r="D17" s="65" t="s">
        <v>99</v>
      </c>
      <c r="E17" s="84"/>
      <c r="F17" s="103"/>
      <c r="G17" s="103"/>
      <c r="H17" s="103"/>
      <c r="I17" s="751"/>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779">
        <f t="shared" si="1"/>
        <v>0</v>
      </c>
      <c r="AM17" s="448">
        <f t="shared" si="2"/>
        <v>0</v>
      </c>
      <c r="AN17" s="103">
        <f t="shared" si="3"/>
        <v>0</v>
      </c>
      <c r="AO17" s="136">
        <f t="shared" si="0"/>
        <v>0</v>
      </c>
      <c r="AP17" s="910">
        <f>'Model výchozí (MV)'!AP17</f>
        <v>0</v>
      </c>
      <c r="AQ17" s="911">
        <f>'Model výchozí (MV)'!AQ17</f>
        <v>0</v>
      </c>
      <c r="AR17" s="911">
        <f>'Model výchozí (MV)'!AR17</f>
        <v>0</v>
      </c>
      <c r="AS17" s="912">
        <f>'Model výchozí (MV)'!AS17</f>
        <v>1</v>
      </c>
    </row>
    <row r="18" spans="1:45" x14ac:dyDescent="0.3">
      <c r="A18" s="4"/>
      <c r="B18" s="45"/>
      <c r="C18" s="64" t="s">
        <v>105</v>
      </c>
      <c r="D18" s="65" t="s">
        <v>101</v>
      </c>
      <c r="E18" s="84"/>
      <c r="F18" s="103"/>
      <c r="G18" s="103"/>
      <c r="H18" s="103"/>
      <c r="I18" s="751"/>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779">
        <f t="shared" si="1"/>
        <v>0</v>
      </c>
      <c r="AM18" s="448">
        <f t="shared" si="2"/>
        <v>0</v>
      </c>
      <c r="AN18" s="103">
        <f t="shared" si="3"/>
        <v>0</v>
      </c>
      <c r="AO18" s="136">
        <f t="shared" si="0"/>
        <v>0</v>
      </c>
      <c r="AP18" s="910">
        <f>'Model výchozí (MV)'!AP18</f>
        <v>0</v>
      </c>
      <c r="AQ18" s="911">
        <f>'Model výchozí (MV)'!AQ18</f>
        <v>0</v>
      </c>
      <c r="AR18" s="911">
        <f>'Model výchozí (MV)'!AR18</f>
        <v>0</v>
      </c>
      <c r="AS18" s="912">
        <f>'Model výchozí (MV)'!AS18</f>
        <v>1</v>
      </c>
    </row>
    <row r="19" spans="1:45" x14ac:dyDescent="0.3">
      <c r="A19" s="4">
        <v>9</v>
      </c>
      <c r="B19" s="45" t="s">
        <v>106</v>
      </c>
      <c r="C19" s="64"/>
      <c r="D19" s="65"/>
      <c r="E19" s="84"/>
      <c r="F19" s="103"/>
      <c r="G19" s="103"/>
      <c r="H19" s="103"/>
      <c r="I19" s="751"/>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779">
        <f t="shared" si="1"/>
        <v>0</v>
      </c>
      <c r="AM19" s="448">
        <f t="shared" si="2"/>
        <v>0</v>
      </c>
      <c r="AN19" s="103">
        <f t="shared" si="3"/>
        <v>0</v>
      </c>
      <c r="AO19" s="136">
        <f t="shared" si="0"/>
        <v>0</v>
      </c>
      <c r="AP19" s="910">
        <f>'Model výchozí (MV)'!AP19</f>
        <v>0</v>
      </c>
      <c r="AQ19" s="911">
        <f>'Model výchozí (MV)'!AQ19</f>
        <v>0</v>
      </c>
      <c r="AR19" s="911">
        <f>'Model výchozí (MV)'!AR19</f>
        <v>0</v>
      </c>
      <c r="AS19" s="912">
        <f>'Model výchozí (MV)'!AS19</f>
        <v>1</v>
      </c>
    </row>
    <row r="20" spans="1:45" x14ac:dyDescent="0.3">
      <c r="A20" s="4">
        <v>10</v>
      </c>
      <c r="B20" s="45" t="s">
        <v>107</v>
      </c>
      <c r="C20" s="64"/>
      <c r="D20" s="65"/>
      <c r="E20" s="84"/>
      <c r="F20" s="103"/>
      <c r="G20" s="103"/>
      <c r="H20" s="103"/>
      <c r="I20" s="751"/>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779">
        <f t="shared" si="1"/>
        <v>0</v>
      </c>
      <c r="AM20" s="448">
        <f t="shared" si="2"/>
        <v>0</v>
      </c>
      <c r="AN20" s="103">
        <f t="shared" si="3"/>
        <v>0</v>
      </c>
      <c r="AO20" s="136">
        <f t="shared" si="0"/>
        <v>0</v>
      </c>
      <c r="AP20" s="910">
        <f>'Model výchozí (MV)'!AP20</f>
        <v>1</v>
      </c>
      <c r="AQ20" s="911">
        <f>'Model výchozí (MV)'!AQ20</f>
        <v>0</v>
      </c>
      <c r="AR20" s="911">
        <f>'Model výchozí (MV)'!AR20</f>
        <v>0</v>
      </c>
      <c r="AS20" s="912">
        <f>'Model výchozí (MV)'!AS20</f>
        <v>0</v>
      </c>
    </row>
    <row r="21" spans="1:45" x14ac:dyDescent="0.3">
      <c r="A21" s="4">
        <v>11</v>
      </c>
      <c r="B21" s="45" t="s">
        <v>108</v>
      </c>
      <c r="C21" s="64"/>
      <c r="D21" s="65"/>
      <c r="E21" s="84"/>
      <c r="F21" s="103"/>
      <c r="G21" s="103"/>
      <c r="H21" s="103"/>
      <c r="I21" s="751"/>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779">
        <f t="shared" si="1"/>
        <v>0</v>
      </c>
      <c r="AM21" s="448">
        <f t="shared" si="2"/>
        <v>0</v>
      </c>
      <c r="AN21" s="103">
        <f t="shared" si="3"/>
        <v>0</v>
      </c>
      <c r="AO21" s="136">
        <f t="shared" si="0"/>
        <v>0</v>
      </c>
      <c r="AP21" s="910">
        <f>'Model výchozí (MV)'!AP21</f>
        <v>1</v>
      </c>
      <c r="AQ21" s="911">
        <f>'Model výchozí (MV)'!AQ21</f>
        <v>0</v>
      </c>
      <c r="AR21" s="911">
        <f>'Model výchozí (MV)'!AR21</f>
        <v>0</v>
      </c>
      <c r="AS21" s="912">
        <f>'Model výchozí (MV)'!AS21</f>
        <v>0</v>
      </c>
    </row>
    <row r="22" spans="1:45" x14ac:dyDescent="0.3">
      <c r="A22" s="4">
        <v>12</v>
      </c>
      <c r="B22" s="45" t="s">
        <v>109</v>
      </c>
      <c r="C22" s="64" t="s">
        <v>110</v>
      </c>
      <c r="D22" s="65" t="s">
        <v>111</v>
      </c>
      <c r="E22" s="84"/>
      <c r="F22" s="103"/>
      <c r="G22" s="103"/>
      <c r="H22" s="103"/>
      <c r="I22" s="751"/>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779">
        <f t="shared" si="1"/>
        <v>0</v>
      </c>
      <c r="AM22" s="448">
        <f t="shared" si="2"/>
        <v>0</v>
      </c>
      <c r="AN22" s="103">
        <f t="shared" si="3"/>
        <v>0</v>
      </c>
      <c r="AO22" s="136">
        <f t="shared" si="0"/>
        <v>0</v>
      </c>
      <c r="AP22" s="910">
        <f>'Model výchozí (MV)'!AP22</f>
        <v>0</v>
      </c>
      <c r="AQ22" s="911">
        <f>'Model výchozí (MV)'!AQ22</f>
        <v>0</v>
      </c>
      <c r="AR22" s="911">
        <f>'Model výchozí (MV)'!AR22</f>
        <v>1</v>
      </c>
      <c r="AS22" s="912">
        <f>'Model výchozí (MV)'!AS22</f>
        <v>0</v>
      </c>
    </row>
    <row r="23" spans="1:45" x14ac:dyDescent="0.3">
      <c r="A23" s="4"/>
      <c r="B23" s="45"/>
      <c r="C23" s="64" t="s">
        <v>112</v>
      </c>
      <c r="D23" s="65" t="s">
        <v>92</v>
      </c>
      <c r="E23" s="84"/>
      <c r="F23" s="103"/>
      <c r="G23" s="103"/>
      <c r="H23" s="103"/>
      <c r="I23" s="751"/>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779">
        <f t="shared" si="1"/>
        <v>0</v>
      </c>
      <c r="AM23" s="448">
        <f t="shared" si="2"/>
        <v>0</v>
      </c>
      <c r="AN23" s="103">
        <f t="shared" si="3"/>
        <v>0</v>
      </c>
      <c r="AO23" s="136">
        <f t="shared" si="0"/>
        <v>0</v>
      </c>
      <c r="AP23" s="910">
        <f>'Model výchozí (MV)'!AP23</f>
        <v>0</v>
      </c>
      <c r="AQ23" s="911">
        <f>'Model výchozí (MV)'!AQ23</f>
        <v>0</v>
      </c>
      <c r="AR23" s="911">
        <f>'Model výchozí (MV)'!AR23</f>
        <v>0</v>
      </c>
      <c r="AS23" s="912">
        <f>'Model výchozí (MV)'!AS23</f>
        <v>1</v>
      </c>
    </row>
    <row r="24" spans="1:45" x14ac:dyDescent="0.3">
      <c r="A24" s="4">
        <v>13</v>
      </c>
      <c r="B24" s="45" t="s">
        <v>113</v>
      </c>
      <c r="C24" s="64" t="s">
        <v>114</v>
      </c>
      <c r="D24" s="65" t="s">
        <v>115</v>
      </c>
      <c r="E24" s="84"/>
      <c r="F24" s="103"/>
      <c r="G24" s="103"/>
      <c r="H24" s="103"/>
      <c r="I24" s="751"/>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779">
        <f t="shared" si="1"/>
        <v>0</v>
      </c>
      <c r="AM24" s="448">
        <f t="shared" si="2"/>
        <v>0</v>
      </c>
      <c r="AN24" s="103">
        <f t="shared" si="3"/>
        <v>0</v>
      </c>
      <c r="AO24" s="136">
        <f t="shared" si="0"/>
        <v>0</v>
      </c>
      <c r="AP24" s="910">
        <f>'Model výchozí (MV)'!AP24</f>
        <v>0</v>
      </c>
      <c r="AQ24" s="911">
        <f>'Model výchozí (MV)'!AQ24</f>
        <v>0</v>
      </c>
      <c r="AR24" s="911">
        <f>'Model výchozí (MV)'!AR24</f>
        <v>0</v>
      </c>
      <c r="AS24" s="912">
        <f>'Model výchozí (MV)'!AS24</f>
        <v>1</v>
      </c>
    </row>
    <row r="25" spans="1:45" x14ac:dyDescent="0.3">
      <c r="A25" s="4"/>
      <c r="B25" s="45"/>
      <c r="C25" s="64" t="s">
        <v>116</v>
      </c>
      <c r="D25" s="65" t="s">
        <v>113</v>
      </c>
      <c r="E25" s="84"/>
      <c r="F25" s="103"/>
      <c r="G25" s="103"/>
      <c r="H25" s="103"/>
      <c r="I25" s="751"/>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779">
        <f t="shared" si="1"/>
        <v>0</v>
      </c>
      <c r="AM25" s="448">
        <f t="shared" si="2"/>
        <v>0</v>
      </c>
      <c r="AN25" s="103">
        <f t="shared" si="3"/>
        <v>0</v>
      </c>
      <c r="AO25" s="136">
        <f t="shared" si="0"/>
        <v>0</v>
      </c>
      <c r="AP25" s="910">
        <f>'Model výchozí (MV)'!AP25</f>
        <v>0</v>
      </c>
      <c r="AQ25" s="911">
        <f>'Model výchozí (MV)'!AQ25</f>
        <v>0</v>
      </c>
      <c r="AR25" s="911">
        <f>'Model výchozí (MV)'!AR25</f>
        <v>0</v>
      </c>
      <c r="AS25" s="912">
        <f>'Model výchozí (MV)'!AS25</f>
        <v>1</v>
      </c>
    </row>
    <row r="26" spans="1:45" x14ac:dyDescent="0.3">
      <c r="A26" s="4">
        <v>14</v>
      </c>
      <c r="B26" s="45" t="s">
        <v>117</v>
      </c>
      <c r="C26" s="340"/>
      <c r="D26" s="65"/>
      <c r="E26" s="84"/>
      <c r="F26" s="103"/>
      <c r="G26" s="103"/>
      <c r="H26" s="103"/>
      <c r="I26" s="751"/>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779">
        <f t="shared" si="1"/>
        <v>0</v>
      </c>
      <c r="AM26" s="448">
        <f t="shared" si="2"/>
        <v>0</v>
      </c>
      <c r="AN26" s="103">
        <f t="shared" si="3"/>
        <v>0</v>
      </c>
      <c r="AO26" s="136">
        <f t="shared" si="0"/>
        <v>0</v>
      </c>
      <c r="AP26" s="910">
        <f>'Model výchozí (MV)'!AP26</f>
        <v>0</v>
      </c>
      <c r="AQ26" s="911">
        <f>'Model výchozí (MV)'!AQ26</f>
        <v>0</v>
      </c>
      <c r="AR26" s="911">
        <f>'Model výchozí (MV)'!AR26</f>
        <v>0</v>
      </c>
      <c r="AS26" s="912">
        <f>'Model výchozí (MV)'!AS26</f>
        <v>1</v>
      </c>
    </row>
    <row r="27" spans="1:45" x14ac:dyDescent="0.3">
      <c r="A27" s="4">
        <v>15</v>
      </c>
      <c r="B27" s="45" t="s">
        <v>118</v>
      </c>
      <c r="C27" s="340"/>
      <c r="D27" s="65"/>
      <c r="E27" s="84"/>
      <c r="F27" s="103"/>
      <c r="G27" s="103"/>
      <c r="H27" s="103"/>
      <c r="I27" s="751"/>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779">
        <f t="shared" si="1"/>
        <v>0</v>
      </c>
      <c r="AM27" s="448">
        <f t="shared" si="2"/>
        <v>0</v>
      </c>
      <c r="AN27" s="103">
        <f t="shared" si="3"/>
        <v>0</v>
      </c>
      <c r="AO27" s="136">
        <f t="shared" si="0"/>
        <v>0</v>
      </c>
      <c r="AP27" s="910">
        <f>'Model výchozí (MV)'!AP27</f>
        <v>0</v>
      </c>
      <c r="AQ27" s="911">
        <f>'Model výchozí (MV)'!AQ27</f>
        <v>0</v>
      </c>
      <c r="AR27" s="911">
        <f>'Model výchozí (MV)'!AR27</f>
        <v>0</v>
      </c>
      <c r="AS27" s="912">
        <f>'Model výchozí (MV)'!AS27</f>
        <v>1</v>
      </c>
    </row>
    <row r="28" spans="1:45" x14ac:dyDescent="0.3">
      <c r="A28" s="9">
        <v>16</v>
      </c>
      <c r="B28" s="67" t="s">
        <v>119</v>
      </c>
      <c r="C28" s="341"/>
      <c r="D28" s="68"/>
      <c r="E28" s="84"/>
      <c r="F28" s="103"/>
      <c r="G28" s="103"/>
      <c r="H28" s="103"/>
      <c r="I28" s="451"/>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779">
        <f t="shared" si="1"/>
        <v>0</v>
      </c>
      <c r="AM28" s="448">
        <f t="shared" si="2"/>
        <v>0</v>
      </c>
      <c r="AN28" s="103">
        <f t="shared" si="3"/>
        <v>0</v>
      </c>
      <c r="AO28" s="136">
        <f t="shared" si="0"/>
        <v>0</v>
      </c>
      <c r="AP28" s="910">
        <f>'Model výchozí (MV)'!AP28</f>
        <v>0</v>
      </c>
      <c r="AQ28" s="911">
        <f>'Model výchozí (MV)'!AQ28</f>
        <v>0</v>
      </c>
      <c r="AR28" s="911">
        <f>'Model výchozí (MV)'!AR28</f>
        <v>0</v>
      </c>
      <c r="AS28" s="912">
        <f>'Model výchozí (MV)'!AS28</f>
        <v>1</v>
      </c>
    </row>
    <row r="29" spans="1:45" ht="15.6" thickBot="1" x14ac:dyDescent="0.4">
      <c r="A29" s="5">
        <v>21</v>
      </c>
      <c r="B29" s="69" t="s">
        <v>471</v>
      </c>
      <c r="C29" s="342"/>
      <c r="D29" s="70" t="s">
        <v>458</v>
      </c>
      <c r="E29" s="102">
        <f t="shared" ref="E29:H29" si="4">SUM(E3:E28)</f>
        <v>0</v>
      </c>
      <c r="F29" s="102">
        <f t="shared" si="4"/>
        <v>0</v>
      </c>
      <c r="G29" s="102">
        <f t="shared" si="4"/>
        <v>0</v>
      </c>
      <c r="H29" s="102">
        <f t="shared" si="4"/>
        <v>0</v>
      </c>
      <c r="I29" s="102">
        <f t="shared" ref="I29:K29" si="5">SUM(I3:I28)</f>
        <v>0</v>
      </c>
      <c r="J29" s="102">
        <f t="shared" si="5"/>
        <v>0</v>
      </c>
      <c r="K29" s="102">
        <f t="shared" si="5"/>
        <v>0</v>
      </c>
      <c r="L29" s="102">
        <f t="shared" ref="L29:AM29" si="6">SUM(L3:L28)</f>
        <v>0</v>
      </c>
      <c r="M29" s="102">
        <f t="shared" si="6"/>
        <v>0</v>
      </c>
      <c r="N29" s="102">
        <f t="shared" si="6"/>
        <v>0</v>
      </c>
      <c r="O29" s="102">
        <f t="shared" si="6"/>
        <v>0</v>
      </c>
      <c r="P29" s="102">
        <f t="shared" si="6"/>
        <v>0</v>
      </c>
      <c r="Q29" s="102">
        <f t="shared" si="6"/>
        <v>0</v>
      </c>
      <c r="R29" s="102">
        <f t="shared" si="6"/>
        <v>0</v>
      </c>
      <c r="S29" s="102">
        <f t="shared" si="6"/>
        <v>0</v>
      </c>
      <c r="T29" s="102">
        <f t="shared" si="6"/>
        <v>0</v>
      </c>
      <c r="U29" s="102">
        <f t="shared" si="6"/>
        <v>0</v>
      </c>
      <c r="V29" s="102">
        <f t="shared" si="6"/>
        <v>0</v>
      </c>
      <c r="W29" s="102">
        <f t="shared" si="6"/>
        <v>0</v>
      </c>
      <c r="X29" s="102">
        <f t="shared" si="6"/>
        <v>0</v>
      </c>
      <c r="Y29" s="102">
        <f t="shared" si="6"/>
        <v>0</v>
      </c>
      <c r="Z29" s="102">
        <f t="shared" si="6"/>
        <v>0</v>
      </c>
      <c r="AA29" s="102">
        <f t="shared" si="6"/>
        <v>0</v>
      </c>
      <c r="AB29" s="102">
        <f t="shared" si="6"/>
        <v>0</v>
      </c>
      <c r="AC29" s="102">
        <f t="shared" si="6"/>
        <v>0</v>
      </c>
      <c r="AD29" s="102">
        <f t="shared" si="6"/>
        <v>0</v>
      </c>
      <c r="AE29" s="102">
        <f t="shared" si="6"/>
        <v>0</v>
      </c>
      <c r="AF29" s="102">
        <f t="shared" si="6"/>
        <v>0</v>
      </c>
      <c r="AG29" s="102">
        <f t="shared" si="6"/>
        <v>0</v>
      </c>
      <c r="AH29" s="102">
        <f t="shared" si="6"/>
        <v>0</v>
      </c>
      <c r="AI29" s="102">
        <f t="shared" si="6"/>
        <v>0</v>
      </c>
      <c r="AJ29" s="102">
        <f t="shared" si="6"/>
        <v>0</v>
      </c>
      <c r="AK29" s="102">
        <f t="shared" si="6"/>
        <v>0</v>
      </c>
      <c r="AL29" s="86">
        <f t="shared" si="6"/>
        <v>0</v>
      </c>
      <c r="AM29" s="102">
        <f t="shared" si="6"/>
        <v>0</v>
      </c>
      <c r="AN29" s="102">
        <f t="shared" ref="AN29:AN37" si="7">SUM(E29:AK29)</f>
        <v>0</v>
      </c>
      <c r="AO29" s="127">
        <f t="shared" si="0"/>
        <v>0</v>
      </c>
      <c r="AP29" s="892">
        <f>SUMPRODUCT($AN3:$AN28,AP3:AP28)</f>
        <v>0</v>
      </c>
      <c r="AQ29" s="892">
        <f>SUMPRODUCT($AN3:$AN28,AQ3:AQ28)</f>
        <v>0</v>
      </c>
      <c r="AR29" s="892">
        <f>SUMPRODUCT($AN3:$AN28,AR3:AR28)</f>
        <v>0</v>
      </c>
      <c r="AS29" s="913">
        <f>SUMPRODUCT($AN3:$AN28,AS3:AS28)</f>
        <v>0</v>
      </c>
    </row>
    <row r="30" spans="1:45"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781"/>
      <c r="AM30" s="529"/>
      <c r="AN30" s="556"/>
      <c r="AO30" s="531"/>
      <c r="AP30" s="894"/>
      <c r="AQ30" s="894"/>
      <c r="AR30" s="894"/>
      <c r="AS30" s="895"/>
    </row>
    <row r="31" spans="1:45"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783"/>
      <c r="AM31" s="539"/>
      <c r="AN31" s="557"/>
      <c r="AO31" s="541"/>
      <c r="AP31" s="896"/>
      <c r="AQ31" s="896"/>
      <c r="AR31" s="896"/>
      <c r="AS31" s="897"/>
    </row>
    <row r="32" spans="1:45"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783"/>
      <c r="AM32" s="539"/>
      <c r="AN32" s="557"/>
      <c r="AO32" s="541"/>
      <c r="AP32" s="896"/>
      <c r="AQ32" s="896"/>
      <c r="AR32" s="896"/>
      <c r="AS32" s="897"/>
    </row>
    <row r="33" spans="1:45"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783"/>
      <c r="AM33" s="539"/>
      <c r="AN33" s="557"/>
      <c r="AO33" s="541"/>
      <c r="AP33" s="896"/>
      <c r="AQ33" s="896"/>
      <c r="AR33" s="896"/>
      <c r="AS33" s="897"/>
    </row>
    <row r="34" spans="1:45"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783"/>
      <c r="AM34" s="539"/>
      <c r="AN34" s="557"/>
      <c r="AO34" s="541"/>
      <c r="AP34" s="896"/>
      <c r="AQ34" s="896"/>
      <c r="AR34" s="896"/>
      <c r="AS34" s="897"/>
    </row>
    <row r="35" spans="1:45"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2"/>
      <c r="AN35" s="542"/>
      <c r="AO35" s="545"/>
      <c r="AP35" s="896"/>
      <c r="AQ35" s="896"/>
      <c r="AR35" s="896"/>
      <c r="AS35" s="897"/>
    </row>
    <row r="36" spans="1:45"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0"/>
      <c r="AN36" s="550"/>
      <c r="AO36" s="545"/>
      <c r="AP36" s="898"/>
      <c r="AQ36" s="898"/>
      <c r="AR36" s="898"/>
      <c r="AS36" s="899"/>
    </row>
    <row r="37" spans="1:45" ht="15" x14ac:dyDescent="0.35">
      <c r="A37" s="9">
        <v>26</v>
      </c>
      <c r="B37" s="67" t="s">
        <v>475</v>
      </c>
      <c r="C37" s="67"/>
      <c r="D37" s="76" t="s">
        <v>418</v>
      </c>
      <c r="E37" s="49">
        <f>'Provoz opční 1'!C3</f>
        <v>0</v>
      </c>
      <c r="F37" s="49">
        <f>'Provoz opční 1'!D3</f>
        <v>0</v>
      </c>
      <c r="G37" s="49">
        <f>'Provoz opční 1'!E3</f>
        <v>0</v>
      </c>
      <c r="H37" s="49">
        <f>'Provoz opční 1'!F3</f>
        <v>0</v>
      </c>
      <c r="I37" s="49">
        <f>'Provoz opční 1'!G3</f>
        <v>0</v>
      </c>
      <c r="J37" s="49">
        <f>'Provoz opční 1'!H3</f>
        <v>1991421.4</v>
      </c>
      <c r="K37" s="49">
        <f>'Provoz opční 1'!I3</f>
        <v>2925675.4000000004</v>
      </c>
      <c r="L37" s="49">
        <f>'Provoz opční 1'!J3</f>
        <v>2925675.4000000004</v>
      </c>
      <c r="M37" s="49">
        <f>'Provoz opční 1'!K3</f>
        <v>2925675.4000000004</v>
      </c>
      <c r="N37" s="49">
        <f>'Provoz opční 1'!L3</f>
        <v>2925675.4000000004</v>
      </c>
      <c r="O37" s="49">
        <f>'Provoz opční 1'!M3</f>
        <v>2925675.4000000004</v>
      </c>
      <c r="P37" s="49">
        <f>'Provoz opční 1'!N3</f>
        <v>2925675.4000000004</v>
      </c>
      <c r="Q37" s="49">
        <f>'Provoz opční 1'!O3</f>
        <v>2925675.4000000004</v>
      </c>
      <c r="R37" s="49">
        <f>'Provoz opční 1'!P3</f>
        <v>2925675.4000000004</v>
      </c>
      <c r="S37" s="49">
        <f>'Provoz opční 1'!Q3</f>
        <v>2925675.4000000004</v>
      </c>
      <c r="T37" s="49">
        <f>'Provoz opční 1'!R3</f>
        <v>2925675.4000000004</v>
      </c>
      <c r="U37" s="49">
        <f>'Provoz opční 1'!S3</f>
        <v>2925675.4000000004</v>
      </c>
      <c r="V37" s="49">
        <f>'Provoz opční 1'!T3</f>
        <v>2925675.4000000004</v>
      </c>
      <c r="W37" s="49">
        <f>'Provoz opční 1'!U3</f>
        <v>2925675.4000000004</v>
      </c>
      <c r="X37" s="49">
        <f>'Provoz opční 1'!V3</f>
        <v>2925675.4000000004</v>
      </c>
      <c r="Y37" s="49">
        <f>'Provoz opční 1'!W3</f>
        <v>2925675.4000000004</v>
      </c>
      <c r="Z37" s="49">
        <f>'Provoz opční 1'!X3</f>
        <v>2925675.4000000004</v>
      </c>
      <c r="AA37" s="49">
        <f>'Provoz opční 1'!Y3</f>
        <v>2925675.4000000004</v>
      </c>
      <c r="AB37" s="49">
        <f>'Provoz opční 1'!Z3</f>
        <v>2925675.4000000004</v>
      </c>
      <c r="AC37" s="49">
        <f>'Provoz opční 1'!AA3</f>
        <v>2925675.4000000004</v>
      </c>
      <c r="AD37" s="49">
        <f>'Provoz opční 1'!AB3</f>
        <v>2925675.4000000004</v>
      </c>
      <c r="AE37" s="49">
        <f>'Provoz opční 1'!AC3</f>
        <v>2925675.4000000004</v>
      </c>
      <c r="AF37" s="49">
        <f>'Provoz opční 1'!AD3</f>
        <v>2925675.4000000004</v>
      </c>
      <c r="AG37" s="49">
        <f>'Provoz opční 1'!AE3</f>
        <v>2925675.4000000004</v>
      </c>
      <c r="AH37" s="49">
        <f>'Provoz opční 1'!AF3</f>
        <v>2925675.4000000004</v>
      </c>
      <c r="AI37" s="49">
        <f>'Provoz opční 1'!AG3</f>
        <v>2925675.4000000004</v>
      </c>
      <c r="AJ37" s="49">
        <f>'Provoz opční 1'!AH3</f>
        <v>2925675.4000000004</v>
      </c>
      <c r="AK37" s="49">
        <f>'Provoz opční 1'!AI3</f>
        <v>2925675.4000000004</v>
      </c>
      <c r="AL37" s="779">
        <f t="shared" ref="AL37" si="8">SUM(E37:V37)</f>
        <v>37099526.199999996</v>
      </c>
      <c r="AM37" s="448">
        <f t="shared" ref="AM37" si="9">SUM(W37:AK37)</f>
        <v>43885130.999999993</v>
      </c>
      <c r="AN37" s="49">
        <f t="shared" si="7"/>
        <v>80984657.200000003</v>
      </c>
      <c r="AO37" s="420" t="s">
        <v>134</v>
      </c>
      <c r="AP37" s="914">
        <f>$AN37</f>
        <v>80984657.200000003</v>
      </c>
      <c r="AQ37" s="914">
        <f>$AN37</f>
        <v>80984657.200000003</v>
      </c>
      <c r="AR37" s="914">
        <f t="shared" ref="AR37:AS37" si="10">$AN37</f>
        <v>80984657.200000003</v>
      </c>
      <c r="AS37" s="901">
        <f t="shared" si="10"/>
        <v>80984657.200000003</v>
      </c>
    </row>
    <row r="38" spans="1:45" s="113" customFormat="1" ht="15.6" thickBot="1" x14ac:dyDescent="0.4">
      <c r="A38" s="5">
        <v>27</v>
      </c>
      <c r="B38" s="69" t="s">
        <v>476</v>
      </c>
      <c r="C38" s="69"/>
      <c r="D38" s="70" t="s">
        <v>459</v>
      </c>
      <c r="E38" s="392">
        <f t="shared" ref="E38" si="11">IFERROR(E29/E37,0)</f>
        <v>0</v>
      </c>
      <c r="F38" s="392">
        <f t="shared" ref="F38:H38" si="12">IFERROR(F29/F37,0)</f>
        <v>0</v>
      </c>
      <c r="G38" s="392">
        <f t="shared" si="12"/>
        <v>0</v>
      </c>
      <c r="H38" s="392">
        <f t="shared" si="12"/>
        <v>0</v>
      </c>
      <c r="I38" s="392">
        <f t="shared" ref="I38:K38" si="13">IFERROR(I29/I37,0)</f>
        <v>0</v>
      </c>
      <c r="J38" s="392">
        <f t="shared" si="13"/>
        <v>0</v>
      </c>
      <c r="K38" s="392">
        <f t="shared" si="13"/>
        <v>0</v>
      </c>
      <c r="L38" s="392">
        <f t="shared" ref="L38:AS38" si="14">IFERROR(L29/L37,0)</f>
        <v>0</v>
      </c>
      <c r="M38" s="392">
        <f t="shared" si="14"/>
        <v>0</v>
      </c>
      <c r="N38" s="392">
        <f t="shared" si="14"/>
        <v>0</v>
      </c>
      <c r="O38" s="392">
        <f t="shared" si="14"/>
        <v>0</v>
      </c>
      <c r="P38" s="392">
        <f t="shared" si="14"/>
        <v>0</v>
      </c>
      <c r="Q38" s="392">
        <f t="shared" si="14"/>
        <v>0</v>
      </c>
      <c r="R38" s="392">
        <f t="shared" si="14"/>
        <v>0</v>
      </c>
      <c r="S38" s="392">
        <f t="shared" si="14"/>
        <v>0</v>
      </c>
      <c r="T38" s="392">
        <f t="shared" si="14"/>
        <v>0</v>
      </c>
      <c r="U38" s="392">
        <f t="shared" si="14"/>
        <v>0</v>
      </c>
      <c r="V38" s="392">
        <f t="shared" si="14"/>
        <v>0</v>
      </c>
      <c r="W38" s="392">
        <f t="shared" si="14"/>
        <v>0</v>
      </c>
      <c r="X38" s="392">
        <f t="shared" si="14"/>
        <v>0</v>
      </c>
      <c r="Y38" s="392">
        <f t="shared" si="14"/>
        <v>0</v>
      </c>
      <c r="Z38" s="392">
        <f t="shared" si="14"/>
        <v>0</v>
      </c>
      <c r="AA38" s="392">
        <f t="shared" si="14"/>
        <v>0</v>
      </c>
      <c r="AB38" s="392">
        <f t="shared" si="14"/>
        <v>0</v>
      </c>
      <c r="AC38" s="392">
        <f t="shared" si="14"/>
        <v>0</v>
      </c>
      <c r="AD38" s="392">
        <f t="shared" si="14"/>
        <v>0</v>
      </c>
      <c r="AE38" s="392">
        <f t="shared" si="14"/>
        <v>0</v>
      </c>
      <c r="AF38" s="392">
        <f t="shared" si="14"/>
        <v>0</v>
      </c>
      <c r="AG38" s="392">
        <f t="shared" si="14"/>
        <v>0</v>
      </c>
      <c r="AH38" s="392">
        <f t="shared" si="14"/>
        <v>0</v>
      </c>
      <c r="AI38" s="392">
        <f t="shared" si="14"/>
        <v>0</v>
      </c>
      <c r="AJ38" s="392">
        <f t="shared" si="14"/>
        <v>0</v>
      </c>
      <c r="AK38" s="392">
        <f t="shared" si="14"/>
        <v>0</v>
      </c>
      <c r="AL38" s="785">
        <f t="shared" si="14"/>
        <v>0</v>
      </c>
      <c r="AM38" s="392">
        <f t="shared" si="14"/>
        <v>0</v>
      </c>
      <c r="AN38" s="793">
        <f t="shared" si="14"/>
        <v>0</v>
      </c>
      <c r="AO38" s="393" t="s">
        <v>134</v>
      </c>
      <c r="AP38" s="915">
        <f>IFERROR(AP29/AP37,0)</f>
        <v>0</v>
      </c>
      <c r="AQ38" s="915">
        <f>IFERROR(AQ29/AQ37,0)</f>
        <v>0</v>
      </c>
      <c r="AR38" s="915">
        <f>IFERROR(AR29/AR37,0)</f>
        <v>0</v>
      </c>
      <c r="AS38" s="903">
        <f t="shared" si="14"/>
        <v>0</v>
      </c>
    </row>
    <row r="39" spans="1:45" x14ac:dyDescent="0.3">
      <c r="A39" s="17"/>
      <c r="B39" s="205" t="s">
        <v>137</v>
      </c>
      <c r="C39" s="395"/>
      <c r="D39" s="205"/>
      <c r="E39" s="403" t="s">
        <v>138</v>
      </c>
      <c r="F39" s="403" t="s">
        <v>138</v>
      </c>
      <c r="G39" s="403" t="s">
        <v>138</v>
      </c>
      <c r="H39" s="403" t="s">
        <v>138</v>
      </c>
      <c r="I39" s="403" t="s">
        <v>138</v>
      </c>
      <c r="J39" s="403" t="s">
        <v>138</v>
      </c>
      <c r="K39" s="403" t="s">
        <v>138</v>
      </c>
      <c r="L39" s="760">
        <v>0.1</v>
      </c>
      <c r="M39" s="397">
        <f t="shared" ref="M39" si="15">L39</f>
        <v>0.1</v>
      </c>
      <c r="N39" s="397">
        <f t="shared" ref="N39:AK39" si="16">M39</f>
        <v>0.1</v>
      </c>
      <c r="O39" s="397">
        <f t="shared" si="16"/>
        <v>0.1</v>
      </c>
      <c r="P39" s="397">
        <f t="shared" si="16"/>
        <v>0.1</v>
      </c>
      <c r="Q39" s="397">
        <f t="shared" si="16"/>
        <v>0.1</v>
      </c>
      <c r="R39" s="397">
        <f t="shared" si="16"/>
        <v>0.1</v>
      </c>
      <c r="S39" s="397">
        <f t="shared" si="16"/>
        <v>0.1</v>
      </c>
      <c r="T39" s="397">
        <f t="shared" si="16"/>
        <v>0.1</v>
      </c>
      <c r="U39" s="397">
        <f t="shared" si="16"/>
        <v>0.1</v>
      </c>
      <c r="V39" s="397">
        <f t="shared" si="16"/>
        <v>0.1</v>
      </c>
      <c r="W39" s="397">
        <f t="shared" si="16"/>
        <v>0.1</v>
      </c>
      <c r="X39" s="397">
        <f t="shared" si="16"/>
        <v>0.1</v>
      </c>
      <c r="Y39" s="397">
        <f t="shared" si="16"/>
        <v>0.1</v>
      </c>
      <c r="Z39" s="397">
        <f t="shared" si="16"/>
        <v>0.1</v>
      </c>
      <c r="AA39" s="397">
        <f t="shared" si="16"/>
        <v>0.1</v>
      </c>
      <c r="AB39" s="397">
        <f t="shared" si="16"/>
        <v>0.1</v>
      </c>
      <c r="AC39" s="397">
        <f t="shared" si="16"/>
        <v>0.1</v>
      </c>
      <c r="AD39" s="397">
        <f t="shared" si="16"/>
        <v>0.1</v>
      </c>
      <c r="AE39" s="397">
        <f t="shared" si="16"/>
        <v>0.1</v>
      </c>
      <c r="AF39" s="397">
        <f t="shared" si="16"/>
        <v>0.1</v>
      </c>
      <c r="AG39" s="397">
        <f t="shared" si="16"/>
        <v>0.1</v>
      </c>
      <c r="AH39" s="397">
        <f t="shared" si="16"/>
        <v>0.1</v>
      </c>
      <c r="AI39" s="397">
        <f t="shared" si="16"/>
        <v>0.1</v>
      </c>
      <c r="AJ39" s="397">
        <f t="shared" si="16"/>
        <v>0.1</v>
      </c>
      <c r="AK39" s="398">
        <f t="shared" si="16"/>
        <v>0.1</v>
      </c>
      <c r="AL39" s="696"/>
      <c r="AM39" s="696"/>
      <c r="AN39" s="708"/>
      <c r="AO39" s="394"/>
      <c r="AP39" s="916"/>
      <c r="AQ39" s="916"/>
      <c r="AR39" s="916"/>
      <c r="AS39" s="916"/>
    </row>
    <row r="40" spans="1:45" x14ac:dyDescent="0.3">
      <c r="A40" s="245"/>
      <c r="B40" s="1" t="s">
        <v>139</v>
      </c>
      <c r="C40" s="399"/>
      <c r="D40"/>
      <c r="E40" s="401" t="s">
        <v>138</v>
      </c>
      <c r="F40" s="401" t="s">
        <v>138</v>
      </c>
      <c r="G40" s="401" t="s">
        <v>138</v>
      </c>
      <c r="H40" s="401" t="s">
        <v>138</v>
      </c>
      <c r="I40" s="401" t="s">
        <v>138</v>
      </c>
      <c r="J40" s="400">
        <v>1.1499999999999999</v>
      </c>
      <c r="K40" s="401">
        <f t="shared" ref="K40" si="17">J40</f>
        <v>1.1499999999999999</v>
      </c>
      <c r="L40" s="401">
        <f t="shared" ref="L40" si="18">K40</f>
        <v>1.1499999999999999</v>
      </c>
      <c r="M40" s="401">
        <f t="shared" ref="M40:AK40" si="19">L40</f>
        <v>1.1499999999999999</v>
      </c>
      <c r="N40" s="401">
        <f t="shared" si="19"/>
        <v>1.1499999999999999</v>
      </c>
      <c r="O40" s="401">
        <f t="shared" si="19"/>
        <v>1.1499999999999999</v>
      </c>
      <c r="P40" s="401">
        <f t="shared" si="19"/>
        <v>1.1499999999999999</v>
      </c>
      <c r="Q40" s="401">
        <f t="shared" si="19"/>
        <v>1.1499999999999999</v>
      </c>
      <c r="R40" s="401">
        <f t="shared" si="19"/>
        <v>1.1499999999999999</v>
      </c>
      <c r="S40" s="401">
        <f t="shared" si="19"/>
        <v>1.1499999999999999</v>
      </c>
      <c r="T40" s="401">
        <f t="shared" si="19"/>
        <v>1.1499999999999999</v>
      </c>
      <c r="U40" s="401">
        <f t="shared" si="19"/>
        <v>1.1499999999999999</v>
      </c>
      <c r="V40" s="401">
        <f t="shared" si="19"/>
        <v>1.1499999999999999</v>
      </c>
      <c r="W40" s="401">
        <f t="shared" si="19"/>
        <v>1.1499999999999999</v>
      </c>
      <c r="X40" s="401">
        <f t="shared" si="19"/>
        <v>1.1499999999999999</v>
      </c>
      <c r="Y40" s="401">
        <f t="shared" si="19"/>
        <v>1.1499999999999999</v>
      </c>
      <c r="Z40" s="401">
        <f t="shared" si="19"/>
        <v>1.1499999999999999</v>
      </c>
      <c r="AA40" s="401">
        <f t="shared" si="19"/>
        <v>1.1499999999999999</v>
      </c>
      <c r="AB40" s="401">
        <f t="shared" si="19"/>
        <v>1.1499999999999999</v>
      </c>
      <c r="AC40" s="401">
        <f t="shared" si="19"/>
        <v>1.1499999999999999</v>
      </c>
      <c r="AD40" s="401">
        <f t="shared" si="19"/>
        <v>1.1499999999999999</v>
      </c>
      <c r="AE40" s="401">
        <f t="shared" si="19"/>
        <v>1.1499999999999999</v>
      </c>
      <c r="AF40" s="401">
        <f t="shared" si="19"/>
        <v>1.1499999999999999</v>
      </c>
      <c r="AG40" s="401">
        <f t="shared" si="19"/>
        <v>1.1499999999999999</v>
      </c>
      <c r="AH40" s="401">
        <f t="shared" si="19"/>
        <v>1.1499999999999999</v>
      </c>
      <c r="AI40" s="401">
        <f t="shared" si="19"/>
        <v>1.1499999999999999</v>
      </c>
      <c r="AJ40" s="401">
        <f t="shared" si="19"/>
        <v>1.1499999999999999</v>
      </c>
      <c r="AK40" s="402">
        <f t="shared" si="19"/>
        <v>1.1499999999999999</v>
      </c>
      <c r="AL40" s="697"/>
      <c r="AM40" s="697"/>
      <c r="AN40" s="708"/>
      <c r="AO40" s="394"/>
      <c r="AP40" s="916"/>
      <c r="AQ40" s="916"/>
      <c r="AR40" s="916"/>
      <c r="AS40" s="916"/>
    </row>
    <row r="41" spans="1:45" ht="15" thickBot="1" x14ac:dyDescent="0.35">
      <c r="A41" s="10"/>
      <c r="B41" s="181" t="s">
        <v>140</v>
      </c>
      <c r="C41" s="181"/>
      <c r="D41" s="181"/>
      <c r="E41" s="117" t="s">
        <v>138</v>
      </c>
      <c r="F41" s="117" t="s">
        <v>138</v>
      </c>
      <c r="G41" s="117" t="s">
        <v>138</v>
      </c>
      <c r="H41" s="117" t="s">
        <v>138</v>
      </c>
      <c r="I41" s="117" t="s">
        <v>138</v>
      </c>
      <c r="J41" s="117">
        <f t="shared" ref="J41:AK41" si="20">J40*$AN$38</f>
        <v>0</v>
      </c>
      <c r="K41" s="117">
        <f t="shared" si="20"/>
        <v>0</v>
      </c>
      <c r="L41" s="117">
        <f t="shared" si="20"/>
        <v>0</v>
      </c>
      <c r="M41" s="117">
        <f t="shared" si="20"/>
        <v>0</v>
      </c>
      <c r="N41" s="117">
        <f t="shared" si="20"/>
        <v>0</v>
      </c>
      <c r="O41" s="117">
        <f t="shared" si="20"/>
        <v>0</v>
      </c>
      <c r="P41" s="117">
        <f t="shared" si="20"/>
        <v>0</v>
      </c>
      <c r="Q41" s="117">
        <f t="shared" si="20"/>
        <v>0</v>
      </c>
      <c r="R41" s="117">
        <f t="shared" si="20"/>
        <v>0</v>
      </c>
      <c r="S41" s="117">
        <f t="shared" si="20"/>
        <v>0</v>
      </c>
      <c r="T41" s="117">
        <f t="shared" si="20"/>
        <v>0</v>
      </c>
      <c r="U41" s="117">
        <f t="shared" si="20"/>
        <v>0</v>
      </c>
      <c r="V41" s="117">
        <f t="shared" si="20"/>
        <v>0</v>
      </c>
      <c r="W41" s="117">
        <f t="shared" si="20"/>
        <v>0</v>
      </c>
      <c r="X41" s="117">
        <f t="shared" si="20"/>
        <v>0</v>
      </c>
      <c r="Y41" s="117">
        <f t="shared" si="20"/>
        <v>0</v>
      </c>
      <c r="Z41" s="117">
        <f t="shared" si="20"/>
        <v>0</v>
      </c>
      <c r="AA41" s="117">
        <f t="shared" si="20"/>
        <v>0</v>
      </c>
      <c r="AB41" s="117">
        <f t="shared" si="20"/>
        <v>0</v>
      </c>
      <c r="AC41" s="117">
        <f t="shared" si="20"/>
        <v>0</v>
      </c>
      <c r="AD41" s="117">
        <f t="shared" si="20"/>
        <v>0</v>
      </c>
      <c r="AE41" s="117">
        <f t="shared" si="20"/>
        <v>0</v>
      </c>
      <c r="AF41" s="117">
        <f t="shared" si="20"/>
        <v>0</v>
      </c>
      <c r="AG41" s="117">
        <f t="shared" si="20"/>
        <v>0</v>
      </c>
      <c r="AH41" s="117">
        <f t="shared" si="20"/>
        <v>0</v>
      </c>
      <c r="AI41" s="117">
        <f t="shared" si="20"/>
        <v>0</v>
      </c>
      <c r="AJ41" s="117">
        <f t="shared" si="20"/>
        <v>0</v>
      </c>
      <c r="AK41" s="247">
        <f t="shared" si="20"/>
        <v>0</v>
      </c>
      <c r="AL41" s="697"/>
      <c r="AM41" s="697"/>
      <c r="AN41" s="708"/>
      <c r="AO41" s="394"/>
      <c r="AP41" s="916"/>
      <c r="AQ41" s="916"/>
      <c r="AR41" s="916"/>
      <c r="AS41" s="916"/>
    </row>
    <row r="42" spans="1:45"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560"/>
      <c r="AM42" s="560"/>
      <c r="AN42" s="560"/>
      <c r="AP42" s="916"/>
      <c r="AQ42" s="916"/>
      <c r="AR42" s="916"/>
      <c r="AS42" s="916"/>
    </row>
    <row r="43" spans="1:45" x14ac:dyDescent="0.3">
      <c r="A43" s="18" t="s">
        <v>457</v>
      </c>
      <c r="B43" s="18"/>
      <c r="C43" s="19"/>
      <c r="D43" s="19" t="str">
        <f>'Provoz výchozí'!B13</f>
        <v>SČK</v>
      </c>
      <c r="E43" s="96" t="str">
        <f>E1</f>
        <v>Kalendářní rok</v>
      </c>
      <c r="F43" s="96"/>
      <c r="G43" s="96"/>
      <c r="H43" s="96"/>
      <c r="I43" s="96" t="str">
        <f>I1</f>
        <v>Kalendářní rok</v>
      </c>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1023" t="s">
        <v>78</v>
      </c>
      <c r="AM43" s="1024"/>
      <c r="AN43" s="1025"/>
      <c r="AO43" s="758" t="s">
        <v>79</v>
      </c>
      <c r="AP43" s="1017" t="s">
        <v>77</v>
      </c>
      <c r="AQ43" s="1018"/>
      <c r="AR43" s="1018"/>
      <c r="AS43" s="1019"/>
    </row>
    <row r="44" spans="1:45" ht="15" thickBot="1" x14ac:dyDescent="0.35">
      <c r="A44" s="6" t="s">
        <v>629</v>
      </c>
      <c r="B44" s="60"/>
      <c r="C44" s="40"/>
      <c r="D44" s="61"/>
      <c r="E44" s="7" t="str">
        <f>E2</f>
        <v>XII/29</v>
      </c>
      <c r="F44" s="7" t="str">
        <f>F2</f>
        <v>I-VI/30</v>
      </c>
      <c r="G44" s="7" t="str">
        <f>G2</f>
        <v>VI-XII/30</v>
      </c>
      <c r="H44" s="7" t="str">
        <f>H2</f>
        <v>XII/30</v>
      </c>
      <c r="I44" s="7">
        <f>I2</f>
        <v>2031</v>
      </c>
      <c r="J44" s="7">
        <f t="shared" ref="J44:AK44" si="21">J2</f>
        <v>2032</v>
      </c>
      <c r="K44" s="7">
        <f t="shared" si="21"/>
        <v>2033</v>
      </c>
      <c r="L44" s="7">
        <f t="shared" si="21"/>
        <v>2034</v>
      </c>
      <c r="M44" s="7">
        <f t="shared" si="21"/>
        <v>2035</v>
      </c>
      <c r="N44" s="7">
        <f t="shared" si="21"/>
        <v>2036</v>
      </c>
      <c r="O44" s="7">
        <f t="shared" si="21"/>
        <v>2037</v>
      </c>
      <c r="P44" s="7">
        <f t="shared" si="21"/>
        <v>2038</v>
      </c>
      <c r="Q44" s="7">
        <f t="shared" si="21"/>
        <v>2039</v>
      </c>
      <c r="R44" s="7">
        <f t="shared" si="21"/>
        <v>2040</v>
      </c>
      <c r="S44" s="7">
        <f t="shared" si="21"/>
        <v>2041</v>
      </c>
      <c r="T44" s="7">
        <f t="shared" si="21"/>
        <v>2042</v>
      </c>
      <c r="U44" s="7">
        <f t="shared" si="21"/>
        <v>2043</v>
      </c>
      <c r="V44" s="7">
        <f t="shared" si="21"/>
        <v>2044</v>
      </c>
      <c r="W44" s="7">
        <f t="shared" si="21"/>
        <v>2045</v>
      </c>
      <c r="X44" s="7">
        <f t="shared" si="21"/>
        <v>2046</v>
      </c>
      <c r="Y44" s="7">
        <f t="shared" si="21"/>
        <v>2047</v>
      </c>
      <c r="Z44" s="7">
        <f t="shared" si="21"/>
        <v>2048</v>
      </c>
      <c r="AA44" s="7">
        <f t="shared" si="21"/>
        <v>2049</v>
      </c>
      <c r="AB44" s="7">
        <f t="shared" si="21"/>
        <v>2050</v>
      </c>
      <c r="AC44" s="7">
        <f t="shared" si="21"/>
        <v>2051</v>
      </c>
      <c r="AD44" s="7">
        <f t="shared" si="21"/>
        <v>2052</v>
      </c>
      <c r="AE44" s="7">
        <f t="shared" si="21"/>
        <v>2053</v>
      </c>
      <c r="AF44" s="7">
        <f t="shared" si="21"/>
        <v>2054</v>
      </c>
      <c r="AG44" s="7">
        <f t="shared" si="21"/>
        <v>2055</v>
      </c>
      <c r="AH44" s="7">
        <f t="shared" si="21"/>
        <v>2056</v>
      </c>
      <c r="AI44" s="7">
        <f t="shared" si="21"/>
        <v>2057</v>
      </c>
      <c r="AJ44" s="7">
        <f t="shared" si="21"/>
        <v>2058</v>
      </c>
      <c r="AK44" s="7">
        <f t="shared" si="21"/>
        <v>2059</v>
      </c>
      <c r="AL44" s="156" t="s">
        <v>667</v>
      </c>
      <c r="AM44" s="7" t="s">
        <v>668</v>
      </c>
      <c r="AN44" s="40" t="s">
        <v>76</v>
      </c>
      <c r="AO44" s="757" t="s">
        <v>76</v>
      </c>
      <c r="AP44" s="884" t="s">
        <v>80</v>
      </c>
      <c r="AQ44" s="884" t="s">
        <v>81</v>
      </c>
      <c r="AR44" s="884" t="s">
        <v>82</v>
      </c>
      <c r="AS44" s="885" t="s">
        <v>83</v>
      </c>
    </row>
    <row r="45" spans="1:45" ht="15" thickTop="1" x14ac:dyDescent="0.3">
      <c r="A45" s="3">
        <f t="shared" ref="A45:D66" si="22">IF(A3="","",A3)</f>
        <v>1</v>
      </c>
      <c r="B45" s="44" t="str">
        <f t="shared" si="22"/>
        <v>Trakční energie a palivo</v>
      </c>
      <c r="C45" s="62">
        <f t="shared" si="22"/>
        <v>1.1000000000000001</v>
      </c>
      <c r="D45" s="63" t="str">
        <f t="shared" si="22"/>
        <v>Elektrická energie</v>
      </c>
      <c r="E45" s="107">
        <f>IFERROR(E3*'Klíč opční 1'!E45,0)</f>
        <v>0</v>
      </c>
      <c r="F45" s="107">
        <f>IFERROR(F3*'Klíč opční 1'!F45,0)</f>
        <v>0</v>
      </c>
      <c r="G45" s="107">
        <f>IFERROR(G3*'Klíč opční 1'!G45,0)</f>
        <v>0</v>
      </c>
      <c r="H45" s="107">
        <f>IFERROR(H3*'Klíč opční 1'!H45,0)</f>
        <v>0</v>
      </c>
      <c r="I45" s="107">
        <f>IFERROR(I3*'Klíč opční 1'!I45,0)</f>
        <v>0</v>
      </c>
      <c r="J45" s="107">
        <f>IFERROR(J3*'Klíč opční 1'!J45,0)</f>
        <v>0</v>
      </c>
      <c r="K45" s="107">
        <f>IFERROR(K3*'Klíč opční 1'!K45,0)</f>
        <v>0</v>
      </c>
      <c r="L45" s="107">
        <f>IFERROR(L3*'Klíč opční 1'!L45,0)</f>
        <v>0</v>
      </c>
      <c r="M45" s="107">
        <f>IFERROR(M3*'Klíč opční 1'!M45,0)</f>
        <v>0</v>
      </c>
      <c r="N45" s="107">
        <f>IFERROR(N3*'Klíč opční 1'!N45,0)</f>
        <v>0</v>
      </c>
      <c r="O45" s="107">
        <f>IFERROR(O3*'Klíč opční 1'!O45,0)</f>
        <v>0</v>
      </c>
      <c r="P45" s="107">
        <f>IFERROR(P3*'Klíč opční 1'!P45,0)</f>
        <v>0</v>
      </c>
      <c r="Q45" s="107">
        <f>IFERROR(Q3*'Klíč opční 1'!Q45,0)</f>
        <v>0</v>
      </c>
      <c r="R45" s="107">
        <f>IFERROR(R3*'Klíč opční 1'!R45,0)</f>
        <v>0</v>
      </c>
      <c r="S45" s="107">
        <f>IFERROR(S3*'Klíč opční 1'!S45,0)</f>
        <v>0</v>
      </c>
      <c r="T45" s="107">
        <f>IFERROR(T3*'Klíč opční 1'!T45,0)</f>
        <v>0</v>
      </c>
      <c r="U45" s="107">
        <f>IFERROR(U3*'Klíč opční 1'!U45,0)</f>
        <v>0</v>
      </c>
      <c r="V45" s="107">
        <f>IFERROR(V3*'Klíč opční 1'!V45,0)</f>
        <v>0</v>
      </c>
      <c r="W45" s="107">
        <f>IFERROR(W3*'Klíč opční 1'!W45,0)</f>
        <v>0</v>
      </c>
      <c r="X45" s="107">
        <f>IFERROR(X3*'Klíč opční 1'!X45,0)</f>
        <v>0</v>
      </c>
      <c r="Y45" s="107">
        <f>IFERROR(Y3*'Klíč opční 1'!Y45,0)</f>
        <v>0</v>
      </c>
      <c r="Z45" s="107">
        <f>IFERROR(Z3*'Klíč opční 1'!Z45,0)</f>
        <v>0</v>
      </c>
      <c r="AA45" s="107">
        <f>IFERROR(AA3*'Klíč opční 1'!AA45,0)</f>
        <v>0</v>
      </c>
      <c r="AB45" s="107">
        <f>IFERROR(AB3*'Klíč opční 1'!AB45,0)</f>
        <v>0</v>
      </c>
      <c r="AC45" s="107">
        <f>IFERROR(AC3*'Klíč opční 1'!AC45,0)</f>
        <v>0</v>
      </c>
      <c r="AD45" s="107">
        <f>IFERROR(AD3*'Klíč opční 1'!AD45,0)</f>
        <v>0</v>
      </c>
      <c r="AE45" s="107">
        <f>IFERROR(AE3*'Klíč opční 1'!AE45,0)</f>
        <v>0</v>
      </c>
      <c r="AF45" s="107">
        <f>IFERROR(AF3*'Klíč opční 1'!AF45,0)</f>
        <v>0</v>
      </c>
      <c r="AG45" s="107">
        <f>IFERROR(AG3*'Klíč opční 1'!AG45,0)</f>
        <v>0</v>
      </c>
      <c r="AH45" s="107">
        <f>IFERROR(AH3*'Klíč opční 1'!AH45,0)</f>
        <v>0</v>
      </c>
      <c r="AI45" s="107">
        <f>IFERROR(AI3*'Klíč opční 1'!AI45,0)</f>
        <v>0</v>
      </c>
      <c r="AJ45" s="107">
        <f>IFERROR(AJ3*'Klíč opční 1'!AJ45,0)</f>
        <v>0</v>
      </c>
      <c r="AK45" s="107">
        <f>IFERROR(AK3*'Klíč opční 1'!AK45,0)</f>
        <v>0</v>
      </c>
      <c r="AL45" s="20">
        <f>SUM(E45:V45)</f>
        <v>0</v>
      </c>
      <c r="AM45" s="152">
        <f>SUM(W45:AK45)</f>
        <v>0</v>
      </c>
      <c r="AN45" s="152">
        <f>SUM(E45:AK45)</f>
        <v>0</v>
      </c>
      <c r="AO45" s="128">
        <f t="shared" ref="AO45:AO71" si="23">IFERROR(SUMPRODUCT(E45:AK45,E$79:AK$79)/SUM(E$79:AK$79),0)</f>
        <v>0</v>
      </c>
      <c r="AP45" s="886">
        <f t="shared" ref="AP45:AS70" si="24">AP3</f>
        <v>0</v>
      </c>
      <c r="AQ45" s="886">
        <f t="shared" si="24"/>
        <v>0</v>
      </c>
      <c r="AR45" s="886">
        <f t="shared" si="24"/>
        <v>0</v>
      </c>
      <c r="AS45" s="887">
        <f t="shared" si="24"/>
        <v>1</v>
      </c>
    </row>
    <row r="46" spans="1:45" x14ac:dyDescent="0.3">
      <c r="A46" s="4" t="str">
        <f t="shared" si="22"/>
        <v/>
      </c>
      <c r="B46" s="45" t="str">
        <f t="shared" si="22"/>
        <v/>
      </c>
      <c r="C46" s="64">
        <f t="shared" si="22"/>
        <v>1.2</v>
      </c>
      <c r="D46" s="65" t="str">
        <f t="shared" si="22"/>
        <v>Motorová nafta</v>
      </c>
      <c r="E46" s="107">
        <f>IFERROR(E4*'Klíč opční 1'!E46,0)</f>
        <v>0</v>
      </c>
      <c r="F46" s="107">
        <f>IFERROR(F4*'Klíč opční 1'!F46,0)</f>
        <v>0</v>
      </c>
      <c r="G46" s="107">
        <f>IFERROR(G4*'Klíč opční 1'!G46,0)</f>
        <v>0</v>
      </c>
      <c r="H46" s="107">
        <f>IFERROR(H4*'Klíč opční 1'!H46,0)</f>
        <v>0</v>
      </c>
      <c r="I46" s="107">
        <f>IFERROR(I4*'Klíč opční 1'!I46,0)</f>
        <v>0</v>
      </c>
      <c r="J46" s="107">
        <f>IFERROR(J4*'Klíč opční 1'!J46,0)</f>
        <v>0</v>
      </c>
      <c r="K46" s="107">
        <f>IFERROR(K4*'Klíč opční 1'!K46,0)</f>
        <v>0</v>
      </c>
      <c r="L46" s="107">
        <f>IFERROR(L4*'Klíč opční 1'!L46,0)</f>
        <v>0</v>
      </c>
      <c r="M46" s="107">
        <f>IFERROR(M4*'Klíč opční 1'!M46,0)</f>
        <v>0</v>
      </c>
      <c r="N46" s="107">
        <f>IFERROR(N4*'Klíč opční 1'!N46,0)</f>
        <v>0</v>
      </c>
      <c r="O46" s="107">
        <f>IFERROR(O4*'Klíč opční 1'!O46,0)</f>
        <v>0</v>
      </c>
      <c r="P46" s="107">
        <f>IFERROR(P4*'Klíč opční 1'!P46,0)</f>
        <v>0</v>
      </c>
      <c r="Q46" s="107">
        <f>IFERROR(Q4*'Klíč opční 1'!Q46,0)</f>
        <v>0</v>
      </c>
      <c r="R46" s="107">
        <f>IFERROR(R4*'Klíč opční 1'!R46,0)</f>
        <v>0</v>
      </c>
      <c r="S46" s="107">
        <f>IFERROR(S4*'Klíč opční 1'!S46,0)</f>
        <v>0</v>
      </c>
      <c r="T46" s="107">
        <f>IFERROR(T4*'Klíč opční 1'!T46,0)</f>
        <v>0</v>
      </c>
      <c r="U46" s="107">
        <f>IFERROR(U4*'Klíč opční 1'!U46,0)</f>
        <v>0</v>
      </c>
      <c r="V46" s="107">
        <f>IFERROR(V4*'Klíč opční 1'!V46,0)</f>
        <v>0</v>
      </c>
      <c r="W46" s="107">
        <f>IFERROR(W4*'Klíč opční 1'!W46,0)</f>
        <v>0</v>
      </c>
      <c r="X46" s="107">
        <f>IFERROR(X4*'Klíč opční 1'!X46,0)</f>
        <v>0</v>
      </c>
      <c r="Y46" s="107">
        <f>IFERROR(Y4*'Klíč opční 1'!Y46,0)</f>
        <v>0</v>
      </c>
      <c r="Z46" s="107">
        <f>IFERROR(Z4*'Klíč opční 1'!Z46,0)</f>
        <v>0</v>
      </c>
      <c r="AA46" s="107">
        <f>IFERROR(AA4*'Klíč opční 1'!AA46,0)</f>
        <v>0</v>
      </c>
      <c r="AB46" s="107">
        <f>IFERROR(AB4*'Klíč opční 1'!AB46,0)</f>
        <v>0</v>
      </c>
      <c r="AC46" s="107">
        <f>IFERROR(AC4*'Klíč opční 1'!AC46,0)</f>
        <v>0</v>
      </c>
      <c r="AD46" s="107">
        <f>IFERROR(AD4*'Klíč opční 1'!AD46,0)</f>
        <v>0</v>
      </c>
      <c r="AE46" s="107">
        <f>IFERROR(AE4*'Klíč opční 1'!AE46,0)</f>
        <v>0</v>
      </c>
      <c r="AF46" s="107">
        <f>IFERROR(AF4*'Klíč opční 1'!AF46,0)</f>
        <v>0</v>
      </c>
      <c r="AG46" s="107">
        <f>IFERROR(AG4*'Klíč opční 1'!AG46,0)</f>
        <v>0</v>
      </c>
      <c r="AH46" s="107">
        <f>IFERROR(AH4*'Klíč opční 1'!AH46,0)</f>
        <v>0</v>
      </c>
      <c r="AI46" s="107">
        <f>IFERROR(AI4*'Klíč opční 1'!AI46,0)</f>
        <v>0</v>
      </c>
      <c r="AJ46" s="107">
        <f>IFERROR(AJ4*'Klíč opční 1'!AJ46,0)</f>
        <v>0</v>
      </c>
      <c r="AK46" s="107">
        <f>IFERROR(AK4*'Klíč opční 1'!AK46,0)</f>
        <v>0</v>
      </c>
      <c r="AL46" s="24">
        <f t="shared" ref="AL46:AL70" si="25">SUM(E46:V46)</f>
        <v>0</v>
      </c>
      <c r="AM46" s="107">
        <f t="shared" ref="AM46:AM70" si="26">SUM(W46:AK46)</f>
        <v>0</v>
      </c>
      <c r="AN46" s="107">
        <f t="shared" ref="AN46:AN70" si="27">SUM(E46:AK46)</f>
        <v>0</v>
      </c>
      <c r="AO46" s="129">
        <f t="shared" si="23"/>
        <v>0</v>
      </c>
      <c r="AP46" s="888">
        <f t="shared" si="24"/>
        <v>0</v>
      </c>
      <c r="AQ46" s="888">
        <f t="shared" si="24"/>
        <v>0</v>
      </c>
      <c r="AR46" s="888">
        <f t="shared" si="24"/>
        <v>0</v>
      </c>
      <c r="AS46" s="889">
        <f t="shared" si="24"/>
        <v>1</v>
      </c>
    </row>
    <row r="47" spans="1:45" x14ac:dyDescent="0.3">
      <c r="A47" s="4">
        <f t="shared" si="22"/>
        <v>2</v>
      </c>
      <c r="B47" s="45" t="str">
        <f t="shared" si="22"/>
        <v>Netrakční energie a palivo</v>
      </c>
      <c r="C47" s="64" t="str">
        <f t="shared" si="22"/>
        <v/>
      </c>
      <c r="D47" s="65" t="str">
        <f t="shared" si="22"/>
        <v/>
      </c>
      <c r="E47" s="107">
        <f>IFERROR(E5*'Klíč opční 1'!E47,0)</f>
        <v>0</v>
      </c>
      <c r="F47" s="107">
        <f>IFERROR(F5*'Klíč opční 1'!F47,0)</f>
        <v>0</v>
      </c>
      <c r="G47" s="107">
        <f>IFERROR(G5*'Klíč opční 1'!G47,0)</f>
        <v>0</v>
      </c>
      <c r="H47" s="107">
        <f>IFERROR(H5*'Klíč opční 1'!H47,0)</f>
        <v>0</v>
      </c>
      <c r="I47" s="107">
        <f>IFERROR(I5*'Klíč opční 1'!I47,0)</f>
        <v>0</v>
      </c>
      <c r="J47" s="107">
        <f>IFERROR(J5*'Klíč opční 1'!J47,0)</f>
        <v>0</v>
      </c>
      <c r="K47" s="107">
        <f>IFERROR(K5*'Klíč opční 1'!K47,0)</f>
        <v>0</v>
      </c>
      <c r="L47" s="107">
        <f>IFERROR(L5*'Klíč opční 1'!L47,0)</f>
        <v>0</v>
      </c>
      <c r="M47" s="107">
        <f>IFERROR(M5*'Klíč opční 1'!M47,0)</f>
        <v>0</v>
      </c>
      <c r="N47" s="107">
        <f>IFERROR(N5*'Klíč opční 1'!N47,0)</f>
        <v>0</v>
      </c>
      <c r="O47" s="107">
        <f>IFERROR(O5*'Klíč opční 1'!O47,0)</f>
        <v>0</v>
      </c>
      <c r="P47" s="107">
        <f>IFERROR(P5*'Klíč opční 1'!P47,0)</f>
        <v>0</v>
      </c>
      <c r="Q47" s="107">
        <f>IFERROR(Q5*'Klíč opční 1'!Q47,0)</f>
        <v>0</v>
      </c>
      <c r="R47" s="107">
        <f>IFERROR(R5*'Klíč opční 1'!R47,0)</f>
        <v>0</v>
      </c>
      <c r="S47" s="107">
        <f>IFERROR(S5*'Klíč opční 1'!S47,0)</f>
        <v>0</v>
      </c>
      <c r="T47" s="107">
        <f>IFERROR(T5*'Klíč opční 1'!T47,0)</f>
        <v>0</v>
      </c>
      <c r="U47" s="107">
        <f>IFERROR(U5*'Klíč opční 1'!U47,0)</f>
        <v>0</v>
      </c>
      <c r="V47" s="107">
        <f>IFERROR(V5*'Klíč opční 1'!V47,0)</f>
        <v>0</v>
      </c>
      <c r="W47" s="107">
        <f>IFERROR(W5*'Klíč opční 1'!W47,0)</f>
        <v>0</v>
      </c>
      <c r="X47" s="107">
        <f>IFERROR(X5*'Klíč opční 1'!X47,0)</f>
        <v>0</v>
      </c>
      <c r="Y47" s="107">
        <f>IFERROR(Y5*'Klíč opční 1'!Y47,0)</f>
        <v>0</v>
      </c>
      <c r="Z47" s="107">
        <f>IFERROR(Z5*'Klíč opční 1'!Z47,0)</f>
        <v>0</v>
      </c>
      <c r="AA47" s="107">
        <f>IFERROR(AA5*'Klíč opční 1'!AA47,0)</f>
        <v>0</v>
      </c>
      <c r="AB47" s="107">
        <f>IFERROR(AB5*'Klíč opční 1'!AB47,0)</f>
        <v>0</v>
      </c>
      <c r="AC47" s="107">
        <f>IFERROR(AC5*'Klíč opční 1'!AC47,0)</f>
        <v>0</v>
      </c>
      <c r="AD47" s="107">
        <f>IFERROR(AD5*'Klíč opční 1'!AD47,0)</f>
        <v>0</v>
      </c>
      <c r="AE47" s="107">
        <f>IFERROR(AE5*'Klíč opční 1'!AE47,0)</f>
        <v>0</v>
      </c>
      <c r="AF47" s="107">
        <f>IFERROR(AF5*'Klíč opční 1'!AF47,0)</f>
        <v>0</v>
      </c>
      <c r="AG47" s="107">
        <f>IFERROR(AG5*'Klíč opční 1'!AG47,0)</f>
        <v>0</v>
      </c>
      <c r="AH47" s="107">
        <f>IFERROR(AH5*'Klíč opční 1'!AH47,0)</f>
        <v>0</v>
      </c>
      <c r="AI47" s="107">
        <f>IFERROR(AI5*'Klíč opční 1'!AI47,0)</f>
        <v>0</v>
      </c>
      <c r="AJ47" s="107">
        <f>IFERROR(AJ5*'Klíč opční 1'!AJ47,0)</f>
        <v>0</v>
      </c>
      <c r="AK47" s="107">
        <f>IFERROR(AK5*'Klíč opční 1'!AK47,0)</f>
        <v>0</v>
      </c>
      <c r="AL47" s="24">
        <f t="shared" si="25"/>
        <v>0</v>
      </c>
      <c r="AM47" s="107">
        <f t="shared" si="26"/>
        <v>0</v>
      </c>
      <c r="AN47" s="107">
        <f t="shared" si="27"/>
        <v>0</v>
      </c>
      <c r="AO47" s="129">
        <f t="shared" si="23"/>
        <v>0</v>
      </c>
      <c r="AP47" s="888">
        <f t="shared" si="24"/>
        <v>0</v>
      </c>
      <c r="AQ47" s="888">
        <f t="shared" si="24"/>
        <v>0</v>
      </c>
      <c r="AR47" s="888">
        <f t="shared" si="24"/>
        <v>0</v>
      </c>
      <c r="AS47" s="889">
        <f t="shared" si="24"/>
        <v>1</v>
      </c>
    </row>
    <row r="48" spans="1:45" x14ac:dyDescent="0.3">
      <c r="A48" s="4">
        <f t="shared" si="22"/>
        <v>3</v>
      </c>
      <c r="B48" s="45" t="str">
        <f t="shared" si="22"/>
        <v>Přímý materiál</v>
      </c>
      <c r="C48" s="64" t="str">
        <f t="shared" si="22"/>
        <v/>
      </c>
      <c r="D48" s="65" t="str">
        <f t="shared" si="22"/>
        <v/>
      </c>
      <c r="E48" s="107">
        <f>IFERROR(E6*'Klíč opční 1'!E48,0)</f>
        <v>0</v>
      </c>
      <c r="F48" s="107">
        <f>IFERROR(F6*'Klíč opční 1'!F48,0)</f>
        <v>0</v>
      </c>
      <c r="G48" s="107">
        <f>IFERROR(G6*'Klíč opční 1'!G48,0)</f>
        <v>0</v>
      </c>
      <c r="H48" s="107">
        <f>IFERROR(H6*'Klíč opční 1'!H48,0)</f>
        <v>0</v>
      </c>
      <c r="I48" s="107">
        <f>IFERROR(I6*'Klíč opční 1'!I48,0)</f>
        <v>0</v>
      </c>
      <c r="J48" s="107">
        <f>IFERROR(J6*'Klíč opční 1'!J48,0)</f>
        <v>0</v>
      </c>
      <c r="K48" s="107">
        <f>IFERROR(K6*'Klíč opční 1'!K48,0)</f>
        <v>0</v>
      </c>
      <c r="L48" s="107">
        <f>IFERROR(L6*'Klíč opční 1'!L48,0)</f>
        <v>0</v>
      </c>
      <c r="M48" s="107">
        <f>IFERROR(M6*'Klíč opční 1'!M48,0)</f>
        <v>0</v>
      </c>
      <c r="N48" s="107">
        <f>IFERROR(N6*'Klíč opční 1'!N48,0)</f>
        <v>0</v>
      </c>
      <c r="O48" s="107">
        <f>IFERROR(O6*'Klíč opční 1'!O48,0)</f>
        <v>0</v>
      </c>
      <c r="P48" s="107">
        <f>IFERROR(P6*'Klíč opční 1'!P48,0)</f>
        <v>0</v>
      </c>
      <c r="Q48" s="107">
        <f>IFERROR(Q6*'Klíč opční 1'!Q48,0)</f>
        <v>0</v>
      </c>
      <c r="R48" s="107">
        <f>IFERROR(R6*'Klíč opční 1'!R48,0)</f>
        <v>0</v>
      </c>
      <c r="S48" s="107">
        <f>IFERROR(S6*'Klíč opční 1'!S48,0)</f>
        <v>0</v>
      </c>
      <c r="T48" s="107">
        <f>IFERROR(T6*'Klíč opční 1'!T48,0)</f>
        <v>0</v>
      </c>
      <c r="U48" s="107">
        <f>IFERROR(U6*'Klíč opční 1'!U48,0)</f>
        <v>0</v>
      </c>
      <c r="V48" s="107">
        <f>IFERROR(V6*'Klíč opční 1'!V48,0)</f>
        <v>0</v>
      </c>
      <c r="W48" s="107">
        <f>IFERROR(W6*'Klíč opční 1'!W48,0)</f>
        <v>0</v>
      </c>
      <c r="X48" s="107">
        <f>IFERROR(X6*'Klíč opční 1'!X48,0)</f>
        <v>0</v>
      </c>
      <c r="Y48" s="107">
        <f>IFERROR(Y6*'Klíč opční 1'!Y48,0)</f>
        <v>0</v>
      </c>
      <c r="Z48" s="107">
        <f>IFERROR(Z6*'Klíč opční 1'!Z48,0)</f>
        <v>0</v>
      </c>
      <c r="AA48" s="107">
        <f>IFERROR(AA6*'Klíč opční 1'!AA48,0)</f>
        <v>0</v>
      </c>
      <c r="AB48" s="107">
        <f>IFERROR(AB6*'Klíč opční 1'!AB48,0)</f>
        <v>0</v>
      </c>
      <c r="AC48" s="107">
        <f>IFERROR(AC6*'Klíč opční 1'!AC48,0)</f>
        <v>0</v>
      </c>
      <c r="AD48" s="107">
        <f>IFERROR(AD6*'Klíč opční 1'!AD48,0)</f>
        <v>0</v>
      </c>
      <c r="AE48" s="107">
        <f>IFERROR(AE6*'Klíč opční 1'!AE48,0)</f>
        <v>0</v>
      </c>
      <c r="AF48" s="107">
        <f>IFERROR(AF6*'Klíč opční 1'!AF48,0)</f>
        <v>0</v>
      </c>
      <c r="AG48" s="107">
        <f>IFERROR(AG6*'Klíč opční 1'!AG48,0)</f>
        <v>0</v>
      </c>
      <c r="AH48" s="107">
        <f>IFERROR(AH6*'Klíč opční 1'!AH48,0)</f>
        <v>0</v>
      </c>
      <c r="AI48" s="107">
        <f>IFERROR(AI6*'Klíč opční 1'!AI48,0)</f>
        <v>0</v>
      </c>
      <c r="AJ48" s="107">
        <f>IFERROR(AJ6*'Klíč opční 1'!AJ48,0)</f>
        <v>0</v>
      </c>
      <c r="AK48" s="107">
        <f>IFERROR(AK6*'Klíč opční 1'!AK48,0)</f>
        <v>0</v>
      </c>
      <c r="AL48" s="24">
        <f t="shared" si="25"/>
        <v>0</v>
      </c>
      <c r="AM48" s="107">
        <f t="shared" si="26"/>
        <v>0</v>
      </c>
      <c r="AN48" s="107">
        <f t="shared" si="27"/>
        <v>0</v>
      </c>
      <c r="AO48" s="129">
        <f t="shared" si="23"/>
        <v>0</v>
      </c>
      <c r="AP48" s="888">
        <f t="shared" si="24"/>
        <v>0</v>
      </c>
      <c r="AQ48" s="888">
        <f t="shared" si="24"/>
        <v>0</v>
      </c>
      <c r="AR48" s="888">
        <f t="shared" si="24"/>
        <v>0</v>
      </c>
      <c r="AS48" s="889">
        <f t="shared" si="24"/>
        <v>1</v>
      </c>
    </row>
    <row r="49" spans="1:45" x14ac:dyDescent="0.3">
      <c r="A49" s="4">
        <f t="shared" si="22"/>
        <v>4</v>
      </c>
      <c r="B49" s="45" t="str">
        <f t="shared" si="22"/>
        <v>Opravy a údržba vozidel</v>
      </c>
      <c r="C49" s="64" t="str">
        <f t="shared" si="22"/>
        <v/>
      </c>
      <c r="D49" s="65" t="str">
        <f t="shared" si="22"/>
        <v/>
      </c>
      <c r="E49" s="107">
        <f>IFERROR(E7*'Klíč opční 1'!E49,0)</f>
        <v>0</v>
      </c>
      <c r="F49" s="107">
        <f>IFERROR(F7*'Klíč opční 1'!F49,0)</f>
        <v>0</v>
      </c>
      <c r="G49" s="107">
        <f>IFERROR(G7*'Klíč opční 1'!G49,0)</f>
        <v>0</v>
      </c>
      <c r="H49" s="107">
        <f>IFERROR(H7*'Klíč opční 1'!H49,0)</f>
        <v>0</v>
      </c>
      <c r="I49" s="107">
        <f>IFERROR(I7*'Klíč opční 1'!I49,0)</f>
        <v>0</v>
      </c>
      <c r="J49" s="107">
        <f>IFERROR(J7*'Klíč opční 1'!J49,0)</f>
        <v>0</v>
      </c>
      <c r="K49" s="107">
        <f>IFERROR(K7*'Klíč opční 1'!K49,0)</f>
        <v>0</v>
      </c>
      <c r="L49" s="107">
        <f>IFERROR(L7*'Klíč opční 1'!L49,0)</f>
        <v>0</v>
      </c>
      <c r="M49" s="107">
        <f>IFERROR(M7*'Klíč opční 1'!M49,0)</f>
        <v>0</v>
      </c>
      <c r="N49" s="107">
        <f>IFERROR(N7*'Klíč opční 1'!N49,0)</f>
        <v>0</v>
      </c>
      <c r="O49" s="107">
        <f>IFERROR(O7*'Klíč opční 1'!O49,0)</f>
        <v>0</v>
      </c>
      <c r="P49" s="107">
        <f>IFERROR(P7*'Klíč opční 1'!P49,0)</f>
        <v>0</v>
      </c>
      <c r="Q49" s="107">
        <f>IFERROR(Q7*'Klíč opční 1'!Q49,0)</f>
        <v>0</v>
      </c>
      <c r="R49" s="107">
        <f>IFERROR(R7*'Klíč opční 1'!R49,0)</f>
        <v>0</v>
      </c>
      <c r="S49" s="107">
        <f>IFERROR(S7*'Klíč opční 1'!S49,0)</f>
        <v>0</v>
      </c>
      <c r="T49" s="107">
        <f>IFERROR(T7*'Klíč opční 1'!T49,0)</f>
        <v>0</v>
      </c>
      <c r="U49" s="107">
        <f>IFERROR(U7*'Klíč opční 1'!U49,0)</f>
        <v>0</v>
      </c>
      <c r="V49" s="107">
        <f>IFERROR(V7*'Klíč opční 1'!V49,0)</f>
        <v>0</v>
      </c>
      <c r="W49" s="107">
        <f>IFERROR(W7*'Klíč opční 1'!W49,0)</f>
        <v>0</v>
      </c>
      <c r="X49" s="107">
        <f>IFERROR(X7*'Klíč opční 1'!X49,0)</f>
        <v>0</v>
      </c>
      <c r="Y49" s="107">
        <f>IFERROR(Y7*'Klíč opční 1'!Y49,0)</f>
        <v>0</v>
      </c>
      <c r="Z49" s="107">
        <f>IFERROR(Z7*'Klíč opční 1'!Z49,0)</f>
        <v>0</v>
      </c>
      <c r="AA49" s="107">
        <f>IFERROR(AA7*'Klíč opční 1'!AA49,0)</f>
        <v>0</v>
      </c>
      <c r="AB49" s="107">
        <f>IFERROR(AB7*'Klíč opční 1'!AB49,0)</f>
        <v>0</v>
      </c>
      <c r="AC49" s="107">
        <f>IFERROR(AC7*'Klíč opční 1'!AC49,0)</f>
        <v>0</v>
      </c>
      <c r="AD49" s="107">
        <f>IFERROR(AD7*'Klíč opční 1'!AD49,0)</f>
        <v>0</v>
      </c>
      <c r="AE49" s="107">
        <f>IFERROR(AE7*'Klíč opční 1'!AE49,0)</f>
        <v>0</v>
      </c>
      <c r="AF49" s="107">
        <f>IFERROR(AF7*'Klíč opční 1'!AF49,0)</f>
        <v>0</v>
      </c>
      <c r="AG49" s="107">
        <f>IFERROR(AG7*'Klíč opční 1'!AG49,0)</f>
        <v>0</v>
      </c>
      <c r="AH49" s="107">
        <f>IFERROR(AH7*'Klíč opční 1'!AH49,0)</f>
        <v>0</v>
      </c>
      <c r="AI49" s="107">
        <f>IFERROR(AI7*'Klíč opční 1'!AI49,0)</f>
        <v>0</v>
      </c>
      <c r="AJ49" s="107">
        <f>IFERROR(AJ7*'Klíč opční 1'!AJ49,0)</f>
        <v>0</v>
      </c>
      <c r="AK49" s="107">
        <f>IFERROR(AK7*'Klíč opční 1'!AK49,0)</f>
        <v>0</v>
      </c>
      <c r="AL49" s="24">
        <f t="shared" si="25"/>
        <v>0</v>
      </c>
      <c r="AM49" s="107">
        <f t="shared" si="26"/>
        <v>0</v>
      </c>
      <c r="AN49" s="107">
        <f t="shared" si="27"/>
        <v>0</v>
      </c>
      <c r="AO49" s="129">
        <f t="shared" si="23"/>
        <v>0</v>
      </c>
      <c r="AP49" s="888">
        <f t="shared" si="24"/>
        <v>0</v>
      </c>
      <c r="AQ49" s="888">
        <f t="shared" si="24"/>
        <v>0</v>
      </c>
      <c r="AR49" s="888">
        <f t="shared" si="24"/>
        <v>0</v>
      </c>
      <c r="AS49" s="889">
        <f t="shared" si="24"/>
        <v>1</v>
      </c>
    </row>
    <row r="50" spans="1:45" x14ac:dyDescent="0.3">
      <c r="A50" s="4">
        <f t="shared" si="22"/>
        <v>5</v>
      </c>
      <c r="B50" s="45" t="str">
        <f t="shared" si="22"/>
        <v>Odpisy dlouhodobého majetku</v>
      </c>
      <c r="C50" s="64">
        <f t="shared" si="22"/>
        <v>5.0999999999999996</v>
      </c>
      <c r="D50" s="66" t="str">
        <f t="shared" si="22"/>
        <v>Vozidla</v>
      </c>
      <c r="E50" s="107">
        <f>IFERROR(E8*'Klíč opční 1'!E50,0)</f>
        <v>0</v>
      </c>
      <c r="F50" s="107">
        <f>IFERROR(F8*'Klíč opční 1'!F50,0)</f>
        <v>0</v>
      </c>
      <c r="G50" s="107">
        <f>IFERROR(G8*'Klíč opční 1'!G50,0)</f>
        <v>0</v>
      </c>
      <c r="H50" s="107">
        <f>IFERROR(H8*'Klíč opční 1'!H50,0)</f>
        <v>0</v>
      </c>
      <c r="I50" s="107">
        <f>IFERROR(I8*'Klíč opční 1'!I50,0)</f>
        <v>0</v>
      </c>
      <c r="J50" s="107">
        <f>IFERROR(J8*'Klíč opční 1'!J50,0)</f>
        <v>0</v>
      </c>
      <c r="K50" s="107">
        <f>IFERROR(K8*'Klíč opční 1'!K50,0)</f>
        <v>0</v>
      </c>
      <c r="L50" s="107">
        <f>IFERROR(L8*'Klíč opční 1'!L50,0)</f>
        <v>0</v>
      </c>
      <c r="M50" s="107">
        <f>IFERROR(M8*'Klíč opční 1'!M50,0)</f>
        <v>0</v>
      </c>
      <c r="N50" s="107">
        <f>IFERROR(N8*'Klíč opční 1'!N50,0)</f>
        <v>0</v>
      </c>
      <c r="O50" s="107">
        <f>IFERROR(O8*'Klíč opční 1'!O50,0)</f>
        <v>0</v>
      </c>
      <c r="P50" s="107">
        <f>IFERROR(P8*'Klíč opční 1'!P50,0)</f>
        <v>0</v>
      </c>
      <c r="Q50" s="107">
        <f>IFERROR(Q8*'Klíč opční 1'!Q50,0)</f>
        <v>0</v>
      </c>
      <c r="R50" s="107">
        <f>IFERROR(R8*'Klíč opční 1'!R50,0)</f>
        <v>0</v>
      </c>
      <c r="S50" s="107">
        <f>IFERROR(S8*'Klíč opční 1'!S50,0)</f>
        <v>0</v>
      </c>
      <c r="T50" s="107">
        <f>IFERROR(T8*'Klíč opční 1'!T50,0)</f>
        <v>0</v>
      </c>
      <c r="U50" s="107">
        <f>IFERROR(U8*'Klíč opční 1'!U50,0)</f>
        <v>0</v>
      </c>
      <c r="V50" s="107">
        <f>IFERROR(V8*'Klíč opční 1'!V50,0)</f>
        <v>0</v>
      </c>
      <c r="W50" s="107">
        <f>IFERROR(W8*'Klíč opční 1'!W50,0)</f>
        <v>0</v>
      </c>
      <c r="X50" s="107">
        <f>IFERROR(X8*'Klíč opční 1'!X50,0)</f>
        <v>0</v>
      </c>
      <c r="Y50" s="107">
        <f>IFERROR(Y8*'Klíč opční 1'!Y50,0)</f>
        <v>0</v>
      </c>
      <c r="Z50" s="107">
        <f>IFERROR(Z8*'Klíč opční 1'!Z50,0)</f>
        <v>0</v>
      </c>
      <c r="AA50" s="107">
        <f>IFERROR(AA8*'Klíč opční 1'!AA50,0)</f>
        <v>0</v>
      </c>
      <c r="AB50" s="107">
        <f>IFERROR(AB8*'Klíč opční 1'!AB50,0)</f>
        <v>0</v>
      </c>
      <c r="AC50" s="107">
        <f>IFERROR(AC8*'Klíč opční 1'!AC50,0)</f>
        <v>0</v>
      </c>
      <c r="AD50" s="107">
        <f>IFERROR(AD8*'Klíč opční 1'!AD50,0)</f>
        <v>0</v>
      </c>
      <c r="AE50" s="107">
        <f>IFERROR(AE8*'Klíč opční 1'!AE50,0)</f>
        <v>0</v>
      </c>
      <c r="AF50" s="107">
        <f>IFERROR(AF8*'Klíč opční 1'!AF50,0)</f>
        <v>0</v>
      </c>
      <c r="AG50" s="107">
        <f>IFERROR(AG8*'Klíč opční 1'!AG50,0)</f>
        <v>0</v>
      </c>
      <c r="AH50" s="107">
        <f>IFERROR(AH8*'Klíč opční 1'!AH50,0)</f>
        <v>0</v>
      </c>
      <c r="AI50" s="107">
        <f>IFERROR(AI8*'Klíč opční 1'!AI50,0)</f>
        <v>0</v>
      </c>
      <c r="AJ50" s="107">
        <f>IFERROR(AJ8*'Klíč opční 1'!AJ50,0)</f>
        <v>0</v>
      </c>
      <c r="AK50" s="107">
        <f>IFERROR(AK8*'Klíč opční 1'!AK50,0)</f>
        <v>0</v>
      </c>
      <c r="AL50" s="24">
        <f t="shared" si="25"/>
        <v>0</v>
      </c>
      <c r="AM50" s="107">
        <f t="shared" si="26"/>
        <v>0</v>
      </c>
      <c r="AN50" s="107">
        <f t="shared" si="27"/>
        <v>0</v>
      </c>
      <c r="AO50" s="129">
        <f t="shared" si="23"/>
        <v>0</v>
      </c>
      <c r="AP50" s="888">
        <f t="shared" si="24"/>
        <v>0</v>
      </c>
      <c r="AQ50" s="888">
        <f t="shared" si="24"/>
        <v>0</v>
      </c>
      <c r="AR50" s="888">
        <f t="shared" si="24"/>
        <v>1</v>
      </c>
      <c r="AS50" s="889">
        <f t="shared" si="24"/>
        <v>0</v>
      </c>
    </row>
    <row r="51" spans="1:45" x14ac:dyDescent="0.3">
      <c r="A51" s="4" t="str">
        <f t="shared" si="22"/>
        <v/>
      </c>
      <c r="B51" s="45" t="str">
        <f t="shared" si="22"/>
        <v/>
      </c>
      <c r="C51" s="64">
        <f t="shared" si="22"/>
        <v>5.2</v>
      </c>
      <c r="D51" s="66" t="str">
        <f t="shared" si="22"/>
        <v>Ostatní</v>
      </c>
      <c r="E51" s="107">
        <f>IFERROR(E9*'Klíč opční 1'!E51,0)</f>
        <v>0</v>
      </c>
      <c r="F51" s="107">
        <f>IFERROR(F9*'Klíč opční 1'!F51,0)</f>
        <v>0</v>
      </c>
      <c r="G51" s="107">
        <f>IFERROR(G9*'Klíč opční 1'!G51,0)</f>
        <v>0</v>
      </c>
      <c r="H51" s="107">
        <f>IFERROR(H9*'Klíč opční 1'!H51,0)</f>
        <v>0</v>
      </c>
      <c r="I51" s="107">
        <f>IFERROR(I9*'Klíč opční 1'!I51,0)</f>
        <v>0</v>
      </c>
      <c r="J51" s="107">
        <f>IFERROR(J9*'Klíč opční 1'!J51,0)</f>
        <v>0</v>
      </c>
      <c r="K51" s="107">
        <f>IFERROR(K9*'Klíč opční 1'!K51,0)</f>
        <v>0</v>
      </c>
      <c r="L51" s="107">
        <f>IFERROR(L9*'Klíč opční 1'!L51,0)</f>
        <v>0</v>
      </c>
      <c r="M51" s="107">
        <f>IFERROR(M9*'Klíč opční 1'!M51,0)</f>
        <v>0</v>
      </c>
      <c r="N51" s="107">
        <f>IFERROR(N9*'Klíč opční 1'!N51,0)</f>
        <v>0</v>
      </c>
      <c r="O51" s="107">
        <f>IFERROR(O9*'Klíč opční 1'!O51,0)</f>
        <v>0</v>
      </c>
      <c r="P51" s="107">
        <f>IFERROR(P9*'Klíč opční 1'!P51,0)</f>
        <v>0</v>
      </c>
      <c r="Q51" s="107">
        <f>IFERROR(Q9*'Klíč opční 1'!Q51,0)</f>
        <v>0</v>
      </c>
      <c r="R51" s="107">
        <f>IFERROR(R9*'Klíč opční 1'!R51,0)</f>
        <v>0</v>
      </c>
      <c r="S51" s="107">
        <f>IFERROR(S9*'Klíč opční 1'!S51,0)</f>
        <v>0</v>
      </c>
      <c r="T51" s="107">
        <f>IFERROR(T9*'Klíč opční 1'!T51,0)</f>
        <v>0</v>
      </c>
      <c r="U51" s="107">
        <f>IFERROR(U9*'Klíč opční 1'!U51,0)</f>
        <v>0</v>
      </c>
      <c r="V51" s="107">
        <f>IFERROR(V9*'Klíč opční 1'!V51,0)</f>
        <v>0</v>
      </c>
      <c r="W51" s="107">
        <f>IFERROR(W9*'Klíč opční 1'!W51,0)</f>
        <v>0</v>
      </c>
      <c r="X51" s="107">
        <f>IFERROR(X9*'Klíč opční 1'!X51,0)</f>
        <v>0</v>
      </c>
      <c r="Y51" s="107">
        <f>IFERROR(Y9*'Klíč opční 1'!Y51,0)</f>
        <v>0</v>
      </c>
      <c r="Z51" s="107">
        <f>IFERROR(Z9*'Klíč opční 1'!Z51,0)</f>
        <v>0</v>
      </c>
      <c r="AA51" s="107">
        <f>IFERROR(AA9*'Klíč opční 1'!AA51,0)</f>
        <v>0</v>
      </c>
      <c r="AB51" s="107">
        <f>IFERROR(AB9*'Klíč opční 1'!AB51,0)</f>
        <v>0</v>
      </c>
      <c r="AC51" s="107">
        <f>IFERROR(AC9*'Klíč opční 1'!AC51,0)</f>
        <v>0</v>
      </c>
      <c r="AD51" s="107">
        <f>IFERROR(AD9*'Klíč opční 1'!AD51,0)</f>
        <v>0</v>
      </c>
      <c r="AE51" s="107">
        <f>IFERROR(AE9*'Klíč opční 1'!AE51,0)</f>
        <v>0</v>
      </c>
      <c r="AF51" s="107">
        <f>IFERROR(AF9*'Klíč opční 1'!AF51,0)</f>
        <v>0</v>
      </c>
      <c r="AG51" s="107">
        <f>IFERROR(AG9*'Klíč opční 1'!AG51,0)</f>
        <v>0</v>
      </c>
      <c r="AH51" s="107">
        <f>IFERROR(AH9*'Klíč opční 1'!AH51,0)</f>
        <v>0</v>
      </c>
      <c r="AI51" s="107">
        <f>IFERROR(AI9*'Klíč opční 1'!AI51,0)</f>
        <v>0</v>
      </c>
      <c r="AJ51" s="107">
        <f>IFERROR(AJ9*'Klíč opční 1'!AJ51,0)</f>
        <v>0</v>
      </c>
      <c r="AK51" s="107">
        <f>IFERROR(AK9*'Klíč opční 1'!AK51,0)</f>
        <v>0</v>
      </c>
      <c r="AL51" s="24">
        <f t="shared" si="25"/>
        <v>0</v>
      </c>
      <c r="AM51" s="107">
        <f t="shared" si="26"/>
        <v>0</v>
      </c>
      <c r="AN51" s="107">
        <f t="shared" si="27"/>
        <v>0</v>
      </c>
      <c r="AO51" s="129">
        <f t="shared" si="23"/>
        <v>0</v>
      </c>
      <c r="AP51" s="888">
        <f t="shared" si="24"/>
        <v>0</v>
      </c>
      <c r="AQ51" s="888">
        <f t="shared" si="24"/>
        <v>0</v>
      </c>
      <c r="AR51" s="888">
        <f t="shared" si="24"/>
        <v>0</v>
      </c>
      <c r="AS51" s="889">
        <f t="shared" si="24"/>
        <v>1</v>
      </c>
    </row>
    <row r="52" spans="1:45" x14ac:dyDescent="0.3">
      <c r="A52" s="4">
        <f t="shared" si="22"/>
        <v>6</v>
      </c>
      <c r="B52" s="45" t="str">
        <f t="shared" si="22"/>
        <v>Pronájem a leasing vozidel</v>
      </c>
      <c r="C52" s="64" t="str">
        <f t="shared" si="22"/>
        <v/>
      </c>
      <c r="D52" s="65" t="str">
        <f t="shared" si="22"/>
        <v/>
      </c>
      <c r="E52" s="107">
        <f>IFERROR(E10*'Klíč opční 1'!E52,0)</f>
        <v>0</v>
      </c>
      <c r="F52" s="107">
        <f>IFERROR(F10*'Klíč opční 1'!F52,0)</f>
        <v>0</v>
      </c>
      <c r="G52" s="107">
        <f>IFERROR(G10*'Klíč opční 1'!G52,0)</f>
        <v>0</v>
      </c>
      <c r="H52" s="107">
        <f>IFERROR(H10*'Klíč opční 1'!H52,0)</f>
        <v>0</v>
      </c>
      <c r="I52" s="107">
        <f>IFERROR(I10*'Klíč opční 1'!I52,0)</f>
        <v>0</v>
      </c>
      <c r="J52" s="107">
        <f>IFERROR(J10*'Klíč opční 1'!J52,0)</f>
        <v>0</v>
      </c>
      <c r="K52" s="107">
        <f>IFERROR(K10*'Klíč opční 1'!K52,0)</f>
        <v>0</v>
      </c>
      <c r="L52" s="107">
        <f>IFERROR(L10*'Klíč opční 1'!L52,0)</f>
        <v>0</v>
      </c>
      <c r="M52" s="107">
        <f>IFERROR(M10*'Klíč opční 1'!M52,0)</f>
        <v>0</v>
      </c>
      <c r="N52" s="107">
        <f>IFERROR(N10*'Klíč opční 1'!N52,0)</f>
        <v>0</v>
      </c>
      <c r="O52" s="107">
        <f>IFERROR(O10*'Klíč opční 1'!O52,0)</f>
        <v>0</v>
      </c>
      <c r="P52" s="107">
        <f>IFERROR(P10*'Klíč opční 1'!P52,0)</f>
        <v>0</v>
      </c>
      <c r="Q52" s="107">
        <f>IFERROR(Q10*'Klíč opční 1'!Q52,0)</f>
        <v>0</v>
      </c>
      <c r="R52" s="107">
        <f>IFERROR(R10*'Klíč opční 1'!R52,0)</f>
        <v>0</v>
      </c>
      <c r="S52" s="107">
        <f>IFERROR(S10*'Klíč opční 1'!S52,0)</f>
        <v>0</v>
      </c>
      <c r="T52" s="107">
        <f>IFERROR(T10*'Klíč opční 1'!T52,0)</f>
        <v>0</v>
      </c>
      <c r="U52" s="107">
        <f>IFERROR(U10*'Klíč opční 1'!U52,0)</f>
        <v>0</v>
      </c>
      <c r="V52" s="107">
        <f>IFERROR(V10*'Klíč opční 1'!V52,0)</f>
        <v>0</v>
      </c>
      <c r="W52" s="107">
        <f>IFERROR(W10*'Klíč opční 1'!W52,0)</f>
        <v>0</v>
      </c>
      <c r="X52" s="107">
        <f>IFERROR(X10*'Klíč opční 1'!X52,0)</f>
        <v>0</v>
      </c>
      <c r="Y52" s="107">
        <f>IFERROR(Y10*'Klíč opční 1'!Y52,0)</f>
        <v>0</v>
      </c>
      <c r="Z52" s="107">
        <f>IFERROR(Z10*'Klíč opční 1'!Z52,0)</f>
        <v>0</v>
      </c>
      <c r="AA52" s="107">
        <f>IFERROR(AA10*'Klíč opční 1'!AA52,0)</f>
        <v>0</v>
      </c>
      <c r="AB52" s="107">
        <f>IFERROR(AB10*'Klíč opční 1'!AB52,0)</f>
        <v>0</v>
      </c>
      <c r="AC52" s="107">
        <f>IFERROR(AC10*'Klíč opční 1'!AC52,0)</f>
        <v>0</v>
      </c>
      <c r="AD52" s="107">
        <f>IFERROR(AD10*'Klíč opční 1'!AD52,0)</f>
        <v>0</v>
      </c>
      <c r="AE52" s="107">
        <f>IFERROR(AE10*'Klíč opční 1'!AE52,0)</f>
        <v>0</v>
      </c>
      <c r="AF52" s="107">
        <f>IFERROR(AF10*'Klíč opční 1'!AF52,0)</f>
        <v>0</v>
      </c>
      <c r="AG52" s="107">
        <f>IFERROR(AG10*'Klíč opční 1'!AG52,0)</f>
        <v>0</v>
      </c>
      <c r="AH52" s="107">
        <f>IFERROR(AH10*'Klíč opční 1'!AH52,0)</f>
        <v>0</v>
      </c>
      <c r="AI52" s="107">
        <f>IFERROR(AI10*'Klíč opční 1'!AI52,0)</f>
        <v>0</v>
      </c>
      <c r="AJ52" s="107">
        <f>IFERROR(AJ10*'Klíč opční 1'!AJ52,0)</f>
        <v>0</v>
      </c>
      <c r="AK52" s="107">
        <f>IFERROR(AK10*'Klíč opční 1'!AK52,0)</f>
        <v>0</v>
      </c>
      <c r="AL52" s="24">
        <f t="shared" si="25"/>
        <v>0</v>
      </c>
      <c r="AM52" s="107">
        <f t="shared" si="26"/>
        <v>0</v>
      </c>
      <c r="AN52" s="107">
        <f t="shared" si="27"/>
        <v>0</v>
      </c>
      <c r="AO52" s="129">
        <f t="shared" si="23"/>
        <v>0</v>
      </c>
      <c r="AP52" s="888">
        <f t="shared" si="24"/>
        <v>0</v>
      </c>
      <c r="AQ52" s="888">
        <f t="shared" si="24"/>
        <v>0</v>
      </c>
      <c r="AR52" s="888">
        <f t="shared" si="24"/>
        <v>1</v>
      </c>
      <c r="AS52" s="889">
        <f t="shared" si="24"/>
        <v>0</v>
      </c>
    </row>
    <row r="53" spans="1:45" x14ac:dyDescent="0.3">
      <c r="A53" s="4">
        <f t="shared" si="22"/>
        <v>7</v>
      </c>
      <c r="B53" s="45" t="str">
        <f t="shared" si="22"/>
        <v>Mzdové náklady</v>
      </c>
      <c r="C53" s="64">
        <f t="shared" si="22"/>
        <v>7.1</v>
      </c>
      <c r="D53" s="65" t="str">
        <f t="shared" si="22"/>
        <v>Vlaková četa</v>
      </c>
      <c r="E53" s="107">
        <f>IFERROR(E11*'Klíč opční 1'!E53,0)</f>
        <v>0</v>
      </c>
      <c r="F53" s="107">
        <f>IFERROR(F11*'Klíč opční 1'!F53,0)</f>
        <v>0</v>
      </c>
      <c r="G53" s="107">
        <f>IFERROR(G11*'Klíč opční 1'!G53,0)</f>
        <v>0</v>
      </c>
      <c r="H53" s="107">
        <f>IFERROR(H11*'Klíč opční 1'!H53,0)</f>
        <v>0</v>
      </c>
      <c r="I53" s="107">
        <f>IFERROR(I11*'Klíč opční 1'!I53,0)</f>
        <v>0</v>
      </c>
      <c r="J53" s="107">
        <f>IFERROR(J11*'Klíč opční 1'!J53,0)</f>
        <v>0</v>
      </c>
      <c r="K53" s="107">
        <f>IFERROR(K11*'Klíč opční 1'!K53,0)</f>
        <v>0</v>
      </c>
      <c r="L53" s="107">
        <f>IFERROR(L11*'Klíč opční 1'!L53,0)</f>
        <v>0</v>
      </c>
      <c r="M53" s="107">
        <f>IFERROR(M11*'Klíč opční 1'!M53,0)</f>
        <v>0</v>
      </c>
      <c r="N53" s="107">
        <f>IFERROR(N11*'Klíč opční 1'!N53,0)</f>
        <v>0</v>
      </c>
      <c r="O53" s="107">
        <f>IFERROR(O11*'Klíč opční 1'!O53,0)</f>
        <v>0</v>
      </c>
      <c r="P53" s="107">
        <f>IFERROR(P11*'Klíč opční 1'!P53,0)</f>
        <v>0</v>
      </c>
      <c r="Q53" s="107">
        <f>IFERROR(Q11*'Klíč opční 1'!Q53,0)</f>
        <v>0</v>
      </c>
      <c r="R53" s="107">
        <f>IFERROR(R11*'Klíč opční 1'!R53,0)</f>
        <v>0</v>
      </c>
      <c r="S53" s="107">
        <f>IFERROR(S11*'Klíč opční 1'!S53,0)</f>
        <v>0</v>
      </c>
      <c r="T53" s="107">
        <f>IFERROR(T11*'Klíč opční 1'!T53,0)</f>
        <v>0</v>
      </c>
      <c r="U53" s="107">
        <f>IFERROR(U11*'Klíč opční 1'!U53,0)</f>
        <v>0</v>
      </c>
      <c r="V53" s="107">
        <f>IFERROR(V11*'Klíč opční 1'!V53,0)</f>
        <v>0</v>
      </c>
      <c r="W53" s="107">
        <f>IFERROR(W11*'Klíč opční 1'!W53,0)</f>
        <v>0</v>
      </c>
      <c r="X53" s="107">
        <f>IFERROR(X11*'Klíč opční 1'!X53,0)</f>
        <v>0</v>
      </c>
      <c r="Y53" s="107">
        <f>IFERROR(Y11*'Klíč opční 1'!Y53,0)</f>
        <v>0</v>
      </c>
      <c r="Z53" s="107">
        <f>IFERROR(Z11*'Klíč opční 1'!Z53,0)</f>
        <v>0</v>
      </c>
      <c r="AA53" s="107">
        <f>IFERROR(AA11*'Klíč opční 1'!AA53,0)</f>
        <v>0</v>
      </c>
      <c r="AB53" s="107">
        <f>IFERROR(AB11*'Klíč opční 1'!AB53,0)</f>
        <v>0</v>
      </c>
      <c r="AC53" s="107">
        <f>IFERROR(AC11*'Klíč opční 1'!AC53,0)</f>
        <v>0</v>
      </c>
      <c r="AD53" s="107">
        <f>IFERROR(AD11*'Klíč opční 1'!AD53,0)</f>
        <v>0</v>
      </c>
      <c r="AE53" s="107">
        <f>IFERROR(AE11*'Klíč opční 1'!AE53,0)</f>
        <v>0</v>
      </c>
      <c r="AF53" s="107">
        <f>IFERROR(AF11*'Klíč opční 1'!AF53,0)</f>
        <v>0</v>
      </c>
      <c r="AG53" s="107">
        <f>IFERROR(AG11*'Klíč opční 1'!AG53,0)</f>
        <v>0</v>
      </c>
      <c r="AH53" s="107">
        <f>IFERROR(AH11*'Klíč opční 1'!AH53,0)</f>
        <v>0</v>
      </c>
      <c r="AI53" s="107">
        <f>IFERROR(AI11*'Klíč opční 1'!AI53,0)</f>
        <v>0</v>
      </c>
      <c r="AJ53" s="107">
        <f>IFERROR(AJ11*'Klíč opční 1'!AJ53,0)</f>
        <v>0</v>
      </c>
      <c r="AK53" s="107">
        <f>IFERROR(AK11*'Klíč opční 1'!AK53,0)</f>
        <v>0</v>
      </c>
      <c r="AL53" s="24">
        <f t="shared" si="25"/>
        <v>0</v>
      </c>
      <c r="AM53" s="107">
        <f t="shared" si="26"/>
        <v>0</v>
      </c>
      <c r="AN53" s="107">
        <f t="shared" si="27"/>
        <v>0</v>
      </c>
      <c r="AO53" s="129">
        <f t="shared" si="23"/>
        <v>0</v>
      </c>
      <c r="AP53" s="888">
        <f t="shared" si="24"/>
        <v>0</v>
      </c>
      <c r="AQ53" s="888">
        <f t="shared" si="24"/>
        <v>0</v>
      </c>
      <c r="AR53" s="888">
        <f t="shared" si="24"/>
        <v>0</v>
      </c>
      <c r="AS53" s="889">
        <f t="shared" si="24"/>
        <v>1</v>
      </c>
    </row>
    <row r="54" spans="1:45" x14ac:dyDescent="0.3">
      <c r="A54" s="4" t="str">
        <f t="shared" si="22"/>
        <v/>
      </c>
      <c r="B54" s="45" t="str">
        <f t="shared" si="22"/>
        <v/>
      </c>
      <c r="C54" s="64" t="str">
        <f t="shared" si="22"/>
        <v>7.2</v>
      </c>
      <c r="D54" s="65" t="str">
        <f t="shared" si="22"/>
        <v>Strojvedoucí</v>
      </c>
      <c r="E54" s="107">
        <f>IFERROR(E12*'Klíč opční 1'!E54,0)</f>
        <v>0</v>
      </c>
      <c r="F54" s="107">
        <f>IFERROR(F12*'Klíč opční 1'!F54,0)</f>
        <v>0</v>
      </c>
      <c r="G54" s="107">
        <f>IFERROR(G12*'Klíč opční 1'!G54,0)</f>
        <v>0</v>
      </c>
      <c r="H54" s="107">
        <f>IFERROR(H12*'Klíč opční 1'!H54,0)</f>
        <v>0</v>
      </c>
      <c r="I54" s="107">
        <f>IFERROR(I12*'Klíč opční 1'!I54,0)</f>
        <v>0</v>
      </c>
      <c r="J54" s="107">
        <f>IFERROR(J12*'Klíč opční 1'!J54,0)</f>
        <v>0</v>
      </c>
      <c r="K54" s="107">
        <f>IFERROR(K12*'Klíč opční 1'!K54,0)</f>
        <v>0</v>
      </c>
      <c r="L54" s="107">
        <f>IFERROR(L12*'Klíč opční 1'!L54,0)</f>
        <v>0</v>
      </c>
      <c r="M54" s="107">
        <f>IFERROR(M12*'Klíč opční 1'!M54,0)</f>
        <v>0</v>
      </c>
      <c r="N54" s="107">
        <f>IFERROR(N12*'Klíč opční 1'!N54,0)</f>
        <v>0</v>
      </c>
      <c r="O54" s="107">
        <f>IFERROR(O12*'Klíč opční 1'!O54,0)</f>
        <v>0</v>
      </c>
      <c r="P54" s="107">
        <f>IFERROR(P12*'Klíč opční 1'!P54,0)</f>
        <v>0</v>
      </c>
      <c r="Q54" s="107">
        <f>IFERROR(Q12*'Klíč opční 1'!Q54,0)</f>
        <v>0</v>
      </c>
      <c r="R54" s="107">
        <f>IFERROR(R12*'Klíč opční 1'!R54,0)</f>
        <v>0</v>
      </c>
      <c r="S54" s="107">
        <f>IFERROR(S12*'Klíč opční 1'!S54,0)</f>
        <v>0</v>
      </c>
      <c r="T54" s="107">
        <f>IFERROR(T12*'Klíč opční 1'!T54,0)</f>
        <v>0</v>
      </c>
      <c r="U54" s="107">
        <f>IFERROR(U12*'Klíč opční 1'!U54,0)</f>
        <v>0</v>
      </c>
      <c r="V54" s="107">
        <f>IFERROR(V12*'Klíč opční 1'!V54,0)</f>
        <v>0</v>
      </c>
      <c r="W54" s="107">
        <f>IFERROR(W12*'Klíč opční 1'!W54,0)</f>
        <v>0</v>
      </c>
      <c r="X54" s="107">
        <f>IFERROR(X12*'Klíč opční 1'!X54,0)</f>
        <v>0</v>
      </c>
      <c r="Y54" s="107">
        <f>IFERROR(Y12*'Klíč opční 1'!Y54,0)</f>
        <v>0</v>
      </c>
      <c r="Z54" s="107">
        <f>IFERROR(Z12*'Klíč opční 1'!Z54,0)</f>
        <v>0</v>
      </c>
      <c r="AA54" s="107">
        <f>IFERROR(AA12*'Klíč opční 1'!AA54,0)</f>
        <v>0</v>
      </c>
      <c r="AB54" s="107">
        <f>IFERROR(AB12*'Klíč opční 1'!AB54,0)</f>
        <v>0</v>
      </c>
      <c r="AC54" s="107">
        <f>IFERROR(AC12*'Klíč opční 1'!AC54,0)</f>
        <v>0</v>
      </c>
      <c r="AD54" s="107">
        <f>IFERROR(AD12*'Klíč opční 1'!AD54,0)</f>
        <v>0</v>
      </c>
      <c r="AE54" s="107">
        <f>IFERROR(AE12*'Klíč opční 1'!AE54,0)</f>
        <v>0</v>
      </c>
      <c r="AF54" s="107">
        <f>IFERROR(AF12*'Klíč opční 1'!AF54,0)</f>
        <v>0</v>
      </c>
      <c r="AG54" s="107">
        <f>IFERROR(AG12*'Klíč opční 1'!AG54,0)</f>
        <v>0</v>
      </c>
      <c r="AH54" s="107">
        <f>IFERROR(AH12*'Klíč opční 1'!AH54,0)</f>
        <v>0</v>
      </c>
      <c r="AI54" s="107">
        <f>IFERROR(AI12*'Klíč opční 1'!AI54,0)</f>
        <v>0</v>
      </c>
      <c r="AJ54" s="107">
        <f>IFERROR(AJ12*'Klíč opční 1'!AJ54,0)</f>
        <v>0</v>
      </c>
      <c r="AK54" s="107">
        <f>IFERROR(AK12*'Klíč opční 1'!AK54,0)</f>
        <v>0</v>
      </c>
      <c r="AL54" s="24">
        <f t="shared" si="25"/>
        <v>0</v>
      </c>
      <c r="AM54" s="107">
        <f t="shared" si="26"/>
        <v>0</v>
      </c>
      <c r="AN54" s="107">
        <f t="shared" si="27"/>
        <v>0</v>
      </c>
      <c r="AO54" s="129">
        <f t="shared" si="23"/>
        <v>0</v>
      </c>
      <c r="AP54" s="888">
        <f t="shared" si="24"/>
        <v>0</v>
      </c>
      <c r="AQ54" s="888">
        <f t="shared" si="24"/>
        <v>0</v>
      </c>
      <c r="AR54" s="888">
        <f t="shared" si="24"/>
        <v>0</v>
      </c>
      <c r="AS54" s="889">
        <f t="shared" si="24"/>
        <v>1</v>
      </c>
    </row>
    <row r="55" spans="1:45" x14ac:dyDescent="0.3">
      <c r="A55" s="4" t="str">
        <f t="shared" si="22"/>
        <v/>
      </c>
      <c r="B55" s="45" t="str">
        <f t="shared" si="22"/>
        <v/>
      </c>
      <c r="C55" s="64" t="str">
        <f t="shared" si="22"/>
        <v>7.3</v>
      </c>
      <c r="D55" s="65" t="str">
        <f t="shared" si="22"/>
        <v>Pokladní</v>
      </c>
      <c r="E55" s="107">
        <f>IFERROR(E13*'Klíč opční 1'!E55,0)</f>
        <v>0</v>
      </c>
      <c r="F55" s="107">
        <f>IFERROR(F13*'Klíč opční 1'!F55,0)</f>
        <v>0</v>
      </c>
      <c r="G55" s="107">
        <f>IFERROR(G13*'Klíč opční 1'!G55,0)</f>
        <v>0</v>
      </c>
      <c r="H55" s="107">
        <f>IFERROR(H13*'Klíč opční 1'!H55,0)</f>
        <v>0</v>
      </c>
      <c r="I55" s="107">
        <f>IFERROR(I13*'Klíč opční 1'!I55,0)</f>
        <v>0</v>
      </c>
      <c r="J55" s="107">
        <f>IFERROR(J13*'Klíč opční 1'!J55,0)</f>
        <v>0</v>
      </c>
      <c r="K55" s="107">
        <f>IFERROR(K13*'Klíč opční 1'!K55,0)</f>
        <v>0</v>
      </c>
      <c r="L55" s="107">
        <f>IFERROR(L13*'Klíč opční 1'!L55,0)</f>
        <v>0</v>
      </c>
      <c r="M55" s="107">
        <f>IFERROR(M13*'Klíč opční 1'!M55,0)</f>
        <v>0</v>
      </c>
      <c r="N55" s="107">
        <f>IFERROR(N13*'Klíč opční 1'!N55,0)</f>
        <v>0</v>
      </c>
      <c r="O55" s="107">
        <f>IFERROR(O13*'Klíč opční 1'!O55,0)</f>
        <v>0</v>
      </c>
      <c r="P55" s="107">
        <f>IFERROR(P13*'Klíč opční 1'!P55,0)</f>
        <v>0</v>
      </c>
      <c r="Q55" s="107">
        <f>IFERROR(Q13*'Klíč opční 1'!Q55,0)</f>
        <v>0</v>
      </c>
      <c r="R55" s="107">
        <f>IFERROR(R13*'Klíč opční 1'!R55,0)</f>
        <v>0</v>
      </c>
      <c r="S55" s="107">
        <f>IFERROR(S13*'Klíč opční 1'!S55,0)</f>
        <v>0</v>
      </c>
      <c r="T55" s="107">
        <f>IFERROR(T13*'Klíč opční 1'!T55,0)</f>
        <v>0</v>
      </c>
      <c r="U55" s="107">
        <f>IFERROR(U13*'Klíč opční 1'!U55,0)</f>
        <v>0</v>
      </c>
      <c r="V55" s="107">
        <f>IFERROR(V13*'Klíč opční 1'!V55,0)</f>
        <v>0</v>
      </c>
      <c r="W55" s="107">
        <f>IFERROR(W13*'Klíč opční 1'!W55,0)</f>
        <v>0</v>
      </c>
      <c r="X55" s="107">
        <f>IFERROR(X13*'Klíč opční 1'!X55,0)</f>
        <v>0</v>
      </c>
      <c r="Y55" s="107">
        <f>IFERROR(Y13*'Klíč opční 1'!Y55,0)</f>
        <v>0</v>
      </c>
      <c r="Z55" s="107">
        <f>IFERROR(Z13*'Klíč opční 1'!Z55,0)</f>
        <v>0</v>
      </c>
      <c r="AA55" s="107">
        <f>IFERROR(AA13*'Klíč opční 1'!AA55,0)</f>
        <v>0</v>
      </c>
      <c r="AB55" s="107">
        <f>IFERROR(AB13*'Klíč opční 1'!AB55,0)</f>
        <v>0</v>
      </c>
      <c r="AC55" s="107">
        <f>IFERROR(AC13*'Klíč opční 1'!AC55,0)</f>
        <v>0</v>
      </c>
      <c r="AD55" s="107">
        <f>IFERROR(AD13*'Klíč opční 1'!AD55,0)</f>
        <v>0</v>
      </c>
      <c r="AE55" s="107">
        <f>IFERROR(AE13*'Klíč opční 1'!AE55,0)</f>
        <v>0</v>
      </c>
      <c r="AF55" s="107">
        <f>IFERROR(AF13*'Klíč opční 1'!AF55,0)</f>
        <v>0</v>
      </c>
      <c r="AG55" s="107">
        <f>IFERROR(AG13*'Klíč opční 1'!AG55,0)</f>
        <v>0</v>
      </c>
      <c r="AH55" s="107">
        <f>IFERROR(AH13*'Klíč opční 1'!AH55,0)</f>
        <v>0</v>
      </c>
      <c r="AI55" s="107">
        <f>IFERROR(AI13*'Klíč opční 1'!AI55,0)</f>
        <v>0</v>
      </c>
      <c r="AJ55" s="107">
        <f>IFERROR(AJ13*'Klíč opční 1'!AJ55,0)</f>
        <v>0</v>
      </c>
      <c r="AK55" s="107">
        <f>IFERROR(AK13*'Klíč opční 1'!AK55,0)</f>
        <v>0</v>
      </c>
      <c r="AL55" s="24">
        <f t="shared" si="25"/>
        <v>0</v>
      </c>
      <c r="AM55" s="107">
        <f t="shared" si="26"/>
        <v>0</v>
      </c>
      <c r="AN55" s="107">
        <f t="shared" si="27"/>
        <v>0</v>
      </c>
      <c r="AO55" s="129">
        <f t="shared" si="23"/>
        <v>0</v>
      </c>
      <c r="AP55" s="888">
        <f t="shared" si="24"/>
        <v>0</v>
      </c>
      <c r="AQ55" s="888">
        <f t="shared" si="24"/>
        <v>0</v>
      </c>
      <c r="AR55" s="888">
        <f t="shared" si="24"/>
        <v>0</v>
      </c>
      <c r="AS55" s="889">
        <f t="shared" si="24"/>
        <v>1</v>
      </c>
    </row>
    <row r="56" spans="1:45" x14ac:dyDescent="0.3">
      <c r="A56" s="4" t="str">
        <f t="shared" si="22"/>
        <v/>
      </c>
      <c r="B56" s="45" t="str">
        <f t="shared" si="22"/>
        <v/>
      </c>
      <c r="C56" s="64" t="str">
        <f t="shared" si="22"/>
        <v>7.4</v>
      </c>
      <c r="D56" s="65" t="str">
        <f t="shared" si="22"/>
        <v>Ostatní zaměstnanci</v>
      </c>
      <c r="E56" s="107">
        <f>IFERROR(E14*'Klíč opční 1'!E56,0)</f>
        <v>0</v>
      </c>
      <c r="F56" s="107">
        <f>IFERROR(F14*'Klíč opční 1'!F56,0)</f>
        <v>0</v>
      </c>
      <c r="G56" s="107">
        <f>IFERROR(G14*'Klíč opční 1'!G56,0)</f>
        <v>0</v>
      </c>
      <c r="H56" s="107">
        <f>IFERROR(H14*'Klíč opční 1'!H56,0)</f>
        <v>0</v>
      </c>
      <c r="I56" s="107">
        <f>IFERROR(I14*'Klíč opční 1'!I56,0)</f>
        <v>0</v>
      </c>
      <c r="J56" s="107">
        <f>IFERROR(J14*'Klíč opční 1'!J56,0)</f>
        <v>0</v>
      </c>
      <c r="K56" s="107">
        <f>IFERROR(K14*'Klíč opční 1'!K56,0)</f>
        <v>0</v>
      </c>
      <c r="L56" s="107">
        <f>IFERROR(L14*'Klíč opční 1'!L56,0)</f>
        <v>0</v>
      </c>
      <c r="M56" s="107">
        <f>IFERROR(M14*'Klíč opční 1'!M56,0)</f>
        <v>0</v>
      </c>
      <c r="N56" s="107">
        <f>IFERROR(N14*'Klíč opční 1'!N56,0)</f>
        <v>0</v>
      </c>
      <c r="O56" s="107">
        <f>IFERROR(O14*'Klíč opční 1'!O56,0)</f>
        <v>0</v>
      </c>
      <c r="P56" s="107">
        <f>IFERROR(P14*'Klíč opční 1'!P56,0)</f>
        <v>0</v>
      </c>
      <c r="Q56" s="107">
        <f>IFERROR(Q14*'Klíč opční 1'!Q56,0)</f>
        <v>0</v>
      </c>
      <c r="R56" s="107">
        <f>IFERROR(R14*'Klíč opční 1'!R56,0)</f>
        <v>0</v>
      </c>
      <c r="S56" s="107">
        <f>IFERROR(S14*'Klíč opční 1'!S56,0)</f>
        <v>0</v>
      </c>
      <c r="T56" s="107">
        <f>IFERROR(T14*'Klíč opční 1'!T56,0)</f>
        <v>0</v>
      </c>
      <c r="U56" s="107">
        <f>IFERROR(U14*'Klíč opční 1'!U56,0)</f>
        <v>0</v>
      </c>
      <c r="V56" s="107">
        <f>IFERROR(V14*'Klíč opční 1'!V56,0)</f>
        <v>0</v>
      </c>
      <c r="W56" s="107">
        <f>IFERROR(W14*'Klíč opční 1'!W56,0)</f>
        <v>0</v>
      </c>
      <c r="X56" s="107">
        <f>IFERROR(X14*'Klíč opční 1'!X56,0)</f>
        <v>0</v>
      </c>
      <c r="Y56" s="107">
        <f>IFERROR(Y14*'Klíč opční 1'!Y56,0)</f>
        <v>0</v>
      </c>
      <c r="Z56" s="107">
        <f>IFERROR(Z14*'Klíč opční 1'!Z56,0)</f>
        <v>0</v>
      </c>
      <c r="AA56" s="107">
        <f>IFERROR(AA14*'Klíč opční 1'!AA56,0)</f>
        <v>0</v>
      </c>
      <c r="AB56" s="107">
        <f>IFERROR(AB14*'Klíč opční 1'!AB56,0)</f>
        <v>0</v>
      </c>
      <c r="AC56" s="107">
        <f>IFERROR(AC14*'Klíč opční 1'!AC56,0)</f>
        <v>0</v>
      </c>
      <c r="AD56" s="107">
        <f>IFERROR(AD14*'Klíč opční 1'!AD56,0)</f>
        <v>0</v>
      </c>
      <c r="AE56" s="107">
        <f>IFERROR(AE14*'Klíč opční 1'!AE56,0)</f>
        <v>0</v>
      </c>
      <c r="AF56" s="107">
        <f>IFERROR(AF14*'Klíč opční 1'!AF56,0)</f>
        <v>0</v>
      </c>
      <c r="AG56" s="107">
        <f>IFERROR(AG14*'Klíč opční 1'!AG56,0)</f>
        <v>0</v>
      </c>
      <c r="AH56" s="107">
        <f>IFERROR(AH14*'Klíč opční 1'!AH56,0)</f>
        <v>0</v>
      </c>
      <c r="AI56" s="107">
        <f>IFERROR(AI14*'Klíč opční 1'!AI56,0)</f>
        <v>0</v>
      </c>
      <c r="AJ56" s="107">
        <f>IFERROR(AJ14*'Klíč opční 1'!AJ56,0)</f>
        <v>0</v>
      </c>
      <c r="AK56" s="107">
        <f>IFERROR(AK14*'Klíč opční 1'!AK56,0)</f>
        <v>0</v>
      </c>
      <c r="AL56" s="24">
        <f t="shared" si="25"/>
        <v>0</v>
      </c>
      <c r="AM56" s="107">
        <f t="shared" si="26"/>
        <v>0</v>
      </c>
      <c r="AN56" s="107">
        <f t="shared" si="27"/>
        <v>0</v>
      </c>
      <c r="AO56" s="129">
        <f t="shared" si="23"/>
        <v>0</v>
      </c>
      <c r="AP56" s="888">
        <f t="shared" si="24"/>
        <v>0</v>
      </c>
      <c r="AQ56" s="888">
        <f t="shared" si="24"/>
        <v>0</v>
      </c>
      <c r="AR56" s="888">
        <f t="shared" si="24"/>
        <v>0</v>
      </c>
      <c r="AS56" s="889">
        <f t="shared" si="24"/>
        <v>1</v>
      </c>
    </row>
    <row r="57" spans="1:45" x14ac:dyDescent="0.3">
      <c r="A57" s="4">
        <f t="shared" si="22"/>
        <v>8</v>
      </c>
      <c r="B57" s="45" t="str">
        <f t="shared" si="22"/>
        <v>Sociální a zdravotní pojištění</v>
      </c>
      <c r="C57" s="64">
        <f t="shared" si="22"/>
        <v>8.1</v>
      </c>
      <c r="D57" s="65" t="str">
        <f t="shared" si="22"/>
        <v>Vlaková četa</v>
      </c>
      <c r="E57" s="107">
        <f>IFERROR(E15*'Klíč opční 1'!E57,0)</f>
        <v>0</v>
      </c>
      <c r="F57" s="107">
        <f>IFERROR(F15*'Klíč opční 1'!F57,0)</f>
        <v>0</v>
      </c>
      <c r="G57" s="107">
        <f>IFERROR(G15*'Klíč opční 1'!G57,0)</f>
        <v>0</v>
      </c>
      <c r="H57" s="107">
        <f>IFERROR(H15*'Klíč opční 1'!H57,0)</f>
        <v>0</v>
      </c>
      <c r="I57" s="107">
        <f>IFERROR(I15*'Klíč opční 1'!I57,0)</f>
        <v>0</v>
      </c>
      <c r="J57" s="107">
        <f>IFERROR(J15*'Klíč opční 1'!J57,0)</f>
        <v>0</v>
      </c>
      <c r="K57" s="107">
        <f>IFERROR(K15*'Klíč opční 1'!K57,0)</f>
        <v>0</v>
      </c>
      <c r="L57" s="107">
        <f>IFERROR(L15*'Klíč opční 1'!L57,0)</f>
        <v>0</v>
      </c>
      <c r="M57" s="107">
        <f>IFERROR(M15*'Klíč opční 1'!M57,0)</f>
        <v>0</v>
      </c>
      <c r="N57" s="107">
        <f>IFERROR(N15*'Klíč opční 1'!N57,0)</f>
        <v>0</v>
      </c>
      <c r="O57" s="107">
        <f>IFERROR(O15*'Klíč opční 1'!O57,0)</f>
        <v>0</v>
      </c>
      <c r="P57" s="107">
        <f>IFERROR(P15*'Klíč opční 1'!P57,0)</f>
        <v>0</v>
      </c>
      <c r="Q57" s="107">
        <f>IFERROR(Q15*'Klíč opční 1'!Q57,0)</f>
        <v>0</v>
      </c>
      <c r="R57" s="107">
        <f>IFERROR(R15*'Klíč opční 1'!R57,0)</f>
        <v>0</v>
      </c>
      <c r="S57" s="107">
        <f>IFERROR(S15*'Klíč opční 1'!S57,0)</f>
        <v>0</v>
      </c>
      <c r="T57" s="107">
        <f>IFERROR(T15*'Klíč opční 1'!T57,0)</f>
        <v>0</v>
      </c>
      <c r="U57" s="107">
        <f>IFERROR(U15*'Klíč opční 1'!U57,0)</f>
        <v>0</v>
      </c>
      <c r="V57" s="107">
        <f>IFERROR(V15*'Klíč opční 1'!V57,0)</f>
        <v>0</v>
      </c>
      <c r="W57" s="107">
        <f>IFERROR(W15*'Klíč opční 1'!W57,0)</f>
        <v>0</v>
      </c>
      <c r="X57" s="107">
        <f>IFERROR(X15*'Klíč opční 1'!X57,0)</f>
        <v>0</v>
      </c>
      <c r="Y57" s="107">
        <f>IFERROR(Y15*'Klíč opční 1'!Y57,0)</f>
        <v>0</v>
      </c>
      <c r="Z57" s="107">
        <f>IFERROR(Z15*'Klíč opční 1'!Z57,0)</f>
        <v>0</v>
      </c>
      <c r="AA57" s="107">
        <f>IFERROR(AA15*'Klíč opční 1'!AA57,0)</f>
        <v>0</v>
      </c>
      <c r="AB57" s="107">
        <f>IFERROR(AB15*'Klíč opční 1'!AB57,0)</f>
        <v>0</v>
      </c>
      <c r="AC57" s="107">
        <f>IFERROR(AC15*'Klíč opční 1'!AC57,0)</f>
        <v>0</v>
      </c>
      <c r="AD57" s="107">
        <f>IFERROR(AD15*'Klíč opční 1'!AD57,0)</f>
        <v>0</v>
      </c>
      <c r="AE57" s="107">
        <f>IFERROR(AE15*'Klíč opční 1'!AE57,0)</f>
        <v>0</v>
      </c>
      <c r="AF57" s="107">
        <f>IFERROR(AF15*'Klíč opční 1'!AF57,0)</f>
        <v>0</v>
      </c>
      <c r="AG57" s="107">
        <f>IFERROR(AG15*'Klíč opční 1'!AG57,0)</f>
        <v>0</v>
      </c>
      <c r="AH57" s="107">
        <f>IFERROR(AH15*'Klíč opční 1'!AH57,0)</f>
        <v>0</v>
      </c>
      <c r="AI57" s="107">
        <f>IFERROR(AI15*'Klíč opční 1'!AI57,0)</f>
        <v>0</v>
      </c>
      <c r="AJ57" s="107">
        <f>IFERROR(AJ15*'Klíč opční 1'!AJ57,0)</f>
        <v>0</v>
      </c>
      <c r="AK57" s="107">
        <f>IFERROR(AK15*'Klíč opční 1'!AK57,0)</f>
        <v>0</v>
      </c>
      <c r="AL57" s="24">
        <f t="shared" si="25"/>
        <v>0</v>
      </c>
      <c r="AM57" s="107">
        <f t="shared" si="26"/>
        <v>0</v>
      </c>
      <c r="AN57" s="107">
        <f t="shared" si="27"/>
        <v>0</v>
      </c>
      <c r="AO57" s="129">
        <f t="shared" si="23"/>
        <v>0</v>
      </c>
      <c r="AP57" s="888">
        <f t="shared" si="24"/>
        <v>0</v>
      </c>
      <c r="AQ57" s="888">
        <f t="shared" si="24"/>
        <v>0</v>
      </c>
      <c r="AR57" s="888">
        <f t="shared" si="24"/>
        <v>0</v>
      </c>
      <c r="AS57" s="889">
        <f t="shared" si="24"/>
        <v>1</v>
      </c>
    </row>
    <row r="58" spans="1:45" x14ac:dyDescent="0.3">
      <c r="A58" s="4" t="str">
        <f t="shared" si="22"/>
        <v/>
      </c>
      <c r="B58" s="45" t="str">
        <f t="shared" si="22"/>
        <v/>
      </c>
      <c r="C58" s="64" t="str">
        <f t="shared" si="22"/>
        <v>8.2</v>
      </c>
      <c r="D58" s="65" t="str">
        <f t="shared" si="22"/>
        <v>Strojvedoucí</v>
      </c>
      <c r="E58" s="107">
        <f>IFERROR(E16*'Klíč opční 1'!E58,0)</f>
        <v>0</v>
      </c>
      <c r="F58" s="107">
        <f>IFERROR(F16*'Klíč opční 1'!F58,0)</f>
        <v>0</v>
      </c>
      <c r="G58" s="107">
        <f>IFERROR(G16*'Klíč opční 1'!G58,0)</f>
        <v>0</v>
      </c>
      <c r="H58" s="107">
        <f>IFERROR(H16*'Klíč opční 1'!H58,0)</f>
        <v>0</v>
      </c>
      <c r="I58" s="107">
        <f>IFERROR(I16*'Klíč opční 1'!I58,0)</f>
        <v>0</v>
      </c>
      <c r="J58" s="107">
        <f>IFERROR(J16*'Klíč opční 1'!J58,0)</f>
        <v>0</v>
      </c>
      <c r="K58" s="107">
        <f>IFERROR(K16*'Klíč opční 1'!K58,0)</f>
        <v>0</v>
      </c>
      <c r="L58" s="107">
        <f>IFERROR(L16*'Klíč opční 1'!L58,0)</f>
        <v>0</v>
      </c>
      <c r="M58" s="107">
        <f>IFERROR(M16*'Klíč opční 1'!M58,0)</f>
        <v>0</v>
      </c>
      <c r="N58" s="107">
        <f>IFERROR(N16*'Klíč opční 1'!N58,0)</f>
        <v>0</v>
      </c>
      <c r="O58" s="107">
        <f>IFERROR(O16*'Klíč opční 1'!O58,0)</f>
        <v>0</v>
      </c>
      <c r="P58" s="107">
        <f>IFERROR(P16*'Klíč opční 1'!P58,0)</f>
        <v>0</v>
      </c>
      <c r="Q58" s="107">
        <f>IFERROR(Q16*'Klíč opční 1'!Q58,0)</f>
        <v>0</v>
      </c>
      <c r="R58" s="107">
        <f>IFERROR(R16*'Klíč opční 1'!R58,0)</f>
        <v>0</v>
      </c>
      <c r="S58" s="107">
        <f>IFERROR(S16*'Klíč opční 1'!S58,0)</f>
        <v>0</v>
      </c>
      <c r="T58" s="107">
        <f>IFERROR(T16*'Klíč opční 1'!T58,0)</f>
        <v>0</v>
      </c>
      <c r="U58" s="107">
        <f>IFERROR(U16*'Klíč opční 1'!U58,0)</f>
        <v>0</v>
      </c>
      <c r="V58" s="107">
        <f>IFERROR(V16*'Klíč opční 1'!V58,0)</f>
        <v>0</v>
      </c>
      <c r="W58" s="107">
        <f>IFERROR(W16*'Klíč opční 1'!W58,0)</f>
        <v>0</v>
      </c>
      <c r="X58" s="107">
        <f>IFERROR(X16*'Klíč opční 1'!X58,0)</f>
        <v>0</v>
      </c>
      <c r="Y58" s="107">
        <f>IFERROR(Y16*'Klíč opční 1'!Y58,0)</f>
        <v>0</v>
      </c>
      <c r="Z58" s="107">
        <f>IFERROR(Z16*'Klíč opční 1'!Z58,0)</f>
        <v>0</v>
      </c>
      <c r="AA58" s="107">
        <f>IFERROR(AA16*'Klíč opční 1'!AA58,0)</f>
        <v>0</v>
      </c>
      <c r="AB58" s="107">
        <f>IFERROR(AB16*'Klíč opční 1'!AB58,0)</f>
        <v>0</v>
      </c>
      <c r="AC58" s="107">
        <f>IFERROR(AC16*'Klíč opční 1'!AC58,0)</f>
        <v>0</v>
      </c>
      <c r="AD58" s="107">
        <f>IFERROR(AD16*'Klíč opční 1'!AD58,0)</f>
        <v>0</v>
      </c>
      <c r="AE58" s="107">
        <f>IFERROR(AE16*'Klíč opční 1'!AE58,0)</f>
        <v>0</v>
      </c>
      <c r="AF58" s="107">
        <f>IFERROR(AF16*'Klíč opční 1'!AF58,0)</f>
        <v>0</v>
      </c>
      <c r="AG58" s="107">
        <f>IFERROR(AG16*'Klíč opční 1'!AG58,0)</f>
        <v>0</v>
      </c>
      <c r="AH58" s="107">
        <f>IFERROR(AH16*'Klíč opční 1'!AH58,0)</f>
        <v>0</v>
      </c>
      <c r="AI58" s="107">
        <f>IFERROR(AI16*'Klíč opční 1'!AI58,0)</f>
        <v>0</v>
      </c>
      <c r="AJ58" s="107">
        <f>IFERROR(AJ16*'Klíč opční 1'!AJ58,0)</f>
        <v>0</v>
      </c>
      <c r="AK58" s="107">
        <f>IFERROR(AK16*'Klíč opční 1'!AK58,0)</f>
        <v>0</v>
      </c>
      <c r="AL58" s="24">
        <f t="shared" si="25"/>
        <v>0</v>
      </c>
      <c r="AM58" s="107">
        <f t="shared" si="26"/>
        <v>0</v>
      </c>
      <c r="AN58" s="107">
        <f t="shared" si="27"/>
        <v>0</v>
      </c>
      <c r="AO58" s="129">
        <f t="shared" si="23"/>
        <v>0</v>
      </c>
      <c r="AP58" s="888">
        <f t="shared" si="24"/>
        <v>0</v>
      </c>
      <c r="AQ58" s="888">
        <f t="shared" si="24"/>
        <v>0</v>
      </c>
      <c r="AR58" s="888">
        <f t="shared" si="24"/>
        <v>0</v>
      </c>
      <c r="AS58" s="889">
        <f t="shared" si="24"/>
        <v>1</v>
      </c>
    </row>
    <row r="59" spans="1:45" x14ac:dyDescent="0.3">
      <c r="A59" s="4" t="str">
        <f t="shared" si="22"/>
        <v/>
      </c>
      <c r="B59" s="45" t="str">
        <f t="shared" si="22"/>
        <v/>
      </c>
      <c r="C59" s="64" t="str">
        <f t="shared" si="22"/>
        <v>8.3</v>
      </c>
      <c r="D59" s="65" t="str">
        <f t="shared" si="22"/>
        <v>Pokladní</v>
      </c>
      <c r="E59" s="107">
        <f>IFERROR(E17*'Klíč opční 1'!E59,0)</f>
        <v>0</v>
      </c>
      <c r="F59" s="107">
        <f>IFERROR(F17*'Klíč opční 1'!F59,0)</f>
        <v>0</v>
      </c>
      <c r="G59" s="107">
        <f>IFERROR(G17*'Klíč opční 1'!G59,0)</f>
        <v>0</v>
      </c>
      <c r="H59" s="107">
        <f>IFERROR(H17*'Klíč opční 1'!H59,0)</f>
        <v>0</v>
      </c>
      <c r="I59" s="107">
        <f>IFERROR(I17*'Klíč opční 1'!I59,0)</f>
        <v>0</v>
      </c>
      <c r="J59" s="107">
        <f>IFERROR(J17*'Klíč opční 1'!J59,0)</f>
        <v>0</v>
      </c>
      <c r="K59" s="107">
        <f>IFERROR(K17*'Klíč opční 1'!K59,0)</f>
        <v>0</v>
      </c>
      <c r="L59" s="107">
        <f>IFERROR(L17*'Klíč opční 1'!L59,0)</f>
        <v>0</v>
      </c>
      <c r="M59" s="107">
        <f>IFERROR(M17*'Klíč opční 1'!M59,0)</f>
        <v>0</v>
      </c>
      <c r="N59" s="107">
        <f>IFERROR(N17*'Klíč opční 1'!N59,0)</f>
        <v>0</v>
      </c>
      <c r="O59" s="107">
        <f>IFERROR(O17*'Klíč opční 1'!O59,0)</f>
        <v>0</v>
      </c>
      <c r="P59" s="107">
        <f>IFERROR(P17*'Klíč opční 1'!P59,0)</f>
        <v>0</v>
      </c>
      <c r="Q59" s="107">
        <f>IFERROR(Q17*'Klíč opční 1'!Q59,0)</f>
        <v>0</v>
      </c>
      <c r="R59" s="107">
        <f>IFERROR(R17*'Klíč opční 1'!R59,0)</f>
        <v>0</v>
      </c>
      <c r="S59" s="107">
        <f>IFERROR(S17*'Klíč opční 1'!S59,0)</f>
        <v>0</v>
      </c>
      <c r="T59" s="107">
        <f>IFERROR(T17*'Klíč opční 1'!T59,0)</f>
        <v>0</v>
      </c>
      <c r="U59" s="107">
        <f>IFERROR(U17*'Klíč opční 1'!U59,0)</f>
        <v>0</v>
      </c>
      <c r="V59" s="107">
        <f>IFERROR(V17*'Klíč opční 1'!V59,0)</f>
        <v>0</v>
      </c>
      <c r="W59" s="107">
        <f>IFERROR(W17*'Klíč opční 1'!W59,0)</f>
        <v>0</v>
      </c>
      <c r="X59" s="107">
        <f>IFERROR(X17*'Klíč opční 1'!X59,0)</f>
        <v>0</v>
      </c>
      <c r="Y59" s="107">
        <f>IFERROR(Y17*'Klíč opční 1'!Y59,0)</f>
        <v>0</v>
      </c>
      <c r="Z59" s="107">
        <f>IFERROR(Z17*'Klíč opční 1'!Z59,0)</f>
        <v>0</v>
      </c>
      <c r="AA59" s="107">
        <f>IFERROR(AA17*'Klíč opční 1'!AA59,0)</f>
        <v>0</v>
      </c>
      <c r="AB59" s="107">
        <f>IFERROR(AB17*'Klíč opční 1'!AB59,0)</f>
        <v>0</v>
      </c>
      <c r="AC59" s="107">
        <f>IFERROR(AC17*'Klíč opční 1'!AC59,0)</f>
        <v>0</v>
      </c>
      <c r="AD59" s="107">
        <f>IFERROR(AD17*'Klíč opční 1'!AD59,0)</f>
        <v>0</v>
      </c>
      <c r="AE59" s="107">
        <f>IFERROR(AE17*'Klíč opční 1'!AE59,0)</f>
        <v>0</v>
      </c>
      <c r="AF59" s="107">
        <f>IFERROR(AF17*'Klíč opční 1'!AF59,0)</f>
        <v>0</v>
      </c>
      <c r="AG59" s="107">
        <f>IFERROR(AG17*'Klíč opční 1'!AG59,0)</f>
        <v>0</v>
      </c>
      <c r="AH59" s="107">
        <f>IFERROR(AH17*'Klíč opční 1'!AH59,0)</f>
        <v>0</v>
      </c>
      <c r="AI59" s="107">
        <f>IFERROR(AI17*'Klíč opční 1'!AI59,0)</f>
        <v>0</v>
      </c>
      <c r="AJ59" s="107">
        <f>IFERROR(AJ17*'Klíč opční 1'!AJ59,0)</f>
        <v>0</v>
      </c>
      <c r="AK59" s="107">
        <f>IFERROR(AK17*'Klíč opční 1'!AK59,0)</f>
        <v>0</v>
      </c>
      <c r="AL59" s="24">
        <f t="shared" si="25"/>
        <v>0</v>
      </c>
      <c r="AM59" s="107">
        <f t="shared" si="26"/>
        <v>0</v>
      </c>
      <c r="AN59" s="107">
        <f t="shared" si="27"/>
        <v>0</v>
      </c>
      <c r="AO59" s="129">
        <f t="shared" si="23"/>
        <v>0</v>
      </c>
      <c r="AP59" s="888">
        <f t="shared" si="24"/>
        <v>0</v>
      </c>
      <c r="AQ59" s="888">
        <f t="shared" si="24"/>
        <v>0</v>
      </c>
      <c r="AR59" s="888">
        <f t="shared" si="24"/>
        <v>0</v>
      </c>
      <c r="AS59" s="889">
        <f t="shared" si="24"/>
        <v>1</v>
      </c>
    </row>
    <row r="60" spans="1:45" x14ac:dyDescent="0.3">
      <c r="A60" s="4" t="str">
        <f t="shared" si="22"/>
        <v/>
      </c>
      <c r="B60" s="45" t="str">
        <f t="shared" si="22"/>
        <v/>
      </c>
      <c r="C60" s="64" t="str">
        <f t="shared" si="22"/>
        <v>8.4</v>
      </c>
      <c r="D60" s="65" t="str">
        <f t="shared" si="22"/>
        <v>Ostatní zaměstnanci</v>
      </c>
      <c r="E60" s="107">
        <f>IFERROR(E18*'Klíč opční 1'!E60,0)</f>
        <v>0</v>
      </c>
      <c r="F60" s="107">
        <f>IFERROR(F18*'Klíč opční 1'!F60,0)</f>
        <v>0</v>
      </c>
      <c r="G60" s="107">
        <f>IFERROR(G18*'Klíč opční 1'!G60,0)</f>
        <v>0</v>
      </c>
      <c r="H60" s="107">
        <f>IFERROR(H18*'Klíč opční 1'!H60,0)</f>
        <v>0</v>
      </c>
      <c r="I60" s="107">
        <f>IFERROR(I18*'Klíč opční 1'!I60,0)</f>
        <v>0</v>
      </c>
      <c r="J60" s="107">
        <f>IFERROR(J18*'Klíč opční 1'!J60,0)</f>
        <v>0</v>
      </c>
      <c r="K60" s="107">
        <f>IFERROR(K18*'Klíč opční 1'!K60,0)</f>
        <v>0</v>
      </c>
      <c r="L60" s="107">
        <f>IFERROR(L18*'Klíč opční 1'!L60,0)</f>
        <v>0</v>
      </c>
      <c r="M60" s="107">
        <f>IFERROR(M18*'Klíč opční 1'!M60,0)</f>
        <v>0</v>
      </c>
      <c r="N60" s="107">
        <f>IFERROR(N18*'Klíč opční 1'!N60,0)</f>
        <v>0</v>
      </c>
      <c r="O60" s="107">
        <f>IFERROR(O18*'Klíč opční 1'!O60,0)</f>
        <v>0</v>
      </c>
      <c r="P60" s="107">
        <f>IFERROR(P18*'Klíč opční 1'!P60,0)</f>
        <v>0</v>
      </c>
      <c r="Q60" s="107">
        <f>IFERROR(Q18*'Klíč opční 1'!Q60,0)</f>
        <v>0</v>
      </c>
      <c r="R60" s="107">
        <f>IFERROR(R18*'Klíč opční 1'!R60,0)</f>
        <v>0</v>
      </c>
      <c r="S60" s="107">
        <f>IFERROR(S18*'Klíč opční 1'!S60,0)</f>
        <v>0</v>
      </c>
      <c r="T60" s="107">
        <f>IFERROR(T18*'Klíč opční 1'!T60,0)</f>
        <v>0</v>
      </c>
      <c r="U60" s="107">
        <f>IFERROR(U18*'Klíč opční 1'!U60,0)</f>
        <v>0</v>
      </c>
      <c r="V60" s="107">
        <f>IFERROR(V18*'Klíč opční 1'!V60,0)</f>
        <v>0</v>
      </c>
      <c r="W60" s="107">
        <f>IFERROR(W18*'Klíč opční 1'!W60,0)</f>
        <v>0</v>
      </c>
      <c r="X60" s="107">
        <f>IFERROR(X18*'Klíč opční 1'!X60,0)</f>
        <v>0</v>
      </c>
      <c r="Y60" s="107">
        <f>IFERROR(Y18*'Klíč opční 1'!Y60,0)</f>
        <v>0</v>
      </c>
      <c r="Z60" s="107">
        <f>IFERROR(Z18*'Klíč opční 1'!Z60,0)</f>
        <v>0</v>
      </c>
      <c r="AA60" s="107">
        <f>IFERROR(AA18*'Klíč opční 1'!AA60,0)</f>
        <v>0</v>
      </c>
      <c r="AB60" s="107">
        <f>IFERROR(AB18*'Klíč opční 1'!AB60,0)</f>
        <v>0</v>
      </c>
      <c r="AC60" s="107">
        <f>IFERROR(AC18*'Klíč opční 1'!AC60,0)</f>
        <v>0</v>
      </c>
      <c r="AD60" s="107">
        <f>IFERROR(AD18*'Klíč opční 1'!AD60,0)</f>
        <v>0</v>
      </c>
      <c r="AE60" s="107">
        <f>IFERROR(AE18*'Klíč opční 1'!AE60,0)</f>
        <v>0</v>
      </c>
      <c r="AF60" s="107">
        <f>IFERROR(AF18*'Klíč opční 1'!AF60,0)</f>
        <v>0</v>
      </c>
      <c r="AG60" s="107">
        <f>IFERROR(AG18*'Klíč opční 1'!AG60,0)</f>
        <v>0</v>
      </c>
      <c r="AH60" s="107">
        <f>IFERROR(AH18*'Klíč opční 1'!AH60,0)</f>
        <v>0</v>
      </c>
      <c r="AI60" s="107">
        <f>IFERROR(AI18*'Klíč opční 1'!AI60,0)</f>
        <v>0</v>
      </c>
      <c r="AJ60" s="107">
        <f>IFERROR(AJ18*'Klíč opční 1'!AJ60,0)</f>
        <v>0</v>
      </c>
      <c r="AK60" s="107">
        <f>IFERROR(AK18*'Klíč opční 1'!AK60,0)</f>
        <v>0</v>
      </c>
      <c r="AL60" s="24">
        <f t="shared" si="25"/>
        <v>0</v>
      </c>
      <c r="AM60" s="107">
        <f t="shared" si="26"/>
        <v>0</v>
      </c>
      <c r="AN60" s="107">
        <f t="shared" si="27"/>
        <v>0</v>
      </c>
      <c r="AO60" s="129">
        <f t="shared" si="23"/>
        <v>0</v>
      </c>
      <c r="AP60" s="888">
        <f t="shared" si="24"/>
        <v>0</v>
      </c>
      <c r="AQ60" s="888">
        <f t="shared" si="24"/>
        <v>0</v>
      </c>
      <c r="AR60" s="888">
        <f t="shared" si="24"/>
        <v>0</v>
      </c>
      <c r="AS60" s="889">
        <f t="shared" si="24"/>
        <v>1</v>
      </c>
    </row>
    <row r="61" spans="1:45" x14ac:dyDescent="0.3">
      <c r="A61" s="4">
        <f t="shared" si="22"/>
        <v>9</v>
      </c>
      <c r="B61" s="45" t="str">
        <f t="shared" si="22"/>
        <v>Cestovné</v>
      </c>
      <c r="C61" s="64" t="str">
        <f t="shared" si="22"/>
        <v/>
      </c>
      <c r="D61" s="65" t="str">
        <f t="shared" si="22"/>
        <v/>
      </c>
      <c r="E61" s="107">
        <f>IFERROR(E19*'Klíč opční 1'!E61,0)</f>
        <v>0</v>
      </c>
      <c r="F61" s="107">
        <f>IFERROR(F19*'Klíč opční 1'!F61,0)</f>
        <v>0</v>
      </c>
      <c r="G61" s="107">
        <f>IFERROR(G19*'Klíč opční 1'!G61,0)</f>
        <v>0</v>
      </c>
      <c r="H61" s="107">
        <f>IFERROR(H19*'Klíč opční 1'!H61,0)</f>
        <v>0</v>
      </c>
      <c r="I61" s="107">
        <f>IFERROR(I19*'Klíč opční 1'!I61,0)</f>
        <v>0</v>
      </c>
      <c r="J61" s="107">
        <f>IFERROR(J19*'Klíč opční 1'!J61,0)</f>
        <v>0</v>
      </c>
      <c r="K61" s="107">
        <f>IFERROR(K19*'Klíč opční 1'!K61,0)</f>
        <v>0</v>
      </c>
      <c r="L61" s="107">
        <f>IFERROR(L19*'Klíč opční 1'!L61,0)</f>
        <v>0</v>
      </c>
      <c r="M61" s="107">
        <f>IFERROR(M19*'Klíč opční 1'!M61,0)</f>
        <v>0</v>
      </c>
      <c r="N61" s="107">
        <f>IFERROR(N19*'Klíč opční 1'!N61,0)</f>
        <v>0</v>
      </c>
      <c r="O61" s="107">
        <f>IFERROR(O19*'Klíč opční 1'!O61,0)</f>
        <v>0</v>
      </c>
      <c r="P61" s="107">
        <f>IFERROR(P19*'Klíč opční 1'!P61,0)</f>
        <v>0</v>
      </c>
      <c r="Q61" s="107">
        <f>IFERROR(Q19*'Klíč opční 1'!Q61,0)</f>
        <v>0</v>
      </c>
      <c r="R61" s="107">
        <f>IFERROR(R19*'Klíč opční 1'!R61,0)</f>
        <v>0</v>
      </c>
      <c r="S61" s="107">
        <f>IFERROR(S19*'Klíč opční 1'!S61,0)</f>
        <v>0</v>
      </c>
      <c r="T61" s="107">
        <f>IFERROR(T19*'Klíč opční 1'!T61,0)</f>
        <v>0</v>
      </c>
      <c r="U61" s="107">
        <f>IFERROR(U19*'Klíč opční 1'!U61,0)</f>
        <v>0</v>
      </c>
      <c r="V61" s="107">
        <f>IFERROR(V19*'Klíč opční 1'!V61,0)</f>
        <v>0</v>
      </c>
      <c r="W61" s="107">
        <f>IFERROR(W19*'Klíč opční 1'!W61,0)</f>
        <v>0</v>
      </c>
      <c r="X61" s="107">
        <f>IFERROR(X19*'Klíč opční 1'!X61,0)</f>
        <v>0</v>
      </c>
      <c r="Y61" s="107">
        <f>IFERROR(Y19*'Klíč opční 1'!Y61,0)</f>
        <v>0</v>
      </c>
      <c r="Z61" s="107">
        <f>IFERROR(Z19*'Klíč opční 1'!Z61,0)</f>
        <v>0</v>
      </c>
      <c r="AA61" s="107">
        <f>IFERROR(AA19*'Klíč opční 1'!AA61,0)</f>
        <v>0</v>
      </c>
      <c r="AB61" s="107">
        <f>IFERROR(AB19*'Klíč opční 1'!AB61,0)</f>
        <v>0</v>
      </c>
      <c r="AC61" s="107">
        <f>IFERROR(AC19*'Klíč opční 1'!AC61,0)</f>
        <v>0</v>
      </c>
      <c r="AD61" s="107">
        <f>IFERROR(AD19*'Klíč opční 1'!AD61,0)</f>
        <v>0</v>
      </c>
      <c r="AE61" s="107">
        <f>IFERROR(AE19*'Klíč opční 1'!AE61,0)</f>
        <v>0</v>
      </c>
      <c r="AF61" s="107">
        <f>IFERROR(AF19*'Klíč opční 1'!AF61,0)</f>
        <v>0</v>
      </c>
      <c r="AG61" s="107">
        <f>IFERROR(AG19*'Klíč opční 1'!AG61,0)</f>
        <v>0</v>
      </c>
      <c r="AH61" s="107">
        <f>IFERROR(AH19*'Klíč opční 1'!AH61,0)</f>
        <v>0</v>
      </c>
      <c r="AI61" s="107">
        <f>IFERROR(AI19*'Klíč opční 1'!AI61,0)</f>
        <v>0</v>
      </c>
      <c r="AJ61" s="107">
        <f>IFERROR(AJ19*'Klíč opční 1'!AJ61,0)</f>
        <v>0</v>
      </c>
      <c r="AK61" s="107">
        <f>IFERROR(AK19*'Klíč opční 1'!AK61,0)</f>
        <v>0</v>
      </c>
      <c r="AL61" s="24">
        <f t="shared" si="25"/>
        <v>0</v>
      </c>
      <c r="AM61" s="107">
        <f t="shared" si="26"/>
        <v>0</v>
      </c>
      <c r="AN61" s="107">
        <f t="shared" si="27"/>
        <v>0</v>
      </c>
      <c r="AO61" s="129">
        <f t="shared" si="23"/>
        <v>0</v>
      </c>
      <c r="AP61" s="888">
        <f t="shared" si="24"/>
        <v>0</v>
      </c>
      <c r="AQ61" s="888">
        <f t="shared" si="24"/>
        <v>0</v>
      </c>
      <c r="AR61" s="888">
        <f t="shared" si="24"/>
        <v>0</v>
      </c>
      <c r="AS61" s="889">
        <f t="shared" si="24"/>
        <v>1</v>
      </c>
    </row>
    <row r="62" spans="1:45" x14ac:dyDescent="0.3">
      <c r="A62" s="4">
        <f t="shared" si="22"/>
        <v>10</v>
      </c>
      <c r="B62" s="45" t="str">
        <f t="shared" si="22"/>
        <v>Úhrada za použití dopravní cesty</v>
      </c>
      <c r="C62" s="64" t="str">
        <f t="shared" si="22"/>
        <v/>
      </c>
      <c r="D62" s="65" t="str">
        <f t="shared" si="22"/>
        <v/>
      </c>
      <c r="E62" s="107">
        <f>IFERROR(E20*'Klíč opční 1'!E62,0)</f>
        <v>0</v>
      </c>
      <c r="F62" s="107">
        <f>IFERROR(F20*'Klíč opční 1'!F62,0)</f>
        <v>0</v>
      </c>
      <c r="G62" s="107">
        <f>IFERROR(G20*'Klíč opční 1'!G62,0)</f>
        <v>0</v>
      </c>
      <c r="H62" s="107">
        <f>IFERROR(H20*'Klíč opční 1'!H62,0)</f>
        <v>0</v>
      </c>
      <c r="I62" s="107">
        <f>IFERROR(I20*'Klíč opční 1'!I62,0)</f>
        <v>0</v>
      </c>
      <c r="J62" s="107">
        <f>IFERROR(J20*'Klíč opční 1'!J62,0)</f>
        <v>0</v>
      </c>
      <c r="K62" s="107">
        <f>IFERROR(K20*'Klíč opční 1'!K62,0)</f>
        <v>0</v>
      </c>
      <c r="L62" s="107">
        <f>IFERROR(L20*'Klíč opční 1'!L62,0)</f>
        <v>0</v>
      </c>
      <c r="M62" s="107">
        <f>IFERROR(M20*'Klíč opční 1'!M62,0)</f>
        <v>0</v>
      </c>
      <c r="N62" s="107">
        <f>IFERROR(N20*'Klíč opční 1'!N62,0)</f>
        <v>0</v>
      </c>
      <c r="O62" s="107">
        <f>IFERROR(O20*'Klíč opční 1'!O62,0)</f>
        <v>0</v>
      </c>
      <c r="P62" s="107">
        <f>IFERROR(P20*'Klíč opční 1'!P62,0)</f>
        <v>0</v>
      </c>
      <c r="Q62" s="107">
        <f>IFERROR(Q20*'Klíč opční 1'!Q62,0)</f>
        <v>0</v>
      </c>
      <c r="R62" s="107">
        <f>IFERROR(R20*'Klíč opční 1'!R62,0)</f>
        <v>0</v>
      </c>
      <c r="S62" s="107">
        <f>IFERROR(S20*'Klíč opční 1'!S62,0)</f>
        <v>0</v>
      </c>
      <c r="T62" s="107">
        <f>IFERROR(T20*'Klíč opční 1'!T62,0)</f>
        <v>0</v>
      </c>
      <c r="U62" s="107">
        <f>IFERROR(U20*'Klíč opční 1'!U62,0)</f>
        <v>0</v>
      </c>
      <c r="V62" s="107">
        <f>IFERROR(V20*'Klíč opční 1'!V62,0)</f>
        <v>0</v>
      </c>
      <c r="W62" s="107">
        <f>IFERROR(W20*'Klíč opční 1'!W62,0)</f>
        <v>0</v>
      </c>
      <c r="X62" s="107">
        <f>IFERROR(X20*'Klíč opční 1'!X62,0)</f>
        <v>0</v>
      </c>
      <c r="Y62" s="107">
        <f>IFERROR(Y20*'Klíč opční 1'!Y62,0)</f>
        <v>0</v>
      </c>
      <c r="Z62" s="107">
        <f>IFERROR(Z20*'Klíč opční 1'!Z62,0)</f>
        <v>0</v>
      </c>
      <c r="AA62" s="107">
        <f>IFERROR(AA20*'Klíč opční 1'!AA62,0)</f>
        <v>0</v>
      </c>
      <c r="AB62" s="107">
        <f>IFERROR(AB20*'Klíč opční 1'!AB62,0)</f>
        <v>0</v>
      </c>
      <c r="AC62" s="107">
        <f>IFERROR(AC20*'Klíč opční 1'!AC62,0)</f>
        <v>0</v>
      </c>
      <c r="AD62" s="107">
        <f>IFERROR(AD20*'Klíč opční 1'!AD62,0)</f>
        <v>0</v>
      </c>
      <c r="AE62" s="107">
        <f>IFERROR(AE20*'Klíč opční 1'!AE62,0)</f>
        <v>0</v>
      </c>
      <c r="AF62" s="107">
        <f>IFERROR(AF20*'Klíč opční 1'!AF62,0)</f>
        <v>0</v>
      </c>
      <c r="AG62" s="107">
        <f>IFERROR(AG20*'Klíč opční 1'!AG62,0)</f>
        <v>0</v>
      </c>
      <c r="AH62" s="107">
        <f>IFERROR(AH20*'Klíč opční 1'!AH62,0)</f>
        <v>0</v>
      </c>
      <c r="AI62" s="107">
        <f>IFERROR(AI20*'Klíč opční 1'!AI62,0)</f>
        <v>0</v>
      </c>
      <c r="AJ62" s="107">
        <f>IFERROR(AJ20*'Klíč opční 1'!AJ62,0)</f>
        <v>0</v>
      </c>
      <c r="AK62" s="107">
        <f>IFERROR(AK20*'Klíč opční 1'!AK62,0)</f>
        <v>0</v>
      </c>
      <c r="AL62" s="24">
        <f t="shared" si="25"/>
        <v>0</v>
      </c>
      <c r="AM62" s="107">
        <f t="shared" si="26"/>
        <v>0</v>
      </c>
      <c r="AN62" s="107">
        <f t="shared" si="27"/>
        <v>0</v>
      </c>
      <c r="AO62" s="129">
        <f t="shared" si="23"/>
        <v>0</v>
      </c>
      <c r="AP62" s="888">
        <f t="shared" si="24"/>
        <v>1</v>
      </c>
      <c r="AQ62" s="888">
        <f t="shared" si="24"/>
        <v>0</v>
      </c>
      <c r="AR62" s="888">
        <f t="shared" si="24"/>
        <v>0</v>
      </c>
      <c r="AS62" s="889">
        <f t="shared" si="24"/>
        <v>0</v>
      </c>
    </row>
    <row r="63" spans="1:45" x14ac:dyDescent="0.3">
      <c r="A63" s="4">
        <f t="shared" si="22"/>
        <v>11</v>
      </c>
      <c r="B63" s="45" t="str">
        <f t="shared" si="22"/>
        <v>Úhrada za použití ostatní infrastruktury</v>
      </c>
      <c r="C63" s="64" t="str">
        <f t="shared" si="22"/>
        <v/>
      </c>
      <c r="D63" s="65" t="str">
        <f t="shared" si="22"/>
        <v/>
      </c>
      <c r="E63" s="107">
        <f>IFERROR(E21*'Klíč opční 1'!E63,0)</f>
        <v>0</v>
      </c>
      <c r="F63" s="107">
        <f>IFERROR(F21*'Klíč opční 1'!F63,0)</f>
        <v>0</v>
      </c>
      <c r="G63" s="107">
        <f>IFERROR(G21*'Klíč opční 1'!G63,0)</f>
        <v>0</v>
      </c>
      <c r="H63" s="107">
        <f>IFERROR(H21*'Klíč opční 1'!H63,0)</f>
        <v>0</v>
      </c>
      <c r="I63" s="107">
        <f>IFERROR(I21*'Klíč opční 1'!I63,0)</f>
        <v>0</v>
      </c>
      <c r="J63" s="107">
        <f>IFERROR(J21*'Klíč opční 1'!J63,0)</f>
        <v>0</v>
      </c>
      <c r="K63" s="107">
        <f>IFERROR(K21*'Klíč opční 1'!K63,0)</f>
        <v>0</v>
      </c>
      <c r="L63" s="107">
        <f>IFERROR(L21*'Klíč opční 1'!L63,0)</f>
        <v>0</v>
      </c>
      <c r="M63" s="107">
        <f>IFERROR(M21*'Klíč opční 1'!M63,0)</f>
        <v>0</v>
      </c>
      <c r="N63" s="107">
        <f>IFERROR(N21*'Klíč opční 1'!N63,0)</f>
        <v>0</v>
      </c>
      <c r="O63" s="107">
        <f>IFERROR(O21*'Klíč opční 1'!O63,0)</f>
        <v>0</v>
      </c>
      <c r="P63" s="107">
        <f>IFERROR(P21*'Klíč opční 1'!P63,0)</f>
        <v>0</v>
      </c>
      <c r="Q63" s="107">
        <f>IFERROR(Q21*'Klíč opční 1'!Q63,0)</f>
        <v>0</v>
      </c>
      <c r="R63" s="107">
        <f>IFERROR(R21*'Klíč opční 1'!R63,0)</f>
        <v>0</v>
      </c>
      <c r="S63" s="107">
        <f>IFERROR(S21*'Klíč opční 1'!S63,0)</f>
        <v>0</v>
      </c>
      <c r="T63" s="107">
        <f>IFERROR(T21*'Klíč opční 1'!T63,0)</f>
        <v>0</v>
      </c>
      <c r="U63" s="107">
        <f>IFERROR(U21*'Klíč opční 1'!U63,0)</f>
        <v>0</v>
      </c>
      <c r="V63" s="107">
        <f>IFERROR(V21*'Klíč opční 1'!V63,0)</f>
        <v>0</v>
      </c>
      <c r="W63" s="107">
        <f>IFERROR(W21*'Klíč opční 1'!W63,0)</f>
        <v>0</v>
      </c>
      <c r="X63" s="107">
        <f>IFERROR(X21*'Klíč opční 1'!X63,0)</f>
        <v>0</v>
      </c>
      <c r="Y63" s="107">
        <f>IFERROR(Y21*'Klíč opční 1'!Y63,0)</f>
        <v>0</v>
      </c>
      <c r="Z63" s="107">
        <f>IFERROR(Z21*'Klíč opční 1'!Z63,0)</f>
        <v>0</v>
      </c>
      <c r="AA63" s="107">
        <f>IFERROR(AA21*'Klíč opční 1'!AA63,0)</f>
        <v>0</v>
      </c>
      <c r="AB63" s="107">
        <f>IFERROR(AB21*'Klíč opční 1'!AB63,0)</f>
        <v>0</v>
      </c>
      <c r="AC63" s="107">
        <f>IFERROR(AC21*'Klíč opční 1'!AC63,0)</f>
        <v>0</v>
      </c>
      <c r="AD63" s="107">
        <f>IFERROR(AD21*'Klíč opční 1'!AD63,0)</f>
        <v>0</v>
      </c>
      <c r="AE63" s="107">
        <f>IFERROR(AE21*'Klíč opční 1'!AE63,0)</f>
        <v>0</v>
      </c>
      <c r="AF63" s="107">
        <f>IFERROR(AF21*'Klíč opční 1'!AF63,0)</f>
        <v>0</v>
      </c>
      <c r="AG63" s="107">
        <f>IFERROR(AG21*'Klíč opční 1'!AG63,0)</f>
        <v>0</v>
      </c>
      <c r="AH63" s="107">
        <f>IFERROR(AH21*'Klíč opční 1'!AH63,0)</f>
        <v>0</v>
      </c>
      <c r="AI63" s="107">
        <f>IFERROR(AI21*'Klíč opční 1'!AI63,0)</f>
        <v>0</v>
      </c>
      <c r="AJ63" s="107">
        <f>IFERROR(AJ21*'Klíč opční 1'!AJ63,0)</f>
        <v>0</v>
      </c>
      <c r="AK63" s="107">
        <f>IFERROR(AK21*'Klíč opční 1'!AK63,0)</f>
        <v>0</v>
      </c>
      <c r="AL63" s="24">
        <f t="shared" si="25"/>
        <v>0</v>
      </c>
      <c r="AM63" s="107">
        <f t="shared" si="26"/>
        <v>0</v>
      </c>
      <c r="AN63" s="107">
        <f t="shared" si="27"/>
        <v>0</v>
      </c>
      <c r="AO63" s="129">
        <f t="shared" si="23"/>
        <v>0</v>
      </c>
      <c r="AP63" s="888">
        <f t="shared" si="24"/>
        <v>1</v>
      </c>
      <c r="AQ63" s="888">
        <f t="shared" si="24"/>
        <v>0</v>
      </c>
      <c r="AR63" s="888">
        <f t="shared" si="24"/>
        <v>0</v>
      </c>
      <c r="AS63" s="889">
        <f t="shared" si="24"/>
        <v>0</v>
      </c>
    </row>
    <row r="64" spans="1:45" x14ac:dyDescent="0.3">
      <c r="A64" s="4">
        <f t="shared" si="22"/>
        <v>12</v>
      </c>
      <c r="B64" s="45" t="str">
        <f t="shared" si="22"/>
        <v>Ostatní přímé náklady</v>
      </c>
      <c r="C64" s="64" t="str">
        <f t="shared" si="22"/>
        <v>12.1</v>
      </c>
      <c r="D64" s="65" t="str">
        <f t="shared" si="22"/>
        <v>Finanční náklady</v>
      </c>
      <c r="E64" s="107">
        <f>IFERROR(E22*'Klíč opční 1'!E64,0)</f>
        <v>0</v>
      </c>
      <c r="F64" s="107">
        <f>IFERROR(F22*'Klíč opční 1'!F64,0)</f>
        <v>0</v>
      </c>
      <c r="G64" s="107">
        <f>IFERROR(G22*'Klíč opční 1'!G64,0)</f>
        <v>0</v>
      </c>
      <c r="H64" s="107">
        <f>IFERROR(H22*'Klíč opční 1'!H64,0)</f>
        <v>0</v>
      </c>
      <c r="I64" s="107">
        <f>IFERROR(I22*'Klíč opční 1'!I64,0)</f>
        <v>0</v>
      </c>
      <c r="J64" s="107">
        <f>IFERROR(J22*'Klíč opční 1'!J64,0)</f>
        <v>0</v>
      </c>
      <c r="K64" s="107">
        <f>IFERROR(K22*'Klíč opční 1'!K64,0)</f>
        <v>0</v>
      </c>
      <c r="L64" s="107">
        <f>IFERROR(L22*'Klíč opční 1'!L64,0)</f>
        <v>0</v>
      </c>
      <c r="M64" s="107">
        <f>IFERROR(M22*'Klíč opční 1'!M64,0)</f>
        <v>0</v>
      </c>
      <c r="N64" s="107">
        <f>IFERROR(N22*'Klíč opční 1'!N64,0)</f>
        <v>0</v>
      </c>
      <c r="O64" s="107">
        <f>IFERROR(O22*'Klíč opční 1'!O64,0)</f>
        <v>0</v>
      </c>
      <c r="P64" s="107">
        <f>IFERROR(P22*'Klíč opční 1'!P64,0)</f>
        <v>0</v>
      </c>
      <c r="Q64" s="107">
        <f>IFERROR(Q22*'Klíč opční 1'!Q64,0)</f>
        <v>0</v>
      </c>
      <c r="R64" s="107">
        <f>IFERROR(R22*'Klíč opční 1'!R64,0)</f>
        <v>0</v>
      </c>
      <c r="S64" s="107">
        <f>IFERROR(S22*'Klíč opční 1'!S64,0)</f>
        <v>0</v>
      </c>
      <c r="T64" s="107">
        <f>IFERROR(T22*'Klíč opční 1'!T64,0)</f>
        <v>0</v>
      </c>
      <c r="U64" s="107">
        <f>IFERROR(U22*'Klíč opční 1'!U64,0)</f>
        <v>0</v>
      </c>
      <c r="V64" s="107">
        <f>IFERROR(V22*'Klíč opční 1'!V64,0)</f>
        <v>0</v>
      </c>
      <c r="W64" s="107">
        <f>IFERROR(W22*'Klíč opční 1'!W64,0)</f>
        <v>0</v>
      </c>
      <c r="X64" s="107">
        <f>IFERROR(X22*'Klíč opční 1'!X64,0)</f>
        <v>0</v>
      </c>
      <c r="Y64" s="107">
        <f>IFERROR(Y22*'Klíč opční 1'!Y64,0)</f>
        <v>0</v>
      </c>
      <c r="Z64" s="107">
        <f>IFERROR(Z22*'Klíč opční 1'!Z64,0)</f>
        <v>0</v>
      </c>
      <c r="AA64" s="107">
        <f>IFERROR(AA22*'Klíč opční 1'!AA64,0)</f>
        <v>0</v>
      </c>
      <c r="AB64" s="107">
        <f>IFERROR(AB22*'Klíč opční 1'!AB64,0)</f>
        <v>0</v>
      </c>
      <c r="AC64" s="107">
        <f>IFERROR(AC22*'Klíč opční 1'!AC64,0)</f>
        <v>0</v>
      </c>
      <c r="AD64" s="107">
        <f>IFERROR(AD22*'Klíč opční 1'!AD64,0)</f>
        <v>0</v>
      </c>
      <c r="AE64" s="107">
        <f>IFERROR(AE22*'Klíč opční 1'!AE64,0)</f>
        <v>0</v>
      </c>
      <c r="AF64" s="107">
        <f>IFERROR(AF22*'Klíč opční 1'!AF64,0)</f>
        <v>0</v>
      </c>
      <c r="AG64" s="107">
        <f>IFERROR(AG22*'Klíč opční 1'!AG64,0)</f>
        <v>0</v>
      </c>
      <c r="AH64" s="107">
        <f>IFERROR(AH22*'Klíč opční 1'!AH64,0)</f>
        <v>0</v>
      </c>
      <c r="AI64" s="107">
        <f>IFERROR(AI22*'Klíč opční 1'!AI64,0)</f>
        <v>0</v>
      </c>
      <c r="AJ64" s="107">
        <f>IFERROR(AJ22*'Klíč opční 1'!AJ64,0)</f>
        <v>0</v>
      </c>
      <c r="AK64" s="107">
        <f>IFERROR(AK22*'Klíč opční 1'!AK64,0)</f>
        <v>0</v>
      </c>
      <c r="AL64" s="24">
        <f t="shared" si="25"/>
        <v>0</v>
      </c>
      <c r="AM64" s="107">
        <f t="shared" si="26"/>
        <v>0</v>
      </c>
      <c r="AN64" s="107">
        <f t="shared" si="27"/>
        <v>0</v>
      </c>
      <c r="AO64" s="129">
        <f t="shared" si="23"/>
        <v>0</v>
      </c>
      <c r="AP64" s="888">
        <f t="shared" si="24"/>
        <v>0</v>
      </c>
      <c r="AQ64" s="888">
        <f t="shared" si="24"/>
        <v>0</v>
      </c>
      <c r="AR64" s="888">
        <f t="shared" si="24"/>
        <v>1</v>
      </c>
      <c r="AS64" s="889">
        <f t="shared" si="24"/>
        <v>0</v>
      </c>
    </row>
    <row r="65" spans="1:45" x14ac:dyDescent="0.3">
      <c r="A65" s="4" t="str">
        <f t="shared" si="22"/>
        <v/>
      </c>
      <c r="B65" s="45" t="str">
        <f t="shared" si="22"/>
        <v/>
      </c>
      <c r="C65" s="64" t="str">
        <f t="shared" si="22"/>
        <v>12.2</v>
      </c>
      <c r="D65" s="65" t="str">
        <f t="shared" si="22"/>
        <v>Ostatní</v>
      </c>
      <c r="E65" s="107">
        <f>IFERROR(E23*'Klíč opční 1'!E65,0)</f>
        <v>0</v>
      </c>
      <c r="F65" s="107">
        <f>IFERROR(F23*'Klíč opční 1'!F65,0)</f>
        <v>0</v>
      </c>
      <c r="G65" s="107">
        <f>IFERROR(G23*'Klíč opční 1'!G65,0)</f>
        <v>0</v>
      </c>
      <c r="H65" s="107">
        <f>IFERROR(H23*'Klíč opční 1'!H65,0)</f>
        <v>0</v>
      </c>
      <c r="I65" s="107">
        <f>IFERROR(I23*'Klíč opční 1'!I65,0)</f>
        <v>0</v>
      </c>
      <c r="J65" s="107">
        <f>IFERROR(J23*'Klíč opční 1'!J65,0)</f>
        <v>0</v>
      </c>
      <c r="K65" s="107">
        <f>IFERROR(K23*'Klíč opční 1'!K65,0)</f>
        <v>0</v>
      </c>
      <c r="L65" s="107">
        <f>IFERROR(L23*'Klíč opční 1'!L65,0)</f>
        <v>0</v>
      </c>
      <c r="M65" s="107">
        <f>IFERROR(M23*'Klíč opční 1'!M65,0)</f>
        <v>0</v>
      </c>
      <c r="N65" s="107">
        <f>IFERROR(N23*'Klíč opční 1'!N65,0)</f>
        <v>0</v>
      </c>
      <c r="O65" s="107">
        <f>IFERROR(O23*'Klíč opční 1'!O65,0)</f>
        <v>0</v>
      </c>
      <c r="P65" s="107">
        <f>IFERROR(P23*'Klíč opční 1'!P65,0)</f>
        <v>0</v>
      </c>
      <c r="Q65" s="107">
        <f>IFERROR(Q23*'Klíč opční 1'!Q65,0)</f>
        <v>0</v>
      </c>
      <c r="R65" s="107">
        <f>IFERROR(R23*'Klíč opční 1'!R65,0)</f>
        <v>0</v>
      </c>
      <c r="S65" s="107">
        <f>IFERROR(S23*'Klíč opční 1'!S65,0)</f>
        <v>0</v>
      </c>
      <c r="T65" s="107">
        <f>IFERROR(T23*'Klíč opční 1'!T65,0)</f>
        <v>0</v>
      </c>
      <c r="U65" s="107">
        <f>IFERROR(U23*'Klíč opční 1'!U65,0)</f>
        <v>0</v>
      </c>
      <c r="V65" s="107">
        <f>IFERROR(V23*'Klíč opční 1'!V65,0)</f>
        <v>0</v>
      </c>
      <c r="W65" s="107">
        <f>IFERROR(W23*'Klíč opční 1'!W65,0)</f>
        <v>0</v>
      </c>
      <c r="X65" s="107">
        <f>IFERROR(X23*'Klíč opční 1'!X65,0)</f>
        <v>0</v>
      </c>
      <c r="Y65" s="107">
        <f>IFERROR(Y23*'Klíč opční 1'!Y65,0)</f>
        <v>0</v>
      </c>
      <c r="Z65" s="107">
        <f>IFERROR(Z23*'Klíč opční 1'!Z65,0)</f>
        <v>0</v>
      </c>
      <c r="AA65" s="107">
        <f>IFERROR(AA23*'Klíč opční 1'!AA65,0)</f>
        <v>0</v>
      </c>
      <c r="AB65" s="107">
        <f>IFERROR(AB23*'Klíč opční 1'!AB65,0)</f>
        <v>0</v>
      </c>
      <c r="AC65" s="107">
        <f>IFERROR(AC23*'Klíč opční 1'!AC65,0)</f>
        <v>0</v>
      </c>
      <c r="AD65" s="107">
        <f>IFERROR(AD23*'Klíč opční 1'!AD65,0)</f>
        <v>0</v>
      </c>
      <c r="AE65" s="107">
        <f>IFERROR(AE23*'Klíč opční 1'!AE65,0)</f>
        <v>0</v>
      </c>
      <c r="AF65" s="107">
        <f>IFERROR(AF23*'Klíč opční 1'!AF65,0)</f>
        <v>0</v>
      </c>
      <c r="AG65" s="107">
        <f>IFERROR(AG23*'Klíč opční 1'!AG65,0)</f>
        <v>0</v>
      </c>
      <c r="AH65" s="107">
        <f>IFERROR(AH23*'Klíč opční 1'!AH65,0)</f>
        <v>0</v>
      </c>
      <c r="AI65" s="107">
        <f>IFERROR(AI23*'Klíč opční 1'!AI65,0)</f>
        <v>0</v>
      </c>
      <c r="AJ65" s="107">
        <f>IFERROR(AJ23*'Klíč opční 1'!AJ65,0)</f>
        <v>0</v>
      </c>
      <c r="AK65" s="107">
        <f>IFERROR(AK23*'Klíč opční 1'!AK65,0)</f>
        <v>0</v>
      </c>
      <c r="AL65" s="24">
        <f t="shared" si="25"/>
        <v>0</v>
      </c>
      <c r="AM65" s="107">
        <f t="shared" si="26"/>
        <v>0</v>
      </c>
      <c r="AN65" s="107">
        <f t="shared" si="27"/>
        <v>0</v>
      </c>
      <c r="AO65" s="129">
        <f t="shared" si="23"/>
        <v>0</v>
      </c>
      <c r="AP65" s="888">
        <f t="shared" si="24"/>
        <v>0</v>
      </c>
      <c r="AQ65" s="888">
        <f t="shared" si="24"/>
        <v>0</v>
      </c>
      <c r="AR65" s="888">
        <f t="shared" si="24"/>
        <v>0</v>
      </c>
      <c r="AS65" s="889">
        <f t="shared" si="24"/>
        <v>1</v>
      </c>
    </row>
    <row r="66" spans="1:45" x14ac:dyDescent="0.3">
      <c r="A66" s="4">
        <f t="shared" si="22"/>
        <v>13</v>
      </c>
      <c r="B66" s="45" t="str">
        <f t="shared" si="22"/>
        <v>Ostatní služby</v>
      </c>
      <c r="C66" s="340" t="str">
        <f t="shared" si="22"/>
        <v>13.1</v>
      </c>
      <c r="D66" s="65" t="str">
        <f t="shared" si="22"/>
        <v>Ostraha</v>
      </c>
      <c r="E66" s="107">
        <f>IFERROR(E24*'Klíč opční 1'!E66,0)</f>
        <v>0</v>
      </c>
      <c r="F66" s="107">
        <f>IFERROR(F24*'Klíč opční 1'!F66,0)</f>
        <v>0</v>
      </c>
      <c r="G66" s="107">
        <f>IFERROR(G24*'Klíč opční 1'!G66,0)</f>
        <v>0</v>
      </c>
      <c r="H66" s="107">
        <f>IFERROR(H24*'Klíč opční 1'!H66,0)</f>
        <v>0</v>
      </c>
      <c r="I66" s="107">
        <f>IFERROR(I24*'Klíč opční 1'!I66,0)</f>
        <v>0</v>
      </c>
      <c r="J66" s="107">
        <f>IFERROR(J24*'Klíč opční 1'!J66,0)</f>
        <v>0</v>
      </c>
      <c r="K66" s="107">
        <f>IFERROR(K24*'Klíč opční 1'!K66,0)</f>
        <v>0</v>
      </c>
      <c r="L66" s="107">
        <f>IFERROR(L24*'Klíč opční 1'!L66,0)</f>
        <v>0</v>
      </c>
      <c r="M66" s="107">
        <f>IFERROR(M24*'Klíč opční 1'!M66,0)</f>
        <v>0</v>
      </c>
      <c r="N66" s="107">
        <f>IFERROR(N24*'Klíč opční 1'!N66,0)</f>
        <v>0</v>
      </c>
      <c r="O66" s="107">
        <f>IFERROR(O24*'Klíč opční 1'!O66,0)</f>
        <v>0</v>
      </c>
      <c r="P66" s="107">
        <f>IFERROR(P24*'Klíč opční 1'!P66,0)</f>
        <v>0</v>
      </c>
      <c r="Q66" s="107">
        <f>IFERROR(Q24*'Klíč opční 1'!Q66,0)</f>
        <v>0</v>
      </c>
      <c r="R66" s="107">
        <f>IFERROR(R24*'Klíč opční 1'!R66,0)</f>
        <v>0</v>
      </c>
      <c r="S66" s="107">
        <f>IFERROR(S24*'Klíč opční 1'!S66,0)</f>
        <v>0</v>
      </c>
      <c r="T66" s="107">
        <f>IFERROR(T24*'Klíč opční 1'!T66,0)</f>
        <v>0</v>
      </c>
      <c r="U66" s="107">
        <f>IFERROR(U24*'Klíč opční 1'!U66,0)</f>
        <v>0</v>
      </c>
      <c r="V66" s="107">
        <f>IFERROR(V24*'Klíč opční 1'!V66,0)</f>
        <v>0</v>
      </c>
      <c r="W66" s="107">
        <f>IFERROR(W24*'Klíč opční 1'!W66,0)</f>
        <v>0</v>
      </c>
      <c r="X66" s="107">
        <f>IFERROR(X24*'Klíč opční 1'!X66,0)</f>
        <v>0</v>
      </c>
      <c r="Y66" s="107">
        <f>IFERROR(Y24*'Klíč opční 1'!Y66,0)</f>
        <v>0</v>
      </c>
      <c r="Z66" s="107">
        <f>IFERROR(Z24*'Klíč opční 1'!Z66,0)</f>
        <v>0</v>
      </c>
      <c r="AA66" s="107">
        <f>IFERROR(AA24*'Klíč opční 1'!AA66,0)</f>
        <v>0</v>
      </c>
      <c r="AB66" s="107">
        <f>IFERROR(AB24*'Klíč opční 1'!AB66,0)</f>
        <v>0</v>
      </c>
      <c r="AC66" s="107">
        <f>IFERROR(AC24*'Klíč opční 1'!AC66,0)</f>
        <v>0</v>
      </c>
      <c r="AD66" s="107">
        <f>IFERROR(AD24*'Klíč opční 1'!AD66,0)</f>
        <v>0</v>
      </c>
      <c r="AE66" s="107">
        <f>IFERROR(AE24*'Klíč opční 1'!AE66,0)</f>
        <v>0</v>
      </c>
      <c r="AF66" s="107">
        <f>IFERROR(AF24*'Klíč opční 1'!AF66,0)</f>
        <v>0</v>
      </c>
      <c r="AG66" s="107">
        <f>IFERROR(AG24*'Klíč opční 1'!AG66,0)</f>
        <v>0</v>
      </c>
      <c r="AH66" s="107">
        <f>IFERROR(AH24*'Klíč opční 1'!AH66,0)</f>
        <v>0</v>
      </c>
      <c r="AI66" s="107">
        <f>IFERROR(AI24*'Klíč opční 1'!AI66,0)</f>
        <v>0</v>
      </c>
      <c r="AJ66" s="107">
        <f>IFERROR(AJ24*'Klíč opční 1'!AJ66,0)</f>
        <v>0</v>
      </c>
      <c r="AK66" s="107">
        <f>IFERROR(AK24*'Klíč opční 1'!AK66,0)</f>
        <v>0</v>
      </c>
      <c r="AL66" s="24">
        <f t="shared" si="25"/>
        <v>0</v>
      </c>
      <c r="AM66" s="107">
        <f t="shared" si="26"/>
        <v>0</v>
      </c>
      <c r="AN66" s="107">
        <f t="shared" si="27"/>
        <v>0</v>
      </c>
      <c r="AO66" s="129">
        <f t="shared" si="23"/>
        <v>0</v>
      </c>
      <c r="AP66" s="888">
        <f t="shared" si="24"/>
        <v>0</v>
      </c>
      <c r="AQ66" s="888">
        <f t="shared" si="24"/>
        <v>0</v>
      </c>
      <c r="AR66" s="888">
        <f t="shared" si="24"/>
        <v>0</v>
      </c>
      <c r="AS66" s="889">
        <f t="shared" si="24"/>
        <v>1</v>
      </c>
    </row>
    <row r="67" spans="1:45" x14ac:dyDescent="0.3">
      <c r="A67" s="4"/>
      <c r="B67" s="45"/>
      <c r="C67" s="340" t="str">
        <f t="shared" ref="C67:D70" si="28">IF(C25="","",C25)</f>
        <v>13.2</v>
      </c>
      <c r="D67" s="65" t="str">
        <f t="shared" si="28"/>
        <v>Ostatní služby</v>
      </c>
      <c r="E67" s="107">
        <f>IFERROR(E25*'Klíč opční 1'!E67,0)</f>
        <v>0</v>
      </c>
      <c r="F67" s="107">
        <f>IFERROR(F25*'Klíč opční 1'!F67,0)</f>
        <v>0</v>
      </c>
      <c r="G67" s="107">
        <f>IFERROR(G25*'Klíč opční 1'!G67,0)</f>
        <v>0</v>
      </c>
      <c r="H67" s="107">
        <f>IFERROR(H25*'Klíč opční 1'!H67,0)</f>
        <v>0</v>
      </c>
      <c r="I67" s="107">
        <f>IFERROR(I25*'Klíč opční 1'!I67,0)</f>
        <v>0</v>
      </c>
      <c r="J67" s="107">
        <f>IFERROR(J25*'Klíč opční 1'!J67,0)</f>
        <v>0</v>
      </c>
      <c r="K67" s="107">
        <f>IFERROR(K25*'Klíč opční 1'!K67,0)</f>
        <v>0</v>
      </c>
      <c r="L67" s="107">
        <f>IFERROR(L25*'Klíč opční 1'!L67,0)</f>
        <v>0</v>
      </c>
      <c r="M67" s="107">
        <f>IFERROR(M25*'Klíč opční 1'!M67,0)</f>
        <v>0</v>
      </c>
      <c r="N67" s="107">
        <f>IFERROR(N25*'Klíč opční 1'!N67,0)</f>
        <v>0</v>
      </c>
      <c r="O67" s="107">
        <f>IFERROR(O25*'Klíč opční 1'!O67,0)</f>
        <v>0</v>
      </c>
      <c r="P67" s="107">
        <f>IFERROR(P25*'Klíč opční 1'!P67,0)</f>
        <v>0</v>
      </c>
      <c r="Q67" s="107">
        <f>IFERROR(Q25*'Klíč opční 1'!Q67,0)</f>
        <v>0</v>
      </c>
      <c r="R67" s="107">
        <f>IFERROR(R25*'Klíč opční 1'!R67,0)</f>
        <v>0</v>
      </c>
      <c r="S67" s="107">
        <f>IFERROR(S25*'Klíč opční 1'!S67,0)</f>
        <v>0</v>
      </c>
      <c r="T67" s="107">
        <f>IFERROR(T25*'Klíč opční 1'!T67,0)</f>
        <v>0</v>
      </c>
      <c r="U67" s="107">
        <f>IFERROR(U25*'Klíč opční 1'!U67,0)</f>
        <v>0</v>
      </c>
      <c r="V67" s="107">
        <f>IFERROR(V25*'Klíč opční 1'!V67,0)</f>
        <v>0</v>
      </c>
      <c r="W67" s="107">
        <f>IFERROR(W25*'Klíč opční 1'!W67,0)</f>
        <v>0</v>
      </c>
      <c r="X67" s="107">
        <f>IFERROR(X25*'Klíč opční 1'!X67,0)</f>
        <v>0</v>
      </c>
      <c r="Y67" s="107">
        <f>IFERROR(Y25*'Klíč opční 1'!Y67,0)</f>
        <v>0</v>
      </c>
      <c r="Z67" s="107">
        <f>IFERROR(Z25*'Klíč opční 1'!Z67,0)</f>
        <v>0</v>
      </c>
      <c r="AA67" s="107">
        <f>IFERROR(AA25*'Klíč opční 1'!AA67,0)</f>
        <v>0</v>
      </c>
      <c r="AB67" s="107">
        <f>IFERROR(AB25*'Klíč opční 1'!AB67,0)</f>
        <v>0</v>
      </c>
      <c r="AC67" s="107">
        <f>IFERROR(AC25*'Klíč opční 1'!AC67,0)</f>
        <v>0</v>
      </c>
      <c r="AD67" s="107">
        <f>IFERROR(AD25*'Klíč opční 1'!AD67,0)</f>
        <v>0</v>
      </c>
      <c r="AE67" s="107">
        <f>IFERROR(AE25*'Klíč opční 1'!AE67,0)</f>
        <v>0</v>
      </c>
      <c r="AF67" s="107">
        <f>IFERROR(AF25*'Klíč opční 1'!AF67,0)</f>
        <v>0</v>
      </c>
      <c r="AG67" s="107">
        <f>IFERROR(AG25*'Klíč opční 1'!AG67,0)</f>
        <v>0</v>
      </c>
      <c r="AH67" s="107">
        <f>IFERROR(AH25*'Klíč opční 1'!AH67,0)</f>
        <v>0</v>
      </c>
      <c r="AI67" s="107">
        <f>IFERROR(AI25*'Klíč opční 1'!AI67,0)</f>
        <v>0</v>
      </c>
      <c r="AJ67" s="107">
        <f>IFERROR(AJ25*'Klíč opční 1'!AJ67,0)</f>
        <v>0</v>
      </c>
      <c r="AK67" s="107">
        <f>IFERROR(AK25*'Klíč opční 1'!AK67,0)</f>
        <v>0</v>
      </c>
      <c r="AL67" s="24">
        <f t="shared" si="25"/>
        <v>0</v>
      </c>
      <c r="AM67" s="107">
        <f t="shared" si="26"/>
        <v>0</v>
      </c>
      <c r="AN67" s="107">
        <f t="shared" si="27"/>
        <v>0</v>
      </c>
      <c r="AO67" s="129">
        <f t="shared" si="23"/>
        <v>0</v>
      </c>
      <c r="AP67" s="888">
        <f t="shared" si="24"/>
        <v>0</v>
      </c>
      <c r="AQ67" s="888">
        <f t="shared" si="24"/>
        <v>0</v>
      </c>
      <c r="AR67" s="888">
        <f t="shared" si="24"/>
        <v>0</v>
      </c>
      <c r="AS67" s="889">
        <f t="shared" si="24"/>
        <v>1</v>
      </c>
    </row>
    <row r="68" spans="1:45" x14ac:dyDescent="0.3">
      <c r="A68" s="4">
        <f t="shared" ref="A68:B80" si="29">IF(A26="","",A26)</f>
        <v>14</v>
      </c>
      <c r="B68" s="45" t="str">
        <f t="shared" si="29"/>
        <v>Provozní režie</v>
      </c>
      <c r="C68" s="340" t="str">
        <f t="shared" si="28"/>
        <v/>
      </c>
      <c r="D68" s="65" t="str">
        <f t="shared" si="28"/>
        <v/>
      </c>
      <c r="E68" s="107">
        <f>IFERROR(E26*'Klíč opční 1'!E68,0)</f>
        <v>0</v>
      </c>
      <c r="F68" s="107">
        <f>IFERROR(F26*'Klíč opční 1'!F68,0)</f>
        <v>0</v>
      </c>
      <c r="G68" s="107">
        <f>IFERROR(G26*'Klíč opční 1'!G68,0)</f>
        <v>0</v>
      </c>
      <c r="H68" s="107">
        <f>IFERROR(H26*'Klíč opční 1'!H68,0)</f>
        <v>0</v>
      </c>
      <c r="I68" s="107">
        <f>IFERROR(I26*'Klíč opční 1'!I68,0)</f>
        <v>0</v>
      </c>
      <c r="J68" s="107">
        <f>IFERROR(J26*'Klíč opční 1'!J68,0)</f>
        <v>0</v>
      </c>
      <c r="K68" s="107">
        <f>IFERROR(K26*'Klíč opční 1'!K68,0)</f>
        <v>0</v>
      </c>
      <c r="L68" s="107">
        <f>IFERROR(L26*'Klíč opční 1'!L68,0)</f>
        <v>0</v>
      </c>
      <c r="M68" s="107">
        <f>IFERROR(M26*'Klíč opční 1'!M68,0)</f>
        <v>0</v>
      </c>
      <c r="N68" s="107">
        <f>IFERROR(N26*'Klíč opční 1'!N68,0)</f>
        <v>0</v>
      </c>
      <c r="O68" s="107">
        <f>IFERROR(O26*'Klíč opční 1'!O68,0)</f>
        <v>0</v>
      </c>
      <c r="P68" s="107">
        <f>IFERROR(P26*'Klíč opční 1'!P68,0)</f>
        <v>0</v>
      </c>
      <c r="Q68" s="107">
        <f>IFERROR(Q26*'Klíč opční 1'!Q68,0)</f>
        <v>0</v>
      </c>
      <c r="R68" s="107">
        <f>IFERROR(R26*'Klíč opční 1'!R68,0)</f>
        <v>0</v>
      </c>
      <c r="S68" s="107">
        <f>IFERROR(S26*'Klíč opční 1'!S68,0)</f>
        <v>0</v>
      </c>
      <c r="T68" s="107">
        <f>IFERROR(T26*'Klíč opční 1'!T68,0)</f>
        <v>0</v>
      </c>
      <c r="U68" s="107">
        <f>IFERROR(U26*'Klíč opční 1'!U68,0)</f>
        <v>0</v>
      </c>
      <c r="V68" s="107">
        <f>IFERROR(V26*'Klíč opční 1'!V68,0)</f>
        <v>0</v>
      </c>
      <c r="W68" s="107">
        <f>IFERROR(W26*'Klíč opční 1'!W68,0)</f>
        <v>0</v>
      </c>
      <c r="X68" s="107">
        <f>IFERROR(X26*'Klíč opční 1'!X68,0)</f>
        <v>0</v>
      </c>
      <c r="Y68" s="107">
        <f>IFERROR(Y26*'Klíč opční 1'!Y68,0)</f>
        <v>0</v>
      </c>
      <c r="Z68" s="107">
        <f>IFERROR(Z26*'Klíč opční 1'!Z68,0)</f>
        <v>0</v>
      </c>
      <c r="AA68" s="107">
        <f>IFERROR(AA26*'Klíč opční 1'!AA68,0)</f>
        <v>0</v>
      </c>
      <c r="AB68" s="107">
        <f>IFERROR(AB26*'Klíč opční 1'!AB68,0)</f>
        <v>0</v>
      </c>
      <c r="AC68" s="107">
        <f>IFERROR(AC26*'Klíč opční 1'!AC68,0)</f>
        <v>0</v>
      </c>
      <c r="AD68" s="107">
        <f>IFERROR(AD26*'Klíč opční 1'!AD68,0)</f>
        <v>0</v>
      </c>
      <c r="AE68" s="107">
        <f>IFERROR(AE26*'Klíč opční 1'!AE68,0)</f>
        <v>0</v>
      </c>
      <c r="AF68" s="107">
        <f>IFERROR(AF26*'Klíč opční 1'!AF68,0)</f>
        <v>0</v>
      </c>
      <c r="AG68" s="107">
        <f>IFERROR(AG26*'Klíč opční 1'!AG68,0)</f>
        <v>0</v>
      </c>
      <c r="AH68" s="107">
        <f>IFERROR(AH26*'Klíč opční 1'!AH68,0)</f>
        <v>0</v>
      </c>
      <c r="AI68" s="107">
        <f>IFERROR(AI26*'Klíč opční 1'!AI68,0)</f>
        <v>0</v>
      </c>
      <c r="AJ68" s="107">
        <f>IFERROR(AJ26*'Klíč opční 1'!AJ68,0)</f>
        <v>0</v>
      </c>
      <c r="AK68" s="107">
        <f>IFERROR(AK26*'Klíč opční 1'!AK68,0)</f>
        <v>0</v>
      </c>
      <c r="AL68" s="24">
        <f t="shared" si="25"/>
        <v>0</v>
      </c>
      <c r="AM68" s="107">
        <f t="shared" si="26"/>
        <v>0</v>
      </c>
      <c r="AN68" s="107">
        <f t="shared" si="27"/>
        <v>0</v>
      </c>
      <c r="AO68" s="129">
        <f t="shared" si="23"/>
        <v>0</v>
      </c>
      <c r="AP68" s="888">
        <f t="shared" si="24"/>
        <v>0</v>
      </c>
      <c r="AQ68" s="888">
        <f t="shared" si="24"/>
        <v>0</v>
      </c>
      <c r="AR68" s="888">
        <f t="shared" si="24"/>
        <v>0</v>
      </c>
      <c r="AS68" s="889">
        <f t="shared" si="24"/>
        <v>1</v>
      </c>
    </row>
    <row r="69" spans="1:45" x14ac:dyDescent="0.3">
      <c r="A69" s="4">
        <f t="shared" si="29"/>
        <v>15</v>
      </c>
      <c r="B69" s="45" t="str">
        <f t="shared" si="29"/>
        <v>Správní režie</v>
      </c>
      <c r="C69" s="340" t="str">
        <f t="shared" si="28"/>
        <v/>
      </c>
      <c r="D69" s="65" t="str">
        <f t="shared" si="28"/>
        <v/>
      </c>
      <c r="E69" s="107">
        <f>IFERROR(E27*'Klíč opční 1'!E69,0)</f>
        <v>0</v>
      </c>
      <c r="F69" s="107">
        <f>IFERROR(F27*'Klíč opční 1'!F69,0)</f>
        <v>0</v>
      </c>
      <c r="G69" s="107">
        <f>IFERROR(G27*'Klíč opční 1'!G69,0)</f>
        <v>0</v>
      </c>
      <c r="H69" s="107">
        <f>IFERROR(H27*'Klíč opční 1'!H69,0)</f>
        <v>0</v>
      </c>
      <c r="I69" s="107">
        <f>IFERROR(I27*'Klíč opční 1'!I69,0)</f>
        <v>0</v>
      </c>
      <c r="J69" s="107">
        <f>IFERROR(J27*'Klíč opční 1'!J69,0)</f>
        <v>0</v>
      </c>
      <c r="K69" s="107">
        <f>IFERROR(K27*'Klíč opční 1'!K69,0)</f>
        <v>0</v>
      </c>
      <c r="L69" s="107">
        <f>IFERROR(L27*'Klíč opční 1'!L69,0)</f>
        <v>0</v>
      </c>
      <c r="M69" s="107">
        <f>IFERROR(M27*'Klíč opční 1'!M69,0)</f>
        <v>0</v>
      </c>
      <c r="N69" s="107">
        <f>IFERROR(N27*'Klíč opční 1'!N69,0)</f>
        <v>0</v>
      </c>
      <c r="O69" s="107">
        <f>IFERROR(O27*'Klíč opční 1'!O69,0)</f>
        <v>0</v>
      </c>
      <c r="P69" s="107">
        <f>IFERROR(P27*'Klíč opční 1'!P69,0)</f>
        <v>0</v>
      </c>
      <c r="Q69" s="107">
        <f>IFERROR(Q27*'Klíč opční 1'!Q69,0)</f>
        <v>0</v>
      </c>
      <c r="R69" s="107">
        <f>IFERROR(R27*'Klíč opční 1'!R69,0)</f>
        <v>0</v>
      </c>
      <c r="S69" s="107">
        <f>IFERROR(S27*'Klíč opční 1'!S69,0)</f>
        <v>0</v>
      </c>
      <c r="T69" s="107">
        <f>IFERROR(T27*'Klíč opční 1'!T69,0)</f>
        <v>0</v>
      </c>
      <c r="U69" s="107">
        <f>IFERROR(U27*'Klíč opční 1'!U69,0)</f>
        <v>0</v>
      </c>
      <c r="V69" s="107">
        <f>IFERROR(V27*'Klíč opční 1'!V69,0)</f>
        <v>0</v>
      </c>
      <c r="W69" s="107">
        <f>IFERROR(W27*'Klíč opční 1'!W69,0)</f>
        <v>0</v>
      </c>
      <c r="X69" s="107">
        <f>IFERROR(X27*'Klíč opční 1'!X69,0)</f>
        <v>0</v>
      </c>
      <c r="Y69" s="107">
        <f>IFERROR(Y27*'Klíč opční 1'!Y69,0)</f>
        <v>0</v>
      </c>
      <c r="Z69" s="107">
        <f>IFERROR(Z27*'Klíč opční 1'!Z69,0)</f>
        <v>0</v>
      </c>
      <c r="AA69" s="107">
        <f>IFERROR(AA27*'Klíč opční 1'!AA69,0)</f>
        <v>0</v>
      </c>
      <c r="AB69" s="107">
        <f>IFERROR(AB27*'Klíč opční 1'!AB69,0)</f>
        <v>0</v>
      </c>
      <c r="AC69" s="107">
        <f>IFERROR(AC27*'Klíč opční 1'!AC69,0)</f>
        <v>0</v>
      </c>
      <c r="AD69" s="107">
        <f>IFERROR(AD27*'Klíč opční 1'!AD69,0)</f>
        <v>0</v>
      </c>
      <c r="AE69" s="107">
        <f>IFERROR(AE27*'Klíč opční 1'!AE69,0)</f>
        <v>0</v>
      </c>
      <c r="AF69" s="107">
        <f>IFERROR(AF27*'Klíč opční 1'!AF69,0)</f>
        <v>0</v>
      </c>
      <c r="AG69" s="107">
        <f>IFERROR(AG27*'Klíč opční 1'!AG69,0)</f>
        <v>0</v>
      </c>
      <c r="AH69" s="107">
        <f>IFERROR(AH27*'Klíč opční 1'!AH69,0)</f>
        <v>0</v>
      </c>
      <c r="AI69" s="107">
        <f>IFERROR(AI27*'Klíč opční 1'!AI69,0)</f>
        <v>0</v>
      </c>
      <c r="AJ69" s="107">
        <f>IFERROR(AJ27*'Klíč opční 1'!AJ69,0)</f>
        <v>0</v>
      </c>
      <c r="AK69" s="107">
        <f>IFERROR(AK27*'Klíč opční 1'!AK69,0)</f>
        <v>0</v>
      </c>
      <c r="AL69" s="24">
        <f t="shared" si="25"/>
        <v>0</v>
      </c>
      <c r="AM69" s="107">
        <f t="shared" si="26"/>
        <v>0</v>
      </c>
      <c r="AN69" s="107">
        <f t="shared" si="27"/>
        <v>0</v>
      </c>
      <c r="AO69" s="129">
        <f t="shared" si="23"/>
        <v>0</v>
      </c>
      <c r="AP69" s="888">
        <f t="shared" si="24"/>
        <v>0</v>
      </c>
      <c r="AQ69" s="888">
        <f t="shared" si="24"/>
        <v>0</v>
      </c>
      <c r="AR69" s="888">
        <f t="shared" si="24"/>
        <v>0</v>
      </c>
      <c r="AS69" s="889">
        <f t="shared" si="24"/>
        <v>1</v>
      </c>
    </row>
    <row r="70" spans="1:45" x14ac:dyDescent="0.3">
      <c r="A70" s="9">
        <f t="shared" si="29"/>
        <v>16</v>
      </c>
      <c r="B70" s="67" t="str">
        <f t="shared" si="29"/>
        <v>Zisk</v>
      </c>
      <c r="C70" s="341" t="str">
        <f t="shared" si="28"/>
        <v/>
      </c>
      <c r="D70" s="68" t="str">
        <f t="shared" si="28"/>
        <v/>
      </c>
      <c r="E70" s="107">
        <f>IFERROR(E28*'Klíč opční 1'!E70,0)</f>
        <v>0</v>
      </c>
      <c r="F70" s="107">
        <f>IFERROR(F28*'Klíč opční 1'!F70,0)</f>
        <v>0</v>
      </c>
      <c r="G70" s="107">
        <f>IFERROR(G28*'Klíč opční 1'!G70,0)</f>
        <v>0</v>
      </c>
      <c r="H70" s="107">
        <f>IFERROR(H28*'Klíč opční 1'!H70,0)</f>
        <v>0</v>
      </c>
      <c r="I70" s="107">
        <f>IFERROR(I28*'Klíč opční 1'!I70,0)</f>
        <v>0</v>
      </c>
      <c r="J70" s="107">
        <f>IFERROR(J28*'Klíč opční 1'!J70,0)</f>
        <v>0</v>
      </c>
      <c r="K70" s="107">
        <f>IFERROR(K28*'Klíč opční 1'!K70,0)</f>
        <v>0</v>
      </c>
      <c r="L70" s="107">
        <f>IFERROR(L28*'Klíč opční 1'!L70,0)</f>
        <v>0</v>
      </c>
      <c r="M70" s="107">
        <f>IFERROR(M28*'Klíč opční 1'!M70,0)</f>
        <v>0</v>
      </c>
      <c r="N70" s="107">
        <f>IFERROR(N28*'Klíč opční 1'!N70,0)</f>
        <v>0</v>
      </c>
      <c r="O70" s="107">
        <f>IFERROR(O28*'Klíč opční 1'!O70,0)</f>
        <v>0</v>
      </c>
      <c r="P70" s="107">
        <f>IFERROR(P28*'Klíč opční 1'!P70,0)</f>
        <v>0</v>
      </c>
      <c r="Q70" s="107">
        <f>IFERROR(Q28*'Klíč opční 1'!Q70,0)</f>
        <v>0</v>
      </c>
      <c r="R70" s="107">
        <f>IFERROR(R28*'Klíč opční 1'!R70,0)</f>
        <v>0</v>
      </c>
      <c r="S70" s="107">
        <f>IFERROR(S28*'Klíč opční 1'!S70,0)</f>
        <v>0</v>
      </c>
      <c r="T70" s="107">
        <f>IFERROR(T28*'Klíč opční 1'!T70,0)</f>
        <v>0</v>
      </c>
      <c r="U70" s="107">
        <f>IFERROR(U28*'Klíč opční 1'!U70,0)</f>
        <v>0</v>
      </c>
      <c r="V70" s="107">
        <f>IFERROR(V28*'Klíč opční 1'!V70,0)</f>
        <v>0</v>
      </c>
      <c r="W70" s="107">
        <f>IFERROR(W28*'Klíč opční 1'!W70,0)</f>
        <v>0</v>
      </c>
      <c r="X70" s="107">
        <f>IFERROR(X28*'Klíč opční 1'!X70,0)</f>
        <v>0</v>
      </c>
      <c r="Y70" s="107">
        <f>IFERROR(Y28*'Klíč opční 1'!Y70,0)</f>
        <v>0</v>
      </c>
      <c r="Z70" s="107">
        <f>IFERROR(Z28*'Klíč opční 1'!Z70,0)</f>
        <v>0</v>
      </c>
      <c r="AA70" s="107">
        <f>IFERROR(AA28*'Klíč opční 1'!AA70,0)</f>
        <v>0</v>
      </c>
      <c r="AB70" s="107">
        <f>IFERROR(AB28*'Klíč opční 1'!AB70,0)</f>
        <v>0</v>
      </c>
      <c r="AC70" s="107">
        <f>IFERROR(AC28*'Klíč opční 1'!AC70,0)</f>
        <v>0</v>
      </c>
      <c r="AD70" s="107">
        <f>IFERROR(AD28*'Klíč opční 1'!AD70,0)</f>
        <v>0</v>
      </c>
      <c r="AE70" s="107">
        <f>IFERROR(AE28*'Klíč opční 1'!AE70,0)</f>
        <v>0</v>
      </c>
      <c r="AF70" s="107">
        <f>IFERROR(AF28*'Klíč opční 1'!AF70,0)</f>
        <v>0</v>
      </c>
      <c r="AG70" s="107">
        <f>IFERROR(AG28*'Klíč opční 1'!AG70,0)</f>
        <v>0</v>
      </c>
      <c r="AH70" s="107">
        <f>IFERROR(AH28*'Klíč opční 1'!AH70,0)</f>
        <v>0</v>
      </c>
      <c r="AI70" s="107">
        <f>IFERROR(AI28*'Klíč opční 1'!AI70,0)</f>
        <v>0</v>
      </c>
      <c r="AJ70" s="107">
        <f>IFERROR(AJ28*'Klíč opční 1'!AJ70,0)</f>
        <v>0</v>
      </c>
      <c r="AK70" s="107">
        <f>IFERROR(AK28*'Klíč opční 1'!AK70,0)</f>
        <v>0</v>
      </c>
      <c r="AL70" s="24">
        <f t="shared" si="25"/>
        <v>0</v>
      </c>
      <c r="AM70" s="107">
        <f t="shared" si="26"/>
        <v>0</v>
      </c>
      <c r="AN70" s="107">
        <f t="shared" si="27"/>
        <v>0</v>
      </c>
      <c r="AO70" s="129">
        <f t="shared" si="23"/>
        <v>0</v>
      </c>
      <c r="AP70" s="890">
        <f t="shared" si="24"/>
        <v>0</v>
      </c>
      <c r="AQ70" s="888">
        <f t="shared" si="24"/>
        <v>0</v>
      </c>
      <c r="AR70" s="890">
        <f t="shared" si="24"/>
        <v>0</v>
      </c>
      <c r="AS70" s="891">
        <f t="shared" si="24"/>
        <v>1</v>
      </c>
    </row>
    <row r="71" spans="1:45" ht="15.6" thickBot="1" x14ac:dyDescent="0.4">
      <c r="A71" s="5">
        <f t="shared" si="29"/>
        <v>21</v>
      </c>
      <c r="B71" s="69" t="str">
        <f t="shared" si="29"/>
        <v>Výchozí cena opční 1 [tis.Kč]</v>
      </c>
      <c r="C71" s="342" t="str">
        <f>IF(C29="","",C29)</f>
        <v/>
      </c>
      <c r="D71" s="70" t="s">
        <v>460</v>
      </c>
      <c r="E71" s="108">
        <f t="shared" ref="E71:K71" si="30">SUM(E45:E70)</f>
        <v>0</v>
      </c>
      <c r="F71" s="108">
        <f t="shared" si="30"/>
        <v>0</v>
      </c>
      <c r="G71" s="108">
        <f t="shared" si="30"/>
        <v>0</v>
      </c>
      <c r="H71" s="108">
        <f t="shared" si="30"/>
        <v>0</v>
      </c>
      <c r="I71" s="108">
        <f t="shared" si="30"/>
        <v>0</v>
      </c>
      <c r="J71" s="108">
        <f t="shared" si="30"/>
        <v>0</v>
      </c>
      <c r="K71" s="108">
        <f t="shared" si="30"/>
        <v>0</v>
      </c>
      <c r="L71" s="108">
        <f t="shared" ref="L71:AM71" si="31">SUM(L45:L70)</f>
        <v>0</v>
      </c>
      <c r="M71" s="108">
        <f t="shared" si="31"/>
        <v>0</v>
      </c>
      <c r="N71" s="108">
        <f t="shared" si="31"/>
        <v>0</v>
      </c>
      <c r="O71" s="108">
        <f t="shared" si="31"/>
        <v>0</v>
      </c>
      <c r="P71" s="108">
        <f t="shared" si="31"/>
        <v>0</v>
      </c>
      <c r="Q71" s="108">
        <f t="shared" si="31"/>
        <v>0</v>
      </c>
      <c r="R71" s="108">
        <f t="shared" si="31"/>
        <v>0</v>
      </c>
      <c r="S71" s="108">
        <f t="shared" si="31"/>
        <v>0</v>
      </c>
      <c r="T71" s="108">
        <f t="shared" si="31"/>
        <v>0</v>
      </c>
      <c r="U71" s="108">
        <f t="shared" si="31"/>
        <v>0</v>
      </c>
      <c r="V71" s="108">
        <f t="shared" si="31"/>
        <v>0</v>
      </c>
      <c r="W71" s="108">
        <f t="shared" si="31"/>
        <v>0</v>
      </c>
      <c r="X71" s="108">
        <f t="shared" si="31"/>
        <v>0</v>
      </c>
      <c r="Y71" s="108">
        <f t="shared" si="31"/>
        <v>0</v>
      </c>
      <c r="Z71" s="108">
        <f t="shared" si="31"/>
        <v>0</v>
      </c>
      <c r="AA71" s="108">
        <f t="shared" si="31"/>
        <v>0</v>
      </c>
      <c r="AB71" s="108">
        <f t="shared" si="31"/>
        <v>0</v>
      </c>
      <c r="AC71" s="108">
        <f t="shared" si="31"/>
        <v>0</v>
      </c>
      <c r="AD71" s="108">
        <f t="shared" si="31"/>
        <v>0</v>
      </c>
      <c r="AE71" s="108">
        <f t="shared" si="31"/>
        <v>0</v>
      </c>
      <c r="AF71" s="108">
        <f t="shared" si="31"/>
        <v>0</v>
      </c>
      <c r="AG71" s="108">
        <f t="shared" si="31"/>
        <v>0</v>
      </c>
      <c r="AH71" s="108">
        <f t="shared" si="31"/>
        <v>0</v>
      </c>
      <c r="AI71" s="108">
        <f t="shared" si="31"/>
        <v>0</v>
      </c>
      <c r="AJ71" s="108">
        <f t="shared" si="31"/>
        <v>0</v>
      </c>
      <c r="AK71" s="108">
        <f t="shared" si="31"/>
        <v>0</v>
      </c>
      <c r="AL71" s="27">
        <f t="shared" si="31"/>
        <v>0</v>
      </c>
      <c r="AM71" s="108">
        <f t="shared" si="31"/>
        <v>0</v>
      </c>
      <c r="AN71" s="108">
        <f t="shared" ref="AN71:AN79" si="32">SUM(E71:AK71)</f>
        <v>0</v>
      </c>
      <c r="AO71" s="130">
        <f t="shared" si="23"/>
        <v>0</v>
      </c>
      <c r="AP71" s="892">
        <f>SUMPRODUCT($AN45:$AN70,AP45:AP70)</f>
        <v>0</v>
      </c>
      <c r="AQ71" s="892">
        <f>SUMPRODUCT($AN45:$AN70,AQ45:AQ70)</f>
        <v>0</v>
      </c>
      <c r="AR71" s="892">
        <f>SUMPRODUCT($AN45:$AN70,AR45:AR70)</f>
        <v>0</v>
      </c>
      <c r="AS71" s="893">
        <f>SUMPRODUCT($AN45:$AN70,AS45:AS70)</f>
        <v>0</v>
      </c>
    </row>
    <row r="72" spans="1:45"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787"/>
      <c r="AM72" s="529"/>
      <c r="AN72" s="556"/>
      <c r="AO72" s="531"/>
      <c r="AP72" s="894"/>
      <c r="AQ72" s="894"/>
      <c r="AR72" s="894"/>
      <c r="AS72" s="895"/>
    </row>
    <row r="73" spans="1:45"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788"/>
      <c r="AM73" s="539"/>
      <c r="AN73" s="557"/>
      <c r="AO73" s="541"/>
      <c r="AP73" s="896"/>
      <c r="AQ73" s="896"/>
      <c r="AR73" s="896"/>
      <c r="AS73" s="897"/>
    </row>
    <row r="74" spans="1:45"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788"/>
      <c r="AM74" s="539"/>
      <c r="AN74" s="557"/>
      <c r="AO74" s="541"/>
      <c r="AP74" s="896"/>
      <c r="AQ74" s="896"/>
      <c r="AR74" s="896"/>
      <c r="AS74" s="897"/>
    </row>
    <row r="75" spans="1:45"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788"/>
      <c r="AM75" s="539"/>
      <c r="AN75" s="557"/>
      <c r="AO75" s="541"/>
      <c r="AP75" s="896"/>
      <c r="AQ75" s="896"/>
      <c r="AR75" s="896"/>
      <c r="AS75" s="897"/>
    </row>
    <row r="76" spans="1:45"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788"/>
      <c r="AM76" s="539"/>
      <c r="AN76" s="557"/>
      <c r="AO76" s="541"/>
      <c r="AP76" s="896"/>
      <c r="AQ76" s="896"/>
      <c r="AR76" s="896"/>
      <c r="AS76" s="897"/>
    </row>
    <row r="77" spans="1:45"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789"/>
      <c r="AM77" s="542"/>
      <c r="AN77" s="542"/>
      <c r="AO77" s="545"/>
      <c r="AP77" s="896"/>
      <c r="AQ77" s="896"/>
      <c r="AR77" s="896"/>
      <c r="AS77" s="897"/>
    </row>
    <row r="78" spans="1:45"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789"/>
      <c r="AM78" s="550"/>
      <c r="AN78" s="550"/>
      <c r="AO78" s="545"/>
      <c r="AP78" s="898"/>
      <c r="AQ78" s="898"/>
      <c r="AR78" s="898"/>
      <c r="AS78" s="899"/>
    </row>
    <row r="79" spans="1:45" ht="15" x14ac:dyDescent="0.35">
      <c r="A79" s="9">
        <f t="shared" si="29"/>
        <v>26</v>
      </c>
      <c r="B79" s="67" t="str">
        <f t="shared" si="29"/>
        <v>Výchozí dopravní výkon opční 1 [tis.vlkm]</v>
      </c>
      <c r="C79" s="67"/>
      <c r="D79" s="76" t="s">
        <v>461</v>
      </c>
      <c r="E79" s="109">
        <f>'Provoz opční 1'!C15</f>
        <v>0</v>
      </c>
      <c r="F79" s="109">
        <f>'Provoz opční 1'!D15</f>
        <v>0</v>
      </c>
      <c r="G79" s="109">
        <f>'Provoz opční 1'!E15</f>
        <v>0</v>
      </c>
      <c r="H79" s="109">
        <f>'Provoz opční 1'!F15</f>
        <v>0</v>
      </c>
      <c r="I79" s="109">
        <f>'Provoz opční 1'!G15</f>
        <v>0</v>
      </c>
      <c r="J79" s="109">
        <f>'Provoz opční 1'!H15</f>
        <v>546672</v>
      </c>
      <c r="K79" s="109">
        <f>'Provoz opční 1'!I15</f>
        <v>1253604</v>
      </c>
      <c r="L79" s="109">
        <f>'Provoz opční 1'!J15</f>
        <v>1253604</v>
      </c>
      <c r="M79" s="109">
        <f>'Provoz opční 1'!K15</f>
        <v>1253604</v>
      </c>
      <c r="N79" s="109">
        <f>'Provoz opční 1'!L15</f>
        <v>1253604</v>
      </c>
      <c r="O79" s="109">
        <f>'Provoz opční 1'!M15</f>
        <v>1253604</v>
      </c>
      <c r="P79" s="109">
        <f>'Provoz opční 1'!N15</f>
        <v>1253604</v>
      </c>
      <c r="Q79" s="109">
        <f>'Provoz opční 1'!O15</f>
        <v>1253604</v>
      </c>
      <c r="R79" s="109">
        <f>'Provoz opční 1'!P15</f>
        <v>1253604</v>
      </c>
      <c r="S79" s="109">
        <f>'Provoz opční 1'!Q15</f>
        <v>1253604</v>
      </c>
      <c r="T79" s="109">
        <f>'Provoz opční 1'!R15</f>
        <v>1253604</v>
      </c>
      <c r="U79" s="109">
        <f>'Provoz opční 1'!S15</f>
        <v>1253604</v>
      </c>
      <c r="V79" s="109">
        <f>'Provoz opční 1'!T15</f>
        <v>1253604</v>
      </c>
      <c r="W79" s="109">
        <f>'Provoz opční 1'!U15</f>
        <v>1253604</v>
      </c>
      <c r="X79" s="109">
        <f>'Provoz opční 1'!V15</f>
        <v>1253604</v>
      </c>
      <c r="Y79" s="109">
        <f>'Provoz opční 1'!W15</f>
        <v>1253604</v>
      </c>
      <c r="Z79" s="109">
        <f>'Provoz opční 1'!X15</f>
        <v>1253604</v>
      </c>
      <c r="AA79" s="109">
        <f>'Provoz opční 1'!Y15</f>
        <v>1253604</v>
      </c>
      <c r="AB79" s="109">
        <f>'Provoz opční 1'!Z15</f>
        <v>1253604</v>
      </c>
      <c r="AC79" s="109">
        <f>'Provoz opční 1'!AA15</f>
        <v>1253604</v>
      </c>
      <c r="AD79" s="109">
        <f>'Provoz opční 1'!AB15</f>
        <v>1253604</v>
      </c>
      <c r="AE79" s="109">
        <f>'Provoz opční 1'!AC15</f>
        <v>1253604</v>
      </c>
      <c r="AF79" s="109">
        <f>'Provoz opční 1'!AD15</f>
        <v>1253604</v>
      </c>
      <c r="AG79" s="109">
        <f>'Provoz opční 1'!AE15</f>
        <v>1253604</v>
      </c>
      <c r="AH79" s="109">
        <f>'Provoz opční 1'!AF15</f>
        <v>1253604</v>
      </c>
      <c r="AI79" s="109">
        <f>'Provoz opční 1'!AG15</f>
        <v>1253604</v>
      </c>
      <c r="AJ79" s="109">
        <f>'Provoz opční 1'!AH15</f>
        <v>1253604</v>
      </c>
      <c r="AK79" s="109">
        <f>'Provoz opční 1'!AI15</f>
        <v>1253604</v>
      </c>
      <c r="AL79" s="24">
        <f t="shared" ref="AL79" si="33">SUM(E79:V79)</f>
        <v>15589920</v>
      </c>
      <c r="AM79" s="107">
        <f t="shared" ref="AM79" si="34">SUM(W79:AK79)</f>
        <v>18804060</v>
      </c>
      <c r="AN79" s="49">
        <f t="shared" si="32"/>
        <v>34393980</v>
      </c>
      <c r="AO79" s="420" t="s">
        <v>134</v>
      </c>
      <c r="AP79" s="900">
        <f>$AN79</f>
        <v>34393980</v>
      </c>
      <c r="AQ79" s="900">
        <f>$AN79</f>
        <v>34393980</v>
      </c>
      <c r="AR79" s="900">
        <f t="shared" ref="AR79:AS79" si="35">$AN79</f>
        <v>34393980</v>
      </c>
      <c r="AS79" s="901">
        <f t="shared" si="35"/>
        <v>34393980</v>
      </c>
    </row>
    <row r="80" spans="1:45" ht="15.6" thickBot="1" x14ac:dyDescent="0.4">
      <c r="A80" s="5">
        <f t="shared" si="29"/>
        <v>27</v>
      </c>
      <c r="B80" s="69" t="str">
        <f t="shared" si="29"/>
        <v>Výchozí jednotková cena opční 1 [Kč/vlkm]</v>
      </c>
      <c r="C80" s="69"/>
      <c r="D80" s="70" t="s">
        <v>462</v>
      </c>
      <c r="E80" s="105">
        <f t="shared" ref="E80:K80" si="36">IFERROR(E71/E79,0)</f>
        <v>0</v>
      </c>
      <c r="F80" s="105">
        <f t="shared" si="36"/>
        <v>0</v>
      </c>
      <c r="G80" s="105">
        <f t="shared" si="36"/>
        <v>0</v>
      </c>
      <c r="H80" s="105">
        <f t="shared" si="36"/>
        <v>0</v>
      </c>
      <c r="I80" s="105">
        <f t="shared" si="36"/>
        <v>0</v>
      </c>
      <c r="J80" s="105">
        <f t="shared" si="36"/>
        <v>0</v>
      </c>
      <c r="K80" s="105">
        <f t="shared" si="36"/>
        <v>0</v>
      </c>
      <c r="L80" s="105">
        <f t="shared" ref="L80:AS80" si="37">IFERROR(L71/L79,0)</f>
        <v>0</v>
      </c>
      <c r="M80" s="105">
        <f t="shared" si="37"/>
        <v>0</v>
      </c>
      <c r="N80" s="105">
        <f t="shared" si="37"/>
        <v>0</v>
      </c>
      <c r="O80" s="105">
        <f t="shared" si="37"/>
        <v>0</v>
      </c>
      <c r="P80" s="105">
        <f t="shared" si="37"/>
        <v>0</v>
      </c>
      <c r="Q80" s="105">
        <f t="shared" si="37"/>
        <v>0</v>
      </c>
      <c r="R80" s="105">
        <f t="shared" si="37"/>
        <v>0</v>
      </c>
      <c r="S80" s="105">
        <f t="shared" si="37"/>
        <v>0</v>
      </c>
      <c r="T80" s="105">
        <f t="shared" si="37"/>
        <v>0</v>
      </c>
      <c r="U80" s="105">
        <f t="shared" si="37"/>
        <v>0</v>
      </c>
      <c r="V80" s="105">
        <f t="shared" si="37"/>
        <v>0</v>
      </c>
      <c r="W80" s="105">
        <f t="shared" si="37"/>
        <v>0</v>
      </c>
      <c r="X80" s="105">
        <f t="shared" si="37"/>
        <v>0</v>
      </c>
      <c r="Y80" s="105">
        <f t="shared" si="37"/>
        <v>0</v>
      </c>
      <c r="Z80" s="105">
        <f t="shared" si="37"/>
        <v>0</v>
      </c>
      <c r="AA80" s="105">
        <f t="shared" si="37"/>
        <v>0</v>
      </c>
      <c r="AB80" s="105">
        <f t="shared" si="37"/>
        <v>0</v>
      </c>
      <c r="AC80" s="105">
        <f t="shared" si="37"/>
        <v>0</v>
      </c>
      <c r="AD80" s="105">
        <f t="shared" si="37"/>
        <v>0</v>
      </c>
      <c r="AE80" s="105">
        <f t="shared" si="37"/>
        <v>0</v>
      </c>
      <c r="AF80" s="105">
        <f t="shared" si="37"/>
        <v>0</v>
      </c>
      <c r="AG80" s="105">
        <f t="shared" si="37"/>
        <v>0</v>
      </c>
      <c r="AH80" s="105">
        <f t="shared" si="37"/>
        <v>0</v>
      </c>
      <c r="AI80" s="105">
        <f t="shared" si="37"/>
        <v>0</v>
      </c>
      <c r="AJ80" s="105">
        <f t="shared" si="37"/>
        <v>0</v>
      </c>
      <c r="AK80" s="105">
        <f t="shared" si="37"/>
        <v>0</v>
      </c>
      <c r="AL80" s="790">
        <f t="shared" si="37"/>
        <v>0</v>
      </c>
      <c r="AM80" s="105">
        <f t="shared" si="37"/>
        <v>0</v>
      </c>
      <c r="AN80" s="793">
        <f t="shared" si="37"/>
        <v>0</v>
      </c>
      <c r="AO80" s="393" t="s">
        <v>134</v>
      </c>
      <c r="AP80" s="902">
        <f t="shared" si="37"/>
        <v>0</v>
      </c>
      <c r="AQ80" s="902">
        <f t="shared" si="37"/>
        <v>0</v>
      </c>
      <c r="AR80" s="902">
        <f t="shared" si="37"/>
        <v>0</v>
      </c>
      <c r="AS80" s="903">
        <f t="shared" si="37"/>
        <v>0</v>
      </c>
    </row>
    <row r="81" spans="1:45" hidden="1" x14ac:dyDescent="0.3">
      <c r="A81" s="9"/>
      <c r="B81" s="67"/>
      <c r="C81" s="67"/>
      <c r="D81" s="114"/>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697"/>
      <c r="AM81" s="697"/>
      <c r="AN81" s="101"/>
      <c r="AO81" s="101"/>
      <c r="AP81" s="916"/>
      <c r="AQ81" s="916"/>
      <c r="AR81" s="916"/>
      <c r="AS81" s="916"/>
    </row>
    <row r="82" spans="1:45" ht="15" hidden="1" thickBot="1" x14ac:dyDescent="0.35">
      <c r="A82" s="10"/>
      <c r="B82" s="120"/>
      <c r="C82" s="115"/>
      <c r="D82" s="116"/>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697"/>
      <c r="AM82" s="697"/>
      <c r="AP82" s="916"/>
      <c r="AQ82" s="916"/>
      <c r="AR82" s="916"/>
      <c r="AS82" s="916"/>
    </row>
    <row r="83" spans="1:45" hidden="1" x14ac:dyDescent="0.3">
      <c r="AP83" s="916"/>
      <c r="AQ83" s="916"/>
      <c r="AR83" s="916"/>
      <c r="AS83" s="916"/>
    </row>
    <row r="84" spans="1:45" ht="15" thickBot="1" x14ac:dyDescent="0.35">
      <c r="C84" s="77"/>
      <c r="D84" s="79"/>
      <c r="AN84" s="560"/>
      <c r="AP84" s="916"/>
      <c r="AQ84" s="916"/>
      <c r="AR84" s="916"/>
      <c r="AS84" s="916"/>
    </row>
    <row r="85" spans="1:45" x14ac:dyDescent="0.3">
      <c r="A85" s="18" t="s">
        <v>457</v>
      </c>
      <c r="B85" s="18"/>
      <c r="C85" s="19"/>
      <c r="D85" s="19" t="str">
        <f>'Provoz výchozí'!B25</f>
        <v>HMP</v>
      </c>
      <c r="E85" s="96" t="str">
        <f>E1</f>
        <v>Kalendářní rok</v>
      </c>
      <c r="F85" s="96"/>
      <c r="G85" s="96"/>
      <c r="H85" s="96"/>
      <c r="I85" s="96" t="str">
        <f>I1</f>
        <v>Kalendářní rok</v>
      </c>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1023" t="s">
        <v>78</v>
      </c>
      <c r="AM85" s="1024"/>
      <c r="AN85" s="1025"/>
      <c r="AO85" s="758" t="s">
        <v>79</v>
      </c>
      <c r="AP85" s="1017" t="s">
        <v>77</v>
      </c>
      <c r="AQ85" s="1018"/>
      <c r="AR85" s="1018"/>
      <c r="AS85" s="1019"/>
    </row>
    <row r="86" spans="1:45" ht="15" thickBot="1" x14ac:dyDescent="0.35">
      <c r="A86" s="6" t="s">
        <v>629</v>
      </c>
      <c r="B86" s="60"/>
      <c r="C86" s="40"/>
      <c r="D86" s="61"/>
      <c r="E86" s="7" t="str">
        <f>E2</f>
        <v>XII/29</v>
      </c>
      <c r="F86" s="7" t="str">
        <f>F2</f>
        <v>I-VI/30</v>
      </c>
      <c r="G86" s="7" t="str">
        <f>G2</f>
        <v>VI-XII/30</v>
      </c>
      <c r="H86" s="7" t="str">
        <f>H2</f>
        <v>XII/30</v>
      </c>
      <c r="I86" s="7">
        <f>I2</f>
        <v>2031</v>
      </c>
      <c r="J86" s="7">
        <f t="shared" ref="J86:AK86" si="38">J2</f>
        <v>2032</v>
      </c>
      <c r="K86" s="7">
        <f t="shared" si="38"/>
        <v>2033</v>
      </c>
      <c r="L86" s="7">
        <f t="shared" si="38"/>
        <v>2034</v>
      </c>
      <c r="M86" s="7">
        <f t="shared" si="38"/>
        <v>2035</v>
      </c>
      <c r="N86" s="7">
        <f t="shared" si="38"/>
        <v>2036</v>
      </c>
      <c r="O86" s="7">
        <f t="shared" si="38"/>
        <v>2037</v>
      </c>
      <c r="P86" s="7">
        <f t="shared" si="38"/>
        <v>2038</v>
      </c>
      <c r="Q86" s="7">
        <f t="shared" si="38"/>
        <v>2039</v>
      </c>
      <c r="R86" s="7">
        <f t="shared" si="38"/>
        <v>2040</v>
      </c>
      <c r="S86" s="7">
        <f t="shared" si="38"/>
        <v>2041</v>
      </c>
      <c r="T86" s="7">
        <f t="shared" si="38"/>
        <v>2042</v>
      </c>
      <c r="U86" s="7">
        <f t="shared" si="38"/>
        <v>2043</v>
      </c>
      <c r="V86" s="7">
        <f t="shared" si="38"/>
        <v>2044</v>
      </c>
      <c r="W86" s="7">
        <f t="shared" si="38"/>
        <v>2045</v>
      </c>
      <c r="X86" s="7">
        <f t="shared" si="38"/>
        <v>2046</v>
      </c>
      <c r="Y86" s="7">
        <f t="shared" si="38"/>
        <v>2047</v>
      </c>
      <c r="Z86" s="7">
        <f t="shared" si="38"/>
        <v>2048</v>
      </c>
      <c r="AA86" s="7">
        <f t="shared" si="38"/>
        <v>2049</v>
      </c>
      <c r="AB86" s="7">
        <f t="shared" si="38"/>
        <v>2050</v>
      </c>
      <c r="AC86" s="7">
        <f t="shared" si="38"/>
        <v>2051</v>
      </c>
      <c r="AD86" s="7">
        <f t="shared" si="38"/>
        <v>2052</v>
      </c>
      <c r="AE86" s="7">
        <f t="shared" si="38"/>
        <v>2053</v>
      </c>
      <c r="AF86" s="7">
        <f t="shared" si="38"/>
        <v>2054</v>
      </c>
      <c r="AG86" s="7">
        <f t="shared" si="38"/>
        <v>2055</v>
      </c>
      <c r="AH86" s="7">
        <f t="shared" si="38"/>
        <v>2056</v>
      </c>
      <c r="AI86" s="7">
        <f t="shared" si="38"/>
        <v>2057</v>
      </c>
      <c r="AJ86" s="7">
        <f t="shared" si="38"/>
        <v>2058</v>
      </c>
      <c r="AK86" s="7">
        <f t="shared" si="38"/>
        <v>2059</v>
      </c>
      <c r="AL86" s="156" t="s">
        <v>667</v>
      </c>
      <c r="AM86" s="7" t="s">
        <v>668</v>
      </c>
      <c r="AN86" s="40" t="s">
        <v>76</v>
      </c>
      <c r="AO86" s="757" t="s">
        <v>76</v>
      </c>
      <c r="AP86" s="884" t="s">
        <v>80</v>
      </c>
      <c r="AQ86" s="884" t="s">
        <v>81</v>
      </c>
      <c r="AR86" s="884" t="s">
        <v>82</v>
      </c>
      <c r="AS86" s="885" t="s">
        <v>83</v>
      </c>
    </row>
    <row r="87" spans="1:45" ht="15" thickTop="1" x14ac:dyDescent="0.3">
      <c r="A87" s="3">
        <f t="shared" ref="A87:D102" si="39">IF(A45="","",A45)</f>
        <v>1</v>
      </c>
      <c r="B87" s="44" t="str">
        <f t="shared" si="39"/>
        <v>Trakční energie a palivo</v>
      </c>
      <c r="C87" s="62">
        <f t="shared" si="39"/>
        <v>1.1000000000000001</v>
      </c>
      <c r="D87" s="63" t="str">
        <f t="shared" si="39"/>
        <v>Elektrická energie</v>
      </c>
      <c r="E87" s="104">
        <f>IFERROR(E3*'Klíč opční 1'!E87,0)</f>
        <v>0</v>
      </c>
      <c r="F87" s="104">
        <f>IFERROR(F3*'Klíč opční 1'!F87,0)</f>
        <v>0</v>
      </c>
      <c r="G87" s="104">
        <f>IFERROR(G3*'Klíč opční 1'!G87,0)</f>
        <v>0</v>
      </c>
      <c r="H87" s="104">
        <f>IFERROR(H3*'Klíč opční 1'!H87,0)</f>
        <v>0</v>
      </c>
      <c r="I87" s="104">
        <f>IFERROR(I3*'Klíč opční 1'!I87,0)</f>
        <v>0</v>
      </c>
      <c r="J87" s="104">
        <f>IFERROR(J3*'Klíč opční 1'!J87,0)</f>
        <v>0</v>
      </c>
      <c r="K87" s="104">
        <f>IFERROR(K3*'Klíč opční 1'!K87,0)</f>
        <v>0</v>
      </c>
      <c r="L87" s="104">
        <f>IFERROR(L3*'Klíč opční 1'!L87,0)</f>
        <v>0</v>
      </c>
      <c r="M87" s="104">
        <f>IFERROR(M3*'Klíč opční 1'!M87,0)</f>
        <v>0</v>
      </c>
      <c r="N87" s="104">
        <f>IFERROR(N3*'Klíč opční 1'!N87,0)</f>
        <v>0</v>
      </c>
      <c r="O87" s="104">
        <f>IFERROR(O3*'Klíč opční 1'!O87,0)</f>
        <v>0</v>
      </c>
      <c r="P87" s="104">
        <f>IFERROR(P3*'Klíč opční 1'!P87,0)</f>
        <v>0</v>
      </c>
      <c r="Q87" s="104">
        <f>IFERROR(Q3*'Klíč opční 1'!Q87,0)</f>
        <v>0</v>
      </c>
      <c r="R87" s="104">
        <f>IFERROR(R3*'Klíč opční 1'!R87,0)</f>
        <v>0</v>
      </c>
      <c r="S87" s="104">
        <f>IFERROR(S3*'Klíč opční 1'!S87,0)</f>
        <v>0</v>
      </c>
      <c r="T87" s="104">
        <f>IFERROR(T3*'Klíč opční 1'!T87,0)</f>
        <v>0</v>
      </c>
      <c r="U87" s="104">
        <f>IFERROR(U3*'Klíč opční 1'!U87,0)</f>
        <v>0</v>
      </c>
      <c r="V87" s="104">
        <f>IFERROR(V3*'Klíč opční 1'!V87,0)</f>
        <v>0</v>
      </c>
      <c r="W87" s="104">
        <f>IFERROR(W3*'Klíč opční 1'!W87,0)</f>
        <v>0</v>
      </c>
      <c r="X87" s="104">
        <f>IFERROR(X3*'Klíč opční 1'!X87,0)</f>
        <v>0</v>
      </c>
      <c r="Y87" s="104">
        <f>IFERROR(Y3*'Klíč opční 1'!Y87,0)</f>
        <v>0</v>
      </c>
      <c r="Z87" s="104">
        <f>IFERROR(Z3*'Klíč opční 1'!Z87,0)</f>
        <v>0</v>
      </c>
      <c r="AA87" s="104">
        <f>IFERROR(AA3*'Klíč opční 1'!AA87,0)</f>
        <v>0</v>
      </c>
      <c r="AB87" s="104">
        <f>IFERROR(AB3*'Klíč opční 1'!AB87,0)</f>
        <v>0</v>
      </c>
      <c r="AC87" s="104">
        <f>IFERROR(AC3*'Klíč opční 1'!AC87,0)</f>
        <v>0</v>
      </c>
      <c r="AD87" s="104">
        <f>IFERROR(AD3*'Klíč opční 1'!AD87,0)</f>
        <v>0</v>
      </c>
      <c r="AE87" s="104">
        <f>IFERROR(AE3*'Klíč opční 1'!AE87,0)</f>
        <v>0</v>
      </c>
      <c r="AF87" s="104">
        <f>IFERROR(AF3*'Klíč opční 1'!AF87,0)</f>
        <v>0</v>
      </c>
      <c r="AG87" s="104">
        <f>IFERROR(AG3*'Klíč opční 1'!AG87,0)</f>
        <v>0</v>
      </c>
      <c r="AH87" s="104">
        <f>IFERROR(AH3*'Klíč opční 1'!AH87,0)</f>
        <v>0</v>
      </c>
      <c r="AI87" s="104">
        <f>IFERROR(AI3*'Klíč opční 1'!AI87,0)</f>
        <v>0</v>
      </c>
      <c r="AJ87" s="104">
        <f>IFERROR(AJ3*'Klíč opční 1'!AJ87,0)</f>
        <v>0</v>
      </c>
      <c r="AK87" s="104">
        <f>IFERROR(AK3*'Klíč opční 1'!AK87,0)</f>
        <v>0</v>
      </c>
      <c r="AL87" s="791">
        <f>SUM(E87:V87)</f>
        <v>0</v>
      </c>
      <c r="AM87" s="686">
        <f>SUM(W87:AK87)</f>
        <v>0</v>
      </c>
      <c r="AN87" s="152">
        <f>SUM(E87:AK87)</f>
        <v>0</v>
      </c>
      <c r="AO87" s="128">
        <f t="shared" ref="AO87:AO113" si="40">IFERROR(SUMPRODUCT(E87:AK87,E$121:AK$121)/SUM(E$121:AK$121),0)</f>
        <v>0</v>
      </c>
      <c r="AP87" s="886">
        <f t="shared" ref="AP87:AS112" si="41">AP3</f>
        <v>0</v>
      </c>
      <c r="AQ87" s="886">
        <f t="shared" si="41"/>
        <v>0</v>
      </c>
      <c r="AR87" s="886">
        <f t="shared" si="41"/>
        <v>0</v>
      </c>
      <c r="AS87" s="887">
        <f t="shared" si="41"/>
        <v>1</v>
      </c>
    </row>
    <row r="88" spans="1:45" x14ac:dyDescent="0.3">
      <c r="A88" s="4" t="str">
        <f t="shared" si="39"/>
        <v/>
      </c>
      <c r="B88" s="45" t="str">
        <f t="shared" si="39"/>
        <v/>
      </c>
      <c r="C88" s="64">
        <f t="shared" si="39"/>
        <v>1.2</v>
      </c>
      <c r="D88" s="65" t="str">
        <f t="shared" si="39"/>
        <v>Motorová nafta</v>
      </c>
      <c r="E88" s="104">
        <f>IFERROR(E4*'Klíč opční 1'!E88,0)</f>
        <v>0</v>
      </c>
      <c r="F88" s="104">
        <f>IFERROR(F4*'Klíč opční 1'!F88,0)</f>
        <v>0</v>
      </c>
      <c r="G88" s="104">
        <f>IFERROR(G4*'Klíč opční 1'!G88,0)</f>
        <v>0</v>
      </c>
      <c r="H88" s="104">
        <f>IFERROR(H4*'Klíč opční 1'!H88,0)</f>
        <v>0</v>
      </c>
      <c r="I88" s="104">
        <f>IFERROR(I4*'Klíč opční 1'!I88,0)</f>
        <v>0</v>
      </c>
      <c r="J88" s="104">
        <f>IFERROR(J4*'Klíč opční 1'!J88,0)</f>
        <v>0</v>
      </c>
      <c r="K88" s="104">
        <f>IFERROR(K4*'Klíč opční 1'!K88,0)</f>
        <v>0</v>
      </c>
      <c r="L88" s="104">
        <f>IFERROR(L4*'Klíč opční 1'!L88,0)</f>
        <v>0</v>
      </c>
      <c r="M88" s="104">
        <f>IFERROR(M4*'Klíč opční 1'!M88,0)</f>
        <v>0</v>
      </c>
      <c r="N88" s="104">
        <f>IFERROR(N4*'Klíč opční 1'!N88,0)</f>
        <v>0</v>
      </c>
      <c r="O88" s="104">
        <f>IFERROR(O4*'Klíč opční 1'!O88,0)</f>
        <v>0</v>
      </c>
      <c r="P88" s="104">
        <f>IFERROR(P4*'Klíč opční 1'!P88,0)</f>
        <v>0</v>
      </c>
      <c r="Q88" s="104">
        <f>IFERROR(Q4*'Klíč opční 1'!Q88,0)</f>
        <v>0</v>
      </c>
      <c r="R88" s="104">
        <f>IFERROR(R4*'Klíč opční 1'!R88,0)</f>
        <v>0</v>
      </c>
      <c r="S88" s="104">
        <f>IFERROR(S4*'Klíč opční 1'!S88,0)</f>
        <v>0</v>
      </c>
      <c r="T88" s="104">
        <f>IFERROR(T4*'Klíč opční 1'!T88,0)</f>
        <v>0</v>
      </c>
      <c r="U88" s="104">
        <f>IFERROR(U4*'Klíč opční 1'!U88,0)</f>
        <v>0</v>
      </c>
      <c r="V88" s="104">
        <f>IFERROR(V4*'Klíč opční 1'!V88,0)</f>
        <v>0</v>
      </c>
      <c r="W88" s="104">
        <f>IFERROR(W4*'Klíč opční 1'!W88,0)</f>
        <v>0</v>
      </c>
      <c r="X88" s="104">
        <f>IFERROR(X4*'Klíč opční 1'!X88,0)</f>
        <v>0</v>
      </c>
      <c r="Y88" s="104">
        <f>IFERROR(Y4*'Klíč opční 1'!Y88,0)</f>
        <v>0</v>
      </c>
      <c r="Z88" s="104">
        <f>IFERROR(Z4*'Klíč opční 1'!Z88,0)</f>
        <v>0</v>
      </c>
      <c r="AA88" s="104">
        <f>IFERROR(AA4*'Klíč opční 1'!AA88,0)</f>
        <v>0</v>
      </c>
      <c r="AB88" s="104">
        <f>IFERROR(AB4*'Klíč opční 1'!AB88,0)</f>
        <v>0</v>
      </c>
      <c r="AC88" s="104">
        <f>IFERROR(AC4*'Klíč opční 1'!AC88,0)</f>
        <v>0</v>
      </c>
      <c r="AD88" s="104">
        <f>IFERROR(AD4*'Klíč opční 1'!AD88,0)</f>
        <v>0</v>
      </c>
      <c r="AE88" s="104">
        <f>IFERROR(AE4*'Klíč opční 1'!AE88,0)</f>
        <v>0</v>
      </c>
      <c r="AF88" s="104">
        <f>IFERROR(AF4*'Klíč opční 1'!AF88,0)</f>
        <v>0</v>
      </c>
      <c r="AG88" s="104">
        <f>IFERROR(AG4*'Klíč opční 1'!AG88,0)</f>
        <v>0</v>
      </c>
      <c r="AH88" s="104">
        <f>IFERROR(AH4*'Klíč opční 1'!AH88,0)</f>
        <v>0</v>
      </c>
      <c r="AI88" s="104">
        <f>IFERROR(AI4*'Klíč opční 1'!AI88,0)</f>
        <v>0</v>
      </c>
      <c r="AJ88" s="104">
        <f>IFERROR(AJ4*'Klíč opční 1'!AJ88,0)</f>
        <v>0</v>
      </c>
      <c r="AK88" s="104">
        <f>IFERROR(AK4*'Klíč opční 1'!AK88,0)</f>
        <v>0</v>
      </c>
      <c r="AL88" s="792">
        <f t="shared" ref="AL88:AL112" si="42">SUM(E88:V88)</f>
        <v>0</v>
      </c>
      <c r="AM88" s="104">
        <f t="shared" ref="AM88:AM112" si="43">SUM(W88:AK88)</f>
        <v>0</v>
      </c>
      <c r="AN88" s="107">
        <f t="shared" ref="AN88:AN112" si="44">SUM(E88:AK88)</f>
        <v>0</v>
      </c>
      <c r="AO88" s="129">
        <f t="shared" si="40"/>
        <v>0</v>
      </c>
      <c r="AP88" s="888">
        <f t="shared" si="41"/>
        <v>0</v>
      </c>
      <c r="AQ88" s="888">
        <f t="shared" si="41"/>
        <v>0</v>
      </c>
      <c r="AR88" s="888">
        <f t="shared" si="41"/>
        <v>0</v>
      </c>
      <c r="AS88" s="889">
        <f t="shared" si="41"/>
        <v>1</v>
      </c>
    </row>
    <row r="89" spans="1:45" x14ac:dyDescent="0.3">
      <c r="A89" s="4">
        <f t="shared" si="39"/>
        <v>2</v>
      </c>
      <c r="B89" s="45" t="str">
        <f t="shared" si="39"/>
        <v>Netrakční energie a palivo</v>
      </c>
      <c r="C89" s="64" t="str">
        <f t="shared" si="39"/>
        <v/>
      </c>
      <c r="D89" s="65" t="str">
        <f t="shared" si="39"/>
        <v/>
      </c>
      <c r="E89" s="104">
        <f>IFERROR(E5*'Klíč opční 1'!E89,0)</f>
        <v>0</v>
      </c>
      <c r="F89" s="104">
        <f>IFERROR(F5*'Klíč opční 1'!F89,0)</f>
        <v>0</v>
      </c>
      <c r="G89" s="104">
        <f>IFERROR(G5*'Klíč opční 1'!G89,0)</f>
        <v>0</v>
      </c>
      <c r="H89" s="104">
        <f>IFERROR(H5*'Klíč opční 1'!H89,0)</f>
        <v>0</v>
      </c>
      <c r="I89" s="104">
        <f>IFERROR(I5*'Klíč opční 1'!I89,0)</f>
        <v>0</v>
      </c>
      <c r="J89" s="104">
        <f>IFERROR(J5*'Klíč opční 1'!J89,0)</f>
        <v>0</v>
      </c>
      <c r="K89" s="104">
        <f>IFERROR(K5*'Klíč opční 1'!K89,0)</f>
        <v>0</v>
      </c>
      <c r="L89" s="104">
        <f>IFERROR(L5*'Klíč opční 1'!L89,0)</f>
        <v>0</v>
      </c>
      <c r="M89" s="104">
        <f>IFERROR(M5*'Klíč opční 1'!M89,0)</f>
        <v>0</v>
      </c>
      <c r="N89" s="104">
        <f>IFERROR(N5*'Klíč opční 1'!N89,0)</f>
        <v>0</v>
      </c>
      <c r="O89" s="104">
        <f>IFERROR(O5*'Klíč opční 1'!O89,0)</f>
        <v>0</v>
      </c>
      <c r="P89" s="104">
        <f>IFERROR(P5*'Klíč opční 1'!P89,0)</f>
        <v>0</v>
      </c>
      <c r="Q89" s="104">
        <f>IFERROR(Q5*'Klíč opční 1'!Q89,0)</f>
        <v>0</v>
      </c>
      <c r="R89" s="104">
        <f>IFERROR(R5*'Klíč opční 1'!R89,0)</f>
        <v>0</v>
      </c>
      <c r="S89" s="104">
        <f>IFERROR(S5*'Klíč opční 1'!S89,0)</f>
        <v>0</v>
      </c>
      <c r="T89" s="104">
        <f>IFERROR(T5*'Klíč opční 1'!T89,0)</f>
        <v>0</v>
      </c>
      <c r="U89" s="104">
        <f>IFERROR(U5*'Klíč opční 1'!U89,0)</f>
        <v>0</v>
      </c>
      <c r="V89" s="104">
        <f>IFERROR(V5*'Klíč opční 1'!V89,0)</f>
        <v>0</v>
      </c>
      <c r="W89" s="104">
        <f>IFERROR(W5*'Klíč opční 1'!W89,0)</f>
        <v>0</v>
      </c>
      <c r="X89" s="104">
        <f>IFERROR(X5*'Klíč opční 1'!X89,0)</f>
        <v>0</v>
      </c>
      <c r="Y89" s="104">
        <f>IFERROR(Y5*'Klíč opční 1'!Y89,0)</f>
        <v>0</v>
      </c>
      <c r="Z89" s="104">
        <f>IFERROR(Z5*'Klíč opční 1'!Z89,0)</f>
        <v>0</v>
      </c>
      <c r="AA89" s="104">
        <f>IFERROR(AA5*'Klíč opční 1'!AA89,0)</f>
        <v>0</v>
      </c>
      <c r="AB89" s="104">
        <f>IFERROR(AB5*'Klíč opční 1'!AB89,0)</f>
        <v>0</v>
      </c>
      <c r="AC89" s="104">
        <f>IFERROR(AC5*'Klíč opční 1'!AC89,0)</f>
        <v>0</v>
      </c>
      <c r="AD89" s="104">
        <f>IFERROR(AD5*'Klíč opční 1'!AD89,0)</f>
        <v>0</v>
      </c>
      <c r="AE89" s="104">
        <f>IFERROR(AE5*'Klíč opční 1'!AE89,0)</f>
        <v>0</v>
      </c>
      <c r="AF89" s="104">
        <f>IFERROR(AF5*'Klíč opční 1'!AF89,0)</f>
        <v>0</v>
      </c>
      <c r="AG89" s="104">
        <f>IFERROR(AG5*'Klíč opční 1'!AG89,0)</f>
        <v>0</v>
      </c>
      <c r="AH89" s="104">
        <f>IFERROR(AH5*'Klíč opční 1'!AH89,0)</f>
        <v>0</v>
      </c>
      <c r="AI89" s="104">
        <f>IFERROR(AI5*'Klíč opční 1'!AI89,0)</f>
        <v>0</v>
      </c>
      <c r="AJ89" s="104">
        <f>IFERROR(AJ5*'Klíč opční 1'!AJ89,0)</f>
        <v>0</v>
      </c>
      <c r="AK89" s="104">
        <f>IFERROR(AK5*'Klíč opční 1'!AK89,0)</f>
        <v>0</v>
      </c>
      <c r="AL89" s="792">
        <f t="shared" si="42"/>
        <v>0</v>
      </c>
      <c r="AM89" s="104">
        <f t="shared" si="43"/>
        <v>0</v>
      </c>
      <c r="AN89" s="107">
        <f t="shared" si="44"/>
        <v>0</v>
      </c>
      <c r="AO89" s="129">
        <f t="shared" si="40"/>
        <v>0</v>
      </c>
      <c r="AP89" s="888">
        <f t="shared" si="41"/>
        <v>0</v>
      </c>
      <c r="AQ89" s="888">
        <f t="shared" si="41"/>
        <v>0</v>
      </c>
      <c r="AR89" s="888">
        <f t="shared" si="41"/>
        <v>0</v>
      </c>
      <c r="AS89" s="889">
        <f t="shared" si="41"/>
        <v>1</v>
      </c>
    </row>
    <row r="90" spans="1:45" x14ac:dyDescent="0.3">
      <c r="A90" s="4">
        <f t="shared" si="39"/>
        <v>3</v>
      </c>
      <c r="B90" s="45" t="str">
        <f t="shared" si="39"/>
        <v>Přímý materiál</v>
      </c>
      <c r="C90" s="64" t="str">
        <f t="shared" si="39"/>
        <v/>
      </c>
      <c r="D90" s="65" t="str">
        <f t="shared" si="39"/>
        <v/>
      </c>
      <c r="E90" s="104">
        <f>IFERROR(E6*'Klíč opční 1'!E90,0)</f>
        <v>0</v>
      </c>
      <c r="F90" s="104">
        <f>IFERROR(F6*'Klíč opční 1'!F90,0)</f>
        <v>0</v>
      </c>
      <c r="G90" s="104">
        <f>IFERROR(G6*'Klíč opční 1'!G90,0)</f>
        <v>0</v>
      </c>
      <c r="H90" s="104">
        <f>IFERROR(H6*'Klíč opční 1'!H90,0)</f>
        <v>0</v>
      </c>
      <c r="I90" s="104">
        <f>IFERROR(I6*'Klíč opční 1'!I90,0)</f>
        <v>0</v>
      </c>
      <c r="J90" s="104">
        <f>IFERROR(J6*'Klíč opční 1'!J90,0)</f>
        <v>0</v>
      </c>
      <c r="K90" s="104">
        <f>IFERROR(K6*'Klíč opční 1'!K90,0)</f>
        <v>0</v>
      </c>
      <c r="L90" s="104">
        <f>IFERROR(L6*'Klíč opční 1'!L90,0)</f>
        <v>0</v>
      </c>
      <c r="M90" s="104">
        <f>IFERROR(M6*'Klíč opční 1'!M90,0)</f>
        <v>0</v>
      </c>
      <c r="N90" s="104">
        <f>IFERROR(N6*'Klíč opční 1'!N90,0)</f>
        <v>0</v>
      </c>
      <c r="O90" s="104">
        <f>IFERROR(O6*'Klíč opční 1'!O90,0)</f>
        <v>0</v>
      </c>
      <c r="P90" s="104">
        <f>IFERROR(P6*'Klíč opční 1'!P90,0)</f>
        <v>0</v>
      </c>
      <c r="Q90" s="104">
        <f>IFERROR(Q6*'Klíč opční 1'!Q90,0)</f>
        <v>0</v>
      </c>
      <c r="R90" s="104">
        <f>IFERROR(R6*'Klíč opční 1'!R90,0)</f>
        <v>0</v>
      </c>
      <c r="S90" s="104">
        <f>IFERROR(S6*'Klíč opční 1'!S90,0)</f>
        <v>0</v>
      </c>
      <c r="T90" s="104">
        <f>IFERROR(T6*'Klíč opční 1'!T90,0)</f>
        <v>0</v>
      </c>
      <c r="U90" s="104">
        <f>IFERROR(U6*'Klíč opční 1'!U90,0)</f>
        <v>0</v>
      </c>
      <c r="V90" s="104">
        <f>IFERROR(V6*'Klíč opční 1'!V90,0)</f>
        <v>0</v>
      </c>
      <c r="W90" s="104">
        <f>IFERROR(W6*'Klíč opční 1'!W90,0)</f>
        <v>0</v>
      </c>
      <c r="X90" s="104">
        <f>IFERROR(X6*'Klíč opční 1'!X90,0)</f>
        <v>0</v>
      </c>
      <c r="Y90" s="104">
        <f>IFERROR(Y6*'Klíč opční 1'!Y90,0)</f>
        <v>0</v>
      </c>
      <c r="Z90" s="104">
        <f>IFERROR(Z6*'Klíč opční 1'!Z90,0)</f>
        <v>0</v>
      </c>
      <c r="AA90" s="104">
        <f>IFERROR(AA6*'Klíč opční 1'!AA90,0)</f>
        <v>0</v>
      </c>
      <c r="AB90" s="104">
        <f>IFERROR(AB6*'Klíč opční 1'!AB90,0)</f>
        <v>0</v>
      </c>
      <c r="AC90" s="104">
        <f>IFERROR(AC6*'Klíč opční 1'!AC90,0)</f>
        <v>0</v>
      </c>
      <c r="AD90" s="104">
        <f>IFERROR(AD6*'Klíč opční 1'!AD90,0)</f>
        <v>0</v>
      </c>
      <c r="AE90" s="104">
        <f>IFERROR(AE6*'Klíč opční 1'!AE90,0)</f>
        <v>0</v>
      </c>
      <c r="AF90" s="104">
        <f>IFERROR(AF6*'Klíč opční 1'!AF90,0)</f>
        <v>0</v>
      </c>
      <c r="AG90" s="104">
        <f>IFERROR(AG6*'Klíč opční 1'!AG90,0)</f>
        <v>0</v>
      </c>
      <c r="AH90" s="104">
        <f>IFERROR(AH6*'Klíč opční 1'!AH90,0)</f>
        <v>0</v>
      </c>
      <c r="AI90" s="104">
        <f>IFERROR(AI6*'Klíč opční 1'!AI90,0)</f>
        <v>0</v>
      </c>
      <c r="AJ90" s="104">
        <f>IFERROR(AJ6*'Klíč opční 1'!AJ90,0)</f>
        <v>0</v>
      </c>
      <c r="AK90" s="104">
        <f>IFERROR(AK6*'Klíč opční 1'!AK90,0)</f>
        <v>0</v>
      </c>
      <c r="AL90" s="792">
        <f t="shared" si="42"/>
        <v>0</v>
      </c>
      <c r="AM90" s="104">
        <f t="shared" si="43"/>
        <v>0</v>
      </c>
      <c r="AN90" s="107">
        <f t="shared" si="44"/>
        <v>0</v>
      </c>
      <c r="AO90" s="129">
        <f t="shared" si="40"/>
        <v>0</v>
      </c>
      <c r="AP90" s="888">
        <f t="shared" si="41"/>
        <v>0</v>
      </c>
      <c r="AQ90" s="888">
        <f t="shared" si="41"/>
        <v>0</v>
      </c>
      <c r="AR90" s="888">
        <f t="shared" si="41"/>
        <v>0</v>
      </c>
      <c r="AS90" s="889">
        <f t="shared" si="41"/>
        <v>1</v>
      </c>
    </row>
    <row r="91" spans="1:45" x14ac:dyDescent="0.3">
      <c r="A91" s="4">
        <f t="shared" si="39"/>
        <v>4</v>
      </c>
      <c r="B91" s="45" t="str">
        <f t="shared" si="39"/>
        <v>Opravy a údržba vozidel</v>
      </c>
      <c r="C91" s="64" t="str">
        <f t="shared" si="39"/>
        <v/>
      </c>
      <c r="D91" s="65" t="str">
        <f t="shared" si="39"/>
        <v/>
      </c>
      <c r="E91" s="104">
        <f>IFERROR(E7*'Klíč opční 1'!E91,0)</f>
        <v>0</v>
      </c>
      <c r="F91" s="104">
        <f>IFERROR(F7*'Klíč opční 1'!F91,0)</f>
        <v>0</v>
      </c>
      <c r="G91" s="104">
        <f>IFERROR(G7*'Klíč opční 1'!G91,0)</f>
        <v>0</v>
      </c>
      <c r="H91" s="104">
        <f>IFERROR(H7*'Klíč opční 1'!H91,0)</f>
        <v>0</v>
      </c>
      <c r="I91" s="104">
        <f>IFERROR(I7*'Klíč opční 1'!I91,0)</f>
        <v>0</v>
      </c>
      <c r="J91" s="104">
        <f>IFERROR(J7*'Klíč opční 1'!J91,0)</f>
        <v>0</v>
      </c>
      <c r="K91" s="104">
        <f>IFERROR(K7*'Klíč opční 1'!K91,0)</f>
        <v>0</v>
      </c>
      <c r="L91" s="104">
        <f>IFERROR(L7*'Klíč opční 1'!L91,0)</f>
        <v>0</v>
      </c>
      <c r="M91" s="104">
        <f>IFERROR(M7*'Klíč opční 1'!M91,0)</f>
        <v>0</v>
      </c>
      <c r="N91" s="104">
        <f>IFERROR(N7*'Klíč opční 1'!N91,0)</f>
        <v>0</v>
      </c>
      <c r="O91" s="104">
        <f>IFERROR(O7*'Klíč opční 1'!O91,0)</f>
        <v>0</v>
      </c>
      <c r="P91" s="104">
        <f>IFERROR(P7*'Klíč opční 1'!P91,0)</f>
        <v>0</v>
      </c>
      <c r="Q91" s="104">
        <f>IFERROR(Q7*'Klíč opční 1'!Q91,0)</f>
        <v>0</v>
      </c>
      <c r="R91" s="104">
        <f>IFERROR(R7*'Klíč opční 1'!R91,0)</f>
        <v>0</v>
      </c>
      <c r="S91" s="104">
        <f>IFERROR(S7*'Klíč opční 1'!S91,0)</f>
        <v>0</v>
      </c>
      <c r="T91" s="104">
        <f>IFERROR(T7*'Klíč opční 1'!T91,0)</f>
        <v>0</v>
      </c>
      <c r="U91" s="104">
        <f>IFERROR(U7*'Klíč opční 1'!U91,0)</f>
        <v>0</v>
      </c>
      <c r="V91" s="104">
        <f>IFERROR(V7*'Klíč opční 1'!V91,0)</f>
        <v>0</v>
      </c>
      <c r="W91" s="104">
        <f>IFERROR(W7*'Klíč opční 1'!W91,0)</f>
        <v>0</v>
      </c>
      <c r="X91" s="104">
        <f>IFERROR(X7*'Klíč opční 1'!X91,0)</f>
        <v>0</v>
      </c>
      <c r="Y91" s="104">
        <f>IFERROR(Y7*'Klíč opční 1'!Y91,0)</f>
        <v>0</v>
      </c>
      <c r="Z91" s="104">
        <f>IFERROR(Z7*'Klíč opční 1'!Z91,0)</f>
        <v>0</v>
      </c>
      <c r="AA91" s="104">
        <f>IFERROR(AA7*'Klíč opční 1'!AA91,0)</f>
        <v>0</v>
      </c>
      <c r="AB91" s="104">
        <f>IFERROR(AB7*'Klíč opční 1'!AB91,0)</f>
        <v>0</v>
      </c>
      <c r="AC91" s="104">
        <f>IFERROR(AC7*'Klíč opční 1'!AC91,0)</f>
        <v>0</v>
      </c>
      <c r="AD91" s="104">
        <f>IFERROR(AD7*'Klíč opční 1'!AD91,0)</f>
        <v>0</v>
      </c>
      <c r="AE91" s="104">
        <f>IFERROR(AE7*'Klíč opční 1'!AE91,0)</f>
        <v>0</v>
      </c>
      <c r="AF91" s="104">
        <f>IFERROR(AF7*'Klíč opční 1'!AF91,0)</f>
        <v>0</v>
      </c>
      <c r="AG91" s="104">
        <f>IFERROR(AG7*'Klíč opční 1'!AG91,0)</f>
        <v>0</v>
      </c>
      <c r="AH91" s="104">
        <f>IFERROR(AH7*'Klíč opční 1'!AH91,0)</f>
        <v>0</v>
      </c>
      <c r="AI91" s="104">
        <f>IFERROR(AI7*'Klíč opční 1'!AI91,0)</f>
        <v>0</v>
      </c>
      <c r="AJ91" s="104">
        <f>IFERROR(AJ7*'Klíč opční 1'!AJ91,0)</f>
        <v>0</v>
      </c>
      <c r="AK91" s="104">
        <f>IFERROR(AK7*'Klíč opční 1'!AK91,0)</f>
        <v>0</v>
      </c>
      <c r="AL91" s="792">
        <f t="shared" si="42"/>
        <v>0</v>
      </c>
      <c r="AM91" s="104">
        <f t="shared" si="43"/>
        <v>0</v>
      </c>
      <c r="AN91" s="107">
        <f t="shared" si="44"/>
        <v>0</v>
      </c>
      <c r="AO91" s="129">
        <f t="shared" si="40"/>
        <v>0</v>
      </c>
      <c r="AP91" s="888">
        <f t="shared" si="41"/>
        <v>0</v>
      </c>
      <c r="AQ91" s="888">
        <f t="shared" si="41"/>
        <v>0</v>
      </c>
      <c r="AR91" s="888">
        <f t="shared" si="41"/>
        <v>0</v>
      </c>
      <c r="AS91" s="889">
        <f t="shared" si="41"/>
        <v>1</v>
      </c>
    </row>
    <row r="92" spans="1:45" x14ac:dyDescent="0.3">
      <c r="A92" s="4">
        <f t="shared" si="39"/>
        <v>5</v>
      </c>
      <c r="B92" s="45" t="str">
        <f t="shared" si="39"/>
        <v>Odpisy dlouhodobého majetku</v>
      </c>
      <c r="C92" s="64">
        <f t="shared" si="39"/>
        <v>5.0999999999999996</v>
      </c>
      <c r="D92" s="66" t="str">
        <f t="shared" si="39"/>
        <v>Vozidla</v>
      </c>
      <c r="E92" s="104">
        <f>IFERROR(E8*'Klíč opční 1'!E92,0)</f>
        <v>0</v>
      </c>
      <c r="F92" s="104">
        <f>IFERROR(F8*'Klíč opční 1'!F92,0)</f>
        <v>0</v>
      </c>
      <c r="G92" s="104">
        <f>IFERROR(G8*'Klíč opční 1'!G92,0)</f>
        <v>0</v>
      </c>
      <c r="H92" s="104">
        <f>IFERROR(H8*'Klíč opční 1'!H92,0)</f>
        <v>0</v>
      </c>
      <c r="I92" s="104">
        <f>IFERROR(I8*'Klíč opční 1'!I92,0)</f>
        <v>0</v>
      </c>
      <c r="J92" s="104">
        <f>IFERROR(J8*'Klíč opční 1'!J92,0)</f>
        <v>0</v>
      </c>
      <c r="K92" s="104">
        <f>IFERROR(K8*'Klíč opční 1'!K92,0)</f>
        <v>0</v>
      </c>
      <c r="L92" s="104">
        <f>IFERROR(L8*'Klíč opční 1'!L92,0)</f>
        <v>0</v>
      </c>
      <c r="M92" s="104">
        <f>IFERROR(M8*'Klíč opční 1'!M92,0)</f>
        <v>0</v>
      </c>
      <c r="N92" s="104">
        <f>IFERROR(N8*'Klíč opční 1'!N92,0)</f>
        <v>0</v>
      </c>
      <c r="O92" s="104">
        <f>IFERROR(O8*'Klíč opční 1'!O92,0)</f>
        <v>0</v>
      </c>
      <c r="P92" s="104">
        <f>IFERROR(P8*'Klíč opční 1'!P92,0)</f>
        <v>0</v>
      </c>
      <c r="Q92" s="104">
        <f>IFERROR(Q8*'Klíč opční 1'!Q92,0)</f>
        <v>0</v>
      </c>
      <c r="R92" s="104">
        <f>IFERROR(R8*'Klíč opční 1'!R92,0)</f>
        <v>0</v>
      </c>
      <c r="S92" s="104">
        <f>IFERROR(S8*'Klíč opční 1'!S92,0)</f>
        <v>0</v>
      </c>
      <c r="T92" s="104">
        <f>IFERROR(T8*'Klíč opční 1'!T92,0)</f>
        <v>0</v>
      </c>
      <c r="U92" s="104">
        <f>IFERROR(U8*'Klíč opční 1'!U92,0)</f>
        <v>0</v>
      </c>
      <c r="V92" s="104">
        <f>IFERROR(V8*'Klíč opční 1'!V92,0)</f>
        <v>0</v>
      </c>
      <c r="W92" s="104">
        <f>IFERROR(W8*'Klíč opční 1'!W92,0)</f>
        <v>0</v>
      </c>
      <c r="X92" s="104">
        <f>IFERROR(X8*'Klíč opční 1'!X92,0)</f>
        <v>0</v>
      </c>
      <c r="Y92" s="104">
        <f>IFERROR(Y8*'Klíč opční 1'!Y92,0)</f>
        <v>0</v>
      </c>
      <c r="Z92" s="104">
        <f>IFERROR(Z8*'Klíč opční 1'!Z92,0)</f>
        <v>0</v>
      </c>
      <c r="AA92" s="104">
        <f>IFERROR(AA8*'Klíč opční 1'!AA92,0)</f>
        <v>0</v>
      </c>
      <c r="AB92" s="104">
        <f>IFERROR(AB8*'Klíč opční 1'!AB92,0)</f>
        <v>0</v>
      </c>
      <c r="AC92" s="104">
        <f>IFERROR(AC8*'Klíč opční 1'!AC92,0)</f>
        <v>0</v>
      </c>
      <c r="AD92" s="104">
        <f>IFERROR(AD8*'Klíč opční 1'!AD92,0)</f>
        <v>0</v>
      </c>
      <c r="AE92" s="104">
        <f>IFERROR(AE8*'Klíč opční 1'!AE92,0)</f>
        <v>0</v>
      </c>
      <c r="AF92" s="104">
        <f>IFERROR(AF8*'Klíč opční 1'!AF92,0)</f>
        <v>0</v>
      </c>
      <c r="AG92" s="104">
        <f>IFERROR(AG8*'Klíč opční 1'!AG92,0)</f>
        <v>0</v>
      </c>
      <c r="AH92" s="104">
        <f>IFERROR(AH8*'Klíč opční 1'!AH92,0)</f>
        <v>0</v>
      </c>
      <c r="AI92" s="104">
        <f>IFERROR(AI8*'Klíč opční 1'!AI92,0)</f>
        <v>0</v>
      </c>
      <c r="AJ92" s="104">
        <f>IFERROR(AJ8*'Klíč opční 1'!AJ92,0)</f>
        <v>0</v>
      </c>
      <c r="AK92" s="104">
        <f>IFERROR(AK8*'Klíč opční 1'!AK92,0)</f>
        <v>0</v>
      </c>
      <c r="AL92" s="792">
        <f t="shared" si="42"/>
        <v>0</v>
      </c>
      <c r="AM92" s="104">
        <f t="shared" si="43"/>
        <v>0</v>
      </c>
      <c r="AN92" s="107">
        <f t="shared" si="44"/>
        <v>0</v>
      </c>
      <c r="AO92" s="129">
        <f t="shared" si="40"/>
        <v>0</v>
      </c>
      <c r="AP92" s="888">
        <f t="shared" si="41"/>
        <v>0</v>
      </c>
      <c r="AQ92" s="888">
        <f t="shared" si="41"/>
        <v>0</v>
      </c>
      <c r="AR92" s="888">
        <f t="shared" si="41"/>
        <v>1</v>
      </c>
      <c r="AS92" s="889">
        <f t="shared" si="41"/>
        <v>0</v>
      </c>
    </row>
    <row r="93" spans="1:45" x14ac:dyDescent="0.3">
      <c r="A93" s="4" t="str">
        <f t="shared" si="39"/>
        <v/>
      </c>
      <c r="B93" s="45" t="str">
        <f t="shared" si="39"/>
        <v/>
      </c>
      <c r="C93" s="64">
        <f t="shared" si="39"/>
        <v>5.2</v>
      </c>
      <c r="D93" s="66" t="str">
        <f t="shared" si="39"/>
        <v>Ostatní</v>
      </c>
      <c r="E93" s="104">
        <f>IFERROR(E9*'Klíč opční 1'!E93,0)</f>
        <v>0</v>
      </c>
      <c r="F93" s="104">
        <f>IFERROR(F9*'Klíč opční 1'!F93,0)</f>
        <v>0</v>
      </c>
      <c r="G93" s="104">
        <f>IFERROR(G9*'Klíč opční 1'!G93,0)</f>
        <v>0</v>
      </c>
      <c r="H93" s="104">
        <f>IFERROR(H9*'Klíč opční 1'!H93,0)</f>
        <v>0</v>
      </c>
      <c r="I93" s="104">
        <f>IFERROR(I9*'Klíč opční 1'!I93,0)</f>
        <v>0</v>
      </c>
      <c r="J93" s="104">
        <f>IFERROR(J9*'Klíč opční 1'!J93,0)</f>
        <v>0</v>
      </c>
      <c r="K93" s="104">
        <f>IFERROR(K9*'Klíč opční 1'!K93,0)</f>
        <v>0</v>
      </c>
      <c r="L93" s="104">
        <f>IFERROR(L9*'Klíč opční 1'!L93,0)</f>
        <v>0</v>
      </c>
      <c r="M93" s="104">
        <f>IFERROR(M9*'Klíč opční 1'!M93,0)</f>
        <v>0</v>
      </c>
      <c r="N93" s="104">
        <f>IFERROR(N9*'Klíč opční 1'!N93,0)</f>
        <v>0</v>
      </c>
      <c r="O93" s="104">
        <f>IFERROR(O9*'Klíč opční 1'!O93,0)</f>
        <v>0</v>
      </c>
      <c r="P93" s="104">
        <f>IFERROR(P9*'Klíč opční 1'!P93,0)</f>
        <v>0</v>
      </c>
      <c r="Q93" s="104">
        <f>IFERROR(Q9*'Klíč opční 1'!Q93,0)</f>
        <v>0</v>
      </c>
      <c r="R93" s="104">
        <f>IFERROR(R9*'Klíč opční 1'!R93,0)</f>
        <v>0</v>
      </c>
      <c r="S93" s="104">
        <f>IFERROR(S9*'Klíč opční 1'!S93,0)</f>
        <v>0</v>
      </c>
      <c r="T93" s="104">
        <f>IFERROR(T9*'Klíč opční 1'!T93,0)</f>
        <v>0</v>
      </c>
      <c r="U93" s="104">
        <f>IFERROR(U9*'Klíč opční 1'!U93,0)</f>
        <v>0</v>
      </c>
      <c r="V93" s="104">
        <f>IFERROR(V9*'Klíč opční 1'!V93,0)</f>
        <v>0</v>
      </c>
      <c r="W93" s="104">
        <f>IFERROR(W9*'Klíč opční 1'!W93,0)</f>
        <v>0</v>
      </c>
      <c r="X93" s="104">
        <f>IFERROR(X9*'Klíč opční 1'!X93,0)</f>
        <v>0</v>
      </c>
      <c r="Y93" s="104">
        <f>IFERROR(Y9*'Klíč opční 1'!Y93,0)</f>
        <v>0</v>
      </c>
      <c r="Z93" s="104">
        <f>IFERROR(Z9*'Klíč opční 1'!Z93,0)</f>
        <v>0</v>
      </c>
      <c r="AA93" s="104">
        <f>IFERROR(AA9*'Klíč opční 1'!AA93,0)</f>
        <v>0</v>
      </c>
      <c r="AB93" s="104">
        <f>IFERROR(AB9*'Klíč opční 1'!AB93,0)</f>
        <v>0</v>
      </c>
      <c r="AC93" s="104">
        <f>IFERROR(AC9*'Klíč opční 1'!AC93,0)</f>
        <v>0</v>
      </c>
      <c r="AD93" s="104">
        <f>IFERROR(AD9*'Klíč opční 1'!AD93,0)</f>
        <v>0</v>
      </c>
      <c r="AE93" s="104">
        <f>IFERROR(AE9*'Klíč opční 1'!AE93,0)</f>
        <v>0</v>
      </c>
      <c r="AF93" s="104">
        <f>IFERROR(AF9*'Klíč opční 1'!AF93,0)</f>
        <v>0</v>
      </c>
      <c r="AG93" s="104">
        <f>IFERROR(AG9*'Klíč opční 1'!AG93,0)</f>
        <v>0</v>
      </c>
      <c r="AH93" s="104">
        <f>IFERROR(AH9*'Klíč opční 1'!AH93,0)</f>
        <v>0</v>
      </c>
      <c r="AI93" s="104">
        <f>IFERROR(AI9*'Klíč opční 1'!AI93,0)</f>
        <v>0</v>
      </c>
      <c r="AJ93" s="104">
        <f>IFERROR(AJ9*'Klíč opční 1'!AJ93,0)</f>
        <v>0</v>
      </c>
      <c r="AK93" s="104">
        <f>IFERROR(AK9*'Klíč opční 1'!AK93,0)</f>
        <v>0</v>
      </c>
      <c r="AL93" s="792">
        <f t="shared" si="42"/>
        <v>0</v>
      </c>
      <c r="AM93" s="104">
        <f t="shared" si="43"/>
        <v>0</v>
      </c>
      <c r="AN93" s="107">
        <f t="shared" si="44"/>
        <v>0</v>
      </c>
      <c r="AO93" s="129">
        <f t="shared" si="40"/>
        <v>0</v>
      </c>
      <c r="AP93" s="888">
        <f t="shared" si="41"/>
        <v>0</v>
      </c>
      <c r="AQ93" s="888">
        <f t="shared" si="41"/>
        <v>0</v>
      </c>
      <c r="AR93" s="888">
        <f t="shared" si="41"/>
        <v>0</v>
      </c>
      <c r="AS93" s="889">
        <f t="shared" si="41"/>
        <v>1</v>
      </c>
    </row>
    <row r="94" spans="1:45" x14ac:dyDescent="0.3">
      <c r="A94" s="4">
        <f t="shared" si="39"/>
        <v>6</v>
      </c>
      <c r="B94" s="45" t="str">
        <f t="shared" si="39"/>
        <v>Pronájem a leasing vozidel</v>
      </c>
      <c r="C94" s="64" t="str">
        <f t="shared" si="39"/>
        <v/>
      </c>
      <c r="D94" s="65" t="str">
        <f t="shared" si="39"/>
        <v/>
      </c>
      <c r="E94" s="104">
        <f>IFERROR(E10*'Klíč opční 1'!E94,0)</f>
        <v>0</v>
      </c>
      <c r="F94" s="104">
        <f>IFERROR(F10*'Klíč opční 1'!F94,0)</f>
        <v>0</v>
      </c>
      <c r="G94" s="104">
        <f>IFERROR(G10*'Klíč opční 1'!G94,0)</f>
        <v>0</v>
      </c>
      <c r="H94" s="104">
        <f>IFERROR(H10*'Klíč opční 1'!H94,0)</f>
        <v>0</v>
      </c>
      <c r="I94" s="104">
        <f>IFERROR(I10*'Klíč opční 1'!I94,0)</f>
        <v>0</v>
      </c>
      <c r="J94" s="104">
        <f>IFERROR(J10*'Klíč opční 1'!J94,0)</f>
        <v>0</v>
      </c>
      <c r="K94" s="104">
        <f>IFERROR(K10*'Klíč opční 1'!K94,0)</f>
        <v>0</v>
      </c>
      <c r="L94" s="104">
        <f>IFERROR(L10*'Klíč opční 1'!L94,0)</f>
        <v>0</v>
      </c>
      <c r="M94" s="104">
        <f>IFERROR(M10*'Klíč opční 1'!M94,0)</f>
        <v>0</v>
      </c>
      <c r="N94" s="104">
        <f>IFERROR(N10*'Klíč opční 1'!N94,0)</f>
        <v>0</v>
      </c>
      <c r="O94" s="104">
        <f>IFERROR(O10*'Klíč opční 1'!O94,0)</f>
        <v>0</v>
      </c>
      <c r="P94" s="104">
        <f>IFERROR(P10*'Klíč opční 1'!P94,0)</f>
        <v>0</v>
      </c>
      <c r="Q94" s="104">
        <f>IFERROR(Q10*'Klíč opční 1'!Q94,0)</f>
        <v>0</v>
      </c>
      <c r="R94" s="104">
        <f>IFERROR(R10*'Klíč opční 1'!R94,0)</f>
        <v>0</v>
      </c>
      <c r="S94" s="104">
        <f>IFERROR(S10*'Klíč opční 1'!S94,0)</f>
        <v>0</v>
      </c>
      <c r="T94" s="104">
        <f>IFERROR(T10*'Klíč opční 1'!T94,0)</f>
        <v>0</v>
      </c>
      <c r="U94" s="104">
        <f>IFERROR(U10*'Klíč opční 1'!U94,0)</f>
        <v>0</v>
      </c>
      <c r="V94" s="104">
        <f>IFERROR(V10*'Klíč opční 1'!V94,0)</f>
        <v>0</v>
      </c>
      <c r="W94" s="104">
        <f>IFERROR(W10*'Klíč opční 1'!W94,0)</f>
        <v>0</v>
      </c>
      <c r="X94" s="104">
        <f>IFERROR(X10*'Klíč opční 1'!X94,0)</f>
        <v>0</v>
      </c>
      <c r="Y94" s="104">
        <f>IFERROR(Y10*'Klíč opční 1'!Y94,0)</f>
        <v>0</v>
      </c>
      <c r="Z94" s="104">
        <f>IFERROR(Z10*'Klíč opční 1'!Z94,0)</f>
        <v>0</v>
      </c>
      <c r="AA94" s="104">
        <f>IFERROR(AA10*'Klíč opční 1'!AA94,0)</f>
        <v>0</v>
      </c>
      <c r="AB94" s="104">
        <f>IFERROR(AB10*'Klíč opční 1'!AB94,0)</f>
        <v>0</v>
      </c>
      <c r="AC94" s="104">
        <f>IFERROR(AC10*'Klíč opční 1'!AC94,0)</f>
        <v>0</v>
      </c>
      <c r="AD94" s="104">
        <f>IFERROR(AD10*'Klíč opční 1'!AD94,0)</f>
        <v>0</v>
      </c>
      <c r="AE94" s="104">
        <f>IFERROR(AE10*'Klíč opční 1'!AE94,0)</f>
        <v>0</v>
      </c>
      <c r="AF94" s="104">
        <f>IFERROR(AF10*'Klíč opční 1'!AF94,0)</f>
        <v>0</v>
      </c>
      <c r="AG94" s="104">
        <f>IFERROR(AG10*'Klíč opční 1'!AG94,0)</f>
        <v>0</v>
      </c>
      <c r="AH94" s="104">
        <f>IFERROR(AH10*'Klíč opční 1'!AH94,0)</f>
        <v>0</v>
      </c>
      <c r="AI94" s="104">
        <f>IFERROR(AI10*'Klíč opční 1'!AI94,0)</f>
        <v>0</v>
      </c>
      <c r="AJ94" s="104">
        <f>IFERROR(AJ10*'Klíč opční 1'!AJ94,0)</f>
        <v>0</v>
      </c>
      <c r="AK94" s="104">
        <f>IFERROR(AK10*'Klíč opční 1'!AK94,0)</f>
        <v>0</v>
      </c>
      <c r="AL94" s="792">
        <f t="shared" si="42"/>
        <v>0</v>
      </c>
      <c r="AM94" s="104">
        <f t="shared" si="43"/>
        <v>0</v>
      </c>
      <c r="AN94" s="107">
        <f t="shared" si="44"/>
        <v>0</v>
      </c>
      <c r="AO94" s="129">
        <f t="shared" si="40"/>
        <v>0</v>
      </c>
      <c r="AP94" s="888">
        <f t="shared" si="41"/>
        <v>0</v>
      </c>
      <c r="AQ94" s="888">
        <f t="shared" si="41"/>
        <v>0</v>
      </c>
      <c r="AR94" s="888">
        <f t="shared" si="41"/>
        <v>1</v>
      </c>
      <c r="AS94" s="889">
        <f t="shared" si="41"/>
        <v>0</v>
      </c>
    </row>
    <row r="95" spans="1:45" x14ac:dyDescent="0.3">
      <c r="A95" s="4">
        <f t="shared" si="39"/>
        <v>7</v>
      </c>
      <c r="B95" s="45" t="str">
        <f t="shared" si="39"/>
        <v>Mzdové náklady</v>
      </c>
      <c r="C95" s="64">
        <f t="shared" si="39"/>
        <v>7.1</v>
      </c>
      <c r="D95" s="65" t="str">
        <f t="shared" si="39"/>
        <v>Vlaková četa</v>
      </c>
      <c r="E95" s="104">
        <f>IFERROR(E11*'Klíč opční 1'!E95,0)</f>
        <v>0</v>
      </c>
      <c r="F95" s="104">
        <f>IFERROR(F11*'Klíč opční 1'!F95,0)</f>
        <v>0</v>
      </c>
      <c r="G95" s="104">
        <f>IFERROR(G11*'Klíč opční 1'!G95,0)</f>
        <v>0</v>
      </c>
      <c r="H95" s="104">
        <f>IFERROR(H11*'Klíč opční 1'!H95,0)</f>
        <v>0</v>
      </c>
      <c r="I95" s="104">
        <f>IFERROR(I11*'Klíč opční 1'!I95,0)</f>
        <v>0</v>
      </c>
      <c r="J95" s="104">
        <f>IFERROR(J11*'Klíč opční 1'!J95,0)</f>
        <v>0</v>
      </c>
      <c r="K95" s="104">
        <f>IFERROR(K11*'Klíč opční 1'!K95,0)</f>
        <v>0</v>
      </c>
      <c r="L95" s="104">
        <f>IFERROR(L11*'Klíč opční 1'!L95,0)</f>
        <v>0</v>
      </c>
      <c r="M95" s="104">
        <f>IFERROR(M11*'Klíč opční 1'!M95,0)</f>
        <v>0</v>
      </c>
      <c r="N95" s="104">
        <f>IFERROR(N11*'Klíč opční 1'!N95,0)</f>
        <v>0</v>
      </c>
      <c r="O95" s="104">
        <f>IFERROR(O11*'Klíč opční 1'!O95,0)</f>
        <v>0</v>
      </c>
      <c r="P95" s="104">
        <f>IFERROR(P11*'Klíč opční 1'!P95,0)</f>
        <v>0</v>
      </c>
      <c r="Q95" s="104">
        <f>IFERROR(Q11*'Klíč opční 1'!Q95,0)</f>
        <v>0</v>
      </c>
      <c r="R95" s="104">
        <f>IFERROR(R11*'Klíč opční 1'!R95,0)</f>
        <v>0</v>
      </c>
      <c r="S95" s="104">
        <f>IFERROR(S11*'Klíč opční 1'!S95,0)</f>
        <v>0</v>
      </c>
      <c r="T95" s="104">
        <f>IFERROR(T11*'Klíč opční 1'!T95,0)</f>
        <v>0</v>
      </c>
      <c r="U95" s="104">
        <f>IFERROR(U11*'Klíč opční 1'!U95,0)</f>
        <v>0</v>
      </c>
      <c r="V95" s="104">
        <f>IFERROR(V11*'Klíč opční 1'!V95,0)</f>
        <v>0</v>
      </c>
      <c r="W95" s="104">
        <f>IFERROR(W11*'Klíč opční 1'!W95,0)</f>
        <v>0</v>
      </c>
      <c r="X95" s="104">
        <f>IFERROR(X11*'Klíč opční 1'!X95,0)</f>
        <v>0</v>
      </c>
      <c r="Y95" s="104">
        <f>IFERROR(Y11*'Klíč opční 1'!Y95,0)</f>
        <v>0</v>
      </c>
      <c r="Z95" s="104">
        <f>IFERROR(Z11*'Klíč opční 1'!Z95,0)</f>
        <v>0</v>
      </c>
      <c r="AA95" s="104">
        <f>IFERROR(AA11*'Klíč opční 1'!AA95,0)</f>
        <v>0</v>
      </c>
      <c r="AB95" s="104">
        <f>IFERROR(AB11*'Klíč opční 1'!AB95,0)</f>
        <v>0</v>
      </c>
      <c r="AC95" s="104">
        <f>IFERROR(AC11*'Klíč opční 1'!AC95,0)</f>
        <v>0</v>
      </c>
      <c r="AD95" s="104">
        <f>IFERROR(AD11*'Klíč opční 1'!AD95,0)</f>
        <v>0</v>
      </c>
      <c r="AE95" s="104">
        <f>IFERROR(AE11*'Klíč opční 1'!AE95,0)</f>
        <v>0</v>
      </c>
      <c r="AF95" s="104">
        <f>IFERROR(AF11*'Klíč opční 1'!AF95,0)</f>
        <v>0</v>
      </c>
      <c r="AG95" s="104">
        <f>IFERROR(AG11*'Klíč opční 1'!AG95,0)</f>
        <v>0</v>
      </c>
      <c r="AH95" s="104">
        <f>IFERROR(AH11*'Klíč opční 1'!AH95,0)</f>
        <v>0</v>
      </c>
      <c r="AI95" s="104">
        <f>IFERROR(AI11*'Klíč opční 1'!AI95,0)</f>
        <v>0</v>
      </c>
      <c r="AJ95" s="104">
        <f>IFERROR(AJ11*'Klíč opční 1'!AJ95,0)</f>
        <v>0</v>
      </c>
      <c r="AK95" s="104">
        <f>IFERROR(AK11*'Klíč opční 1'!AK95,0)</f>
        <v>0</v>
      </c>
      <c r="AL95" s="792">
        <f t="shared" si="42"/>
        <v>0</v>
      </c>
      <c r="AM95" s="104">
        <f t="shared" si="43"/>
        <v>0</v>
      </c>
      <c r="AN95" s="107">
        <f t="shared" si="44"/>
        <v>0</v>
      </c>
      <c r="AO95" s="129">
        <f t="shared" si="40"/>
        <v>0</v>
      </c>
      <c r="AP95" s="888">
        <f t="shared" si="41"/>
        <v>0</v>
      </c>
      <c r="AQ95" s="888">
        <f t="shared" si="41"/>
        <v>0</v>
      </c>
      <c r="AR95" s="888">
        <f t="shared" si="41"/>
        <v>0</v>
      </c>
      <c r="AS95" s="889">
        <f t="shared" si="41"/>
        <v>1</v>
      </c>
    </row>
    <row r="96" spans="1:45" x14ac:dyDescent="0.3">
      <c r="A96" s="4" t="str">
        <f t="shared" si="39"/>
        <v/>
      </c>
      <c r="B96" s="45" t="str">
        <f t="shared" si="39"/>
        <v/>
      </c>
      <c r="C96" s="64" t="str">
        <f t="shared" si="39"/>
        <v>7.2</v>
      </c>
      <c r="D96" s="65" t="str">
        <f t="shared" si="39"/>
        <v>Strojvedoucí</v>
      </c>
      <c r="E96" s="104">
        <f>IFERROR(E12*'Klíč opční 1'!E96,0)</f>
        <v>0</v>
      </c>
      <c r="F96" s="104">
        <f>IFERROR(F12*'Klíč opční 1'!F96,0)</f>
        <v>0</v>
      </c>
      <c r="G96" s="104">
        <f>IFERROR(G12*'Klíč opční 1'!G96,0)</f>
        <v>0</v>
      </c>
      <c r="H96" s="104">
        <f>IFERROR(H12*'Klíč opční 1'!H96,0)</f>
        <v>0</v>
      </c>
      <c r="I96" s="104">
        <f>IFERROR(I12*'Klíč opční 1'!I96,0)</f>
        <v>0</v>
      </c>
      <c r="J96" s="104">
        <f>IFERROR(J12*'Klíč opční 1'!J96,0)</f>
        <v>0</v>
      </c>
      <c r="K96" s="104">
        <f>IFERROR(K12*'Klíč opční 1'!K96,0)</f>
        <v>0</v>
      </c>
      <c r="L96" s="104">
        <f>IFERROR(L12*'Klíč opční 1'!L96,0)</f>
        <v>0</v>
      </c>
      <c r="M96" s="104">
        <f>IFERROR(M12*'Klíč opční 1'!M96,0)</f>
        <v>0</v>
      </c>
      <c r="N96" s="104">
        <f>IFERROR(N12*'Klíč opční 1'!N96,0)</f>
        <v>0</v>
      </c>
      <c r="O96" s="104">
        <f>IFERROR(O12*'Klíč opční 1'!O96,0)</f>
        <v>0</v>
      </c>
      <c r="P96" s="104">
        <f>IFERROR(P12*'Klíč opční 1'!P96,0)</f>
        <v>0</v>
      </c>
      <c r="Q96" s="104">
        <f>IFERROR(Q12*'Klíč opční 1'!Q96,0)</f>
        <v>0</v>
      </c>
      <c r="R96" s="104">
        <f>IFERROR(R12*'Klíč opční 1'!R96,0)</f>
        <v>0</v>
      </c>
      <c r="S96" s="104">
        <f>IFERROR(S12*'Klíč opční 1'!S96,0)</f>
        <v>0</v>
      </c>
      <c r="T96" s="104">
        <f>IFERROR(T12*'Klíč opční 1'!T96,0)</f>
        <v>0</v>
      </c>
      <c r="U96" s="104">
        <f>IFERROR(U12*'Klíč opční 1'!U96,0)</f>
        <v>0</v>
      </c>
      <c r="V96" s="104">
        <f>IFERROR(V12*'Klíč opční 1'!V96,0)</f>
        <v>0</v>
      </c>
      <c r="W96" s="104">
        <f>IFERROR(W12*'Klíč opční 1'!W96,0)</f>
        <v>0</v>
      </c>
      <c r="X96" s="104">
        <f>IFERROR(X12*'Klíč opční 1'!X96,0)</f>
        <v>0</v>
      </c>
      <c r="Y96" s="104">
        <f>IFERROR(Y12*'Klíč opční 1'!Y96,0)</f>
        <v>0</v>
      </c>
      <c r="Z96" s="104">
        <f>IFERROR(Z12*'Klíč opční 1'!Z96,0)</f>
        <v>0</v>
      </c>
      <c r="AA96" s="104">
        <f>IFERROR(AA12*'Klíč opční 1'!AA96,0)</f>
        <v>0</v>
      </c>
      <c r="AB96" s="104">
        <f>IFERROR(AB12*'Klíč opční 1'!AB96,0)</f>
        <v>0</v>
      </c>
      <c r="AC96" s="104">
        <f>IFERROR(AC12*'Klíč opční 1'!AC96,0)</f>
        <v>0</v>
      </c>
      <c r="AD96" s="104">
        <f>IFERROR(AD12*'Klíč opční 1'!AD96,0)</f>
        <v>0</v>
      </c>
      <c r="AE96" s="104">
        <f>IFERROR(AE12*'Klíč opční 1'!AE96,0)</f>
        <v>0</v>
      </c>
      <c r="AF96" s="104">
        <f>IFERROR(AF12*'Klíč opční 1'!AF96,0)</f>
        <v>0</v>
      </c>
      <c r="AG96" s="104">
        <f>IFERROR(AG12*'Klíč opční 1'!AG96,0)</f>
        <v>0</v>
      </c>
      <c r="AH96" s="104">
        <f>IFERROR(AH12*'Klíč opční 1'!AH96,0)</f>
        <v>0</v>
      </c>
      <c r="AI96" s="104">
        <f>IFERROR(AI12*'Klíč opční 1'!AI96,0)</f>
        <v>0</v>
      </c>
      <c r="AJ96" s="104">
        <f>IFERROR(AJ12*'Klíč opční 1'!AJ96,0)</f>
        <v>0</v>
      </c>
      <c r="AK96" s="104">
        <f>IFERROR(AK12*'Klíč opční 1'!AK96,0)</f>
        <v>0</v>
      </c>
      <c r="AL96" s="792">
        <f t="shared" si="42"/>
        <v>0</v>
      </c>
      <c r="AM96" s="104">
        <f t="shared" si="43"/>
        <v>0</v>
      </c>
      <c r="AN96" s="107">
        <f t="shared" si="44"/>
        <v>0</v>
      </c>
      <c r="AO96" s="129">
        <f t="shared" si="40"/>
        <v>0</v>
      </c>
      <c r="AP96" s="888">
        <f t="shared" si="41"/>
        <v>0</v>
      </c>
      <c r="AQ96" s="888">
        <f t="shared" si="41"/>
        <v>0</v>
      </c>
      <c r="AR96" s="888">
        <f t="shared" si="41"/>
        <v>0</v>
      </c>
      <c r="AS96" s="889">
        <f t="shared" si="41"/>
        <v>1</v>
      </c>
    </row>
    <row r="97" spans="1:45" x14ac:dyDescent="0.3">
      <c r="A97" s="4" t="str">
        <f t="shared" si="39"/>
        <v/>
      </c>
      <c r="B97" s="45" t="str">
        <f t="shared" si="39"/>
        <v/>
      </c>
      <c r="C97" s="64" t="str">
        <f t="shared" si="39"/>
        <v>7.3</v>
      </c>
      <c r="D97" s="65" t="str">
        <f t="shared" si="39"/>
        <v>Pokladní</v>
      </c>
      <c r="E97" s="104">
        <f>IFERROR(E13*'Klíč opční 1'!E97,0)</f>
        <v>0</v>
      </c>
      <c r="F97" s="104">
        <f>IFERROR(F13*'Klíč opční 1'!F97,0)</f>
        <v>0</v>
      </c>
      <c r="G97" s="104">
        <f>IFERROR(G13*'Klíč opční 1'!G97,0)</f>
        <v>0</v>
      </c>
      <c r="H97" s="104">
        <f>IFERROR(H13*'Klíč opční 1'!H97,0)</f>
        <v>0</v>
      </c>
      <c r="I97" s="104">
        <f>IFERROR(I13*'Klíč opční 1'!I97,0)</f>
        <v>0</v>
      </c>
      <c r="J97" s="104">
        <f>IFERROR(J13*'Klíč opční 1'!J97,0)</f>
        <v>0</v>
      </c>
      <c r="K97" s="104">
        <f>IFERROR(K13*'Klíč opční 1'!K97,0)</f>
        <v>0</v>
      </c>
      <c r="L97" s="104">
        <f>IFERROR(L13*'Klíč opční 1'!L97,0)</f>
        <v>0</v>
      </c>
      <c r="M97" s="104">
        <f>IFERROR(M13*'Klíč opční 1'!M97,0)</f>
        <v>0</v>
      </c>
      <c r="N97" s="104">
        <f>IFERROR(N13*'Klíč opční 1'!N97,0)</f>
        <v>0</v>
      </c>
      <c r="O97" s="104">
        <f>IFERROR(O13*'Klíč opční 1'!O97,0)</f>
        <v>0</v>
      </c>
      <c r="P97" s="104">
        <f>IFERROR(P13*'Klíč opční 1'!P97,0)</f>
        <v>0</v>
      </c>
      <c r="Q97" s="104">
        <f>IFERROR(Q13*'Klíč opční 1'!Q97,0)</f>
        <v>0</v>
      </c>
      <c r="R97" s="104">
        <f>IFERROR(R13*'Klíč opční 1'!R97,0)</f>
        <v>0</v>
      </c>
      <c r="S97" s="104">
        <f>IFERROR(S13*'Klíč opční 1'!S97,0)</f>
        <v>0</v>
      </c>
      <c r="T97" s="104">
        <f>IFERROR(T13*'Klíč opční 1'!T97,0)</f>
        <v>0</v>
      </c>
      <c r="U97" s="104">
        <f>IFERROR(U13*'Klíč opční 1'!U97,0)</f>
        <v>0</v>
      </c>
      <c r="V97" s="104">
        <f>IFERROR(V13*'Klíč opční 1'!V97,0)</f>
        <v>0</v>
      </c>
      <c r="W97" s="104">
        <f>IFERROR(W13*'Klíč opční 1'!W97,0)</f>
        <v>0</v>
      </c>
      <c r="X97" s="104">
        <f>IFERROR(X13*'Klíč opční 1'!X97,0)</f>
        <v>0</v>
      </c>
      <c r="Y97" s="104">
        <f>IFERROR(Y13*'Klíč opční 1'!Y97,0)</f>
        <v>0</v>
      </c>
      <c r="Z97" s="104">
        <f>IFERROR(Z13*'Klíč opční 1'!Z97,0)</f>
        <v>0</v>
      </c>
      <c r="AA97" s="104">
        <f>IFERROR(AA13*'Klíč opční 1'!AA97,0)</f>
        <v>0</v>
      </c>
      <c r="AB97" s="104">
        <f>IFERROR(AB13*'Klíč opční 1'!AB97,0)</f>
        <v>0</v>
      </c>
      <c r="AC97" s="104">
        <f>IFERROR(AC13*'Klíč opční 1'!AC97,0)</f>
        <v>0</v>
      </c>
      <c r="AD97" s="104">
        <f>IFERROR(AD13*'Klíč opční 1'!AD97,0)</f>
        <v>0</v>
      </c>
      <c r="AE97" s="104">
        <f>IFERROR(AE13*'Klíč opční 1'!AE97,0)</f>
        <v>0</v>
      </c>
      <c r="AF97" s="104">
        <f>IFERROR(AF13*'Klíč opční 1'!AF97,0)</f>
        <v>0</v>
      </c>
      <c r="AG97" s="104">
        <f>IFERROR(AG13*'Klíč opční 1'!AG97,0)</f>
        <v>0</v>
      </c>
      <c r="AH97" s="104">
        <f>IFERROR(AH13*'Klíč opční 1'!AH97,0)</f>
        <v>0</v>
      </c>
      <c r="AI97" s="104">
        <f>IFERROR(AI13*'Klíč opční 1'!AI97,0)</f>
        <v>0</v>
      </c>
      <c r="AJ97" s="104">
        <f>IFERROR(AJ13*'Klíč opční 1'!AJ97,0)</f>
        <v>0</v>
      </c>
      <c r="AK97" s="104">
        <f>IFERROR(AK13*'Klíč opční 1'!AK97,0)</f>
        <v>0</v>
      </c>
      <c r="AL97" s="792">
        <f t="shared" si="42"/>
        <v>0</v>
      </c>
      <c r="AM97" s="104">
        <f t="shared" si="43"/>
        <v>0</v>
      </c>
      <c r="AN97" s="107">
        <f t="shared" si="44"/>
        <v>0</v>
      </c>
      <c r="AO97" s="129">
        <f t="shared" si="40"/>
        <v>0</v>
      </c>
      <c r="AP97" s="888">
        <f t="shared" si="41"/>
        <v>0</v>
      </c>
      <c r="AQ97" s="888">
        <f t="shared" si="41"/>
        <v>0</v>
      </c>
      <c r="AR97" s="888">
        <f t="shared" si="41"/>
        <v>0</v>
      </c>
      <c r="AS97" s="889">
        <f t="shared" si="41"/>
        <v>1</v>
      </c>
    </row>
    <row r="98" spans="1:45" x14ac:dyDescent="0.3">
      <c r="A98" s="4" t="str">
        <f t="shared" si="39"/>
        <v/>
      </c>
      <c r="B98" s="45" t="str">
        <f t="shared" si="39"/>
        <v/>
      </c>
      <c r="C98" s="64" t="str">
        <f t="shared" si="39"/>
        <v>7.4</v>
      </c>
      <c r="D98" s="65" t="str">
        <f t="shared" si="39"/>
        <v>Ostatní zaměstnanci</v>
      </c>
      <c r="E98" s="104">
        <f>IFERROR(E14*'Klíč opční 1'!E98,0)</f>
        <v>0</v>
      </c>
      <c r="F98" s="104">
        <f>IFERROR(F14*'Klíč opční 1'!F98,0)</f>
        <v>0</v>
      </c>
      <c r="G98" s="104">
        <f>IFERROR(G14*'Klíč opční 1'!G98,0)</f>
        <v>0</v>
      </c>
      <c r="H98" s="104">
        <f>IFERROR(H14*'Klíč opční 1'!H98,0)</f>
        <v>0</v>
      </c>
      <c r="I98" s="104">
        <f>IFERROR(I14*'Klíč opční 1'!I98,0)</f>
        <v>0</v>
      </c>
      <c r="J98" s="104">
        <f>IFERROR(J14*'Klíč opční 1'!J98,0)</f>
        <v>0</v>
      </c>
      <c r="K98" s="104">
        <f>IFERROR(K14*'Klíč opční 1'!K98,0)</f>
        <v>0</v>
      </c>
      <c r="L98" s="104">
        <f>IFERROR(L14*'Klíč opční 1'!L98,0)</f>
        <v>0</v>
      </c>
      <c r="M98" s="104">
        <f>IFERROR(M14*'Klíč opční 1'!M98,0)</f>
        <v>0</v>
      </c>
      <c r="N98" s="104">
        <f>IFERROR(N14*'Klíč opční 1'!N98,0)</f>
        <v>0</v>
      </c>
      <c r="O98" s="104">
        <f>IFERROR(O14*'Klíč opční 1'!O98,0)</f>
        <v>0</v>
      </c>
      <c r="P98" s="104">
        <f>IFERROR(P14*'Klíč opční 1'!P98,0)</f>
        <v>0</v>
      </c>
      <c r="Q98" s="104">
        <f>IFERROR(Q14*'Klíč opční 1'!Q98,0)</f>
        <v>0</v>
      </c>
      <c r="R98" s="104">
        <f>IFERROR(R14*'Klíč opční 1'!R98,0)</f>
        <v>0</v>
      </c>
      <c r="S98" s="104">
        <f>IFERROR(S14*'Klíč opční 1'!S98,0)</f>
        <v>0</v>
      </c>
      <c r="T98" s="104">
        <f>IFERROR(T14*'Klíč opční 1'!T98,0)</f>
        <v>0</v>
      </c>
      <c r="U98" s="104">
        <f>IFERROR(U14*'Klíč opční 1'!U98,0)</f>
        <v>0</v>
      </c>
      <c r="V98" s="104">
        <f>IFERROR(V14*'Klíč opční 1'!V98,0)</f>
        <v>0</v>
      </c>
      <c r="W98" s="104">
        <f>IFERROR(W14*'Klíč opční 1'!W98,0)</f>
        <v>0</v>
      </c>
      <c r="X98" s="104">
        <f>IFERROR(X14*'Klíč opční 1'!X98,0)</f>
        <v>0</v>
      </c>
      <c r="Y98" s="104">
        <f>IFERROR(Y14*'Klíč opční 1'!Y98,0)</f>
        <v>0</v>
      </c>
      <c r="Z98" s="104">
        <f>IFERROR(Z14*'Klíč opční 1'!Z98,0)</f>
        <v>0</v>
      </c>
      <c r="AA98" s="104">
        <f>IFERROR(AA14*'Klíč opční 1'!AA98,0)</f>
        <v>0</v>
      </c>
      <c r="AB98" s="104">
        <f>IFERROR(AB14*'Klíč opční 1'!AB98,0)</f>
        <v>0</v>
      </c>
      <c r="AC98" s="104">
        <f>IFERROR(AC14*'Klíč opční 1'!AC98,0)</f>
        <v>0</v>
      </c>
      <c r="AD98" s="104">
        <f>IFERROR(AD14*'Klíč opční 1'!AD98,0)</f>
        <v>0</v>
      </c>
      <c r="AE98" s="104">
        <f>IFERROR(AE14*'Klíč opční 1'!AE98,0)</f>
        <v>0</v>
      </c>
      <c r="AF98" s="104">
        <f>IFERROR(AF14*'Klíč opční 1'!AF98,0)</f>
        <v>0</v>
      </c>
      <c r="AG98" s="104">
        <f>IFERROR(AG14*'Klíč opční 1'!AG98,0)</f>
        <v>0</v>
      </c>
      <c r="AH98" s="104">
        <f>IFERROR(AH14*'Klíč opční 1'!AH98,0)</f>
        <v>0</v>
      </c>
      <c r="AI98" s="104">
        <f>IFERROR(AI14*'Klíč opční 1'!AI98,0)</f>
        <v>0</v>
      </c>
      <c r="AJ98" s="104">
        <f>IFERROR(AJ14*'Klíč opční 1'!AJ98,0)</f>
        <v>0</v>
      </c>
      <c r="AK98" s="104">
        <f>IFERROR(AK14*'Klíč opční 1'!AK98,0)</f>
        <v>0</v>
      </c>
      <c r="AL98" s="792">
        <f t="shared" si="42"/>
        <v>0</v>
      </c>
      <c r="AM98" s="104">
        <f t="shared" si="43"/>
        <v>0</v>
      </c>
      <c r="AN98" s="107">
        <f t="shared" si="44"/>
        <v>0</v>
      </c>
      <c r="AO98" s="129">
        <f t="shared" si="40"/>
        <v>0</v>
      </c>
      <c r="AP98" s="888">
        <f t="shared" si="41"/>
        <v>0</v>
      </c>
      <c r="AQ98" s="888">
        <f t="shared" si="41"/>
        <v>0</v>
      </c>
      <c r="AR98" s="888">
        <f t="shared" si="41"/>
        <v>0</v>
      </c>
      <c r="AS98" s="889">
        <f t="shared" si="41"/>
        <v>1</v>
      </c>
    </row>
    <row r="99" spans="1:45" x14ac:dyDescent="0.3">
      <c r="A99" s="4">
        <f t="shared" si="39"/>
        <v>8</v>
      </c>
      <c r="B99" s="45" t="str">
        <f t="shared" si="39"/>
        <v>Sociální a zdravotní pojištění</v>
      </c>
      <c r="C99" s="64">
        <f t="shared" si="39"/>
        <v>8.1</v>
      </c>
      <c r="D99" s="65" t="str">
        <f t="shared" si="39"/>
        <v>Vlaková četa</v>
      </c>
      <c r="E99" s="104">
        <f>IFERROR(E15*'Klíč opční 1'!E99,0)</f>
        <v>0</v>
      </c>
      <c r="F99" s="104">
        <f>IFERROR(F15*'Klíč opční 1'!F99,0)</f>
        <v>0</v>
      </c>
      <c r="G99" s="104">
        <f>IFERROR(G15*'Klíč opční 1'!G99,0)</f>
        <v>0</v>
      </c>
      <c r="H99" s="104">
        <f>IFERROR(H15*'Klíč opční 1'!H99,0)</f>
        <v>0</v>
      </c>
      <c r="I99" s="104">
        <f>IFERROR(I15*'Klíč opční 1'!I99,0)</f>
        <v>0</v>
      </c>
      <c r="J99" s="104">
        <f>IFERROR(J15*'Klíč opční 1'!J99,0)</f>
        <v>0</v>
      </c>
      <c r="K99" s="104">
        <f>IFERROR(K15*'Klíč opční 1'!K99,0)</f>
        <v>0</v>
      </c>
      <c r="L99" s="104">
        <f>IFERROR(L15*'Klíč opční 1'!L99,0)</f>
        <v>0</v>
      </c>
      <c r="M99" s="104">
        <f>IFERROR(M15*'Klíč opční 1'!M99,0)</f>
        <v>0</v>
      </c>
      <c r="N99" s="104">
        <f>IFERROR(N15*'Klíč opční 1'!N99,0)</f>
        <v>0</v>
      </c>
      <c r="O99" s="104">
        <f>IFERROR(O15*'Klíč opční 1'!O99,0)</f>
        <v>0</v>
      </c>
      <c r="P99" s="104">
        <f>IFERROR(P15*'Klíč opční 1'!P99,0)</f>
        <v>0</v>
      </c>
      <c r="Q99" s="104">
        <f>IFERROR(Q15*'Klíč opční 1'!Q99,0)</f>
        <v>0</v>
      </c>
      <c r="R99" s="104">
        <f>IFERROR(R15*'Klíč opční 1'!R99,0)</f>
        <v>0</v>
      </c>
      <c r="S99" s="104">
        <f>IFERROR(S15*'Klíč opční 1'!S99,0)</f>
        <v>0</v>
      </c>
      <c r="T99" s="104">
        <f>IFERROR(T15*'Klíč opční 1'!T99,0)</f>
        <v>0</v>
      </c>
      <c r="U99" s="104">
        <f>IFERROR(U15*'Klíč opční 1'!U99,0)</f>
        <v>0</v>
      </c>
      <c r="V99" s="104">
        <f>IFERROR(V15*'Klíč opční 1'!V99,0)</f>
        <v>0</v>
      </c>
      <c r="W99" s="104">
        <f>IFERROR(W15*'Klíč opční 1'!W99,0)</f>
        <v>0</v>
      </c>
      <c r="X99" s="104">
        <f>IFERROR(X15*'Klíč opční 1'!X99,0)</f>
        <v>0</v>
      </c>
      <c r="Y99" s="104">
        <f>IFERROR(Y15*'Klíč opční 1'!Y99,0)</f>
        <v>0</v>
      </c>
      <c r="Z99" s="104">
        <f>IFERROR(Z15*'Klíč opční 1'!Z99,0)</f>
        <v>0</v>
      </c>
      <c r="AA99" s="104">
        <f>IFERROR(AA15*'Klíč opční 1'!AA99,0)</f>
        <v>0</v>
      </c>
      <c r="AB99" s="104">
        <f>IFERROR(AB15*'Klíč opční 1'!AB99,0)</f>
        <v>0</v>
      </c>
      <c r="AC99" s="104">
        <f>IFERROR(AC15*'Klíč opční 1'!AC99,0)</f>
        <v>0</v>
      </c>
      <c r="AD99" s="104">
        <f>IFERROR(AD15*'Klíč opční 1'!AD99,0)</f>
        <v>0</v>
      </c>
      <c r="AE99" s="104">
        <f>IFERROR(AE15*'Klíč opční 1'!AE99,0)</f>
        <v>0</v>
      </c>
      <c r="AF99" s="104">
        <f>IFERROR(AF15*'Klíč opční 1'!AF99,0)</f>
        <v>0</v>
      </c>
      <c r="AG99" s="104">
        <f>IFERROR(AG15*'Klíč opční 1'!AG99,0)</f>
        <v>0</v>
      </c>
      <c r="AH99" s="104">
        <f>IFERROR(AH15*'Klíč opční 1'!AH99,0)</f>
        <v>0</v>
      </c>
      <c r="AI99" s="104">
        <f>IFERROR(AI15*'Klíč opční 1'!AI99,0)</f>
        <v>0</v>
      </c>
      <c r="AJ99" s="104">
        <f>IFERROR(AJ15*'Klíč opční 1'!AJ99,0)</f>
        <v>0</v>
      </c>
      <c r="AK99" s="104">
        <f>IFERROR(AK15*'Klíč opční 1'!AK99,0)</f>
        <v>0</v>
      </c>
      <c r="AL99" s="792">
        <f t="shared" si="42"/>
        <v>0</v>
      </c>
      <c r="AM99" s="104">
        <f t="shared" si="43"/>
        <v>0</v>
      </c>
      <c r="AN99" s="107">
        <f t="shared" si="44"/>
        <v>0</v>
      </c>
      <c r="AO99" s="129">
        <f t="shared" si="40"/>
        <v>0</v>
      </c>
      <c r="AP99" s="888">
        <f t="shared" si="41"/>
        <v>0</v>
      </c>
      <c r="AQ99" s="888">
        <f t="shared" si="41"/>
        <v>0</v>
      </c>
      <c r="AR99" s="888">
        <f t="shared" si="41"/>
        <v>0</v>
      </c>
      <c r="AS99" s="889">
        <f t="shared" si="41"/>
        <v>1</v>
      </c>
    </row>
    <row r="100" spans="1:45" x14ac:dyDescent="0.3">
      <c r="A100" s="4" t="str">
        <f t="shared" si="39"/>
        <v/>
      </c>
      <c r="B100" s="45" t="str">
        <f t="shared" si="39"/>
        <v/>
      </c>
      <c r="C100" s="64" t="str">
        <f t="shared" si="39"/>
        <v>8.2</v>
      </c>
      <c r="D100" s="65" t="str">
        <f t="shared" si="39"/>
        <v>Strojvedoucí</v>
      </c>
      <c r="E100" s="104">
        <f>IFERROR(E16*'Klíč opční 1'!E100,0)</f>
        <v>0</v>
      </c>
      <c r="F100" s="104">
        <f>IFERROR(F16*'Klíč opční 1'!F100,0)</f>
        <v>0</v>
      </c>
      <c r="G100" s="104">
        <f>IFERROR(G16*'Klíč opční 1'!G100,0)</f>
        <v>0</v>
      </c>
      <c r="H100" s="104">
        <f>IFERROR(H16*'Klíč opční 1'!H100,0)</f>
        <v>0</v>
      </c>
      <c r="I100" s="104">
        <f>IFERROR(I16*'Klíč opční 1'!I100,0)</f>
        <v>0</v>
      </c>
      <c r="J100" s="104">
        <f>IFERROR(J16*'Klíč opční 1'!J100,0)</f>
        <v>0</v>
      </c>
      <c r="K100" s="104">
        <f>IFERROR(K16*'Klíč opční 1'!K100,0)</f>
        <v>0</v>
      </c>
      <c r="L100" s="104">
        <f>IFERROR(L16*'Klíč opční 1'!L100,0)</f>
        <v>0</v>
      </c>
      <c r="M100" s="104">
        <f>IFERROR(M16*'Klíč opční 1'!M100,0)</f>
        <v>0</v>
      </c>
      <c r="N100" s="104">
        <f>IFERROR(N16*'Klíč opční 1'!N100,0)</f>
        <v>0</v>
      </c>
      <c r="O100" s="104">
        <f>IFERROR(O16*'Klíč opční 1'!O100,0)</f>
        <v>0</v>
      </c>
      <c r="P100" s="104">
        <f>IFERROR(P16*'Klíč opční 1'!P100,0)</f>
        <v>0</v>
      </c>
      <c r="Q100" s="104">
        <f>IFERROR(Q16*'Klíč opční 1'!Q100,0)</f>
        <v>0</v>
      </c>
      <c r="R100" s="104">
        <f>IFERROR(R16*'Klíč opční 1'!R100,0)</f>
        <v>0</v>
      </c>
      <c r="S100" s="104">
        <f>IFERROR(S16*'Klíč opční 1'!S100,0)</f>
        <v>0</v>
      </c>
      <c r="T100" s="104">
        <f>IFERROR(T16*'Klíč opční 1'!T100,0)</f>
        <v>0</v>
      </c>
      <c r="U100" s="104">
        <f>IFERROR(U16*'Klíč opční 1'!U100,0)</f>
        <v>0</v>
      </c>
      <c r="V100" s="104">
        <f>IFERROR(V16*'Klíč opční 1'!V100,0)</f>
        <v>0</v>
      </c>
      <c r="W100" s="104">
        <f>IFERROR(W16*'Klíč opční 1'!W100,0)</f>
        <v>0</v>
      </c>
      <c r="X100" s="104">
        <f>IFERROR(X16*'Klíč opční 1'!X100,0)</f>
        <v>0</v>
      </c>
      <c r="Y100" s="104">
        <f>IFERROR(Y16*'Klíč opční 1'!Y100,0)</f>
        <v>0</v>
      </c>
      <c r="Z100" s="104">
        <f>IFERROR(Z16*'Klíč opční 1'!Z100,0)</f>
        <v>0</v>
      </c>
      <c r="AA100" s="104">
        <f>IFERROR(AA16*'Klíč opční 1'!AA100,0)</f>
        <v>0</v>
      </c>
      <c r="AB100" s="104">
        <f>IFERROR(AB16*'Klíč opční 1'!AB100,0)</f>
        <v>0</v>
      </c>
      <c r="AC100" s="104">
        <f>IFERROR(AC16*'Klíč opční 1'!AC100,0)</f>
        <v>0</v>
      </c>
      <c r="AD100" s="104">
        <f>IFERROR(AD16*'Klíč opční 1'!AD100,0)</f>
        <v>0</v>
      </c>
      <c r="AE100" s="104">
        <f>IFERROR(AE16*'Klíč opční 1'!AE100,0)</f>
        <v>0</v>
      </c>
      <c r="AF100" s="104">
        <f>IFERROR(AF16*'Klíč opční 1'!AF100,0)</f>
        <v>0</v>
      </c>
      <c r="AG100" s="104">
        <f>IFERROR(AG16*'Klíč opční 1'!AG100,0)</f>
        <v>0</v>
      </c>
      <c r="AH100" s="104">
        <f>IFERROR(AH16*'Klíč opční 1'!AH100,0)</f>
        <v>0</v>
      </c>
      <c r="AI100" s="104">
        <f>IFERROR(AI16*'Klíč opční 1'!AI100,0)</f>
        <v>0</v>
      </c>
      <c r="AJ100" s="104">
        <f>IFERROR(AJ16*'Klíč opční 1'!AJ100,0)</f>
        <v>0</v>
      </c>
      <c r="AK100" s="104">
        <f>IFERROR(AK16*'Klíč opční 1'!AK100,0)</f>
        <v>0</v>
      </c>
      <c r="AL100" s="792">
        <f t="shared" si="42"/>
        <v>0</v>
      </c>
      <c r="AM100" s="104">
        <f t="shared" si="43"/>
        <v>0</v>
      </c>
      <c r="AN100" s="107">
        <f t="shared" si="44"/>
        <v>0</v>
      </c>
      <c r="AO100" s="129">
        <f t="shared" si="40"/>
        <v>0</v>
      </c>
      <c r="AP100" s="888">
        <f t="shared" si="41"/>
        <v>0</v>
      </c>
      <c r="AQ100" s="888">
        <f t="shared" si="41"/>
        <v>0</v>
      </c>
      <c r="AR100" s="888">
        <f t="shared" si="41"/>
        <v>0</v>
      </c>
      <c r="AS100" s="889">
        <f t="shared" si="41"/>
        <v>1</v>
      </c>
    </row>
    <row r="101" spans="1:45" x14ac:dyDescent="0.3">
      <c r="A101" s="4" t="str">
        <f t="shared" si="39"/>
        <v/>
      </c>
      <c r="B101" s="45" t="str">
        <f t="shared" si="39"/>
        <v/>
      </c>
      <c r="C101" s="64" t="str">
        <f t="shared" si="39"/>
        <v>8.3</v>
      </c>
      <c r="D101" s="65" t="str">
        <f t="shared" si="39"/>
        <v>Pokladní</v>
      </c>
      <c r="E101" s="104">
        <f>IFERROR(E17*'Klíč opční 1'!E101,0)</f>
        <v>0</v>
      </c>
      <c r="F101" s="104">
        <f>IFERROR(F17*'Klíč opční 1'!F101,0)</f>
        <v>0</v>
      </c>
      <c r="G101" s="104">
        <f>IFERROR(G17*'Klíč opční 1'!G101,0)</f>
        <v>0</v>
      </c>
      <c r="H101" s="104">
        <f>IFERROR(H17*'Klíč opční 1'!H101,0)</f>
        <v>0</v>
      </c>
      <c r="I101" s="104">
        <f>IFERROR(I17*'Klíč opční 1'!I101,0)</f>
        <v>0</v>
      </c>
      <c r="J101" s="104">
        <f>IFERROR(J17*'Klíč opční 1'!J101,0)</f>
        <v>0</v>
      </c>
      <c r="K101" s="104">
        <f>IFERROR(K17*'Klíč opční 1'!K101,0)</f>
        <v>0</v>
      </c>
      <c r="L101" s="104">
        <f>IFERROR(L17*'Klíč opční 1'!L101,0)</f>
        <v>0</v>
      </c>
      <c r="M101" s="104">
        <f>IFERROR(M17*'Klíč opční 1'!M101,0)</f>
        <v>0</v>
      </c>
      <c r="N101" s="104">
        <f>IFERROR(N17*'Klíč opční 1'!N101,0)</f>
        <v>0</v>
      </c>
      <c r="O101" s="104">
        <f>IFERROR(O17*'Klíč opční 1'!O101,0)</f>
        <v>0</v>
      </c>
      <c r="P101" s="104">
        <f>IFERROR(P17*'Klíč opční 1'!P101,0)</f>
        <v>0</v>
      </c>
      <c r="Q101" s="104">
        <f>IFERROR(Q17*'Klíč opční 1'!Q101,0)</f>
        <v>0</v>
      </c>
      <c r="R101" s="104">
        <f>IFERROR(R17*'Klíč opční 1'!R101,0)</f>
        <v>0</v>
      </c>
      <c r="S101" s="104">
        <f>IFERROR(S17*'Klíč opční 1'!S101,0)</f>
        <v>0</v>
      </c>
      <c r="T101" s="104">
        <f>IFERROR(T17*'Klíč opční 1'!T101,0)</f>
        <v>0</v>
      </c>
      <c r="U101" s="104">
        <f>IFERROR(U17*'Klíč opční 1'!U101,0)</f>
        <v>0</v>
      </c>
      <c r="V101" s="104">
        <f>IFERROR(V17*'Klíč opční 1'!V101,0)</f>
        <v>0</v>
      </c>
      <c r="W101" s="104">
        <f>IFERROR(W17*'Klíč opční 1'!W101,0)</f>
        <v>0</v>
      </c>
      <c r="X101" s="104">
        <f>IFERROR(X17*'Klíč opční 1'!X101,0)</f>
        <v>0</v>
      </c>
      <c r="Y101" s="104">
        <f>IFERROR(Y17*'Klíč opční 1'!Y101,0)</f>
        <v>0</v>
      </c>
      <c r="Z101" s="104">
        <f>IFERROR(Z17*'Klíč opční 1'!Z101,0)</f>
        <v>0</v>
      </c>
      <c r="AA101" s="104">
        <f>IFERROR(AA17*'Klíč opční 1'!AA101,0)</f>
        <v>0</v>
      </c>
      <c r="AB101" s="104">
        <f>IFERROR(AB17*'Klíč opční 1'!AB101,0)</f>
        <v>0</v>
      </c>
      <c r="AC101" s="104">
        <f>IFERROR(AC17*'Klíč opční 1'!AC101,0)</f>
        <v>0</v>
      </c>
      <c r="AD101" s="104">
        <f>IFERROR(AD17*'Klíč opční 1'!AD101,0)</f>
        <v>0</v>
      </c>
      <c r="AE101" s="104">
        <f>IFERROR(AE17*'Klíč opční 1'!AE101,0)</f>
        <v>0</v>
      </c>
      <c r="AF101" s="104">
        <f>IFERROR(AF17*'Klíč opční 1'!AF101,0)</f>
        <v>0</v>
      </c>
      <c r="AG101" s="104">
        <f>IFERROR(AG17*'Klíč opční 1'!AG101,0)</f>
        <v>0</v>
      </c>
      <c r="AH101" s="104">
        <f>IFERROR(AH17*'Klíč opční 1'!AH101,0)</f>
        <v>0</v>
      </c>
      <c r="AI101" s="104">
        <f>IFERROR(AI17*'Klíč opční 1'!AI101,0)</f>
        <v>0</v>
      </c>
      <c r="AJ101" s="104">
        <f>IFERROR(AJ17*'Klíč opční 1'!AJ101,0)</f>
        <v>0</v>
      </c>
      <c r="AK101" s="104">
        <f>IFERROR(AK17*'Klíč opční 1'!AK101,0)</f>
        <v>0</v>
      </c>
      <c r="AL101" s="792">
        <f t="shared" si="42"/>
        <v>0</v>
      </c>
      <c r="AM101" s="104">
        <f t="shared" si="43"/>
        <v>0</v>
      </c>
      <c r="AN101" s="107">
        <f t="shared" si="44"/>
        <v>0</v>
      </c>
      <c r="AO101" s="129">
        <f t="shared" si="40"/>
        <v>0</v>
      </c>
      <c r="AP101" s="888">
        <f t="shared" si="41"/>
        <v>0</v>
      </c>
      <c r="AQ101" s="888">
        <f t="shared" si="41"/>
        <v>0</v>
      </c>
      <c r="AR101" s="888">
        <f t="shared" si="41"/>
        <v>0</v>
      </c>
      <c r="AS101" s="889">
        <f t="shared" si="41"/>
        <v>1</v>
      </c>
    </row>
    <row r="102" spans="1:45" x14ac:dyDescent="0.3">
      <c r="A102" s="4" t="str">
        <f t="shared" si="39"/>
        <v/>
      </c>
      <c r="B102" s="45" t="str">
        <f t="shared" si="39"/>
        <v/>
      </c>
      <c r="C102" s="64" t="str">
        <f t="shared" si="39"/>
        <v>8.4</v>
      </c>
      <c r="D102" s="65" t="str">
        <f t="shared" si="39"/>
        <v>Ostatní zaměstnanci</v>
      </c>
      <c r="E102" s="104">
        <f>IFERROR(E18*'Klíč opční 1'!E102,0)</f>
        <v>0</v>
      </c>
      <c r="F102" s="104">
        <f>IFERROR(F18*'Klíč opční 1'!F102,0)</f>
        <v>0</v>
      </c>
      <c r="G102" s="104">
        <f>IFERROR(G18*'Klíč opční 1'!G102,0)</f>
        <v>0</v>
      </c>
      <c r="H102" s="104">
        <f>IFERROR(H18*'Klíč opční 1'!H102,0)</f>
        <v>0</v>
      </c>
      <c r="I102" s="104">
        <f>IFERROR(I18*'Klíč opční 1'!I102,0)</f>
        <v>0</v>
      </c>
      <c r="J102" s="104">
        <f>IFERROR(J18*'Klíč opční 1'!J102,0)</f>
        <v>0</v>
      </c>
      <c r="K102" s="104">
        <f>IFERROR(K18*'Klíč opční 1'!K102,0)</f>
        <v>0</v>
      </c>
      <c r="L102" s="104">
        <f>IFERROR(L18*'Klíč opční 1'!L102,0)</f>
        <v>0</v>
      </c>
      <c r="M102" s="104">
        <f>IFERROR(M18*'Klíč opční 1'!M102,0)</f>
        <v>0</v>
      </c>
      <c r="N102" s="104">
        <f>IFERROR(N18*'Klíč opční 1'!N102,0)</f>
        <v>0</v>
      </c>
      <c r="O102" s="104">
        <f>IFERROR(O18*'Klíč opční 1'!O102,0)</f>
        <v>0</v>
      </c>
      <c r="P102" s="104">
        <f>IFERROR(P18*'Klíč opční 1'!P102,0)</f>
        <v>0</v>
      </c>
      <c r="Q102" s="104">
        <f>IFERROR(Q18*'Klíč opční 1'!Q102,0)</f>
        <v>0</v>
      </c>
      <c r="R102" s="104">
        <f>IFERROR(R18*'Klíč opční 1'!R102,0)</f>
        <v>0</v>
      </c>
      <c r="S102" s="104">
        <f>IFERROR(S18*'Klíč opční 1'!S102,0)</f>
        <v>0</v>
      </c>
      <c r="T102" s="104">
        <f>IFERROR(T18*'Klíč opční 1'!T102,0)</f>
        <v>0</v>
      </c>
      <c r="U102" s="104">
        <f>IFERROR(U18*'Klíč opční 1'!U102,0)</f>
        <v>0</v>
      </c>
      <c r="V102" s="104">
        <f>IFERROR(V18*'Klíč opční 1'!V102,0)</f>
        <v>0</v>
      </c>
      <c r="W102" s="104">
        <f>IFERROR(W18*'Klíč opční 1'!W102,0)</f>
        <v>0</v>
      </c>
      <c r="X102" s="104">
        <f>IFERROR(X18*'Klíč opční 1'!X102,0)</f>
        <v>0</v>
      </c>
      <c r="Y102" s="104">
        <f>IFERROR(Y18*'Klíč opční 1'!Y102,0)</f>
        <v>0</v>
      </c>
      <c r="Z102" s="104">
        <f>IFERROR(Z18*'Klíč opční 1'!Z102,0)</f>
        <v>0</v>
      </c>
      <c r="AA102" s="104">
        <f>IFERROR(AA18*'Klíč opční 1'!AA102,0)</f>
        <v>0</v>
      </c>
      <c r="AB102" s="104">
        <f>IFERROR(AB18*'Klíč opční 1'!AB102,0)</f>
        <v>0</v>
      </c>
      <c r="AC102" s="104">
        <f>IFERROR(AC18*'Klíč opční 1'!AC102,0)</f>
        <v>0</v>
      </c>
      <c r="AD102" s="104">
        <f>IFERROR(AD18*'Klíč opční 1'!AD102,0)</f>
        <v>0</v>
      </c>
      <c r="AE102" s="104">
        <f>IFERROR(AE18*'Klíč opční 1'!AE102,0)</f>
        <v>0</v>
      </c>
      <c r="AF102" s="104">
        <f>IFERROR(AF18*'Klíč opční 1'!AF102,0)</f>
        <v>0</v>
      </c>
      <c r="AG102" s="104">
        <f>IFERROR(AG18*'Klíč opční 1'!AG102,0)</f>
        <v>0</v>
      </c>
      <c r="AH102" s="104">
        <f>IFERROR(AH18*'Klíč opční 1'!AH102,0)</f>
        <v>0</v>
      </c>
      <c r="AI102" s="104">
        <f>IFERROR(AI18*'Klíč opční 1'!AI102,0)</f>
        <v>0</v>
      </c>
      <c r="AJ102" s="104">
        <f>IFERROR(AJ18*'Klíč opční 1'!AJ102,0)</f>
        <v>0</v>
      </c>
      <c r="AK102" s="104">
        <f>IFERROR(AK18*'Klíč opční 1'!AK102,0)</f>
        <v>0</v>
      </c>
      <c r="AL102" s="792">
        <f t="shared" si="42"/>
        <v>0</v>
      </c>
      <c r="AM102" s="104">
        <f t="shared" si="43"/>
        <v>0</v>
      </c>
      <c r="AN102" s="107">
        <f t="shared" si="44"/>
        <v>0</v>
      </c>
      <c r="AO102" s="129">
        <f t="shared" si="40"/>
        <v>0</v>
      </c>
      <c r="AP102" s="888">
        <f t="shared" si="41"/>
        <v>0</v>
      </c>
      <c r="AQ102" s="888">
        <f t="shared" si="41"/>
        <v>0</v>
      </c>
      <c r="AR102" s="888">
        <f t="shared" si="41"/>
        <v>0</v>
      </c>
      <c r="AS102" s="889">
        <f t="shared" si="41"/>
        <v>1</v>
      </c>
    </row>
    <row r="103" spans="1:45" x14ac:dyDescent="0.3">
      <c r="A103" s="4">
        <f t="shared" ref="A103:D112" si="45">IF(A61="","",A61)</f>
        <v>9</v>
      </c>
      <c r="B103" s="45" t="str">
        <f t="shared" si="45"/>
        <v>Cestovné</v>
      </c>
      <c r="C103" s="64" t="str">
        <f t="shared" si="45"/>
        <v/>
      </c>
      <c r="D103" s="65" t="str">
        <f t="shared" si="45"/>
        <v/>
      </c>
      <c r="E103" s="104">
        <f>IFERROR(E19*'Klíč opční 1'!E103,0)</f>
        <v>0</v>
      </c>
      <c r="F103" s="104">
        <f>IFERROR(F19*'Klíč opční 1'!F103,0)</f>
        <v>0</v>
      </c>
      <c r="G103" s="104">
        <f>IFERROR(G19*'Klíč opční 1'!G103,0)</f>
        <v>0</v>
      </c>
      <c r="H103" s="104">
        <f>IFERROR(H19*'Klíč opční 1'!H103,0)</f>
        <v>0</v>
      </c>
      <c r="I103" s="104">
        <f>IFERROR(I19*'Klíč opční 1'!I103,0)</f>
        <v>0</v>
      </c>
      <c r="J103" s="104">
        <f>IFERROR(J19*'Klíč opční 1'!J103,0)</f>
        <v>0</v>
      </c>
      <c r="K103" s="104">
        <f>IFERROR(K19*'Klíč opční 1'!K103,0)</f>
        <v>0</v>
      </c>
      <c r="L103" s="104">
        <f>IFERROR(L19*'Klíč opční 1'!L103,0)</f>
        <v>0</v>
      </c>
      <c r="M103" s="104">
        <f>IFERROR(M19*'Klíč opční 1'!M103,0)</f>
        <v>0</v>
      </c>
      <c r="N103" s="104">
        <f>IFERROR(N19*'Klíč opční 1'!N103,0)</f>
        <v>0</v>
      </c>
      <c r="O103" s="104">
        <f>IFERROR(O19*'Klíč opční 1'!O103,0)</f>
        <v>0</v>
      </c>
      <c r="P103" s="104">
        <f>IFERROR(P19*'Klíč opční 1'!P103,0)</f>
        <v>0</v>
      </c>
      <c r="Q103" s="104">
        <f>IFERROR(Q19*'Klíč opční 1'!Q103,0)</f>
        <v>0</v>
      </c>
      <c r="R103" s="104">
        <f>IFERROR(R19*'Klíč opční 1'!R103,0)</f>
        <v>0</v>
      </c>
      <c r="S103" s="104">
        <f>IFERROR(S19*'Klíč opční 1'!S103,0)</f>
        <v>0</v>
      </c>
      <c r="T103" s="104">
        <f>IFERROR(T19*'Klíč opční 1'!T103,0)</f>
        <v>0</v>
      </c>
      <c r="U103" s="104">
        <f>IFERROR(U19*'Klíč opční 1'!U103,0)</f>
        <v>0</v>
      </c>
      <c r="V103" s="104">
        <f>IFERROR(V19*'Klíč opční 1'!V103,0)</f>
        <v>0</v>
      </c>
      <c r="W103" s="104">
        <f>IFERROR(W19*'Klíč opční 1'!W103,0)</f>
        <v>0</v>
      </c>
      <c r="X103" s="104">
        <f>IFERROR(X19*'Klíč opční 1'!X103,0)</f>
        <v>0</v>
      </c>
      <c r="Y103" s="104">
        <f>IFERROR(Y19*'Klíč opční 1'!Y103,0)</f>
        <v>0</v>
      </c>
      <c r="Z103" s="104">
        <f>IFERROR(Z19*'Klíč opční 1'!Z103,0)</f>
        <v>0</v>
      </c>
      <c r="AA103" s="104">
        <f>IFERROR(AA19*'Klíč opční 1'!AA103,0)</f>
        <v>0</v>
      </c>
      <c r="AB103" s="104">
        <f>IFERROR(AB19*'Klíč opční 1'!AB103,0)</f>
        <v>0</v>
      </c>
      <c r="AC103" s="104">
        <f>IFERROR(AC19*'Klíč opční 1'!AC103,0)</f>
        <v>0</v>
      </c>
      <c r="AD103" s="104">
        <f>IFERROR(AD19*'Klíč opční 1'!AD103,0)</f>
        <v>0</v>
      </c>
      <c r="AE103" s="104">
        <f>IFERROR(AE19*'Klíč opční 1'!AE103,0)</f>
        <v>0</v>
      </c>
      <c r="AF103" s="104">
        <f>IFERROR(AF19*'Klíč opční 1'!AF103,0)</f>
        <v>0</v>
      </c>
      <c r="AG103" s="104">
        <f>IFERROR(AG19*'Klíč opční 1'!AG103,0)</f>
        <v>0</v>
      </c>
      <c r="AH103" s="104">
        <f>IFERROR(AH19*'Klíč opční 1'!AH103,0)</f>
        <v>0</v>
      </c>
      <c r="AI103" s="104">
        <f>IFERROR(AI19*'Klíč opční 1'!AI103,0)</f>
        <v>0</v>
      </c>
      <c r="AJ103" s="104">
        <f>IFERROR(AJ19*'Klíč opční 1'!AJ103,0)</f>
        <v>0</v>
      </c>
      <c r="AK103" s="104">
        <f>IFERROR(AK19*'Klíč opční 1'!AK103,0)</f>
        <v>0</v>
      </c>
      <c r="AL103" s="792">
        <f t="shared" si="42"/>
        <v>0</v>
      </c>
      <c r="AM103" s="104">
        <f t="shared" si="43"/>
        <v>0</v>
      </c>
      <c r="AN103" s="107">
        <f t="shared" si="44"/>
        <v>0</v>
      </c>
      <c r="AO103" s="129">
        <f t="shared" si="40"/>
        <v>0</v>
      </c>
      <c r="AP103" s="888">
        <f t="shared" si="41"/>
        <v>0</v>
      </c>
      <c r="AQ103" s="888">
        <f t="shared" si="41"/>
        <v>0</v>
      </c>
      <c r="AR103" s="888">
        <f t="shared" si="41"/>
        <v>0</v>
      </c>
      <c r="AS103" s="889">
        <f t="shared" si="41"/>
        <v>1</v>
      </c>
    </row>
    <row r="104" spans="1:45" x14ac:dyDescent="0.3">
      <c r="A104" s="4">
        <f t="shared" si="45"/>
        <v>10</v>
      </c>
      <c r="B104" s="45" t="str">
        <f t="shared" si="45"/>
        <v>Úhrada za použití dopravní cesty</v>
      </c>
      <c r="C104" s="64" t="str">
        <f t="shared" si="45"/>
        <v/>
      </c>
      <c r="D104" s="65" t="str">
        <f t="shared" si="45"/>
        <v/>
      </c>
      <c r="E104" s="104">
        <f>IFERROR(E20*'Klíč opční 1'!E104,0)</f>
        <v>0</v>
      </c>
      <c r="F104" s="104">
        <f>IFERROR(F20*'Klíč opční 1'!F104,0)</f>
        <v>0</v>
      </c>
      <c r="G104" s="104">
        <f>IFERROR(G20*'Klíč opční 1'!G104,0)</f>
        <v>0</v>
      </c>
      <c r="H104" s="104">
        <f>IFERROR(H20*'Klíč opční 1'!H104,0)</f>
        <v>0</v>
      </c>
      <c r="I104" s="104">
        <f>IFERROR(I20*'Klíč opční 1'!I104,0)</f>
        <v>0</v>
      </c>
      <c r="J104" s="104">
        <f>IFERROR(J20*'Klíč opční 1'!J104,0)</f>
        <v>0</v>
      </c>
      <c r="K104" s="104">
        <f>IFERROR(K20*'Klíč opční 1'!K104,0)</f>
        <v>0</v>
      </c>
      <c r="L104" s="104">
        <f>IFERROR(L20*'Klíč opční 1'!L104,0)</f>
        <v>0</v>
      </c>
      <c r="M104" s="104">
        <f>IFERROR(M20*'Klíč opční 1'!M104,0)</f>
        <v>0</v>
      </c>
      <c r="N104" s="104">
        <f>IFERROR(N20*'Klíč opční 1'!N104,0)</f>
        <v>0</v>
      </c>
      <c r="O104" s="104">
        <f>IFERROR(O20*'Klíč opční 1'!O104,0)</f>
        <v>0</v>
      </c>
      <c r="P104" s="104">
        <f>IFERROR(P20*'Klíč opční 1'!P104,0)</f>
        <v>0</v>
      </c>
      <c r="Q104" s="104">
        <f>IFERROR(Q20*'Klíč opční 1'!Q104,0)</f>
        <v>0</v>
      </c>
      <c r="R104" s="104">
        <f>IFERROR(R20*'Klíč opční 1'!R104,0)</f>
        <v>0</v>
      </c>
      <c r="S104" s="104">
        <f>IFERROR(S20*'Klíč opční 1'!S104,0)</f>
        <v>0</v>
      </c>
      <c r="T104" s="104">
        <f>IFERROR(T20*'Klíč opční 1'!T104,0)</f>
        <v>0</v>
      </c>
      <c r="U104" s="104">
        <f>IFERROR(U20*'Klíč opční 1'!U104,0)</f>
        <v>0</v>
      </c>
      <c r="V104" s="104">
        <f>IFERROR(V20*'Klíč opční 1'!V104,0)</f>
        <v>0</v>
      </c>
      <c r="W104" s="104">
        <f>IFERROR(W20*'Klíč opční 1'!W104,0)</f>
        <v>0</v>
      </c>
      <c r="X104" s="104">
        <f>IFERROR(X20*'Klíč opční 1'!X104,0)</f>
        <v>0</v>
      </c>
      <c r="Y104" s="104">
        <f>IFERROR(Y20*'Klíč opční 1'!Y104,0)</f>
        <v>0</v>
      </c>
      <c r="Z104" s="104">
        <f>IFERROR(Z20*'Klíč opční 1'!Z104,0)</f>
        <v>0</v>
      </c>
      <c r="AA104" s="104">
        <f>IFERROR(AA20*'Klíč opční 1'!AA104,0)</f>
        <v>0</v>
      </c>
      <c r="AB104" s="104">
        <f>IFERROR(AB20*'Klíč opční 1'!AB104,0)</f>
        <v>0</v>
      </c>
      <c r="AC104" s="104">
        <f>IFERROR(AC20*'Klíč opční 1'!AC104,0)</f>
        <v>0</v>
      </c>
      <c r="AD104" s="104">
        <f>IFERROR(AD20*'Klíč opční 1'!AD104,0)</f>
        <v>0</v>
      </c>
      <c r="AE104" s="104">
        <f>IFERROR(AE20*'Klíč opční 1'!AE104,0)</f>
        <v>0</v>
      </c>
      <c r="AF104" s="104">
        <f>IFERROR(AF20*'Klíč opční 1'!AF104,0)</f>
        <v>0</v>
      </c>
      <c r="AG104" s="104">
        <f>IFERROR(AG20*'Klíč opční 1'!AG104,0)</f>
        <v>0</v>
      </c>
      <c r="AH104" s="104">
        <f>IFERROR(AH20*'Klíč opční 1'!AH104,0)</f>
        <v>0</v>
      </c>
      <c r="AI104" s="104">
        <f>IFERROR(AI20*'Klíč opční 1'!AI104,0)</f>
        <v>0</v>
      </c>
      <c r="AJ104" s="104">
        <f>IFERROR(AJ20*'Klíč opční 1'!AJ104,0)</f>
        <v>0</v>
      </c>
      <c r="AK104" s="104">
        <f>IFERROR(AK20*'Klíč opční 1'!AK104,0)</f>
        <v>0</v>
      </c>
      <c r="AL104" s="792">
        <f t="shared" si="42"/>
        <v>0</v>
      </c>
      <c r="AM104" s="104">
        <f t="shared" si="43"/>
        <v>0</v>
      </c>
      <c r="AN104" s="107">
        <f t="shared" si="44"/>
        <v>0</v>
      </c>
      <c r="AO104" s="129">
        <f t="shared" si="40"/>
        <v>0</v>
      </c>
      <c r="AP104" s="888">
        <f t="shared" si="41"/>
        <v>1</v>
      </c>
      <c r="AQ104" s="888">
        <f t="shared" si="41"/>
        <v>0</v>
      </c>
      <c r="AR104" s="888">
        <f t="shared" si="41"/>
        <v>0</v>
      </c>
      <c r="AS104" s="889">
        <f t="shared" si="41"/>
        <v>0</v>
      </c>
    </row>
    <row r="105" spans="1:45" x14ac:dyDescent="0.3">
      <c r="A105" s="4">
        <f t="shared" si="45"/>
        <v>11</v>
      </c>
      <c r="B105" s="45" t="str">
        <f t="shared" si="45"/>
        <v>Úhrada za použití ostatní infrastruktury</v>
      </c>
      <c r="C105" s="64" t="str">
        <f t="shared" si="45"/>
        <v/>
      </c>
      <c r="D105" s="65" t="str">
        <f t="shared" si="45"/>
        <v/>
      </c>
      <c r="E105" s="104">
        <f>IFERROR(E21*'Klíč opční 1'!E105,0)</f>
        <v>0</v>
      </c>
      <c r="F105" s="104">
        <f>IFERROR(F21*'Klíč opční 1'!F105,0)</f>
        <v>0</v>
      </c>
      <c r="G105" s="104">
        <f>IFERROR(G21*'Klíč opční 1'!G105,0)</f>
        <v>0</v>
      </c>
      <c r="H105" s="104">
        <f>IFERROR(H21*'Klíč opční 1'!H105,0)</f>
        <v>0</v>
      </c>
      <c r="I105" s="104">
        <f>IFERROR(I21*'Klíč opční 1'!I105,0)</f>
        <v>0</v>
      </c>
      <c r="J105" s="104">
        <f>IFERROR(J21*'Klíč opční 1'!J105,0)</f>
        <v>0</v>
      </c>
      <c r="K105" s="104">
        <f>IFERROR(K21*'Klíč opční 1'!K105,0)</f>
        <v>0</v>
      </c>
      <c r="L105" s="104">
        <f>IFERROR(L21*'Klíč opční 1'!L105,0)</f>
        <v>0</v>
      </c>
      <c r="M105" s="104">
        <f>IFERROR(M21*'Klíč opční 1'!M105,0)</f>
        <v>0</v>
      </c>
      <c r="N105" s="104">
        <f>IFERROR(N21*'Klíč opční 1'!N105,0)</f>
        <v>0</v>
      </c>
      <c r="O105" s="104">
        <f>IFERROR(O21*'Klíč opční 1'!O105,0)</f>
        <v>0</v>
      </c>
      <c r="P105" s="104">
        <f>IFERROR(P21*'Klíč opční 1'!P105,0)</f>
        <v>0</v>
      </c>
      <c r="Q105" s="104">
        <f>IFERROR(Q21*'Klíč opční 1'!Q105,0)</f>
        <v>0</v>
      </c>
      <c r="R105" s="104">
        <f>IFERROR(R21*'Klíč opční 1'!R105,0)</f>
        <v>0</v>
      </c>
      <c r="S105" s="104">
        <f>IFERROR(S21*'Klíč opční 1'!S105,0)</f>
        <v>0</v>
      </c>
      <c r="T105" s="104">
        <f>IFERROR(T21*'Klíč opční 1'!T105,0)</f>
        <v>0</v>
      </c>
      <c r="U105" s="104">
        <f>IFERROR(U21*'Klíč opční 1'!U105,0)</f>
        <v>0</v>
      </c>
      <c r="V105" s="104">
        <f>IFERROR(V21*'Klíč opční 1'!V105,0)</f>
        <v>0</v>
      </c>
      <c r="W105" s="104">
        <f>IFERROR(W21*'Klíč opční 1'!W105,0)</f>
        <v>0</v>
      </c>
      <c r="X105" s="104">
        <f>IFERROR(X21*'Klíč opční 1'!X105,0)</f>
        <v>0</v>
      </c>
      <c r="Y105" s="104">
        <f>IFERROR(Y21*'Klíč opční 1'!Y105,0)</f>
        <v>0</v>
      </c>
      <c r="Z105" s="104">
        <f>IFERROR(Z21*'Klíč opční 1'!Z105,0)</f>
        <v>0</v>
      </c>
      <c r="AA105" s="104">
        <f>IFERROR(AA21*'Klíč opční 1'!AA105,0)</f>
        <v>0</v>
      </c>
      <c r="AB105" s="104">
        <f>IFERROR(AB21*'Klíč opční 1'!AB105,0)</f>
        <v>0</v>
      </c>
      <c r="AC105" s="104">
        <f>IFERROR(AC21*'Klíč opční 1'!AC105,0)</f>
        <v>0</v>
      </c>
      <c r="AD105" s="104">
        <f>IFERROR(AD21*'Klíč opční 1'!AD105,0)</f>
        <v>0</v>
      </c>
      <c r="AE105" s="104">
        <f>IFERROR(AE21*'Klíč opční 1'!AE105,0)</f>
        <v>0</v>
      </c>
      <c r="AF105" s="104">
        <f>IFERROR(AF21*'Klíč opční 1'!AF105,0)</f>
        <v>0</v>
      </c>
      <c r="AG105" s="104">
        <f>IFERROR(AG21*'Klíč opční 1'!AG105,0)</f>
        <v>0</v>
      </c>
      <c r="AH105" s="104">
        <f>IFERROR(AH21*'Klíč opční 1'!AH105,0)</f>
        <v>0</v>
      </c>
      <c r="AI105" s="104">
        <f>IFERROR(AI21*'Klíč opční 1'!AI105,0)</f>
        <v>0</v>
      </c>
      <c r="AJ105" s="104">
        <f>IFERROR(AJ21*'Klíč opční 1'!AJ105,0)</f>
        <v>0</v>
      </c>
      <c r="AK105" s="104">
        <f>IFERROR(AK21*'Klíč opční 1'!AK105,0)</f>
        <v>0</v>
      </c>
      <c r="AL105" s="792">
        <f t="shared" si="42"/>
        <v>0</v>
      </c>
      <c r="AM105" s="104">
        <f t="shared" si="43"/>
        <v>0</v>
      </c>
      <c r="AN105" s="107">
        <f t="shared" si="44"/>
        <v>0</v>
      </c>
      <c r="AO105" s="129">
        <f t="shared" si="40"/>
        <v>0</v>
      </c>
      <c r="AP105" s="888">
        <f t="shared" si="41"/>
        <v>1</v>
      </c>
      <c r="AQ105" s="888">
        <f t="shared" si="41"/>
        <v>0</v>
      </c>
      <c r="AR105" s="888">
        <f t="shared" si="41"/>
        <v>0</v>
      </c>
      <c r="AS105" s="889">
        <f t="shared" si="41"/>
        <v>0</v>
      </c>
    </row>
    <row r="106" spans="1:45" x14ac:dyDescent="0.3">
      <c r="A106" s="4">
        <f t="shared" si="45"/>
        <v>12</v>
      </c>
      <c r="B106" s="45" t="str">
        <f t="shared" si="45"/>
        <v>Ostatní přímé náklady</v>
      </c>
      <c r="C106" s="64" t="str">
        <f t="shared" si="45"/>
        <v>12.1</v>
      </c>
      <c r="D106" s="65" t="str">
        <f t="shared" si="45"/>
        <v>Finanční náklady</v>
      </c>
      <c r="E106" s="104">
        <f>IFERROR(E22*'Klíč opční 1'!E106,0)</f>
        <v>0</v>
      </c>
      <c r="F106" s="104">
        <f>IFERROR(F22*'Klíč opční 1'!F106,0)</f>
        <v>0</v>
      </c>
      <c r="G106" s="104">
        <f>IFERROR(G22*'Klíč opční 1'!G106,0)</f>
        <v>0</v>
      </c>
      <c r="H106" s="104">
        <f>IFERROR(H22*'Klíč opční 1'!H106,0)</f>
        <v>0</v>
      </c>
      <c r="I106" s="104">
        <f>IFERROR(I22*'Klíč opční 1'!I106,0)</f>
        <v>0</v>
      </c>
      <c r="J106" s="104">
        <f>IFERROR(J22*'Klíč opční 1'!J106,0)</f>
        <v>0</v>
      </c>
      <c r="K106" s="104">
        <f>IFERROR(K22*'Klíč opční 1'!K106,0)</f>
        <v>0</v>
      </c>
      <c r="L106" s="104">
        <f>IFERROR(L22*'Klíč opční 1'!L106,0)</f>
        <v>0</v>
      </c>
      <c r="M106" s="104">
        <f>IFERROR(M22*'Klíč opční 1'!M106,0)</f>
        <v>0</v>
      </c>
      <c r="N106" s="104">
        <f>IFERROR(N22*'Klíč opční 1'!N106,0)</f>
        <v>0</v>
      </c>
      <c r="O106" s="104">
        <f>IFERROR(O22*'Klíč opční 1'!O106,0)</f>
        <v>0</v>
      </c>
      <c r="P106" s="104">
        <f>IFERROR(P22*'Klíč opční 1'!P106,0)</f>
        <v>0</v>
      </c>
      <c r="Q106" s="104">
        <f>IFERROR(Q22*'Klíč opční 1'!Q106,0)</f>
        <v>0</v>
      </c>
      <c r="R106" s="104">
        <f>IFERROR(R22*'Klíč opční 1'!R106,0)</f>
        <v>0</v>
      </c>
      <c r="S106" s="104">
        <f>IFERROR(S22*'Klíč opční 1'!S106,0)</f>
        <v>0</v>
      </c>
      <c r="T106" s="104">
        <f>IFERROR(T22*'Klíč opční 1'!T106,0)</f>
        <v>0</v>
      </c>
      <c r="U106" s="104">
        <f>IFERROR(U22*'Klíč opční 1'!U106,0)</f>
        <v>0</v>
      </c>
      <c r="V106" s="104">
        <f>IFERROR(V22*'Klíč opční 1'!V106,0)</f>
        <v>0</v>
      </c>
      <c r="W106" s="104">
        <f>IFERROR(W22*'Klíč opční 1'!W106,0)</f>
        <v>0</v>
      </c>
      <c r="X106" s="104">
        <f>IFERROR(X22*'Klíč opční 1'!X106,0)</f>
        <v>0</v>
      </c>
      <c r="Y106" s="104">
        <f>IFERROR(Y22*'Klíč opční 1'!Y106,0)</f>
        <v>0</v>
      </c>
      <c r="Z106" s="104">
        <f>IFERROR(Z22*'Klíč opční 1'!Z106,0)</f>
        <v>0</v>
      </c>
      <c r="AA106" s="104">
        <f>IFERROR(AA22*'Klíč opční 1'!AA106,0)</f>
        <v>0</v>
      </c>
      <c r="AB106" s="104">
        <f>IFERROR(AB22*'Klíč opční 1'!AB106,0)</f>
        <v>0</v>
      </c>
      <c r="AC106" s="104">
        <f>IFERROR(AC22*'Klíč opční 1'!AC106,0)</f>
        <v>0</v>
      </c>
      <c r="AD106" s="104">
        <f>IFERROR(AD22*'Klíč opční 1'!AD106,0)</f>
        <v>0</v>
      </c>
      <c r="AE106" s="104">
        <f>IFERROR(AE22*'Klíč opční 1'!AE106,0)</f>
        <v>0</v>
      </c>
      <c r="AF106" s="104">
        <f>IFERROR(AF22*'Klíč opční 1'!AF106,0)</f>
        <v>0</v>
      </c>
      <c r="AG106" s="104">
        <f>IFERROR(AG22*'Klíč opční 1'!AG106,0)</f>
        <v>0</v>
      </c>
      <c r="AH106" s="104">
        <f>IFERROR(AH22*'Klíč opční 1'!AH106,0)</f>
        <v>0</v>
      </c>
      <c r="AI106" s="104">
        <f>IFERROR(AI22*'Klíč opční 1'!AI106,0)</f>
        <v>0</v>
      </c>
      <c r="AJ106" s="104">
        <f>IFERROR(AJ22*'Klíč opční 1'!AJ106,0)</f>
        <v>0</v>
      </c>
      <c r="AK106" s="104">
        <f>IFERROR(AK22*'Klíč opční 1'!AK106,0)</f>
        <v>0</v>
      </c>
      <c r="AL106" s="792">
        <f t="shared" si="42"/>
        <v>0</v>
      </c>
      <c r="AM106" s="104">
        <f t="shared" si="43"/>
        <v>0</v>
      </c>
      <c r="AN106" s="107">
        <f t="shared" si="44"/>
        <v>0</v>
      </c>
      <c r="AO106" s="129">
        <f t="shared" si="40"/>
        <v>0</v>
      </c>
      <c r="AP106" s="888">
        <f t="shared" si="41"/>
        <v>0</v>
      </c>
      <c r="AQ106" s="888">
        <f t="shared" si="41"/>
        <v>0</v>
      </c>
      <c r="AR106" s="888">
        <f t="shared" si="41"/>
        <v>1</v>
      </c>
      <c r="AS106" s="889">
        <f t="shared" si="41"/>
        <v>0</v>
      </c>
    </row>
    <row r="107" spans="1:45" x14ac:dyDescent="0.3">
      <c r="A107" s="4" t="str">
        <f t="shared" si="45"/>
        <v/>
      </c>
      <c r="B107" s="45" t="str">
        <f t="shared" si="45"/>
        <v/>
      </c>
      <c r="C107" s="64" t="str">
        <f t="shared" si="45"/>
        <v>12.2</v>
      </c>
      <c r="D107" s="65" t="str">
        <f t="shared" si="45"/>
        <v>Ostatní</v>
      </c>
      <c r="E107" s="104">
        <f>IFERROR(E23*'Klíč opční 1'!E107,0)</f>
        <v>0</v>
      </c>
      <c r="F107" s="104">
        <f>IFERROR(F23*'Klíč opční 1'!F107,0)</f>
        <v>0</v>
      </c>
      <c r="G107" s="104">
        <f>IFERROR(G23*'Klíč opční 1'!G107,0)</f>
        <v>0</v>
      </c>
      <c r="H107" s="104">
        <f>IFERROR(H23*'Klíč opční 1'!H107,0)</f>
        <v>0</v>
      </c>
      <c r="I107" s="104">
        <f>IFERROR(I23*'Klíč opční 1'!I107,0)</f>
        <v>0</v>
      </c>
      <c r="J107" s="104">
        <f>IFERROR(J23*'Klíč opční 1'!J107,0)</f>
        <v>0</v>
      </c>
      <c r="K107" s="104">
        <f>IFERROR(K23*'Klíč opční 1'!K107,0)</f>
        <v>0</v>
      </c>
      <c r="L107" s="104">
        <f>IFERROR(L23*'Klíč opční 1'!L107,0)</f>
        <v>0</v>
      </c>
      <c r="M107" s="104">
        <f>IFERROR(M23*'Klíč opční 1'!M107,0)</f>
        <v>0</v>
      </c>
      <c r="N107" s="104">
        <f>IFERROR(N23*'Klíč opční 1'!N107,0)</f>
        <v>0</v>
      </c>
      <c r="O107" s="104">
        <f>IFERROR(O23*'Klíč opční 1'!O107,0)</f>
        <v>0</v>
      </c>
      <c r="P107" s="104">
        <f>IFERROR(P23*'Klíč opční 1'!P107,0)</f>
        <v>0</v>
      </c>
      <c r="Q107" s="104">
        <f>IFERROR(Q23*'Klíč opční 1'!Q107,0)</f>
        <v>0</v>
      </c>
      <c r="R107" s="104">
        <f>IFERROR(R23*'Klíč opční 1'!R107,0)</f>
        <v>0</v>
      </c>
      <c r="S107" s="104">
        <f>IFERROR(S23*'Klíč opční 1'!S107,0)</f>
        <v>0</v>
      </c>
      <c r="T107" s="104">
        <f>IFERROR(T23*'Klíč opční 1'!T107,0)</f>
        <v>0</v>
      </c>
      <c r="U107" s="104">
        <f>IFERROR(U23*'Klíč opční 1'!U107,0)</f>
        <v>0</v>
      </c>
      <c r="V107" s="104">
        <f>IFERROR(V23*'Klíč opční 1'!V107,0)</f>
        <v>0</v>
      </c>
      <c r="W107" s="104">
        <f>IFERROR(W23*'Klíč opční 1'!W107,0)</f>
        <v>0</v>
      </c>
      <c r="X107" s="104">
        <f>IFERROR(X23*'Klíč opční 1'!X107,0)</f>
        <v>0</v>
      </c>
      <c r="Y107" s="104">
        <f>IFERROR(Y23*'Klíč opční 1'!Y107,0)</f>
        <v>0</v>
      </c>
      <c r="Z107" s="104">
        <f>IFERROR(Z23*'Klíč opční 1'!Z107,0)</f>
        <v>0</v>
      </c>
      <c r="AA107" s="104">
        <f>IFERROR(AA23*'Klíč opční 1'!AA107,0)</f>
        <v>0</v>
      </c>
      <c r="AB107" s="104">
        <f>IFERROR(AB23*'Klíč opční 1'!AB107,0)</f>
        <v>0</v>
      </c>
      <c r="AC107" s="104">
        <f>IFERROR(AC23*'Klíč opční 1'!AC107,0)</f>
        <v>0</v>
      </c>
      <c r="AD107" s="104">
        <f>IFERROR(AD23*'Klíč opční 1'!AD107,0)</f>
        <v>0</v>
      </c>
      <c r="AE107" s="104">
        <f>IFERROR(AE23*'Klíč opční 1'!AE107,0)</f>
        <v>0</v>
      </c>
      <c r="AF107" s="104">
        <f>IFERROR(AF23*'Klíč opční 1'!AF107,0)</f>
        <v>0</v>
      </c>
      <c r="AG107" s="104">
        <f>IFERROR(AG23*'Klíč opční 1'!AG107,0)</f>
        <v>0</v>
      </c>
      <c r="AH107" s="104">
        <f>IFERROR(AH23*'Klíč opční 1'!AH107,0)</f>
        <v>0</v>
      </c>
      <c r="AI107" s="104">
        <f>IFERROR(AI23*'Klíč opční 1'!AI107,0)</f>
        <v>0</v>
      </c>
      <c r="AJ107" s="104">
        <f>IFERROR(AJ23*'Klíč opční 1'!AJ107,0)</f>
        <v>0</v>
      </c>
      <c r="AK107" s="104">
        <f>IFERROR(AK23*'Klíč opční 1'!AK107,0)</f>
        <v>0</v>
      </c>
      <c r="AL107" s="792">
        <f t="shared" si="42"/>
        <v>0</v>
      </c>
      <c r="AM107" s="104">
        <f t="shared" si="43"/>
        <v>0</v>
      </c>
      <c r="AN107" s="107">
        <f t="shared" si="44"/>
        <v>0</v>
      </c>
      <c r="AO107" s="129">
        <f t="shared" si="40"/>
        <v>0</v>
      </c>
      <c r="AP107" s="888">
        <f t="shared" si="41"/>
        <v>0</v>
      </c>
      <c r="AQ107" s="888">
        <f t="shared" si="41"/>
        <v>0</v>
      </c>
      <c r="AR107" s="888">
        <f t="shared" si="41"/>
        <v>0</v>
      </c>
      <c r="AS107" s="889">
        <f t="shared" si="41"/>
        <v>1</v>
      </c>
    </row>
    <row r="108" spans="1:45" x14ac:dyDescent="0.3">
      <c r="A108" s="4">
        <f t="shared" si="45"/>
        <v>13</v>
      </c>
      <c r="B108" s="45" t="str">
        <f t="shared" si="45"/>
        <v>Ostatní služby</v>
      </c>
      <c r="C108" s="340" t="str">
        <f t="shared" si="45"/>
        <v>13.1</v>
      </c>
      <c r="D108" s="65" t="str">
        <f t="shared" si="45"/>
        <v>Ostraha</v>
      </c>
      <c r="E108" s="104">
        <f>IFERROR(E24*'Klíč opční 1'!E108,0)</f>
        <v>0</v>
      </c>
      <c r="F108" s="104">
        <f>IFERROR(F24*'Klíč opční 1'!F108,0)</f>
        <v>0</v>
      </c>
      <c r="G108" s="104">
        <f>IFERROR(G24*'Klíč opční 1'!G108,0)</f>
        <v>0</v>
      </c>
      <c r="H108" s="104">
        <f>IFERROR(H24*'Klíč opční 1'!H108,0)</f>
        <v>0</v>
      </c>
      <c r="I108" s="104">
        <f>IFERROR(I24*'Klíč opční 1'!I108,0)</f>
        <v>0</v>
      </c>
      <c r="J108" s="104">
        <f>IFERROR(J24*'Klíč opční 1'!J108,0)</f>
        <v>0</v>
      </c>
      <c r="K108" s="104">
        <f>IFERROR(K24*'Klíč opční 1'!K108,0)</f>
        <v>0</v>
      </c>
      <c r="L108" s="104">
        <f>IFERROR(L24*'Klíč opční 1'!L108,0)</f>
        <v>0</v>
      </c>
      <c r="M108" s="104">
        <f>IFERROR(M24*'Klíč opční 1'!M108,0)</f>
        <v>0</v>
      </c>
      <c r="N108" s="104">
        <f>IFERROR(N24*'Klíč opční 1'!N108,0)</f>
        <v>0</v>
      </c>
      <c r="O108" s="104">
        <f>IFERROR(O24*'Klíč opční 1'!O108,0)</f>
        <v>0</v>
      </c>
      <c r="P108" s="104">
        <f>IFERROR(P24*'Klíč opční 1'!P108,0)</f>
        <v>0</v>
      </c>
      <c r="Q108" s="104">
        <f>IFERROR(Q24*'Klíč opční 1'!Q108,0)</f>
        <v>0</v>
      </c>
      <c r="R108" s="104">
        <f>IFERROR(R24*'Klíč opční 1'!R108,0)</f>
        <v>0</v>
      </c>
      <c r="S108" s="104">
        <f>IFERROR(S24*'Klíč opční 1'!S108,0)</f>
        <v>0</v>
      </c>
      <c r="T108" s="104">
        <f>IFERROR(T24*'Klíč opční 1'!T108,0)</f>
        <v>0</v>
      </c>
      <c r="U108" s="104">
        <f>IFERROR(U24*'Klíč opční 1'!U108,0)</f>
        <v>0</v>
      </c>
      <c r="V108" s="104">
        <f>IFERROR(V24*'Klíč opční 1'!V108,0)</f>
        <v>0</v>
      </c>
      <c r="W108" s="104">
        <f>IFERROR(W24*'Klíč opční 1'!W108,0)</f>
        <v>0</v>
      </c>
      <c r="X108" s="104">
        <f>IFERROR(X24*'Klíč opční 1'!X108,0)</f>
        <v>0</v>
      </c>
      <c r="Y108" s="104">
        <f>IFERROR(Y24*'Klíč opční 1'!Y108,0)</f>
        <v>0</v>
      </c>
      <c r="Z108" s="104">
        <f>IFERROR(Z24*'Klíč opční 1'!Z108,0)</f>
        <v>0</v>
      </c>
      <c r="AA108" s="104">
        <f>IFERROR(AA24*'Klíč opční 1'!AA108,0)</f>
        <v>0</v>
      </c>
      <c r="AB108" s="104">
        <f>IFERROR(AB24*'Klíč opční 1'!AB108,0)</f>
        <v>0</v>
      </c>
      <c r="AC108" s="104">
        <f>IFERROR(AC24*'Klíč opční 1'!AC108,0)</f>
        <v>0</v>
      </c>
      <c r="AD108" s="104">
        <f>IFERROR(AD24*'Klíč opční 1'!AD108,0)</f>
        <v>0</v>
      </c>
      <c r="AE108" s="104">
        <f>IFERROR(AE24*'Klíč opční 1'!AE108,0)</f>
        <v>0</v>
      </c>
      <c r="AF108" s="104">
        <f>IFERROR(AF24*'Klíč opční 1'!AF108,0)</f>
        <v>0</v>
      </c>
      <c r="AG108" s="104">
        <f>IFERROR(AG24*'Klíč opční 1'!AG108,0)</f>
        <v>0</v>
      </c>
      <c r="AH108" s="104">
        <f>IFERROR(AH24*'Klíč opční 1'!AH108,0)</f>
        <v>0</v>
      </c>
      <c r="AI108" s="104">
        <f>IFERROR(AI24*'Klíč opční 1'!AI108,0)</f>
        <v>0</v>
      </c>
      <c r="AJ108" s="104">
        <f>IFERROR(AJ24*'Klíč opční 1'!AJ108,0)</f>
        <v>0</v>
      </c>
      <c r="AK108" s="104">
        <f>IFERROR(AK24*'Klíč opční 1'!AK108,0)</f>
        <v>0</v>
      </c>
      <c r="AL108" s="792">
        <f t="shared" si="42"/>
        <v>0</v>
      </c>
      <c r="AM108" s="104">
        <f t="shared" si="43"/>
        <v>0</v>
      </c>
      <c r="AN108" s="107">
        <f t="shared" si="44"/>
        <v>0</v>
      </c>
      <c r="AO108" s="129">
        <f t="shared" si="40"/>
        <v>0</v>
      </c>
      <c r="AP108" s="888">
        <f t="shared" si="41"/>
        <v>0</v>
      </c>
      <c r="AQ108" s="888">
        <f t="shared" si="41"/>
        <v>0</v>
      </c>
      <c r="AR108" s="888">
        <f t="shared" si="41"/>
        <v>0</v>
      </c>
      <c r="AS108" s="889">
        <f t="shared" si="41"/>
        <v>1</v>
      </c>
    </row>
    <row r="109" spans="1:45" x14ac:dyDescent="0.3">
      <c r="A109" s="4"/>
      <c r="B109" s="45"/>
      <c r="C109" s="340" t="str">
        <f t="shared" si="45"/>
        <v>13.2</v>
      </c>
      <c r="D109" s="65" t="str">
        <f t="shared" si="45"/>
        <v>Ostatní služby</v>
      </c>
      <c r="E109" s="104">
        <f>IFERROR(E25*'Klíč opční 1'!E109,0)</f>
        <v>0</v>
      </c>
      <c r="F109" s="104">
        <f>IFERROR(F25*'Klíč opční 1'!F109,0)</f>
        <v>0</v>
      </c>
      <c r="G109" s="104">
        <f>IFERROR(G25*'Klíč opční 1'!G109,0)</f>
        <v>0</v>
      </c>
      <c r="H109" s="104">
        <f>IFERROR(H25*'Klíč opční 1'!H109,0)</f>
        <v>0</v>
      </c>
      <c r="I109" s="104">
        <f>IFERROR(I25*'Klíč opční 1'!I109,0)</f>
        <v>0</v>
      </c>
      <c r="J109" s="104">
        <f>IFERROR(J25*'Klíč opční 1'!J109,0)</f>
        <v>0</v>
      </c>
      <c r="K109" s="104">
        <f>IFERROR(K25*'Klíč opční 1'!K109,0)</f>
        <v>0</v>
      </c>
      <c r="L109" s="104">
        <f>IFERROR(L25*'Klíč opční 1'!L109,0)</f>
        <v>0</v>
      </c>
      <c r="M109" s="104">
        <f>IFERROR(M25*'Klíč opční 1'!M109,0)</f>
        <v>0</v>
      </c>
      <c r="N109" s="104">
        <f>IFERROR(N25*'Klíč opční 1'!N109,0)</f>
        <v>0</v>
      </c>
      <c r="O109" s="104">
        <f>IFERROR(O25*'Klíč opční 1'!O109,0)</f>
        <v>0</v>
      </c>
      <c r="P109" s="104">
        <f>IFERROR(P25*'Klíč opční 1'!P109,0)</f>
        <v>0</v>
      </c>
      <c r="Q109" s="104">
        <f>IFERROR(Q25*'Klíč opční 1'!Q109,0)</f>
        <v>0</v>
      </c>
      <c r="R109" s="104">
        <f>IFERROR(R25*'Klíč opční 1'!R109,0)</f>
        <v>0</v>
      </c>
      <c r="S109" s="104">
        <f>IFERROR(S25*'Klíč opční 1'!S109,0)</f>
        <v>0</v>
      </c>
      <c r="T109" s="104">
        <f>IFERROR(T25*'Klíč opční 1'!T109,0)</f>
        <v>0</v>
      </c>
      <c r="U109" s="104">
        <f>IFERROR(U25*'Klíč opční 1'!U109,0)</f>
        <v>0</v>
      </c>
      <c r="V109" s="104">
        <f>IFERROR(V25*'Klíč opční 1'!V109,0)</f>
        <v>0</v>
      </c>
      <c r="W109" s="104">
        <f>IFERROR(W25*'Klíč opční 1'!W109,0)</f>
        <v>0</v>
      </c>
      <c r="X109" s="104">
        <f>IFERROR(X25*'Klíč opční 1'!X109,0)</f>
        <v>0</v>
      </c>
      <c r="Y109" s="104">
        <f>IFERROR(Y25*'Klíč opční 1'!Y109,0)</f>
        <v>0</v>
      </c>
      <c r="Z109" s="104">
        <f>IFERROR(Z25*'Klíč opční 1'!Z109,0)</f>
        <v>0</v>
      </c>
      <c r="AA109" s="104">
        <f>IFERROR(AA25*'Klíč opční 1'!AA109,0)</f>
        <v>0</v>
      </c>
      <c r="AB109" s="104">
        <f>IFERROR(AB25*'Klíč opční 1'!AB109,0)</f>
        <v>0</v>
      </c>
      <c r="AC109" s="104">
        <f>IFERROR(AC25*'Klíč opční 1'!AC109,0)</f>
        <v>0</v>
      </c>
      <c r="AD109" s="104">
        <f>IFERROR(AD25*'Klíč opční 1'!AD109,0)</f>
        <v>0</v>
      </c>
      <c r="AE109" s="104">
        <f>IFERROR(AE25*'Klíč opční 1'!AE109,0)</f>
        <v>0</v>
      </c>
      <c r="AF109" s="104">
        <f>IFERROR(AF25*'Klíč opční 1'!AF109,0)</f>
        <v>0</v>
      </c>
      <c r="AG109" s="104">
        <f>IFERROR(AG25*'Klíč opční 1'!AG109,0)</f>
        <v>0</v>
      </c>
      <c r="AH109" s="104">
        <f>IFERROR(AH25*'Klíč opční 1'!AH109,0)</f>
        <v>0</v>
      </c>
      <c r="AI109" s="104">
        <f>IFERROR(AI25*'Klíč opční 1'!AI109,0)</f>
        <v>0</v>
      </c>
      <c r="AJ109" s="104">
        <f>IFERROR(AJ25*'Klíč opční 1'!AJ109,0)</f>
        <v>0</v>
      </c>
      <c r="AK109" s="104">
        <f>IFERROR(AK25*'Klíč opční 1'!AK109,0)</f>
        <v>0</v>
      </c>
      <c r="AL109" s="792">
        <f t="shared" si="42"/>
        <v>0</v>
      </c>
      <c r="AM109" s="104">
        <f t="shared" si="43"/>
        <v>0</v>
      </c>
      <c r="AN109" s="107">
        <f t="shared" si="44"/>
        <v>0</v>
      </c>
      <c r="AO109" s="129">
        <f t="shared" si="40"/>
        <v>0</v>
      </c>
      <c r="AP109" s="888">
        <f t="shared" si="41"/>
        <v>0</v>
      </c>
      <c r="AQ109" s="888">
        <f t="shared" si="41"/>
        <v>0</v>
      </c>
      <c r="AR109" s="888">
        <f t="shared" si="41"/>
        <v>0</v>
      </c>
      <c r="AS109" s="889">
        <f t="shared" si="41"/>
        <v>1</v>
      </c>
    </row>
    <row r="110" spans="1:45" x14ac:dyDescent="0.3">
      <c r="A110" s="4">
        <f t="shared" ref="A110:B122" si="46">IF(A68="","",A68)</f>
        <v>14</v>
      </c>
      <c r="B110" s="45" t="str">
        <f t="shared" si="46"/>
        <v>Provozní režie</v>
      </c>
      <c r="C110" s="340" t="str">
        <f t="shared" si="45"/>
        <v/>
      </c>
      <c r="D110" s="65" t="str">
        <f t="shared" si="45"/>
        <v/>
      </c>
      <c r="E110" s="104">
        <f>IFERROR(E26*'Klíč opční 1'!E110,0)</f>
        <v>0</v>
      </c>
      <c r="F110" s="104">
        <f>IFERROR(F26*'Klíč opční 1'!F110,0)</f>
        <v>0</v>
      </c>
      <c r="G110" s="104">
        <f>IFERROR(G26*'Klíč opční 1'!G110,0)</f>
        <v>0</v>
      </c>
      <c r="H110" s="104">
        <f>IFERROR(H26*'Klíč opční 1'!H110,0)</f>
        <v>0</v>
      </c>
      <c r="I110" s="104">
        <f>IFERROR(I26*'Klíč opční 1'!I110,0)</f>
        <v>0</v>
      </c>
      <c r="J110" s="104">
        <f>IFERROR(J26*'Klíč opční 1'!J110,0)</f>
        <v>0</v>
      </c>
      <c r="K110" s="104">
        <f>IFERROR(K26*'Klíč opční 1'!K110,0)</f>
        <v>0</v>
      </c>
      <c r="L110" s="104">
        <f>IFERROR(L26*'Klíč opční 1'!L110,0)</f>
        <v>0</v>
      </c>
      <c r="M110" s="104">
        <f>IFERROR(M26*'Klíč opční 1'!M110,0)</f>
        <v>0</v>
      </c>
      <c r="N110" s="104">
        <f>IFERROR(N26*'Klíč opční 1'!N110,0)</f>
        <v>0</v>
      </c>
      <c r="O110" s="104">
        <f>IFERROR(O26*'Klíč opční 1'!O110,0)</f>
        <v>0</v>
      </c>
      <c r="P110" s="104">
        <f>IFERROR(P26*'Klíč opční 1'!P110,0)</f>
        <v>0</v>
      </c>
      <c r="Q110" s="104">
        <f>IFERROR(Q26*'Klíč opční 1'!Q110,0)</f>
        <v>0</v>
      </c>
      <c r="R110" s="104">
        <f>IFERROR(R26*'Klíč opční 1'!R110,0)</f>
        <v>0</v>
      </c>
      <c r="S110" s="104">
        <f>IFERROR(S26*'Klíč opční 1'!S110,0)</f>
        <v>0</v>
      </c>
      <c r="T110" s="104">
        <f>IFERROR(T26*'Klíč opční 1'!T110,0)</f>
        <v>0</v>
      </c>
      <c r="U110" s="104">
        <f>IFERROR(U26*'Klíč opční 1'!U110,0)</f>
        <v>0</v>
      </c>
      <c r="V110" s="104">
        <f>IFERROR(V26*'Klíč opční 1'!V110,0)</f>
        <v>0</v>
      </c>
      <c r="W110" s="104">
        <f>IFERROR(W26*'Klíč opční 1'!W110,0)</f>
        <v>0</v>
      </c>
      <c r="X110" s="104">
        <f>IFERROR(X26*'Klíč opční 1'!X110,0)</f>
        <v>0</v>
      </c>
      <c r="Y110" s="104">
        <f>IFERROR(Y26*'Klíč opční 1'!Y110,0)</f>
        <v>0</v>
      </c>
      <c r="Z110" s="104">
        <f>IFERROR(Z26*'Klíč opční 1'!Z110,0)</f>
        <v>0</v>
      </c>
      <c r="AA110" s="104">
        <f>IFERROR(AA26*'Klíč opční 1'!AA110,0)</f>
        <v>0</v>
      </c>
      <c r="AB110" s="104">
        <f>IFERROR(AB26*'Klíč opční 1'!AB110,0)</f>
        <v>0</v>
      </c>
      <c r="AC110" s="104">
        <f>IFERROR(AC26*'Klíč opční 1'!AC110,0)</f>
        <v>0</v>
      </c>
      <c r="AD110" s="104">
        <f>IFERROR(AD26*'Klíč opční 1'!AD110,0)</f>
        <v>0</v>
      </c>
      <c r="AE110" s="104">
        <f>IFERROR(AE26*'Klíč opční 1'!AE110,0)</f>
        <v>0</v>
      </c>
      <c r="AF110" s="104">
        <f>IFERROR(AF26*'Klíč opční 1'!AF110,0)</f>
        <v>0</v>
      </c>
      <c r="AG110" s="104">
        <f>IFERROR(AG26*'Klíč opční 1'!AG110,0)</f>
        <v>0</v>
      </c>
      <c r="AH110" s="104">
        <f>IFERROR(AH26*'Klíč opční 1'!AH110,0)</f>
        <v>0</v>
      </c>
      <c r="AI110" s="104">
        <f>IFERROR(AI26*'Klíč opční 1'!AI110,0)</f>
        <v>0</v>
      </c>
      <c r="AJ110" s="104">
        <f>IFERROR(AJ26*'Klíč opční 1'!AJ110,0)</f>
        <v>0</v>
      </c>
      <c r="AK110" s="104">
        <f>IFERROR(AK26*'Klíč opční 1'!AK110,0)</f>
        <v>0</v>
      </c>
      <c r="AL110" s="792">
        <f t="shared" si="42"/>
        <v>0</v>
      </c>
      <c r="AM110" s="104">
        <f t="shared" si="43"/>
        <v>0</v>
      </c>
      <c r="AN110" s="107">
        <f t="shared" si="44"/>
        <v>0</v>
      </c>
      <c r="AO110" s="129">
        <f t="shared" si="40"/>
        <v>0</v>
      </c>
      <c r="AP110" s="888">
        <f t="shared" si="41"/>
        <v>0</v>
      </c>
      <c r="AQ110" s="888">
        <f t="shared" si="41"/>
        <v>0</v>
      </c>
      <c r="AR110" s="888">
        <f t="shared" si="41"/>
        <v>0</v>
      </c>
      <c r="AS110" s="889">
        <f t="shared" si="41"/>
        <v>1</v>
      </c>
    </row>
    <row r="111" spans="1:45" x14ac:dyDescent="0.3">
      <c r="A111" s="4">
        <f t="shared" si="46"/>
        <v>15</v>
      </c>
      <c r="B111" s="45" t="str">
        <f t="shared" si="46"/>
        <v>Správní režie</v>
      </c>
      <c r="C111" s="340" t="str">
        <f t="shared" si="45"/>
        <v/>
      </c>
      <c r="D111" s="65" t="str">
        <f t="shared" si="45"/>
        <v/>
      </c>
      <c r="E111" s="104">
        <f>IFERROR(E27*'Klíč opční 1'!E111,0)</f>
        <v>0</v>
      </c>
      <c r="F111" s="104">
        <f>IFERROR(F27*'Klíč opční 1'!F111,0)</f>
        <v>0</v>
      </c>
      <c r="G111" s="104">
        <f>IFERROR(G27*'Klíč opční 1'!G111,0)</f>
        <v>0</v>
      </c>
      <c r="H111" s="104">
        <f>IFERROR(H27*'Klíč opční 1'!H111,0)</f>
        <v>0</v>
      </c>
      <c r="I111" s="104">
        <f>IFERROR(I27*'Klíč opční 1'!I111,0)</f>
        <v>0</v>
      </c>
      <c r="J111" s="104">
        <f>IFERROR(J27*'Klíč opční 1'!J111,0)</f>
        <v>0</v>
      </c>
      <c r="K111" s="104">
        <f>IFERROR(K27*'Klíč opční 1'!K111,0)</f>
        <v>0</v>
      </c>
      <c r="L111" s="104">
        <f>IFERROR(L27*'Klíč opční 1'!L111,0)</f>
        <v>0</v>
      </c>
      <c r="M111" s="104">
        <f>IFERROR(M27*'Klíč opční 1'!M111,0)</f>
        <v>0</v>
      </c>
      <c r="N111" s="104">
        <f>IFERROR(N27*'Klíč opční 1'!N111,0)</f>
        <v>0</v>
      </c>
      <c r="O111" s="104">
        <f>IFERROR(O27*'Klíč opční 1'!O111,0)</f>
        <v>0</v>
      </c>
      <c r="P111" s="104">
        <f>IFERROR(P27*'Klíč opční 1'!P111,0)</f>
        <v>0</v>
      </c>
      <c r="Q111" s="104">
        <f>IFERROR(Q27*'Klíč opční 1'!Q111,0)</f>
        <v>0</v>
      </c>
      <c r="R111" s="104">
        <f>IFERROR(R27*'Klíč opční 1'!R111,0)</f>
        <v>0</v>
      </c>
      <c r="S111" s="104">
        <f>IFERROR(S27*'Klíč opční 1'!S111,0)</f>
        <v>0</v>
      </c>
      <c r="T111" s="104">
        <f>IFERROR(T27*'Klíč opční 1'!T111,0)</f>
        <v>0</v>
      </c>
      <c r="U111" s="104">
        <f>IFERROR(U27*'Klíč opční 1'!U111,0)</f>
        <v>0</v>
      </c>
      <c r="V111" s="104">
        <f>IFERROR(V27*'Klíč opční 1'!V111,0)</f>
        <v>0</v>
      </c>
      <c r="W111" s="104">
        <f>IFERROR(W27*'Klíč opční 1'!W111,0)</f>
        <v>0</v>
      </c>
      <c r="X111" s="104">
        <f>IFERROR(X27*'Klíč opční 1'!X111,0)</f>
        <v>0</v>
      </c>
      <c r="Y111" s="104">
        <f>IFERROR(Y27*'Klíč opční 1'!Y111,0)</f>
        <v>0</v>
      </c>
      <c r="Z111" s="104">
        <f>IFERROR(Z27*'Klíč opční 1'!Z111,0)</f>
        <v>0</v>
      </c>
      <c r="AA111" s="104">
        <f>IFERROR(AA27*'Klíč opční 1'!AA111,0)</f>
        <v>0</v>
      </c>
      <c r="AB111" s="104">
        <f>IFERROR(AB27*'Klíč opční 1'!AB111,0)</f>
        <v>0</v>
      </c>
      <c r="AC111" s="104">
        <f>IFERROR(AC27*'Klíč opční 1'!AC111,0)</f>
        <v>0</v>
      </c>
      <c r="AD111" s="104">
        <f>IFERROR(AD27*'Klíč opční 1'!AD111,0)</f>
        <v>0</v>
      </c>
      <c r="AE111" s="104">
        <f>IFERROR(AE27*'Klíč opční 1'!AE111,0)</f>
        <v>0</v>
      </c>
      <c r="AF111" s="104">
        <f>IFERROR(AF27*'Klíč opční 1'!AF111,0)</f>
        <v>0</v>
      </c>
      <c r="AG111" s="104">
        <f>IFERROR(AG27*'Klíč opční 1'!AG111,0)</f>
        <v>0</v>
      </c>
      <c r="AH111" s="104">
        <f>IFERROR(AH27*'Klíč opční 1'!AH111,0)</f>
        <v>0</v>
      </c>
      <c r="AI111" s="104">
        <f>IFERROR(AI27*'Klíč opční 1'!AI111,0)</f>
        <v>0</v>
      </c>
      <c r="AJ111" s="104">
        <f>IFERROR(AJ27*'Klíč opční 1'!AJ111,0)</f>
        <v>0</v>
      </c>
      <c r="AK111" s="104">
        <f>IFERROR(AK27*'Klíč opční 1'!AK111,0)</f>
        <v>0</v>
      </c>
      <c r="AL111" s="792">
        <f t="shared" si="42"/>
        <v>0</v>
      </c>
      <c r="AM111" s="104">
        <f t="shared" si="43"/>
        <v>0</v>
      </c>
      <c r="AN111" s="107">
        <f t="shared" si="44"/>
        <v>0</v>
      </c>
      <c r="AO111" s="129">
        <f t="shared" si="40"/>
        <v>0</v>
      </c>
      <c r="AP111" s="888">
        <f t="shared" si="41"/>
        <v>0</v>
      </c>
      <c r="AQ111" s="888">
        <f t="shared" si="41"/>
        <v>0</v>
      </c>
      <c r="AR111" s="888">
        <f t="shared" si="41"/>
        <v>0</v>
      </c>
      <c r="AS111" s="889">
        <f t="shared" si="41"/>
        <v>1</v>
      </c>
    </row>
    <row r="112" spans="1:45" x14ac:dyDescent="0.3">
      <c r="A112" s="9">
        <f t="shared" si="46"/>
        <v>16</v>
      </c>
      <c r="B112" s="67" t="str">
        <f t="shared" si="46"/>
        <v>Zisk</v>
      </c>
      <c r="C112" s="341" t="str">
        <f t="shared" si="45"/>
        <v/>
      </c>
      <c r="D112" s="68" t="str">
        <f t="shared" si="45"/>
        <v/>
      </c>
      <c r="E112" s="104">
        <f>IFERROR(E28*'Klíč opční 1'!E112,0)</f>
        <v>0</v>
      </c>
      <c r="F112" s="104">
        <f>IFERROR(F28*'Klíč opční 1'!F112,0)</f>
        <v>0</v>
      </c>
      <c r="G112" s="104">
        <f>IFERROR(G28*'Klíč opční 1'!G112,0)</f>
        <v>0</v>
      </c>
      <c r="H112" s="104">
        <f>IFERROR(H28*'Klíč opční 1'!H112,0)</f>
        <v>0</v>
      </c>
      <c r="I112" s="104">
        <f>IFERROR(I28*'Klíč opční 1'!I112,0)</f>
        <v>0</v>
      </c>
      <c r="J112" s="104">
        <f>IFERROR(J28*'Klíč opční 1'!J112,0)</f>
        <v>0</v>
      </c>
      <c r="K112" s="104">
        <f>IFERROR(K28*'Klíč opční 1'!K112,0)</f>
        <v>0</v>
      </c>
      <c r="L112" s="104">
        <f>IFERROR(L28*'Klíč opční 1'!L112,0)</f>
        <v>0</v>
      </c>
      <c r="M112" s="104">
        <f>IFERROR(M28*'Klíč opční 1'!M112,0)</f>
        <v>0</v>
      </c>
      <c r="N112" s="104">
        <f>IFERROR(N28*'Klíč opční 1'!N112,0)</f>
        <v>0</v>
      </c>
      <c r="O112" s="104">
        <f>IFERROR(O28*'Klíč opční 1'!O112,0)</f>
        <v>0</v>
      </c>
      <c r="P112" s="104">
        <f>IFERROR(P28*'Klíč opční 1'!P112,0)</f>
        <v>0</v>
      </c>
      <c r="Q112" s="104">
        <f>IFERROR(Q28*'Klíč opční 1'!Q112,0)</f>
        <v>0</v>
      </c>
      <c r="R112" s="104">
        <f>IFERROR(R28*'Klíč opční 1'!R112,0)</f>
        <v>0</v>
      </c>
      <c r="S112" s="104">
        <f>IFERROR(S28*'Klíč opční 1'!S112,0)</f>
        <v>0</v>
      </c>
      <c r="T112" s="104">
        <f>IFERROR(T28*'Klíč opční 1'!T112,0)</f>
        <v>0</v>
      </c>
      <c r="U112" s="104">
        <f>IFERROR(U28*'Klíč opční 1'!U112,0)</f>
        <v>0</v>
      </c>
      <c r="V112" s="104">
        <f>IFERROR(V28*'Klíč opční 1'!V112,0)</f>
        <v>0</v>
      </c>
      <c r="W112" s="104">
        <f>IFERROR(W28*'Klíč opční 1'!W112,0)</f>
        <v>0</v>
      </c>
      <c r="X112" s="104">
        <f>IFERROR(X28*'Klíč opční 1'!X112,0)</f>
        <v>0</v>
      </c>
      <c r="Y112" s="104">
        <f>IFERROR(Y28*'Klíč opční 1'!Y112,0)</f>
        <v>0</v>
      </c>
      <c r="Z112" s="104">
        <f>IFERROR(Z28*'Klíč opční 1'!Z112,0)</f>
        <v>0</v>
      </c>
      <c r="AA112" s="104">
        <f>IFERROR(AA28*'Klíč opční 1'!AA112,0)</f>
        <v>0</v>
      </c>
      <c r="AB112" s="104">
        <f>IFERROR(AB28*'Klíč opční 1'!AB112,0)</f>
        <v>0</v>
      </c>
      <c r="AC112" s="104">
        <f>IFERROR(AC28*'Klíč opční 1'!AC112,0)</f>
        <v>0</v>
      </c>
      <c r="AD112" s="104">
        <f>IFERROR(AD28*'Klíč opční 1'!AD112,0)</f>
        <v>0</v>
      </c>
      <c r="AE112" s="104">
        <f>IFERROR(AE28*'Klíč opční 1'!AE112,0)</f>
        <v>0</v>
      </c>
      <c r="AF112" s="104">
        <f>IFERROR(AF28*'Klíč opční 1'!AF112,0)</f>
        <v>0</v>
      </c>
      <c r="AG112" s="104">
        <f>IFERROR(AG28*'Klíč opční 1'!AG112,0)</f>
        <v>0</v>
      </c>
      <c r="AH112" s="104">
        <f>IFERROR(AH28*'Klíč opční 1'!AH112,0)</f>
        <v>0</v>
      </c>
      <c r="AI112" s="104">
        <f>IFERROR(AI28*'Klíč opční 1'!AI112,0)</f>
        <v>0</v>
      </c>
      <c r="AJ112" s="104">
        <f>IFERROR(AJ28*'Klíč opční 1'!AJ112,0)</f>
        <v>0</v>
      </c>
      <c r="AK112" s="104">
        <f>IFERROR(AK28*'Klíč opční 1'!AK112,0)</f>
        <v>0</v>
      </c>
      <c r="AL112" s="792">
        <f t="shared" si="42"/>
        <v>0</v>
      </c>
      <c r="AM112" s="104">
        <f t="shared" si="43"/>
        <v>0</v>
      </c>
      <c r="AN112" s="107">
        <f t="shared" si="44"/>
        <v>0</v>
      </c>
      <c r="AO112" s="129">
        <f t="shared" si="40"/>
        <v>0</v>
      </c>
      <c r="AP112" s="890">
        <f t="shared" si="41"/>
        <v>0</v>
      </c>
      <c r="AQ112" s="888">
        <f t="shared" si="41"/>
        <v>0</v>
      </c>
      <c r="AR112" s="890">
        <f t="shared" si="41"/>
        <v>0</v>
      </c>
      <c r="AS112" s="891">
        <f t="shared" si="41"/>
        <v>1</v>
      </c>
    </row>
    <row r="113" spans="1:45" ht="15.6" thickBot="1" x14ac:dyDescent="0.4">
      <c r="A113" s="5">
        <f t="shared" si="46"/>
        <v>21</v>
      </c>
      <c r="B113" s="69" t="str">
        <f t="shared" si="46"/>
        <v>Výchozí cena opční 1 [tis.Kč]</v>
      </c>
      <c r="C113" s="342" t="str">
        <f>IF(C71="","",C71)</f>
        <v/>
      </c>
      <c r="D113" s="70" t="s">
        <v>460</v>
      </c>
      <c r="E113" s="108">
        <f t="shared" ref="E113:K113" si="47">SUM(E87:E112)</f>
        <v>0</v>
      </c>
      <c r="F113" s="108">
        <f t="shared" si="47"/>
        <v>0</v>
      </c>
      <c r="G113" s="108">
        <f t="shared" si="47"/>
        <v>0</v>
      </c>
      <c r="H113" s="108">
        <f t="shared" si="47"/>
        <v>0</v>
      </c>
      <c r="I113" s="108">
        <f t="shared" si="47"/>
        <v>0</v>
      </c>
      <c r="J113" s="108">
        <f t="shared" si="47"/>
        <v>0</v>
      </c>
      <c r="K113" s="108">
        <f t="shared" si="47"/>
        <v>0</v>
      </c>
      <c r="L113" s="108">
        <f t="shared" ref="L113:AM113" si="48">SUM(L87:L112)</f>
        <v>0</v>
      </c>
      <c r="M113" s="108">
        <f t="shared" si="48"/>
        <v>0</v>
      </c>
      <c r="N113" s="108">
        <f t="shared" si="48"/>
        <v>0</v>
      </c>
      <c r="O113" s="108">
        <f t="shared" si="48"/>
        <v>0</v>
      </c>
      <c r="P113" s="108">
        <f t="shared" si="48"/>
        <v>0</v>
      </c>
      <c r="Q113" s="108">
        <f t="shared" si="48"/>
        <v>0</v>
      </c>
      <c r="R113" s="108">
        <f t="shared" si="48"/>
        <v>0</v>
      </c>
      <c r="S113" s="108">
        <f t="shared" si="48"/>
        <v>0</v>
      </c>
      <c r="T113" s="108">
        <f t="shared" si="48"/>
        <v>0</v>
      </c>
      <c r="U113" s="108">
        <f t="shared" si="48"/>
        <v>0</v>
      </c>
      <c r="V113" s="108">
        <f t="shared" si="48"/>
        <v>0</v>
      </c>
      <c r="W113" s="108">
        <f t="shared" si="48"/>
        <v>0</v>
      </c>
      <c r="X113" s="108">
        <f t="shared" si="48"/>
        <v>0</v>
      </c>
      <c r="Y113" s="108">
        <f t="shared" si="48"/>
        <v>0</v>
      </c>
      <c r="Z113" s="108">
        <f t="shared" si="48"/>
        <v>0</v>
      </c>
      <c r="AA113" s="108">
        <f t="shared" si="48"/>
        <v>0</v>
      </c>
      <c r="AB113" s="108">
        <f t="shared" si="48"/>
        <v>0</v>
      </c>
      <c r="AC113" s="108">
        <f t="shared" si="48"/>
        <v>0</v>
      </c>
      <c r="AD113" s="108">
        <f t="shared" si="48"/>
        <v>0</v>
      </c>
      <c r="AE113" s="108">
        <f t="shared" si="48"/>
        <v>0</v>
      </c>
      <c r="AF113" s="108">
        <f t="shared" si="48"/>
        <v>0</v>
      </c>
      <c r="AG113" s="108">
        <f t="shared" si="48"/>
        <v>0</v>
      </c>
      <c r="AH113" s="108">
        <f t="shared" si="48"/>
        <v>0</v>
      </c>
      <c r="AI113" s="108">
        <f t="shared" si="48"/>
        <v>0</v>
      </c>
      <c r="AJ113" s="108">
        <f t="shared" si="48"/>
        <v>0</v>
      </c>
      <c r="AK113" s="108">
        <f t="shared" si="48"/>
        <v>0</v>
      </c>
      <c r="AL113" s="27">
        <f t="shared" si="48"/>
        <v>0</v>
      </c>
      <c r="AM113" s="108">
        <f t="shared" si="48"/>
        <v>0</v>
      </c>
      <c r="AN113" s="108">
        <f t="shared" ref="AN113:AN121" si="49">SUM(E113:AK113)</f>
        <v>0</v>
      </c>
      <c r="AO113" s="130">
        <f t="shared" si="40"/>
        <v>0</v>
      </c>
      <c r="AP113" s="892">
        <f>SUMPRODUCT($AN87:$AN112,AP87:AP112)</f>
        <v>0</v>
      </c>
      <c r="AQ113" s="892">
        <f>SUMPRODUCT($AN87:$AN112,AQ87:AQ112)</f>
        <v>0</v>
      </c>
      <c r="AR113" s="892">
        <f>SUMPRODUCT($AN87:$AN112,AR87:AR112)</f>
        <v>0</v>
      </c>
      <c r="AS113" s="893">
        <f>SUMPRODUCT($AN87:$AN112,AS87:AS112)</f>
        <v>0</v>
      </c>
    </row>
    <row r="114" spans="1:45"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781"/>
      <c r="AM114" s="529"/>
      <c r="AN114" s="556"/>
      <c r="AO114" s="531"/>
      <c r="AP114" s="894"/>
      <c r="AQ114" s="894"/>
      <c r="AR114" s="894"/>
      <c r="AS114" s="895"/>
    </row>
    <row r="115" spans="1:45"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783"/>
      <c r="AM115" s="539"/>
      <c r="AN115" s="557"/>
      <c r="AO115" s="541"/>
      <c r="AP115" s="896"/>
      <c r="AQ115" s="896"/>
      <c r="AR115" s="896"/>
      <c r="AS115" s="897"/>
    </row>
    <row r="116" spans="1:45"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783"/>
      <c r="AM116" s="539"/>
      <c r="AN116" s="557"/>
      <c r="AO116" s="541"/>
      <c r="AP116" s="896"/>
      <c r="AQ116" s="896"/>
      <c r="AR116" s="896"/>
      <c r="AS116" s="897"/>
    </row>
    <row r="117" spans="1:45"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783"/>
      <c r="AM117" s="539"/>
      <c r="AN117" s="557"/>
      <c r="AO117" s="541"/>
      <c r="AP117" s="896"/>
      <c r="AQ117" s="896"/>
      <c r="AR117" s="896"/>
      <c r="AS117" s="897"/>
    </row>
    <row r="118" spans="1:45"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783"/>
      <c r="AM118" s="539"/>
      <c r="AN118" s="557"/>
      <c r="AO118" s="541"/>
      <c r="AP118" s="896"/>
      <c r="AQ118" s="896"/>
      <c r="AR118" s="896"/>
      <c r="AS118" s="897"/>
    </row>
    <row r="119" spans="1:45"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2"/>
      <c r="AN119" s="542"/>
      <c r="AO119" s="545"/>
      <c r="AP119" s="896"/>
      <c r="AQ119" s="896"/>
      <c r="AR119" s="896"/>
      <c r="AS119" s="897"/>
    </row>
    <row r="120" spans="1:45"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0"/>
      <c r="AN120" s="550"/>
      <c r="AO120" s="545"/>
      <c r="AP120" s="898"/>
      <c r="AQ120" s="898"/>
      <c r="AR120" s="898"/>
      <c r="AS120" s="899"/>
    </row>
    <row r="121" spans="1:45" ht="15" x14ac:dyDescent="0.35">
      <c r="A121" s="9">
        <f t="shared" si="46"/>
        <v>26</v>
      </c>
      <c r="B121" s="67" t="str">
        <f t="shared" si="46"/>
        <v>Výchozí dopravní výkon opční 1 [tis.vlkm]</v>
      </c>
      <c r="C121" s="67"/>
      <c r="D121" s="76" t="s">
        <v>461</v>
      </c>
      <c r="E121" s="109">
        <f>'Provoz opční 1'!C27</f>
        <v>0</v>
      </c>
      <c r="F121" s="109">
        <f>'Provoz opční 1'!D27</f>
        <v>0</v>
      </c>
      <c r="G121" s="109">
        <f>'Provoz opční 1'!E27</f>
        <v>0</v>
      </c>
      <c r="H121" s="109">
        <f>'Provoz opční 1'!F27</f>
        <v>0</v>
      </c>
      <c r="I121" s="109">
        <f>'Provoz opční 1'!G27</f>
        <v>0</v>
      </c>
      <c r="J121" s="109">
        <f>'Provoz opční 1'!H27</f>
        <v>1444749.4</v>
      </c>
      <c r="K121" s="109">
        <f>'Provoz opční 1'!I27</f>
        <v>1672071.4000000001</v>
      </c>
      <c r="L121" s="109">
        <f>'Provoz opční 1'!J27</f>
        <v>1672071.4000000001</v>
      </c>
      <c r="M121" s="109">
        <f>'Provoz opční 1'!K27</f>
        <v>1672071.4000000001</v>
      </c>
      <c r="N121" s="109">
        <f>'Provoz opční 1'!L27</f>
        <v>1672071.4000000001</v>
      </c>
      <c r="O121" s="109">
        <f>'Provoz opční 1'!M27</f>
        <v>1672071.4000000001</v>
      </c>
      <c r="P121" s="109">
        <f>'Provoz opční 1'!N27</f>
        <v>1672071.4000000001</v>
      </c>
      <c r="Q121" s="109">
        <f>'Provoz opční 1'!O27</f>
        <v>1672071.4000000001</v>
      </c>
      <c r="R121" s="109">
        <f>'Provoz opční 1'!P27</f>
        <v>1672071.4000000001</v>
      </c>
      <c r="S121" s="109">
        <f>'Provoz opční 1'!Q27</f>
        <v>1672071.4000000001</v>
      </c>
      <c r="T121" s="109">
        <f>'Provoz opční 1'!R27</f>
        <v>1672071.4000000001</v>
      </c>
      <c r="U121" s="109">
        <f>'Provoz opční 1'!S27</f>
        <v>1672071.4000000001</v>
      </c>
      <c r="V121" s="109">
        <f>'Provoz opční 1'!T27</f>
        <v>1672071.4000000001</v>
      </c>
      <c r="W121" s="109">
        <f>'Provoz opční 1'!U27</f>
        <v>1672071.4000000001</v>
      </c>
      <c r="X121" s="109">
        <f>'Provoz opční 1'!V27</f>
        <v>1672071.4000000001</v>
      </c>
      <c r="Y121" s="109">
        <f>'Provoz opční 1'!W27</f>
        <v>1672071.4000000001</v>
      </c>
      <c r="Z121" s="109">
        <f>'Provoz opční 1'!X27</f>
        <v>1672071.4000000001</v>
      </c>
      <c r="AA121" s="109">
        <f>'Provoz opční 1'!Y27</f>
        <v>1672071.4000000001</v>
      </c>
      <c r="AB121" s="109">
        <f>'Provoz opční 1'!Z27</f>
        <v>1672071.4000000001</v>
      </c>
      <c r="AC121" s="109">
        <f>'Provoz opční 1'!AA27</f>
        <v>1672071.4000000001</v>
      </c>
      <c r="AD121" s="109">
        <f>'Provoz opční 1'!AB27</f>
        <v>1672071.4000000001</v>
      </c>
      <c r="AE121" s="109">
        <f>'Provoz opční 1'!AC27</f>
        <v>1672071.4000000001</v>
      </c>
      <c r="AF121" s="109">
        <f>'Provoz opční 1'!AD27</f>
        <v>1672071.4000000001</v>
      </c>
      <c r="AG121" s="109">
        <f>'Provoz opční 1'!AE27</f>
        <v>1672071.4000000001</v>
      </c>
      <c r="AH121" s="109">
        <f>'Provoz opční 1'!AF27</f>
        <v>1672071.4000000001</v>
      </c>
      <c r="AI121" s="109">
        <f>'Provoz opční 1'!AG27</f>
        <v>1672071.4000000001</v>
      </c>
      <c r="AJ121" s="109">
        <f>'Provoz opční 1'!AH27</f>
        <v>1672071.4000000001</v>
      </c>
      <c r="AK121" s="109">
        <f>'Provoz opční 1'!AI27</f>
        <v>1672071.4000000001</v>
      </c>
      <c r="AL121" s="792">
        <f t="shared" ref="AL121" si="50">SUM(E121:V121)</f>
        <v>21509606.199999999</v>
      </c>
      <c r="AM121" s="104">
        <f t="shared" ref="AM121" si="51">SUM(W121:AK121)</f>
        <v>25081070.999999996</v>
      </c>
      <c r="AN121" s="49">
        <f t="shared" si="49"/>
        <v>46590677.199999981</v>
      </c>
      <c r="AO121" s="420" t="s">
        <v>134</v>
      </c>
      <c r="AP121" s="904">
        <f>$AN121</f>
        <v>46590677.199999981</v>
      </c>
      <c r="AQ121" s="905">
        <f>$AN121</f>
        <v>46590677.199999981</v>
      </c>
      <c r="AR121" s="905">
        <f t="shared" ref="AR121:AS121" si="52">$AN121</f>
        <v>46590677.199999981</v>
      </c>
      <c r="AS121" s="906">
        <f t="shared" si="52"/>
        <v>46590677.199999981</v>
      </c>
    </row>
    <row r="122" spans="1:45" ht="15.6" thickBot="1" x14ac:dyDescent="0.4">
      <c r="A122" s="5">
        <f t="shared" si="46"/>
        <v>27</v>
      </c>
      <c r="B122" s="69" t="str">
        <f t="shared" si="46"/>
        <v>Výchozí jednotková cena opční 1 [Kč/vlkm]</v>
      </c>
      <c r="C122" s="69"/>
      <c r="D122" s="70" t="s">
        <v>462</v>
      </c>
      <c r="E122" s="105">
        <f t="shared" ref="E122:K122" si="53">IFERROR(E113/E121,0)</f>
        <v>0</v>
      </c>
      <c r="F122" s="105">
        <f t="shared" si="53"/>
        <v>0</v>
      </c>
      <c r="G122" s="105">
        <f t="shared" si="53"/>
        <v>0</v>
      </c>
      <c r="H122" s="105">
        <f t="shared" si="53"/>
        <v>0</v>
      </c>
      <c r="I122" s="105">
        <f t="shared" si="53"/>
        <v>0</v>
      </c>
      <c r="J122" s="105">
        <f t="shared" si="53"/>
        <v>0</v>
      </c>
      <c r="K122" s="105">
        <f t="shared" si="53"/>
        <v>0</v>
      </c>
      <c r="L122" s="105">
        <f t="shared" ref="L122:AS122" si="54">IFERROR(L113/L121,0)</f>
        <v>0</v>
      </c>
      <c r="M122" s="105">
        <f t="shared" si="54"/>
        <v>0</v>
      </c>
      <c r="N122" s="105">
        <f t="shared" si="54"/>
        <v>0</v>
      </c>
      <c r="O122" s="105">
        <f t="shared" si="54"/>
        <v>0</v>
      </c>
      <c r="P122" s="105">
        <f t="shared" si="54"/>
        <v>0</v>
      </c>
      <c r="Q122" s="105">
        <f t="shared" si="54"/>
        <v>0</v>
      </c>
      <c r="R122" s="105">
        <f t="shared" si="54"/>
        <v>0</v>
      </c>
      <c r="S122" s="105">
        <f t="shared" si="54"/>
        <v>0</v>
      </c>
      <c r="T122" s="105">
        <f t="shared" si="54"/>
        <v>0</v>
      </c>
      <c r="U122" s="105">
        <f t="shared" si="54"/>
        <v>0</v>
      </c>
      <c r="V122" s="105">
        <f t="shared" si="54"/>
        <v>0</v>
      </c>
      <c r="W122" s="105">
        <f t="shared" si="54"/>
        <v>0</v>
      </c>
      <c r="X122" s="105">
        <f t="shared" si="54"/>
        <v>0</v>
      </c>
      <c r="Y122" s="105">
        <f t="shared" si="54"/>
        <v>0</v>
      </c>
      <c r="Z122" s="105">
        <f t="shared" si="54"/>
        <v>0</v>
      </c>
      <c r="AA122" s="105">
        <f t="shared" si="54"/>
        <v>0</v>
      </c>
      <c r="AB122" s="105">
        <f t="shared" si="54"/>
        <v>0</v>
      </c>
      <c r="AC122" s="105">
        <f t="shared" si="54"/>
        <v>0</v>
      </c>
      <c r="AD122" s="105">
        <f t="shared" si="54"/>
        <v>0</v>
      </c>
      <c r="AE122" s="105">
        <f t="shared" si="54"/>
        <v>0</v>
      </c>
      <c r="AF122" s="105">
        <f t="shared" si="54"/>
        <v>0</v>
      </c>
      <c r="AG122" s="105">
        <f t="shared" si="54"/>
        <v>0</v>
      </c>
      <c r="AH122" s="105">
        <f t="shared" si="54"/>
        <v>0</v>
      </c>
      <c r="AI122" s="105">
        <f t="shared" si="54"/>
        <v>0</v>
      </c>
      <c r="AJ122" s="105">
        <f t="shared" si="54"/>
        <v>0</v>
      </c>
      <c r="AK122" s="105">
        <f t="shared" si="54"/>
        <v>0</v>
      </c>
      <c r="AL122" s="790">
        <f t="shared" si="54"/>
        <v>0</v>
      </c>
      <c r="AM122" s="105">
        <f t="shared" si="54"/>
        <v>0</v>
      </c>
      <c r="AN122" s="793">
        <f t="shared" si="54"/>
        <v>0</v>
      </c>
      <c r="AO122" s="393" t="s">
        <v>134</v>
      </c>
      <c r="AP122" s="902">
        <f t="shared" si="54"/>
        <v>0</v>
      </c>
      <c r="AQ122" s="902">
        <f t="shared" si="54"/>
        <v>0</v>
      </c>
      <c r="AR122" s="902">
        <f t="shared" si="54"/>
        <v>0</v>
      </c>
      <c r="AS122" s="903">
        <f t="shared" si="54"/>
        <v>0</v>
      </c>
    </row>
    <row r="123" spans="1:45" hidden="1" x14ac:dyDescent="0.3">
      <c r="A123" s="9"/>
      <c r="B123" s="67"/>
      <c r="C123" s="67"/>
      <c r="D123" s="114"/>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697"/>
      <c r="AM123" s="697"/>
    </row>
    <row r="124" spans="1:45" ht="15" hidden="1" thickBot="1" x14ac:dyDescent="0.35">
      <c r="A124" s="10"/>
      <c r="B124" s="120"/>
      <c r="C124" s="115"/>
      <c r="D124" s="116"/>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697"/>
      <c r="AM124" s="697"/>
    </row>
    <row r="125" spans="1:45" x14ac:dyDescent="0.3"/>
  </sheetData>
  <sheetProtection algorithmName="SHA-512" hashValue="dPmlI2m9L6OKkBszhUO7MyOicQbLMtOvCkB3ugKLYdTxKkbAQtusU0PH10MT89Pd00P4J0rvUbRLXxh5t6SjFg==" saltValue="qbtgrIeGvJXGbgbACK+Avg==" spinCount="100000" sheet="1" objects="1" scenarios="1"/>
  <mergeCells count="6">
    <mergeCell ref="AP1:AS1"/>
    <mergeCell ref="AP43:AS43"/>
    <mergeCell ref="AP85:AS85"/>
    <mergeCell ref="AL1:AN1"/>
    <mergeCell ref="AL43:AN43"/>
    <mergeCell ref="AL85:AN85"/>
  </mergeCells>
  <conditionalFormatting sqref="E38:H38">
    <cfRule type="cellIs" dxfId="604" priority="6" operator="greaterThan">
      <formula>E$41</formula>
    </cfRule>
    <cfRule type="cellIs" dxfId="603" priority="882" operator="lessThan">
      <formula>D$38*(1-E$39)</formula>
    </cfRule>
    <cfRule type="cellIs" dxfId="602" priority="883" operator="greaterThan">
      <formula>D$38*(1+E$39)</formula>
    </cfRule>
  </conditionalFormatting>
  <conditionalFormatting sqref="J38:AK38">
    <cfRule type="cellIs" dxfId="601" priority="2" operator="lessThan">
      <formula>I$38*(1-J$39)</formula>
    </cfRule>
    <cfRule type="cellIs" dxfId="600" priority="3" operator="greaterThan">
      <formula>I$38*(1+J$39)</formula>
    </cfRule>
  </conditionalFormatting>
  <conditionalFormatting sqref="K38:AK38">
    <cfRule type="cellIs" dxfId="599" priority="4" operator="greaterThan">
      <formula>K$41</formula>
    </cfRule>
  </conditionalFormatting>
  <conditionalFormatting sqref="AL29:AM29">
    <cfRule type="expression" dxfId="598" priority="1">
      <formula>$AL$29&gt;$AM$29</formula>
    </cfRule>
  </conditionalFormatting>
  <pageMargins left="0.7" right="0.7" top="0.78740157499999996" bottom="0.78740157499999996" header="0.3" footer="0.3"/>
  <pageSetup paperSize="9" orientation="portrait" r:id="rId1"/>
  <ignoredErrors>
    <ignoredError sqref="AP3:AS28 AP45:AS7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E623-3FD6-4A2B-9761-EF130ED499FF}">
  <sheetPr>
    <tabColor theme="0" tint="-0.499984740745262"/>
  </sheetPr>
  <dimension ref="A1:AT125"/>
  <sheetViews>
    <sheetView showGridLines="0" zoomScaleNormal="100" workbookViewId="0">
      <pane xSplit="4" topLeftCell="E1" activePane="topRight" state="frozen"/>
      <selection activeCell="AI109" sqref="AI109"/>
      <selection pane="topRight" activeCell="O13" sqref="O13"/>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40" width="10.6640625" style="555" customWidth="1"/>
    <col min="41" max="41" width="10.6640625" style="51" customWidth="1"/>
    <col min="42" max="45" width="10.6640625" style="1" customWidth="1"/>
    <col min="46" max="46" width="2.6640625" style="1" customWidth="1"/>
    <col min="47" max="16384" width="9.109375" style="1" hidden="1"/>
  </cols>
  <sheetData>
    <row r="1" spans="1:45" x14ac:dyDescent="0.3">
      <c r="A1" s="18" t="s">
        <v>465</v>
      </c>
      <c r="B1" s="19"/>
      <c r="C1" s="19"/>
      <c r="D1" s="33" t="s">
        <v>76</v>
      </c>
      <c r="E1" s="12" t="str">
        <f>'Provoz výchozí'!C1</f>
        <v>Kalendářní rok</v>
      </c>
      <c r="F1" s="12"/>
      <c r="G1" s="12"/>
      <c r="H1" s="12"/>
      <c r="I1" s="12" t="str">
        <f>E1</f>
        <v>Kalendářní rok</v>
      </c>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020" t="s">
        <v>78</v>
      </c>
      <c r="AM1" s="1021"/>
      <c r="AN1" s="1022"/>
      <c r="AO1" s="756" t="s">
        <v>79</v>
      </c>
      <c r="AP1" s="1026" t="s">
        <v>77</v>
      </c>
      <c r="AQ1" s="1027"/>
      <c r="AR1" s="1027"/>
      <c r="AS1" s="1028"/>
    </row>
    <row r="2" spans="1:45" ht="15" thickBot="1" x14ac:dyDescent="0.35">
      <c r="A2" s="6" t="s">
        <v>629</v>
      </c>
      <c r="B2" s="60"/>
      <c r="C2" s="40"/>
      <c r="D2" s="61"/>
      <c r="E2" s="7" t="str">
        <f>'Provoz opční 1'!C2</f>
        <v>XII/29</v>
      </c>
      <c r="F2" s="7" t="str">
        <f>'Provoz opční 1'!D2</f>
        <v>I-VI/30</v>
      </c>
      <c r="G2" s="7" t="str">
        <f>'Provoz opční 1'!E2</f>
        <v>VI-XII/30</v>
      </c>
      <c r="H2" s="7" t="str">
        <f>'Provoz opční 1'!F2</f>
        <v>XII/30</v>
      </c>
      <c r="I2" s="7">
        <f>'Provoz opční 1'!G2</f>
        <v>2031</v>
      </c>
      <c r="J2" s="7">
        <f>'Provoz opční 1'!H2</f>
        <v>2032</v>
      </c>
      <c r="K2" s="7">
        <f>'Provoz opční 1'!I2</f>
        <v>2033</v>
      </c>
      <c r="L2" s="7">
        <f>'Provoz opční 1'!J2</f>
        <v>2034</v>
      </c>
      <c r="M2" s="7">
        <f>'Provoz opční 1'!K2</f>
        <v>2035</v>
      </c>
      <c r="N2" s="7">
        <f>'Provoz opční 1'!L2</f>
        <v>2036</v>
      </c>
      <c r="O2" s="7">
        <f>'Provoz opční 1'!M2</f>
        <v>2037</v>
      </c>
      <c r="P2" s="7">
        <f>'Provoz opční 1'!N2</f>
        <v>2038</v>
      </c>
      <c r="Q2" s="7">
        <f>'Provoz opční 1'!O2</f>
        <v>2039</v>
      </c>
      <c r="R2" s="7">
        <f>'Provoz opční 1'!P2</f>
        <v>2040</v>
      </c>
      <c r="S2" s="7">
        <f>'Provoz opční 1'!Q2</f>
        <v>2041</v>
      </c>
      <c r="T2" s="7">
        <f>'Provoz opční 1'!R2</f>
        <v>2042</v>
      </c>
      <c r="U2" s="7">
        <f>'Provoz opční 1'!S2</f>
        <v>2043</v>
      </c>
      <c r="V2" s="7">
        <f>'Provoz opční 1'!T2</f>
        <v>2044</v>
      </c>
      <c r="W2" s="7">
        <f>'Provoz opční 1'!U2</f>
        <v>2045</v>
      </c>
      <c r="X2" s="7">
        <f>'Provoz opční 1'!V2</f>
        <v>2046</v>
      </c>
      <c r="Y2" s="7">
        <f>'Provoz opční 1'!W2</f>
        <v>2047</v>
      </c>
      <c r="Z2" s="7">
        <f>'Provoz opční 1'!X2</f>
        <v>2048</v>
      </c>
      <c r="AA2" s="7">
        <f>'Provoz opční 1'!Y2</f>
        <v>2049</v>
      </c>
      <c r="AB2" s="7">
        <f>'Provoz opční 1'!Z2</f>
        <v>2050</v>
      </c>
      <c r="AC2" s="7">
        <f>'Provoz opční 1'!AA2</f>
        <v>2051</v>
      </c>
      <c r="AD2" s="7">
        <f>'Provoz opční 1'!AB2</f>
        <v>2052</v>
      </c>
      <c r="AE2" s="7">
        <f>'Provoz opční 1'!AC2</f>
        <v>2053</v>
      </c>
      <c r="AF2" s="7">
        <f>'Provoz opční 1'!AD2</f>
        <v>2054</v>
      </c>
      <c r="AG2" s="7">
        <f>'Provoz opční 1'!AE2</f>
        <v>2055</v>
      </c>
      <c r="AH2" s="7">
        <f>'Provoz opční 1'!AF2</f>
        <v>2056</v>
      </c>
      <c r="AI2" s="7">
        <f>'Provoz opční 1'!AG2</f>
        <v>2057</v>
      </c>
      <c r="AJ2" s="7">
        <f>'Provoz opční 1'!AH2</f>
        <v>2058</v>
      </c>
      <c r="AK2" s="7">
        <f>'Provoz opční 1'!AI2</f>
        <v>2059</v>
      </c>
      <c r="AL2" s="156" t="s">
        <v>667</v>
      </c>
      <c r="AM2" s="7" t="s">
        <v>668</v>
      </c>
      <c r="AN2" s="40" t="s">
        <v>76</v>
      </c>
      <c r="AO2" s="757" t="s">
        <v>76</v>
      </c>
      <c r="AP2" s="884" t="s">
        <v>80</v>
      </c>
      <c r="AQ2" s="884" t="s">
        <v>81</v>
      </c>
      <c r="AR2" s="884" t="s">
        <v>82</v>
      </c>
      <c r="AS2" s="917" t="s">
        <v>83</v>
      </c>
    </row>
    <row r="3" spans="1:45" ht="15" thickTop="1" x14ac:dyDescent="0.3">
      <c r="A3" s="3">
        <v>1</v>
      </c>
      <c r="B3" s="44" t="s">
        <v>84</v>
      </c>
      <c r="C3" s="62">
        <v>1.1000000000000001</v>
      </c>
      <c r="D3" s="63" t="s">
        <v>85</v>
      </c>
      <c r="E3" s="82"/>
      <c r="F3" s="103"/>
      <c r="G3" s="103"/>
      <c r="H3" s="103"/>
      <c r="I3" s="103"/>
      <c r="J3" s="451"/>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779">
        <f>SUM(E3:V3)</f>
        <v>0</v>
      </c>
      <c r="AM3" s="448">
        <f>SUM(W3:AK3)</f>
        <v>0</v>
      </c>
      <c r="AN3" s="50">
        <f>SUM(E3:AK3)</f>
        <v>0</v>
      </c>
      <c r="AO3" s="135">
        <f t="shared" ref="AO3:AO29" si="0">IFERROR(SUMPRODUCT(E3:AK3,E$37:AK$37)/SUM(E$37:AK$37),0)</f>
        <v>0</v>
      </c>
      <c r="AP3" s="907">
        <f>'Model výchozí (MV)'!AP3</f>
        <v>0</v>
      </c>
      <c r="AQ3" s="908">
        <f>'Model výchozí (MV)'!AQ3</f>
        <v>0</v>
      </c>
      <c r="AR3" s="908">
        <f>'Model výchozí (MV)'!AR3</f>
        <v>0</v>
      </c>
      <c r="AS3" s="909">
        <f>'Model výchozí (MV)'!AS3</f>
        <v>1</v>
      </c>
    </row>
    <row r="4" spans="1:45" x14ac:dyDescent="0.3">
      <c r="A4" s="4"/>
      <c r="B4" s="45"/>
      <c r="C4" s="64">
        <v>1.2</v>
      </c>
      <c r="D4" s="65" t="s">
        <v>86</v>
      </c>
      <c r="E4" s="84"/>
      <c r="F4" s="103"/>
      <c r="G4" s="103"/>
      <c r="H4" s="103"/>
      <c r="I4" s="103"/>
      <c r="J4" s="451"/>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779">
        <f t="shared" ref="AL4:AL28" si="1">SUM(E4:V4)</f>
        <v>0</v>
      </c>
      <c r="AM4" s="448">
        <f t="shared" ref="AM4:AM28" si="2">SUM(W4:AK4)</f>
        <v>0</v>
      </c>
      <c r="AN4" s="103">
        <f t="shared" ref="AN4:AN28" si="3">SUM(E4:AK4)</f>
        <v>0</v>
      </c>
      <c r="AO4" s="136">
        <f t="shared" si="0"/>
        <v>0</v>
      </c>
      <c r="AP4" s="910">
        <f>'Model výchozí (MV)'!AP4</f>
        <v>0</v>
      </c>
      <c r="AQ4" s="911">
        <f>'Model výchozí (MV)'!AQ4</f>
        <v>0</v>
      </c>
      <c r="AR4" s="911">
        <f>'Model výchozí (MV)'!AR4</f>
        <v>0</v>
      </c>
      <c r="AS4" s="912">
        <f>'Model výchozí (MV)'!AS4</f>
        <v>1</v>
      </c>
    </row>
    <row r="5" spans="1:45" x14ac:dyDescent="0.3">
      <c r="A5" s="4">
        <v>2</v>
      </c>
      <c r="B5" s="45" t="s">
        <v>87</v>
      </c>
      <c r="C5" s="64"/>
      <c r="D5" s="65"/>
      <c r="E5" s="84"/>
      <c r="F5" s="103"/>
      <c r="G5" s="103"/>
      <c r="H5" s="103"/>
      <c r="I5" s="103"/>
      <c r="J5" s="451"/>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779">
        <f t="shared" si="1"/>
        <v>0</v>
      </c>
      <c r="AM5" s="448">
        <f t="shared" si="2"/>
        <v>0</v>
      </c>
      <c r="AN5" s="103">
        <f t="shared" si="3"/>
        <v>0</v>
      </c>
      <c r="AO5" s="136">
        <f t="shared" si="0"/>
        <v>0</v>
      </c>
      <c r="AP5" s="910">
        <f>'Model výchozí (MV)'!AP5</f>
        <v>0</v>
      </c>
      <c r="AQ5" s="911">
        <f>'Model výchozí (MV)'!AQ5</f>
        <v>0</v>
      </c>
      <c r="AR5" s="911">
        <f>'Model výchozí (MV)'!AR5</f>
        <v>0</v>
      </c>
      <c r="AS5" s="912">
        <f>'Model výchozí (MV)'!AS5</f>
        <v>1</v>
      </c>
    </row>
    <row r="6" spans="1:45" x14ac:dyDescent="0.3">
      <c r="A6" s="4">
        <v>3</v>
      </c>
      <c r="B6" s="45" t="s">
        <v>88</v>
      </c>
      <c r="C6" s="64"/>
      <c r="D6" s="65"/>
      <c r="E6" s="84"/>
      <c r="F6" s="103"/>
      <c r="G6" s="103"/>
      <c r="H6" s="103"/>
      <c r="I6" s="103"/>
      <c r="J6" s="451"/>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779">
        <f t="shared" si="1"/>
        <v>0</v>
      </c>
      <c r="AM6" s="448">
        <f t="shared" si="2"/>
        <v>0</v>
      </c>
      <c r="AN6" s="103">
        <f t="shared" si="3"/>
        <v>0</v>
      </c>
      <c r="AO6" s="136">
        <f t="shared" si="0"/>
        <v>0</v>
      </c>
      <c r="AP6" s="910">
        <f>'Model výchozí (MV)'!AP6</f>
        <v>0</v>
      </c>
      <c r="AQ6" s="911">
        <f>'Model výchozí (MV)'!AQ6</f>
        <v>0</v>
      </c>
      <c r="AR6" s="911">
        <f>'Model výchozí (MV)'!AR6</f>
        <v>0</v>
      </c>
      <c r="AS6" s="912">
        <f>'Model výchozí (MV)'!AS6</f>
        <v>1</v>
      </c>
    </row>
    <row r="7" spans="1:45" x14ac:dyDescent="0.3">
      <c r="A7" s="4">
        <v>4</v>
      </c>
      <c r="B7" s="45" t="s">
        <v>89</v>
      </c>
      <c r="C7" s="64"/>
      <c r="D7" s="65"/>
      <c r="E7" s="84"/>
      <c r="F7" s="103"/>
      <c r="G7" s="103"/>
      <c r="H7" s="103"/>
      <c r="I7" s="103"/>
      <c r="J7" s="451"/>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779">
        <f t="shared" si="1"/>
        <v>0</v>
      </c>
      <c r="AM7" s="448">
        <f t="shared" si="2"/>
        <v>0</v>
      </c>
      <c r="AN7" s="103">
        <f t="shared" si="3"/>
        <v>0</v>
      </c>
      <c r="AO7" s="136">
        <f t="shared" si="0"/>
        <v>0</v>
      </c>
      <c r="AP7" s="910">
        <f>'Model výchozí (MV)'!AP7</f>
        <v>0</v>
      </c>
      <c r="AQ7" s="911">
        <f>'Model výchozí (MV)'!AQ7</f>
        <v>0</v>
      </c>
      <c r="AR7" s="911">
        <f>'Model výchozí (MV)'!AR7</f>
        <v>0</v>
      </c>
      <c r="AS7" s="912">
        <f>'Model výchozí (MV)'!AS7</f>
        <v>1</v>
      </c>
    </row>
    <row r="8" spans="1:45" x14ac:dyDescent="0.3">
      <c r="A8" s="4">
        <v>5</v>
      </c>
      <c r="B8" s="45" t="s">
        <v>90</v>
      </c>
      <c r="C8" s="64">
        <v>5.0999999999999996</v>
      </c>
      <c r="D8" s="66" t="s">
        <v>91</v>
      </c>
      <c r="E8" s="84"/>
      <c r="F8" s="103"/>
      <c r="G8" s="103"/>
      <c r="H8" s="103"/>
      <c r="I8" s="103"/>
      <c r="J8" s="451"/>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779">
        <f t="shared" si="1"/>
        <v>0</v>
      </c>
      <c r="AM8" s="448">
        <f t="shared" si="2"/>
        <v>0</v>
      </c>
      <c r="AN8" s="103">
        <f t="shared" si="3"/>
        <v>0</v>
      </c>
      <c r="AO8" s="136">
        <f t="shared" si="0"/>
        <v>0</v>
      </c>
      <c r="AP8" s="910">
        <f>'Model výchozí (MV)'!AP8</f>
        <v>0</v>
      </c>
      <c r="AQ8" s="911">
        <f>'Model výchozí (MV)'!AQ8</f>
        <v>0</v>
      </c>
      <c r="AR8" s="911">
        <f>'Model výchozí (MV)'!AR8</f>
        <v>1</v>
      </c>
      <c r="AS8" s="912">
        <f>'Model výchozí (MV)'!AS8</f>
        <v>0</v>
      </c>
    </row>
    <row r="9" spans="1:45" x14ac:dyDescent="0.3">
      <c r="A9" s="4"/>
      <c r="B9" s="45"/>
      <c r="C9" s="64">
        <v>5.2</v>
      </c>
      <c r="D9" s="66" t="s">
        <v>92</v>
      </c>
      <c r="E9" s="84"/>
      <c r="F9" s="103"/>
      <c r="G9" s="103"/>
      <c r="H9" s="103"/>
      <c r="I9" s="103"/>
      <c r="J9" s="451"/>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779">
        <f t="shared" si="1"/>
        <v>0</v>
      </c>
      <c r="AM9" s="448">
        <f t="shared" si="2"/>
        <v>0</v>
      </c>
      <c r="AN9" s="103">
        <f t="shared" si="3"/>
        <v>0</v>
      </c>
      <c r="AO9" s="136">
        <f t="shared" si="0"/>
        <v>0</v>
      </c>
      <c r="AP9" s="910">
        <f>'Model výchozí (MV)'!AP9</f>
        <v>0</v>
      </c>
      <c r="AQ9" s="911">
        <f>'Model výchozí (MV)'!AQ9</f>
        <v>0</v>
      </c>
      <c r="AR9" s="911">
        <f>'Model výchozí (MV)'!AR9</f>
        <v>0</v>
      </c>
      <c r="AS9" s="912">
        <f>'Model výchozí (MV)'!AS9</f>
        <v>1</v>
      </c>
    </row>
    <row r="10" spans="1:45" x14ac:dyDescent="0.3">
      <c r="A10" s="4">
        <v>6</v>
      </c>
      <c r="B10" s="45" t="s">
        <v>93</v>
      </c>
      <c r="C10" s="64"/>
      <c r="D10" s="65"/>
      <c r="E10" s="84"/>
      <c r="F10" s="103"/>
      <c r="G10" s="103"/>
      <c r="H10" s="103"/>
      <c r="I10" s="103"/>
      <c r="J10" s="451"/>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779">
        <f t="shared" si="1"/>
        <v>0</v>
      </c>
      <c r="AM10" s="448">
        <f t="shared" si="2"/>
        <v>0</v>
      </c>
      <c r="AN10" s="103">
        <f t="shared" si="3"/>
        <v>0</v>
      </c>
      <c r="AO10" s="136">
        <f t="shared" si="0"/>
        <v>0</v>
      </c>
      <c r="AP10" s="910">
        <f>'Model výchozí (MV)'!AP10</f>
        <v>0</v>
      </c>
      <c r="AQ10" s="911">
        <f>'Model výchozí (MV)'!AQ10</f>
        <v>0</v>
      </c>
      <c r="AR10" s="911">
        <f>'Model výchozí (MV)'!AR10</f>
        <v>1</v>
      </c>
      <c r="AS10" s="912">
        <f>'Model výchozí (MV)'!AS10</f>
        <v>0</v>
      </c>
    </row>
    <row r="11" spans="1:45" x14ac:dyDescent="0.3">
      <c r="A11" s="4">
        <v>7</v>
      </c>
      <c r="B11" s="45" t="s">
        <v>94</v>
      </c>
      <c r="C11" s="64">
        <v>7.1</v>
      </c>
      <c r="D11" s="65" t="s">
        <v>95</v>
      </c>
      <c r="E11" s="84"/>
      <c r="F11" s="103"/>
      <c r="G11" s="103"/>
      <c r="H11" s="103"/>
      <c r="I11" s="103"/>
      <c r="J11" s="451"/>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779">
        <f t="shared" si="1"/>
        <v>0</v>
      </c>
      <c r="AM11" s="448">
        <f t="shared" si="2"/>
        <v>0</v>
      </c>
      <c r="AN11" s="103">
        <f t="shared" si="3"/>
        <v>0</v>
      </c>
      <c r="AO11" s="136">
        <f t="shared" si="0"/>
        <v>0</v>
      </c>
      <c r="AP11" s="910">
        <f>'Model výchozí (MV)'!AP11</f>
        <v>0</v>
      </c>
      <c r="AQ11" s="911">
        <f>'Model výchozí (MV)'!AQ11</f>
        <v>0</v>
      </c>
      <c r="AR11" s="911">
        <f>'Model výchozí (MV)'!AR11</f>
        <v>0</v>
      </c>
      <c r="AS11" s="912">
        <f>'Model výchozí (MV)'!AS11</f>
        <v>1</v>
      </c>
    </row>
    <row r="12" spans="1:45" x14ac:dyDescent="0.3">
      <c r="A12" s="4"/>
      <c r="B12" s="45"/>
      <c r="C12" s="64" t="s">
        <v>96</v>
      </c>
      <c r="D12" s="65" t="s">
        <v>97</v>
      </c>
      <c r="E12" s="84"/>
      <c r="F12" s="103"/>
      <c r="G12" s="103"/>
      <c r="H12" s="103"/>
      <c r="I12" s="103"/>
      <c r="J12" s="451"/>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779">
        <f t="shared" si="1"/>
        <v>0</v>
      </c>
      <c r="AM12" s="448">
        <f t="shared" si="2"/>
        <v>0</v>
      </c>
      <c r="AN12" s="103">
        <f t="shared" si="3"/>
        <v>0</v>
      </c>
      <c r="AO12" s="136">
        <f t="shared" si="0"/>
        <v>0</v>
      </c>
      <c r="AP12" s="910">
        <f>'Model výchozí (MV)'!AP12</f>
        <v>0</v>
      </c>
      <c r="AQ12" s="911">
        <f>'Model výchozí (MV)'!AQ12</f>
        <v>0</v>
      </c>
      <c r="AR12" s="911">
        <f>'Model výchozí (MV)'!AR12</f>
        <v>0</v>
      </c>
      <c r="AS12" s="912">
        <f>'Model výchozí (MV)'!AS12</f>
        <v>1</v>
      </c>
    </row>
    <row r="13" spans="1:45" x14ac:dyDescent="0.3">
      <c r="A13" s="4"/>
      <c r="B13" s="45"/>
      <c r="C13" s="64" t="s">
        <v>98</v>
      </c>
      <c r="D13" s="65" t="s">
        <v>99</v>
      </c>
      <c r="E13" s="84"/>
      <c r="F13" s="103"/>
      <c r="G13" s="103"/>
      <c r="H13" s="103"/>
      <c r="I13" s="103"/>
      <c r="J13" s="451"/>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779">
        <f t="shared" si="1"/>
        <v>0</v>
      </c>
      <c r="AM13" s="448">
        <f t="shared" si="2"/>
        <v>0</v>
      </c>
      <c r="AN13" s="103">
        <f t="shared" si="3"/>
        <v>0</v>
      </c>
      <c r="AO13" s="136">
        <f t="shared" si="0"/>
        <v>0</v>
      </c>
      <c r="AP13" s="910">
        <f>'Model výchozí (MV)'!AP13</f>
        <v>0</v>
      </c>
      <c r="AQ13" s="911">
        <f>'Model výchozí (MV)'!AQ13</f>
        <v>0</v>
      </c>
      <c r="AR13" s="911">
        <f>'Model výchozí (MV)'!AR13</f>
        <v>0</v>
      </c>
      <c r="AS13" s="912">
        <f>'Model výchozí (MV)'!AS13</f>
        <v>1</v>
      </c>
    </row>
    <row r="14" spans="1:45" x14ac:dyDescent="0.3">
      <c r="A14" s="4"/>
      <c r="B14" s="45"/>
      <c r="C14" s="64" t="s">
        <v>100</v>
      </c>
      <c r="D14" s="65" t="s">
        <v>101</v>
      </c>
      <c r="E14" s="84"/>
      <c r="F14" s="103"/>
      <c r="G14" s="103"/>
      <c r="H14" s="103"/>
      <c r="I14" s="103"/>
      <c r="J14" s="451"/>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779">
        <f t="shared" si="1"/>
        <v>0</v>
      </c>
      <c r="AM14" s="448">
        <f t="shared" si="2"/>
        <v>0</v>
      </c>
      <c r="AN14" s="103">
        <f t="shared" si="3"/>
        <v>0</v>
      </c>
      <c r="AO14" s="136">
        <f t="shared" si="0"/>
        <v>0</v>
      </c>
      <c r="AP14" s="910">
        <f>'Model výchozí (MV)'!AP14</f>
        <v>0</v>
      </c>
      <c r="AQ14" s="911">
        <f>'Model výchozí (MV)'!AQ14</f>
        <v>0</v>
      </c>
      <c r="AR14" s="911">
        <f>'Model výchozí (MV)'!AR14</f>
        <v>0</v>
      </c>
      <c r="AS14" s="912">
        <f>'Model výchozí (MV)'!AS14</f>
        <v>1</v>
      </c>
    </row>
    <row r="15" spans="1:45" x14ac:dyDescent="0.3">
      <c r="A15" s="4">
        <v>8</v>
      </c>
      <c r="B15" s="45" t="s">
        <v>102</v>
      </c>
      <c r="C15" s="64">
        <v>8.1</v>
      </c>
      <c r="D15" s="65" t="s">
        <v>95</v>
      </c>
      <c r="E15" s="84"/>
      <c r="F15" s="103"/>
      <c r="G15" s="103"/>
      <c r="H15" s="103"/>
      <c r="I15" s="103"/>
      <c r="J15" s="451"/>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779">
        <f t="shared" si="1"/>
        <v>0</v>
      </c>
      <c r="AM15" s="448">
        <f t="shared" si="2"/>
        <v>0</v>
      </c>
      <c r="AN15" s="103">
        <f t="shared" si="3"/>
        <v>0</v>
      </c>
      <c r="AO15" s="136">
        <f t="shared" si="0"/>
        <v>0</v>
      </c>
      <c r="AP15" s="910">
        <f>'Model výchozí (MV)'!AP15</f>
        <v>0</v>
      </c>
      <c r="AQ15" s="911">
        <f>'Model výchozí (MV)'!AQ15</f>
        <v>0</v>
      </c>
      <c r="AR15" s="911">
        <f>'Model výchozí (MV)'!AR15</f>
        <v>0</v>
      </c>
      <c r="AS15" s="912">
        <f>'Model výchozí (MV)'!AS15</f>
        <v>1</v>
      </c>
    </row>
    <row r="16" spans="1:45" x14ac:dyDescent="0.3">
      <c r="A16" s="4"/>
      <c r="B16" s="45"/>
      <c r="C16" s="64" t="s">
        <v>103</v>
      </c>
      <c r="D16" s="65" t="s">
        <v>97</v>
      </c>
      <c r="E16" s="84"/>
      <c r="F16" s="103"/>
      <c r="G16" s="103"/>
      <c r="H16" s="103"/>
      <c r="I16" s="103"/>
      <c r="J16" s="451"/>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779">
        <f t="shared" si="1"/>
        <v>0</v>
      </c>
      <c r="AM16" s="448">
        <f t="shared" si="2"/>
        <v>0</v>
      </c>
      <c r="AN16" s="103">
        <f t="shared" si="3"/>
        <v>0</v>
      </c>
      <c r="AO16" s="136">
        <f t="shared" si="0"/>
        <v>0</v>
      </c>
      <c r="AP16" s="910">
        <f>'Model výchozí (MV)'!AP16</f>
        <v>0</v>
      </c>
      <c r="AQ16" s="911">
        <f>'Model výchozí (MV)'!AQ16</f>
        <v>0</v>
      </c>
      <c r="AR16" s="911">
        <f>'Model výchozí (MV)'!AR16</f>
        <v>0</v>
      </c>
      <c r="AS16" s="912">
        <f>'Model výchozí (MV)'!AS16</f>
        <v>1</v>
      </c>
    </row>
    <row r="17" spans="1:45" x14ac:dyDescent="0.3">
      <c r="A17" s="4"/>
      <c r="B17" s="45"/>
      <c r="C17" s="64" t="s">
        <v>104</v>
      </c>
      <c r="D17" s="65" t="s">
        <v>99</v>
      </c>
      <c r="E17" s="84"/>
      <c r="F17" s="103"/>
      <c r="G17" s="103"/>
      <c r="H17" s="103"/>
      <c r="I17" s="103"/>
      <c r="J17" s="451"/>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779">
        <f t="shared" si="1"/>
        <v>0</v>
      </c>
      <c r="AM17" s="448">
        <f t="shared" si="2"/>
        <v>0</v>
      </c>
      <c r="AN17" s="103">
        <f t="shared" si="3"/>
        <v>0</v>
      </c>
      <c r="AO17" s="136">
        <f t="shared" si="0"/>
        <v>0</v>
      </c>
      <c r="AP17" s="910">
        <f>'Model výchozí (MV)'!AP17</f>
        <v>0</v>
      </c>
      <c r="AQ17" s="911">
        <f>'Model výchozí (MV)'!AQ17</f>
        <v>0</v>
      </c>
      <c r="AR17" s="911">
        <f>'Model výchozí (MV)'!AR17</f>
        <v>0</v>
      </c>
      <c r="AS17" s="912">
        <f>'Model výchozí (MV)'!AS17</f>
        <v>1</v>
      </c>
    </row>
    <row r="18" spans="1:45" x14ac:dyDescent="0.3">
      <c r="A18" s="4"/>
      <c r="B18" s="45"/>
      <c r="C18" s="64" t="s">
        <v>105</v>
      </c>
      <c r="D18" s="65" t="s">
        <v>101</v>
      </c>
      <c r="E18" s="84"/>
      <c r="F18" s="103"/>
      <c r="G18" s="103"/>
      <c r="H18" s="103"/>
      <c r="I18" s="103"/>
      <c r="J18" s="451"/>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779">
        <f t="shared" si="1"/>
        <v>0</v>
      </c>
      <c r="AM18" s="448">
        <f t="shared" si="2"/>
        <v>0</v>
      </c>
      <c r="AN18" s="103">
        <f t="shared" si="3"/>
        <v>0</v>
      </c>
      <c r="AO18" s="136">
        <f t="shared" si="0"/>
        <v>0</v>
      </c>
      <c r="AP18" s="910">
        <f>'Model výchozí (MV)'!AP18</f>
        <v>0</v>
      </c>
      <c r="AQ18" s="911">
        <f>'Model výchozí (MV)'!AQ18</f>
        <v>0</v>
      </c>
      <c r="AR18" s="911">
        <f>'Model výchozí (MV)'!AR18</f>
        <v>0</v>
      </c>
      <c r="AS18" s="912">
        <f>'Model výchozí (MV)'!AS18</f>
        <v>1</v>
      </c>
    </row>
    <row r="19" spans="1:45" x14ac:dyDescent="0.3">
      <c r="A19" s="4">
        <v>9</v>
      </c>
      <c r="B19" s="45" t="s">
        <v>106</v>
      </c>
      <c r="C19" s="64"/>
      <c r="D19" s="65"/>
      <c r="E19" s="84"/>
      <c r="F19" s="103"/>
      <c r="G19" s="103"/>
      <c r="H19" s="103"/>
      <c r="I19" s="103"/>
      <c r="J19" s="451"/>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779">
        <f t="shared" si="1"/>
        <v>0</v>
      </c>
      <c r="AM19" s="448">
        <f t="shared" si="2"/>
        <v>0</v>
      </c>
      <c r="AN19" s="103">
        <f t="shared" si="3"/>
        <v>0</v>
      </c>
      <c r="AO19" s="136">
        <f t="shared" si="0"/>
        <v>0</v>
      </c>
      <c r="AP19" s="910">
        <f>'Model výchozí (MV)'!AP19</f>
        <v>0</v>
      </c>
      <c r="AQ19" s="911">
        <f>'Model výchozí (MV)'!AQ19</f>
        <v>0</v>
      </c>
      <c r="AR19" s="911">
        <f>'Model výchozí (MV)'!AR19</f>
        <v>0</v>
      </c>
      <c r="AS19" s="912">
        <f>'Model výchozí (MV)'!AS19</f>
        <v>1</v>
      </c>
    </row>
    <row r="20" spans="1:45" x14ac:dyDescent="0.3">
      <c r="A20" s="4">
        <v>10</v>
      </c>
      <c r="B20" s="45" t="s">
        <v>107</v>
      </c>
      <c r="C20" s="64"/>
      <c r="D20" s="65"/>
      <c r="E20" s="84"/>
      <c r="F20" s="103"/>
      <c r="G20" s="103"/>
      <c r="H20" s="103"/>
      <c r="I20" s="103"/>
      <c r="J20" s="451"/>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779">
        <f t="shared" si="1"/>
        <v>0</v>
      </c>
      <c r="AM20" s="448">
        <f t="shared" si="2"/>
        <v>0</v>
      </c>
      <c r="AN20" s="103">
        <f t="shared" si="3"/>
        <v>0</v>
      </c>
      <c r="AO20" s="136">
        <f t="shared" si="0"/>
        <v>0</v>
      </c>
      <c r="AP20" s="910">
        <f>'Model výchozí (MV)'!AP20</f>
        <v>1</v>
      </c>
      <c r="AQ20" s="911">
        <f>'Model výchozí (MV)'!AQ20</f>
        <v>0</v>
      </c>
      <c r="AR20" s="911">
        <f>'Model výchozí (MV)'!AR20</f>
        <v>0</v>
      </c>
      <c r="AS20" s="912">
        <f>'Model výchozí (MV)'!AS20</f>
        <v>0</v>
      </c>
    </row>
    <row r="21" spans="1:45" x14ac:dyDescent="0.3">
      <c r="A21" s="4">
        <v>11</v>
      </c>
      <c r="B21" s="45" t="s">
        <v>108</v>
      </c>
      <c r="C21" s="64"/>
      <c r="D21" s="65"/>
      <c r="E21" s="84"/>
      <c r="F21" s="103"/>
      <c r="G21" s="103"/>
      <c r="H21" s="103"/>
      <c r="I21" s="103"/>
      <c r="J21" s="451"/>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779">
        <f t="shared" si="1"/>
        <v>0</v>
      </c>
      <c r="AM21" s="448">
        <f t="shared" si="2"/>
        <v>0</v>
      </c>
      <c r="AN21" s="103">
        <f t="shared" si="3"/>
        <v>0</v>
      </c>
      <c r="AO21" s="136">
        <f t="shared" si="0"/>
        <v>0</v>
      </c>
      <c r="AP21" s="910">
        <f>'Model výchozí (MV)'!AP21</f>
        <v>1</v>
      </c>
      <c r="AQ21" s="911">
        <f>'Model výchozí (MV)'!AQ21</f>
        <v>0</v>
      </c>
      <c r="AR21" s="911">
        <f>'Model výchozí (MV)'!AR21</f>
        <v>0</v>
      </c>
      <c r="AS21" s="912">
        <f>'Model výchozí (MV)'!AS21</f>
        <v>0</v>
      </c>
    </row>
    <row r="22" spans="1:45" x14ac:dyDescent="0.3">
      <c r="A22" s="4">
        <v>12</v>
      </c>
      <c r="B22" s="45" t="s">
        <v>109</v>
      </c>
      <c r="C22" s="64" t="s">
        <v>110</v>
      </c>
      <c r="D22" s="65" t="s">
        <v>111</v>
      </c>
      <c r="E22" s="84"/>
      <c r="F22" s="103"/>
      <c r="G22" s="103"/>
      <c r="H22" s="103"/>
      <c r="I22" s="103"/>
      <c r="J22" s="451"/>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779">
        <f t="shared" si="1"/>
        <v>0</v>
      </c>
      <c r="AM22" s="448">
        <f t="shared" si="2"/>
        <v>0</v>
      </c>
      <c r="AN22" s="103">
        <f t="shared" si="3"/>
        <v>0</v>
      </c>
      <c r="AO22" s="136">
        <f t="shared" si="0"/>
        <v>0</v>
      </c>
      <c r="AP22" s="910">
        <f>'Model výchozí (MV)'!AP22</f>
        <v>0</v>
      </c>
      <c r="AQ22" s="911">
        <f>'Model výchozí (MV)'!AQ22</f>
        <v>0</v>
      </c>
      <c r="AR22" s="911">
        <f>'Model výchozí (MV)'!AR22</f>
        <v>1</v>
      </c>
      <c r="AS22" s="912">
        <f>'Model výchozí (MV)'!AS22</f>
        <v>0</v>
      </c>
    </row>
    <row r="23" spans="1:45" x14ac:dyDescent="0.3">
      <c r="A23" s="4"/>
      <c r="B23" s="45"/>
      <c r="C23" s="64" t="s">
        <v>112</v>
      </c>
      <c r="D23" s="65" t="s">
        <v>92</v>
      </c>
      <c r="E23" s="84"/>
      <c r="F23" s="103"/>
      <c r="G23" s="103"/>
      <c r="H23" s="103"/>
      <c r="I23" s="103"/>
      <c r="J23" s="451"/>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779">
        <f t="shared" si="1"/>
        <v>0</v>
      </c>
      <c r="AM23" s="448">
        <f t="shared" si="2"/>
        <v>0</v>
      </c>
      <c r="AN23" s="103">
        <f t="shared" si="3"/>
        <v>0</v>
      </c>
      <c r="AO23" s="136">
        <f t="shared" si="0"/>
        <v>0</v>
      </c>
      <c r="AP23" s="910">
        <f>'Model výchozí (MV)'!AP23</f>
        <v>0</v>
      </c>
      <c r="AQ23" s="911">
        <f>'Model výchozí (MV)'!AQ23</f>
        <v>0</v>
      </c>
      <c r="AR23" s="911">
        <f>'Model výchozí (MV)'!AR23</f>
        <v>0</v>
      </c>
      <c r="AS23" s="912">
        <f>'Model výchozí (MV)'!AS23</f>
        <v>1</v>
      </c>
    </row>
    <row r="24" spans="1:45" x14ac:dyDescent="0.3">
      <c r="A24" s="4">
        <v>13</v>
      </c>
      <c r="B24" s="45" t="s">
        <v>113</v>
      </c>
      <c r="C24" s="64" t="s">
        <v>114</v>
      </c>
      <c r="D24" s="65" t="s">
        <v>115</v>
      </c>
      <c r="E24" s="84"/>
      <c r="F24" s="103"/>
      <c r="G24" s="103"/>
      <c r="H24" s="103"/>
      <c r="I24" s="103"/>
      <c r="J24" s="451"/>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779">
        <f t="shared" si="1"/>
        <v>0</v>
      </c>
      <c r="AM24" s="448">
        <f t="shared" si="2"/>
        <v>0</v>
      </c>
      <c r="AN24" s="103">
        <f t="shared" si="3"/>
        <v>0</v>
      </c>
      <c r="AO24" s="136">
        <f t="shared" si="0"/>
        <v>0</v>
      </c>
      <c r="AP24" s="910">
        <f>'Model výchozí (MV)'!AP24</f>
        <v>0</v>
      </c>
      <c r="AQ24" s="911">
        <f>'Model výchozí (MV)'!AQ24</f>
        <v>0</v>
      </c>
      <c r="AR24" s="911">
        <f>'Model výchozí (MV)'!AR24</f>
        <v>0</v>
      </c>
      <c r="AS24" s="912">
        <f>'Model výchozí (MV)'!AS24</f>
        <v>1</v>
      </c>
    </row>
    <row r="25" spans="1:45" x14ac:dyDescent="0.3">
      <c r="A25" s="4"/>
      <c r="B25" s="45"/>
      <c r="C25" s="64" t="s">
        <v>116</v>
      </c>
      <c r="D25" s="65" t="s">
        <v>113</v>
      </c>
      <c r="E25" s="84"/>
      <c r="F25" s="103"/>
      <c r="G25" s="103"/>
      <c r="H25" s="103"/>
      <c r="I25" s="103"/>
      <c r="J25" s="451"/>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779">
        <f t="shared" si="1"/>
        <v>0</v>
      </c>
      <c r="AM25" s="448">
        <f t="shared" si="2"/>
        <v>0</v>
      </c>
      <c r="AN25" s="103">
        <f t="shared" si="3"/>
        <v>0</v>
      </c>
      <c r="AO25" s="136">
        <f t="shared" si="0"/>
        <v>0</v>
      </c>
      <c r="AP25" s="910">
        <f>'Model výchozí (MV)'!AP25</f>
        <v>0</v>
      </c>
      <c r="AQ25" s="911">
        <f>'Model výchozí (MV)'!AQ25</f>
        <v>0</v>
      </c>
      <c r="AR25" s="911">
        <f>'Model výchozí (MV)'!AR25</f>
        <v>0</v>
      </c>
      <c r="AS25" s="912">
        <f>'Model výchozí (MV)'!AS25</f>
        <v>1</v>
      </c>
    </row>
    <row r="26" spans="1:45" x14ac:dyDescent="0.3">
      <c r="A26" s="4">
        <v>14</v>
      </c>
      <c r="B26" s="45" t="s">
        <v>117</v>
      </c>
      <c r="C26" s="340"/>
      <c r="D26" s="65"/>
      <c r="E26" s="84"/>
      <c r="F26" s="103"/>
      <c r="G26" s="103"/>
      <c r="H26" s="103"/>
      <c r="I26" s="103"/>
      <c r="J26" s="451"/>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779">
        <f t="shared" si="1"/>
        <v>0</v>
      </c>
      <c r="AM26" s="448">
        <f t="shared" si="2"/>
        <v>0</v>
      </c>
      <c r="AN26" s="103">
        <f t="shared" si="3"/>
        <v>0</v>
      </c>
      <c r="AO26" s="136">
        <f t="shared" si="0"/>
        <v>0</v>
      </c>
      <c r="AP26" s="910">
        <f>'Model výchozí (MV)'!AP26</f>
        <v>0</v>
      </c>
      <c r="AQ26" s="911">
        <f>'Model výchozí (MV)'!AQ26</f>
        <v>0</v>
      </c>
      <c r="AR26" s="911">
        <f>'Model výchozí (MV)'!AR26</f>
        <v>0</v>
      </c>
      <c r="AS26" s="912">
        <f>'Model výchozí (MV)'!AS26</f>
        <v>1</v>
      </c>
    </row>
    <row r="27" spans="1:45" x14ac:dyDescent="0.3">
      <c r="A27" s="4">
        <v>15</v>
      </c>
      <c r="B27" s="45" t="s">
        <v>118</v>
      </c>
      <c r="C27" s="340"/>
      <c r="D27" s="65"/>
      <c r="E27" s="84"/>
      <c r="F27" s="103"/>
      <c r="G27" s="103"/>
      <c r="H27" s="103"/>
      <c r="I27" s="103"/>
      <c r="J27" s="451"/>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779">
        <f t="shared" si="1"/>
        <v>0</v>
      </c>
      <c r="AM27" s="448">
        <f t="shared" si="2"/>
        <v>0</v>
      </c>
      <c r="AN27" s="103">
        <f t="shared" si="3"/>
        <v>0</v>
      </c>
      <c r="AO27" s="136">
        <f t="shared" si="0"/>
        <v>0</v>
      </c>
      <c r="AP27" s="910">
        <f>'Model výchozí (MV)'!AP27</f>
        <v>0</v>
      </c>
      <c r="AQ27" s="911">
        <f>'Model výchozí (MV)'!AQ27</f>
        <v>0</v>
      </c>
      <c r="AR27" s="911">
        <f>'Model výchozí (MV)'!AR27</f>
        <v>0</v>
      </c>
      <c r="AS27" s="912">
        <f>'Model výchozí (MV)'!AS27</f>
        <v>1</v>
      </c>
    </row>
    <row r="28" spans="1:45" x14ac:dyDescent="0.3">
      <c r="A28" s="9">
        <v>16</v>
      </c>
      <c r="B28" s="67" t="s">
        <v>119</v>
      </c>
      <c r="C28" s="341"/>
      <c r="D28" s="68"/>
      <c r="E28" s="84"/>
      <c r="F28" s="103"/>
      <c r="G28" s="103"/>
      <c r="H28" s="103"/>
      <c r="I28" s="103"/>
      <c r="J28" s="451"/>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779">
        <f t="shared" si="1"/>
        <v>0</v>
      </c>
      <c r="AM28" s="448">
        <f t="shared" si="2"/>
        <v>0</v>
      </c>
      <c r="AN28" s="103">
        <f t="shared" si="3"/>
        <v>0</v>
      </c>
      <c r="AO28" s="136">
        <f t="shared" si="0"/>
        <v>0</v>
      </c>
      <c r="AP28" s="910">
        <f>'Model výchozí (MV)'!AP28</f>
        <v>0</v>
      </c>
      <c r="AQ28" s="911">
        <f>'Model výchozí (MV)'!AQ28</f>
        <v>0</v>
      </c>
      <c r="AR28" s="911">
        <f>'Model výchozí (MV)'!AR28</f>
        <v>0</v>
      </c>
      <c r="AS28" s="912">
        <f>'Model výchozí (MV)'!AS28</f>
        <v>1</v>
      </c>
    </row>
    <row r="29" spans="1:45" ht="15.6" thickBot="1" x14ac:dyDescent="0.4">
      <c r="A29" s="5">
        <v>21</v>
      </c>
      <c r="B29" s="69" t="s">
        <v>472</v>
      </c>
      <c r="C29" s="342"/>
      <c r="D29" s="70" t="s">
        <v>466</v>
      </c>
      <c r="E29" s="102">
        <f t="shared" ref="E29:H29" si="4">SUM(E3:E28)</f>
        <v>0</v>
      </c>
      <c r="F29" s="102">
        <f t="shared" si="4"/>
        <v>0</v>
      </c>
      <c r="G29" s="102">
        <f t="shared" si="4"/>
        <v>0</v>
      </c>
      <c r="H29" s="102">
        <f t="shared" si="4"/>
        <v>0</v>
      </c>
      <c r="I29" s="102">
        <f>SUM(I3:I28)</f>
        <v>0</v>
      </c>
      <c r="J29" s="102">
        <f t="shared" ref="J29:AM29" si="5">SUM(J3:J28)</f>
        <v>0</v>
      </c>
      <c r="K29" s="102">
        <f t="shared" si="5"/>
        <v>0</v>
      </c>
      <c r="L29" s="102">
        <f t="shared" si="5"/>
        <v>0</v>
      </c>
      <c r="M29" s="102">
        <f t="shared" si="5"/>
        <v>0</v>
      </c>
      <c r="N29" s="102">
        <f t="shared" si="5"/>
        <v>0</v>
      </c>
      <c r="O29" s="102">
        <f t="shared" si="5"/>
        <v>0</v>
      </c>
      <c r="P29" s="102">
        <f t="shared" si="5"/>
        <v>0</v>
      </c>
      <c r="Q29" s="102">
        <f t="shared" si="5"/>
        <v>0</v>
      </c>
      <c r="R29" s="102">
        <f t="shared" si="5"/>
        <v>0</v>
      </c>
      <c r="S29" s="102">
        <f t="shared" si="5"/>
        <v>0</v>
      </c>
      <c r="T29" s="102">
        <f t="shared" si="5"/>
        <v>0</v>
      </c>
      <c r="U29" s="102">
        <f t="shared" si="5"/>
        <v>0</v>
      </c>
      <c r="V29" s="102">
        <f t="shared" si="5"/>
        <v>0</v>
      </c>
      <c r="W29" s="102">
        <f t="shared" si="5"/>
        <v>0</v>
      </c>
      <c r="X29" s="102">
        <f t="shared" si="5"/>
        <v>0</v>
      </c>
      <c r="Y29" s="102">
        <f t="shared" si="5"/>
        <v>0</v>
      </c>
      <c r="Z29" s="102">
        <f t="shared" si="5"/>
        <v>0</v>
      </c>
      <c r="AA29" s="102">
        <f t="shared" si="5"/>
        <v>0</v>
      </c>
      <c r="AB29" s="102">
        <f t="shared" si="5"/>
        <v>0</v>
      </c>
      <c r="AC29" s="102">
        <f t="shared" si="5"/>
        <v>0</v>
      </c>
      <c r="AD29" s="102">
        <f t="shared" si="5"/>
        <v>0</v>
      </c>
      <c r="AE29" s="102">
        <f t="shared" si="5"/>
        <v>0</v>
      </c>
      <c r="AF29" s="102">
        <f t="shared" si="5"/>
        <v>0</v>
      </c>
      <c r="AG29" s="102">
        <f t="shared" si="5"/>
        <v>0</v>
      </c>
      <c r="AH29" s="102">
        <f t="shared" si="5"/>
        <v>0</v>
      </c>
      <c r="AI29" s="102">
        <f t="shared" si="5"/>
        <v>0</v>
      </c>
      <c r="AJ29" s="102">
        <f t="shared" si="5"/>
        <v>0</v>
      </c>
      <c r="AK29" s="102">
        <f t="shared" si="5"/>
        <v>0</v>
      </c>
      <c r="AL29" s="86">
        <f t="shared" si="5"/>
        <v>0</v>
      </c>
      <c r="AM29" s="102">
        <f t="shared" si="5"/>
        <v>0</v>
      </c>
      <c r="AN29" s="102">
        <f t="shared" ref="AN29:AN37" si="6">SUM(E29:AK29)</f>
        <v>0</v>
      </c>
      <c r="AO29" s="127">
        <f t="shared" si="0"/>
        <v>0</v>
      </c>
      <c r="AP29" s="892">
        <f>SUMPRODUCT($AN3:$AN28,AP3:AP28)</f>
        <v>0</v>
      </c>
      <c r="AQ29" s="892">
        <f>SUMPRODUCT($AN3:$AN28,AQ3:AQ28)</f>
        <v>0</v>
      </c>
      <c r="AR29" s="892">
        <f>SUMPRODUCT($AN3:$AN28,AR3:AR28)</f>
        <v>0</v>
      </c>
      <c r="AS29" s="913">
        <f>SUMPRODUCT($AN3:$AN28,AS3:AS28)</f>
        <v>0</v>
      </c>
    </row>
    <row r="30" spans="1:45"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781"/>
      <c r="AM30" s="529"/>
      <c r="AN30" s="556"/>
      <c r="AO30" s="531"/>
      <c r="AP30" s="894"/>
      <c r="AQ30" s="894"/>
      <c r="AR30" s="894"/>
      <c r="AS30" s="895"/>
    </row>
    <row r="31" spans="1:45"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783"/>
      <c r="AM31" s="539"/>
      <c r="AN31" s="557"/>
      <c r="AO31" s="541"/>
      <c r="AP31" s="896"/>
      <c r="AQ31" s="896"/>
      <c r="AR31" s="896"/>
      <c r="AS31" s="897"/>
    </row>
    <row r="32" spans="1:45"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783"/>
      <c r="AM32" s="539"/>
      <c r="AN32" s="557"/>
      <c r="AO32" s="541"/>
      <c r="AP32" s="896"/>
      <c r="AQ32" s="896"/>
      <c r="AR32" s="896"/>
      <c r="AS32" s="897"/>
    </row>
    <row r="33" spans="1:45"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783"/>
      <c r="AM33" s="539"/>
      <c r="AN33" s="557"/>
      <c r="AO33" s="541"/>
      <c r="AP33" s="896"/>
      <c r="AQ33" s="896"/>
      <c r="AR33" s="896"/>
      <c r="AS33" s="897"/>
    </row>
    <row r="34" spans="1:45"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783"/>
      <c r="AM34" s="539"/>
      <c r="AN34" s="557"/>
      <c r="AO34" s="541"/>
      <c r="AP34" s="896"/>
      <c r="AQ34" s="896"/>
      <c r="AR34" s="896"/>
      <c r="AS34" s="897"/>
    </row>
    <row r="35" spans="1:45"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2"/>
      <c r="AN35" s="542"/>
      <c r="AO35" s="545"/>
      <c r="AP35" s="896"/>
      <c r="AQ35" s="896"/>
      <c r="AR35" s="896"/>
      <c r="AS35" s="897"/>
    </row>
    <row r="36" spans="1:45"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0"/>
      <c r="AN36" s="550"/>
      <c r="AO36" s="545"/>
      <c r="AP36" s="898"/>
      <c r="AQ36" s="898"/>
      <c r="AR36" s="898"/>
      <c r="AS36" s="899"/>
    </row>
    <row r="37" spans="1:45" ht="15" x14ac:dyDescent="0.35">
      <c r="A37" s="9">
        <v>26</v>
      </c>
      <c r="B37" s="67" t="s">
        <v>473</v>
      </c>
      <c r="C37" s="67"/>
      <c r="D37" s="76" t="s">
        <v>437</v>
      </c>
      <c r="E37" s="49">
        <f>'Provoz opční 2'!C3</f>
        <v>0</v>
      </c>
      <c r="F37" s="49">
        <f>'Provoz opční 2'!D3</f>
        <v>0</v>
      </c>
      <c r="G37" s="49">
        <f>'Provoz opční 2'!E3</f>
        <v>0</v>
      </c>
      <c r="H37" s="49">
        <f>'Provoz opční 2'!F3</f>
        <v>0</v>
      </c>
      <c r="I37" s="49">
        <f>'Provoz opční 2'!G3</f>
        <v>0</v>
      </c>
      <c r="J37" s="49">
        <f>'Provoz opční 2'!H3</f>
        <v>0</v>
      </c>
      <c r="K37" s="49">
        <f>'Provoz opční 2'!I3</f>
        <v>928493.59999999986</v>
      </c>
      <c r="L37" s="49">
        <f>'Provoz opční 2'!J3</f>
        <v>1574632.2999999998</v>
      </c>
      <c r="M37" s="49">
        <f>'Provoz opční 2'!K3</f>
        <v>1574632.2999999998</v>
      </c>
      <c r="N37" s="49">
        <f>'Provoz opční 2'!L3</f>
        <v>1574632.2999999998</v>
      </c>
      <c r="O37" s="49">
        <f>'Provoz opční 2'!M3</f>
        <v>1574632.2999999998</v>
      </c>
      <c r="P37" s="49">
        <f>'Provoz opční 2'!N3</f>
        <v>1574632.2999999998</v>
      </c>
      <c r="Q37" s="49">
        <f>'Provoz opční 2'!O3</f>
        <v>1574632.2999999998</v>
      </c>
      <c r="R37" s="49">
        <f>'Provoz opční 2'!P3</f>
        <v>1574632.2999999998</v>
      </c>
      <c r="S37" s="49">
        <f>'Provoz opční 2'!Q3</f>
        <v>1574632.2999999998</v>
      </c>
      <c r="T37" s="49">
        <f>'Provoz opční 2'!R3</f>
        <v>1574632.2999999998</v>
      </c>
      <c r="U37" s="49">
        <f>'Provoz opční 2'!S3</f>
        <v>1574632.2999999998</v>
      </c>
      <c r="V37" s="49">
        <f>'Provoz opční 2'!T3</f>
        <v>1574632.2999999998</v>
      </c>
      <c r="W37" s="49">
        <f>'Provoz opční 2'!U3</f>
        <v>1574632.2999999998</v>
      </c>
      <c r="X37" s="49">
        <f>'Provoz opční 2'!V3</f>
        <v>1574632.2999999998</v>
      </c>
      <c r="Y37" s="49">
        <f>'Provoz opční 2'!W3</f>
        <v>1574632.2999999998</v>
      </c>
      <c r="Z37" s="49">
        <f>'Provoz opční 2'!X3</f>
        <v>1574632.2999999998</v>
      </c>
      <c r="AA37" s="49">
        <f>'Provoz opční 2'!Y3</f>
        <v>1574632.2999999998</v>
      </c>
      <c r="AB37" s="49">
        <f>'Provoz opční 2'!Z3</f>
        <v>1574632.2999999998</v>
      </c>
      <c r="AC37" s="49">
        <f>'Provoz opční 2'!AA3</f>
        <v>1574632.2999999998</v>
      </c>
      <c r="AD37" s="49">
        <f>'Provoz opční 2'!AB3</f>
        <v>1574632.2999999998</v>
      </c>
      <c r="AE37" s="49">
        <f>'Provoz opční 2'!AC3</f>
        <v>1574632.2999999998</v>
      </c>
      <c r="AF37" s="49">
        <f>'Provoz opční 2'!AD3</f>
        <v>1574632.2999999998</v>
      </c>
      <c r="AG37" s="49">
        <f>'Provoz opční 2'!AE3</f>
        <v>1574632.2999999998</v>
      </c>
      <c r="AH37" s="49">
        <f>'Provoz opční 2'!AF3</f>
        <v>1574632.2999999998</v>
      </c>
      <c r="AI37" s="49">
        <f>'Provoz opční 2'!AG3</f>
        <v>1574632.2999999998</v>
      </c>
      <c r="AJ37" s="49">
        <f>'Provoz opční 2'!AH3</f>
        <v>1574632.2999999998</v>
      </c>
      <c r="AK37" s="49">
        <f>'Provoz opční 2'!AI3</f>
        <v>1574632.2999999998</v>
      </c>
      <c r="AL37" s="779">
        <f t="shared" ref="AL37" si="7">SUM(E37:V37)</f>
        <v>18249448.900000002</v>
      </c>
      <c r="AM37" s="448">
        <f t="shared" ref="AM37" si="8">SUM(W37:AK37)</f>
        <v>23619484.500000004</v>
      </c>
      <c r="AN37" s="49">
        <f t="shared" si="6"/>
        <v>41868933.399999991</v>
      </c>
      <c r="AO37" s="420" t="s">
        <v>134</v>
      </c>
      <c r="AP37" s="914">
        <f>$AN37</f>
        <v>41868933.399999991</v>
      </c>
      <c r="AQ37" s="914">
        <f>$AN37</f>
        <v>41868933.399999991</v>
      </c>
      <c r="AR37" s="914">
        <f t="shared" ref="AR37:AS37" si="9">$AN37</f>
        <v>41868933.399999991</v>
      </c>
      <c r="AS37" s="901">
        <f t="shared" si="9"/>
        <v>41868933.399999991</v>
      </c>
    </row>
    <row r="38" spans="1:45" s="113" customFormat="1" ht="15.6" thickBot="1" x14ac:dyDescent="0.4">
      <c r="A38" s="5">
        <v>27</v>
      </c>
      <c r="B38" s="69" t="s">
        <v>474</v>
      </c>
      <c r="C38" s="69"/>
      <c r="D38" s="70" t="s">
        <v>467</v>
      </c>
      <c r="E38" s="392">
        <f t="shared" ref="E38:AS38" si="10">IFERROR(E29/E37,0)</f>
        <v>0</v>
      </c>
      <c r="F38" s="392">
        <f t="shared" si="10"/>
        <v>0</v>
      </c>
      <c r="G38" s="392">
        <f t="shared" si="10"/>
        <v>0</v>
      </c>
      <c r="H38" s="392">
        <f t="shared" si="10"/>
        <v>0</v>
      </c>
      <c r="I38" s="392">
        <f t="shared" ref="I38" si="11">IFERROR(I29/I37,0)</f>
        <v>0</v>
      </c>
      <c r="J38" s="392">
        <f t="shared" si="10"/>
        <v>0</v>
      </c>
      <c r="K38" s="392">
        <f t="shared" si="10"/>
        <v>0</v>
      </c>
      <c r="L38" s="392">
        <f t="shared" si="10"/>
        <v>0</v>
      </c>
      <c r="M38" s="392">
        <f t="shared" si="10"/>
        <v>0</v>
      </c>
      <c r="N38" s="392">
        <f t="shared" si="10"/>
        <v>0</v>
      </c>
      <c r="O38" s="392">
        <f t="shared" si="10"/>
        <v>0</v>
      </c>
      <c r="P38" s="392">
        <f t="shared" si="10"/>
        <v>0</v>
      </c>
      <c r="Q38" s="392">
        <f t="shared" si="10"/>
        <v>0</v>
      </c>
      <c r="R38" s="392">
        <f t="shared" si="10"/>
        <v>0</v>
      </c>
      <c r="S38" s="392">
        <f t="shared" si="10"/>
        <v>0</v>
      </c>
      <c r="T38" s="392">
        <f t="shared" si="10"/>
        <v>0</v>
      </c>
      <c r="U38" s="392">
        <f t="shared" si="10"/>
        <v>0</v>
      </c>
      <c r="V38" s="392">
        <f t="shared" si="10"/>
        <v>0</v>
      </c>
      <c r="W38" s="392">
        <f t="shared" si="10"/>
        <v>0</v>
      </c>
      <c r="X38" s="392">
        <f t="shared" si="10"/>
        <v>0</v>
      </c>
      <c r="Y38" s="392">
        <f t="shared" si="10"/>
        <v>0</v>
      </c>
      <c r="Z38" s="392">
        <f t="shared" si="10"/>
        <v>0</v>
      </c>
      <c r="AA38" s="392">
        <f t="shared" si="10"/>
        <v>0</v>
      </c>
      <c r="AB38" s="392">
        <f t="shared" si="10"/>
        <v>0</v>
      </c>
      <c r="AC38" s="392">
        <f t="shared" si="10"/>
        <v>0</v>
      </c>
      <c r="AD38" s="392">
        <f t="shared" si="10"/>
        <v>0</v>
      </c>
      <c r="AE38" s="392">
        <f t="shared" si="10"/>
        <v>0</v>
      </c>
      <c r="AF38" s="392">
        <f t="shared" si="10"/>
        <v>0</v>
      </c>
      <c r="AG38" s="392">
        <f t="shared" si="10"/>
        <v>0</v>
      </c>
      <c r="AH38" s="392">
        <f t="shared" si="10"/>
        <v>0</v>
      </c>
      <c r="AI38" s="392">
        <f t="shared" si="10"/>
        <v>0</v>
      </c>
      <c r="AJ38" s="392">
        <f t="shared" si="10"/>
        <v>0</v>
      </c>
      <c r="AK38" s="392">
        <f t="shared" si="10"/>
        <v>0</v>
      </c>
      <c r="AL38" s="785">
        <f t="shared" si="10"/>
        <v>0</v>
      </c>
      <c r="AM38" s="392">
        <f t="shared" si="10"/>
        <v>0</v>
      </c>
      <c r="AN38" s="793">
        <f t="shared" si="10"/>
        <v>0</v>
      </c>
      <c r="AO38" s="393" t="s">
        <v>134</v>
      </c>
      <c r="AP38" s="915">
        <f>IFERROR(AP29/AP37,0)</f>
        <v>0</v>
      </c>
      <c r="AQ38" s="915">
        <f>IFERROR(AQ29/AQ37,0)</f>
        <v>0</v>
      </c>
      <c r="AR38" s="915">
        <f>IFERROR(AR29/AR37,0)</f>
        <v>0</v>
      </c>
      <c r="AS38" s="903">
        <f t="shared" si="10"/>
        <v>0</v>
      </c>
    </row>
    <row r="39" spans="1:45" x14ac:dyDescent="0.3">
      <c r="A39" s="17"/>
      <c r="B39" s="205" t="s">
        <v>137</v>
      </c>
      <c r="C39" s="395"/>
      <c r="D39" s="205"/>
      <c r="E39" s="452" t="s">
        <v>138</v>
      </c>
      <c r="F39" s="452" t="s">
        <v>138</v>
      </c>
      <c r="G39" s="452" t="s">
        <v>138</v>
      </c>
      <c r="H39" s="452" t="s">
        <v>138</v>
      </c>
      <c r="I39" s="452" t="s">
        <v>138</v>
      </c>
      <c r="J39" s="452" t="s">
        <v>138</v>
      </c>
      <c r="K39" s="452" t="s">
        <v>138</v>
      </c>
      <c r="L39" s="452" t="s">
        <v>138</v>
      </c>
      <c r="M39" s="760">
        <v>0.1</v>
      </c>
      <c r="N39" s="397">
        <f t="shared" ref="L39:Z40" si="12">M39</f>
        <v>0.1</v>
      </c>
      <c r="O39" s="397">
        <f t="shared" si="12"/>
        <v>0.1</v>
      </c>
      <c r="P39" s="397">
        <f t="shared" si="12"/>
        <v>0.1</v>
      </c>
      <c r="Q39" s="397">
        <f t="shared" si="12"/>
        <v>0.1</v>
      </c>
      <c r="R39" s="397">
        <f t="shared" si="12"/>
        <v>0.1</v>
      </c>
      <c r="S39" s="397">
        <f t="shared" si="12"/>
        <v>0.1</v>
      </c>
      <c r="T39" s="397">
        <f t="shared" si="12"/>
        <v>0.1</v>
      </c>
      <c r="U39" s="397">
        <f t="shared" si="12"/>
        <v>0.1</v>
      </c>
      <c r="V39" s="397">
        <f t="shared" si="12"/>
        <v>0.1</v>
      </c>
      <c r="W39" s="397">
        <f t="shared" si="12"/>
        <v>0.1</v>
      </c>
      <c r="X39" s="397">
        <f t="shared" si="12"/>
        <v>0.1</v>
      </c>
      <c r="Y39" s="397">
        <f t="shared" si="12"/>
        <v>0.1</v>
      </c>
      <c r="Z39" s="397">
        <f t="shared" si="12"/>
        <v>0.1</v>
      </c>
      <c r="AA39" s="397">
        <f t="shared" ref="AA39:AK40" si="13">Z39</f>
        <v>0.1</v>
      </c>
      <c r="AB39" s="397">
        <f t="shared" si="13"/>
        <v>0.1</v>
      </c>
      <c r="AC39" s="397">
        <f t="shared" si="13"/>
        <v>0.1</v>
      </c>
      <c r="AD39" s="397">
        <f t="shared" si="13"/>
        <v>0.1</v>
      </c>
      <c r="AE39" s="397">
        <f t="shared" si="13"/>
        <v>0.1</v>
      </c>
      <c r="AF39" s="397">
        <f t="shared" si="13"/>
        <v>0.1</v>
      </c>
      <c r="AG39" s="397">
        <f t="shared" si="13"/>
        <v>0.1</v>
      </c>
      <c r="AH39" s="397">
        <f t="shared" si="13"/>
        <v>0.1</v>
      </c>
      <c r="AI39" s="397">
        <f t="shared" si="13"/>
        <v>0.1</v>
      </c>
      <c r="AJ39" s="397">
        <f t="shared" si="13"/>
        <v>0.1</v>
      </c>
      <c r="AK39" s="398">
        <f t="shared" si="13"/>
        <v>0.1</v>
      </c>
      <c r="AL39" s="696"/>
      <c r="AM39" s="696"/>
      <c r="AN39" s="708"/>
      <c r="AO39" s="394"/>
      <c r="AP39" s="916"/>
      <c r="AQ39" s="916"/>
      <c r="AR39" s="916"/>
      <c r="AS39" s="916"/>
    </row>
    <row r="40" spans="1:45" x14ac:dyDescent="0.3">
      <c r="A40" s="245"/>
      <c r="B40" s="1" t="s">
        <v>139</v>
      </c>
      <c r="C40" s="399"/>
      <c r="D40"/>
      <c r="E40" s="453" t="s">
        <v>138</v>
      </c>
      <c r="F40" s="453" t="s">
        <v>138</v>
      </c>
      <c r="G40" s="453" t="s">
        <v>138</v>
      </c>
      <c r="H40" s="453" t="s">
        <v>138</v>
      </c>
      <c r="I40" s="453" t="s">
        <v>138</v>
      </c>
      <c r="J40" s="453" t="s">
        <v>138</v>
      </c>
      <c r="K40" s="454">
        <v>1.1499999999999999</v>
      </c>
      <c r="L40" s="401">
        <f t="shared" si="12"/>
        <v>1.1499999999999999</v>
      </c>
      <c r="M40" s="401">
        <f t="shared" si="12"/>
        <v>1.1499999999999999</v>
      </c>
      <c r="N40" s="401">
        <f t="shared" si="12"/>
        <v>1.1499999999999999</v>
      </c>
      <c r="O40" s="401">
        <f t="shared" si="12"/>
        <v>1.1499999999999999</v>
      </c>
      <c r="P40" s="401">
        <f t="shared" si="12"/>
        <v>1.1499999999999999</v>
      </c>
      <c r="Q40" s="401">
        <f t="shared" si="12"/>
        <v>1.1499999999999999</v>
      </c>
      <c r="R40" s="401">
        <f t="shared" si="12"/>
        <v>1.1499999999999999</v>
      </c>
      <c r="S40" s="401">
        <f t="shared" si="12"/>
        <v>1.1499999999999999</v>
      </c>
      <c r="T40" s="401">
        <f t="shared" si="12"/>
        <v>1.1499999999999999</v>
      </c>
      <c r="U40" s="401">
        <f t="shared" si="12"/>
        <v>1.1499999999999999</v>
      </c>
      <c r="V40" s="401">
        <f t="shared" si="12"/>
        <v>1.1499999999999999</v>
      </c>
      <c r="W40" s="401">
        <f t="shared" si="12"/>
        <v>1.1499999999999999</v>
      </c>
      <c r="X40" s="401">
        <f t="shared" si="12"/>
        <v>1.1499999999999999</v>
      </c>
      <c r="Y40" s="401">
        <f t="shared" si="12"/>
        <v>1.1499999999999999</v>
      </c>
      <c r="Z40" s="401">
        <f t="shared" si="12"/>
        <v>1.1499999999999999</v>
      </c>
      <c r="AA40" s="401">
        <f t="shared" si="13"/>
        <v>1.1499999999999999</v>
      </c>
      <c r="AB40" s="401">
        <f t="shared" si="13"/>
        <v>1.1499999999999999</v>
      </c>
      <c r="AC40" s="401">
        <f t="shared" si="13"/>
        <v>1.1499999999999999</v>
      </c>
      <c r="AD40" s="401">
        <f t="shared" si="13"/>
        <v>1.1499999999999999</v>
      </c>
      <c r="AE40" s="401">
        <f t="shared" si="13"/>
        <v>1.1499999999999999</v>
      </c>
      <c r="AF40" s="401">
        <f t="shared" si="13"/>
        <v>1.1499999999999999</v>
      </c>
      <c r="AG40" s="401">
        <f t="shared" si="13"/>
        <v>1.1499999999999999</v>
      </c>
      <c r="AH40" s="401">
        <f t="shared" si="13"/>
        <v>1.1499999999999999</v>
      </c>
      <c r="AI40" s="401">
        <f t="shared" si="13"/>
        <v>1.1499999999999999</v>
      </c>
      <c r="AJ40" s="401">
        <f t="shared" si="13"/>
        <v>1.1499999999999999</v>
      </c>
      <c r="AK40" s="402">
        <f t="shared" si="13"/>
        <v>1.1499999999999999</v>
      </c>
      <c r="AL40" s="697"/>
      <c r="AM40" s="697"/>
      <c r="AN40" s="708"/>
      <c r="AO40" s="394"/>
      <c r="AP40" s="916"/>
      <c r="AQ40" s="916"/>
      <c r="AR40" s="916"/>
      <c r="AS40" s="916"/>
    </row>
    <row r="41" spans="1:45" ht="15" thickBot="1" x14ac:dyDescent="0.35">
      <c r="A41" s="10"/>
      <c r="B41" s="181" t="s">
        <v>140</v>
      </c>
      <c r="C41" s="181"/>
      <c r="D41" s="181"/>
      <c r="E41" s="262" t="s">
        <v>138</v>
      </c>
      <c r="F41" s="262" t="s">
        <v>138</v>
      </c>
      <c r="G41" s="262" t="s">
        <v>138</v>
      </c>
      <c r="H41" s="262" t="s">
        <v>138</v>
      </c>
      <c r="I41" s="262" t="s">
        <v>138</v>
      </c>
      <c r="J41" s="262" t="s">
        <v>138</v>
      </c>
      <c r="K41" s="117">
        <f t="shared" ref="K41:AK41" si="14">K40*$AN$38</f>
        <v>0</v>
      </c>
      <c r="L41" s="117">
        <f t="shared" si="14"/>
        <v>0</v>
      </c>
      <c r="M41" s="117">
        <f t="shared" si="14"/>
        <v>0</v>
      </c>
      <c r="N41" s="117">
        <f t="shared" si="14"/>
        <v>0</v>
      </c>
      <c r="O41" s="117">
        <f t="shared" si="14"/>
        <v>0</v>
      </c>
      <c r="P41" s="117">
        <f t="shared" si="14"/>
        <v>0</v>
      </c>
      <c r="Q41" s="117">
        <f t="shared" si="14"/>
        <v>0</v>
      </c>
      <c r="R41" s="117">
        <f t="shared" si="14"/>
        <v>0</v>
      </c>
      <c r="S41" s="117">
        <f t="shared" si="14"/>
        <v>0</v>
      </c>
      <c r="T41" s="117">
        <f t="shared" si="14"/>
        <v>0</v>
      </c>
      <c r="U41" s="117">
        <f t="shared" si="14"/>
        <v>0</v>
      </c>
      <c r="V41" s="117">
        <f t="shared" si="14"/>
        <v>0</v>
      </c>
      <c r="W41" s="117">
        <f t="shared" si="14"/>
        <v>0</v>
      </c>
      <c r="X41" s="117">
        <f t="shared" si="14"/>
        <v>0</v>
      </c>
      <c r="Y41" s="117">
        <f t="shared" si="14"/>
        <v>0</v>
      </c>
      <c r="Z41" s="117">
        <f t="shared" si="14"/>
        <v>0</v>
      </c>
      <c r="AA41" s="117">
        <f t="shared" si="14"/>
        <v>0</v>
      </c>
      <c r="AB41" s="117">
        <f t="shared" si="14"/>
        <v>0</v>
      </c>
      <c r="AC41" s="117">
        <f t="shared" si="14"/>
        <v>0</v>
      </c>
      <c r="AD41" s="117">
        <f t="shared" si="14"/>
        <v>0</v>
      </c>
      <c r="AE41" s="117">
        <f t="shared" si="14"/>
        <v>0</v>
      </c>
      <c r="AF41" s="117">
        <f t="shared" si="14"/>
        <v>0</v>
      </c>
      <c r="AG41" s="117">
        <f t="shared" si="14"/>
        <v>0</v>
      </c>
      <c r="AH41" s="117">
        <f t="shared" si="14"/>
        <v>0</v>
      </c>
      <c r="AI41" s="117">
        <f t="shared" si="14"/>
        <v>0</v>
      </c>
      <c r="AJ41" s="117">
        <f t="shared" si="14"/>
        <v>0</v>
      </c>
      <c r="AK41" s="247">
        <f t="shared" si="14"/>
        <v>0</v>
      </c>
      <c r="AL41" s="697"/>
      <c r="AM41" s="697"/>
      <c r="AN41" s="708"/>
      <c r="AO41" s="394"/>
      <c r="AP41" s="916"/>
      <c r="AQ41" s="916"/>
      <c r="AR41" s="916"/>
      <c r="AS41" s="916"/>
    </row>
    <row r="42" spans="1:45"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560"/>
      <c r="AM42" s="560"/>
      <c r="AN42" s="560"/>
      <c r="AP42" s="916"/>
      <c r="AQ42" s="916"/>
      <c r="AR42" s="916"/>
      <c r="AS42" s="916"/>
    </row>
    <row r="43" spans="1:45" x14ac:dyDescent="0.3">
      <c r="A43" s="18" t="s">
        <v>465</v>
      </c>
      <c r="B43" s="18"/>
      <c r="C43" s="19"/>
      <c r="D43" s="19" t="str">
        <f>'Provoz výchozí'!B13</f>
        <v>SČK</v>
      </c>
      <c r="E43" s="96" t="str">
        <f>E1</f>
        <v>Kalendářní rok</v>
      </c>
      <c r="F43" s="96"/>
      <c r="G43" s="96"/>
      <c r="H43" s="96"/>
      <c r="I43" s="96" t="str">
        <f>I1</f>
        <v>Kalendářní rok</v>
      </c>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1023" t="s">
        <v>78</v>
      </c>
      <c r="AM43" s="1024"/>
      <c r="AN43" s="1025"/>
      <c r="AO43" s="758" t="s">
        <v>79</v>
      </c>
      <c r="AP43" s="1017" t="s">
        <v>77</v>
      </c>
      <c r="AQ43" s="1018"/>
      <c r="AR43" s="1018"/>
      <c r="AS43" s="1019"/>
    </row>
    <row r="44" spans="1:45" ht="15" thickBot="1" x14ac:dyDescent="0.35">
      <c r="A44" s="6" t="s">
        <v>629</v>
      </c>
      <c r="B44" s="60"/>
      <c r="C44" s="40"/>
      <c r="D44" s="61"/>
      <c r="E44" s="7" t="str">
        <f>E2</f>
        <v>XII/29</v>
      </c>
      <c r="F44" s="7" t="str">
        <f>F2</f>
        <v>I-VI/30</v>
      </c>
      <c r="G44" s="7" t="str">
        <f>G2</f>
        <v>VI-XII/30</v>
      </c>
      <c r="H44" s="7" t="str">
        <f>H2</f>
        <v>XII/30</v>
      </c>
      <c r="I44" s="7">
        <f>I2</f>
        <v>2031</v>
      </c>
      <c r="J44" s="7">
        <f t="shared" ref="J44:AK44" si="15">J2</f>
        <v>2032</v>
      </c>
      <c r="K44" s="7">
        <f t="shared" si="15"/>
        <v>2033</v>
      </c>
      <c r="L44" s="7">
        <f t="shared" si="15"/>
        <v>2034</v>
      </c>
      <c r="M44" s="7">
        <f t="shared" si="15"/>
        <v>2035</v>
      </c>
      <c r="N44" s="7">
        <f t="shared" si="15"/>
        <v>2036</v>
      </c>
      <c r="O44" s="7">
        <f t="shared" si="15"/>
        <v>2037</v>
      </c>
      <c r="P44" s="7">
        <f t="shared" si="15"/>
        <v>2038</v>
      </c>
      <c r="Q44" s="7">
        <f t="shared" si="15"/>
        <v>2039</v>
      </c>
      <c r="R44" s="7">
        <f t="shared" si="15"/>
        <v>2040</v>
      </c>
      <c r="S44" s="7">
        <f t="shared" si="15"/>
        <v>2041</v>
      </c>
      <c r="T44" s="7">
        <f t="shared" si="15"/>
        <v>2042</v>
      </c>
      <c r="U44" s="7">
        <f t="shared" si="15"/>
        <v>2043</v>
      </c>
      <c r="V44" s="7">
        <f t="shared" si="15"/>
        <v>2044</v>
      </c>
      <c r="W44" s="7">
        <f t="shared" si="15"/>
        <v>2045</v>
      </c>
      <c r="X44" s="7">
        <f t="shared" si="15"/>
        <v>2046</v>
      </c>
      <c r="Y44" s="7">
        <f t="shared" si="15"/>
        <v>2047</v>
      </c>
      <c r="Z44" s="7">
        <f t="shared" si="15"/>
        <v>2048</v>
      </c>
      <c r="AA44" s="7">
        <f t="shared" si="15"/>
        <v>2049</v>
      </c>
      <c r="AB44" s="7">
        <f t="shared" si="15"/>
        <v>2050</v>
      </c>
      <c r="AC44" s="7">
        <f t="shared" si="15"/>
        <v>2051</v>
      </c>
      <c r="AD44" s="7">
        <f t="shared" si="15"/>
        <v>2052</v>
      </c>
      <c r="AE44" s="7">
        <f t="shared" si="15"/>
        <v>2053</v>
      </c>
      <c r="AF44" s="7">
        <f t="shared" si="15"/>
        <v>2054</v>
      </c>
      <c r="AG44" s="7">
        <f t="shared" si="15"/>
        <v>2055</v>
      </c>
      <c r="AH44" s="7">
        <f t="shared" si="15"/>
        <v>2056</v>
      </c>
      <c r="AI44" s="7">
        <f t="shared" si="15"/>
        <v>2057</v>
      </c>
      <c r="AJ44" s="7">
        <f t="shared" si="15"/>
        <v>2058</v>
      </c>
      <c r="AK44" s="7">
        <f t="shared" si="15"/>
        <v>2059</v>
      </c>
      <c r="AL44" s="156" t="s">
        <v>667</v>
      </c>
      <c r="AM44" s="7" t="s">
        <v>668</v>
      </c>
      <c r="AN44" s="40" t="s">
        <v>76</v>
      </c>
      <c r="AO44" s="757" t="s">
        <v>76</v>
      </c>
      <c r="AP44" s="884" t="s">
        <v>80</v>
      </c>
      <c r="AQ44" s="884" t="s">
        <v>81</v>
      </c>
      <c r="AR44" s="884" t="s">
        <v>82</v>
      </c>
      <c r="AS44" s="885" t="s">
        <v>83</v>
      </c>
    </row>
    <row r="45" spans="1:45" ht="15" thickTop="1" x14ac:dyDescent="0.3">
      <c r="A45" s="3">
        <f t="shared" ref="A45:D60" si="16">IF(A3="","",A3)</f>
        <v>1</v>
      </c>
      <c r="B45" s="44" t="str">
        <f t="shared" si="16"/>
        <v>Trakční energie a palivo</v>
      </c>
      <c r="C45" s="62">
        <f t="shared" si="16"/>
        <v>1.1000000000000001</v>
      </c>
      <c r="D45" s="63" t="str">
        <f t="shared" si="16"/>
        <v>Elektrická energie</v>
      </c>
      <c r="E45" s="107">
        <f>IFERROR(E3*'Klíč opční 2'!E45,0)</f>
        <v>0</v>
      </c>
      <c r="F45" s="107">
        <f>IFERROR(F3*'Klíč opční 2'!F45,0)</f>
        <v>0</v>
      </c>
      <c r="G45" s="107">
        <f>IFERROR(G3*'Klíč opční 2'!G45,0)</f>
        <v>0</v>
      </c>
      <c r="H45" s="107">
        <f>IFERROR(H3*'Klíč opční 2'!H45,0)</f>
        <v>0</v>
      </c>
      <c r="I45" s="107">
        <f>IFERROR(I3*'Klíč opční 2'!I45,0)</f>
        <v>0</v>
      </c>
      <c r="J45" s="107">
        <f>IFERROR(J3*'Klíč opční 2'!J45,0)</f>
        <v>0</v>
      </c>
      <c r="K45" s="107">
        <f>IFERROR(K3*'Klíč opční 2'!K45,0)</f>
        <v>0</v>
      </c>
      <c r="L45" s="107">
        <f>IFERROR(L3*'Klíč opční 2'!L45,0)</f>
        <v>0</v>
      </c>
      <c r="M45" s="107">
        <f>IFERROR(M3*'Klíč opční 2'!M45,0)</f>
        <v>0</v>
      </c>
      <c r="N45" s="107">
        <f>IFERROR(N3*'Klíč opční 2'!N45,0)</f>
        <v>0</v>
      </c>
      <c r="O45" s="107">
        <f>IFERROR(O3*'Klíč opční 2'!O45,0)</f>
        <v>0</v>
      </c>
      <c r="P45" s="107">
        <f>IFERROR(P3*'Klíč opční 2'!P45,0)</f>
        <v>0</v>
      </c>
      <c r="Q45" s="107">
        <f>IFERROR(Q3*'Klíč opční 2'!Q45,0)</f>
        <v>0</v>
      </c>
      <c r="R45" s="107">
        <f>IFERROR(R3*'Klíč opční 2'!R45,0)</f>
        <v>0</v>
      </c>
      <c r="S45" s="107">
        <f>IFERROR(S3*'Klíč opční 2'!S45,0)</f>
        <v>0</v>
      </c>
      <c r="T45" s="107">
        <f>IFERROR(T3*'Klíč opční 2'!T45,0)</f>
        <v>0</v>
      </c>
      <c r="U45" s="107">
        <f>IFERROR(U3*'Klíč opční 2'!U45,0)</f>
        <v>0</v>
      </c>
      <c r="V45" s="107">
        <f>IFERROR(V3*'Klíč opční 2'!V45,0)</f>
        <v>0</v>
      </c>
      <c r="W45" s="107">
        <f>IFERROR(W3*'Klíč opční 2'!W45,0)</f>
        <v>0</v>
      </c>
      <c r="X45" s="107">
        <f>IFERROR(X3*'Klíč opční 2'!X45,0)</f>
        <v>0</v>
      </c>
      <c r="Y45" s="107">
        <f>IFERROR(Y3*'Klíč opční 2'!Y45,0)</f>
        <v>0</v>
      </c>
      <c r="Z45" s="107">
        <f>IFERROR(Z3*'Klíč opční 2'!Z45,0)</f>
        <v>0</v>
      </c>
      <c r="AA45" s="107">
        <f>IFERROR(AA3*'Klíč opční 2'!AA45,0)</f>
        <v>0</v>
      </c>
      <c r="AB45" s="107">
        <f>IFERROR(AB3*'Klíč opční 2'!AB45,0)</f>
        <v>0</v>
      </c>
      <c r="AC45" s="107">
        <f>IFERROR(AC3*'Klíč opční 2'!AC45,0)</f>
        <v>0</v>
      </c>
      <c r="AD45" s="107">
        <f>IFERROR(AD3*'Klíč opční 2'!AD45,0)</f>
        <v>0</v>
      </c>
      <c r="AE45" s="107">
        <f>IFERROR(AE3*'Klíč opční 2'!AE45,0)</f>
        <v>0</v>
      </c>
      <c r="AF45" s="107">
        <f>IFERROR(AF3*'Klíč opční 2'!AF45,0)</f>
        <v>0</v>
      </c>
      <c r="AG45" s="107">
        <f>IFERROR(AG3*'Klíč opční 2'!AG45,0)</f>
        <v>0</v>
      </c>
      <c r="AH45" s="107">
        <f>IFERROR(AH3*'Klíč opční 2'!AH45,0)</f>
        <v>0</v>
      </c>
      <c r="AI45" s="107">
        <f>IFERROR(AI3*'Klíč opční 2'!AI45,0)</f>
        <v>0</v>
      </c>
      <c r="AJ45" s="107">
        <f>IFERROR(AJ3*'Klíč opční 2'!AJ45,0)</f>
        <v>0</v>
      </c>
      <c r="AK45" s="107">
        <f>IFERROR(AK3*'Klíč opční 2'!AK45,0)</f>
        <v>0</v>
      </c>
      <c r="AL45" s="20">
        <f>SUM(E45:V45)</f>
        <v>0</v>
      </c>
      <c r="AM45" s="152">
        <f>SUM(W45:AK45)</f>
        <v>0</v>
      </c>
      <c r="AN45" s="152">
        <f>SUM(E45:AK45)</f>
        <v>0</v>
      </c>
      <c r="AO45" s="128">
        <f t="shared" ref="AO45:AO71" si="17">IFERROR(SUMPRODUCT(E45:AK45,E$79:AK$79)/SUM(E$79:AK$79),0)</f>
        <v>0</v>
      </c>
      <c r="AP45" s="886">
        <f t="shared" ref="AP45:AS60" si="18">AP3</f>
        <v>0</v>
      </c>
      <c r="AQ45" s="886">
        <f t="shared" si="18"/>
        <v>0</v>
      </c>
      <c r="AR45" s="886">
        <f t="shared" si="18"/>
        <v>0</v>
      </c>
      <c r="AS45" s="887">
        <f t="shared" si="18"/>
        <v>1</v>
      </c>
    </row>
    <row r="46" spans="1:45" x14ac:dyDescent="0.3">
      <c r="A46" s="4" t="str">
        <f t="shared" si="16"/>
        <v/>
      </c>
      <c r="B46" s="45" t="str">
        <f t="shared" si="16"/>
        <v/>
      </c>
      <c r="C46" s="64">
        <f t="shared" si="16"/>
        <v>1.2</v>
      </c>
      <c r="D46" s="65" t="str">
        <f t="shared" si="16"/>
        <v>Motorová nafta</v>
      </c>
      <c r="E46" s="107">
        <f>IFERROR(E4*'Klíč opční 2'!E46,0)</f>
        <v>0</v>
      </c>
      <c r="F46" s="107">
        <f>IFERROR(F4*'Klíč opční 2'!F46,0)</f>
        <v>0</v>
      </c>
      <c r="G46" s="107">
        <f>IFERROR(G4*'Klíč opční 2'!G46,0)</f>
        <v>0</v>
      </c>
      <c r="H46" s="107">
        <f>IFERROR(H4*'Klíč opční 2'!H46,0)</f>
        <v>0</v>
      </c>
      <c r="I46" s="107">
        <f>IFERROR(I4*'Klíč opční 2'!I46,0)</f>
        <v>0</v>
      </c>
      <c r="J46" s="107">
        <f>IFERROR(J4*'Klíč opční 2'!J46,0)</f>
        <v>0</v>
      </c>
      <c r="K46" s="107">
        <f>IFERROR(K4*'Klíč opční 2'!K46,0)</f>
        <v>0</v>
      </c>
      <c r="L46" s="107">
        <f>IFERROR(L4*'Klíč opční 2'!L46,0)</f>
        <v>0</v>
      </c>
      <c r="M46" s="107">
        <f>IFERROR(M4*'Klíč opční 2'!M46,0)</f>
        <v>0</v>
      </c>
      <c r="N46" s="107">
        <f>IFERROR(N4*'Klíč opční 2'!N46,0)</f>
        <v>0</v>
      </c>
      <c r="O46" s="107">
        <f>IFERROR(O4*'Klíč opční 2'!O46,0)</f>
        <v>0</v>
      </c>
      <c r="P46" s="107">
        <f>IFERROR(P4*'Klíč opční 2'!P46,0)</f>
        <v>0</v>
      </c>
      <c r="Q46" s="107">
        <f>IFERROR(Q4*'Klíč opční 2'!Q46,0)</f>
        <v>0</v>
      </c>
      <c r="R46" s="107">
        <f>IFERROR(R4*'Klíč opční 2'!R46,0)</f>
        <v>0</v>
      </c>
      <c r="S46" s="107">
        <f>IFERROR(S4*'Klíč opční 2'!S46,0)</f>
        <v>0</v>
      </c>
      <c r="T46" s="107">
        <f>IFERROR(T4*'Klíč opční 2'!T46,0)</f>
        <v>0</v>
      </c>
      <c r="U46" s="107">
        <f>IFERROR(U4*'Klíč opční 2'!U46,0)</f>
        <v>0</v>
      </c>
      <c r="V46" s="107">
        <f>IFERROR(V4*'Klíč opční 2'!V46,0)</f>
        <v>0</v>
      </c>
      <c r="W46" s="107">
        <f>IFERROR(W4*'Klíč opční 2'!W46,0)</f>
        <v>0</v>
      </c>
      <c r="X46" s="107">
        <f>IFERROR(X4*'Klíč opční 2'!X46,0)</f>
        <v>0</v>
      </c>
      <c r="Y46" s="107">
        <f>IFERROR(Y4*'Klíč opční 2'!Y46,0)</f>
        <v>0</v>
      </c>
      <c r="Z46" s="107">
        <f>IFERROR(Z4*'Klíč opční 2'!Z46,0)</f>
        <v>0</v>
      </c>
      <c r="AA46" s="107">
        <f>IFERROR(AA4*'Klíč opční 2'!AA46,0)</f>
        <v>0</v>
      </c>
      <c r="AB46" s="107">
        <f>IFERROR(AB4*'Klíč opční 2'!AB46,0)</f>
        <v>0</v>
      </c>
      <c r="AC46" s="107">
        <f>IFERROR(AC4*'Klíč opční 2'!AC46,0)</f>
        <v>0</v>
      </c>
      <c r="AD46" s="107">
        <f>IFERROR(AD4*'Klíč opční 2'!AD46,0)</f>
        <v>0</v>
      </c>
      <c r="AE46" s="107">
        <f>IFERROR(AE4*'Klíč opční 2'!AE46,0)</f>
        <v>0</v>
      </c>
      <c r="AF46" s="107">
        <f>IFERROR(AF4*'Klíč opční 2'!AF46,0)</f>
        <v>0</v>
      </c>
      <c r="AG46" s="107">
        <f>IFERROR(AG4*'Klíč opční 2'!AG46,0)</f>
        <v>0</v>
      </c>
      <c r="AH46" s="107">
        <f>IFERROR(AH4*'Klíč opční 2'!AH46,0)</f>
        <v>0</v>
      </c>
      <c r="AI46" s="107">
        <f>IFERROR(AI4*'Klíč opční 2'!AI46,0)</f>
        <v>0</v>
      </c>
      <c r="AJ46" s="107">
        <f>IFERROR(AJ4*'Klíč opční 2'!AJ46,0)</f>
        <v>0</v>
      </c>
      <c r="AK46" s="107">
        <f>IFERROR(AK4*'Klíč opční 2'!AK46,0)</f>
        <v>0</v>
      </c>
      <c r="AL46" s="24">
        <f t="shared" ref="AL46:AL70" si="19">SUM(E46:V46)</f>
        <v>0</v>
      </c>
      <c r="AM46" s="107">
        <f t="shared" ref="AM46:AM70" si="20">SUM(W46:AK46)</f>
        <v>0</v>
      </c>
      <c r="AN46" s="107">
        <f t="shared" ref="AN46:AN70" si="21">SUM(E46:AK46)</f>
        <v>0</v>
      </c>
      <c r="AO46" s="129">
        <f t="shared" si="17"/>
        <v>0</v>
      </c>
      <c r="AP46" s="888">
        <f t="shared" si="18"/>
        <v>0</v>
      </c>
      <c r="AQ46" s="888">
        <f t="shared" si="18"/>
        <v>0</v>
      </c>
      <c r="AR46" s="888">
        <f t="shared" si="18"/>
        <v>0</v>
      </c>
      <c r="AS46" s="889">
        <f t="shared" si="18"/>
        <v>1</v>
      </c>
    </row>
    <row r="47" spans="1:45" x14ac:dyDescent="0.3">
      <c r="A47" s="4">
        <f t="shared" si="16"/>
        <v>2</v>
      </c>
      <c r="B47" s="45" t="str">
        <f t="shared" si="16"/>
        <v>Netrakční energie a palivo</v>
      </c>
      <c r="C47" s="64" t="str">
        <f t="shared" si="16"/>
        <v/>
      </c>
      <c r="D47" s="65" t="str">
        <f t="shared" si="16"/>
        <v/>
      </c>
      <c r="E47" s="107">
        <f>IFERROR(E5*'Klíč opční 2'!E47,0)</f>
        <v>0</v>
      </c>
      <c r="F47" s="107">
        <f>IFERROR(F5*'Klíč opční 2'!F47,0)</f>
        <v>0</v>
      </c>
      <c r="G47" s="107">
        <f>IFERROR(G5*'Klíč opční 2'!G47,0)</f>
        <v>0</v>
      </c>
      <c r="H47" s="107">
        <f>IFERROR(H5*'Klíč opční 2'!H47,0)</f>
        <v>0</v>
      </c>
      <c r="I47" s="107">
        <f>IFERROR(I5*'Klíč opční 2'!I47,0)</f>
        <v>0</v>
      </c>
      <c r="J47" s="107">
        <f>IFERROR(J5*'Klíč opční 2'!J47,0)</f>
        <v>0</v>
      </c>
      <c r="K47" s="107">
        <f>IFERROR(K5*'Klíč opční 2'!K47,0)</f>
        <v>0</v>
      </c>
      <c r="L47" s="107">
        <f>IFERROR(L5*'Klíč opční 2'!L47,0)</f>
        <v>0</v>
      </c>
      <c r="M47" s="107">
        <f>IFERROR(M5*'Klíč opční 2'!M47,0)</f>
        <v>0</v>
      </c>
      <c r="N47" s="107">
        <f>IFERROR(N5*'Klíč opční 2'!N47,0)</f>
        <v>0</v>
      </c>
      <c r="O47" s="107">
        <f>IFERROR(O5*'Klíč opční 2'!O47,0)</f>
        <v>0</v>
      </c>
      <c r="P47" s="107">
        <f>IFERROR(P5*'Klíč opční 2'!P47,0)</f>
        <v>0</v>
      </c>
      <c r="Q47" s="107">
        <f>IFERROR(Q5*'Klíč opční 2'!Q47,0)</f>
        <v>0</v>
      </c>
      <c r="R47" s="107">
        <f>IFERROR(R5*'Klíč opční 2'!R47,0)</f>
        <v>0</v>
      </c>
      <c r="S47" s="107">
        <f>IFERROR(S5*'Klíč opční 2'!S47,0)</f>
        <v>0</v>
      </c>
      <c r="T47" s="107">
        <f>IFERROR(T5*'Klíč opční 2'!T47,0)</f>
        <v>0</v>
      </c>
      <c r="U47" s="107">
        <f>IFERROR(U5*'Klíč opční 2'!U47,0)</f>
        <v>0</v>
      </c>
      <c r="V47" s="107">
        <f>IFERROR(V5*'Klíč opční 2'!V47,0)</f>
        <v>0</v>
      </c>
      <c r="W47" s="107">
        <f>IFERROR(W5*'Klíč opční 2'!W47,0)</f>
        <v>0</v>
      </c>
      <c r="X47" s="107">
        <f>IFERROR(X5*'Klíč opční 2'!X47,0)</f>
        <v>0</v>
      </c>
      <c r="Y47" s="107">
        <f>IFERROR(Y5*'Klíč opční 2'!Y47,0)</f>
        <v>0</v>
      </c>
      <c r="Z47" s="107">
        <f>IFERROR(Z5*'Klíč opční 2'!Z47,0)</f>
        <v>0</v>
      </c>
      <c r="AA47" s="107">
        <f>IFERROR(AA5*'Klíč opční 2'!AA47,0)</f>
        <v>0</v>
      </c>
      <c r="AB47" s="107">
        <f>IFERROR(AB5*'Klíč opční 2'!AB47,0)</f>
        <v>0</v>
      </c>
      <c r="AC47" s="107">
        <f>IFERROR(AC5*'Klíč opční 2'!AC47,0)</f>
        <v>0</v>
      </c>
      <c r="AD47" s="107">
        <f>IFERROR(AD5*'Klíč opční 2'!AD47,0)</f>
        <v>0</v>
      </c>
      <c r="AE47" s="107">
        <f>IFERROR(AE5*'Klíč opční 2'!AE47,0)</f>
        <v>0</v>
      </c>
      <c r="AF47" s="107">
        <f>IFERROR(AF5*'Klíč opční 2'!AF47,0)</f>
        <v>0</v>
      </c>
      <c r="AG47" s="107">
        <f>IFERROR(AG5*'Klíč opční 2'!AG47,0)</f>
        <v>0</v>
      </c>
      <c r="AH47" s="107">
        <f>IFERROR(AH5*'Klíč opční 2'!AH47,0)</f>
        <v>0</v>
      </c>
      <c r="AI47" s="107">
        <f>IFERROR(AI5*'Klíč opční 2'!AI47,0)</f>
        <v>0</v>
      </c>
      <c r="AJ47" s="107">
        <f>IFERROR(AJ5*'Klíč opční 2'!AJ47,0)</f>
        <v>0</v>
      </c>
      <c r="AK47" s="107">
        <f>IFERROR(AK5*'Klíč opční 2'!AK47,0)</f>
        <v>0</v>
      </c>
      <c r="AL47" s="24">
        <f t="shared" si="19"/>
        <v>0</v>
      </c>
      <c r="AM47" s="107">
        <f t="shared" si="20"/>
        <v>0</v>
      </c>
      <c r="AN47" s="107">
        <f t="shared" si="21"/>
        <v>0</v>
      </c>
      <c r="AO47" s="129">
        <f t="shared" si="17"/>
        <v>0</v>
      </c>
      <c r="AP47" s="888">
        <f t="shared" si="18"/>
        <v>0</v>
      </c>
      <c r="AQ47" s="888">
        <f t="shared" si="18"/>
        <v>0</v>
      </c>
      <c r="AR47" s="888">
        <f t="shared" si="18"/>
        <v>0</v>
      </c>
      <c r="AS47" s="889">
        <f t="shared" si="18"/>
        <v>1</v>
      </c>
    </row>
    <row r="48" spans="1:45" x14ac:dyDescent="0.3">
      <c r="A48" s="4">
        <f t="shared" si="16"/>
        <v>3</v>
      </c>
      <c r="B48" s="45" t="str">
        <f t="shared" si="16"/>
        <v>Přímý materiál</v>
      </c>
      <c r="C48" s="64" t="str">
        <f t="shared" si="16"/>
        <v/>
      </c>
      <c r="D48" s="65" t="str">
        <f t="shared" si="16"/>
        <v/>
      </c>
      <c r="E48" s="107">
        <f>IFERROR(E6*'Klíč opční 2'!E48,0)</f>
        <v>0</v>
      </c>
      <c r="F48" s="107">
        <f>IFERROR(F6*'Klíč opční 2'!F48,0)</f>
        <v>0</v>
      </c>
      <c r="G48" s="107">
        <f>IFERROR(G6*'Klíč opční 2'!G48,0)</f>
        <v>0</v>
      </c>
      <c r="H48" s="107">
        <f>IFERROR(H6*'Klíč opční 2'!H48,0)</f>
        <v>0</v>
      </c>
      <c r="I48" s="107">
        <f>IFERROR(I6*'Klíč opční 2'!I48,0)</f>
        <v>0</v>
      </c>
      <c r="J48" s="107">
        <f>IFERROR(J6*'Klíč opční 2'!J48,0)</f>
        <v>0</v>
      </c>
      <c r="K48" s="107">
        <f>IFERROR(K6*'Klíč opční 2'!K48,0)</f>
        <v>0</v>
      </c>
      <c r="L48" s="107">
        <f>IFERROR(L6*'Klíč opční 2'!L48,0)</f>
        <v>0</v>
      </c>
      <c r="M48" s="107">
        <f>IFERROR(M6*'Klíč opční 2'!M48,0)</f>
        <v>0</v>
      </c>
      <c r="N48" s="107">
        <f>IFERROR(N6*'Klíč opční 2'!N48,0)</f>
        <v>0</v>
      </c>
      <c r="O48" s="107">
        <f>IFERROR(O6*'Klíč opční 2'!O48,0)</f>
        <v>0</v>
      </c>
      <c r="P48" s="107">
        <f>IFERROR(P6*'Klíč opční 2'!P48,0)</f>
        <v>0</v>
      </c>
      <c r="Q48" s="107">
        <f>IFERROR(Q6*'Klíč opční 2'!Q48,0)</f>
        <v>0</v>
      </c>
      <c r="R48" s="107">
        <f>IFERROR(R6*'Klíč opční 2'!R48,0)</f>
        <v>0</v>
      </c>
      <c r="S48" s="107">
        <f>IFERROR(S6*'Klíč opční 2'!S48,0)</f>
        <v>0</v>
      </c>
      <c r="T48" s="107">
        <f>IFERROR(T6*'Klíč opční 2'!T48,0)</f>
        <v>0</v>
      </c>
      <c r="U48" s="107">
        <f>IFERROR(U6*'Klíč opční 2'!U48,0)</f>
        <v>0</v>
      </c>
      <c r="V48" s="107">
        <f>IFERROR(V6*'Klíč opční 2'!V48,0)</f>
        <v>0</v>
      </c>
      <c r="W48" s="107">
        <f>IFERROR(W6*'Klíč opční 2'!W48,0)</f>
        <v>0</v>
      </c>
      <c r="X48" s="107">
        <f>IFERROR(X6*'Klíč opční 2'!X48,0)</f>
        <v>0</v>
      </c>
      <c r="Y48" s="107">
        <f>IFERROR(Y6*'Klíč opční 2'!Y48,0)</f>
        <v>0</v>
      </c>
      <c r="Z48" s="107">
        <f>IFERROR(Z6*'Klíč opční 2'!Z48,0)</f>
        <v>0</v>
      </c>
      <c r="AA48" s="107">
        <f>IFERROR(AA6*'Klíč opční 2'!AA48,0)</f>
        <v>0</v>
      </c>
      <c r="AB48" s="107">
        <f>IFERROR(AB6*'Klíč opční 2'!AB48,0)</f>
        <v>0</v>
      </c>
      <c r="AC48" s="107">
        <f>IFERROR(AC6*'Klíč opční 2'!AC48,0)</f>
        <v>0</v>
      </c>
      <c r="AD48" s="107">
        <f>IFERROR(AD6*'Klíč opční 2'!AD48,0)</f>
        <v>0</v>
      </c>
      <c r="AE48" s="107">
        <f>IFERROR(AE6*'Klíč opční 2'!AE48,0)</f>
        <v>0</v>
      </c>
      <c r="AF48" s="107">
        <f>IFERROR(AF6*'Klíč opční 2'!AF48,0)</f>
        <v>0</v>
      </c>
      <c r="AG48" s="107">
        <f>IFERROR(AG6*'Klíč opční 2'!AG48,0)</f>
        <v>0</v>
      </c>
      <c r="AH48" s="107">
        <f>IFERROR(AH6*'Klíč opční 2'!AH48,0)</f>
        <v>0</v>
      </c>
      <c r="AI48" s="107">
        <f>IFERROR(AI6*'Klíč opční 2'!AI48,0)</f>
        <v>0</v>
      </c>
      <c r="AJ48" s="107">
        <f>IFERROR(AJ6*'Klíč opční 2'!AJ48,0)</f>
        <v>0</v>
      </c>
      <c r="AK48" s="107">
        <f>IFERROR(AK6*'Klíč opční 2'!AK48,0)</f>
        <v>0</v>
      </c>
      <c r="AL48" s="24">
        <f t="shared" si="19"/>
        <v>0</v>
      </c>
      <c r="AM48" s="107">
        <f t="shared" si="20"/>
        <v>0</v>
      </c>
      <c r="AN48" s="107">
        <f t="shared" si="21"/>
        <v>0</v>
      </c>
      <c r="AO48" s="129">
        <f t="shared" si="17"/>
        <v>0</v>
      </c>
      <c r="AP48" s="888">
        <f t="shared" si="18"/>
        <v>0</v>
      </c>
      <c r="AQ48" s="888">
        <f t="shared" si="18"/>
        <v>0</v>
      </c>
      <c r="AR48" s="888">
        <f t="shared" si="18"/>
        <v>0</v>
      </c>
      <c r="AS48" s="889">
        <f t="shared" si="18"/>
        <v>1</v>
      </c>
    </row>
    <row r="49" spans="1:45" x14ac:dyDescent="0.3">
      <c r="A49" s="4">
        <f t="shared" si="16"/>
        <v>4</v>
      </c>
      <c r="B49" s="45" t="str">
        <f t="shared" si="16"/>
        <v>Opravy a údržba vozidel</v>
      </c>
      <c r="C49" s="64" t="str">
        <f t="shared" si="16"/>
        <v/>
      </c>
      <c r="D49" s="65" t="str">
        <f t="shared" si="16"/>
        <v/>
      </c>
      <c r="E49" s="107">
        <f>IFERROR(E7*'Klíč opční 2'!E49,0)</f>
        <v>0</v>
      </c>
      <c r="F49" s="107">
        <f>IFERROR(F7*'Klíč opční 2'!F49,0)</f>
        <v>0</v>
      </c>
      <c r="G49" s="107">
        <f>IFERROR(G7*'Klíč opční 2'!G49,0)</f>
        <v>0</v>
      </c>
      <c r="H49" s="107">
        <f>IFERROR(H7*'Klíč opční 2'!H49,0)</f>
        <v>0</v>
      </c>
      <c r="I49" s="107">
        <f>IFERROR(I7*'Klíč opční 2'!I49,0)</f>
        <v>0</v>
      </c>
      <c r="J49" s="107">
        <f>IFERROR(J7*'Klíč opční 2'!J49,0)</f>
        <v>0</v>
      </c>
      <c r="K49" s="107">
        <f>IFERROR(K7*'Klíč opční 2'!K49,0)</f>
        <v>0</v>
      </c>
      <c r="L49" s="107">
        <f>IFERROR(L7*'Klíč opční 2'!L49,0)</f>
        <v>0</v>
      </c>
      <c r="M49" s="107">
        <f>IFERROR(M7*'Klíč opční 2'!M49,0)</f>
        <v>0</v>
      </c>
      <c r="N49" s="107">
        <f>IFERROR(N7*'Klíč opční 2'!N49,0)</f>
        <v>0</v>
      </c>
      <c r="O49" s="107">
        <f>IFERROR(O7*'Klíč opční 2'!O49,0)</f>
        <v>0</v>
      </c>
      <c r="P49" s="107">
        <f>IFERROR(P7*'Klíč opční 2'!P49,0)</f>
        <v>0</v>
      </c>
      <c r="Q49" s="107">
        <f>IFERROR(Q7*'Klíč opční 2'!Q49,0)</f>
        <v>0</v>
      </c>
      <c r="R49" s="107">
        <f>IFERROR(R7*'Klíč opční 2'!R49,0)</f>
        <v>0</v>
      </c>
      <c r="S49" s="107">
        <f>IFERROR(S7*'Klíč opční 2'!S49,0)</f>
        <v>0</v>
      </c>
      <c r="T49" s="107">
        <f>IFERROR(T7*'Klíč opční 2'!T49,0)</f>
        <v>0</v>
      </c>
      <c r="U49" s="107">
        <f>IFERROR(U7*'Klíč opční 2'!U49,0)</f>
        <v>0</v>
      </c>
      <c r="V49" s="107">
        <f>IFERROR(V7*'Klíč opční 2'!V49,0)</f>
        <v>0</v>
      </c>
      <c r="W49" s="107">
        <f>IFERROR(W7*'Klíč opční 2'!W49,0)</f>
        <v>0</v>
      </c>
      <c r="X49" s="107">
        <f>IFERROR(X7*'Klíč opční 2'!X49,0)</f>
        <v>0</v>
      </c>
      <c r="Y49" s="107">
        <f>IFERROR(Y7*'Klíč opční 2'!Y49,0)</f>
        <v>0</v>
      </c>
      <c r="Z49" s="107">
        <f>IFERROR(Z7*'Klíč opční 2'!Z49,0)</f>
        <v>0</v>
      </c>
      <c r="AA49" s="107">
        <f>IFERROR(AA7*'Klíč opční 2'!AA49,0)</f>
        <v>0</v>
      </c>
      <c r="AB49" s="107">
        <f>IFERROR(AB7*'Klíč opční 2'!AB49,0)</f>
        <v>0</v>
      </c>
      <c r="AC49" s="107">
        <f>IFERROR(AC7*'Klíč opční 2'!AC49,0)</f>
        <v>0</v>
      </c>
      <c r="AD49" s="107">
        <f>IFERROR(AD7*'Klíč opční 2'!AD49,0)</f>
        <v>0</v>
      </c>
      <c r="AE49" s="107">
        <f>IFERROR(AE7*'Klíč opční 2'!AE49,0)</f>
        <v>0</v>
      </c>
      <c r="AF49" s="107">
        <f>IFERROR(AF7*'Klíč opční 2'!AF49,0)</f>
        <v>0</v>
      </c>
      <c r="AG49" s="107">
        <f>IFERROR(AG7*'Klíč opční 2'!AG49,0)</f>
        <v>0</v>
      </c>
      <c r="AH49" s="107">
        <f>IFERROR(AH7*'Klíč opční 2'!AH49,0)</f>
        <v>0</v>
      </c>
      <c r="AI49" s="107">
        <f>IFERROR(AI7*'Klíč opční 2'!AI49,0)</f>
        <v>0</v>
      </c>
      <c r="AJ49" s="107">
        <f>IFERROR(AJ7*'Klíč opční 2'!AJ49,0)</f>
        <v>0</v>
      </c>
      <c r="AK49" s="107">
        <f>IFERROR(AK7*'Klíč opční 2'!AK49,0)</f>
        <v>0</v>
      </c>
      <c r="AL49" s="24">
        <f t="shared" si="19"/>
        <v>0</v>
      </c>
      <c r="AM49" s="107">
        <f t="shared" si="20"/>
        <v>0</v>
      </c>
      <c r="AN49" s="107">
        <f t="shared" si="21"/>
        <v>0</v>
      </c>
      <c r="AO49" s="129">
        <f t="shared" si="17"/>
        <v>0</v>
      </c>
      <c r="AP49" s="888">
        <f t="shared" si="18"/>
        <v>0</v>
      </c>
      <c r="AQ49" s="888">
        <f t="shared" si="18"/>
        <v>0</v>
      </c>
      <c r="AR49" s="888">
        <f t="shared" si="18"/>
        <v>0</v>
      </c>
      <c r="AS49" s="889">
        <f t="shared" si="18"/>
        <v>1</v>
      </c>
    </row>
    <row r="50" spans="1:45" x14ac:dyDescent="0.3">
      <c r="A50" s="4">
        <f t="shared" si="16"/>
        <v>5</v>
      </c>
      <c r="B50" s="45" t="str">
        <f t="shared" si="16"/>
        <v>Odpisy dlouhodobého majetku</v>
      </c>
      <c r="C50" s="64">
        <f t="shared" si="16"/>
        <v>5.0999999999999996</v>
      </c>
      <c r="D50" s="66" t="str">
        <f t="shared" si="16"/>
        <v>Vozidla</v>
      </c>
      <c r="E50" s="107">
        <f>IFERROR(E8*'Klíč opční 2'!E50,0)</f>
        <v>0</v>
      </c>
      <c r="F50" s="107">
        <f>IFERROR(F8*'Klíč opční 2'!F50,0)</f>
        <v>0</v>
      </c>
      <c r="G50" s="107">
        <f>IFERROR(G8*'Klíč opční 2'!G50,0)</f>
        <v>0</v>
      </c>
      <c r="H50" s="107">
        <f>IFERROR(H8*'Klíč opční 2'!H50,0)</f>
        <v>0</v>
      </c>
      <c r="I50" s="107">
        <f>IFERROR(I8*'Klíč opční 2'!I50,0)</f>
        <v>0</v>
      </c>
      <c r="J50" s="107">
        <f>IFERROR(J8*'Klíč opční 2'!J50,0)</f>
        <v>0</v>
      </c>
      <c r="K50" s="107">
        <f>IFERROR(K8*'Klíč opční 2'!K50,0)</f>
        <v>0</v>
      </c>
      <c r="L50" s="107">
        <f>IFERROR(L8*'Klíč opční 2'!L50,0)</f>
        <v>0</v>
      </c>
      <c r="M50" s="107">
        <f>IFERROR(M8*'Klíč opční 2'!M50,0)</f>
        <v>0</v>
      </c>
      <c r="N50" s="107">
        <f>IFERROR(N8*'Klíč opční 2'!N50,0)</f>
        <v>0</v>
      </c>
      <c r="O50" s="107">
        <f>IFERROR(O8*'Klíč opční 2'!O50,0)</f>
        <v>0</v>
      </c>
      <c r="P50" s="107">
        <f>IFERROR(P8*'Klíč opční 2'!P50,0)</f>
        <v>0</v>
      </c>
      <c r="Q50" s="107">
        <f>IFERROR(Q8*'Klíč opční 2'!Q50,0)</f>
        <v>0</v>
      </c>
      <c r="R50" s="107">
        <f>IFERROR(R8*'Klíč opční 2'!R50,0)</f>
        <v>0</v>
      </c>
      <c r="S50" s="107">
        <f>IFERROR(S8*'Klíč opční 2'!S50,0)</f>
        <v>0</v>
      </c>
      <c r="T50" s="107">
        <f>IFERROR(T8*'Klíč opční 2'!T50,0)</f>
        <v>0</v>
      </c>
      <c r="U50" s="107">
        <f>IFERROR(U8*'Klíč opční 2'!U50,0)</f>
        <v>0</v>
      </c>
      <c r="V50" s="107">
        <f>IFERROR(V8*'Klíč opční 2'!V50,0)</f>
        <v>0</v>
      </c>
      <c r="W50" s="107">
        <f>IFERROR(W8*'Klíč opční 2'!W50,0)</f>
        <v>0</v>
      </c>
      <c r="X50" s="107">
        <f>IFERROR(X8*'Klíč opční 2'!X50,0)</f>
        <v>0</v>
      </c>
      <c r="Y50" s="107">
        <f>IFERROR(Y8*'Klíč opční 2'!Y50,0)</f>
        <v>0</v>
      </c>
      <c r="Z50" s="107">
        <f>IFERROR(Z8*'Klíč opční 2'!Z50,0)</f>
        <v>0</v>
      </c>
      <c r="AA50" s="107">
        <f>IFERROR(AA8*'Klíč opční 2'!AA50,0)</f>
        <v>0</v>
      </c>
      <c r="AB50" s="107">
        <f>IFERROR(AB8*'Klíč opční 2'!AB50,0)</f>
        <v>0</v>
      </c>
      <c r="AC50" s="107">
        <f>IFERROR(AC8*'Klíč opční 2'!AC50,0)</f>
        <v>0</v>
      </c>
      <c r="AD50" s="107">
        <f>IFERROR(AD8*'Klíč opční 2'!AD50,0)</f>
        <v>0</v>
      </c>
      <c r="AE50" s="107">
        <f>IFERROR(AE8*'Klíč opční 2'!AE50,0)</f>
        <v>0</v>
      </c>
      <c r="AF50" s="107">
        <f>IFERROR(AF8*'Klíč opční 2'!AF50,0)</f>
        <v>0</v>
      </c>
      <c r="AG50" s="107">
        <f>IFERROR(AG8*'Klíč opční 2'!AG50,0)</f>
        <v>0</v>
      </c>
      <c r="AH50" s="107">
        <f>IFERROR(AH8*'Klíč opční 2'!AH50,0)</f>
        <v>0</v>
      </c>
      <c r="AI50" s="107">
        <f>IFERROR(AI8*'Klíč opční 2'!AI50,0)</f>
        <v>0</v>
      </c>
      <c r="AJ50" s="107">
        <f>IFERROR(AJ8*'Klíč opční 2'!AJ50,0)</f>
        <v>0</v>
      </c>
      <c r="AK50" s="107">
        <f>IFERROR(AK8*'Klíč opční 2'!AK50,0)</f>
        <v>0</v>
      </c>
      <c r="AL50" s="24">
        <f t="shared" si="19"/>
        <v>0</v>
      </c>
      <c r="AM50" s="107">
        <f t="shared" si="20"/>
        <v>0</v>
      </c>
      <c r="AN50" s="107">
        <f t="shared" si="21"/>
        <v>0</v>
      </c>
      <c r="AO50" s="129">
        <f t="shared" si="17"/>
        <v>0</v>
      </c>
      <c r="AP50" s="888">
        <f t="shared" si="18"/>
        <v>0</v>
      </c>
      <c r="AQ50" s="888">
        <f t="shared" si="18"/>
        <v>0</v>
      </c>
      <c r="AR50" s="888">
        <f t="shared" si="18"/>
        <v>1</v>
      </c>
      <c r="AS50" s="889">
        <f t="shared" si="18"/>
        <v>0</v>
      </c>
    </row>
    <row r="51" spans="1:45" x14ac:dyDescent="0.3">
      <c r="A51" s="4" t="str">
        <f t="shared" si="16"/>
        <v/>
      </c>
      <c r="B51" s="45" t="str">
        <f t="shared" si="16"/>
        <v/>
      </c>
      <c r="C51" s="64">
        <f t="shared" si="16"/>
        <v>5.2</v>
      </c>
      <c r="D51" s="66" t="str">
        <f t="shared" si="16"/>
        <v>Ostatní</v>
      </c>
      <c r="E51" s="107">
        <f>IFERROR(E9*'Klíč opční 2'!E51,0)</f>
        <v>0</v>
      </c>
      <c r="F51" s="107">
        <f>IFERROR(F9*'Klíč opční 2'!F51,0)</f>
        <v>0</v>
      </c>
      <c r="G51" s="107">
        <f>IFERROR(G9*'Klíč opční 2'!G51,0)</f>
        <v>0</v>
      </c>
      <c r="H51" s="107">
        <f>IFERROR(H9*'Klíč opční 2'!H51,0)</f>
        <v>0</v>
      </c>
      <c r="I51" s="107">
        <f>IFERROR(I9*'Klíč opční 2'!I51,0)</f>
        <v>0</v>
      </c>
      <c r="J51" s="107">
        <f>IFERROR(J9*'Klíč opční 2'!J51,0)</f>
        <v>0</v>
      </c>
      <c r="K51" s="107">
        <f>IFERROR(K9*'Klíč opční 2'!K51,0)</f>
        <v>0</v>
      </c>
      <c r="L51" s="107">
        <f>IFERROR(L9*'Klíč opční 2'!L51,0)</f>
        <v>0</v>
      </c>
      <c r="M51" s="107">
        <f>IFERROR(M9*'Klíč opční 2'!M51,0)</f>
        <v>0</v>
      </c>
      <c r="N51" s="107">
        <f>IFERROR(N9*'Klíč opční 2'!N51,0)</f>
        <v>0</v>
      </c>
      <c r="O51" s="107">
        <f>IFERROR(O9*'Klíč opční 2'!O51,0)</f>
        <v>0</v>
      </c>
      <c r="P51" s="107">
        <f>IFERROR(P9*'Klíč opční 2'!P51,0)</f>
        <v>0</v>
      </c>
      <c r="Q51" s="107">
        <f>IFERROR(Q9*'Klíč opční 2'!Q51,0)</f>
        <v>0</v>
      </c>
      <c r="R51" s="107">
        <f>IFERROR(R9*'Klíč opční 2'!R51,0)</f>
        <v>0</v>
      </c>
      <c r="S51" s="107">
        <f>IFERROR(S9*'Klíč opční 2'!S51,0)</f>
        <v>0</v>
      </c>
      <c r="T51" s="107">
        <f>IFERROR(T9*'Klíč opční 2'!T51,0)</f>
        <v>0</v>
      </c>
      <c r="U51" s="107">
        <f>IFERROR(U9*'Klíč opční 2'!U51,0)</f>
        <v>0</v>
      </c>
      <c r="V51" s="107">
        <f>IFERROR(V9*'Klíč opční 2'!V51,0)</f>
        <v>0</v>
      </c>
      <c r="W51" s="107">
        <f>IFERROR(W9*'Klíč opční 2'!W51,0)</f>
        <v>0</v>
      </c>
      <c r="X51" s="107">
        <f>IFERROR(X9*'Klíč opční 2'!X51,0)</f>
        <v>0</v>
      </c>
      <c r="Y51" s="107">
        <f>IFERROR(Y9*'Klíč opční 2'!Y51,0)</f>
        <v>0</v>
      </c>
      <c r="Z51" s="107">
        <f>IFERROR(Z9*'Klíč opční 2'!Z51,0)</f>
        <v>0</v>
      </c>
      <c r="AA51" s="107">
        <f>IFERROR(AA9*'Klíč opční 2'!AA51,0)</f>
        <v>0</v>
      </c>
      <c r="AB51" s="107">
        <f>IFERROR(AB9*'Klíč opční 2'!AB51,0)</f>
        <v>0</v>
      </c>
      <c r="AC51" s="107">
        <f>IFERROR(AC9*'Klíč opční 2'!AC51,0)</f>
        <v>0</v>
      </c>
      <c r="AD51" s="107">
        <f>IFERROR(AD9*'Klíč opční 2'!AD51,0)</f>
        <v>0</v>
      </c>
      <c r="AE51" s="107">
        <f>IFERROR(AE9*'Klíč opční 2'!AE51,0)</f>
        <v>0</v>
      </c>
      <c r="AF51" s="107">
        <f>IFERROR(AF9*'Klíč opční 2'!AF51,0)</f>
        <v>0</v>
      </c>
      <c r="AG51" s="107">
        <f>IFERROR(AG9*'Klíč opční 2'!AG51,0)</f>
        <v>0</v>
      </c>
      <c r="AH51" s="107">
        <f>IFERROR(AH9*'Klíč opční 2'!AH51,0)</f>
        <v>0</v>
      </c>
      <c r="AI51" s="107">
        <f>IFERROR(AI9*'Klíč opční 2'!AI51,0)</f>
        <v>0</v>
      </c>
      <c r="AJ51" s="107">
        <f>IFERROR(AJ9*'Klíč opční 2'!AJ51,0)</f>
        <v>0</v>
      </c>
      <c r="AK51" s="107">
        <f>IFERROR(AK9*'Klíč opční 2'!AK51,0)</f>
        <v>0</v>
      </c>
      <c r="AL51" s="24">
        <f t="shared" si="19"/>
        <v>0</v>
      </c>
      <c r="AM51" s="107">
        <f t="shared" si="20"/>
        <v>0</v>
      </c>
      <c r="AN51" s="107">
        <f t="shared" si="21"/>
        <v>0</v>
      </c>
      <c r="AO51" s="129">
        <f t="shared" si="17"/>
        <v>0</v>
      </c>
      <c r="AP51" s="888">
        <f t="shared" si="18"/>
        <v>0</v>
      </c>
      <c r="AQ51" s="888">
        <f t="shared" si="18"/>
        <v>0</v>
      </c>
      <c r="AR51" s="888">
        <f t="shared" si="18"/>
        <v>0</v>
      </c>
      <c r="AS51" s="889">
        <f t="shared" si="18"/>
        <v>1</v>
      </c>
    </row>
    <row r="52" spans="1:45" x14ac:dyDescent="0.3">
      <c r="A52" s="4">
        <f t="shared" si="16"/>
        <v>6</v>
      </c>
      <c r="B52" s="45" t="str">
        <f t="shared" si="16"/>
        <v>Pronájem a leasing vozidel</v>
      </c>
      <c r="C52" s="64" t="str">
        <f t="shared" si="16"/>
        <v/>
      </c>
      <c r="D52" s="65" t="str">
        <f t="shared" si="16"/>
        <v/>
      </c>
      <c r="E52" s="107">
        <f>IFERROR(E10*'Klíč opční 2'!E52,0)</f>
        <v>0</v>
      </c>
      <c r="F52" s="107">
        <f>IFERROR(F10*'Klíč opční 2'!F52,0)</f>
        <v>0</v>
      </c>
      <c r="G52" s="107">
        <f>IFERROR(G10*'Klíč opční 2'!G52,0)</f>
        <v>0</v>
      </c>
      <c r="H52" s="107">
        <f>IFERROR(H10*'Klíč opční 2'!H52,0)</f>
        <v>0</v>
      </c>
      <c r="I52" s="107">
        <f>IFERROR(I10*'Klíč opční 2'!I52,0)</f>
        <v>0</v>
      </c>
      <c r="J52" s="107">
        <f>IFERROR(J10*'Klíč opční 2'!J52,0)</f>
        <v>0</v>
      </c>
      <c r="K52" s="107">
        <f>IFERROR(K10*'Klíč opční 2'!K52,0)</f>
        <v>0</v>
      </c>
      <c r="L52" s="107">
        <f>IFERROR(L10*'Klíč opční 2'!L52,0)</f>
        <v>0</v>
      </c>
      <c r="M52" s="107">
        <f>IFERROR(M10*'Klíč opční 2'!M52,0)</f>
        <v>0</v>
      </c>
      <c r="N52" s="107">
        <f>IFERROR(N10*'Klíč opční 2'!N52,0)</f>
        <v>0</v>
      </c>
      <c r="O52" s="107">
        <f>IFERROR(O10*'Klíč opční 2'!O52,0)</f>
        <v>0</v>
      </c>
      <c r="P52" s="107">
        <f>IFERROR(P10*'Klíč opční 2'!P52,0)</f>
        <v>0</v>
      </c>
      <c r="Q52" s="107">
        <f>IFERROR(Q10*'Klíč opční 2'!Q52,0)</f>
        <v>0</v>
      </c>
      <c r="R52" s="107">
        <f>IFERROR(R10*'Klíč opční 2'!R52,0)</f>
        <v>0</v>
      </c>
      <c r="S52" s="107">
        <f>IFERROR(S10*'Klíč opční 2'!S52,0)</f>
        <v>0</v>
      </c>
      <c r="T52" s="107">
        <f>IFERROR(T10*'Klíč opční 2'!T52,0)</f>
        <v>0</v>
      </c>
      <c r="U52" s="107">
        <f>IFERROR(U10*'Klíč opční 2'!U52,0)</f>
        <v>0</v>
      </c>
      <c r="V52" s="107">
        <f>IFERROR(V10*'Klíč opční 2'!V52,0)</f>
        <v>0</v>
      </c>
      <c r="W52" s="107">
        <f>IFERROR(W10*'Klíč opční 2'!W52,0)</f>
        <v>0</v>
      </c>
      <c r="X52" s="107">
        <f>IFERROR(X10*'Klíč opční 2'!X52,0)</f>
        <v>0</v>
      </c>
      <c r="Y52" s="107">
        <f>IFERROR(Y10*'Klíč opční 2'!Y52,0)</f>
        <v>0</v>
      </c>
      <c r="Z52" s="107">
        <f>IFERROR(Z10*'Klíč opční 2'!Z52,0)</f>
        <v>0</v>
      </c>
      <c r="AA52" s="107">
        <f>IFERROR(AA10*'Klíč opční 2'!AA52,0)</f>
        <v>0</v>
      </c>
      <c r="AB52" s="107">
        <f>IFERROR(AB10*'Klíč opční 2'!AB52,0)</f>
        <v>0</v>
      </c>
      <c r="AC52" s="107">
        <f>IFERROR(AC10*'Klíč opční 2'!AC52,0)</f>
        <v>0</v>
      </c>
      <c r="AD52" s="107">
        <f>IFERROR(AD10*'Klíč opční 2'!AD52,0)</f>
        <v>0</v>
      </c>
      <c r="AE52" s="107">
        <f>IFERROR(AE10*'Klíč opční 2'!AE52,0)</f>
        <v>0</v>
      </c>
      <c r="AF52" s="107">
        <f>IFERROR(AF10*'Klíč opční 2'!AF52,0)</f>
        <v>0</v>
      </c>
      <c r="AG52" s="107">
        <f>IFERROR(AG10*'Klíč opční 2'!AG52,0)</f>
        <v>0</v>
      </c>
      <c r="AH52" s="107">
        <f>IFERROR(AH10*'Klíč opční 2'!AH52,0)</f>
        <v>0</v>
      </c>
      <c r="AI52" s="107">
        <f>IFERROR(AI10*'Klíč opční 2'!AI52,0)</f>
        <v>0</v>
      </c>
      <c r="AJ52" s="107">
        <f>IFERROR(AJ10*'Klíč opční 2'!AJ52,0)</f>
        <v>0</v>
      </c>
      <c r="AK52" s="107">
        <f>IFERROR(AK10*'Klíč opční 2'!AK52,0)</f>
        <v>0</v>
      </c>
      <c r="AL52" s="24">
        <f t="shared" si="19"/>
        <v>0</v>
      </c>
      <c r="AM52" s="107">
        <f t="shared" si="20"/>
        <v>0</v>
      </c>
      <c r="AN52" s="107">
        <f t="shared" si="21"/>
        <v>0</v>
      </c>
      <c r="AO52" s="129">
        <f t="shared" si="17"/>
        <v>0</v>
      </c>
      <c r="AP52" s="888">
        <f t="shared" si="18"/>
        <v>0</v>
      </c>
      <c r="AQ52" s="888">
        <f t="shared" si="18"/>
        <v>0</v>
      </c>
      <c r="AR52" s="888">
        <f t="shared" si="18"/>
        <v>1</v>
      </c>
      <c r="AS52" s="889">
        <f t="shared" si="18"/>
        <v>0</v>
      </c>
    </row>
    <row r="53" spans="1:45" x14ac:dyDescent="0.3">
      <c r="A53" s="4">
        <f t="shared" si="16"/>
        <v>7</v>
      </c>
      <c r="B53" s="45" t="str">
        <f t="shared" si="16"/>
        <v>Mzdové náklady</v>
      </c>
      <c r="C53" s="64">
        <f t="shared" si="16"/>
        <v>7.1</v>
      </c>
      <c r="D53" s="65" t="str">
        <f t="shared" si="16"/>
        <v>Vlaková četa</v>
      </c>
      <c r="E53" s="107">
        <f>IFERROR(E11*'Klíč opční 2'!E53,0)</f>
        <v>0</v>
      </c>
      <c r="F53" s="107">
        <f>IFERROR(F11*'Klíč opční 2'!F53,0)</f>
        <v>0</v>
      </c>
      <c r="G53" s="107">
        <f>IFERROR(G11*'Klíč opční 2'!G53,0)</f>
        <v>0</v>
      </c>
      <c r="H53" s="107">
        <f>IFERROR(H11*'Klíč opční 2'!H53,0)</f>
        <v>0</v>
      </c>
      <c r="I53" s="107">
        <f>IFERROR(I11*'Klíč opční 2'!I53,0)</f>
        <v>0</v>
      </c>
      <c r="J53" s="107">
        <f>IFERROR(J11*'Klíč opční 2'!J53,0)</f>
        <v>0</v>
      </c>
      <c r="K53" s="107">
        <f>IFERROR(K11*'Klíč opční 2'!K53,0)</f>
        <v>0</v>
      </c>
      <c r="L53" s="107">
        <f>IFERROR(L11*'Klíč opční 2'!L53,0)</f>
        <v>0</v>
      </c>
      <c r="M53" s="107">
        <f>IFERROR(M11*'Klíč opční 2'!M53,0)</f>
        <v>0</v>
      </c>
      <c r="N53" s="107">
        <f>IFERROR(N11*'Klíč opční 2'!N53,0)</f>
        <v>0</v>
      </c>
      <c r="O53" s="107">
        <f>IFERROR(O11*'Klíč opční 2'!O53,0)</f>
        <v>0</v>
      </c>
      <c r="P53" s="107">
        <f>IFERROR(P11*'Klíč opční 2'!P53,0)</f>
        <v>0</v>
      </c>
      <c r="Q53" s="107">
        <f>IFERROR(Q11*'Klíč opční 2'!Q53,0)</f>
        <v>0</v>
      </c>
      <c r="R53" s="107">
        <f>IFERROR(R11*'Klíč opční 2'!R53,0)</f>
        <v>0</v>
      </c>
      <c r="S53" s="107">
        <f>IFERROR(S11*'Klíč opční 2'!S53,0)</f>
        <v>0</v>
      </c>
      <c r="T53" s="107">
        <f>IFERROR(T11*'Klíč opční 2'!T53,0)</f>
        <v>0</v>
      </c>
      <c r="U53" s="107">
        <f>IFERROR(U11*'Klíč opční 2'!U53,0)</f>
        <v>0</v>
      </c>
      <c r="V53" s="107">
        <f>IFERROR(V11*'Klíč opční 2'!V53,0)</f>
        <v>0</v>
      </c>
      <c r="W53" s="107">
        <f>IFERROR(W11*'Klíč opční 2'!W53,0)</f>
        <v>0</v>
      </c>
      <c r="X53" s="107">
        <f>IFERROR(X11*'Klíč opční 2'!X53,0)</f>
        <v>0</v>
      </c>
      <c r="Y53" s="107">
        <f>IFERROR(Y11*'Klíč opční 2'!Y53,0)</f>
        <v>0</v>
      </c>
      <c r="Z53" s="107">
        <f>IFERROR(Z11*'Klíč opční 2'!Z53,0)</f>
        <v>0</v>
      </c>
      <c r="AA53" s="107">
        <f>IFERROR(AA11*'Klíč opční 2'!AA53,0)</f>
        <v>0</v>
      </c>
      <c r="AB53" s="107">
        <f>IFERROR(AB11*'Klíč opční 2'!AB53,0)</f>
        <v>0</v>
      </c>
      <c r="AC53" s="107">
        <f>IFERROR(AC11*'Klíč opční 2'!AC53,0)</f>
        <v>0</v>
      </c>
      <c r="AD53" s="107">
        <f>IFERROR(AD11*'Klíč opční 2'!AD53,0)</f>
        <v>0</v>
      </c>
      <c r="AE53" s="107">
        <f>IFERROR(AE11*'Klíč opční 2'!AE53,0)</f>
        <v>0</v>
      </c>
      <c r="AF53" s="107">
        <f>IFERROR(AF11*'Klíč opční 2'!AF53,0)</f>
        <v>0</v>
      </c>
      <c r="AG53" s="107">
        <f>IFERROR(AG11*'Klíč opční 2'!AG53,0)</f>
        <v>0</v>
      </c>
      <c r="AH53" s="107">
        <f>IFERROR(AH11*'Klíč opční 2'!AH53,0)</f>
        <v>0</v>
      </c>
      <c r="AI53" s="107">
        <f>IFERROR(AI11*'Klíč opční 2'!AI53,0)</f>
        <v>0</v>
      </c>
      <c r="AJ53" s="107">
        <f>IFERROR(AJ11*'Klíč opční 2'!AJ53,0)</f>
        <v>0</v>
      </c>
      <c r="AK53" s="107">
        <f>IFERROR(AK11*'Klíč opční 2'!AK53,0)</f>
        <v>0</v>
      </c>
      <c r="AL53" s="24">
        <f t="shared" si="19"/>
        <v>0</v>
      </c>
      <c r="AM53" s="107">
        <f t="shared" si="20"/>
        <v>0</v>
      </c>
      <c r="AN53" s="107">
        <f t="shared" si="21"/>
        <v>0</v>
      </c>
      <c r="AO53" s="129">
        <f t="shared" si="17"/>
        <v>0</v>
      </c>
      <c r="AP53" s="888">
        <f t="shared" si="18"/>
        <v>0</v>
      </c>
      <c r="AQ53" s="888">
        <f t="shared" si="18"/>
        <v>0</v>
      </c>
      <c r="AR53" s="888">
        <f t="shared" si="18"/>
        <v>0</v>
      </c>
      <c r="AS53" s="889">
        <f t="shared" si="18"/>
        <v>1</v>
      </c>
    </row>
    <row r="54" spans="1:45" x14ac:dyDescent="0.3">
      <c r="A54" s="4" t="str">
        <f t="shared" si="16"/>
        <v/>
      </c>
      <c r="B54" s="45" t="str">
        <f t="shared" si="16"/>
        <v/>
      </c>
      <c r="C54" s="64" t="str">
        <f t="shared" si="16"/>
        <v>7.2</v>
      </c>
      <c r="D54" s="65" t="str">
        <f t="shared" si="16"/>
        <v>Strojvedoucí</v>
      </c>
      <c r="E54" s="107">
        <f>IFERROR(E12*'Klíč opční 2'!E54,0)</f>
        <v>0</v>
      </c>
      <c r="F54" s="107">
        <f>IFERROR(F12*'Klíč opční 2'!F54,0)</f>
        <v>0</v>
      </c>
      <c r="G54" s="107">
        <f>IFERROR(G12*'Klíč opční 2'!G54,0)</f>
        <v>0</v>
      </c>
      <c r="H54" s="107">
        <f>IFERROR(H12*'Klíč opční 2'!H54,0)</f>
        <v>0</v>
      </c>
      <c r="I54" s="107">
        <f>IFERROR(I12*'Klíč opční 2'!I54,0)</f>
        <v>0</v>
      </c>
      <c r="J54" s="107">
        <f>IFERROR(J12*'Klíč opční 2'!J54,0)</f>
        <v>0</v>
      </c>
      <c r="K54" s="107">
        <f>IFERROR(K12*'Klíč opční 2'!K54,0)</f>
        <v>0</v>
      </c>
      <c r="L54" s="107">
        <f>IFERROR(L12*'Klíč opční 2'!L54,0)</f>
        <v>0</v>
      </c>
      <c r="M54" s="107">
        <f>IFERROR(M12*'Klíč opční 2'!M54,0)</f>
        <v>0</v>
      </c>
      <c r="N54" s="107">
        <f>IFERROR(N12*'Klíč opční 2'!N54,0)</f>
        <v>0</v>
      </c>
      <c r="O54" s="107">
        <f>IFERROR(O12*'Klíč opční 2'!O54,0)</f>
        <v>0</v>
      </c>
      <c r="P54" s="107">
        <f>IFERROR(P12*'Klíč opční 2'!P54,0)</f>
        <v>0</v>
      </c>
      <c r="Q54" s="107">
        <f>IFERROR(Q12*'Klíč opční 2'!Q54,0)</f>
        <v>0</v>
      </c>
      <c r="R54" s="107">
        <f>IFERROR(R12*'Klíč opční 2'!R54,0)</f>
        <v>0</v>
      </c>
      <c r="S54" s="107">
        <f>IFERROR(S12*'Klíč opční 2'!S54,0)</f>
        <v>0</v>
      </c>
      <c r="T54" s="107">
        <f>IFERROR(T12*'Klíč opční 2'!T54,0)</f>
        <v>0</v>
      </c>
      <c r="U54" s="107">
        <f>IFERROR(U12*'Klíč opční 2'!U54,0)</f>
        <v>0</v>
      </c>
      <c r="V54" s="107">
        <f>IFERROR(V12*'Klíč opční 2'!V54,0)</f>
        <v>0</v>
      </c>
      <c r="W54" s="107">
        <f>IFERROR(W12*'Klíč opční 2'!W54,0)</f>
        <v>0</v>
      </c>
      <c r="X54" s="107">
        <f>IFERROR(X12*'Klíč opční 2'!X54,0)</f>
        <v>0</v>
      </c>
      <c r="Y54" s="107">
        <f>IFERROR(Y12*'Klíč opční 2'!Y54,0)</f>
        <v>0</v>
      </c>
      <c r="Z54" s="107">
        <f>IFERROR(Z12*'Klíč opční 2'!Z54,0)</f>
        <v>0</v>
      </c>
      <c r="AA54" s="107">
        <f>IFERROR(AA12*'Klíč opční 2'!AA54,0)</f>
        <v>0</v>
      </c>
      <c r="AB54" s="107">
        <f>IFERROR(AB12*'Klíč opční 2'!AB54,0)</f>
        <v>0</v>
      </c>
      <c r="AC54" s="107">
        <f>IFERROR(AC12*'Klíč opční 2'!AC54,0)</f>
        <v>0</v>
      </c>
      <c r="AD54" s="107">
        <f>IFERROR(AD12*'Klíč opční 2'!AD54,0)</f>
        <v>0</v>
      </c>
      <c r="AE54" s="107">
        <f>IFERROR(AE12*'Klíč opční 2'!AE54,0)</f>
        <v>0</v>
      </c>
      <c r="AF54" s="107">
        <f>IFERROR(AF12*'Klíč opční 2'!AF54,0)</f>
        <v>0</v>
      </c>
      <c r="AG54" s="107">
        <f>IFERROR(AG12*'Klíč opční 2'!AG54,0)</f>
        <v>0</v>
      </c>
      <c r="AH54" s="107">
        <f>IFERROR(AH12*'Klíč opční 2'!AH54,0)</f>
        <v>0</v>
      </c>
      <c r="AI54" s="107">
        <f>IFERROR(AI12*'Klíč opční 2'!AI54,0)</f>
        <v>0</v>
      </c>
      <c r="AJ54" s="107">
        <f>IFERROR(AJ12*'Klíč opční 2'!AJ54,0)</f>
        <v>0</v>
      </c>
      <c r="AK54" s="107">
        <f>IFERROR(AK12*'Klíč opční 2'!AK54,0)</f>
        <v>0</v>
      </c>
      <c r="AL54" s="24">
        <f t="shared" si="19"/>
        <v>0</v>
      </c>
      <c r="AM54" s="107">
        <f t="shared" si="20"/>
        <v>0</v>
      </c>
      <c r="AN54" s="107">
        <f t="shared" si="21"/>
        <v>0</v>
      </c>
      <c r="AO54" s="129">
        <f t="shared" si="17"/>
        <v>0</v>
      </c>
      <c r="AP54" s="888">
        <f t="shared" si="18"/>
        <v>0</v>
      </c>
      <c r="AQ54" s="888">
        <f t="shared" si="18"/>
        <v>0</v>
      </c>
      <c r="AR54" s="888">
        <f t="shared" si="18"/>
        <v>0</v>
      </c>
      <c r="AS54" s="889">
        <f t="shared" si="18"/>
        <v>1</v>
      </c>
    </row>
    <row r="55" spans="1:45" x14ac:dyDescent="0.3">
      <c r="A55" s="4" t="str">
        <f t="shared" si="16"/>
        <v/>
      </c>
      <c r="B55" s="45" t="str">
        <f t="shared" si="16"/>
        <v/>
      </c>
      <c r="C55" s="64" t="str">
        <f t="shared" si="16"/>
        <v>7.3</v>
      </c>
      <c r="D55" s="65" t="str">
        <f t="shared" si="16"/>
        <v>Pokladní</v>
      </c>
      <c r="E55" s="107">
        <f>IFERROR(E13*'Klíč opční 2'!E55,0)</f>
        <v>0</v>
      </c>
      <c r="F55" s="107">
        <f>IFERROR(F13*'Klíč opční 2'!F55,0)</f>
        <v>0</v>
      </c>
      <c r="G55" s="107">
        <f>IFERROR(G13*'Klíč opční 2'!G55,0)</f>
        <v>0</v>
      </c>
      <c r="H55" s="107">
        <f>IFERROR(H13*'Klíč opční 2'!H55,0)</f>
        <v>0</v>
      </c>
      <c r="I55" s="107">
        <f>IFERROR(I13*'Klíč opční 2'!I55,0)</f>
        <v>0</v>
      </c>
      <c r="J55" s="107">
        <f>IFERROR(J13*'Klíč opční 2'!J55,0)</f>
        <v>0</v>
      </c>
      <c r="K55" s="107">
        <f>IFERROR(K13*'Klíč opční 2'!K55,0)</f>
        <v>0</v>
      </c>
      <c r="L55" s="107">
        <f>IFERROR(L13*'Klíč opční 2'!L55,0)</f>
        <v>0</v>
      </c>
      <c r="M55" s="107">
        <f>IFERROR(M13*'Klíč opční 2'!M55,0)</f>
        <v>0</v>
      </c>
      <c r="N55" s="107">
        <f>IFERROR(N13*'Klíč opční 2'!N55,0)</f>
        <v>0</v>
      </c>
      <c r="O55" s="107">
        <f>IFERROR(O13*'Klíč opční 2'!O55,0)</f>
        <v>0</v>
      </c>
      <c r="P55" s="107">
        <f>IFERROR(P13*'Klíč opční 2'!P55,0)</f>
        <v>0</v>
      </c>
      <c r="Q55" s="107">
        <f>IFERROR(Q13*'Klíč opční 2'!Q55,0)</f>
        <v>0</v>
      </c>
      <c r="R55" s="107">
        <f>IFERROR(R13*'Klíč opční 2'!R55,0)</f>
        <v>0</v>
      </c>
      <c r="S55" s="107">
        <f>IFERROR(S13*'Klíč opční 2'!S55,0)</f>
        <v>0</v>
      </c>
      <c r="T55" s="107">
        <f>IFERROR(T13*'Klíč opční 2'!T55,0)</f>
        <v>0</v>
      </c>
      <c r="U55" s="107">
        <f>IFERROR(U13*'Klíč opční 2'!U55,0)</f>
        <v>0</v>
      </c>
      <c r="V55" s="107">
        <f>IFERROR(V13*'Klíč opční 2'!V55,0)</f>
        <v>0</v>
      </c>
      <c r="W55" s="107">
        <f>IFERROR(W13*'Klíč opční 2'!W55,0)</f>
        <v>0</v>
      </c>
      <c r="X55" s="107">
        <f>IFERROR(X13*'Klíč opční 2'!X55,0)</f>
        <v>0</v>
      </c>
      <c r="Y55" s="107">
        <f>IFERROR(Y13*'Klíč opční 2'!Y55,0)</f>
        <v>0</v>
      </c>
      <c r="Z55" s="107">
        <f>IFERROR(Z13*'Klíč opční 2'!Z55,0)</f>
        <v>0</v>
      </c>
      <c r="AA55" s="107">
        <f>IFERROR(AA13*'Klíč opční 2'!AA55,0)</f>
        <v>0</v>
      </c>
      <c r="AB55" s="107">
        <f>IFERROR(AB13*'Klíč opční 2'!AB55,0)</f>
        <v>0</v>
      </c>
      <c r="AC55" s="107">
        <f>IFERROR(AC13*'Klíč opční 2'!AC55,0)</f>
        <v>0</v>
      </c>
      <c r="AD55" s="107">
        <f>IFERROR(AD13*'Klíč opční 2'!AD55,0)</f>
        <v>0</v>
      </c>
      <c r="AE55" s="107">
        <f>IFERROR(AE13*'Klíč opční 2'!AE55,0)</f>
        <v>0</v>
      </c>
      <c r="AF55" s="107">
        <f>IFERROR(AF13*'Klíč opční 2'!AF55,0)</f>
        <v>0</v>
      </c>
      <c r="AG55" s="107">
        <f>IFERROR(AG13*'Klíč opční 2'!AG55,0)</f>
        <v>0</v>
      </c>
      <c r="AH55" s="107">
        <f>IFERROR(AH13*'Klíč opční 2'!AH55,0)</f>
        <v>0</v>
      </c>
      <c r="AI55" s="107">
        <f>IFERROR(AI13*'Klíč opční 2'!AI55,0)</f>
        <v>0</v>
      </c>
      <c r="AJ55" s="107">
        <f>IFERROR(AJ13*'Klíč opční 2'!AJ55,0)</f>
        <v>0</v>
      </c>
      <c r="AK55" s="107">
        <f>IFERROR(AK13*'Klíč opční 2'!AK55,0)</f>
        <v>0</v>
      </c>
      <c r="AL55" s="24">
        <f t="shared" si="19"/>
        <v>0</v>
      </c>
      <c r="AM55" s="107">
        <f t="shared" si="20"/>
        <v>0</v>
      </c>
      <c r="AN55" s="107">
        <f t="shared" si="21"/>
        <v>0</v>
      </c>
      <c r="AO55" s="129">
        <f t="shared" si="17"/>
        <v>0</v>
      </c>
      <c r="AP55" s="888">
        <f t="shared" si="18"/>
        <v>0</v>
      </c>
      <c r="AQ55" s="888">
        <f t="shared" si="18"/>
        <v>0</v>
      </c>
      <c r="AR55" s="888">
        <f t="shared" si="18"/>
        <v>0</v>
      </c>
      <c r="AS55" s="889">
        <f t="shared" si="18"/>
        <v>1</v>
      </c>
    </row>
    <row r="56" spans="1:45" x14ac:dyDescent="0.3">
      <c r="A56" s="4" t="str">
        <f t="shared" si="16"/>
        <v/>
      </c>
      <c r="B56" s="45" t="str">
        <f t="shared" si="16"/>
        <v/>
      </c>
      <c r="C56" s="64" t="str">
        <f t="shared" si="16"/>
        <v>7.4</v>
      </c>
      <c r="D56" s="65" t="str">
        <f t="shared" si="16"/>
        <v>Ostatní zaměstnanci</v>
      </c>
      <c r="E56" s="107">
        <f>IFERROR(E14*'Klíč opční 2'!E56,0)</f>
        <v>0</v>
      </c>
      <c r="F56" s="107">
        <f>IFERROR(F14*'Klíč opční 2'!F56,0)</f>
        <v>0</v>
      </c>
      <c r="G56" s="107">
        <f>IFERROR(G14*'Klíč opční 2'!G56,0)</f>
        <v>0</v>
      </c>
      <c r="H56" s="107">
        <f>IFERROR(H14*'Klíč opční 2'!H56,0)</f>
        <v>0</v>
      </c>
      <c r="I56" s="107">
        <f>IFERROR(I14*'Klíč opční 2'!I56,0)</f>
        <v>0</v>
      </c>
      <c r="J56" s="107">
        <f>IFERROR(J14*'Klíč opční 2'!J56,0)</f>
        <v>0</v>
      </c>
      <c r="K56" s="107">
        <f>IFERROR(K14*'Klíč opční 2'!K56,0)</f>
        <v>0</v>
      </c>
      <c r="L56" s="107">
        <f>IFERROR(L14*'Klíč opční 2'!L56,0)</f>
        <v>0</v>
      </c>
      <c r="M56" s="107">
        <f>IFERROR(M14*'Klíč opční 2'!M56,0)</f>
        <v>0</v>
      </c>
      <c r="N56" s="107">
        <f>IFERROR(N14*'Klíč opční 2'!N56,0)</f>
        <v>0</v>
      </c>
      <c r="O56" s="107">
        <f>IFERROR(O14*'Klíč opční 2'!O56,0)</f>
        <v>0</v>
      </c>
      <c r="P56" s="107">
        <f>IFERROR(P14*'Klíč opční 2'!P56,0)</f>
        <v>0</v>
      </c>
      <c r="Q56" s="107">
        <f>IFERROR(Q14*'Klíč opční 2'!Q56,0)</f>
        <v>0</v>
      </c>
      <c r="R56" s="107">
        <f>IFERROR(R14*'Klíč opční 2'!R56,0)</f>
        <v>0</v>
      </c>
      <c r="S56" s="107">
        <f>IFERROR(S14*'Klíč opční 2'!S56,0)</f>
        <v>0</v>
      </c>
      <c r="T56" s="107">
        <f>IFERROR(T14*'Klíč opční 2'!T56,0)</f>
        <v>0</v>
      </c>
      <c r="U56" s="107">
        <f>IFERROR(U14*'Klíč opční 2'!U56,0)</f>
        <v>0</v>
      </c>
      <c r="V56" s="107">
        <f>IFERROR(V14*'Klíč opční 2'!V56,0)</f>
        <v>0</v>
      </c>
      <c r="W56" s="107">
        <f>IFERROR(W14*'Klíč opční 2'!W56,0)</f>
        <v>0</v>
      </c>
      <c r="X56" s="107">
        <f>IFERROR(X14*'Klíč opční 2'!X56,0)</f>
        <v>0</v>
      </c>
      <c r="Y56" s="107">
        <f>IFERROR(Y14*'Klíč opční 2'!Y56,0)</f>
        <v>0</v>
      </c>
      <c r="Z56" s="107">
        <f>IFERROR(Z14*'Klíč opční 2'!Z56,0)</f>
        <v>0</v>
      </c>
      <c r="AA56" s="107">
        <f>IFERROR(AA14*'Klíč opční 2'!AA56,0)</f>
        <v>0</v>
      </c>
      <c r="AB56" s="107">
        <f>IFERROR(AB14*'Klíč opční 2'!AB56,0)</f>
        <v>0</v>
      </c>
      <c r="AC56" s="107">
        <f>IFERROR(AC14*'Klíč opční 2'!AC56,0)</f>
        <v>0</v>
      </c>
      <c r="AD56" s="107">
        <f>IFERROR(AD14*'Klíč opční 2'!AD56,0)</f>
        <v>0</v>
      </c>
      <c r="AE56" s="107">
        <f>IFERROR(AE14*'Klíč opční 2'!AE56,0)</f>
        <v>0</v>
      </c>
      <c r="AF56" s="107">
        <f>IFERROR(AF14*'Klíč opční 2'!AF56,0)</f>
        <v>0</v>
      </c>
      <c r="AG56" s="107">
        <f>IFERROR(AG14*'Klíč opční 2'!AG56,0)</f>
        <v>0</v>
      </c>
      <c r="AH56" s="107">
        <f>IFERROR(AH14*'Klíč opční 2'!AH56,0)</f>
        <v>0</v>
      </c>
      <c r="AI56" s="107">
        <f>IFERROR(AI14*'Klíč opční 2'!AI56,0)</f>
        <v>0</v>
      </c>
      <c r="AJ56" s="107">
        <f>IFERROR(AJ14*'Klíč opční 2'!AJ56,0)</f>
        <v>0</v>
      </c>
      <c r="AK56" s="107">
        <f>IFERROR(AK14*'Klíč opční 2'!AK56,0)</f>
        <v>0</v>
      </c>
      <c r="AL56" s="24">
        <f t="shared" si="19"/>
        <v>0</v>
      </c>
      <c r="AM56" s="107">
        <f t="shared" si="20"/>
        <v>0</v>
      </c>
      <c r="AN56" s="107">
        <f t="shared" si="21"/>
        <v>0</v>
      </c>
      <c r="AO56" s="129">
        <f t="shared" si="17"/>
        <v>0</v>
      </c>
      <c r="AP56" s="888">
        <f t="shared" si="18"/>
        <v>0</v>
      </c>
      <c r="AQ56" s="888">
        <f t="shared" si="18"/>
        <v>0</v>
      </c>
      <c r="AR56" s="888">
        <f t="shared" si="18"/>
        <v>0</v>
      </c>
      <c r="AS56" s="889">
        <f t="shared" si="18"/>
        <v>1</v>
      </c>
    </row>
    <row r="57" spans="1:45" x14ac:dyDescent="0.3">
      <c r="A57" s="4">
        <f t="shared" si="16"/>
        <v>8</v>
      </c>
      <c r="B57" s="45" t="str">
        <f t="shared" si="16"/>
        <v>Sociální a zdravotní pojištění</v>
      </c>
      <c r="C57" s="64">
        <f t="shared" si="16"/>
        <v>8.1</v>
      </c>
      <c r="D57" s="65" t="str">
        <f t="shared" si="16"/>
        <v>Vlaková četa</v>
      </c>
      <c r="E57" s="107">
        <f>IFERROR(E15*'Klíč opční 2'!E57,0)</f>
        <v>0</v>
      </c>
      <c r="F57" s="107">
        <f>IFERROR(F15*'Klíč opční 2'!F57,0)</f>
        <v>0</v>
      </c>
      <c r="G57" s="107">
        <f>IFERROR(G15*'Klíč opční 2'!G57,0)</f>
        <v>0</v>
      </c>
      <c r="H57" s="107">
        <f>IFERROR(H15*'Klíč opční 2'!H57,0)</f>
        <v>0</v>
      </c>
      <c r="I57" s="107">
        <f>IFERROR(I15*'Klíč opční 2'!I57,0)</f>
        <v>0</v>
      </c>
      <c r="J57" s="107">
        <f>IFERROR(J15*'Klíč opční 2'!J57,0)</f>
        <v>0</v>
      </c>
      <c r="K57" s="107">
        <f>IFERROR(K15*'Klíč opční 2'!K57,0)</f>
        <v>0</v>
      </c>
      <c r="L57" s="107">
        <f>IFERROR(L15*'Klíč opční 2'!L57,0)</f>
        <v>0</v>
      </c>
      <c r="M57" s="107">
        <f>IFERROR(M15*'Klíč opční 2'!M57,0)</f>
        <v>0</v>
      </c>
      <c r="N57" s="107">
        <f>IFERROR(N15*'Klíč opční 2'!N57,0)</f>
        <v>0</v>
      </c>
      <c r="O57" s="107">
        <f>IFERROR(O15*'Klíč opční 2'!O57,0)</f>
        <v>0</v>
      </c>
      <c r="P57" s="107">
        <f>IFERROR(P15*'Klíč opční 2'!P57,0)</f>
        <v>0</v>
      </c>
      <c r="Q57" s="107">
        <f>IFERROR(Q15*'Klíč opční 2'!Q57,0)</f>
        <v>0</v>
      </c>
      <c r="R57" s="107">
        <f>IFERROR(R15*'Klíč opční 2'!R57,0)</f>
        <v>0</v>
      </c>
      <c r="S57" s="107">
        <f>IFERROR(S15*'Klíč opční 2'!S57,0)</f>
        <v>0</v>
      </c>
      <c r="T57" s="107">
        <f>IFERROR(T15*'Klíč opční 2'!T57,0)</f>
        <v>0</v>
      </c>
      <c r="U57" s="107">
        <f>IFERROR(U15*'Klíč opční 2'!U57,0)</f>
        <v>0</v>
      </c>
      <c r="V57" s="107">
        <f>IFERROR(V15*'Klíč opční 2'!V57,0)</f>
        <v>0</v>
      </c>
      <c r="W57" s="107">
        <f>IFERROR(W15*'Klíč opční 2'!W57,0)</f>
        <v>0</v>
      </c>
      <c r="X57" s="107">
        <f>IFERROR(X15*'Klíč opční 2'!X57,0)</f>
        <v>0</v>
      </c>
      <c r="Y57" s="107">
        <f>IFERROR(Y15*'Klíč opční 2'!Y57,0)</f>
        <v>0</v>
      </c>
      <c r="Z57" s="107">
        <f>IFERROR(Z15*'Klíč opční 2'!Z57,0)</f>
        <v>0</v>
      </c>
      <c r="AA57" s="107">
        <f>IFERROR(AA15*'Klíč opční 2'!AA57,0)</f>
        <v>0</v>
      </c>
      <c r="AB57" s="107">
        <f>IFERROR(AB15*'Klíč opční 2'!AB57,0)</f>
        <v>0</v>
      </c>
      <c r="AC57" s="107">
        <f>IFERROR(AC15*'Klíč opční 2'!AC57,0)</f>
        <v>0</v>
      </c>
      <c r="AD57" s="107">
        <f>IFERROR(AD15*'Klíč opční 2'!AD57,0)</f>
        <v>0</v>
      </c>
      <c r="AE57" s="107">
        <f>IFERROR(AE15*'Klíč opční 2'!AE57,0)</f>
        <v>0</v>
      </c>
      <c r="AF57" s="107">
        <f>IFERROR(AF15*'Klíč opční 2'!AF57,0)</f>
        <v>0</v>
      </c>
      <c r="AG57" s="107">
        <f>IFERROR(AG15*'Klíč opční 2'!AG57,0)</f>
        <v>0</v>
      </c>
      <c r="AH57" s="107">
        <f>IFERROR(AH15*'Klíč opční 2'!AH57,0)</f>
        <v>0</v>
      </c>
      <c r="AI57" s="107">
        <f>IFERROR(AI15*'Klíč opční 2'!AI57,0)</f>
        <v>0</v>
      </c>
      <c r="AJ57" s="107">
        <f>IFERROR(AJ15*'Klíč opční 2'!AJ57,0)</f>
        <v>0</v>
      </c>
      <c r="AK57" s="107">
        <f>IFERROR(AK15*'Klíč opční 2'!AK57,0)</f>
        <v>0</v>
      </c>
      <c r="AL57" s="24">
        <f t="shared" si="19"/>
        <v>0</v>
      </c>
      <c r="AM57" s="107">
        <f t="shared" si="20"/>
        <v>0</v>
      </c>
      <c r="AN57" s="107">
        <f t="shared" si="21"/>
        <v>0</v>
      </c>
      <c r="AO57" s="129">
        <f t="shared" si="17"/>
        <v>0</v>
      </c>
      <c r="AP57" s="888">
        <f t="shared" si="18"/>
        <v>0</v>
      </c>
      <c r="AQ57" s="888">
        <f t="shared" si="18"/>
        <v>0</v>
      </c>
      <c r="AR57" s="888">
        <f t="shared" si="18"/>
        <v>0</v>
      </c>
      <c r="AS57" s="889">
        <f t="shared" si="18"/>
        <v>1</v>
      </c>
    </row>
    <row r="58" spans="1:45" x14ac:dyDescent="0.3">
      <c r="A58" s="4" t="str">
        <f t="shared" si="16"/>
        <v/>
      </c>
      <c r="B58" s="45" t="str">
        <f t="shared" si="16"/>
        <v/>
      </c>
      <c r="C58" s="64" t="str">
        <f t="shared" si="16"/>
        <v>8.2</v>
      </c>
      <c r="D58" s="65" t="str">
        <f t="shared" si="16"/>
        <v>Strojvedoucí</v>
      </c>
      <c r="E58" s="107">
        <f>IFERROR(E16*'Klíč opční 2'!E58,0)</f>
        <v>0</v>
      </c>
      <c r="F58" s="107">
        <f>IFERROR(F16*'Klíč opční 2'!F58,0)</f>
        <v>0</v>
      </c>
      <c r="G58" s="107">
        <f>IFERROR(G16*'Klíč opční 2'!G58,0)</f>
        <v>0</v>
      </c>
      <c r="H58" s="107">
        <f>IFERROR(H16*'Klíč opční 2'!H58,0)</f>
        <v>0</v>
      </c>
      <c r="I58" s="107">
        <f>IFERROR(I16*'Klíč opční 2'!I58,0)</f>
        <v>0</v>
      </c>
      <c r="J58" s="107">
        <f>IFERROR(J16*'Klíč opční 2'!J58,0)</f>
        <v>0</v>
      </c>
      <c r="K58" s="107">
        <f>IFERROR(K16*'Klíč opční 2'!K58,0)</f>
        <v>0</v>
      </c>
      <c r="L58" s="107">
        <f>IFERROR(L16*'Klíč opční 2'!L58,0)</f>
        <v>0</v>
      </c>
      <c r="M58" s="107">
        <f>IFERROR(M16*'Klíč opční 2'!M58,0)</f>
        <v>0</v>
      </c>
      <c r="N58" s="107">
        <f>IFERROR(N16*'Klíč opční 2'!N58,0)</f>
        <v>0</v>
      </c>
      <c r="O58" s="107">
        <f>IFERROR(O16*'Klíč opční 2'!O58,0)</f>
        <v>0</v>
      </c>
      <c r="P58" s="107">
        <f>IFERROR(P16*'Klíč opční 2'!P58,0)</f>
        <v>0</v>
      </c>
      <c r="Q58" s="107">
        <f>IFERROR(Q16*'Klíč opční 2'!Q58,0)</f>
        <v>0</v>
      </c>
      <c r="R58" s="107">
        <f>IFERROR(R16*'Klíč opční 2'!R58,0)</f>
        <v>0</v>
      </c>
      <c r="S58" s="107">
        <f>IFERROR(S16*'Klíč opční 2'!S58,0)</f>
        <v>0</v>
      </c>
      <c r="T58" s="107">
        <f>IFERROR(T16*'Klíč opční 2'!T58,0)</f>
        <v>0</v>
      </c>
      <c r="U58" s="107">
        <f>IFERROR(U16*'Klíč opční 2'!U58,0)</f>
        <v>0</v>
      </c>
      <c r="V58" s="107">
        <f>IFERROR(V16*'Klíč opční 2'!V58,0)</f>
        <v>0</v>
      </c>
      <c r="W58" s="107">
        <f>IFERROR(W16*'Klíč opční 2'!W58,0)</f>
        <v>0</v>
      </c>
      <c r="X58" s="107">
        <f>IFERROR(X16*'Klíč opční 2'!X58,0)</f>
        <v>0</v>
      </c>
      <c r="Y58" s="107">
        <f>IFERROR(Y16*'Klíč opční 2'!Y58,0)</f>
        <v>0</v>
      </c>
      <c r="Z58" s="107">
        <f>IFERROR(Z16*'Klíč opční 2'!Z58,0)</f>
        <v>0</v>
      </c>
      <c r="AA58" s="107">
        <f>IFERROR(AA16*'Klíč opční 2'!AA58,0)</f>
        <v>0</v>
      </c>
      <c r="AB58" s="107">
        <f>IFERROR(AB16*'Klíč opční 2'!AB58,0)</f>
        <v>0</v>
      </c>
      <c r="AC58" s="107">
        <f>IFERROR(AC16*'Klíč opční 2'!AC58,0)</f>
        <v>0</v>
      </c>
      <c r="AD58" s="107">
        <f>IFERROR(AD16*'Klíč opční 2'!AD58,0)</f>
        <v>0</v>
      </c>
      <c r="AE58" s="107">
        <f>IFERROR(AE16*'Klíč opční 2'!AE58,0)</f>
        <v>0</v>
      </c>
      <c r="AF58" s="107">
        <f>IFERROR(AF16*'Klíč opční 2'!AF58,0)</f>
        <v>0</v>
      </c>
      <c r="AG58" s="107">
        <f>IFERROR(AG16*'Klíč opční 2'!AG58,0)</f>
        <v>0</v>
      </c>
      <c r="AH58" s="107">
        <f>IFERROR(AH16*'Klíč opční 2'!AH58,0)</f>
        <v>0</v>
      </c>
      <c r="AI58" s="107">
        <f>IFERROR(AI16*'Klíč opční 2'!AI58,0)</f>
        <v>0</v>
      </c>
      <c r="AJ58" s="107">
        <f>IFERROR(AJ16*'Klíč opční 2'!AJ58,0)</f>
        <v>0</v>
      </c>
      <c r="AK58" s="107">
        <f>IFERROR(AK16*'Klíč opční 2'!AK58,0)</f>
        <v>0</v>
      </c>
      <c r="AL58" s="24">
        <f t="shared" si="19"/>
        <v>0</v>
      </c>
      <c r="AM58" s="107">
        <f t="shared" si="20"/>
        <v>0</v>
      </c>
      <c r="AN58" s="107">
        <f t="shared" si="21"/>
        <v>0</v>
      </c>
      <c r="AO58" s="129">
        <f t="shared" si="17"/>
        <v>0</v>
      </c>
      <c r="AP58" s="888">
        <f t="shared" si="18"/>
        <v>0</v>
      </c>
      <c r="AQ58" s="888">
        <f t="shared" si="18"/>
        <v>0</v>
      </c>
      <c r="AR58" s="888">
        <f t="shared" si="18"/>
        <v>0</v>
      </c>
      <c r="AS58" s="889">
        <f t="shared" si="18"/>
        <v>1</v>
      </c>
    </row>
    <row r="59" spans="1:45" x14ac:dyDescent="0.3">
      <c r="A59" s="4" t="str">
        <f t="shared" si="16"/>
        <v/>
      </c>
      <c r="B59" s="45" t="str">
        <f t="shared" si="16"/>
        <v/>
      </c>
      <c r="C59" s="64" t="str">
        <f t="shared" si="16"/>
        <v>8.3</v>
      </c>
      <c r="D59" s="65" t="str">
        <f t="shared" si="16"/>
        <v>Pokladní</v>
      </c>
      <c r="E59" s="107">
        <f>IFERROR(E17*'Klíč opční 2'!E59,0)</f>
        <v>0</v>
      </c>
      <c r="F59" s="107">
        <f>IFERROR(F17*'Klíč opční 2'!F59,0)</f>
        <v>0</v>
      </c>
      <c r="G59" s="107">
        <f>IFERROR(G17*'Klíč opční 2'!G59,0)</f>
        <v>0</v>
      </c>
      <c r="H59" s="107">
        <f>IFERROR(H17*'Klíč opční 2'!H59,0)</f>
        <v>0</v>
      </c>
      <c r="I59" s="107">
        <f>IFERROR(I17*'Klíč opční 2'!I59,0)</f>
        <v>0</v>
      </c>
      <c r="J59" s="107">
        <f>IFERROR(J17*'Klíč opční 2'!J59,0)</f>
        <v>0</v>
      </c>
      <c r="K59" s="107">
        <f>IFERROR(K17*'Klíč opční 2'!K59,0)</f>
        <v>0</v>
      </c>
      <c r="L59" s="107">
        <f>IFERROR(L17*'Klíč opční 2'!L59,0)</f>
        <v>0</v>
      </c>
      <c r="M59" s="107">
        <f>IFERROR(M17*'Klíč opční 2'!M59,0)</f>
        <v>0</v>
      </c>
      <c r="N59" s="107">
        <f>IFERROR(N17*'Klíč opční 2'!N59,0)</f>
        <v>0</v>
      </c>
      <c r="O59" s="107">
        <f>IFERROR(O17*'Klíč opční 2'!O59,0)</f>
        <v>0</v>
      </c>
      <c r="P59" s="107">
        <f>IFERROR(P17*'Klíč opční 2'!P59,0)</f>
        <v>0</v>
      </c>
      <c r="Q59" s="107">
        <f>IFERROR(Q17*'Klíč opční 2'!Q59,0)</f>
        <v>0</v>
      </c>
      <c r="R59" s="107">
        <f>IFERROR(R17*'Klíč opční 2'!R59,0)</f>
        <v>0</v>
      </c>
      <c r="S59" s="107">
        <f>IFERROR(S17*'Klíč opční 2'!S59,0)</f>
        <v>0</v>
      </c>
      <c r="T59" s="107">
        <f>IFERROR(T17*'Klíč opční 2'!T59,0)</f>
        <v>0</v>
      </c>
      <c r="U59" s="107">
        <f>IFERROR(U17*'Klíč opční 2'!U59,0)</f>
        <v>0</v>
      </c>
      <c r="V59" s="107">
        <f>IFERROR(V17*'Klíč opční 2'!V59,0)</f>
        <v>0</v>
      </c>
      <c r="W59" s="107">
        <f>IFERROR(W17*'Klíč opční 2'!W59,0)</f>
        <v>0</v>
      </c>
      <c r="X59" s="107">
        <f>IFERROR(X17*'Klíč opční 2'!X59,0)</f>
        <v>0</v>
      </c>
      <c r="Y59" s="107">
        <f>IFERROR(Y17*'Klíč opční 2'!Y59,0)</f>
        <v>0</v>
      </c>
      <c r="Z59" s="107">
        <f>IFERROR(Z17*'Klíč opční 2'!Z59,0)</f>
        <v>0</v>
      </c>
      <c r="AA59" s="107">
        <f>IFERROR(AA17*'Klíč opční 2'!AA59,0)</f>
        <v>0</v>
      </c>
      <c r="AB59" s="107">
        <f>IFERROR(AB17*'Klíč opční 2'!AB59,0)</f>
        <v>0</v>
      </c>
      <c r="AC59" s="107">
        <f>IFERROR(AC17*'Klíč opční 2'!AC59,0)</f>
        <v>0</v>
      </c>
      <c r="AD59" s="107">
        <f>IFERROR(AD17*'Klíč opční 2'!AD59,0)</f>
        <v>0</v>
      </c>
      <c r="AE59" s="107">
        <f>IFERROR(AE17*'Klíč opční 2'!AE59,0)</f>
        <v>0</v>
      </c>
      <c r="AF59" s="107">
        <f>IFERROR(AF17*'Klíč opční 2'!AF59,0)</f>
        <v>0</v>
      </c>
      <c r="AG59" s="107">
        <f>IFERROR(AG17*'Klíč opční 2'!AG59,0)</f>
        <v>0</v>
      </c>
      <c r="AH59" s="107">
        <f>IFERROR(AH17*'Klíč opční 2'!AH59,0)</f>
        <v>0</v>
      </c>
      <c r="AI59" s="107">
        <f>IFERROR(AI17*'Klíč opční 2'!AI59,0)</f>
        <v>0</v>
      </c>
      <c r="AJ59" s="107">
        <f>IFERROR(AJ17*'Klíč opční 2'!AJ59,0)</f>
        <v>0</v>
      </c>
      <c r="AK59" s="107">
        <f>IFERROR(AK17*'Klíč opční 2'!AK59,0)</f>
        <v>0</v>
      </c>
      <c r="AL59" s="24">
        <f t="shared" si="19"/>
        <v>0</v>
      </c>
      <c r="AM59" s="107">
        <f t="shared" si="20"/>
        <v>0</v>
      </c>
      <c r="AN59" s="107">
        <f t="shared" si="21"/>
        <v>0</v>
      </c>
      <c r="AO59" s="129">
        <f t="shared" si="17"/>
        <v>0</v>
      </c>
      <c r="AP59" s="888">
        <f t="shared" si="18"/>
        <v>0</v>
      </c>
      <c r="AQ59" s="888">
        <f t="shared" si="18"/>
        <v>0</v>
      </c>
      <c r="AR59" s="888">
        <f t="shared" si="18"/>
        <v>0</v>
      </c>
      <c r="AS59" s="889">
        <f t="shared" si="18"/>
        <v>1</v>
      </c>
    </row>
    <row r="60" spans="1:45" x14ac:dyDescent="0.3">
      <c r="A60" s="4" t="str">
        <f t="shared" si="16"/>
        <v/>
      </c>
      <c r="B60" s="45" t="str">
        <f t="shared" si="16"/>
        <v/>
      </c>
      <c r="C60" s="64" t="str">
        <f t="shared" si="16"/>
        <v>8.4</v>
      </c>
      <c r="D60" s="65" t="str">
        <f t="shared" si="16"/>
        <v>Ostatní zaměstnanci</v>
      </c>
      <c r="E60" s="107">
        <f>IFERROR(E18*'Klíč opční 2'!E60,0)</f>
        <v>0</v>
      </c>
      <c r="F60" s="107">
        <f>IFERROR(F18*'Klíč opční 2'!F60,0)</f>
        <v>0</v>
      </c>
      <c r="G60" s="107">
        <f>IFERROR(G18*'Klíč opční 2'!G60,0)</f>
        <v>0</v>
      </c>
      <c r="H60" s="107">
        <f>IFERROR(H18*'Klíč opční 2'!H60,0)</f>
        <v>0</v>
      </c>
      <c r="I60" s="107">
        <f>IFERROR(I18*'Klíč opční 2'!I60,0)</f>
        <v>0</v>
      </c>
      <c r="J60" s="107">
        <f>IFERROR(J18*'Klíč opční 2'!J60,0)</f>
        <v>0</v>
      </c>
      <c r="K60" s="107">
        <f>IFERROR(K18*'Klíč opční 2'!K60,0)</f>
        <v>0</v>
      </c>
      <c r="L60" s="107">
        <f>IFERROR(L18*'Klíč opční 2'!L60,0)</f>
        <v>0</v>
      </c>
      <c r="M60" s="107">
        <f>IFERROR(M18*'Klíč opční 2'!M60,0)</f>
        <v>0</v>
      </c>
      <c r="N60" s="107">
        <f>IFERROR(N18*'Klíč opční 2'!N60,0)</f>
        <v>0</v>
      </c>
      <c r="O60" s="107">
        <f>IFERROR(O18*'Klíč opční 2'!O60,0)</f>
        <v>0</v>
      </c>
      <c r="P60" s="107">
        <f>IFERROR(P18*'Klíč opční 2'!P60,0)</f>
        <v>0</v>
      </c>
      <c r="Q60" s="107">
        <f>IFERROR(Q18*'Klíč opční 2'!Q60,0)</f>
        <v>0</v>
      </c>
      <c r="R60" s="107">
        <f>IFERROR(R18*'Klíč opční 2'!R60,0)</f>
        <v>0</v>
      </c>
      <c r="S60" s="107">
        <f>IFERROR(S18*'Klíč opční 2'!S60,0)</f>
        <v>0</v>
      </c>
      <c r="T60" s="107">
        <f>IFERROR(T18*'Klíč opční 2'!T60,0)</f>
        <v>0</v>
      </c>
      <c r="U60" s="107">
        <f>IFERROR(U18*'Klíč opční 2'!U60,0)</f>
        <v>0</v>
      </c>
      <c r="V60" s="107">
        <f>IFERROR(V18*'Klíč opční 2'!V60,0)</f>
        <v>0</v>
      </c>
      <c r="W60" s="107">
        <f>IFERROR(W18*'Klíč opční 2'!W60,0)</f>
        <v>0</v>
      </c>
      <c r="X60" s="107">
        <f>IFERROR(X18*'Klíč opční 2'!X60,0)</f>
        <v>0</v>
      </c>
      <c r="Y60" s="107">
        <f>IFERROR(Y18*'Klíč opční 2'!Y60,0)</f>
        <v>0</v>
      </c>
      <c r="Z60" s="107">
        <f>IFERROR(Z18*'Klíč opční 2'!Z60,0)</f>
        <v>0</v>
      </c>
      <c r="AA60" s="107">
        <f>IFERROR(AA18*'Klíč opční 2'!AA60,0)</f>
        <v>0</v>
      </c>
      <c r="AB60" s="107">
        <f>IFERROR(AB18*'Klíč opční 2'!AB60,0)</f>
        <v>0</v>
      </c>
      <c r="AC60" s="107">
        <f>IFERROR(AC18*'Klíč opční 2'!AC60,0)</f>
        <v>0</v>
      </c>
      <c r="AD60" s="107">
        <f>IFERROR(AD18*'Klíč opční 2'!AD60,0)</f>
        <v>0</v>
      </c>
      <c r="AE60" s="107">
        <f>IFERROR(AE18*'Klíč opční 2'!AE60,0)</f>
        <v>0</v>
      </c>
      <c r="AF60" s="107">
        <f>IFERROR(AF18*'Klíč opční 2'!AF60,0)</f>
        <v>0</v>
      </c>
      <c r="AG60" s="107">
        <f>IFERROR(AG18*'Klíč opční 2'!AG60,0)</f>
        <v>0</v>
      </c>
      <c r="AH60" s="107">
        <f>IFERROR(AH18*'Klíč opční 2'!AH60,0)</f>
        <v>0</v>
      </c>
      <c r="AI60" s="107">
        <f>IFERROR(AI18*'Klíč opční 2'!AI60,0)</f>
        <v>0</v>
      </c>
      <c r="AJ60" s="107">
        <f>IFERROR(AJ18*'Klíč opční 2'!AJ60,0)</f>
        <v>0</v>
      </c>
      <c r="AK60" s="107">
        <f>IFERROR(AK18*'Klíč opční 2'!AK60,0)</f>
        <v>0</v>
      </c>
      <c r="AL60" s="24">
        <f t="shared" si="19"/>
        <v>0</v>
      </c>
      <c r="AM60" s="107">
        <f t="shared" si="20"/>
        <v>0</v>
      </c>
      <c r="AN60" s="107">
        <f t="shared" si="21"/>
        <v>0</v>
      </c>
      <c r="AO60" s="129">
        <f t="shared" si="17"/>
        <v>0</v>
      </c>
      <c r="AP60" s="888">
        <f t="shared" si="18"/>
        <v>0</v>
      </c>
      <c r="AQ60" s="888">
        <f t="shared" si="18"/>
        <v>0</v>
      </c>
      <c r="AR60" s="888">
        <f t="shared" si="18"/>
        <v>0</v>
      </c>
      <c r="AS60" s="889">
        <f t="shared" si="18"/>
        <v>1</v>
      </c>
    </row>
    <row r="61" spans="1:45" x14ac:dyDescent="0.3">
      <c r="A61" s="4">
        <f t="shared" ref="A61:D70" si="22">IF(A19="","",A19)</f>
        <v>9</v>
      </c>
      <c r="B61" s="45" t="str">
        <f t="shared" si="22"/>
        <v>Cestovné</v>
      </c>
      <c r="C61" s="64" t="str">
        <f t="shared" si="22"/>
        <v/>
      </c>
      <c r="D61" s="65" t="str">
        <f t="shared" si="22"/>
        <v/>
      </c>
      <c r="E61" s="107">
        <f>IFERROR(E19*'Klíč opční 2'!E61,0)</f>
        <v>0</v>
      </c>
      <c r="F61" s="107">
        <f>IFERROR(F19*'Klíč opční 2'!F61,0)</f>
        <v>0</v>
      </c>
      <c r="G61" s="107">
        <f>IFERROR(G19*'Klíč opční 2'!G61,0)</f>
        <v>0</v>
      </c>
      <c r="H61" s="107">
        <f>IFERROR(H19*'Klíč opční 2'!H61,0)</f>
        <v>0</v>
      </c>
      <c r="I61" s="107">
        <f>IFERROR(I19*'Klíč opční 2'!I61,0)</f>
        <v>0</v>
      </c>
      <c r="J61" s="107">
        <f>IFERROR(J19*'Klíč opční 2'!J61,0)</f>
        <v>0</v>
      </c>
      <c r="K61" s="107">
        <f>IFERROR(K19*'Klíč opční 2'!K61,0)</f>
        <v>0</v>
      </c>
      <c r="L61" s="107">
        <f>IFERROR(L19*'Klíč opční 2'!L61,0)</f>
        <v>0</v>
      </c>
      <c r="M61" s="107">
        <f>IFERROR(M19*'Klíč opční 2'!M61,0)</f>
        <v>0</v>
      </c>
      <c r="N61" s="107">
        <f>IFERROR(N19*'Klíč opční 2'!N61,0)</f>
        <v>0</v>
      </c>
      <c r="O61" s="107">
        <f>IFERROR(O19*'Klíč opční 2'!O61,0)</f>
        <v>0</v>
      </c>
      <c r="P61" s="107">
        <f>IFERROR(P19*'Klíč opční 2'!P61,0)</f>
        <v>0</v>
      </c>
      <c r="Q61" s="107">
        <f>IFERROR(Q19*'Klíč opční 2'!Q61,0)</f>
        <v>0</v>
      </c>
      <c r="R61" s="107">
        <f>IFERROR(R19*'Klíč opční 2'!R61,0)</f>
        <v>0</v>
      </c>
      <c r="S61" s="107">
        <f>IFERROR(S19*'Klíč opční 2'!S61,0)</f>
        <v>0</v>
      </c>
      <c r="T61" s="107">
        <f>IFERROR(T19*'Klíč opční 2'!T61,0)</f>
        <v>0</v>
      </c>
      <c r="U61" s="107">
        <f>IFERROR(U19*'Klíč opční 2'!U61,0)</f>
        <v>0</v>
      </c>
      <c r="V61" s="107">
        <f>IFERROR(V19*'Klíč opční 2'!V61,0)</f>
        <v>0</v>
      </c>
      <c r="W61" s="107">
        <f>IFERROR(W19*'Klíč opční 2'!W61,0)</f>
        <v>0</v>
      </c>
      <c r="X61" s="107">
        <f>IFERROR(X19*'Klíč opční 2'!X61,0)</f>
        <v>0</v>
      </c>
      <c r="Y61" s="107">
        <f>IFERROR(Y19*'Klíč opční 2'!Y61,0)</f>
        <v>0</v>
      </c>
      <c r="Z61" s="107">
        <f>IFERROR(Z19*'Klíč opční 2'!Z61,0)</f>
        <v>0</v>
      </c>
      <c r="AA61" s="107">
        <f>IFERROR(AA19*'Klíč opční 2'!AA61,0)</f>
        <v>0</v>
      </c>
      <c r="AB61" s="107">
        <f>IFERROR(AB19*'Klíč opční 2'!AB61,0)</f>
        <v>0</v>
      </c>
      <c r="AC61" s="107">
        <f>IFERROR(AC19*'Klíč opční 2'!AC61,0)</f>
        <v>0</v>
      </c>
      <c r="AD61" s="107">
        <f>IFERROR(AD19*'Klíč opční 2'!AD61,0)</f>
        <v>0</v>
      </c>
      <c r="AE61" s="107">
        <f>IFERROR(AE19*'Klíč opční 2'!AE61,0)</f>
        <v>0</v>
      </c>
      <c r="AF61" s="107">
        <f>IFERROR(AF19*'Klíč opční 2'!AF61,0)</f>
        <v>0</v>
      </c>
      <c r="AG61" s="107">
        <f>IFERROR(AG19*'Klíč opční 2'!AG61,0)</f>
        <v>0</v>
      </c>
      <c r="AH61" s="107">
        <f>IFERROR(AH19*'Klíč opční 2'!AH61,0)</f>
        <v>0</v>
      </c>
      <c r="AI61" s="107">
        <f>IFERROR(AI19*'Klíč opční 2'!AI61,0)</f>
        <v>0</v>
      </c>
      <c r="AJ61" s="107">
        <f>IFERROR(AJ19*'Klíč opční 2'!AJ61,0)</f>
        <v>0</v>
      </c>
      <c r="AK61" s="107">
        <f>IFERROR(AK19*'Klíč opční 2'!AK61,0)</f>
        <v>0</v>
      </c>
      <c r="AL61" s="24">
        <f t="shared" si="19"/>
        <v>0</v>
      </c>
      <c r="AM61" s="107">
        <f t="shared" si="20"/>
        <v>0</v>
      </c>
      <c r="AN61" s="107">
        <f t="shared" si="21"/>
        <v>0</v>
      </c>
      <c r="AO61" s="129">
        <f t="shared" si="17"/>
        <v>0</v>
      </c>
      <c r="AP61" s="888">
        <f t="shared" ref="AP61:AS70" si="23">AP19</f>
        <v>0</v>
      </c>
      <c r="AQ61" s="888">
        <f t="shared" si="23"/>
        <v>0</v>
      </c>
      <c r="AR61" s="888">
        <f t="shared" si="23"/>
        <v>0</v>
      </c>
      <c r="AS61" s="889">
        <f t="shared" si="23"/>
        <v>1</v>
      </c>
    </row>
    <row r="62" spans="1:45" x14ac:dyDescent="0.3">
      <c r="A62" s="4">
        <f t="shared" si="22"/>
        <v>10</v>
      </c>
      <c r="B62" s="45" t="str">
        <f t="shared" si="22"/>
        <v>Úhrada za použití dopravní cesty</v>
      </c>
      <c r="C62" s="64" t="str">
        <f t="shared" si="22"/>
        <v/>
      </c>
      <c r="D62" s="65" t="str">
        <f t="shared" si="22"/>
        <v/>
      </c>
      <c r="E62" s="107">
        <f>IFERROR(E20*'Klíč opční 2'!E62,0)</f>
        <v>0</v>
      </c>
      <c r="F62" s="107">
        <f>IFERROR(F20*'Klíč opční 2'!F62,0)</f>
        <v>0</v>
      </c>
      <c r="G62" s="107">
        <f>IFERROR(G20*'Klíč opční 2'!G62,0)</f>
        <v>0</v>
      </c>
      <c r="H62" s="107">
        <f>IFERROR(H20*'Klíč opční 2'!H62,0)</f>
        <v>0</v>
      </c>
      <c r="I62" s="107">
        <f>IFERROR(I20*'Klíč opční 2'!I62,0)</f>
        <v>0</v>
      </c>
      <c r="J62" s="107">
        <f>IFERROR(J20*'Klíč opční 2'!J62,0)</f>
        <v>0</v>
      </c>
      <c r="K62" s="107">
        <f>IFERROR(K20*'Klíč opční 2'!K62,0)</f>
        <v>0</v>
      </c>
      <c r="L62" s="107">
        <f>IFERROR(L20*'Klíč opční 2'!L62,0)</f>
        <v>0</v>
      </c>
      <c r="M62" s="107">
        <f>IFERROR(M20*'Klíč opční 2'!M62,0)</f>
        <v>0</v>
      </c>
      <c r="N62" s="107">
        <f>IFERROR(N20*'Klíč opční 2'!N62,0)</f>
        <v>0</v>
      </c>
      <c r="O62" s="107">
        <f>IFERROR(O20*'Klíč opční 2'!O62,0)</f>
        <v>0</v>
      </c>
      <c r="P62" s="107">
        <f>IFERROR(P20*'Klíč opční 2'!P62,0)</f>
        <v>0</v>
      </c>
      <c r="Q62" s="107">
        <f>IFERROR(Q20*'Klíč opční 2'!Q62,0)</f>
        <v>0</v>
      </c>
      <c r="R62" s="107">
        <f>IFERROR(R20*'Klíč opční 2'!R62,0)</f>
        <v>0</v>
      </c>
      <c r="S62" s="107">
        <f>IFERROR(S20*'Klíč opční 2'!S62,0)</f>
        <v>0</v>
      </c>
      <c r="T62" s="107">
        <f>IFERROR(T20*'Klíč opční 2'!T62,0)</f>
        <v>0</v>
      </c>
      <c r="U62" s="107">
        <f>IFERROR(U20*'Klíč opční 2'!U62,0)</f>
        <v>0</v>
      </c>
      <c r="V62" s="107">
        <f>IFERROR(V20*'Klíč opční 2'!V62,0)</f>
        <v>0</v>
      </c>
      <c r="W62" s="107">
        <f>IFERROR(W20*'Klíč opční 2'!W62,0)</f>
        <v>0</v>
      </c>
      <c r="X62" s="107">
        <f>IFERROR(X20*'Klíč opční 2'!X62,0)</f>
        <v>0</v>
      </c>
      <c r="Y62" s="107">
        <f>IFERROR(Y20*'Klíč opční 2'!Y62,0)</f>
        <v>0</v>
      </c>
      <c r="Z62" s="107">
        <f>IFERROR(Z20*'Klíč opční 2'!Z62,0)</f>
        <v>0</v>
      </c>
      <c r="AA62" s="107">
        <f>IFERROR(AA20*'Klíč opční 2'!AA62,0)</f>
        <v>0</v>
      </c>
      <c r="AB62" s="107">
        <f>IFERROR(AB20*'Klíč opční 2'!AB62,0)</f>
        <v>0</v>
      </c>
      <c r="AC62" s="107">
        <f>IFERROR(AC20*'Klíč opční 2'!AC62,0)</f>
        <v>0</v>
      </c>
      <c r="AD62" s="107">
        <f>IFERROR(AD20*'Klíč opční 2'!AD62,0)</f>
        <v>0</v>
      </c>
      <c r="AE62" s="107">
        <f>IFERROR(AE20*'Klíč opční 2'!AE62,0)</f>
        <v>0</v>
      </c>
      <c r="AF62" s="107">
        <f>IFERROR(AF20*'Klíč opční 2'!AF62,0)</f>
        <v>0</v>
      </c>
      <c r="AG62" s="107">
        <f>IFERROR(AG20*'Klíč opční 2'!AG62,0)</f>
        <v>0</v>
      </c>
      <c r="AH62" s="107">
        <f>IFERROR(AH20*'Klíč opční 2'!AH62,0)</f>
        <v>0</v>
      </c>
      <c r="AI62" s="107">
        <f>IFERROR(AI20*'Klíč opční 2'!AI62,0)</f>
        <v>0</v>
      </c>
      <c r="AJ62" s="107">
        <f>IFERROR(AJ20*'Klíč opční 2'!AJ62,0)</f>
        <v>0</v>
      </c>
      <c r="AK62" s="107">
        <f>IFERROR(AK20*'Klíč opční 2'!AK62,0)</f>
        <v>0</v>
      </c>
      <c r="AL62" s="24">
        <f t="shared" si="19"/>
        <v>0</v>
      </c>
      <c r="AM62" s="107">
        <f t="shared" si="20"/>
        <v>0</v>
      </c>
      <c r="AN62" s="107">
        <f t="shared" si="21"/>
        <v>0</v>
      </c>
      <c r="AO62" s="129">
        <f t="shared" si="17"/>
        <v>0</v>
      </c>
      <c r="AP62" s="888">
        <f t="shared" si="23"/>
        <v>1</v>
      </c>
      <c r="AQ62" s="888">
        <f t="shared" si="23"/>
        <v>0</v>
      </c>
      <c r="AR62" s="888">
        <f t="shared" si="23"/>
        <v>0</v>
      </c>
      <c r="AS62" s="889">
        <f t="shared" si="23"/>
        <v>0</v>
      </c>
    </row>
    <row r="63" spans="1:45" x14ac:dyDescent="0.3">
      <c r="A63" s="4">
        <f t="shared" si="22"/>
        <v>11</v>
      </c>
      <c r="B63" s="45" t="str">
        <f t="shared" si="22"/>
        <v>Úhrada za použití ostatní infrastruktury</v>
      </c>
      <c r="C63" s="64" t="str">
        <f t="shared" si="22"/>
        <v/>
      </c>
      <c r="D63" s="65" t="str">
        <f t="shared" si="22"/>
        <v/>
      </c>
      <c r="E63" s="107">
        <f>IFERROR(E21*'Klíč opční 2'!E63,0)</f>
        <v>0</v>
      </c>
      <c r="F63" s="107">
        <f>IFERROR(F21*'Klíč opční 2'!F63,0)</f>
        <v>0</v>
      </c>
      <c r="G63" s="107">
        <f>IFERROR(G21*'Klíč opční 2'!G63,0)</f>
        <v>0</v>
      </c>
      <c r="H63" s="107">
        <f>IFERROR(H21*'Klíč opční 2'!H63,0)</f>
        <v>0</v>
      </c>
      <c r="I63" s="107">
        <f>IFERROR(I21*'Klíč opční 2'!I63,0)</f>
        <v>0</v>
      </c>
      <c r="J63" s="107">
        <f>IFERROR(J21*'Klíč opční 2'!J63,0)</f>
        <v>0</v>
      </c>
      <c r="K63" s="107">
        <f>IFERROR(K21*'Klíč opční 2'!K63,0)</f>
        <v>0</v>
      </c>
      <c r="L63" s="107">
        <f>IFERROR(L21*'Klíč opční 2'!L63,0)</f>
        <v>0</v>
      </c>
      <c r="M63" s="107">
        <f>IFERROR(M21*'Klíč opční 2'!M63,0)</f>
        <v>0</v>
      </c>
      <c r="N63" s="107">
        <f>IFERROR(N21*'Klíč opční 2'!N63,0)</f>
        <v>0</v>
      </c>
      <c r="O63" s="107">
        <f>IFERROR(O21*'Klíč opční 2'!O63,0)</f>
        <v>0</v>
      </c>
      <c r="P63" s="107">
        <f>IFERROR(P21*'Klíč opční 2'!P63,0)</f>
        <v>0</v>
      </c>
      <c r="Q63" s="107">
        <f>IFERROR(Q21*'Klíč opční 2'!Q63,0)</f>
        <v>0</v>
      </c>
      <c r="R63" s="107">
        <f>IFERROR(R21*'Klíč opční 2'!R63,0)</f>
        <v>0</v>
      </c>
      <c r="S63" s="107">
        <f>IFERROR(S21*'Klíč opční 2'!S63,0)</f>
        <v>0</v>
      </c>
      <c r="T63" s="107">
        <f>IFERROR(T21*'Klíč opční 2'!T63,0)</f>
        <v>0</v>
      </c>
      <c r="U63" s="107">
        <f>IFERROR(U21*'Klíč opční 2'!U63,0)</f>
        <v>0</v>
      </c>
      <c r="V63" s="107">
        <f>IFERROR(V21*'Klíč opční 2'!V63,0)</f>
        <v>0</v>
      </c>
      <c r="W63" s="107">
        <f>IFERROR(W21*'Klíč opční 2'!W63,0)</f>
        <v>0</v>
      </c>
      <c r="X63" s="107">
        <f>IFERROR(X21*'Klíč opční 2'!X63,0)</f>
        <v>0</v>
      </c>
      <c r="Y63" s="107">
        <f>IFERROR(Y21*'Klíč opční 2'!Y63,0)</f>
        <v>0</v>
      </c>
      <c r="Z63" s="107">
        <f>IFERROR(Z21*'Klíč opční 2'!Z63,0)</f>
        <v>0</v>
      </c>
      <c r="AA63" s="107">
        <f>IFERROR(AA21*'Klíč opční 2'!AA63,0)</f>
        <v>0</v>
      </c>
      <c r="AB63" s="107">
        <f>IFERROR(AB21*'Klíč opční 2'!AB63,0)</f>
        <v>0</v>
      </c>
      <c r="AC63" s="107">
        <f>IFERROR(AC21*'Klíč opční 2'!AC63,0)</f>
        <v>0</v>
      </c>
      <c r="AD63" s="107">
        <f>IFERROR(AD21*'Klíč opční 2'!AD63,0)</f>
        <v>0</v>
      </c>
      <c r="AE63" s="107">
        <f>IFERROR(AE21*'Klíč opční 2'!AE63,0)</f>
        <v>0</v>
      </c>
      <c r="AF63" s="107">
        <f>IFERROR(AF21*'Klíč opční 2'!AF63,0)</f>
        <v>0</v>
      </c>
      <c r="AG63" s="107">
        <f>IFERROR(AG21*'Klíč opční 2'!AG63,0)</f>
        <v>0</v>
      </c>
      <c r="AH63" s="107">
        <f>IFERROR(AH21*'Klíč opční 2'!AH63,0)</f>
        <v>0</v>
      </c>
      <c r="AI63" s="107">
        <f>IFERROR(AI21*'Klíč opční 2'!AI63,0)</f>
        <v>0</v>
      </c>
      <c r="AJ63" s="107">
        <f>IFERROR(AJ21*'Klíč opční 2'!AJ63,0)</f>
        <v>0</v>
      </c>
      <c r="AK63" s="107">
        <f>IFERROR(AK21*'Klíč opční 2'!AK63,0)</f>
        <v>0</v>
      </c>
      <c r="AL63" s="24">
        <f t="shared" si="19"/>
        <v>0</v>
      </c>
      <c r="AM63" s="107">
        <f t="shared" si="20"/>
        <v>0</v>
      </c>
      <c r="AN63" s="107">
        <f t="shared" si="21"/>
        <v>0</v>
      </c>
      <c r="AO63" s="129">
        <f t="shared" si="17"/>
        <v>0</v>
      </c>
      <c r="AP63" s="888">
        <f t="shared" si="23"/>
        <v>1</v>
      </c>
      <c r="AQ63" s="888">
        <f t="shared" si="23"/>
        <v>0</v>
      </c>
      <c r="AR63" s="888">
        <f t="shared" si="23"/>
        <v>0</v>
      </c>
      <c r="AS63" s="889">
        <f t="shared" si="23"/>
        <v>0</v>
      </c>
    </row>
    <row r="64" spans="1:45" x14ac:dyDescent="0.3">
      <c r="A64" s="4">
        <f t="shared" si="22"/>
        <v>12</v>
      </c>
      <c r="B64" s="45" t="str">
        <f t="shared" si="22"/>
        <v>Ostatní přímé náklady</v>
      </c>
      <c r="C64" s="64" t="str">
        <f t="shared" si="22"/>
        <v>12.1</v>
      </c>
      <c r="D64" s="65" t="str">
        <f t="shared" si="22"/>
        <v>Finanční náklady</v>
      </c>
      <c r="E64" s="107">
        <f>IFERROR(E22*'Klíč opční 2'!E64,0)</f>
        <v>0</v>
      </c>
      <c r="F64" s="107">
        <f>IFERROR(F22*'Klíč opční 2'!F64,0)</f>
        <v>0</v>
      </c>
      <c r="G64" s="107">
        <f>IFERROR(G22*'Klíč opční 2'!G64,0)</f>
        <v>0</v>
      </c>
      <c r="H64" s="107">
        <f>IFERROR(H22*'Klíč opční 2'!H64,0)</f>
        <v>0</v>
      </c>
      <c r="I64" s="107">
        <f>IFERROR(I22*'Klíč opční 2'!I64,0)</f>
        <v>0</v>
      </c>
      <c r="J64" s="107">
        <f>IFERROR(J22*'Klíč opční 2'!J64,0)</f>
        <v>0</v>
      </c>
      <c r="K64" s="107">
        <f>IFERROR(K22*'Klíč opční 2'!K64,0)</f>
        <v>0</v>
      </c>
      <c r="L64" s="107">
        <f>IFERROR(L22*'Klíč opční 2'!L64,0)</f>
        <v>0</v>
      </c>
      <c r="M64" s="107">
        <f>IFERROR(M22*'Klíč opční 2'!M64,0)</f>
        <v>0</v>
      </c>
      <c r="N64" s="107">
        <f>IFERROR(N22*'Klíč opční 2'!N64,0)</f>
        <v>0</v>
      </c>
      <c r="O64" s="107">
        <f>IFERROR(O22*'Klíč opční 2'!O64,0)</f>
        <v>0</v>
      </c>
      <c r="P64" s="107">
        <f>IFERROR(P22*'Klíč opční 2'!P64,0)</f>
        <v>0</v>
      </c>
      <c r="Q64" s="107">
        <f>IFERROR(Q22*'Klíč opční 2'!Q64,0)</f>
        <v>0</v>
      </c>
      <c r="R64" s="107">
        <f>IFERROR(R22*'Klíč opční 2'!R64,0)</f>
        <v>0</v>
      </c>
      <c r="S64" s="107">
        <f>IFERROR(S22*'Klíč opční 2'!S64,0)</f>
        <v>0</v>
      </c>
      <c r="T64" s="107">
        <f>IFERROR(T22*'Klíč opční 2'!T64,0)</f>
        <v>0</v>
      </c>
      <c r="U64" s="107">
        <f>IFERROR(U22*'Klíč opční 2'!U64,0)</f>
        <v>0</v>
      </c>
      <c r="V64" s="107">
        <f>IFERROR(V22*'Klíč opční 2'!V64,0)</f>
        <v>0</v>
      </c>
      <c r="W64" s="107">
        <f>IFERROR(W22*'Klíč opční 2'!W64,0)</f>
        <v>0</v>
      </c>
      <c r="X64" s="107">
        <f>IFERROR(X22*'Klíč opční 2'!X64,0)</f>
        <v>0</v>
      </c>
      <c r="Y64" s="107">
        <f>IFERROR(Y22*'Klíč opční 2'!Y64,0)</f>
        <v>0</v>
      </c>
      <c r="Z64" s="107">
        <f>IFERROR(Z22*'Klíč opční 2'!Z64,0)</f>
        <v>0</v>
      </c>
      <c r="AA64" s="107">
        <f>IFERROR(AA22*'Klíč opční 2'!AA64,0)</f>
        <v>0</v>
      </c>
      <c r="AB64" s="107">
        <f>IFERROR(AB22*'Klíč opční 2'!AB64,0)</f>
        <v>0</v>
      </c>
      <c r="AC64" s="107">
        <f>IFERROR(AC22*'Klíč opční 2'!AC64,0)</f>
        <v>0</v>
      </c>
      <c r="AD64" s="107">
        <f>IFERROR(AD22*'Klíč opční 2'!AD64,0)</f>
        <v>0</v>
      </c>
      <c r="AE64" s="107">
        <f>IFERROR(AE22*'Klíč opční 2'!AE64,0)</f>
        <v>0</v>
      </c>
      <c r="AF64" s="107">
        <f>IFERROR(AF22*'Klíč opční 2'!AF64,0)</f>
        <v>0</v>
      </c>
      <c r="AG64" s="107">
        <f>IFERROR(AG22*'Klíč opční 2'!AG64,0)</f>
        <v>0</v>
      </c>
      <c r="AH64" s="107">
        <f>IFERROR(AH22*'Klíč opční 2'!AH64,0)</f>
        <v>0</v>
      </c>
      <c r="AI64" s="107">
        <f>IFERROR(AI22*'Klíč opční 2'!AI64,0)</f>
        <v>0</v>
      </c>
      <c r="AJ64" s="107">
        <f>IFERROR(AJ22*'Klíč opční 2'!AJ64,0)</f>
        <v>0</v>
      </c>
      <c r="AK64" s="107">
        <f>IFERROR(AK22*'Klíč opční 2'!AK64,0)</f>
        <v>0</v>
      </c>
      <c r="AL64" s="24">
        <f t="shared" si="19"/>
        <v>0</v>
      </c>
      <c r="AM64" s="107">
        <f t="shared" si="20"/>
        <v>0</v>
      </c>
      <c r="AN64" s="107">
        <f t="shared" si="21"/>
        <v>0</v>
      </c>
      <c r="AO64" s="129">
        <f t="shared" si="17"/>
        <v>0</v>
      </c>
      <c r="AP64" s="888">
        <f t="shared" si="23"/>
        <v>0</v>
      </c>
      <c r="AQ64" s="888">
        <f t="shared" si="23"/>
        <v>0</v>
      </c>
      <c r="AR64" s="888">
        <f t="shared" si="23"/>
        <v>1</v>
      </c>
      <c r="AS64" s="889">
        <f t="shared" si="23"/>
        <v>0</v>
      </c>
    </row>
    <row r="65" spans="1:45" x14ac:dyDescent="0.3">
      <c r="A65" s="4" t="str">
        <f t="shared" si="22"/>
        <v/>
      </c>
      <c r="B65" s="45" t="str">
        <f t="shared" si="22"/>
        <v/>
      </c>
      <c r="C65" s="64" t="str">
        <f t="shared" si="22"/>
        <v>12.2</v>
      </c>
      <c r="D65" s="65" t="str">
        <f t="shared" si="22"/>
        <v>Ostatní</v>
      </c>
      <c r="E65" s="107">
        <f>IFERROR(E23*'Klíč opční 2'!E65,0)</f>
        <v>0</v>
      </c>
      <c r="F65" s="107">
        <f>IFERROR(F23*'Klíč opční 2'!F65,0)</f>
        <v>0</v>
      </c>
      <c r="G65" s="107">
        <f>IFERROR(G23*'Klíč opční 2'!G65,0)</f>
        <v>0</v>
      </c>
      <c r="H65" s="107">
        <f>IFERROR(H23*'Klíč opční 2'!H65,0)</f>
        <v>0</v>
      </c>
      <c r="I65" s="107">
        <f>IFERROR(I23*'Klíč opční 2'!I65,0)</f>
        <v>0</v>
      </c>
      <c r="J65" s="107">
        <f>IFERROR(J23*'Klíč opční 2'!J65,0)</f>
        <v>0</v>
      </c>
      <c r="K65" s="107">
        <f>IFERROR(K23*'Klíč opční 2'!K65,0)</f>
        <v>0</v>
      </c>
      <c r="L65" s="107">
        <f>IFERROR(L23*'Klíč opční 2'!L65,0)</f>
        <v>0</v>
      </c>
      <c r="M65" s="107">
        <f>IFERROR(M23*'Klíč opční 2'!M65,0)</f>
        <v>0</v>
      </c>
      <c r="N65" s="107">
        <f>IFERROR(N23*'Klíč opční 2'!N65,0)</f>
        <v>0</v>
      </c>
      <c r="O65" s="107">
        <f>IFERROR(O23*'Klíč opční 2'!O65,0)</f>
        <v>0</v>
      </c>
      <c r="P65" s="107">
        <f>IFERROR(P23*'Klíč opční 2'!P65,0)</f>
        <v>0</v>
      </c>
      <c r="Q65" s="107">
        <f>IFERROR(Q23*'Klíč opční 2'!Q65,0)</f>
        <v>0</v>
      </c>
      <c r="R65" s="107">
        <f>IFERROR(R23*'Klíč opční 2'!R65,0)</f>
        <v>0</v>
      </c>
      <c r="S65" s="107">
        <f>IFERROR(S23*'Klíč opční 2'!S65,0)</f>
        <v>0</v>
      </c>
      <c r="T65" s="107">
        <f>IFERROR(T23*'Klíč opční 2'!T65,0)</f>
        <v>0</v>
      </c>
      <c r="U65" s="107">
        <f>IFERROR(U23*'Klíč opční 2'!U65,0)</f>
        <v>0</v>
      </c>
      <c r="V65" s="107">
        <f>IFERROR(V23*'Klíč opční 2'!V65,0)</f>
        <v>0</v>
      </c>
      <c r="W65" s="107">
        <f>IFERROR(W23*'Klíč opční 2'!W65,0)</f>
        <v>0</v>
      </c>
      <c r="X65" s="107">
        <f>IFERROR(X23*'Klíč opční 2'!X65,0)</f>
        <v>0</v>
      </c>
      <c r="Y65" s="107">
        <f>IFERROR(Y23*'Klíč opční 2'!Y65,0)</f>
        <v>0</v>
      </c>
      <c r="Z65" s="107">
        <f>IFERROR(Z23*'Klíč opční 2'!Z65,0)</f>
        <v>0</v>
      </c>
      <c r="AA65" s="107">
        <f>IFERROR(AA23*'Klíč opční 2'!AA65,0)</f>
        <v>0</v>
      </c>
      <c r="AB65" s="107">
        <f>IFERROR(AB23*'Klíč opční 2'!AB65,0)</f>
        <v>0</v>
      </c>
      <c r="AC65" s="107">
        <f>IFERROR(AC23*'Klíč opční 2'!AC65,0)</f>
        <v>0</v>
      </c>
      <c r="AD65" s="107">
        <f>IFERROR(AD23*'Klíč opční 2'!AD65,0)</f>
        <v>0</v>
      </c>
      <c r="AE65" s="107">
        <f>IFERROR(AE23*'Klíč opční 2'!AE65,0)</f>
        <v>0</v>
      </c>
      <c r="AF65" s="107">
        <f>IFERROR(AF23*'Klíč opční 2'!AF65,0)</f>
        <v>0</v>
      </c>
      <c r="AG65" s="107">
        <f>IFERROR(AG23*'Klíč opční 2'!AG65,0)</f>
        <v>0</v>
      </c>
      <c r="AH65" s="107">
        <f>IFERROR(AH23*'Klíč opční 2'!AH65,0)</f>
        <v>0</v>
      </c>
      <c r="AI65" s="107">
        <f>IFERROR(AI23*'Klíč opční 2'!AI65,0)</f>
        <v>0</v>
      </c>
      <c r="AJ65" s="107">
        <f>IFERROR(AJ23*'Klíč opční 2'!AJ65,0)</f>
        <v>0</v>
      </c>
      <c r="AK65" s="107">
        <f>IFERROR(AK23*'Klíč opční 2'!AK65,0)</f>
        <v>0</v>
      </c>
      <c r="AL65" s="24">
        <f t="shared" si="19"/>
        <v>0</v>
      </c>
      <c r="AM65" s="107">
        <f t="shared" si="20"/>
        <v>0</v>
      </c>
      <c r="AN65" s="107">
        <f t="shared" si="21"/>
        <v>0</v>
      </c>
      <c r="AO65" s="129">
        <f t="shared" si="17"/>
        <v>0</v>
      </c>
      <c r="AP65" s="888">
        <f t="shared" si="23"/>
        <v>0</v>
      </c>
      <c r="AQ65" s="888">
        <f t="shared" si="23"/>
        <v>0</v>
      </c>
      <c r="AR65" s="888">
        <f t="shared" si="23"/>
        <v>0</v>
      </c>
      <c r="AS65" s="889">
        <f t="shared" si="23"/>
        <v>1</v>
      </c>
    </row>
    <row r="66" spans="1:45" x14ac:dyDescent="0.3">
      <c r="A66" s="4">
        <f t="shared" si="22"/>
        <v>13</v>
      </c>
      <c r="B66" s="45" t="str">
        <f t="shared" si="22"/>
        <v>Ostatní služby</v>
      </c>
      <c r="C66" s="340" t="str">
        <f t="shared" si="22"/>
        <v>13.1</v>
      </c>
      <c r="D66" s="65" t="str">
        <f t="shared" si="22"/>
        <v>Ostraha</v>
      </c>
      <c r="E66" s="107">
        <f>IFERROR(E24*'Klíč opční 2'!E66,0)</f>
        <v>0</v>
      </c>
      <c r="F66" s="107">
        <f>IFERROR(F24*'Klíč opční 2'!F66,0)</f>
        <v>0</v>
      </c>
      <c r="G66" s="107">
        <f>IFERROR(G24*'Klíč opční 2'!G66,0)</f>
        <v>0</v>
      </c>
      <c r="H66" s="107">
        <f>IFERROR(H24*'Klíč opční 2'!H66,0)</f>
        <v>0</v>
      </c>
      <c r="I66" s="107">
        <f>IFERROR(I24*'Klíč opční 2'!I66,0)</f>
        <v>0</v>
      </c>
      <c r="J66" s="107">
        <f>IFERROR(J24*'Klíč opční 2'!J66,0)</f>
        <v>0</v>
      </c>
      <c r="K66" s="107">
        <f>IFERROR(K24*'Klíč opční 2'!K66,0)</f>
        <v>0</v>
      </c>
      <c r="L66" s="107">
        <f>IFERROR(L24*'Klíč opční 2'!L66,0)</f>
        <v>0</v>
      </c>
      <c r="M66" s="107">
        <f>IFERROR(M24*'Klíč opční 2'!M66,0)</f>
        <v>0</v>
      </c>
      <c r="N66" s="107">
        <f>IFERROR(N24*'Klíč opční 2'!N66,0)</f>
        <v>0</v>
      </c>
      <c r="O66" s="107">
        <f>IFERROR(O24*'Klíč opční 2'!O66,0)</f>
        <v>0</v>
      </c>
      <c r="P66" s="107">
        <f>IFERROR(P24*'Klíč opční 2'!P66,0)</f>
        <v>0</v>
      </c>
      <c r="Q66" s="107">
        <f>IFERROR(Q24*'Klíč opční 2'!Q66,0)</f>
        <v>0</v>
      </c>
      <c r="R66" s="107">
        <f>IFERROR(R24*'Klíč opční 2'!R66,0)</f>
        <v>0</v>
      </c>
      <c r="S66" s="107">
        <f>IFERROR(S24*'Klíč opční 2'!S66,0)</f>
        <v>0</v>
      </c>
      <c r="T66" s="107">
        <f>IFERROR(T24*'Klíč opční 2'!T66,0)</f>
        <v>0</v>
      </c>
      <c r="U66" s="107">
        <f>IFERROR(U24*'Klíč opční 2'!U66,0)</f>
        <v>0</v>
      </c>
      <c r="V66" s="107">
        <f>IFERROR(V24*'Klíč opční 2'!V66,0)</f>
        <v>0</v>
      </c>
      <c r="W66" s="107">
        <f>IFERROR(W24*'Klíč opční 2'!W66,0)</f>
        <v>0</v>
      </c>
      <c r="X66" s="107">
        <f>IFERROR(X24*'Klíč opční 2'!X66,0)</f>
        <v>0</v>
      </c>
      <c r="Y66" s="107">
        <f>IFERROR(Y24*'Klíč opční 2'!Y66,0)</f>
        <v>0</v>
      </c>
      <c r="Z66" s="107">
        <f>IFERROR(Z24*'Klíč opční 2'!Z66,0)</f>
        <v>0</v>
      </c>
      <c r="AA66" s="107">
        <f>IFERROR(AA24*'Klíč opční 2'!AA66,0)</f>
        <v>0</v>
      </c>
      <c r="AB66" s="107">
        <f>IFERROR(AB24*'Klíč opční 2'!AB66,0)</f>
        <v>0</v>
      </c>
      <c r="AC66" s="107">
        <f>IFERROR(AC24*'Klíč opční 2'!AC66,0)</f>
        <v>0</v>
      </c>
      <c r="AD66" s="107">
        <f>IFERROR(AD24*'Klíč opční 2'!AD66,0)</f>
        <v>0</v>
      </c>
      <c r="AE66" s="107">
        <f>IFERROR(AE24*'Klíč opční 2'!AE66,0)</f>
        <v>0</v>
      </c>
      <c r="AF66" s="107">
        <f>IFERROR(AF24*'Klíč opční 2'!AF66,0)</f>
        <v>0</v>
      </c>
      <c r="AG66" s="107">
        <f>IFERROR(AG24*'Klíč opční 2'!AG66,0)</f>
        <v>0</v>
      </c>
      <c r="AH66" s="107">
        <f>IFERROR(AH24*'Klíč opční 2'!AH66,0)</f>
        <v>0</v>
      </c>
      <c r="AI66" s="107">
        <f>IFERROR(AI24*'Klíč opční 2'!AI66,0)</f>
        <v>0</v>
      </c>
      <c r="AJ66" s="107">
        <f>IFERROR(AJ24*'Klíč opční 2'!AJ66,0)</f>
        <v>0</v>
      </c>
      <c r="AK66" s="107">
        <f>IFERROR(AK24*'Klíč opční 2'!AK66,0)</f>
        <v>0</v>
      </c>
      <c r="AL66" s="24">
        <f t="shared" si="19"/>
        <v>0</v>
      </c>
      <c r="AM66" s="107">
        <f t="shared" si="20"/>
        <v>0</v>
      </c>
      <c r="AN66" s="107">
        <f t="shared" si="21"/>
        <v>0</v>
      </c>
      <c r="AO66" s="129">
        <f t="shared" si="17"/>
        <v>0</v>
      </c>
      <c r="AP66" s="888">
        <f t="shared" si="23"/>
        <v>0</v>
      </c>
      <c r="AQ66" s="888">
        <f t="shared" si="23"/>
        <v>0</v>
      </c>
      <c r="AR66" s="888">
        <f t="shared" si="23"/>
        <v>0</v>
      </c>
      <c r="AS66" s="889">
        <f t="shared" si="23"/>
        <v>1</v>
      </c>
    </row>
    <row r="67" spans="1:45" x14ac:dyDescent="0.3">
      <c r="A67" s="4"/>
      <c r="B67" s="45"/>
      <c r="C67" s="340" t="str">
        <f t="shared" si="22"/>
        <v>13.2</v>
      </c>
      <c r="D67" s="65" t="str">
        <f t="shared" si="22"/>
        <v>Ostatní služby</v>
      </c>
      <c r="E67" s="107">
        <f>IFERROR(E25*'Klíč opční 2'!E67,0)</f>
        <v>0</v>
      </c>
      <c r="F67" s="107">
        <f>IFERROR(F25*'Klíč opční 2'!F67,0)</f>
        <v>0</v>
      </c>
      <c r="G67" s="107">
        <f>IFERROR(G25*'Klíč opční 2'!G67,0)</f>
        <v>0</v>
      </c>
      <c r="H67" s="107">
        <f>IFERROR(H25*'Klíč opční 2'!H67,0)</f>
        <v>0</v>
      </c>
      <c r="I67" s="107">
        <f>IFERROR(I25*'Klíč opční 2'!I67,0)</f>
        <v>0</v>
      </c>
      <c r="J67" s="107">
        <f>IFERROR(J25*'Klíč opční 2'!J67,0)</f>
        <v>0</v>
      </c>
      <c r="K67" s="107">
        <f>IFERROR(K25*'Klíč opční 2'!K67,0)</f>
        <v>0</v>
      </c>
      <c r="L67" s="107">
        <f>IFERROR(L25*'Klíč opční 2'!L67,0)</f>
        <v>0</v>
      </c>
      <c r="M67" s="107">
        <f>IFERROR(M25*'Klíč opční 2'!M67,0)</f>
        <v>0</v>
      </c>
      <c r="N67" s="107">
        <f>IFERROR(N25*'Klíč opční 2'!N67,0)</f>
        <v>0</v>
      </c>
      <c r="O67" s="107">
        <f>IFERROR(O25*'Klíč opční 2'!O67,0)</f>
        <v>0</v>
      </c>
      <c r="P67" s="107">
        <f>IFERROR(P25*'Klíč opční 2'!P67,0)</f>
        <v>0</v>
      </c>
      <c r="Q67" s="107">
        <f>IFERROR(Q25*'Klíč opční 2'!Q67,0)</f>
        <v>0</v>
      </c>
      <c r="R67" s="107">
        <f>IFERROR(R25*'Klíč opční 2'!R67,0)</f>
        <v>0</v>
      </c>
      <c r="S67" s="107">
        <f>IFERROR(S25*'Klíč opční 2'!S67,0)</f>
        <v>0</v>
      </c>
      <c r="T67" s="107">
        <f>IFERROR(T25*'Klíč opční 2'!T67,0)</f>
        <v>0</v>
      </c>
      <c r="U67" s="107">
        <f>IFERROR(U25*'Klíč opční 2'!U67,0)</f>
        <v>0</v>
      </c>
      <c r="V67" s="107">
        <f>IFERROR(V25*'Klíč opční 2'!V67,0)</f>
        <v>0</v>
      </c>
      <c r="W67" s="107">
        <f>IFERROR(W25*'Klíč opční 2'!W67,0)</f>
        <v>0</v>
      </c>
      <c r="X67" s="107">
        <f>IFERROR(X25*'Klíč opční 2'!X67,0)</f>
        <v>0</v>
      </c>
      <c r="Y67" s="107">
        <f>IFERROR(Y25*'Klíč opční 2'!Y67,0)</f>
        <v>0</v>
      </c>
      <c r="Z67" s="107">
        <f>IFERROR(Z25*'Klíč opční 2'!Z67,0)</f>
        <v>0</v>
      </c>
      <c r="AA67" s="107">
        <f>IFERROR(AA25*'Klíč opční 2'!AA67,0)</f>
        <v>0</v>
      </c>
      <c r="AB67" s="107">
        <f>IFERROR(AB25*'Klíč opční 2'!AB67,0)</f>
        <v>0</v>
      </c>
      <c r="AC67" s="107">
        <f>IFERROR(AC25*'Klíč opční 2'!AC67,0)</f>
        <v>0</v>
      </c>
      <c r="AD67" s="107">
        <f>IFERROR(AD25*'Klíč opční 2'!AD67,0)</f>
        <v>0</v>
      </c>
      <c r="AE67" s="107">
        <f>IFERROR(AE25*'Klíč opční 2'!AE67,0)</f>
        <v>0</v>
      </c>
      <c r="AF67" s="107">
        <f>IFERROR(AF25*'Klíč opční 2'!AF67,0)</f>
        <v>0</v>
      </c>
      <c r="AG67" s="107">
        <f>IFERROR(AG25*'Klíč opční 2'!AG67,0)</f>
        <v>0</v>
      </c>
      <c r="AH67" s="107">
        <f>IFERROR(AH25*'Klíč opční 2'!AH67,0)</f>
        <v>0</v>
      </c>
      <c r="AI67" s="107">
        <f>IFERROR(AI25*'Klíč opční 2'!AI67,0)</f>
        <v>0</v>
      </c>
      <c r="AJ67" s="107">
        <f>IFERROR(AJ25*'Klíč opční 2'!AJ67,0)</f>
        <v>0</v>
      </c>
      <c r="AK67" s="107">
        <f>IFERROR(AK25*'Klíč opční 2'!AK67,0)</f>
        <v>0</v>
      </c>
      <c r="AL67" s="24">
        <f t="shared" si="19"/>
        <v>0</v>
      </c>
      <c r="AM67" s="107">
        <f t="shared" si="20"/>
        <v>0</v>
      </c>
      <c r="AN67" s="107">
        <f t="shared" si="21"/>
        <v>0</v>
      </c>
      <c r="AO67" s="129">
        <f t="shared" si="17"/>
        <v>0</v>
      </c>
      <c r="AP67" s="888">
        <f t="shared" si="23"/>
        <v>0</v>
      </c>
      <c r="AQ67" s="888">
        <f t="shared" si="23"/>
        <v>0</v>
      </c>
      <c r="AR67" s="888">
        <f t="shared" si="23"/>
        <v>0</v>
      </c>
      <c r="AS67" s="889">
        <f t="shared" si="23"/>
        <v>1</v>
      </c>
    </row>
    <row r="68" spans="1:45" x14ac:dyDescent="0.3">
      <c r="A68" s="4">
        <f t="shared" ref="A68:B80" si="24">IF(A26="","",A26)</f>
        <v>14</v>
      </c>
      <c r="B68" s="45" t="str">
        <f t="shared" si="24"/>
        <v>Provozní režie</v>
      </c>
      <c r="C68" s="340" t="str">
        <f t="shared" si="22"/>
        <v/>
      </c>
      <c r="D68" s="65" t="str">
        <f t="shared" si="22"/>
        <v/>
      </c>
      <c r="E68" s="107">
        <f>IFERROR(E26*'Klíč opční 2'!E68,0)</f>
        <v>0</v>
      </c>
      <c r="F68" s="107">
        <f>IFERROR(F26*'Klíč opční 2'!F68,0)</f>
        <v>0</v>
      </c>
      <c r="G68" s="107">
        <f>IFERROR(G26*'Klíč opční 2'!G68,0)</f>
        <v>0</v>
      </c>
      <c r="H68" s="107">
        <f>IFERROR(H26*'Klíč opční 2'!H68,0)</f>
        <v>0</v>
      </c>
      <c r="I68" s="107">
        <f>IFERROR(I26*'Klíč opční 2'!I68,0)</f>
        <v>0</v>
      </c>
      <c r="J68" s="107">
        <f>IFERROR(J26*'Klíč opční 2'!J68,0)</f>
        <v>0</v>
      </c>
      <c r="K68" s="107">
        <f>IFERROR(K26*'Klíč opční 2'!K68,0)</f>
        <v>0</v>
      </c>
      <c r="L68" s="107">
        <f>IFERROR(L26*'Klíč opční 2'!L68,0)</f>
        <v>0</v>
      </c>
      <c r="M68" s="107">
        <f>IFERROR(M26*'Klíč opční 2'!M68,0)</f>
        <v>0</v>
      </c>
      <c r="N68" s="107">
        <f>IFERROR(N26*'Klíč opční 2'!N68,0)</f>
        <v>0</v>
      </c>
      <c r="O68" s="107">
        <f>IFERROR(O26*'Klíč opční 2'!O68,0)</f>
        <v>0</v>
      </c>
      <c r="P68" s="107">
        <f>IFERROR(P26*'Klíč opční 2'!P68,0)</f>
        <v>0</v>
      </c>
      <c r="Q68" s="107">
        <f>IFERROR(Q26*'Klíč opční 2'!Q68,0)</f>
        <v>0</v>
      </c>
      <c r="R68" s="107">
        <f>IFERROR(R26*'Klíč opční 2'!R68,0)</f>
        <v>0</v>
      </c>
      <c r="S68" s="107">
        <f>IFERROR(S26*'Klíč opční 2'!S68,0)</f>
        <v>0</v>
      </c>
      <c r="T68" s="107">
        <f>IFERROR(T26*'Klíč opční 2'!T68,0)</f>
        <v>0</v>
      </c>
      <c r="U68" s="107">
        <f>IFERROR(U26*'Klíč opční 2'!U68,0)</f>
        <v>0</v>
      </c>
      <c r="V68" s="107">
        <f>IFERROR(V26*'Klíč opční 2'!V68,0)</f>
        <v>0</v>
      </c>
      <c r="W68" s="107">
        <f>IFERROR(W26*'Klíč opční 2'!W68,0)</f>
        <v>0</v>
      </c>
      <c r="X68" s="107">
        <f>IFERROR(X26*'Klíč opční 2'!X68,0)</f>
        <v>0</v>
      </c>
      <c r="Y68" s="107">
        <f>IFERROR(Y26*'Klíč opční 2'!Y68,0)</f>
        <v>0</v>
      </c>
      <c r="Z68" s="107">
        <f>IFERROR(Z26*'Klíč opční 2'!Z68,0)</f>
        <v>0</v>
      </c>
      <c r="AA68" s="107">
        <f>IFERROR(AA26*'Klíč opční 2'!AA68,0)</f>
        <v>0</v>
      </c>
      <c r="AB68" s="107">
        <f>IFERROR(AB26*'Klíč opční 2'!AB68,0)</f>
        <v>0</v>
      </c>
      <c r="AC68" s="107">
        <f>IFERROR(AC26*'Klíč opční 2'!AC68,0)</f>
        <v>0</v>
      </c>
      <c r="AD68" s="107">
        <f>IFERROR(AD26*'Klíč opční 2'!AD68,0)</f>
        <v>0</v>
      </c>
      <c r="AE68" s="107">
        <f>IFERROR(AE26*'Klíč opční 2'!AE68,0)</f>
        <v>0</v>
      </c>
      <c r="AF68" s="107">
        <f>IFERROR(AF26*'Klíč opční 2'!AF68,0)</f>
        <v>0</v>
      </c>
      <c r="AG68" s="107">
        <f>IFERROR(AG26*'Klíč opční 2'!AG68,0)</f>
        <v>0</v>
      </c>
      <c r="AH68" s="107">
        <f>IFERROR(AH26*'Klíč opční 2'!AH68,0)</f>
        <v>0</v>
      </c>
      <c r="AI68" s="107">
        <f>IFERROR(AI26*'Klíč opční 2'!AI68,0)</f>
        <v>0</v>
      </c>
      <c r="AJ68" s="107">
        <f>IFERROR(AJ26*'Klíč opční 2'!AJ68,0)</f>
        <v>0</v>
      </c>
      <c r="AK68" s="107">
        <f>IFERROR(AK26*'Klíč opční 2'!AK68,0)</f>
        <v>0</v>
      </c>
      <c r="AL68" s="24">
        <f t="shared" si="19"/>
        <v>0</v>
      </c>
      <c r="AM68" s="107">
        <f t="shared" si="20"/>
        <v>0</v>
      </c>
      <c r="AN68" s="107">
        <f t="shared" si="21"/>
        <v>0</v>
      </c>
      <c r="AO68" s="129">
        <f t="shared" si="17"/>
        <v>0</v>
      </c>
      <c r="AP68" s="888">
        <f t="shared" si="23"/>
        <v>0</v>
      </c>
      <c r="AQ68" s="888">
        <f t="shared" si="23"/>
        <v>0</v>
      </c>
      <c r="AR68" s="888">
        <f t="shared" si="23"/>
        <v>0</v>
      </c>
      <c r="AS68" s="889">
        <f t="shared" si="23"/>
        <v>1</v>
      </c>
    </row>
    <row r="69" spans="1:45" x14ac:dyDescent="0.3">
      <c r="A69" s="4">
        <f t="shared" si="24"/>
        <v>15</v>
      </c>
      <c r="B69" s="45" t="str">
        <f t="shared" si="24"/>
        <v>Správní režie</v>
      </c>
      <c r="C69" s="340" t="str">
        <f t="shared" si="22"/>
        <v/>
      </c>
      <c r="D69" s="65" t="str">
        <f t="shared" si="22"/>
        <v/>
      </c>
      <c r="E69" s="107">
        <f>IFERROR(E27*'Klíč opční 2'!E69,0)</f>
        <v>0</v>
      </c>
      <c r="F69" s="107">
        <f>IFERROR(F27*'Klíč opční 2'!F69,0)</f>
        <v>0</v>
      </c>
      <c r="G69" s="107">
        <f>IFERROR(G27*'Klíč opční 2'!G69,0)</f>
        <v>0</v>
      </c>
      <c r="H69" s="107">
        <f>IFERROR(H27*'Klíč opční 2'!H69,0)</f>
        <v>0</v>
      </c>
      <c r="I69" s="107">
        <f>IFERROR(I27*'Klíč opční 2'!I69,0)</f>
        <v>0</v>
      </c>
      <c r="J69" s="107">
        <f>IFERROR(J27*'Klíč opční 2'!J69,0)</f>
        <v>0</v>
      </c>
      <c r="K69" s="107">
        <f>IFERROR(K27*'Klíč opční 2'!K69,0)</f>
        <v>0</v>
      </c>
      <c r="L69" s="107">
        <f>IFERROR(L27*'Klíč opční 2'!L69,0)</f>
        <v>0</v>
      </c>
      <c r="M69" s="107">
        <f>IFERROR(M27*'Klíč opční 2'!M69,0)</f>
        <v>0</v>
      </c>
      <c r="N69" s="107">
        <f>IFERROR(N27*'Klíč opční 2'!N69,0)</f>
        <v>0</v>
      </c>
      <c r="O69" s="107">
        <f>IFERROR(O27*'Klíč opční 2'!O69,0)</f>
        <v>0</v>
      </c>
      <c r="P69" s="107">
        <f>IFERROR(P27*'Klíč opční 2'!P69,0)</f>
        <v>0</v>
      </c>
      <c r="Q69" s="107">
        <f>IFERROR(Q27*'Klíč opční 2'!Q69,0)</f>
        <v>0</v>
      </c>
      <c r="R69" s="107">
        <f>IFERROR(R27*'Klíč opční 2'!R69,0)</f>
        <v>0</v>
      </c>
      <c r="S69" s="107">
        <f>IFERROR(S27*'Klíč opční 2'!S69,0)</f>
        <v>0</v>
      </c>
      <c r="T69" s="107">
        <f>IFERROR(T27*'Klíč opční 2'!T69,0)</f>
        <v>0</v>
      </c>
      <c r="U69" s="107">
        <f>IFERROR(U27*'Klíč opční 2'!U69,0)</f>
        <v>0</v>
      </c>
      <c r="V69" s="107">
        <f>IFERROR(V27*'Klíč opční 2'!V69,0)</f>
        <v>0</v>
      </c>
      <c r="W69" s="107">
        <f>IFERROR(W27*'Klíč opční 2'!W69,0)</f>
        <v>0</v>
      </c>
      <c r="X69" s="107">
        <f>IFERROR(X27*'Klíč opční 2'!X69,0)</f>
        <v>0</v>
      </c>
      <c r="Y69" s="107">
        <f>IFERROR(Y27*'Klíč opční 2'!Y69,0)</f>
        <v>0</v>
      </c>
      <c r="Z69" s="107">
        <f>IFERROR(Z27*'Klíč opční 2'!Z69,0)</f>
        <v>0</v>
      </c>
      <c r="AA69" s="107">
        <f>IFERROR(AA27*'Klíč opční 2'!AA69,0)</f>
        <v>0</v>
      </c>
      <c r="AB69" s="107">
        <f>IFERROR(AB27*'Klíč opční 2'!AB69,0)</f>
        <v>0</v>
      </c>
      <c r="AC69" s="107">
        <f>IFERROR(AC27*'Klíč opční 2'!AC69,0)</f>
        <v>0</v>
      </c>
      <c r="AD69" s="107">
        <f>IFERROR(AD27*'Klíč opční 2'!AD69,0)</f>
        <v>0</v>
      </c>
      <c r="AE69" s="107">
        <f>IFERROR(AE27*'Klíč opční 2'!AE69,0)</f>
        <v>0</v>
      </c>
      <c r="AF69" s="107">
        <f>IFERROR(AF27*'Klíč opční 2'!AF69,0)</f>
        <v>0</v>
      </c>
      <c r="AG69" s="107">
        <f>IFERROR(AG27*'Klíč opční 2'!AG69,0)</f>
        <v>0</v>
      </c>
      <c r="AH69" s="107">
        <f>IFERROR(AH27*'Klíč opční 2'!AH69,0)</f>
        <v>0</v>
      </c>
      <c r="AI69" s="107">
        <f>IFERROR(AI27*'Klíč opční 2'!AI69,0)</f>
        <v>0</v>
      </c>
      <c r="AJ69" s="107">
        <f>IFERROR(AJ27*'Klíč opční 2'!AJ69,0)</f>
        <v>0</v>
      </c>
      <c r="AK69" s="107">
        <f>IFERROR(AK27*'Klíč opční 2'!AK69,0)</f>
        <v>0</v>
      </c>
      <c r="AL69" s="24">
        <f t="shared" si="19"/>
        <v>0</v>
      </c>
      <c r="AM69" s="107">
        <f t="shared" si="20"/>
        <v>0</v>
      </c>
      <c r="AN69" s="107">
        <f t="shared" si="21"/>
        <v>0</v>
      </c>
      <c r="AO69" s="129">
        <f t="shared" si="17"/>
        <v>0</v>
      </c>
      <c r="AP69" s="888">
        <f t="shared" si="23"/>
        <v>0</v>
      </c>
      <c r="AQ69" s="888">
        <f t="shared" si="23"/>
        <v>0</v>
      </c>
      <c r="AR69" s="888">
        <f t="shared" si="23"/>
        <v>0</v>
      </c>
      <c r="AS69" s="889">
        <f t="shared" si="23"/>
        <v>1</v>
      </c>
    </row>
    <row r="70" spans="1:45" x14ac:dyDescent="0.3">
      <c r="A70" s="9">
        <f t="shared" si="24"/>
        <v>16</v>
      </c>
      <c r="B70" s="67" t="str">
        <f t="shared" si="24"/>
        <v>Zisk</v>
      </c>
      <c r="C70" s="341" t="str">
        <f t="shared" si="22"/>
        <v/>
      </c>
      <c r="D70" s="68" t="str">
        <f t="shared" si="22"/>
        <v/>
      </c>
      <c r="E70" s="107">
        <f>IFERROR(E28*'Klíč opční 2'!E70,0)</f>
        <v>0</v>
      </c>
      <c r="F70" s="107">
        <f>IFERROR(F28*'Klíč opční 2'!F70,0)</f>
        <v>0</v>
      </c>
      <c r="G70" s="107">
        <f>IFERROR(G28*'Klíč opční 2'!G70,0)</f>
        <v>0</v>
      </c>
      <c r="H70" s="107">
        <f>IFERROR(H28*'Klíč opční 2'!H70,0)</f>
        <v>0</v>
      </c>
      <c r="I70" s="107">
        <f>IFERROR(I28*'Klíč opční 2'!I70,0)</f>
        <v>0</v>
      </c>
      <c r="J70" s="107">
        <f>IFERROR(J28*'Klíč opční 2'!J70,0)</f>
        <v>0</v>
      </c>
      <c r="K70" s="107">
        <f>IFERROR(K28*'Klíč opční 2'!K70,0)</f>
        <v>0</v>
      </c>
      <c r="L70" s="107">
        <f>IFERROR(L28*'Klíč opční 2'!L70,0)</f>
        <v>0</v>
      </c>
      <c r="M70" s="107">
        <f>IFERROR(M28*'Klíč opční 2'!M70,0)</f>
        <v>0</v>
      </c>
      <c r="N70" s="107">
        <f>IFERROR(N28*'Klíč opční 2'!N70,0)</f>
        <v>0</v>
      </c>
      <c r="O70" s="107">
        <f>IFERROR(O28*'Klíč opční 2'!O70,0)</f>
        <v>0</v>
      </c>
      <c r="P70" s="107">
        <f>IFERROR(P28*'Klíč opční 2'!P70,0)</f>
        <v>0</v>
      </c>
      <c r="Q70" s="107">
        <f>IFERROR(Q28*'Klíč opční 2'!Q70,0)</f>
        <v>0</v>
      </c>
      <c r="R70" s="107">
        <f>IFERROR(R28*'Klíč opční 2'!R70,0)</f>
        <v>0</v>
      </c>
      <c r="S70" s="107">
        <f>IFERROR(S28*'Klíč opční 2'!S70,0)</f>
        <v>0</v>
      </c>
      <c r="T70" s="107">
        <f>IFERROR(T28*'Klíč opční 2'!T70,0)</f>
        <v>0</v>
      </c>
      <c r="U70" s="107">
        <f>IFERROR(U28*'Klíč opční 2'!U70,0)</f>
        <v>0</v>
      </c>
      <c r="V70" s="107">
        <f>IFERROR(V28*'Klíč opční 2'!V70,0)</f>
        <v>0</v>
      </c>
      <c r="W70" s="107">
        <f>IFERROR(W28*'Klíč opční 2'!W70,0)</f>
        <v>0</v>
      </c>
      <c r="X70" s="107">
        <f>IFERROR(X28*'Klíč opční 2'!X70,0)</f>
        <v>0</v>
      </c>
      <c r="Y70" s="107">
        <f>IFERROR(Y28*'Klíč opční 2'!Y70,0)</f>
        <v>0</v>
      </c>
      <c r="Z70" s="107">
        <f>IFERROR(Z28*'Klíč opční 2'!Z70,0)</f>
        <v>0</v>
      </c>
      <c r="AA70" s="107">
        <f>IFERROR(AA28*'Klíč opční 2'!AA70,0)</f>
        <v>0</v>
      </c>
      <c r="AB70" s="107">
        <f>IFERROR(AB28*'Klíč opční 2'!AB70,0)</f>
        <v>0</v>
      </c>
      <c r="AC70" s="107">
        <f>IFERROR(AC28*'Klíč opční 2'!AC70,0)</f>
        <v>0</v>
      </c>
      <c r="AD70" s="107">
        <f>IFERROR(AD28*'Klíč opční 2'!AD70,0)</f>
        <v>0</v>
      </c>
      <c r="AE70" s="107">
        <f>IFERROR(AE28*'Klíč opční 2'!AE70,0)</f>
        <v>0</v>
      </c>
      <c r="AF70" s="107">
        <f>IFERROR(AF28*'Klíč opční 2'!AF70,0)</f>
        <v>0</v>
      </c>
      <c r="AG70" s="107">
        <f>IFERROR(AG28*'Klíč opční 2'!AG70,0)</f>
        <v>0</v>
      </c>
      <c r="AH70" s="107">
        <f>IFERROR(AH28*'Klíč opční 2'!AH70,0)</f>
        <v>0</v>
      </c>
      <c r="AI70" s="107">
        <f>IFERROR(AI28*'Klíč opční 2'!AI70,0)</f>
        <v>0</v>
      </c>
      <c r="AJ70" s="107">
        <f>IFERROR(AJ28*'Klíč opční 2'!AJ70,0)</f>
        <v>0</v>
      </c>
      <c r="AK70" s="107">
        <f>IFERROR(AK28*'Klíč opční 2'!AK70,0)</f>
        <v>0</v>
      </c>
      <c r="AL70" s="24">
        <f t="shared" si="19"/>
        <v>0</v>
      </c>
      <c r="AM70" s="107">
        <f t="shared" si="20"/>
        <v>0</v>
      </c>
      <c r="AN70" s="107">
        <f t="shared" si="21"/>
        <v>0</v>
      </c>
      <c r="AO70" s="129">
        <f t="shared" si="17"/>
        <v>0</v>
      </c>
      <c r="AP70" s="890">
        <f t="shared" si="23"/>
        <v>0</v>
      </c>
      <c r="AQ70" s="888">
        <f t="shared" si="23"/>
        <v>0</v>
      </c>
      <c r="AR70" s="890">
        <f t="shared" si="23"/>
        <v>0</v>
      </c>
      <c r="AS70" s="891">
        <f t="shared" si="23"/>
        <v>1</v>
      </c>
    </row>
    <row r="71" spans="1:45" ht="15.6" thickBot="1" x14ac:dyDescent="0.4">
      <c r="A71" s="5">
        <f t="shared" si="24"/>
        <v>21</v>
      </c>
      <c r="B71" s="69" t="str">
        <f t="shared" si="24"/>
        <v>Výchozí cena opční 2 [tis.Kč]</v>
      </c>
      <c r="C71" s="342" t="str">
        <f>IF(C29="","",C29)</f>
        <v/>
      </c>
      <c r="D71" s="70" t="s">
        <v>468</v>
      </c>
      <c r="E71" s="108">
        <f t="shared" ref="E71:AM71" si="25">SUM(E45:E70)</f>
        <v>0</v>
      </c>
      <c r="F71" s="108">
        <f t="shared" si="25"/>
        <v>0</v>
      </c>
      <c r="G71" s="108">
        <f t="shared" si="25"/>
        <v>0</v>
      </c>
      <c r="H71" s="108">
        <f t="shared" si="25"/>
        <v>0</v>
      </c>
      <c r="I71" s="108">
        <f t="shared" si="25"/>
        <v>0</v>
      </c>
      <c r="J71" s="108">
        <f t="shared" si="25"/>
        <v>0</v>
      </c>
      <c r="K71" s="108">
        <f t="shared" si="25"/>
        <v>0</v>
      </c>
      <c r="L71" s="108">
        <f t="shared" si="25"/>
        <v>0</v>
      </c>
      <c r="M71" s="108">
        <f t="shared" si="25"/>
        <v>0</v>
      </c>
      <c r="N71" s="108">
        <f t="shared" si="25"/>
        <v>0</v>
      </c>
      <c r="O71" s="108">
        <f t="shared" si="25"/>
        <v>0</v>
      </c>
      <c r="P71" s="108">
        <f t="shared" si="25"/>
        <v>0</v>
      </c>
      <c r="Q71" s="108">
        <f t="shared" si="25"/>
        <v>0</v>
      </c>
      <c r="R71" s="108">
        <f t="shared" si="25"/>
        <v>0</v>
      </c>
      <c r="S71" s="108">
        <f t="shared" si="25"/>
        <v>0</v>
      </c>
      <c r="T71" s="108">
        <f t="shared" si="25"/>
        <v>0</v>
      </c>
      <c r="U71" s="108">
        <f t="shared" si="25"/>
        <v>0</v>
      </c>
      <c r="V71" s="108">
        <f t="shared" si="25"/>
        <v>0</v>
      </c>
      <c r="W71" s="108">
        <f t="shared" si="25"/>
        <v>0</v>
      </c>
      <c r="X71" s="108">
        <f t="shared" si="25"/>
        <v>0</v>
      </c>
      <c r="Y71" s="108">
        <f t="shared" si="25"/>
        <v>0</v>
      </c>
      <c r="Z71" s="108">
        <f t="shared" si="25"/>
        <v>0</v>
      </c>
      <c r="AA71" s="108">
        <f t="shared" si="25"/>
        <v>0</v>
      </c>
      <c r="AB71" s="108">
        <f t="shared" si="25"/>
        <v>0</v>
      </c>
      <c r="AC71" s="108">
        <f t="shared" si="25"/>
        <v>0</v>
      </c>
      <c r="AD71" s="108">
        <f t="shared" si="25"/>
        <v>0</v>
      </c>
      <c r="AE71" s="108">
        <f t="shared" si="25"/>
        <v>0</v>
      </c>
      <c r="AF71" s="108">
        <f t="shared" si="25"/>
        <v>0</v>
      </c>
      <c r="AG71" s="108">
        <f t="shared" si="25"/>
        <v>0</v>
      </c>
      <c r="AH71" s="108">
        <f t="shared" si="25"/>
        <v>0</v>
      </c>
      <c r="AI71" s="108">
        <f t="shared" si="25"/>
        <v>0</v>
      </c>
      <c r="AJ71" s="108">
        <f t="shared" si="25"/>
        <v>0</v>
      </c>
      <c r="AK71" s="108">
        <f t="shared" si="25"/>
        <v>0</v>
      </c>
      <c r="AL71" s="27">
        <f t="shared" si="25"/>
        <v>0</v>
      </c>
      <c r="AM71" s="108">
        <f t="shared" si="25"/>
        <v>0</v>
      </c>
      <c r="AN71" s="108">
        <f t="shared" ref="AN71:AN79" si="26">SUM(E71:AK71)</f>
        <v>0</v>
      </c>
      <c r="AO71" s="130">
        <f t="shared" si="17"/>
        <v>0</v>
      </c>
      <c r="AP71" s="892">
        <f>SUMPRODUCT($AN45:$AN70,AP45:AP70)</f>
        <v>0</v>
      </c>
      <c r="AQ71" s="892">
        <f>SUMPRODUCT($AN45:$AN70,AQ45:AQ70)</f>
        <v>0</v>
      </c>
      <c r="AR71" s="892">
        <f>SUMPRODUCT($AN45:$AN70,AR45:AR70)</f>
        <v>0</v>
      </c>
      <c r="AS71" s="893">
        <f>SUMPRODUCT($AN45:$AN70,AS45:AS70)</f>
        <v>0</v>
      </c>
    </row>
    <row r="72" spans="1:45"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787"/>
      <c r="AM72" s="529"/>
      <c r="AN72" s="556"/>
      <c r="AO72" s="531"/>
      <c r="AP72" s="894"/>
      <c r="AQ72" s="894"/>
      <c r="AR72" s="894"/>
      <c r="AS72" s="895"/>
    </row>
    <row r="73" spans="1:45"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788"/>
      <c r="AM73" s="539"/>
      <c r="AN73" s="557"/>
      <c r="AO73" s="541"/>
      <c r="AP73" s="896"/>
      <c r="AQ73" s="896"/>
      <c r="AR73" s="896"/>
      <c r="AS73" s="897"/>
    </row>
    <row r="74" spans="1:45"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788"/>
      <c r="AM74" s="539"/>
      <c r="AN74" s="557"/>
      <c r="AO74" s="541"/>
      <c r="AP74" s="896"/>
      <c r="AQ74" s="896"/>
      <c r="AR74" s="896"/>
      <c r="AS74" s="897"/>
    </row>
    <row r="75" spans="1:45"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788"/>
      <c r="AM75" s="539"/>
      <c r="AN75" s="557"/>
      <c r="AO75" s="541"/>
      <c r="AP75" s="896"/>
      <c r="AQ75" s="896"/>
      <c r="AR75" s="896"/>
      <c r="AS75" s="897"/>
    </row>
    <row r="76" spans="1:45"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788"/>
      <c r="AM76" s="539"/>
      <c r="AN76" s="557"/>
      <c r="AO76" s="541"/>
      <c r="AP76" s="896"/>
      <c r="AQ76" s="896"/>
      <c r="AR76" s="896"/>
      <c r="AS76" s="897"/>
    </row>
    <row r="77" spans="1:45"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789"/>
      <c r="AM77" s="542"/>
      <c r="AN77" s="542"/>
      <c r="AO77" s="545"/>
      <c r="AP77" s="896"/>
      <c r="AQ77" s="896"/>
      <c r="AR77" s="896"/>
      <c r="AS77" s="897"/>
    </row>
    <row r="78" spans="1:45"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789"/>
      <c r="AM78" s="550"/>
      <c r="AN78" s="550"/>
      <c r="AO78" s="545"/>
      <c r="AP78" s="898"/>
      <c r="AQ78" s="898"/>
      <c r="AR78" s="898"/>
      <c r="AS78" s="899"/>
    </row>
    <row r="79" spans="1:45" ht="15" x14ac:dyDescent="0.35">
      <c r="A79" s="9">
        <f t="shared" si="24"/>
        <v>26</v>
      </c>
      <c r="B79" s="67" t="str">
        <f t="shared" si="24"/>
        <v>Výchozí dopravní výkon opční 2[tis.vlkm]</v>
      </c>
      <c r="C79" s="67"/>
      <c r="D79" s="76" t="s">
        <v>469</v>
      </c>
      <c r="E79" s="109">
        <f>'Provoz opční 2'!C15</f>
        <v>0</v>
      </c>
      <c r="F79" s="109">
        <f>'Provoz opční 2'!D15</f>
        <v>0</v>
      </c>
      <c r="G79" s="109">
        <f>'Provoz opční 2'!E15</f>
        <v>0</v>
      </c>
      <c r="H79" s="109">
        <f>'Provoz opční 2'!F15</f>
        <v>0</v>
      </c>
      <c r="I79" s="109">
        <f>'Provoz opční 2'!G15</f>
        <v>0</v>
      </c>
      <c r="J79" s="109">
        <f>'Provoz opční 2'!H15</f>
        <v>0</v>
      </c>
      <c r="K79" s="109">
        <f>'Provoz opční 2'!I15</f>
        <v>340417.69999999995</v>
      </c>
      <c r="L79" s="109">
        <f>'Provoz opční 2'!J15</f>
        <v>727263.79999999993</v>
      </c>
      <c r="M79" s="109">
        <f>'Provoz opční 2'!K15</f>
        <v>727263.79999999993</v>
      </c>
      <c r="N79" s="109">
        <f>'Provoz opční 2'!L15</f>
        <v>727263.79999999993</v>
      </c>
      <c r="O79" s="109">
        <f>'Provoz opční 2'!M15</f>
        <v>727263.79999999993</v>
      </c>
      <c r="P79" s="109">
        <f>'Provoz opční 2'!N15</f>
        <v>727263.79999999993</v>
      </c>
      <c r="Q79" s="109">
        <f>'Provoz opční 2'!O15</f>
        <v>727263.79999999993</v>
      </c>
      <c r="R79" s="109">
        <f>'Provoz opční 2'!P15</f>
        <v>727263.79999999993</v>
      </c>
      <c r="S79" s="109">
        <f>'Provoz opční 2'!Q15</f>
        <v>727263.79999999993</v>
      </c>
      <c r="T79" s="109">
        <f>'Provoz opční 2'!R15</f>
        <v>727263.79999999993</v>
      </c>
      <c r="U79" s="109">
        <f>'Provoz opční 2'!S15</f>
        <v>727263.79999999993</v>
      </c>
      <c r="V79" s="109">
        <f>'Provoz opční 2'!T15</f>
        <v>727263.79999999993</v>
      </c>
      <c r="W79" s="109">
        <f>'Provoz opční 2'!U15</f>
        <v>727263.79999999993</v>
      </c>
      <c r="X79" s="109">
        <f>'Provoz opční 2'!V15</f>
        <v>727263.79999999993</v>
      </c>
      <c r="Y79" s="109">
        <f>'Provoz opční 2'!W15</f>
        <v>727263.79999999993</v>
      </c>
      <c r="Z79" s="109">
        <f>'Provoz opční 2'!X15</f>
        <v>727263.79999999993</v>
      </c>
      <c r="AA79" s="109">
        <f>'Provoz opční 2'!Y15</f>
        <v>727263.79999999993</v>
      </c>
      <c r="AB79" s="109">
        <f>'Provoz opční 2'!Z15</f>
        <v>727263.79999999993</v>
      </c>
      <c r="AC79" s="109">
        <f>'Provoz opční 2'!AA15</f>
        <v>727263.79999999993</v>
      </c>
      <c r="AD79" s="109">
        <f>'Provoz opční 2'!AB15</f>
        <v>727263.79999999993</v>
      </c>
      <c r="AE79" s="109">
        <f>'Provoz opční 2'!AC15</f>
        <v>727263.79999999993</v>
      </c>
      <c r="AF79" s="109">
        <f>'Provoz opční 2'!AD15</f>
        <v>727263.79999999993</v>
      </c>
      <c r="AG79" s="109">
        <f>'Provoz opční 2'!AE15</f>
        <v>727263.79999999993</v>
      </c>
      <c r="AH79" s="109">
        <f>'Provoz opční 2'!AF15</f>
        <v>727263.79999999993</v>
      </c>
      <c r="AI79" s="109">
        <f>'Provoz opční 2'!AG15</f>
        <v>727263.79999999993</v>
      </c>
      <c r="AJ79" s="109">
        <f>'Provoz opční 2'!AH15</f>
        <v>727263.79999999993</v>
      </c>
      <c r="AK79" s="109">
        <f>'Provoz opční 2'!AI15</f>
        <v>727263.79999999993</v>
      </c>
      <c r="AL79" s="24">
        <f t="shared" ref="AL79" si="27">SUM(E79:V79)</f>
        <v>8340319.4999999981</v>
      </c>
      <c r="AM79" s="107">
        <f t="shared" ref="AM79" si="28">SUM(W79:AK79)</f>
        <v>10908957.000000002</v>
      </c>
      <c r="AN79" s="49">
        <f t="shared" si="26"/>
        <v>19249276.500000007</v>
      </c>
      <c r="AO79" s="420" t="s">
        <v>134</v>
      </c>
      <c r="AP79" s="900">
        <f>$AN79</f>
        <v>19249276.500000007</v>
      </c>
      <c r="AQ79" s="900">
        <f>$AN79</f>
        <v>19249276.500000007</v>
      </c>
      <c r="AR79" s="900">
        <f t="shared" ref="AR79:AS79" si="29">$AN79</f>
        <v>19249276.500000007</v>
      </c>
      <c r="AS79" s="901">
        <f t="shared" si="29"/>
        <v>19249276.500000007</v>
      </c>
    </row>
    <row r="80" spans="1:45" ht="15.6" thickBot="1" x14ac:dyDescent="0.4">
      <c r="A80" s="5">
        <f t="shared" si="24"/>
        <v>27</v>
      </c>
      <c r="B80" s="69" t="str">
        <f t="shared" si="24"/>
        <v>Výchozí jednotková cena opční 2 [Kč/vlkm]</v>
      </c>
      <c r="C80" s="69"/>
      <c r="D80" s="70" t="s">
        <v>470</v>
      </c>
      <c r="E80" s="105">
        <f t="shared" ref="E80:AS80" si="30">IFERROR(E71/E79,0)</f>
        <v>0</v>
      </c>
      <c r="F80" s="105">
        <f t="shared" si="30"/>
        <v>0</v>
      </c>
      <c r="G80" s="105">
        <f t="shared" si="30"/>
        <v>0</v>
      </c>
      <c r="H80" s="105">
        <f t="shared" si="30"/>
        <v>0</v>
      </c>
      <c r="I80" s="105">
        <f t="shared" si="30"/>
        <v>0</v>
      </c>
      <c r="J80" s="105">
        <f t="shared" si="30"/>
        <v>0</v>
      </c>
      <c r="K80" s="105">
        <f t="shared" si="30"/>
        <v>0</v>
      </c>
      <c r="L80" s="105">
        <f t="shared" si="30"/>
        <v>0</v>
      </c>
      <c r="M80" s="105">
        <f t="shared" si="30"/>
        <v>0</v>
      </c>
      <c r="N80" s="105">
        <f t="shared" si="30"/>
        <v>0</v>
      </c>
      <c r="O80" s="105">
        <f t="shared" si="30"/>
        <v>0</v>
      </c>
      <c r="P80" s="105">
        <f t="shared" si="30"/>
        <v>0</v>
      </c>
      <c r="Q80" s="105">
        <f t="shared" si="30"/>
        <v>0</v>
      </c>
      <c r="R80" s="105">
        <f t="shared" si="30"/>
        <v>0</v>
      </c>
      <c r="S80" s="105">
        <f t="shared" si="30"/>
        <v>0</v>
      </c>
      <c r="T80" s="105">
        <f t="shared" si="30"/>
        <v>0</v>
      </c>
      <c r="U80" s="105">
        <f t="shared" si="30"/>
        <v>0</v>
      </c>
      <c r="V80" s="105">
        <f t="shared" si="30"/>
        <v>0</v>
      </c>
      <c r="W80" s="105">
        <f t="shared" si="30"/>
        <v>0</v>
      </c>
      <c r="X80" s="105">
        <f t="shared" si="30"/>
        <v>0</v>
      </c>
      <c r="Y80" s="105">
        <f t="shared" si="30"/>
        <v>0</v>
      </c>
      <c r="Z80" s="105">
        <f t="shared" si="30"/>
        <v>0</v>
      </c>
      <c r="AA80" s="105">
        <f t="shared" si="30"/>
        <v>0</v>
      </c>
      <c r="AB80" s="105">
        <f t="shared" si="30"/>
        <v>0</v>
      </c>
      <c r="AC80" s="105">
        <f t="shared" si="30"/>
        <v>0</v>
      </c>
      <c r="AD80" s="105">
        <f t="shared" si="30"/>
        <v>0</v>
      </c>
      <c r="AE80" s="105">
        <f t="shared" si="30"/>
        <v>0</v>
      </c>
      <c r="AF80" s="105">
        <f t="shared" si="30"/>
        <v>0</v>
      </c>
      <c r="AG80" s="105">
        <f t="shared" si="30"/>
        <v>0</v>
      </c>
      <c r="AH80" s="105">
        <f t="shared" si="30"/>
        <v>0</v>
      </c>
      <c r="AI80" s="105">
        <f t="shared" si="30"/>
        <v>0</v>
      </c>
      <c r="AJ80" s="105">
        <f t="shared" si="30"/>
        <v>0</v>
      </c>
      <c r="AK80" s="105">
        <f t="shared" si="30"/>
        <v>0</v>
      </c>
      <c r="AL80" s="790">
        <f t="shared" si="30"/>
        <v>0</v>
      </c>
      <c r="AM80" s="105">
        <f t="shared" si="30"/>
        <v>0</v>
      </c>
      <c r="AN80" s="793">
        <f t="shared" si="30"/>
        <v>0</v>
      </c>
      <c r="AO80" s="393" t="s">
        <v>134</v>
      </c>
      <c r="AP80" s="902">
        <f t="shared" si="30"/>
        <v>0</v>
      </c>
      <c r="AQ80" s="902">
        <f t="shared" si="30"/>
        <v>0</v>
      </c>
      <c r="AR80" s="902">
        <f t="shared" si="30"/>
        <v>0</v>
      </c>
      <c r="AS80" s="903">
        <f t="shared" si="30"/>
        <v>0</v>
      </c>
    </row>
    <row r="81" spans="1:45" hidden="1" x14ac:dyDescent="0.3">
      <c r="A81" s="9"/>
      <c r="B81" s="67"/>
      <c r="C81" s="67"/>
      <c r="D81" s="114"/>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697"/>
      <c r="AM81" s="697"/>
      <c r="AN81" s="101"/>
      <c r="AO81" s="101"/>
      <c r="AP81" s="916"/>
      <c r="AQ81" s="916"/>
      <c r="AR81" s="916"/>
      <c r="AS81" s="916"/>
    </row>
    <row r="82" spans="1:45" ht="15" hidden="1" thickBot="1" x14ac:dyDescent="0.35">
      <c r="A82" s="10"/>
      <c r="B82" s="120"/>
      <c r="C82" s="115"/>
      <c r="D82" s="116"/>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697"/>
      <c r="AM82" s="697"/>
      <c r="AP82" s="916"/>
      <c r="AQ82" s="916"/>
      <c r="AR82" s="916"/>
      <c r="AS82" s="916"/>
    </row>
    <row r="83" spans="1:45" hidden="1" x14ac:dyDescent="0.3">
      <c r="AP83" s="916"/>
      <c r="AQ83" s="916"/>
      <c r="AR83" s="916"/>
      <c r="AS83" s="916"/>
    </row>
    <row r="84" spans="1:45" ht="15" thickBot="1" x14ac:dyDescent="0.35">
      <c r="C84" s="77"/>
      <c r="D84" s="79"/>
      <c r="AN84" s="560"/>
      <c r="AP84" s="916"/>
      <c r="AQ84" s="916"/>
      <c r="AR84" s="916"/>
      <c r="AS84" s="916"/>
    </row>
    <row r="85" spans="1:45" x14ac:dyDescent="0.3">
      <c r="A85" s="18" t="s">
        <v>465</v>
      </c>
      <c r="B85" s="18"/>
      <c r="C85" s="19"/>
      <c r="D85" s="19" t="str">
        <f>'Provoz výchozí'!B25</f>
        <v>HMP</v>
      </c>
      <c r="E85" s="96" t="str">
        <f>E1</f>
        <v>Kalendářní rok</v>
      </c>
      <c r="F85" s="96"/>
      <c r="G85" s="96"/>
      <c r="H85" s="96"/>
      <c r="I85" s="96" t="str">
        <f>I1</f>
        <v>Kalendářní rok</v>
      </c>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1023" t="s">
        <v>78</v>
      </c>
      <c r="AM85" s="1024"/>
      <c r="AN85" s="1025"/>
      <c r="AO85" s="758" t="s">
        <v>79</v>
      </c>
      <c r="AP85" s="1017" t="s">
        <v>77</v>
      </c>
      <c r="AQ85" s="1018"/>
      <c r="AR85" s="1018"/>
      <c r="AS85" s="1019"/>
    </row>
    <row r="86" spans="1:45" ht="15" thickBot="1" x14ac:dyDescent="0.35">
      <c r="A86" s="6" t="s">
        <v>629</v>
      </c>
      <c r="B86" s="60"/>
      <c r="C86" s="40"/>
      <c r="D86" s="61"/>
      <c r="E86" s="7" t="str">
        <f>E2</f>
        <v>XII/29</v>
      </c>
      <c r="F86" s="7" t="str">
        <f>F2</f>
        <v>I-VI/30</v>
      </c>
      <c r="G86" s="7" t="str">
        <f>G2</f>
        <v>VI-XII/30</v>
      </c>
      <c r="H86" s="7" t="str">
        <f>H2</f>
        <v>XII/30</v>
      </c>
      <c r="I86" s="7">
        <f>I2</f>
        <v>2031</v>
      </c>
      <c r="J86" s="7">
        <f t="shared" ref="J86:AK86" si="31">J2</f>
        <v>2032</v>
      </c>
      <c r="K86" s="7">
        <f t="shared" si="31"/>
        <v>2033</v>
      </c>
      <c r="L86" s="7">
        <f t="shared" si="31"/>
        <v>2034</v>
      </c>
      <c r="M86" s="7">
        <f t="shared" si="31"/>
        <v>2035</v>
      </c>
      <c r="N86" s="7">
        <f t="shared" si="31"/>
        <v>2036</v>
      </c>
      <c r="O86" s="7">
        <f t="shared" si="31"/>
        <v>2037</v>
      </c>
      <c r="P86" s="7">
        <f t="shared" si="31"/>
        <v>2038</v>
      </c>
      <c r="Q86" s="7">
        <f t="shared" si="31"/>
        <v>2039</v>
      </c>
      <c r="R86" s="7">
        <f t="shared" si="31"/>
        <v>2040</v>
      </c>
      <c r="S86" s="7">
        <f t="shared" si="31"/>
        <v>2041</v>
      </c>
      <c r="T86" s="7">
        <f t="shared" si="31"/>
        <v>2042</v>
      </c>
      <c r="U86" s="7">
        <f t="shared" si="31"/>
        <v>2043</v>
      </c>
      <c r="V86" s="7">
        <f t="shared" si="31"/>
        <v>2044</v>
      </c>
      <c r="W86" s="7">
        <f t="shared" si="31"/>
        <v>2045</v>
      </c>
      <c r="X86" s="7">
        <f t="shared" si="31"/>
        <v>2046</v>
      </c>
      <c r="Y86" s="7">
        <f t="shared" si="31"/>
        <v>2047</v>
      </c>
      <c r="Z86" s="7">
        <f t="shared" si="31"/>
        <v>2048</v>
      </c>
      <c r="AA86" s="7">
        <f t="shared" si="31"/>
        <v>2049</v>
      </c>
      <c r="AB86" s="7">
        <f t="shared" si="31"/>
        <v>2050</v>
      </c>
      <c r="AC86" s="7">
        <f t="shared" si="31"/>
        <v>2051</v>
      </c>
      <c r="AD86" s="7">
        <f t="shared" si="31"/>
        <v>2052</v>
      </c>
      <c r="AE86" s="7">
        <f t="shared" si="31"/>
        <v>2053</v>
      </c>
      <c r="AF86" s="7">
        <f t="shared" si="31"/>
        <v>2054</v>
      </c>
      <c r="AG86" s="7">
        <f t="shared" si="31"/>
        <v>2055</v>
      </c>
      <c r="AH86" s="7">
        <f t="shared" si="31"/>
        <v>2056</v>
      </c>
      <c r="AI86" s="7">
        <f t="shared" si="31"/>
        <v>2057</v>
      </c>
      <c r="AJ86" s="7">
        <f t="shared" si="31"/>
        <v>2058</v>
      </c>
      <c r="AK86" s="7">
        <f t="shared" si="31"/>
        <v>2059</v>
      </c>
      <c r="AL86" s="156" t="s">
        <v>667</v>
      </c>
      <c r="AM86" s="7" t="s">
        <v>668</v>
      </c>
      <c r="AN86" s="40" t="s">
        <v>76</v>
      </c>
      <c r="AO86" s="757" t="s">
        <v>76</v>
      </c>
      <c r="AP86" s="884" t="s">
        <v>80</v>
      </c>
      <c r="AQ86" s="884" t="s">
        <v>81</v>
      </c>
      <c r="AR86" s="884" t="s">
        <v>82</v>
      </c>
      <c r="AS86" s="885" t="s">
        <v>83</v>
      </c>
    </row>
    <row r="87" spans="1:45" ht="15" thickTop="1" x14ac:dyDescent="0.3">
      <c r="A87" s="3">
        <f t="shared" ref="A87:D102" si="32">IF(A45="","",A45)</f>
        <v>1</v>
      </c>
      <c r="B87" s="44" t="str">
        <f t="shared" si="32"/>
        <v>Trakční energie a palivo</v>
      </c>
      <c r="C87" s="62">
        <f t="shared" si="32"/>
        <v>1.1000000000000001</v>
      </c>
      <c r="D87" s="63" t="str">
        <f t="shared" si="32"/>
        <v>Elektrická energie</v>
      </c>
      <c r="E87" s="104">
        <f>IFERROR(E3*'Klíč opční 2'!E87,0)</f>
        <v>0</v>
      </c>
      <c r="F87" s="104">
        <f>IFERROR(F3*'Klíč opční 2'!F87,0)</f>
        <v>0</v>
      </c>
      <c r="G87" s="104">
        <f>IFERROR(G3*'Klíč opční 2'!G87,0)</f>
        <v>0</v>
      </c>
      <c r="H87" s="104">
        <f>IFERROR(H3*'Klíč opční 2'!H87,0)</f>
        <v>0</v>
      </c>
      <c r="I87" s="104">
        <f>IFERROR(I3*'Klíč opční 2'!I87,0)</f>
        <v>0</v>
      </c>
      <c r="J87" s="104">
        <f>IFERROR(J3*'Klíč opční 2'!J87,0)</f>
        <v>0</v>
      </c>
      <c r="K87" s="104">
        <f>IFERROR(K3*'Klíč opční 2'!K87,0)</f>
        <v>0</v>
      </c>
      <c r="L87" s="104">
        <f>IFERROR(L3*'Klíč opční 2'!L87,0)</f>
        <v>0</v>
      </c>
      <c r="M87" s="104">
        <f>IFERROR(M3*'Klíč opční 2'!M87,0)</f>
        <v>0</v>
      </c>
      <c r="N87" s="104">
        <f>IFERROR(N3*'Klíč opční 2'!N87,0)</f>
        <v>0</v>
      </c>
      <c r="O87" s="104">
        <f>IFERROR(O3*'Klíč opční 2'!O87,0)</f>
        <v>0</v>
      </c>
      <c r="P87" s="104">
        <f>IFERROR(P3*'Klíč opční 2'!P87,0)</f>
        <v>0</v>
      </c>
      <c r="Q87" s="104">
        <f>IFERROR(Q3*'Klíč opční 2'!Q87,0)</f>
        <v>0</v>
      </c>
      <c r="R87" s="104">
        <f>IFERROR(R3*'Klíč opční 2'!R87,0)</f>
        <v>0</v>
      </c>
      <c r="S87" s="104">
        <f>IFERROR(S3*'Klíč opční 2'!S87,0)</f>
        <v>0</v>
      </c>
      <c r="T87" s="104">
        <f>IFERROR(T3*'Klíč opční 2'!T87,0)</f>
        <v>0</v>
      </c>
      <c r="U87" s="104">
        <f>IFERROR(U3*'Klíč opční 2'!U87,0)</f>
        <v>0</v>
      </c>
      <c r="V87" s="104">
        <f>IFERROR(V3*'Klíč opční 2'!V87,0)</f>
        <v>0</v>
      </c>
      <c r="W87" s="104">
        <f>IFERROR(W3*'Klíč opční 2'!W87,0)</f>
        <v>0</v>
      </c>
      <c r="X87" s="104">
        <f>IFERROR(X3*'Klíč opční 2'!X87,0)</f>
        <v>0</v>
      </c>
      <c r="Y87" s="104">
        <f>IFERROR(Y3*'Klíč opční 2'!Y87,0)</f>
        <v>0</v>
      </c>
      <c r="Z87" s="104">
        <f>IFERROR(Z3*'Klíč opční 2'!Z87,0)</f>
        <v>0</v>
      </c>
      <c r="AA87" s="104">
        <f>IFERROR(AA3*'Klíč opční 2'!AA87,0)</f>
        <v>0</v>
      </c>
      <c r="AB87" s="104">
        <f>IFERROR(AB3*'Klíč opční 2'!AB87,0)</f>
        <v>0</v>
      </c>
      <c r="AC87" s="104">
        <f>IFERROR(AC3*'Klíč opční 2'!AC87,0)</f>
        <v>0</v>
      </c>
      <c r="AD87" s="104">
        <f>IFERROR(AD3*'Klíč opční 2'!AD87,0)</f>
        <v>0</v>
      </c>
      <c r="AE87" s="104">
        <f>IFERROR(AE3*'Klíč opční 2'!AE87,0)</f>
        <v>0</v>
      </c>
      <c r="AF87" s="104">
        <f>IFERROR(AF3*'Klíč opční 2'!AF87,0)</f>
        <v>0</v>
      </c>
      <c r="AG87" s="104">
        <f>IFERROR(AG3*'Klíč opční 2'!AG87,0)</f>
        <v>0</v>
      </c>
      <c r="AH87" s="104">
        <f>IFERROR(AH3*'Klíč opční 2'!AH87,0)</f>
        <v>0</v>
      </c>
      <c r="AI87" s="104">
        <f>IFERROR(AI3*'Klíč opční 2'!AI87,0)</f>
        <v>0</v>
      </c>
      <c r="AJ87" s="104">
        <f>IFERROR(AJ3*'Klíč opční 2'!AJ87,0)</f>
        <v>0</v>
      </c>
      <c r="AK87" s="104">
        <f>IFERROR(AK3*'Klíč opční 2'!AK87,0)</f>
        <v>0</v>
      </c>
      <c r="AL87" s="791">
        <f>SUM(E87:V87)</f>
        <v>0</v>
      </c>
      <c r="AM87" s="686">
        <f>SUM(W87:AK87)</f>
        <v>0</v>
      </c>
      <c r="AN87" s="152">
        <f>SUM(E87:AK87)</f>
        <v>0</v>
      </c>
      <c r="AO87" s="128">
        <f t="shared" ref="AO87:AO113" si="33">IFERROR(SUMPRODUCT(E87:AK87,E$121:AK$121)/SUM(E$121:AK$121),0)</f>
        <v>0</v>
      </c>
      <c r="AP87" s="886">
        <f t="shared" ref="AP87:AS102" si="34">AP3</f>
        <v>0</v>
      </c>
      <c r="AQ87" s="886">
        <f t="shared" si="34"/>
        <v>0</v>
      </c>
      <c r="AR87" s="886">
        <f t="shared" si="34"/>
        <v>0</v>
      </c>
      <c r="AS87" s="887">
        <f t="shared" si="34"/>
        <v>1</v>
      </c>
    </row>
    <row r="88" spans="1:45" x14ac:dyDescent="0.3">
      <c r="A88" s="4" t="str">
        <f t="shared" si="32"/>
        <v/>
      </c>
      <c r="B88" s="45" t="str">
        <f t="shared" si="32"/>
        <v/>
      </c>
      <c r="C88" s="64">
        <f t="shared" si="32"/>
        <v>1.2</v>
      </c>
      <c r="D88" s="65" t="str">
        <f t="shared" si="32"/>
        <v>Motorová nafta</v>
      </c>
      <c r="E88" s="104">
        <f>IFERROR(E4*'Klíč opční 2'!E88,0)</f>
        <v>0</v>
      </c>
      <c r="F88" s="104">
        <f>IFERROR(F4*'Klíč opční 2'!F88,0)</f>
        <v>0</v>
      </c>
      <c r="G88" s="104">
        <f>IFERROR(G4*'Klíč opční 2'!G88,0)</f>
        <v>0</v>
      </c>
      <c r="H88" s="104">
        <f>IFERROR(H4*'Klíč opční 2'!H88,0)</f>
        <v>0</v>
      </c>
      <c r="I88" s="104">
        <f>IFERROR(I4*'Klíč opční 2'!I88,0)</f>
        <v>0</v>
      </c>
      <c r="J88" s="104">
        <f>IFERROR(J4*'Klíč opční 2'!J88,0)</f>
        <v>0</v>
      </c>
      <c r="K88" s="104">
        <f>IFERROR(K4*'Klíč opční 2'!K88,0)</f>
        <v>0</v>
      </c>
      <c r="L88" s="104">
        <f>IFERROR(L4*'Klíč opční 2'!L88,0)</f>
        <v>0</v>
      </c>
      <c r="M88" s="104">
        <f>IFERROR(M4*'Klíč opční 2'!M88,0)</f>
        <v>0</v>
      </c>
      <c r="N88" s="104">
        <f>IFERROR(N4*'Klíč opční 2'!N88,0)</f>
        <v>0</v>
      </c>
      <c r="O88" s="104">
        <f>IFERROR(O4*'Klíč opční 2'!O88,0)</f>
        <v>0</v>
      </c>
      <c r="P88" s="104">
        <f>IFERROR(P4*'Klíč opční 2'!P88,0)</f>
        <v>0</v>
      </c>
      <c r="Q88" s="104">
        <f>IFERROR(Q4*'Klíč opční 2'!Q88,0)</f>
        <v>0</v>
      </c>
      <c r="R88" s="104">
        <f>IFERROR(R4*'Klíč opční 2'!R88,0)</f>
        <v>0</v>
      </c>
      <c r="S88" s="104">
        <f>IFERROR(S4*'Klíč opční 2'!S88,0)</f>
        <v>0</v>
      </c>
      <c r="T88" s="104">
        <f>IFERROR(T4*'Klíč opční 2'!T88,0)</f>
        <v>0</v>
      </c>
      <c r="U88" s="104">
        <f>IFERROR(U4*'Klíč opční 2'!U88,0)</f>
        <v>0</v>
      </c>
      <c r="V88" s="104">
        <f>IFERROR(V4*'Klíč opční 2'!V88,0)</f>
        <v>0</v>
      </c>
      <c r="W88" s="104">
        <f>IFERROR(W4*'Klíč opční 2'!W88,0)</f>
        <v>0</v>
      </c>
      <c r="X88" s="104">
        <f>IFERROR(X4*'Klíč opční 2'!X88,0)</f>
        <v>0</v>
      </c>
      <c r="Y88" s="104">
        <f>IFERROR(Y4*'Klíč opční 2'!Y88,0)</f>
        <v>0</v>
      </c>
      <c r="Z88" s="104">
        <f>IFERROR(Z4*'Klíč opční 2'!Z88,0)</f>
        <v>0</v>
      </c>
      <c r="AA88" s="104">
        <f>IFERROR(AA4*'Klíč opční 2'!AA88,0)</f>
        <v>0</v>
      </c>
      <c r="AB88" s="104">
        <f>IFERROR(AB4*'Klíč opční 2'!AB88,0)</f>
        <v>0</v>
      </c>
      <c r="AC88" s="104">
        <f>IFERROR(AC4*'Klíč opční 2'!AC88,0)</f>
        <v>0</v>
      </c>
      <c r="AD88" s="104">
        <f>IFERROR(AD4*'Klíč opční 2'!AD88,0)</f>
        <v>0</v>
      </c>
      <c r="AE88" s="104">
        <f>IFERROR(AE4*'Klíč opční 2'!AE88,0)</f>
        <v>0</v>
      </c>
      <c r="AF88" s="104">
        <f>IFERROR(AF4*'Klíč opční 2'!AF88,0)</f>
        <v>0</v>
      </c>
      <c r="AG88" s="104">
        <f>IFERROR(AG4*'Klíč opční 2'!AG88,0)</f>
        <v>0</v>
      </c>
      <c r="AH88" s="104">
        <f>IFERROR(AH4*'Klíč opční 2'!AH88,0)</f>
        <v>0</v>
      </c>
      <c r="AI88" s="104">
        <f>IFERROR(AI4*'Klíč opční 2'!AI88,0)</f>
        <v>0</v>
      </c>
      <c r="AJ88" s="104">
        <f>IFERROR(AJ4*'Klíč opční 2'!AJ88,0)</f>
        <v>0</v>
      </c>
      <c r="AK88" s="104">
        <f>IFERROR(AK4*'Klíč opční 2'!AK88,0)</f>
        <v>0</v>
      </c>
      <c r="AL88" s="792">
        <f t="shared" ref="AL88:AL112" si="35">SUM(E88:V88)</f>
        <v>0</v>
      </c>
      <c r="AM88" s="104">
        <f t="shared" ref="AM88:AM112" si="36">SUM(W88:AK88)</f>
        <v>0</v>
      </c>
      <c r="AN88" s="107">
        <f t="shared" ref="AN88:AN112" si="37">SUM(E88:AK88)</f>
        <v>0</v>
      </c>
      <c r="AO88" s="129">
        <f t="shared" si="33"/>
        <v>0</v>
      </c>
      <c r="AP88" s="888">
        <f t="shared" si="34"/>
        <v>0</v>
      </c>
      <c r="AQ88" s="888">
        <f t="shared" si="34"/>
        <v>0</v>
      </c>
      <c r="AR88" s="888">
        <f t="shared" si="34"/>
        <v>0</v>
      </c>
      <c r="AS88" s="889">
        <f t="shared" si="34"/>
        <v>1</v>
      </c>
    </row>
    <row r="89" spans="1:45" x14ac:dyDescent="0.3">
      <c r="A89" s="4">
        <f t="shared" si="32"/>
        <v>2</v>
      </c>
      <c r="B89" s="45" t="str">
        <f t="shared" si="32"/>
        <v>Netrakční energie a palivo</v>
      </c>
      <c r="C89" s="64" t="str">
        <f t="shared" si="32"/>
        <v/>
      </c>
      <c r="D89" s="65" t="str">
        <f t="shared" si="32"/>
        <v/>
      </c>
      <c r="E89" s="104">
        <f>IFERROR(E5*'Klíč opční 2'!E89,0)</f>
        <v>0</v>
      </c>
      <c r="F89" s="104">
        <f>IFERROR(F5*'Klíč opční 2'!F89,0)</f>
        <v>0</v>
      </c>
      <c r="G89" s="104">
        <f>IFERROR(G5*'Klíč opční 2'!G89,0)</f>
        <v>0</v>
      </c>
      <c r="H89" s="104">
        <f>IFERROR(H5*'Klíč opční 2'!H89,0)</f>
        <v>0</v>
      </c>
      <c r="I89" s="104">
        <f>IFERROR(I5*'Klíč opční 2'!I89,0)</f>
        <v>0</v>
      </c>
      <c r="J89" s="104">
        <f>IFERROR(J5*'Klíč opční 2'!J89,0)</f>
        <v>0</v>
      </c>
      <c r="K89" s="104">
        <f>IFERROR(K5*'Klíč opční 2'!K89,0)</f>
        <v>0</v>
      </c>
      <c r="L89" s="104">
        <f>IFERROR(L5*'Klíč opční 2'!L89,0)</f>
        <v>0</v>
      </c>
      <c r="M89" s="104">
        <f>IFERROR(M5*'Klíč opční 2'!M89,0)</f>
        <v>0</v>
      </c>
      <c r="N89" s="104">
        <f>IFERROR(N5*'Klíč opční 2'!N89,0)</f>
        <v>0</v>
      </c>
      <c r="O89" s="104">
        <f>IFERROR(O5*'Klíč opční 2'!O89,0)</f>
        <v>0</v>
      </c>
      <c r="P89" s="104">
        <f>IFERROR(P5*'Klíč opční 2'!P89,0)</f>
        <v>0</v>
      </c>
      <c r="Q89" s="104">
        <f>IFERROR(Q5*'Klíč opční 2'!Q89,0)</f>
        <v>0</v>
      </c>
      <c r="R89" s="104">
        <f>IFERROR(R5*'Klíč opční 2'!R89,0)</f>
        <v>0</v>
      </c>
      <c r="S89" s="104">
        <f>IFERROR(S5*'Klíč opční 2'!S89,0)</f>
        <v>0</v>
      </c>
      <c r="T89" s="104">
        <f>IFERROR(T5*'Klíč opční 2'!T89,0)</f>
        <v>0</v>
      </c>
      <c r="U89" s="104">
        <f>IFERROR(U5*'Klíč opční 2'!U89,0)</f>
        <v>0</v>
      </c>
      <c r="V89" s="104">
        <f>IFERROR(V5*'Klíč opční 2'!V89,0)</f>
        <v>0</v>
      </c>
      <c r="W89" s="104">
        <f>IFERROR(W5*'Klíč opční 2'!W89,0)</f>
        <v>0</v>
      </c>
      <c r="X89" s="104">
        <f>IFERROR(X5*'Klíč opční 2'!X89,0)</f>
        <v>0</v>
      </c>
      <c r="Y89" s="104">
        <f>IFERROR(Y5*'Klíč opční 2'!Y89,0)</f>
        <v>0</v>
      </c>
      <c r="Z89" s="104">
        <f>IFERROR(Z5*'Klíč opční 2'!Z89,0)</f>
        <v>0</v>
      </c>
      <c r="AA89" s="104">
        <f>IFERROR(AA5*'Klíč opční 2'!AA89,0)</f>
        <v>0</v>
      </c>
      <c r="AB89" s="104">
        <f>IFERROR(AB5*'Klíč opční 2'!AB89,0)</f>
        <v>0</v>
      </c>
      <c r="AC89" s="104">
        <f>IFERROR(AC5*'Klíč opční 2'!AC89,0)</f>
        <v>0</v>
      </c>
      <c r="AD89" s="104">
        <f>IFERROR(AD5*'Klíč opční 2'!AD89,0)</f>
        <v>0</v>
      </c>
      <c r="AE89" s="104">
        <f>IFERROR(AE5*'Klíč opční 2'!AE89,0)</f>
        <v>0</v>
      </c>
      <c r="AF89" s="104">
        <f>IFERROR(AF5*'Klíč opční 2'!AF89,0)</f>
        <v>0</v>
      </c>
      <c r="AG89" s="104">
        <f>IFERROR(AG5*'Klíč opční 2'!AG89,0)</f>
        <v>0</v>
      </c>
      <c r="AH89" s="104">
        <f>IFERROR(AH5*'Klíč opční 2'!AH89,0)</f>
        <v>0</v>
      </c>
      <c r="AI89" s="104">
        <f>IFERROR(AI5*'Klíč opční 2'!AI89,0)</f>
        <v>0</v>
      </c>
      <c r="AJ89" s="104">
        <f>IFERROR(AJ5*'Klíč opční 2'!AJ89,0)</f>
        <v>0</v>
      </c>
      <c r="AK89" s="104">
        <f>IFERROR(AK5*'Klíč opční 2'!AK89,0)</f>
        <v>0</v>
      </c>
      <c r="AL89" s="792">
        <f t="shared" si="35"/>
        <v>0</v>
      </c>
      <c r="AM89" s="104">
        <f t="shared" si="36"/>
        <v>0</v>
      </c>
      <c r="AN89" s="107">
        <f t="shared" si="37"/>
        <v>0</v>
      </c>
      <c r="AO89" s="129">
        <f t="shared" si="33"/>
        <v>0</v>
      </c>
      <c r="AP89" s="888">
        <f t="shared" si="34"/>
        <v>0</v>
      </c>
      <c r="AQ89" s="888">
        <f t="shared" si="34"/>
        <v>0</v>
      </c>
      <c r="AR89" s="888">
        <f t="shared" si="34"/>
        <v>0</v>
      </c>
      <c r="AS89" s="889">
        <f t="shared" si="34"/>
        <v>1</v>
      </c>
    </row>
    <row r="90" spans="1:45" x14ac:dyDescent="0.3">
      <c r="A90" s="4">
        <f t="shared" si="32"/>
        <v>3</v>
      </c>
      <c r="B90" s="45" t="str">
        <f t="shared" si="32"/>
        <v>Přímý materiál</v>
      </c>
      <c r="C90" s="64" t="str">
        <f t="shared" si="32"/>
        <v/>
      </c>
      <c r="D90" s="65" t="str">
        <f t="shared" si="32"/>
        <v/>
      </c>
      <c r="E90" s="104">
        <f>IFERROR(E6*'Klíč opční 2'!E90,0)</f>
        <v>0</v>
      </c>
      <c r="F90" s="104">
        <f>IFERROR(F6*'Klíč opční 2'!F90,0)</f>
        <v>0</v>
      </c>
      <c r="G90" s="104">
        <f>IFERROR(G6*'Klíč opční 2'!G90,0)</f>
        <v>0</v>
      </c>
      <c r="H90" s="104">
        <f>IFERROR(H6*'Klíč opční 2'!H90,0)</f>
        <v>0</v>
      </c>
      <c r="I90" s="104">
        <f>IFERROR(I6*'Klíč opční 2'!I90,0)</f>
        <v>0</v>
      </c>
      <c r="J90" s="104">
        <f>IFERROR(J6*'Klíč opční 2'!J90,0)</f>
        <v>0</v>
      </c>
      <c r="K90" s="104">
        <f>IFERROR(K6*'Klíč opční 2'!K90,0)</f>
        <v>0</v>
      </c>
      <c r="L90" s="104">
        <f>IFERROR(L6*'Klíč opční 2'!L90,0)</f>
        <v>0</v>
      </c>
      <c r="M90" s="104">
        <f>IFERROR(M6*'Klíč opční 2'!M90,0)</f>
        <v>0</v>
      </c>
      <c r="N90" s="104">
        <f>IFERROR(N6*'Klíč opční 2'!N90,0)</f>
        <v>0</v>
      </c>
      <c r="O90" s="104">
        <f>IFERROR(O6*'Klíč opční 2'!O90,0)</f>
        <v>0</v>
      </c>
      <c r="P90" s="104">
        <f>IFERROR(P6*'Klíč opční 2'!P90,0)</f>
        <v>0</v>
      </c>
      <c r="Q90" s="104">
        <f>IFERROR(Q6*'Klíč opční 2'!Q90,0)</f>
        <v>0</v>
      </c>
      <c r="R90" s="104">
        <f>IFERROR(R6*'Klíč opční 2'!R90,0)</f>
        <v>0</v>
      </c>
      <c r="S90" s="104">
        <f>IFERROR(S6*'Klíč opční 2'!S90,0)</f>
        <v>0</v>
      </c>
      <c r="T90" s="104">
        <f>IFERROR(T6*'Klíč opční 2'!T90,0)</f>
        <v>0</v>
      </c>
      <c r="U90" s="104">
        <f>IFERROR(U6*'Klíč opční 2'!U90,0)</f>
        <v>0</v>
      </c>
      <c r="V90" s="104">
        <f>IFERROR(V6*'Klíč opční 2'!V90,0)</f>
        <v>0</v>
      </c>
      <c r="W90" s="104">
        <f>IFERROR(W6*'Klíč opční 2'!W90,0)</f>
        <v>0</v>
      </c>
      <c r="X90" s="104">
        <f>IFERROR(X6*'Klíč opční 2'!X90,0)</f>
        <v>0</v>
      </c>
      <c r="Y90" s="104">
        <f>IFERROR(Y6*'Klíč opční 2'!Y90,0)</f>
        <v>0</v>
      </c>
      <c r="Z90" s="104">
        <f>IFERROR(Z6*'Klíč opční 2'!Z90,0)</f>
        <v>0</v>
      </c>
      <c r="AA90" s="104">
        <f>IFERROR(AA6*'Klíč opční 2'!AA90,0)</f>
        <v>0</v>
      </c>
      <c r="AB90" s="104">
        <f>IFERROR(AB6*'Klíč opční 2'!AB90,0)</f>
        <v>0</v>
      </c>
      <c r="AC90" s="104">
        <f>IFERROR(AC6*'Klíč opční 2'!AC90,0)</f>
        <v>0</v>
      </c>
      <c r="AD90" s="104">
        <f>IFERROR(AD6*'Klíč opční 2'!AD90,0)</f>
        <v>0</v>
      </c>
      <c r="AE90" s="104">
        <f>IFERROR(AE6*'Klíč opční 2'!AE90,0)</f>
        <v>0</v>
      </c>
      <c r="AF90" s="104">
        <f>IFERROR(AF6*'Klíč opční 2'!AF90,0)</f>
        <v>0</v>
      </c>
      <c r="AG90" s="104">
        <f>IFERROR(AG6*'Klíč opční 2'!AG90,0)</f>
        <v>0</v>
      </c>
      <c r="AH90" s="104">
        <f>IFERROR(AH6*'Klíč opční 2'!AH90,0)</f>
        <v>0</v>
      </c>
      <c r="AI90" s="104">
        <f>IFERROR(AI6*'Klíč opční 2'!AI90,0)</f>
        <v>0</v>
      </c>
      <c r="AJ90" s="104">
        <f>IFERROR(AJ6*'Klíč opční 2'!AJ90,0)</f>
        <v>0</v>
      </c>
      <c r="AK90" s="104">
        <f>IFERROR(AK6*'Klíč opční 2'!AK90,0)</f>
        <v>0</v>
      </c>
      <c r="AL90" s="792">
        <f t="shared" si="35"/>
        <v>0</v>
      </c>
      <c r="AM90" s="104">
        <f t="shared" si="36"/>
        <v>0</v>
      </c>
      <c r="AN90" s="107">
        <f t="shared" si="37"/>
        <v>0</v>
      </c>
      <c r="AO90" s="129">
        <f t="shared" si="33"/>
        <v>0</v>
      </c>
      <c r="AP90" s="888">
        <f t="shared" si="34"/>
        <v>0</v>
      </c>
      <c r="AQ90" s="888">
        <f t="shared" si="34"/>
        <v>0</v>
      </c>
      <c r="AR90" s="888">
        <f t="shared" si="34"/>
        <v>0</v>
      </c>
      <c r="AS90" s="889">
        <f t="shared" si="34"/>
        <v>1</v>
      </c>
    </row>
    <row r="91" spans="1:45" x14ac:dyDescent="0.3">
      <c r="A91" s="4">
        <f t="shared" si="32"/>
        <v>4</v>
      </c>
      <c r="B91" s="45" t="str">
        <f t="shared" si="32"/>
        <v>Opravy a údržba vozidel</v>
      </c>
      <c r="C91" s="64" t="str">
        <f t="shared" si="32"/>
        <v/>
      </c>
      <c r="D91" s="65" t="str">
        <f t="shared" si="32"/>
        <v/>
      </c>
      <c r="E91" s="104">
        <f>IFERROR(E7*'Klíč opční 2'!E91,0)</f>
        <v>0</v>
      </c>
      <c r="F91" s="104">
        <f>IFERROR(F7*'Klíč opční 2'!F91,0)</f>
        <v>0</v>
      </c>
      <c r="G91" s="104">
        <f>IFERROR(G7*'Klíč opční 2'!G91,0)</f>
        <v>0</v>
      </c>
      <c r="H91" s="104">
        <f>IFERROR(H7*'Klíč opční 2'!H91,0)</f>
        <v>0</v>
      </c>
      <c r="I91" s="104">
        <f>IFERROR(I7*'Klíč opční 2'!I91,0)</f>
        <v>0</v>
      </c>
      <c r="J91" s="104">
        <f>IFERROR(J7*'Klíč opční 2'!J91,0)</f>
        <v>0</v>
      </c>
      <c r="K91" s="104">
        <f>IFERROR(K7*'Klíč opční 2'!K91,0)</f>
        <v>0</v>
      </c>
      <c r="L91" s="104">
        <f>IFERROR(L7*'Klíč opční 2'!L91,0)</f>
        <v>0</v>
      </c>
      <c r="M91" s="104">
        <f>IFERROR(M7*'Klíč opční 2'!M91,0)</f>
        <v>0</v>
      </c>
      <c r="N91" s="104">
        <f>IFERROR(N7*'Klíč opční 2'!N91,0)</f>
        <v>0</v>
      </c>
      <c r="O91" s="104">
        <f>IFERROR(O7*'Klíč opční 2'!O91,0)</f>
        <v>0</v>
      </c>
      <c r="P91" s="104">
        <f>IFERROR(P7*'Klíč opční 2'!P91,0)</f>
        <v>0</v>
      </c>
      <c r="Q91" s="104">
        <f>IFERROR(Q7*'Klíč opční 2'!Q91,0)</f>
        <v>0</v>
      </c>
      <c r="R91" s="104">
        <f>IFERROR(R7*'Klíč opční 2'!R91,0)</f>
        <v>0</v>
      </c>
      <c r="S91" s="104">
        <f>IFERROR(S7*'Klíč opční 2'!S91,0)</f>
        <v>0</v>
      </c>
      <c r="T91" s="104">
        <f>IFERROR(T7*'Klíč opční 2'!T91,0)</f>
        <v>0</v>
      </c>
      <c r="U91" s="104">
        <f>IFERROR(U7*'Klíč opční 2'!U91,0)</f>
        <v>0</v>
      </c>
      <c r="V91" s="104">
        <f>IFERROR(V7*'Klíč opční 2'!V91,0)</f>
        <v>0</v>
      </c>
      <c r="W91" s="104">
        <f>IFERROR(W7*'Klíč opční 2'!W91,0)</f>
        <v>0</v>
      </c>
      <c r="X91" s="104">
        <f>IFERROR(X7*'Klíč opční 2'!X91,0)</f>
        <v>0</v>
      </c>
      <c r="Y91" s="104">
        <f>IFERROR(Y7*'Klíč opční 2'!Y91,0)</f>
        <v>0</v>
      </c>
      <c r="Z91" s="104">
        <f>IFERROR(Z7*'Klíč opční 2'!Z91,0)</f>
        <v>0</v>
      </c>
      <c r="AA91" s="104">
        <f>IFERROR(AA7*'Klíč opční 2'!AA91,0)</f>
        <v>0</v>
      </c>
      <c r="AB91" s="104">
        <f>IFERROR(AB7*'Klíč opční 2'!AB91,0)</f>
        <v>0</v>
      </c>
      <c r="AC91" s="104">
        <f>IFERROR(AC7*'Klíč opční 2'!AC91,0)</f>
        <v>0</v>
      </c>
      <c r="AD91" s="104">
        <f>IFERROR(AD7*'Klíč opční 2'!AD91,0)</f>
        <v>0</v>
      </c>
      <c r="AE91" s="104">
        <f>IFERROR(AE7*'Klíč opční 2'!AE91,0)</f>
        <v>0</v>
      </c>
      <c r="AF91" s="104">
        <f>IFERROR(AF7*'Klíč opční 2'!AF91,0)</f>
        <v>0</v>
      </c>
      <c r="AG91" s="104">
        <f>IFERROR(AG7*'Klíč opční 2'!AG91,0)</f>
        <v>0</v>
      </c>
      <c r="AH91" s="104">
        <f>IFERROR(AH7*'Klíč opční 2'!AH91,0)</f>
        <v>0</v>
      </c>
      <c r="AI91" s="104">
        <f>IFERROR(AI7*'Klíč opční 2'!AI91,0)</f>
        <v>0</v>
      </c>
      <c r="AJ91" s="104">
        <f>IFERROR(AJ7*'Klíč opční 2'!AJ91,0)</f>
        <v>0</v>
      </c>
      <c r="AK91" s="104">
        <f>IFERROR(AK7*'Klíč opční 2'!AK91,0)</f>
        <v>0</v>
      </c>
      <c r="AL91" s="792">
        <f t="shared" si="35"/>
        <v>0</v>
      </c>
      <c r="AM91" s="104">
        <f t="shared" si="36"/>
        <v>0</v>
      </c>
      <c r="AN91" s="107">
        <f t="shared" si="37"/>
        <v>0</v>
      </c>
      <c r="AO91" s="129">
        <f t="shared" si="33"/>
        <v>0</v>
      </c>
      <c r="AP91" s="888">
        <f t="shared" si="34"/>
        <v>0</v>
      </c>
      <c r="AQ91" s="888">
        <f t="shared" si="34"/>
        <v>0</v>
      </c>
      <c r="AR91" s="888">
        <f t="shared" si="34"/>
        <v>0</v>
      </c>
      <c r="AS91" s="889">
        <f t="shared" si="34"/>
        <v>1</v>
      </c>
    </row>
    <row r="92" spans="1:45" x14ac:dyDescent="0.3">
      <c r="A92" s="4">
        <f t="shared" si="32"/>
        <v>5</v>
      </c>
      <c r="B92" s="45" t="str">
        <f t="shared" si="32"/>
        <v>Odpisy dlouhodobého majetku</v>
      </c>
      <c r="C92" s="64">
        <f t="shared" si="32"/>
        <v>5.0999999999999996</v>
      </c>
      <c r="D92" s="66" t="str">
        <f t="shared" si="32"/>
        <v>Vozidla</v>
      </c>
      <c r="E92" s="104">
        <f>IFERROR(E8*'Klíč opční 2'!E92,0)</f>
        <v>0</v>
      </c>
      <c r="F92" s="104">
        <f>IFERROR(F8*'Klíč opční 2'!F92,0)</f>
        <v>0</v>
      </c>
      <c r="G92" s="104">
        <f>IFERROR(G8*'Klíč opční 2'!G92,0)</f>
        <v>0</v>
      </c>
      <c r="H92" s="104">
        <f>IFERROR(H8*'Klíč opční 2'!H92,0)</f>
        <v>0</v>
      </c>
      <c r="I92" s="104">
        <f>IFERROR(I8*'Klíč opční 2'!I92,0)</f>
        <v>0</v>
      </c>
      <c r="J92" s="104">
        <f>IFERROR(J8*'Klíč opční 2'!J92,0)</f>
        <v>0</v>
      </c>
      <c r="K92" s="104">
        <f>IFERROR(K8*'Klíč opční 2'!K92,0)</f>
        <v>0</v>
      </c>
      <c r="L92" s="104">
        <f>IFERROR(L8*'Klíč opční 2'!L92,0)</f>
        <v>0</v>
      </c>
      <c r="M92" s="104">
        <f>IFERROR(M8*'Klíč opční 2'!M92,0)</f>
        <v>0</v>
      </c>
      <c r="N92" s="104">
        <f>IFERROR(N8*'Klíč opční 2'!N92,0)</f>
        <v>0</v>
      </c>
      <c r="O92" s="104">
        <f>IFERROR(O8*'Klíč opční 2'!O92,0)</f>
        <v>0</v>
      </c>
      <c r="P92" s="104">
        <f>IFERROR(P8*'Klíč opční 2'!P92,0)</f>
        <v>0</v>
      </c>
      <c r="Q92" s="104">
        <f>IFERROR(Q8*'Klíč opční 2'!Q92,0)</f>
        <v>0</v>
      </c>
      <c r="R92" s="104">
        <f>IFERROR(R8*'Klíč opční 2'!R92,0)</f>
        <v>0</v>
      </c>
      <c r="S92" s="104">
        <f>IFERROR(S8*'Klíč opční 2'!S92,0)</f>
        <v>0</v>
      </c>
      <c r="T92" s="104">
        <f>IFERROR(T8*'Klíč opční 2'!T92,0)</f>
        <v>0</v>
      </c>
      <c r="U92" s="104">
        <f>IFERROR(U8*'Klíč opční 2'!U92,0)</f>
        <v>0</v>
      </c>
      <c r="V92" s="104">
        <f>IFERROR(V8*'Klíč opční 2'!V92,0)</f>
        <v>0</v>
      </c>
      <c r="W92" s="104">
        <f>IFERROR(W8*'Klíč opční 2'!W92,0)</f>
        <v>0</v>
      </c>
      <c r="X92" s="104">
        <f>IFERROR(X8*'Klíč opční 2'!X92,0)</f>
        <v>0</v>
      </c>
      <c r="Y92" s="104">
        <f>IFERROR(Y8*'Klíč opční 2'!Y92,0)</f>
        <v>0</v>
      </c>
      <c r="Z92" s="104">
        <f>IFERROR(Z8*'Klíč opční 2'!Z92,0)</f>
        <v>0</v>
      </c>
      <c r="AA92" s="104">
        <f>IFERROR(AA8*'Klíč opční 2'!AA92,0)</f>
        <v>0</v>
      </c>
      <c r="AB92" s="104">
        <f>IFERROR(AB8*'Klíč opční 2'!AB92,0)</f>
        <v>0</v>
      </c>
      <c r="AC92" s="104">
        <f>IFERROR(AC8*'Klíč opční 2'!AC92,0)</f>
        <v>0</v>
      </c>
      <c r="AD92" s="104">
        <f>IFERROR(AD8*'Klíč opční 2'!AD92,0)</f>
        <v>0</v>
      </c>
      <c r="AE92" s="104">
        <f>IFERROR(AE8*'Klíč opční 2'!AE92,0)</f>
        <v>0</v>
      </c>
      <c r="AF92" s="104">
        <f>IFERROR(AF8*'Klíč opční 2'!AF92,0)</f>
        <v>0</v>
      </c>
      <c r="AG92" s="104">
        <f>IFERROR(AG8*'Klíč opční 2'!AG92,0)</f>
        <v>0</v>
      </c>
      <c r="AH92" s="104">
        <f>IFERROR(AH8*'Klíč opční 2'!AH92,0)</f>
        <v>0</v>
      </c>
      <c r="AI92" s="104">
        <f>IFERROR(AI8*'Klíč opční 2'!AI92,0)</f>
        <v>0</v>
      </c>
      <c r="AJ92" s="104">
        <f>IFERROR(AJ8*'Klíč opční 2'!AJ92,0)</f>
        <v>0</v>
      </c>
      <c r="AK92" s="104">
        <f>IFERROR(AK8*'Klíč opční 2'!AK92,0)</f>
        <v>0</v>
      </c>
      <c r="AL92" s="792">
        <f t="shared" si="35"/>
        <v>0</v>
      </c>
      <c r="AM92" s="104">
        <f t="shared" si="36"/>
        <v>0</v>
      </c>
      <c r="AN92" s="107">
        <f t="shared" si="37"/>
        <v>0</v>
      </c>
      <c r="AO92" s="129">
        <f t="shared" si="33"/>
        <v>0</v>
      </c>
      <c r="AP92" s="888">
        <f t="shared" si="34"/>
        <v>0</v>
      </c>
      <c r="AQ92" s="888">
        <f t="shared" si="34"/>
        <v>0</v>
      </c>
      <c r="AR92" s="888">
        <f t="shared" si="34"/>
        <v>1</v>
      </c>
      <c r="AS92" s="889">
        <f t="shared" si="34"/>
        <v>0</v>
      </c>
    </row>
    <row r="93" spans="1:45" x14ac:dyDescent="0.3">
      <c r="A93" s="4" t="str">
        <f t="shared" si="32"/>
        <v/>
      </c>
      <c r="B93" s="45" t="str">
        <f t="shared" si="32"/>
        <v/>
      </c>
      <c r="C93" s="64">
        <f t="shared" si="32"/>
        <v>5.2</v>
      </c>
      <c r="D93" s="66" t="str">
        <f t="shared" si="32"/>
        <v>Ostatní</v>
      </c>
      <c r="E93" s="104">
        <f>IFERROR(E9*'Klíč opční 2'!E93,0)</f>
        <v>0</v>
      </c>
      <c r="F93" s="104">
        <f>IFERROR(F9*'Klíč opční 2'!F93,0)</f>
        <v>0</v>
      </c>
      <c r="G93" s="104">
        <f>IFERROR(G9*'Klíč opční 2'!G93,0)</f>
        <v>0</v>
      </c>
      <c r="H93" s="104">
        <f>IFERROR(H9*'Klíč opční 2'!H93,0)</f>
        <v>0</v>
      </c>
      <c r="I93" s="104">
        <f>IFERROR(I9*'Klíč opční 2'!I93,0)</f>
        <v>0</v>
      </c>
      <c r="J93" s="104">
        <f>IFERROR(J9*'Klíč opční 2'!J93,0)</f>
        <v>0</v>
      </c>
      <c r="K93" s="104">
        <f>IFERROR(K9*'Klíč opční 2'!K93,0)</f>
        <v>0</v>
      </c>
      <c r="L93" s="104">
        <f>IFERROR(L9*'Klíč opční 2'!L93,0)</f>
        <v>0</v>
      </c>
      <c r="M93" s="104">
        <f>IFERROR(M9*'Klíč opční 2'!M93,0)</f>
        <v>0</v>
      </c>
      <c r="N93" s="104">
        <f>IFERROR(N9*'Klíč opční 2'!N93,0)</f>
        <v>0</v>
      </c>
      <c r="O93" s="104">
        <f>IFERROR(O9*'Klíč opční 2'!O93,0)</f>
        <v>0</v>
      </c>
      <c r="P93" s="104">
        <f>IFERROR(P9*'Klíč opční 2'!P93,0)</f>
        <v>0</v>
      </c>
      <c r="Q93" s="104">
        <f>IFERROR(Q9*'Klíč opční 2'!Q93,0)</f>
        <v>0</v>
      </c>
      <c r="R93" s="104">
        <f>IFERROR(R9*'Klíč opční 2'!R93,0)</f>
        <v>0</v>
      </c>
      <c r="S93" s="104">
        <f>IFERROR(S9*'Klíč opční 2'!S93,0)</f>
        <v>0</v>
      </c>
      <c r="T93" s="104">
        <f>IFERROR(T9*'Klíč opční 2'!T93,0)</f>
        <v>0</v>
      </c>
      <c r="U93" s="104">
        <f>IFERROR(U9*'Klíč opční 2'!U93,0)</f>
        <v>0</v>
      </c>
      <c r="V93" s="104">
        <f>IFERROR(V9*'Klíč opční 2'!V93,0)</f>
        <v>0</v>
      </c>
      <c r="W93" s="104">
        <f>IFERROR(W9*'Klíč opční 2'!W93,0)</f>
        <v>0</v>
      </c>
      <c r="X93" s="104">
        <f>IFERROR(X9*'Klíč opční 2'!X93,0)</f>
        <v>0</v>
      </c>
      <c r="Y93" s="104">
        <f>IFERROR(Y9*'Klíč opční 2'!Y93,0)</f>
        <v>0</v>
      </c>
      <c r="Z93" s="104">
        <f>IFERROR(Z9*'Klíč opční 2'!Z93,0)</f>
        <v>0</v>
      </c>
      <c r="AA93" s="104">
        <f>IFERROR(AA9*'Klíč opční 2'!AA93,0)</f>
        <v>0</v>
      </c>
      <c r="AB93" s="104">
        <f>IFERROR(AB9*'Klíč opční 2'!AB93,0)</f>
        <v>0</v>
      </c>
      <c r="AC93" s="104">
        <f>IFERROR(AC9*'Klíč opční 2'!AC93,0)</f>
        <v>0</v>
      </c>
      <c r="AD93" s="104">
        <f>IFERROR(AD9*'Klíč opční 2'!AD93,0)</f>
        <v>0</v>
      </c>
      <c r="AE93" s="104">
        <f>IFERROR(AE9*'Klíč opční 2'!AE93,0)</f>
        <v>0</v>
      </c>
      <c r="AF93" s="104">
        <f>IFERROR(AF9*'Klíč opční 2'!AF93,0)</f>
        <v>0</v>
      </c>
      <c r="AG93" s="104">
        <f>IFERROR(AG9*'Klíč opční 2'!AG93,0)</f>
        <v>0</v>
      </c>
      <c r="AH93" s="104">
        <f>IFERROR(AH9*'Klíč opční 2'!AH93,0)</f>
        <v>0</v>
      </c>
      <c r="AI93" s="104">
        <f>IFERROR(AI9*'Klíč opční 2'!AI93,0)</f>
        <v>0</v>
      </c>
      <c r="AJ93" s="104">
        <f>IFERROR(AJ9*'Klíč opční 2'!AJ93,0)</f>
        <v>0</v>
      </c>
      <c r="AK93" s="104">
        <f>IFERROR(AK9*'Klíč opční 2'!AK93,0)</f>
        <v>0</v>
      </c>
      <c r="AL93" s="792">
        <f t="shared" si="35"/>
        <v>0</v>
      </c>
      <c r="AM93" s="104">
        <f t="shared" si="36"/>
        <v>0</v>
      </c>
      <c r="AN93" s="107">
        <f t="shared" si="37"/>
        <v>0</v>
      </c>
      <c r="AO93" s="129">
        <f t="shared" si="33"/>
        <v>0</v>
      </c>
      <c r="AP93" s="888">
        <f t="shared" si="34"/>
        <v>0</v>
      </c>
      <c r="AQ93" s="888">
        <f t="shared" si="34"/>
        <v>0</v>
      </c>
      <c r="AR93" s="888">
        <f t="shared" si="34"/>
        <v>0</v>
      </c>
      <c r="AS93" s="889">
        <f t="shared" si="34"/>
        <v>1</v>
      </c>
    </row>
    <row r="94" spans="1:45" x14ac:dyDescent="0.3">
      <c r="A94" s="4">
        <f t="shared" si="32"/>
        <v>6</v>
      </c>
      <c r="B94" s="45" t="str">
        <f t="shared" si="32"/>
        <v>Pronájem a leasing vozidel</v>
      </c>
      <c r="C94" s="64" t="str">
        <f t="shared" si="32"/>
        <v/>
      </c>
      <c r="D94" s="65" t="str">
        <f t="shared" si="32"/>
        <v/>
      </c>
      <c r="E94" s="104">
        <f>IFERROR(E10*'Klíč opční 2'!E94,0)</f>
        <v>0</v>
      </c>
      <c r="F94" s="104">
        <f>IFERROR(F10*'Klíč opční 2'!F94,0)</f>
        <v>0</v>
      </c>
      <c r="G94" s="104">
        <f>IFERROR(G10*'Klíč opční 2'!G94,0)</f>
        <v>0</v>
      </c>
      <c r="H94" s="104">
        <f>IFERROR(H10*'Klíč opční 2'!H94,0)</f>
        <v>0</v>
      </c>
      <c r="I94" s="104">
        <f>IFERROR(I10*'Klíč opční 2'!I94,0)</f>
        <v>0</v>
      </c>
      <c r="J94" s="104">
        <f>IFERROR(J10*'Klíč opční 2'!J94,0)</f>
        <v>0</v>
      </c>
      <c r="K94" s="104">
        <f>IFERROR(K10*'Klíč opční 2'!K94,0)</f>
        <v>0</v>
      </c>
      <c r="L94" s="104">
        <f>IFERROR(L10*'Klíč opční 2'!L94,0)</f>
        <v>0</v>
      </c>
      <c r="M94" s="104">
        <f>IFERROR(M10*'Klíč opční 2'!M94,0)</f>
        <v>0</v>
      </c>
      <c r="N94" s="104">
        <f>IFERROR(N10*'Klíč opční 2'!N94,0)</f>
        <v>0</v>
      </c>
      <c r="O94" s="104">
        <f>IFERROR(O10*'Klíč opční 2'!O94,0)</f>
        <v>0</v>
      </c>
      <c r="P94" s="104">
        <f>IFERROR(P10*'Klíč opční 2'!P94,0)</f>
        <v>0</v>
      </c>
      <c r="Q94" s="104">
        <f>IFERROR(Q10*'Klíč opční 2'!Q94,0)</f>
        <v>0</v>
      </c>
      <c r="R94" s="104">
        <f>IFERROR(R10*'Klíč opční 2'!R94,0)</f>
        <v>0</v>
      </c>
      <c r="S94" s="104">
        <f>IFERROR(S10*'Klíč opční 2'!S94,0)</f>
        <v>0</v>
      </c>
      <c r="T94" s="104">
        <f>IFERROR(T10*'Klíč opční 2'!T94,0)</f>
        <v>0</v>
      </c>
      <c r="U94" s="104">
        <f>IFERROR(U10*'Klíč opční 2'!U94,0)</f>
        <v>0</v>
      </c>
      <c r="V94" s="104">
        <f>IFERROR(V10*'Klíč opční 2'!V94,0)</f>
        <v>0</v>
      </c>
      <c r="W94" s="104">
        <f>IFERROR(W10*'Klíč opční 2'!W94,0)</f>
        <v>0</v>
      </c>
      <c r="X94" s="104">
        <f>IFERROR(X10*'Klíč opční 2'!X94,0)</f>
        <v>0</v>
      </c>
      <c r="Y94" s="104">
        <f>IFERROR(Y10*'Klíč opční 2'!Y94,0)</f>
        <v>0</v>
      </c>
      <c r="Z94" s="104">
        <f>IFERROR(Z10*'Klíč opční 2'!Z94,0)</f>
        <v>0</v>
      </c>
      <c r="AA94" s="104">
        <f>IFERROR(AA10*'Klíč opční 2'!AA94,0)</f>
        <v>0</v>
      </c>
      <c r="AB94" s="104">
        <f>IFERROR(AB10*'Klíč opční 2'!AB94,0)</f>
        <v>0</v>
      </c>
      <c r="AC94" s="104">
        <f>IFERROR(AC10*'Klíč opční 2'!AC94,0)</f>
        <v>0</v>
      </c>
      <c r="AD94" s="104">
        <f>IFERROR(AD10*'Klíč opční 2'!AD94,0)</f>
        <v>0</v>
      </c>
      <c r="AE94" s="104">
        <f>IFERROR(AE10*'Klíč opční 2'!AE94,0)</f>
        <v>0</v>
      </c>
      <c r="AF94" s="104">
        <f>IFERROR(AF10*'Klíč opční 2'!AF94,0)</f>
        <v>0</v>
      </c>
      <c r="AG94" s="104">
        <f>IFERROR(AG10*'Klíč opční 2'!AG94,0)</f>
        <v>0</v>
      </c>
      <c r="AH94" s="104">
        <f>IFERROR(AH10*'Klíč opční 2'!AH94,0)</f>
        <v>0</v>
      </c>
      <c r="AI94" s="104">
        <f>IFERROR(AI10*'Klíč opční 2'!AI94,0)</f>
        <v>0</v>
      </c>
      <c r="AJ94" s="104">
        <f>IFERROR(AJ10*'Klíč opční 2'!AJ94,0)</f>
        <v>0</v>
      </c>
      <c r="AK94" s="104">
        <f>IFERROR(AK10*'Klíč opční 2'!AK94,0)</f>
        <v>0</v>
      </c>
      <c r="AL94" s="792">
        <f t="shared" si="35"/>
        <v>0</v>
      </c>
      <c r="AM94" s="104">
        <f t="shared" si="36"/>
        <v>0</v>
      </c>
      <c r="AN94" s="107">
        <f t="shared" si="37"/>
        <v>0</v>
      </c>
      <c r="AO94" s="129">
        <f t="shared" si="33"/>
        <v>0</v>
      </c>
      <c r="AP94" s="888">
        <f t="shared" si="34"/>
        <v>0</v>
      </c>
      <c r="AQ94" s="888">
        <f t="shared" si="34"/>
        <v>0</v>
      </c>
      <c r="AR94" s="888">
        <f t="shared" si="34"/>
        <v>1</v>
      </c>
      <c r="AS94" s="889">
        <f t="shared" si="34"/>
        <v>0</v>
      </c>
    </row>
    <row r="95" spans="1:45" x14ac:dyDescent="0.3">
      <c r="A95" s="4">
        <f t="shared" si="32"/>
        <v>7</v>
      </c>
      <c r="B95" s="45" t="str">
        <f t="shared" si="32"/>
        <v>Mzdové náklady</v>
      </c>
      <c r="C95" s="64">
        <f t="shared" si="32"/>
        <v>7.1</v>
      </c>
      <c r="D95" s="65" t="str">
        <f t="shared" si="32"/>
        <v>Vlaková četa</v>
      </c>
      <c r="E95" s="104">
        <f>IFERROR(E11*'Klíč opční 2'!E95,0)</f>
        <v>0</v>
      </c>
      <c r="F95" s="104">
        <f>IFERROR(F11*'Klíč opční 2'!F95,0)</f>
        <v>0</v>
      </c>
      <c r="G95" s="104">
        <f>IFERROR(G11*'Klíč opční 2'!G95,0)</f>
        <v>0</v>
      </c>
      <c r="H95" s="104">
        <f>IFERROR(H11*'Klíč opční 2'!H95,0)</f>
        <v>0</v>
      </c>
      <c r="I95" s="104">
        <f>IFERROR(I11*'Klíč opční 2'!I95,0)</f>
        <v>0</v>
      </c>
      <c r="J95" s="104">
        <f>IFERROR(J11*'Klíč opční 2'!J95,0)</f>
        <v>0</v>
      </c>
      <c r="K95" s="104">
        <f>IFERROR(K11*'Klíč opční 2'!K95,0)</f>
        <v>0</v>
      </c>
      <c r="L95" s="104">
        <f>IFERROR(L11*'Klíč opční 2'!L95,0)</f>
        <v>0</v>
      </c>
      <c r="M95" s="104">
        <f>IFERROR(M11*'Klíč opční 2'!M95,0)</f>
        <v>0</v>
      </c>
      <c r="N95" s="104">
        <f>IFERROR(N11*'Klíč opční 2'!N95,0)</f>
        <v>0</v>
      </c>
      <c r="O95" s="104">
        <f>IFERROR(O11*'Klíč opční 2'!O95,0)</f>
        <v>0</v>
      </c>
      <c r="P95" s="104">
        <f>IFERROR(P11*'Klíč opční 2'!P95,0)</f>
        <v>0</v>
      </c>
      <c r="Q95" s="104">
        <f>IFERROR(Q11*'Klíč opční 2'!Q95,0)</f>
        <v>0</v>
      </c>
      <c r="R95" s="104">
        <f>IFERROR(R11*'Klíč opční 2'!R95,0)</f>
        <v>0</v>
      </c>
      <c r="S95" s="104">
        <f>IFERROR(S11*'Klíč opční 2'!S95,0)</f>
        <v>0</v>
      </c>
      <c r="T95" s="104">
        <f>IFERROR(T11*'Klíč opční 2'!T95,0)</f>
        <v>0</v>
      </c>
      <c r="U95" s="104">
        <f>IFERROR(U11*'Klíč opční 2'!U95,0)</f>
        <v>0</v>
      </c>
      <c r="V95" s="104">
        <f>IFERROR(V11*'Klíč opční 2'!V95,0)</f>
        <v>0</v>
      </c>
      <c r="W95" s="104">
        <f>IFERROR(W11*'Klíč opční 2'!W95,0)</f>
        <v>0</v>
      </c>
      <c r="X95" s="104">
        <f>IFERROR(X11*'Klíč opční 2'!X95,0)</f>
        <v>0</v>
      </c>
      <c r="Y95" s="104">
        <f>IFERROR(Y11*'Klíč opční 2'!Y95,0)</f>
        <v>0</v>
      </c>
      <c r="Z95" s="104">
        <f>IFERROR(Z11*'Klíč opční 2'!Z95,0)</f>
        <v>0</v>
      </c>
      <c r="AA95" s="104">
        <f>IFERROR(AA11*'Klíč opční 2'!AA95,0)</f>
        <v>0</v>
      </c>
      <c r="AB95" s="104">
        <f>IFERROR(AB11*'Klíč opční 2'!AB95,0)</f>
        <v>0</v>
      </c>
      <c r="AC95" s="104">
        <f>IFERROR(AC11*'Klíč opční 2'!AC95,0)</f>
        <v>0</v>
      </c>
      <c r="AD95" s="104">
        <f>IFERROR(AD11*'Klíč opční 2'!AD95,0)</f>
        <v>0</v>
      </c>
      <c r="AE95" s="104">
        <f>IFERROR(AE11*'Klíč opční 2'!AE95,0)</f>
        <v>0</v>
      </c>
      <c r="AF95" s="104">
        <f>IFERROR(AF11*'Klíč opční 2'!AF95,0)</f>
        <v>0</v>
      </c>
      <c r="AG95" s="104">
        <f>IFERROR(AG11*'Klíč opční 2'!AG95,0)</f>
        <v>0</v>
      </c>
      <c r="AH95" s="104">
        <f>IFERROR(AH11*'Klíč opční 2'!AH95,0)</f>
        <v>0</v>
      </c>
      <c r="AI95" s="104">
        <f>IFERROR(AI11*'Klíč opční 2'!AI95,0)</f>
        <v>0</v>
      </c>
      <c r="AJ95" s="104">
        <f>IFERROR(AJ11*'Klíč opční 2'!AJ95,0)</f>
        <v>0</v>
      </c>
      <c r="AK95" s="104">
        <f>IFERROR(AK11*'Klíč opční 2'!AK95,0)</f>
        <v>0</v>
      </c>
      <c r="AL95" s="792">
        <f t="shared" si="35"/>
        <v>0</v>
      </c>
      <c r="AM95" s="104">
        <f t="shared" si="36"/>
        <v>0</v>
      </c>
      <c r="AN95" s="107">
        <f t="shared" si="37"/>
        <v>0</v>
      </c>
      <c r="AO95" s="129">
        <f t="shared" si="33"/>
        <v>0</v>
      </c>
      <c r="AP95" s="888">
        <f t="shared" si="34"/>
        <v>0</v>
      </c>
      <c r="AQ95" s="888">
        <f t="shared" si="34"/>
        <v>0</v>
      </c>
      <c r="AR95" s="888">
        <f t="shared" si="34"/>
        <v>0</v>
      </c>
      <c r="AS95" s="889">
        <f t="shared" si="34"/>
        <v>1</v>
      </c>
    </row>
    <row r="96" spans="1:45" x14ac:dyDescent="0.3">
      <c r="A96" s="4" t="str">
        <f t="shared" si="32"/>
        <v/>
      </c>
      <c r="B96" s="45" t="str">
        <f t="shared" si="32"/>
        <v/>
      </c>
      <c r="C96" s="64" t="str">
        <f t="shared" si="32"/>
        <v>7.2</v>
      </c>
      <c r="D96" s="65" t="str">
        <f t="shared" si="32"/>
        <v>Strojvedoucí</v>
      </c>
      <c r="E96" s="104">
        <f>IFERROR(E12*'Klíč opční 2'!E96,0)</f>
        <v>0</v>
      </c>
      <c r="F96" s="104">
        <f>IFERROR(F12*'Klíč opční 2'!F96,0)</f>
        <v>0</v>
      </c>
      <c r="G96" s="104">
        <f>IFERROR(G12*'Klíč opční 2'!G96,0)</f>
        <v>0</v>
      </c>
      <c r="H96" s="104">
        <f>IFERROR(H12*'Klíč opční 2'!H96,0)</f>
        <v>0</v>
      </c>
      <c r="I96" s="104">
        <f>IFERROR(I12*'Klíč opční 2'!I96,0)</f>
        <v>0</v>
      </c>
      <c r="J96" s="104">
        <f>IFERROR(J12*'Klíč opční 2'!J96,0)</f>
        <v>0</v>
      </c>
      <c r="K96" s="104">
        <f>IFERROR(K12*'Klíč opční 2'!K96,0)</f>
        <v>0</v>
      </c>
      <c r="L96" s="104">
        <f>IFERROR(L12*'Klíč opční 2'!L96,0)</f>
        <v>0</v>
      </c>
      <c r="M96" s="104">
        <f>IFERROR(M12*'Klíč opční 2'!M96,0)</f>
        <v>0</v>
      </c>
      <c r="N96" s="104">
        <f>IFERROR(N12*'Klíč opční 2'!N96,0)</f>
        <v>0</v>
      </c>
      <c r="O96" s="104">
        <f>IFERROR(O12*'Klíč opční 2'!O96,0)</f>
        <v>0</v>
      </c>
      <c r="P96" s="104">
        <f>IFERROR(P12*'Klíč opční 2'!P96,0)</f>
        <v>0</v>
      </c>
      <c r="Q96" s="104">
        <f>IFERROR(Q12*'Klíč opční 2'!Q96,0)</f>
        <v>0</v>
      </c>
      <c r="R96" s="104">
        <f>IFERROR(R12*'Klíč opční 2'!R96,0)</f>
        <v>0</v>
      </c>
      <c r="S96" s="104">
        <f>IFERROR(S12*'Klíč opční 2'!S96,0)</f>
        <v>0</v>
      </c>
      <c r="T96" s="104">
        <f>IFERROR(T12*'Klíč opční 2'!T96,0)</f>
        <v>0</v>
      </c>
      <c r="U96" s="104">
        <f>IFERROR(U12*'Klíč opční 2'!U96,0)</f>
        <v>0</v>
      </c>
      <c r="V96" s="104">
        <f>IFERROR(V12*'Klíč opční 2'!V96,0)</f>
        <v>0</v>
      </c>
      <c r="W96" s="104">
        <f>IFERROR(W12*'Klíč opční 2'!W96,0)</f>
        <v>0</v>
      </c>
      <c r="X96" s="104">
        <f>IFERROR(X12*'Klíč opční 2'!X96,0)</f>
        <v>0</v>
      </c>
      <c r="Y96" s="104">
        <f>IFERROR(Y12*'Klíč opční 2'!Y96,0)</f>
        <v>0</v>
      </c>
      <c r="Z96" s="104">
        <f>IFERROR(Z12*'Klíč opční 2'!Z96,0)</f>
        <v>0</v>
      </c>
      <c r="AA96" s="104">
        <f>IFERROR(AA12*'Klíč opční 2'!AA96,0)</f>
        <v>0</v>
      </c>
      <c r="AB96" s="104">
        <f>IFERROR(AB12*'Klíč opční 2'!AB96,0)</f>
        <v>0</v>
      </c>
      <c r="AC96" s="104">
        <f>IFERROR(AC12*'Klíč opční 2'!AC96,0)</f>
        <v>0</v>
      </c>
      <c r="AD96" s="104">
        <f>IFERROR(AD12*'Klíč opční 2'!AD96,0)</f>
        <v>0</v>
      </c>
      <c r="AE96" s="104">
        <f>IFERROR(AE12*'Klíč opční 2'!AE96,0)</f>
        <v>0</v>
      </c>
      <c r="AF96" s="104">
        <f>IFERROR(AF12*'Klíč opční 2'!AF96,0)</f>
        <v>0</v>
      </c>
      <c r="AG96" s="104">
        <f>IFERROR(AG12*'Klíč opční 2'!AG96,0)</f>
        <v>0</v>
      </c>
      <c r="AH96" s="104">
        <f>IFERROR(AH12*'Klíč opční 2'!AH96,0)</f>
        <v>0</v>
      </c>
      <c r="AI96" s="104">
        <f>IFERROR(AI12*'Klíč opční 2'!AI96,0)</f>
        <v>0</v>
      </c>
      <c r="AJ96" s="104">
        <f>IFERROR(AJ12*'Klíč opční 2'!AJ96,0)</f>
        <v>0</v>
      </c>
      <c r="AK96" s="104">
        <f>IFERROR(AK12*'Klíč opční 2'!AK96,0)</f>
        <v>0</v>
      </c>
      <c r="AL96" s="792">
        <f t="shared" si="35"/>
        <v>0</v>
      </c>
      <c r="AM96" s="104">
        <f t="shared" si="36"/>
        <v>0</v>
      </c>
      <c r="AN96" s="107">
        <f t="shared" si="37"/>
        <v>0</v>
      </c>
      <c r="AO96" s="129">
        <f t="shared" si="33"/>
        <v>0</v>
      </c>
      <c r="AP96" s="888">
        <f t="shared" si="34"/>
        <v>0</v>
      </c>
      <c r="AQ96" s="888">
        <f t="shared" si="34"/>
        <v>0</v>
      </c>
      <c r="AR96" s="888">
        <f t="shared" si="34"/>
        <v>0</v>
      </c>
      <c r="AS96" s="889">
        <f t="shared" si="34"/>
        <v>1</v>
      </c>
    </row>
    <row r="97" spans="1:45" x14ac:dyDescent="0.3">
      <c r="A97" s="4" t="str">
        <f t="shared" si="32"/>
        <v/>
      </c>
      <c r="B97" s="45" t="str">
        <f t="shared" si="32"/>
        <v/>
      </c>
      <c r="C97" s="64" t="str">
        <f t="shared" si="32"/>
        <v>7.3</v>
      </c>
      <c r="D97" s="65" t="str">
        <f t="shared" si="32"/>
        <v>Pokladní</v>
      </c>
      <c r="E97" s="104">
        <f>IFERROR(E13*'Klíč opční 2'!E97,0)</f>
        <v>0</v>
      </c>
      <c r="F97" s="104">
        <f>IFERROR(F13*'Klíč opční 2'!F97,0)</f>
        <v>0</v>
      </c>
      <c r="G97" s="104">
        <f>IFERROR(G13*'Klíč opční 2'!G97,0)</f>
        <v>0</v>
      </c>
      <c r="H97" s="104">
        <f>IFERROR(H13*'Klíč opční 2'!H97,0)</f>
        <v>0</v>
      </c>
      <c r="I97" s="104">
        <f>IFERROR(I13*'Klíč opční 2'!I97,0)</f>
        <v>0</v>
      </c>
      <c r="J97" s="104">
        <f>IFERROR(J13*'Klíč opční 2'!J97,0)</f>
        <v>0</v>
      </c>
      <c r="K97" s="104">
        <f>IFERROR(K13*'Klíč opční 2'!K97,0)</f>
        <v>0</v>
      </c>
      <c r="L97" s="104">
        <f>IFERROR(L13*'Klíč opční 2'!L97,0)</f>
        <v>0</v>
      </c>
      <c r="M97" s="104">
        <f>IFERROR(M13*'Klíč opční 2'!M97,0)</f>
        <v>0</v>
      </c>
      <c r="N97" s="104">
        <f>IFERROR(N13*'Klíč opční 2'!N97,0)</f>
        <v>0</v>
      </c>
      <c r="O97" s="104">
        <f>IFERROR(O13*'Klíč opční 2'!O97,0)</f>
        <v>0</v>
      </c>
      <c r="P97" s="104">
        <f>IFERROR(P13*'Klíč opční 2'!P97,0)</f>
        <v>0</v>
      </c>
      <c r="Q97" s="104">
        <f>IFERROR(Q13*'Klíč opční 2'!Q97,0)</f>
        <v>0</v>
      </c>
      <c r="R97" s="104">
        <f>IFERROR(R13*'Klíč opční 2'!R97,0)</f>
        <v>0</v>
      </c>
      <c r="S97" s="104">
        <f>IFERROR(S13*'Klíč opční 2'!S97,0)</f>
        <v>0</v>
      </c>
      <c r="T97" s="104">
        <f>IFERROR(T13*'Klíč opční 2'!T97,0)</f>
        <v>0</v>
      </c>
      <c r="U97" s="104">
        <f>IFERROR(U13*'Klíč opční 2'!U97,0)</f>
        <v>0</v>
      </c>
      <c r="V97" s="104">
        <f>IFERROR(V13*'Klíč opční 2'!V97,0)</f>
        <v>0</v>
      </c>
      <c r="W97" s="104">
        <f>IFERROR(W13*'Klíč opční 2'!W97,0)</f>
        <v>0</v>
      </c>
      <c r="X97" s="104">
        <f>IFERROR(X13*'Klíč opční 2'!X97,0)</f>
        <v>0</v>
      </c>
      <c r="Y97" s="104">
        <f>IFERROR(Y13*'Klíč opční 2'!Y97,0)</f>
        <v>0</v>
      </c>
      <c r="Z97" s="104">
        <f>IFERROR(Z13*'Klíč opční 2'!Z97,0)</f>
        <v>0</v>
      </c>
      <c r="AA97" s="104">
        <f>IFERROR(AA13*'Klíč opční 2'!AA97,0)</f>
        <v>0</v>
      </c>
      <c r="AB97" s="104">
        <f>IFERROR(AB13*'Klíč opční 2'!AB97,0)</f>
        <v>0</v>
      </c>
      <c r="AC97" s="104">
        <f>IFERROR(AC13*'Klíč opční 2'!AC97,0)</f>
        <v>0</v>
      </c>
      <c r="AD97" s="104">
        <f>IFERROR(AD13*'Klíč opční 2'!AD97,0)</f>
        <v>0</v>
      </c>
      <c r="AE97" s="104">
        <f>IFERROR(AE13*'Klíč opční 2'!AE97,0)</f>
        <v>0</v>
      </c>
      <c r="AF97" s="104">
        <f>IFERROR(AF13*'Klíč opční 2'!AF97,0)</f>
        <v>0</v>
      </c>
      <c r="AG97" s="104">
        <f>IFERROR(AG13*'Klíč opční 2'!AG97,0)</f>
        <v>0</v>
      </c>
      <c r="AH97" s="104">
        <f>IFERROR(AH13*'Klíč opční 2'!AH97,0)</f>
        <v>0</v>
      </c>
      <c r="AI97" s="104">
        <f>IFERROR(AI13*'Klíč opční 2'!AI97,0)</f>
        <v>0</v>
      </c>
      <c r="AJ97" s="104">
        <f>IFERROR(AJ13*'Klíč opční 2'!AJ97,0)</f>
        <v>0</v>
      </c>
      <c r="AK97" s="104">
        <f>IFERROR(AK13*'Klíč opční 2'!AK97,0)</f>
        <v>0</v>
      </c>
      <c r="AL97" s="792">
        <f t="shared" si="35"/>
        <v>0</v>
      </c>
      <c r="AM97" s="104">
        <f t="shared" si="36"/>
        <v>0</v>
      </c>
      <c r="AN97" s="107">
        <f t="shared" si="37"/>
        <v>0</v>
      </c>
      <c r="AO97" s="129">
        <f t="shared" si="33"/>
        <v>0</v>
      </c>
      <c r="AP97" s="888">
        <f t="shared" si="34"/>
        <v>0</v>
      </c>
      <c r="AQ97" s="888">
        <f t="shared" si="34"/>
        <v>0</v>
      </c>
      <c r="AR97" s="888">
        <f t="shared" si="34"/>
        <v>0</v>
      </c>
      <c r="AS97" s="889">
        <f t="shared" si="34"/>
        <v>1</v>
      </c>
    </row>
    <row r="98" spans="1:45" x14ac:dyDescent="0.3">
      <c r="A98" s="4" t="str">
        <f t="shared" si="32"/>
        <v/>
      </c>
      <c r="B98" s="45" t="str">
        <f t="shared" si="32"/>
        <v/>
      </c>
      <c r="C98" s="64" t="str">
        <f t="shared" si="32"/>
        <v>7.4</v>
      </c>
      <c r="D98" s="65" t="str">
        <f t="shared" si="32"/>
        <v>Ostatní zaměstnanci</v>
      </c>
      <c r="E98" s="104">
        <f>IFERROR(E14*'Klíč opční 2'!E98,0)</f>
        <v>0</v>
      </c>
      <c r="F98" s="104">
        <f>IFERROR(F14*'Klíč opční 2'!F98,0)</f>
        <v>0</v>
      </c>
      <c r="G98" s="104">
        <f>IFERROR(G14*'Klíč opční 2'!G98,0)</f>
        <v>0</v>
      </c>
      <c r="H98" s="104">
        <f>IFERROR(H14*'Klíč opční 2'!H98,0)</f>
        <v>0</v>
      </c>
      <c r="I98" s="104">
        <f>IFERROR(I14*'Klíč opční 2'!I98,0)</f>
        <v>0</v>
      </c>
      <c r="J98" s="104">
        <f>IFERROR(J14*'Klíč opční 2'!J98,0)</f>
        <v>0</v>
      </c>
      <c r="K98" s="104">
        <f>IFERROR(K14*'Klíč opční 2'!K98,0)</f>
        <v>0</v>
      </c>
      <c r="L98" s="104">
        <f>IFERROR(L14*'Klíč opční 2'!L98,0)</f>
        <v>0</v>
      </c>
      <c r="M98" s="104">
        <f>IFERROR(M14*'Klíč opční 2'!M98,0)</f>
        <v>0</v>
      </c>
      <c r="N98" s="104">
        <f>IFERROR(N14*'Klíč opční 2'!N98,0)</f>
        <v>0</v>
      </c>
      <c r="O98" s="104">
        <f>IFERROR(O14*'Klíč opční 2'!O98,0)</f>
        <v>0</v>
      </c>
      <c r="P98" s="104">
        <f>IFERROR(P14*'Klíč opční 2'!P98,0)</f>
        <v>0</v>
      </c>
      <c r="Q98" s="104">
        <f>IFERROR(Q14*'Klíč opční 2'!Q98,0)</f>
        <v>0</v>
      </c>
      <c r="R98" s="104">
        <f>IFERROR(R14*'Klíč opční 2'!R98,0)</f>
        <v>0</v>
      </c>
      <c r="S98" s="104">
        <f>IFERROR(S14*'Klíč opční 2'!S98,0)</f>
        <v>0</v>
      </c>
      <c r="T98" s="104">
        <f>IFERROR(T14*'Klíč opční 2'!T98,0)</f>
        <v>0</v>
      </c>
      <c r="U98" s="104">
        <f>IFERROR(U14*'Klíč opční 2'!U98,0)</f>
        <v>0</v>
      </c>
      <c r="V98" s="104">
        <f>IFERROR(V14*'Klíč opční 2'!V98,0)</f>
        <v>0</v>
      </c>
      <c r="W98" s="104">
        <f>IFERROR(W14*'Klíč opční 2'!W98,0)</f>
        <v>0</v>
      </c>
      <c r="X98" s="104">
        <f>IFERROR(X14*'Klíč opční 2'!X98,0)</f>
        <v>0</v>
      </c>
      <c r="Y98" s="104">
        <f>IFERROR(Y14*'Klíč opční 2'!Y98,0)</f>
        <v>0</v>
      </c>
      <c r="Z98" s="104">
        <f>IFERROR(Z14*'Klíč opční 2'!Z98,0)</f>
        <v>0</v>
      </c>
      <c r="AA98" s="104">
        <f>IFERROR(AA14*'Klíč opční 2'!AA98,0)</f>
        <v>0</v>
      </c>
      <c r="AB98" s="104">
        <f>IFERROR(AB14*'Klíč opční 2'!AB98,0)</f>
        <v>0</v>
      </c>
      <c r="AC98" s="104">
        <f>IFERROR(AC14*'Klíč opční 2'!AC98,0)</f>
        <v>0</v>
      </c>
      <c r="AD98" s="104">
        <f>IFERROR(AD14*'Klíč opční 2'!AD98,0)</f>
        <v>0</v>
      </c>
      <c r="AE98" s="104">
        <f>IFERROR(AE14*'Klíč opční 2'!AE98,0)</f>
        <v>0</v>
      </c>
      <c r="AF98" s="104">
        <f>IFERROR(AF14*'Klíč opční 2'!AF98,0)</f>
        <v>0</v>
      </c>
      <c r="AG98" s="104">
        <f>IFERROR(AG14*'Klíč opční 2'!AG98,0)</f>
        <v>0</v>
      </c>
      <c r="AH98" s="104">
        <f>IFERROR(AH14*'Klíč opční 2'!AH98,0)</f>
        <v>0</v>
      </c>
      <c r="AI98" s="104">
        <f>IFERROR(AI14*'Klíč opční 2'!AI98,0)</f>
        <v>0</v>
      </c>
      <c r="AJ98" s="104">
        <f>IFERROR(AJ14*'Klíč opční 2'!AJ98,0)</f>
        <v>0</v>
      </c>
      <c r="AK98" s="104">
        <f>IFERROR(AK14*'Klíč opční 2'!AK98,0)</f>
        <v>0</v>
      </c>
      <c r="AL98" s="792">
        <f t="shared" si="35"/>
        <v>0</v>
      </c>
      <c r="AM98" s="104">
        <f t="shared" si="36"/>
        <v>0</v>
      </c>
      <c r="AN98" s="107">
        <f t="shared" si="37"/>
        <v>0</v>
      </c>
      <c r="AO98" s="129">
        <f t="shared" si="33"/>
        <v>0</v>
      </c>
      <c r="AP98" s="888">
        <f t="shared" si="34"/>
        <v>0</v>
      </c>
      <c r="AQ98" s="888">
        <f t="shared" si="34"/>
        <v>0</v>
      </c>
      <c r="AR98" s="888">
        <f t="shared" si="34"/>
        <v>0</v>
      </c>
      <c r="AS98" s="889">
        <f t="shared" si="34"/>
        <v>1</v>
      </c>
    </row>
    <row r="99" spans="1:45" x14ac:dyDescent="0.3">
      <c r="A99" s="4">
        <f t="shared" si="32"/>
        <v>8</v>
      </c>
      <c r="B99" s="45" t="str">
        <f t="shared" si="32"/>
        <v>Sociální a zdravotní pojištění</v>
      </c>
      <c r="C99" s="64">
        <f t="shared" si="32"/>
        <v>8.1</v>
      </c>
      <c r="D99" s="65" t="str">
        <f t="shared" si="32"/>
        <v>Vlaková četa</v>
      </c>
      <c r="E99" s="104">
        <f>IFERROR(E15*'Klíč opční 2'!E99,0)</f>
        <v>0</v>
      </c>
      <c r="F99" s="104">
        <f>IFERROR(F15*'Klíč opční 2'!F99,0)</f>
        <v>0</v>
      </c>
      <c r="G99" s="104">
        <f>IFERROR(G15*'Klíč opční 2'!G99,0)</f>
        <v>0</v>
      </c>
      <c r="H99" s="104">
        <f>IFERROR(H15*'Klíč opční 2'!H99,0)</f>
        <v>0</v>
      </c>
      <c r="I99" s="104">
        <f>IFERROR(I15*'Klíč opční 2'!I99,0)</f>
        <v>0</v>
      </c>
      <c r="J99" s="104">
        <f>IFERROR(J15*'Klíč opční 2'!J99,0)</f>
        <v>0</v>
      </c>
      <c r="K99" s="104">
        <f>IFERROR(K15*'Klíč opční 2'!K99,0)</f>
        <v>0</v>
      </c>
      <c r="L99" s="104">
        <f>IFERROR(L15*'Klíč opční 2'!L99,0)</f>
        <v>0</v>
      </c>
      <c r="M99" s="104">
        <f>IFERROR(M15*'Klíč opční 2'!M99,0)</f>
        <v>0</v>
      </c>
      <c r="N99" s="104">
        <f>IFERROR(N15*'Klíč opční 2'!N99,0)</f>
        <v>0</v>
      </c>
      <c r="O99" s="104">
        <f>IFERROR(O15*'Klíč opční 2'!O99,0)</f>
        <v>0</v>
      </c>
      <c r="P99" s="104">
        <f>IFERROR(P15*'Klíč opční 2'!P99,0)</f>
        <v>0</v>
      </c>
      <c r="Q99" s="104">
        <f>IFERROR(Q15*'Klíč opční 2'!Q99,0)</f>
        <v>0</v>
      </c>
      <c r="R99" s="104">
        <f>IFERROR(R15*'Klíč opční 2'!R99,0)</f>
        <v>0</v>
      </c>
      <c r="S99" s="104">
        <f>IFERROR(S15*'Klíč opční 2'!S99,0)</f>
        <v>0</v>
      </c>
      <c r="T99" s="104">
        <f>IFERROR(T15*'Klíč opční 2'!T99,0)</f>
        <v>0</v>
      </c>
      <c r="U99" s="104">
        <f>IFERROR(U15*'Klíč opční 2'!U99,0)</f>
        <v>0</v>
      </c>
      <c r="V99" s="104">
        <f>IFERROR(V15*'Klíč opční 2'!V99,0)</f>
        <v>0</v>
      </c>
      <c r="W99" s="104">
        <f>IFERROR(W15*'Klíč opční 2'!W99,0)</f>
        <v>0</v>
      </c>
      <c r="X99" s="104">
        <f>IFERROR(X15*'Klíč opční 2'!X99,0)</f>
        <v>0</v>
      </c>
      <c r="Y99" s="104">
        <f>IFERROR(Y15*'Klíč opční 2'!Y99,0)</f>
        <v>0</v>
      </c>
      <c r="Z99" s="104">
        <f>IFERROR(Z15*'Klíč opční 2'!Z99,0)</f>
        <v>0</v>
      </c>
      <c r="AA99" s="104">
        <f>IFERROR(AA15*'Klíč opční 2'!AA99,0)</f>
        <v>0</v>
      </c>
      <c r="AB99" s="104">
        <f>IFERROR(AB15*'Klíč opční 2'!AB99,0)</f>
        <v>0</v>
      </c>
      <c r="AC99" s="104">
        <f>IFERROR(AC15*'Klíč opční 2'!AC99,0)</f>
        <v>0</v>
      </c>
      <c r="AD99" s="104">
        <f>IFERROR(AD15*'Klíč opční 2'!AD99,0)</f>
        <v>0</v>
      </c>
      <c r="AE99" s="104">
        <f>IFERROR(AE15*'Klíč opční 2'!AE99,0)</f>
        <v>0</v>
      </c>
      <c r="AF99" s="104">
        <f>IFERROR(AF15*'Klíč opční 2'!AF99,0)</f>
        <v>0</v>
      </c>
      <c r="AG99" s="104">
        <f>IFERROR(AG15*'Klíč opční 2'!AG99,0)</f>
        <v>0</v>
      </c>
      <c r="AH99" s="104">
        <f>IFERROR(AH15*'Klíč opční 2'!AH99,0)</f>
        <v>0</v>
      </c>
      <c r="AI99" s="104">
        <f>IFERROR(AI15*'Klíč opční 2'!AI99,0)</f>
        <v>0</v>
      </c>
      <c r="AJ99" s="104">
        <f>IFERROR(AJ15*'Klíč opční 2'!AJ99,0)</f>
        <v>0</v>
      </c>
      <c r="AK99" s="104">
        <f>IFERROR(AK15*'Klíč opční 2'!AK99,0)</f>
        <v>0</v>
      </c>
      <c r="AL99" s="792">
        <f t="shared" si="35"/>
        <v>0</v>
      </c>
      <c r="AM99" s="104">
        <f t="shared" si="36"/>
        <v>0</v>
      </c>
      <c r="AN99" s="107">
        <f t="shared" si="37"/>
        <v>0</v>
      </c>
      <c r="AO99" s="129">
        <f t="shared" si="33"/>
        <v>0</v>
      </c>
      <c r="AP99" s="888">
        <f t="shared" si="34"/>
        <v>0</v>
      </c>
      <c r="AQ99" s="888">
        <f t="shared" si="34"/>
        <v>0</v>
      </c>
      <c r="AR99" s="888">
        <f t="shared" si="34"/>
        <v>0</v>
      </c>
      <c r="AS99" s="889">
        <f t="shared" si="34"/>
        <v>1</v>
      </c>
    </row>
    <row r="100" spans="1:45" x14ac:dyDescent="0.3">
      <c r="A100" s="4" t="str">
        <f t="shared" si="32"/>
        <v/>
      </c>
      <c r="B100" s="45" t="str">
        <f t="shared" si="32"/>
        <v/>
      </c>
      <c r="C100" s="64" t="str">
        <f t="shared" si="32"/>
        <v>8.2</v>
      </c>
      <c r="D100" s="65" t="str">
        <f t="shared" si="32"/>
        <v>Strojvedoucí</v>
      </c>
      <c r="E100" s="104">
        <f>IFERROR(E16*'Klíč opční 2'!E100,0)</f>
        <v>0</v>
      </c>
      <c r="F100" s="104">
        <f>IFERROR(F16*'Klíč opční 2'!F100,0)</f>
        <v>0</v>
      </c>
      <c r="G100" s="104">
        <f>IFERROR(G16*'Klíč opční 2'!G100,0)</f>
        <v>0</v>
      </c>
      <c r="H100" s="104">
        <f>IFERROR(H16*'Klíč opční 2'!H100,0)</f>
        <v>0</v>
      </c>
      <c r="I100" s="104">
        <f>IFERROR(I16*'Klíč opční 2'!I100,0)</f>
        <v>0</v>
      </c>
      <c r="J100" s="104">
        <f>IFERROR(J16*'Klíč opční 2'!J100,0)</f>
        <v>0</v>
      </c>
      <c r="K100" s="104">
        <f>IFERROR(K16*'Klíč opční 2'!K100,0)</f>
        <v>0</v>
      </c>
      <c r="L100" s="104">
        <f>IFERROR(L16*'Klíč opční 2'!L100,0)</f>
        <v>0</v>
      </c>
      <c r="M100" s="104">
        <f>IFERROR(M16*'Klíč opční 2'!M100,0)</f>
        <v>0</v>
      </c>
      <c r="N100" s="104">
        <f>IFERROR(N16*'Klíč opční 2'!N100,0)</f>
        <v>0</v>
      </c>
      <c r="O100" s="104">
        <f>IFERROR(O16*'Klíč opční 2'!O100,0)</f>
        <v>0</v>
      </c>
      <c r="P100" s="104">
        <f>IFERROR(P16*'Klíč opční 2'!P100,0)</f>
        <v>0</v>
      </c>
      <c r="Q100" s="104">
        <f>IFERROR(Q16*'Klíč opční 2'!Q100,0)</f>
        <v>0</v>
      </c>
      <c r="R100" s="104">
        <f>IFERROR(R16*'Klíč opční 2'!R100,0)</f>
        <v>0</v>
      </c>
      <c r="S100" s="104">
        <f>IFERROR(S16*'Klíč opční 2'!S100,0)</f>
        <v>0</v>
      </c>
      <c r="T100" s="104">
        <f>IFERROR(T16*'Klíč opční 2'!T100,0)</f>
        <v>0</v>
      </c>
      <c r="U100" s="104">
        <f>IFERROR(U16*'Klíč opční 2'!U100,0)</f>
        <v>0</v>
      </c>
      <c r="V100" s="104">
        <f>IFERROR(V16*'Klíč opční 2'!V100,0)</f>
        <v>0</v>
      </c>
      <c r="W100" s="104">
        <f>IFERROR(W16*'Klíč opční 2'!W100,0)</f>
        <v>0</v>
      </c>
      <c r="X100" s="104">
        <f>IFERROR(X16*'Klíč opční 2'!X100,0)</f>
        <v>0</v>
      </c>
      <c r="Y100" s="104">
        <f>IFERROR(Y16*'Klíč opční 2'!Y100,0)</f>
        <v>0</v>
      </c>
      <c r="Z100" s="104">
        <f>IFERROR(Z16*'Klíč opční 2'!Z100,0)</f>
        <v>0</v>
      </c>
      <c r="AA100" s="104">
        <f>IFERROR(AA16*'Klíč opční 2'!AA100,0)</f>
        <v>0</v>
      </c>
      <c r="AB100" s="104">
        <f>IFERROR(AB16*'Klíč opční 2'!AB100,0)</f>
        <v>0</v>
      </c>
      <c r="AC100" s="104">
        <f>IFERROR(AC16*'Klíč opční 2'!AC100,0)</f>
        <v>0</v>
      </c>
      <c r="AD100" s="104">
        <f>IFERROR(AD16*'Klíč opční 2'!AD100,0)</f>
        <v>0</v>
      </c>
      <c r="AE100" s="104">
        <f>IFERROR(AE16*'Klíč opční 2'!AE100,0)</f>
        <v>0</v>
      </c>
      <c r="AF100" s="104">
        <f>IFERROR(AF16*'Klíč opční 2'!AF100,0)</f>
        <v>0</v>
      </c>
      <c r="AG100" s="104">
        <f>IFERROR(AG16*'Klíč opční 2'!AG100,0)</f>
        <v>0</v>
      </c>
      <c r="AH100" s="104">
        <f>IFERROR(AH16*'Klíč opční 2'!AH100,0)</f>
        <v>0</v>
      </c>
      <c r="AI100" s="104">
        <f>IFERROR(AI16*'Klíč opční 2'!AI100,0)</f>
        <v>0</v>
      </c>
      <c r="AJ100" s="104">
        <f>IFERROR(AJ16*'Klíč opční 2'!AJ100,0)</f>
        <v>0</v>
      </c>
      <c r="AK100" s="104">
        <f>IFERROR(AK16*'Klíč opční 2'!AK100,0)</f>
        <v>0</v>
      </c>
      <c r="AL100" s="792">
        <f t="shared" si="35"/>
        <v>0</v>
      </c>
      <c r="AM100" s="104">
        <f t="shared" si="36"/>
        <v>0</v>
      </c>
      <c r="AN100" s="107">
        <f t="shared" si="37"/>
        <v>0</v>
      </c>
      <c r="AO100" s="129">
        <f t="shared" si="33"/>
        <v>0</v>
      </c>
      <c r="AP100" s="888">
        <f t="shared" si="34"/>
        <v>0</v>
      </c>
      <c r="AQ100" s="888">
        <f t="shared" si="34"/>
        <v>0</v>
      </c>
      <c r="AR100" s="888">
        <f t="shared" si="34"/>
        <v>0</v>
      </c>
      <c r="AS100" s="889">
        <f t="shared" si="34"/>
        <v>1</v>
      </c>
    </row>
    <row r="101" spans="1:45" x14ac:dyDescent="0.3">
      <c r="A101" s="4" t="str">
        <f t="shared" si="32"/>
        <v/>
      </c>
      <c r="B101" s="45" t="str">
        <f t="shared" si="32"/>
        <v/>
      </c>
      <c r="C101" s="64" t="str">
        <f t="shared" si="32"/>
        <v>8.3</v>
      </c>
      <c r="D101" s="65" t="str">
        <f t="shared" si="32"/>
        <v>Pokladní</v>
      </c>
      <c r="E101" s="104">
        <f>IFERROR(E17*'Klíč opční 2'!E101,0)</f>
        <v>0</v>
      </c>
      <c r="F101" s="104">
        <f>IFERROR(F17*'Klíč opční 2'!F101,0)</f>
        <v>0</v>
      </c>
      <c r="G101" s="104">
        <f>IFERROR(G17*'Klíč opční 2'!G101,0)</f>
        <v>0</v>
      </c>
      <c r="H101" s="104">
        <f>IFERROR(H17*'Klíč opční 2'!H101,0)</f>
        <v>0</v>
      </c>
      <c r="I101" s="104">
        <f>IFERROR(I17*'Klíč opční 2'!I101,0)</f>
        <v>0</v>
      </c>
      <c r="J101" s="104">
        <f>IFERROR(J17*'Klíč opční 2'!J101,0)</f>
        <v>0</v>
      </c>
      <c r="K101" s="104">
        <f>IFERROR(K17*'Klíč opční 2'!K101,0)</f>
        <v>0</v>
      </c>
      <c r="L101" s="104">
        <f>IFERROR(L17*'Klíč opční 2'!L101,0)</f>
        <v>0</v>
      </c>
      <c r="M101" s="104">
        <f>IFERROR(M17*'Klíč opční 2'!M101,0)</f>
        <v>0</v>
      </c>
      <c r="N101" s="104">
        <f>IFERROR(N17*'Klíč opční 2'!N101,0)</f>
        <v>0</v>
      </c>
      <c r="O101" s="104">
        <f>IFERROR(O17*'Klíč opční 2'!O101,0)</f>
        <v>0</v>
      </c>
      <c r="P101" s="104">
        <f>IFERROR(P17*'Klíč opční 2'!P101,0)</f>
        <v>0</v>
      </c>
      <c r="Q101" s="104">
        <f>IFERROR(Q17*'Klíč opční 2'!Q101,0)</f>
        <v>0</v>
      </c>
      <c r="R101" s="104">
        <f>IFERROR(R17*'Klíč opční 2'!R101,0)</f>
        <v>0</v>
      </c>
      <c r="S101" s="104">
        <f>IFERROR(S17*'Klíč opční 2'!S101,0)</f>
        <v>0</v>
      </c>
      <c r="T101" s="104">
        <f>IFERROR(T17*'Klíč opční 2'!T101,0)</f>
        <v>0</v>
      </c>
      <c r="U101" s="104">
        <f>IFERROR(U17*'Klíč opční 2'!U101,0)</f>
        <v>0</v>
      </c>
      <c r="V101" s="104">
        <f>IFERROR(V17*'Klíč opční 2'!V101,0)</f>
        <v>0</v>
      </c>
      <c r="W101" s="104">
        <f>IFERROR(W17*'Klíč opční 2'!W101,0)</f>
        <v>0</v>
      </c>
      <c r="X101" s="104">
        <f>IFERROR(X17*'Klíč opční 2'!X101,0)</f>
        <v>0</v>
      </c>
      <c r="Y101" s="104">
        <f>IFERROR(Y17*'Klíč opční 2'!Y101,0)</f>
        <v>0</v>
      </c>
      <c r="Z101" s="104">
        <f>IFERROR(Z17*'Klíč opční 2'!Z101,0)</f>
        <v>0</v>
      </c>
      <c r="AA101" s="104">
        <f>IFERROR(AA17*'Klíč opční 2'!AA101,0)</f>
        <v>0</v>
      </c>
      <c r="AB101" s="104">
        <f>IFERROR(AB17*'Klíč opční 2'!AB101,0)</f>
        <v>0</v>
      </c>
      <c r="AC101" s="104">
        <f>IFERROR(AC17*'Klíč opční 2'!AC101,0)</f>
        <v>0</v>
      </c>
      <c r="AD101" s="104">
        <f>IFERROR(AD17*'Klíč opční 2'!AD101,0)</f>
        <v>0</v>
      </c>
      <c r="AE101" s="104">
        <f>IFERROR(AE17*'Klíč opční 2'!AE101,0)</f>
        <v>0</v>
      </c>
      <c r="AF101" s="104">
        <f>IFERROR(AF17*'Klíč opční 2'!AF101,0)</f>
        <v>0</v>
      </c>
      <c r="AG101" s="104">
        <f>IFERROR(AG17*'Klíč opční 2'!AG101,0)</f>
        <v>0</v>
      </c>
      <c r="AH101" s="104">
        <f>IFERROR(AH17*'Klíč opční 2'!AH101,0)</f>
        <v>0</v>
      </c>
      <c r="AI101" s="104">
        <f>IFERROR(AI17*'Klíč opční 2'!AI101,0)</f>
        <v>0</v>
      </c>
      <c r="AJ101" s="104">
        <f>IFERROR(AJ17*'Klíč opční 2'!AJ101,0)</f>
        <v>0</v>
      </c>
      <c r="AK101" s="104">
        <f>IFERROR(AK17*'Klíč opční 2'!AK101,0)</f>
        <v>0</v>
      </c>
      <c r="AL101" s="792">
        <f t="shared" si="35"/>
        <v>0</v>
      </c>
      <c r="AM101" s="104">
        <f t="shared" si="36"/>
        <v>0</v>
      </c>
      <c r="AN101" s="107">
        <f t="shared" si="37"/>
        <v>0</v>
      </c>
      <c r="AO101" s="129">
        <f t="shared" si="33"/>
        <v>0</v>
      </c>
      <c r="AP101" s="888">
        <f t="shared" si="34"/>
        <v>0</v>
      </c>
      <c r="AQ101" s="888">
        <f t="shared" si="34"/>
        <v>0</v>
      </c>
      <c r="AR101" s="888">
        <f t="shared" si="34"/>
        <v>0</v>
      </c>
      <c r="AS101" s="889">
        <f t="shared" si="34"/>
        <v>1</v>
      </c>
    </row>
    <row r="102" spans="1:45" x14ac:dyDescent="0.3">
      <c r="A102" s="4" t="str">
        <f t="shared" si="32"/>
        <v/>
      </c>
      <c r="B102" s="45" t="str">
        <f t="shared" si="32"/>
        <v/>
      </c>
      <c r="C102" s="64" t="str">
        <f t="shared" si="32"/>
        <v>8.4</v>
      </c>
      <c r="D102" s="65" t="str">
        <f t="shared" si="32"/>
        <v>Ostatní zaměstnanci</v>
      </c>
      <c r="E102" s="104">
        <f>IFERROR(E18*'Klíč opční 2'!E102,0)</f>
        <v>0</v>
      </c>
      <c r="F102" s="104">
        <f>IFERROR(F18*'Klíč opční 2'!F102,0)</f>
        <v>0</v>
      </c>
      <c r="G102" s="104">
        <f>IFERROR(G18*'Klíč opční 2'!G102,0)</f>
        <v>0</v>
      </c>
      <c r="H102" s="104">
        <f>IFERROR(H18*'Klíč opční 2'!H102,0)</f>
        <v>0</v>
      </c>
      <c r="I102" s="104">
        <f>IFERROR(I18*'Klíč opční 2'!I102,0)</f>
        <v>0</v>
      </c>
      <c r="J102" s="104">
        <f>IFERROR(J18*'Klíč opční 2'!J102,0)</f>
        <v>0</v>
      </c>
      <c r="K102" s="104">
        <f>IFERROR(K18*'Klíč opční 2'!K102,0)</f>
        <v>0</v>
      </c>
      <c r="L102" s="104">
        <f>IFERROR(L18*'Klíč opční 2'!L102,0)</f>
        <v>0</v>
      </c>
      <c r="M102" s="104">
        <f>IFERROR(M18*'Klíč opční 2'!M102,0)</f>
        <v>0</v>
      </c>
      <c r="N102" s="104">
        <f>IFERROR(N18*'Klíč opční 2'!N102,0)</f>
        <v>0</v>
      </c>
      <c r="O102" s="104">
        <f>IFERROR(O18*'Klíč opční 2'!O102,0)</f>
        <v>0</v>
      </c>
      <c r="P102" s="104">
        <f>IFERROR(P18*'Klíč opční 2'!P102,0)</f>
        <v>0</v>
      </c>
      <c r="Q102" s="104">
        <f>IFERROR(Q18*'Klíč opční 2'!Q102,0)</f>
        <v>0</v>
      </c>
      <c r="R102" s="104">
        <f>IFERROR(R18*'Klíč opční 2'!R102,0)</f>
        <v>0</v>
      </c>
      <c r="S102" s="104">
        <f>IFERROR(S18*'Klíč opční 2'!S102,0)</f>
        <v>0</v>
      </c>
      <c r="T102" s="104">
        <f>IFERROR(T18*'Klíč opční 2'!T102,0)</f>
        <v>0</v>
      </c>
      <c r="U102" s="104">
        <f>IFERROR(U18*'Klíč opční 2'!U102,0)</f>
        <v>0</v>
      </c>
      <c r="V102" s="104">
        <f>IFERROR(V18*'Klíč opční 2'!V102,0)</f>
        <v>0</v>
      </c>
      <c r="W102" s="104">
        <f>IFERROR(W18*'Klíč opční 2'!W102,0)</f>
        <v>0</v>
      </c>
      <c r="X102" s="104">
        <f>IFERROR(X18*'Klíč opční 2'!X102,0)</f>
        <v>0</v>
      </c>
      <c r="Y102" s="104">
        <f>IFERROR(Y18*'Klíč opční 2'!Y102,0)</f>
        <v>0</v>
      </c>
      <c r="Z102" s="104">
        <f>IFERROR(Z18*'Klíč opční 2'!Z102,0)</f>
        <v>0</v>
      </c>
      <c r="AA102" s="104">
        <f>IFERROR(AA18*'Klíč opční 2'!AA102,0)</f>
        <v>0</v>
      </c>
      <c r="AB102" s="104">
        <f>IFERROR(AB18*'Klíč opční 2'!AB102,0)</f>
        <v>0</v>
      </c>
      <c r="AC102" s="104">
        <f>IFERROR(AC18*'Klíč opční 2'!AC102,0)</f>
        <v>0</v>
      </c>
      <c r="AD102" s="104">
        <f>IFERROR(AD18*'Klíč opční 2'!AD102,0)</f>
        <v>0</v>
      </c>
      <c r="AE102" s="104">
        <f>IFERROR(AE18*'Klíč opční 2'!AE102,0)</f>
        <v>0</v>
      </c>
      <c r="AF102" s="104">
        <f>IFERROR(AF18*'Klíč opční 2'!AF102,0)</f>
        <v>0</v>
      </c>
      <c r="AG102" s="104">
        <f>IFERROR(AG18*'Klíč opční 2'!AG102,0)</f>
        <v>0</v>
      </c>
      <c r="AH102" s="104">
        <f>IFERROR(AH18*'Klíč opční 2'!AH102,0)</f>
        <v>0</v>
      </c>
      <c r="AI102" s="104">
        <f>IFERROR(AI18*'Klíč opční 2'!AI102,0)</f>
        <v>0</v>
      </c>
      <c r="AJ102" s="104">
        <f>IFERROR(AJ18*'Klíč opční 2'!AJ102,0)</f>
        <v>0</v>
      </c>
      <c r="AK102" s="104">
        <f>IFERROR(AK18*'Klíč opční 2'!AK102,0)</f>
        <v>0</v>
      </c>
      <c r="AL102" s="792">
        <f t="shared" si="35"/>
        <v>0</v>
      </c>
      <c r="AM102" s="104">
        <f t="shared" si="36"/>
        <v>0</v>
      </c>
      <c r="AN102" s="107">
        <f t="shared" si="37"/>
        <v>0</v>
      </c>
      <c r="AO102" s="129">
        <f t="shared" si="33"/>
        <v>0</v>
      </c>
      <c r="AP102" s="888">
        <f t="shared" si="34"/>
        <v>0</v>
      </c>
      <c r="AQ102" s="888">
        <f t="shared" si="34"/>
        <v>0</v>
      </c>
      <c r="AR102" s="888">
        <f t="shared" si="34"/>
        <v>0</v>
      </c>
      <c r="AS102" s="889">
        <f t="shared" si="34"/>
        <v>1</v>
      </c>
    </row>
    <row r="103" spans="1:45" x14ac:dyDescent="0.3">
      <c r="A103" s="4">
        <f t="shared" ref="A103:D112" si="38">IF(A61="","",A61)</f>
        <v>9</v>
      </c>
      <c r="B103" s="45" t="str">
        <f t="shared" si="38"/>
        <v>Cestovné</v>
      </c>
      <c r="C103" s="64" t="str">
        <f t="shared" si="38"/>
        <v/>
      </c>
      <c r="D103" s="65" t="str">
        <f t="shared" si="38"/>
        <v/>
      </c>
      <c r="E103" s="104">
        <f>IFERROR(E19*'Klíč opční 2'!E103,0)</f>
        <v>0</v>
      </c>
      <c r="F103" s="104">
        <f>IFERROR(F19*'Klíč opční 2'!F103,0)</f>
        <v>0</v>
      </c>
      <c r="G103" s="104">
        <f>IFERROR(G19*'Klíč opční 2'!G103,0)</f>
        <v>0</v>
      </c>
      <c r="H103" s="104">
        <f>IFERROR(H19*'Klíč opční 2'!H103,0)</f>
        <v>0</v>
      </c>
      <c r="I103" s="104">
        <f>IFERROR(I19*'Klíč opční 2'!I103,0)</f>
        <v>0</v>
      </c>
      <c r="J103" s="104">
        <f>IFERROR(J19*'Klíč opční 2'!J103,0)</f>
        <v>0</v>
      </c>
      <c r="K103" s="104">
        <f>IFERROR(K19*'Klíč opční 2'!K103,0)</f>
        <v>0</v>
      </c>
      <c r="L103" s="104">
        <f>IFERROR(L19*'Klíč opční 2'!L103,0)</f>
        <v>0</v>
      </c>
      <c r="M103" s="104">
        <f>IFERROR(M19*'Klíč opční 2'!M103,0)</f>
        <v>0</v>
      </c>
      <c r="N103" s="104">
        <f>IFERROR(N19*'Klíč opční 2'!N103,0)</f>
        <v>0</v>
      </c>
      <c r="O103" s="104">
        <f>IFERROR(O19*'Klíč opční 2'!O103,0)</f>
        <v>0</v>
      </c>
      <c r="P103" s="104">
        <f>IFERROR(P19*'Klíč opční 2'!P103,0)</f>
        <v>0</v>
      </c>
      <c r="Q103" s="104">
        <f>IFERROR(Q19*'Klíč opční 2'!Q103,0)</f>
        <v>0</v>
      </c>
      <c r="R103" s="104">
        <f>IFERROR(R19*'Klíč opční 2'!R103,0)</f>
        <v>0</v>
      </c>
      <c r="S103" s="104">
        <f>IFERROR(S19*'Klíč opční 2'!S103,0)</f>
        <v>0</v>
      </c>
      <c r="T103" s="104">
        <f>IFERROR(T19*'Klíč opční 2'!T103,0)</f>
        <v>0</v>
      </c>
      <c r="U103" s="104">
        <f>IFERROR(U19*'Klíč opční 2'!U103,0)</f>
        <v>0</v>
      </c>
      <c r="V103" s="104">
        <f>IFERROR(V19*'Klíč opční 2'!V103,0)</f>
        <v>0</v>
      </c>
      <c r="W103" s="104">
        <f>IFERROR(W19*'Klíč opční 2'!W103,0)</f>
        <v>0</v>
      </c>
      <c r="X103" s="104">
        <f>IFERROR(X19*'Klíč opční 2'!X103,0)</f>
        <v>0</v>
      </c>
      <c r="Y103" s="104">
        <f>IFERROR(Y19*'Klíč opční 2'!Y103,0)</f>
        <v>0</v>
      </c>
      <c r="Z103" s="104">
        <f>IFERROR(Z19*'Klíč opční 2'!Z103,0)</f>
        <v>0</v>
      </c>
      <c r="AA103" s="104">
        <f>IFERROR(AA19*'Klíč opční 2'!AA103,0)</f>
        <v>0</v>
      </c>
      <c r="AB103" s="104">
        <f>IFERROR(AB19*'Klíč opční 2'!AB103,0)</f>
        <v>0</v>
      </c>
      <c r="AC103" s="104">
        <f>IFERROR(AC19*'Klíč opční 2'!AC103,0)</f>
        <v>0</v>
      </c>
      <c r="AD103" s="104">
        <f>IFERROR(AD19*'Klíč opční 2'!AD103,0)</f>
        <v>0</v>
      </c>
      <c r="AE103" s="104">
        <f>IFERROR(AE19*'Klíč opční 2'!AE103,0)</f>
        <v>0</v>
      </c>
      <c r="AF103" s="104">
        <f>IFERROR(AF19*'Klíč opční 2'!AF103,0)</f>
        <v>0</v>
      </c>
      <c r="AG103" s="104">
        <f>IFERROR(AG19*'Klíč opční 2'!AG103,0)</f>
        <v>0</v>
      </c>
      <c r="AH103" s="104">
        <f>IFERROR(AH19*'Klíč opční 2'!AH103,0)</f>
        <v>0</v>
      </c>
      <c r="AI103" s="104">
        <f>IFERROR(AI19*'Klíč opční 2'!AI103,0)</f>
        <v>0</v>
      </c>
      <c r="AJ103" s="104">
        <f>IFERROR(AJ19*'Klíč opční 2'!AJ103,0)</f>
        <v>0</v>
      </c>
      <c r="AK103" s="104">
        <f>IFERROR(AK19*'Klíč opční 2'!AK103,0)</f>
        <v>0</v>
      </c>
      <c r="AL103" s="792">
        <f t="shared" si="35"/>
        <v>0</v>
      </c>
      <c r="AM103" s="104">
        <f t="shared" si="36"/>
        <v>0</v>
      </c>
      <c r="AN103" s="107">
        <f t="shared" si="37"/>
        <v>0</v>
      </c>
      <c r="AO103" s="129">
        <f t="shared" si="33"/>
        <v>0</v>
      </c>
      <c r="AP103" s="888">
        <f t="shared" ref="AP103:AS112" si="39">AP19</f>
        <v>0</v>
      </c>
      <c r="AQ103" s="888">
        <f t="shared" si="39"/>
        <v>0</v>
      </c>
      <c r="AR103" s="888">
        <f t="shared" si="39"/>
        <v>0</v>
      </c>
      <c r="AS103" s="889">
        <f t="shared" si="39"/>
        <v>1</v>
      </c>
    </row>
    <row r="104" spans="1:45" x14ac:dyDescent="0.3">
      <c r="A104" s="4">
        <f t="shared" si="38"/>
        <v>10</v>
      </c>
      <c r="B104" s="45" t="str">
        <f t="shared" si="38"/>
        <v>Úhrada za použití dopravní cesty</v>
      </c>
      <c r="C104" s="64" t="str">
        <f t="shared" si="38"/>
        <v/>
      </c>
      <c r="D104" s="65" t="str">
        <f t="shared" si="38"/>
        <v/>
      </c>
      <c r="E104" s="104">
        <f>IFERROR(E20*'Klíč opční 2'!E104,0)</f>
        <v>0</v>
      </c>
      <c r="F104" s="104">
        <f>IFERROR(F20*'Klíč opční 2'!F104,0)</f>
        <v>0</v>
      </c>
      <c r="G104" s="104">
        <f>IFERROR(G20*'Klíč opční 2'!G104,0)</f>
        <v>0</v>
      </c>
      <c r="H104" s="104">
        <f>IFERROR(H20*'Klíč opční 2'!H104,0)</f>
        <v>0</v>
      </c>
      <c r="I104" s="104">
        <f>IFERROR(I20*'Klíč opční 2'!I104,0)</f>
        <v>0</v>
      </c>
      <c r="J104" s="104">
        <f>IFERROR(J20*'Klíč opční 2'!J104,0)</f>
        <v>0</v>
      </c>
      <c r="K104" s="104">
        <f>IFERROR(K20*'Klíč opční 2'!K104,0)</f>
        <v>0</v>
      </c>
      <c r="L104" s="104">
        <f>IFERROR(L20*'Klíč opční 2'!L104,0)</f>
        <v>0</v>
      </c>
      <c r="M104" s="104">
        <f>IFERROR(M20*'Klíč opční 2'!M104,0)</f>
        <v>0</v>
      </c>
      <c r="N104" s="104">
        <f>IFERROR(N20*'Klíč opční 2'!N104,0)</f>
        <v>0</v>
      </c>
      <c r="O104" s="104">
        <f>IFERROR(O20*'Klíč opční 2'!O104,0)</f>
        <v>0</v>
      </c>
      <c r="P104" s="104">
        <f>IFERROR(P20*'Klíč opční 2'!P104,0)</f>
        <v>0</v>
      </c>
      <c r="Q104" s="104">
        <f>IFERROR(Q20*'Klíč opční 2'!Q104,0)</f>
        <v>0</v>
      </c>
      <c r="R104" s="104">
        <f>IFERROR(R20*'Klíč opční 2'!R104,0)</f>
        <v>0</v>
      </c>
      <c r="S104" s="104">
        <f>IFERROR(S20*'Klíč opční 2'!S104,0)</f>
        <v>0</v>
      </c>
      <c r="T104" s="104">
        <f>IFERROR(T20*'Klíč opční 2'!T104,0)</f>
        <v>0</v>
      </c>
      <c r="U104" s="104">
        <f>IFERROR(U20*'Klíč opční 2'!U104,0)</f>
        <v>0</v>
      </c>
      <c r="V104" s="104">
        <f>IFERROR(V20*'Klíč opční 2'!V104,0)</f>
        <v>0</v>
      </c>
      <c r="W104" s="104">
        <f>IFERROR(W20*'Klíč opční 2'!W104,0)</f>
        <v>0</v>
      </c>
      <c r="X104" s="104">
        <f>IFERROR(X20*'Klíč opční 2'!X104,0)</f>
        <v>0</v>
      </c>
      <c r="Y104" s="104">
        <f>IFERROR(Y20*'Klíč opční 2'!Y104,0)</f>
        <v>0</v>
      </c>
      <c r="Z104" s="104">
        <f>IFERROR(Z20*'Klíč opční 2'!Z104,0)</f>
        <v>0</v>
      </c>
      <c r="AA104" s="104">
        <f>IFERROR(AA20*'Klíč opční 2'!AA104,0)</f>
        <v>0</v>
      </c>
      <c r="AB104" s="104">
        <f>IFERROR(AB20*'Klíč opční 2'!AB104,0)</f>
        <v>0</v>
      </c>
      <c r="AC104" s="104">
        <f>IFERROR(AC20*'Klíč opční 2'!AC104,0)</f>
        <v>0</v>
      </c>
      <c r="AD104" s="104">
        <f>IFERROR(AD20*'Klíč opční 2'!AD104,0)</f>
        <v>0</v>
      </c>
      <c r="AE104" s="104">
        <f>IFERROR(AE20*'Klíč opční 2'!AE104,0)</f>
        <v>0</v>
      </c>
      <c r="AF104" s="104">
        <f>IFERROR(AF20*'Klíč opční 2'!AF104,0)</f>
        <v>0</v>
      </c>
      <c r="AG104" s="104">
        <f>IFERROR(AG20*'Klíč opční 2'!AG104,0)</f>
        <v>0</v>
      </c>
      <c r="AH104" s="104">
        <f>IFERROR(AH20*'Klíč opční 2'!AH104,0)</f>
        <v>0</v>
      </c>
      <c r="AI104" s="104">
        <f>IFERROR(AI20*'Klíč opční 2'!AI104,0)</f>
        <v>0</v>
      </c>
      <c r="AJ104" s="104">
        <f>IFERROR(AJ20*'Klíč opční 2'!AJ104,0)</f>
        <v>0</v>
      </c>
      <c r="AK104" s="104">
        <f>IFERROR(AK20*'Klíč opční 2'!AK104,0)</f>
        <v>0</v>
      </c>
      <c r="AL104" s="792">
        <f t="shared" si="35"/>
        <v>0</v>
      </c>
      <c r="AM104" s="104">
        <f t="shared" si="36"/>
        <v>0</v>
      </c>
      <c r="AN104" s="107">
        <f t="shared" si="37"/>
        <v>0</v>
      </c>
      <c r="AO104" s="129">
        <f t="shared" si="33"/>
        <v>0</v>
      </c>
      <c r="AP104" s="888">
        <f t="shared" si="39"/>
        <v>1</v>
      </c>
      <c r="AQ104" s="888">
        <f t="shared" si="39"/>
        <v>0</v>
      </c>
      <c r="AR104" s="888">
        <f t="shared" si="39"/>
        <v>0</v>
      </c>
      <c r="AS104" s="889">
        <f t="shared" si="39"/>
        <v>0</v>
      </c>
    </row>
    <row r="105" spans="1:45" x14ac:dyDescent="0.3">
      <c r="A105" s="4">
        <f t="shared" si="38"/>
        <v>11</v>
      </c>
      <c r="B105" s="45" t="str">
        <f t="shared" si="38"/>
        <v>Úhrada za použití ostatní infrastruktury</v>
      </c>
      <c r="C105" s="64" t="str">
        <f t="shared" si="38"/>
        <v/>
      </c>
      <c r="D105" s="65" t="str">
        <f t="shared" si="38"/>
        <v/>
      </c>
      <c r="E105" s="104">
        <f>IFERROR(E21*'Klíč opční 2'!E105,0)</f>
        <v>0</v>
      </c>
      <c r="F105" s="104">
        <f>IFERROR(F21*'Klíč opční 2'!F105,0)</f>
        <v>0</v>
      </c>
      <c r="G105" s="104">
        <f>IFERROR(G21*'Klíč opční 2'!G105,0)</f>
        <v>0</v>
      </c>
      <c r="H105" s="104">
        <f>IFERROR(H21*'Klíč opční 2'!H105,0)</f>
        <v>0</v>
      </c>
      <c r="I105" s="104">
        <f>IFERROR(I21*'Klíč opční 2'!I105,0)</f>
        <v>0</v>
      </c>
      <c r="J105" s="104">
        <f>IFERROR(J21*'Klíč opční 2'!J105,0)</f>
        <v>0</v>
      </c>
      <c r="K105" s="104">
        <f>IFERROR(K21*'Klíč opční 2'!K105,0)</f>
        <v>0</v>
      </c>
      <c r="L105" s="104">
        <f>IFERROR(L21*'Klíč opční 2'!L105,0)</f>
        <v>0</v>
      </c>
      <c r="M105" s="104">
        <f>IFERROR(M21*'Klíč opční 2'!M105,0)</f>
        <v>0</v>
      </c>
      <c r="N105" s="104">
        <f>IFERROR(N21*'Klíč opční 2'!N105,0)</f>
        <v>0</v>
      </c>
      <c r="O105" s="104">
        <f>IFERROR(O21*'Klíč opční 2'!O105,0)</f>
        <v>0</v>
      </c>
      <c r="P105" s="104">
        <f>IFERROR(P21*'Klíč opční 2'!P105,0)</f>
        <v>0</v>
      </c>
      <c r="Q105" s="104">
        <f>IFERROR(Q21*'Klíč opční 2'!Q105,0)</f>
        <v>0</v>
      </c>
      <c r="R105" s="104">
        <f>IFERROR(R21*'Klíč opční 2'!R105,0)</f>
        <v>0</v>
      </c>
      <c r="S105" s="104">
        <f>IFERROR(S21*'Klíč opční 2'!S105,0)</f>
        <v>0</v>
      </c>
      <c r="T105" s="104">
        <f>IFERROR(T21*'Klíč opční 2'!T105,0)</f>
        <v>0</v>
      </c>
      <c r="U105" s="104">
        <f>IFERROR(U21*'Klíč opční 2'!U105,0)</f>
        <v>0</v>
      </c>
      <c r="V105" s="104">
        <f>IFERROR(V21*'Klíč opční 2'!V105,0)</f>
        <v>0</v>
      </c>
      <c r="W105" s="104">
        <f>IFERROR(W21*'Klíč opční 2'!W105,0)</f>
        <v>0</v>
      </c>
      <c r="X105" s="104">
        <f>IFERROR(X21*'Klíč opční 2'!X105,0)</f>
        <v>0</v>
      </c>
      <c r="Y105" s="104">
        <f>IFERROR(Y21*'Klíč opční 2'!Y105,0)</f>
        <v>0</v>
      </c>
      <c r="Z105" s="104">
        <f>IFERROR(Z21*'Klíč opční 2'!Z105,0)</f>
        <v>0</v>
      </c>
      <c r="AA105" s="104">
        <f>IFERROR(AA21*'Klíč opční 2'!AA105,0)</f>
        <v>0</v>
      </c>
      <c r="AB105" s="104">
        <f>IFERROR(AB21*'Klíč opční 2'!AB105,0)</f>
        <v>0</v>
      </c>
      <c r="AC105" s="104">
        <f>IFERROR(AC21*'Klíč opční 2'!AC105,0)</f>
        <v>0</v>
      </c>
      <c r="AD105" s="104">
        <f>IFERROR(AD21*'Klíč opční 2'!AD105,0)</f>
        <v>0</v>
      </c>
      <c r="AE105" s="104">
        <f>IFERROR(AE21*'Klíč opční 2'!AE105,0)</f>
        <v>0</v>
      </c>
      <c r="AF105" s="104">
        <f>IFERROR(AF21*'Klíč opční 2'!AF105,0)</f>
        <v>0</v>
      </c>
      <c r="AG105" s="104">
        <f>IFERROR(AG21*'Klíč opční 2'!AG105,0)</f>
        <v>0</v>
      </c>
      <c r="AH105" s="104">
        <f>IFERROR(AH21*'Klíč opční 2'!AH105,0)</f>
        <v>0</v>
      </c>
      <c r="AI105" s="104">
        <f>IFERROR(AI21*'Klíč opční 2'!AI105,0)</f>
        <v>0</v>
      </c>
      <c r="AJ105" s="104">
        <f>IFERROR(AJ21*'Klíč opční 2'!AJ105,0)</f>
        <v>0</v>
      </c>
      <c r="AK105" s="104">
        <f>IFERROR(AK21*'Klíč opční 2'!AK105,0)</f>
        <v>0</v>
      </c>
      <c r="AL105" s="792">
        <f t="shared" si="35"/>
        <v>0</v>
      </c>
      <c r="AM105" s="104">
        <f t="shared" si="36"/>
        <v>0</v>
      </c>
      <c r="AN105" s="107">
        <f t="shared" si="37"/>
        <v>0</v>
      </c>
      <c r="AO105" s="129">
        <f t="shared" si="33"/>
        <v>0</v>
      </c>
      <c r="AP105" s="888">
        <f t="shared" si="39"/>
        <v>1</v>
      </c>
      <c r="AQ105" s="888">
        <f t="shared" si="39"/>
        <v>0</v>
      </c>
      <c r="AR105" s="888">
        <f t="shared" si="39"/>
        <v>0</v>
      </c>
      <c r="AS105" s="889">
        <f t="shared" si="39"/>
        <v>0</v>
      </c>
    </row>
    <row r="106" spans="1:45" x14ac:dyDescent="0.3">
      <c r="A106" s="4">
        <f t="shared" si="38"/>
        <v>12</v>
      </c>
      <c r="B106" s="45" t="str">
        <f t="shared" si="38"/>
        <v>Ostatní přímé náklady</v>
      </c>
      <c r="C106" s="64" t="str">
        <f t="shared" si="38"/>
        <v>12.1</v>
      </c>
      <c r="D106" s="65" t="str">
        <f t="shared" si="38"/>
        <v>Finanční náklady</v>
      </c>
      <c r="E106" s="104">
        <f>IFERROR(E22*'Klíč opční 2'!E106,0)</f>
        <v>0</v>
      </c>
      <c r="F106" s="104">
        <f>IFERROR(F22*'Klíč opční 2'!F106,0)</f>
        <v>0</v>
      </c>
      <c r="G106" s="104">
        <f>IFERROR(G22*'Klíč opční 2'!G106,0)</f>
        <v>0</v>
      </c>
      <c r="H106" s="104">
        <f>IFERROR(H22*'Klíč opční 2'!H106,0)</f>
        <v>0</v>
      </c>
      <c r="I106" s="104">
        <f>IFERROR(I22*'Klíč opční 2'!I106,0)</f>
        <v>0</v>
      </c>
      <c r="J106" s="104">
        <f>IFERROR(J22*'Klíč opční 2'!J106,0)</f>
        <v>0</v>
      </c>
      <c r="K106" s="104">
        <f>IFERROR(K22*'Klíč opční 2'!K106,0)</f>
        <v>0</v>
      </c>
      <c r="L106" s="104">
        <f>IFERROR(L22*'Klíč opční 2'!L106,0)</f>
        <v>0</v>
      </c>
      <c r="M106" s="104">
        <f>IFERROR(M22*'Klíč opční 2'!M106,0)</f>
        <v>0</v>
      </c>
      <c r="N106" s="104">
        <f>IFERROR(N22*'Klíč opční 2'!N106,0)</f>
        <v>0</v>
      </c>
      <c r="O106" s="104">
        <f>IFERROR(O22*'Klíč opční 2'!O106,0)</f>
        <v>0</v>
      </c>
      <c r="P106" s="104">
        <f>IFERROR(P22*'Klíč opční 2'!P106,0)</f>
        <v>0</v>
      </c>
      <c r="Q106" s="104">
        <f>IFERROR(Q22*'Klíč opční 2'!Q106,0)</f>
        <v>0</v>
      </c>
      <c r="R106" s="104">
        <f>IFERROR(R22*'Klíč opční 2'!R106,0)</f>
        <v>0</v>
      </c>
      <c r="S106" s="104">
        <f>IFERROR(S22*'Klíč opční 2'!S106,0)</f>
        <v>0</v>
      </c>
      <c r="T106" s="104">
        <f>IFERROR(T22*'Klíč opční 2'!T106,0)</f>
        <v>0</v>
      </c>
      <c r="U106" s="104">
        <f>IFERROR(U22*'Klíč opční 2'!U106,0)</f>
        <v>0</v>
      </c>
      <c r="V106" s="104">
        <f>IFERROR(V22*'Klíč opční 2'!V106,0)</f>
        <v>0</v>
      </c>
      <c r="W106" s="104">
        <f>IFERROR(W22*'Klíč opční 2'!W106,0)</f>
        <v>0</v>
      </c>
      <c r="X106" s="104">
        <f>IFERROR(X22*'Klíč opční 2'!X106,0)</f>
        <v>0</v>
      </c>
      <c r="Y106" s="104">
        <f>IFERROR(Y22*'Klíč opční 2'!Y106,0)</f>
        <v>0</v>
      </c>
      <c r="Z106" s="104">
        <f>IFERROR(Z22*'Klíč opční 2'!Z106,0)</f>
        <v>0</v>
      </c>
      <c r="AA106" s="104">
        <f>IFERROR(AA22*'Klíč opční 2'!AA106,0)</f>
        <v>0</v>
      </c>
      <c r="AB106" s="104">
        <f>IFERROR(AB22*'Klíč opční 2'!AB106,0)</f>
        <v>0</v>
      </c>
      <c r="AC106" s="104">
        <f>IFERROR(AC22*'Klíč opční 2'!AC106,0)</f>
        <v>0</v>
      </c>
      <c r="AD106" s="104">
        <f>IFERROR(AD22*'Klíč opční 2'!AD106,0)</f>
        <v>0</v>
      </c>
      <c r="AE106" s="104">
        <f>IFERROR(AE22*'Klíč opční 2'!AE106,0)</f>
        <v>0</v>
      </c>
      <c r="AF106" s="104">
        <f>IFERROR(AF22*'Klíč opční 2'!AF106,0)</f>
        <v>0</v>
      </c>
      <c r="AG106" s="104">
        <f>IFERROR(AG22*'Klíč opční 2'!AG106,0)</f>
        <v>0</v>
      </c>
      <c r="AH106" s="104">
        <f>IFERROR(AH22*'Klíč opční 2'!AH106,0)</f>
        <v>0</v>
      </c>
      <c r="AI106" s="104">
        <f>IFERROR(AI22*'Klíč opční 2'!AI106,0)</f>
        <v>0</v>
      </c>
      <c r="AJ106" s="104">
        <f>IFERROR(AJ22*'Klíč opční 2'!AJ106,0)</f>
        <v>0</v>
      </c>
      <c r="AK106" s="104">
        <f>IFERROR(AK22*'Klíč opční 2'!AK106,0)</f>
        <v>0</v>
      </c>
      <c r="AL106" s="792">
        <f t="shared" si="35"/>
        <v>0</v>
      </c>
      <c r="AM106" s="104">
        <f t="shared" si="36"/>
        <v>0</v>
      </c>
      <c r="AN106" s="107">
        <f t="shared" si="37"/>
        <v>0</v>
      </c>
      <c r="AO106" s="129">
        <f t="shared" si="33"/>
        <v>0</v>
      </c>
      <c r="AP106" s="888">
        <f t="shared" si="39"/>
        <v>0</v>
      </c>
      <c r="AQ106" s="888">
        <f t="shared" si="39"/>
        <v>0</v>
      </c>
      <c r="AR106" s="888">
        <f t="shared" si="39"/>
        <v>1</v>
      </c>
      <c r="AS106" s="889">
        <f t="shared" si="39"/>
        <v>0</v>
      </c>
    </row>
    <row r="107" spans="1:45" x14ac:dyDescent="0.3">
      <c r="A107" s="4" t="str">
        <f t="shared" si="38"/>
        <v/>
      </c>
      <c r="B107" s="45" t="str">
        <f t="shared" si="38"/>
        <v/>
      </c>
      <c r="C107" s="64" t="str">
        <f t="shared" si="38"/>
        <v>12.2</v>
      </c>
      <c r="D107" s="65" t="str">
        <f t="shared" si="38"/>
        <v>Ostatní</v>
      </c>
      <c r="E107" s="104">
        <f>IFERROR(E23*'Klíč opční 2'!E107,0)</f>
        <v>0</v>
      </c>
      <c r="F107" s="104">
        <f>IFERROR(F23*'Klíč opční 2'!F107,0)</f>
        <v>0</v>
      </c>
      <c r="G107" s="104">
        <f>IFERROR(G23*'Klíč opční 2'!G107,0)</f>
        <v>0</v>
      </c>
      <c r="H107" s="104">
        <f>IFERROR(H23*'Klíč opční 2'!H107,0)</f>
        <v>0</v>
      </c>
      <c r="I107" s="104">
        <f>IFERROR(I23*'Klíč opční 2'!I107,0)</f>
        <v>0</v>
      </c>
      <c r="J107" s="104">
        <f>IFERROR(J23*'Klíč opční 2'!J107,0)</f>
        <v>0</v>
      </c>
      <c r="K107" s="104">
        <f>IFERROR(K23*'Klíč opční 2'!K107,0)</f>
        <v>0</v>
      </c>
      <c r="L107" s="104">
        <f>IFERROR(L23*'Klíč opční 2'!L107,0)</f>
        <v>0</v>
      </c>
      <c r="M107" s="104">
        <f>IFERROR(M23*'Klíč opční 2'!M107,0)</f>
        <v>0</v>
      </c>
      <c r="N107" s="104">
        <f>IFERROR(N23*'Klíč opční 2'!N107,0)</f>
        <v>0</v>
      </c>
      <c r="O107" s="104">
        <f>IFERROR(O23*'Klíč opční 2'!O107,0)</f>
        <v>0</v>
      </c>
      <c r="P107" s="104">
        <f>IFERROR(P23*'Klíč opční 2'!P107,0)</f>
        <v>0</v>
      </c>
      <c r="Q107" s="104">
        <f>IFERROR(Q23*'Klíč opční 2'!Q107,0)</f>
        <v>0</v>
      </c>
      <c r="R107" s="104">
        <f>IFERROR(R23*'Klíč opční 2'!R107,0)</f>
        <v>0</v>
      </c>
      <c r="S107" s="104">
        <f>IFERROR(S23*'Klíč opční 2'!S107,0)</f>
        <v>0</v>
      </c>
      <c r="T107" s="104">
        <f>IFERROR(T23*'Klíč opční 2'!T107,0)</f>
        <v>0</v>
      </c>
      <c r="U107" s="104">
        <f>IFERROR(U23*'Klíč opční 2'!U107,0)</f>
        <v>0</v>
      </c>
      <c r="V107" s="104">
        <f>IFERROR(V23*'Klíč opční 2'!V107,0)</f>
        <v>0</v>
      </c>
      <c r="W107" s="104">
        <f>IFERROR(W23*'Klíč opční 2'!W107,0)</f>
        <v>0</v>
      </c>
      <c r="X107" s="104">
        <f>IFERROR(X23*'Klíč opční 2'!X107,0)</f>
        <v>0</v>
      </c>
      <c r="Y107" s="104">
        <f>IFERROR(Y23*'Klíč opční 2'!Y107,0)</f>
        <v>0</v>
      </c>
      <c r="Z107" s="104">
        <f>IFERROR(Z23*'Klíč opční 2'!Z107,0)</f>
        <v>0</v>
      </c>
      <c r="AA107" s="104">
        <f>IFERROR(AA23*'Klíč opční 2'!AA107,0)</f>
        <v>0</v>
      </c>
      <c r="AB107" s="104">
        <f>IFERROR(AB23*'Klíč opční 2'!AB107,0)</f>
        <v>0</v>
      </c>
      <c r="AC107" s="104">
        <f>IFERROR(AC23*'Klíč opční 2'!AC107,0)</f>
        <v>0</v>
      </c>
      <c r="AD107" s="104">
        <f>IFERROR(AD23*'Klíč opční 2'!AD107,0)</f>
        <v>0</v>
      </c>
      <c r="AE107" s="104">
        <f>IFERROR(AE23*'Klíč opční 2'!AE107,0)</f>
        <v>0</v>
      </c>
      <c r="AF107" s="104">
        <f>IFERROR(AF23*'Klíč opční 2'!AF107,0)</f>
        <v>0</v>
      </c>
      <c r="AG107" s="104">
        <f>IFERROR(AG23*'Klíč opční 2'!AG107,0)</f>
        <v>0</v>
      </c>
      <c r="AH107" s="104">
        <f>IFERROR(AH23*'Klíč opční 2'!AH107,0)</f>
        <v>0</v>
      </c>
      <c r="AI107" s="104">
        <f>IFERROR(AI23*'Klíč opční 2'!AI107,0)</f>
        <v>0</v>
      </c>
      <c r="AJ107" s="104">
        <f>IFERROR(AJ23*'Klíč opční 2'!AJ107,0)</f>
        <v>0</v>
      </c>
      <c r="AK107" s="104">
        <f>IFERROR(AK23*'Klíč opční 2'!AK107,0)</f>
        <v>0</v>
      </c>
      <c r="AL107" s="792">
        <f t="shared" si="35"/>
        <v>0</v>
      </c>
      <c r="AM107" s="104">
        <f t="shared" si="36"/>
        <v>0</v>
      </c>
      <c r="AN107" s="107">
        <f t="shared" si="37"/>
        <v>0</v>
      </c>
      <c r="AO107" s="129">
        <f t="shared" si="33"/>
        <v>0</v>
      </c>
      <c r="AP107" s="888">
        <f t="shared" si="39"/>
        <v>0</v>
      </c>
      <c r="AQ107" s="888">
        <f t="shared" si="39"/>
        <v>0</v>
      </c>
      <c r="AR107" s="888">
        <f t="shared" si="39"/>
        <v>0</v>
      </c>
      <c r="AS107" s="889">
        <f t="shared" si="39"/>
        <v>1</v>
      </c>
    </row>
    <row r="108" spans="1:45" x14ac:dyDescent="0.3">
      <c r="A108" s="4">
        <f t="shared" si="38"/>
        <v>13</v>
      </c>
      <c r="B108" s="45" t="str">
        <f t="shared" si="38"/>
        <v>Ostatní služby</v>
      </c>
      <c r="C108" s="340" t="str">
        <f t="shared" si="38"/>
        <v>13.1</v>
      </c>
      <c r="D108" s="65" t="str">
        <f t="shared" si="38"/>
        <v>Ostraha</v>
      </c>
      <c r="E108" s="104">
        <f>IFERROR(E24*'Klíč opční 2'!E108,0)</f>
        <v>0</v>
      </c>
      <c r="F108" s="104">
        <f>IFERROR(F24*'Klíč opční 2'!F108,0)</f>
        <v>0</v>
      </c>
      <c r="G108" s="104">
        <f>IFERROR(G24*'Klíč opční 2'!G108,0)</f>
        <v>0</v>
      </c>
      <c r="H108" s="104">
        <f>IFERROR(H24*'Klíč opční 2'!H108,0)</f>
        <v>0</v>
      </c>
      <c r="I108" s="104">
        <f>IFERROR(I24*'Klíč opční 2'!I108,0)</f>
        <v>0</v>
      </c>
      <c r="J108" s="104">
        <f>IFERROR(J24*'Klíč opční 2'!J108,0)</f>
        <v>0</v>
      </c>
      <c r="K108" s="104">
        <f>IFERROR(K24*'Klíč opční 2'!K108,0)</f>
        <v>0</v>
      </c>
      <c r="L108" s="104">
        <f>IFERROR(L24*'Klíč opční 2'!L108,0)</f>
        <v>0</v>
      </c>
      <c r="M108" s="104">
        <f>IFERROR(M24*'Klíč opční 2'!M108,0)</f>
        <v>0</v>
      </c>
      <c r="N108" s="104">
        <f>IFERROR(N24*'Klíč opční 2'!N108,0)</f>
        <v>0</v>
      </c>
      <c r="O108" s="104">
        <f>IFERROR(O24*'Klíč opční 2'!O108,0)</f>
        <v>0</v>
      </c>
      <c r="P108" s="104">
        <f>IFERROR(P24*'Klíč opční 2'!P108,0)</f>
        <v>0</v>
      </c>
      <c r="Q108" s="104">
        <f>IFERROR(Q24*'Klíč opční 2'!Q108,0)</f>
        <v>0</v>
      </c>
      <c r="R108" s="104">
        <f>IFERROR(R24*'Klíč opční 2'!R108,0)</f>
        <v>0</v>
      </c>
      <c r="S108" s="104">
        <f>IFERROR(S24*'Klíč opční 2'!S108,0)</f>
        <v>0</v>
      </c>
      <c r="T108" s="104">
        <f>IFERROR(T24*'Klíč opční 2'!T108,0)</f>
        <v>0</v>
      </c>
      <c r="U108" s="104">
        <f>IFERROR(U24*'Klíč opční 2'!U108,0)</f>
        <v>0</v>
      </c>
      <c r="V108" s="104">
        <f>IFERROR(V24*'Klíč opční 2'!V108,0)</f>
        <v>0</v>
      </c>
      <c r="W108" s="104">
        <f>IFERROR(W24*'Klíč opční 2'!W108,0)</f>
        <v>0</v>
      </c>
      <c r="X108" s="104">
        <f>IFERROR(X24*'Klíč opční 2'!X108,0)</f>
        <v>0</v>
      </c>
      <c r="Y108" s="104">
        <f>IFERROR(Y24*'Klíč opční 2'!Y108,0)</f>
        <v>0</v>
      </c>
      <c r="Z108" s="104">
        <f>IFERROR(Z24*'Klíč opční 2'!Z108,0)</f>
        <v>0</v>
      </c>
      <c r="AA108" s="104">
        <f>IFERROR(AA24*'Klíč opční 2'!AA108,0)</f>
        <v>0</v>
      </c>
      <c r="AB108" s="104">
        <f>IFERROR(AB24*'Klíč opční 2'!AB108,0)</f>
        <v>0</v>
      </c>
      <c r="AC108" s="104">
        <f>IFERROR(AC24*'Klíč opční 2'!AC108,0)</f>
        <v>0</v>
      </c>
      <c r="AD108" s="104">
        <f>IFERROR(AD24*'Klíč opční 2'!AD108,0)</f>
        <v>0</v>
      </c>
      <c r="AE108" s="104">
        <f>IFERROR(AE24*'Klíč opční 2'!AE108,0)</f>
        <v>0</v>
      </c>
      <c r="AF108" s="104">
        <f>IFERROR(AF24*'Klíč opční 2'!AF108,0)</f>
        <v>0</v>
      </c>
      <c r="AG108" s="104">
        <f>IFERROR(AG24*'Klíč opční 2'!AG108,0)</f>
        <v>0</v>
      </c>
      <c r="AH108" s="104">
        <f>IFERROR(AH24*'Klíč opční 2'!AH108,0)</f>
        <v>0</v>
      </c>
      <c r="AI108" s="104">
        <f>IFERROR(AI24*'Klíč opční 2'!AI108,0)</f>
        <v>0</v>
      </c>
      <c r="AJ108" s="104">
        <f>IFERROR(AJ24*'Klíč opční 2'!AJ108,0)</f>
        <v>0</v>
      </c>
      <c r="AK108" s="104">
        <f>IFERROR(AK24*'Klíč opční 2'!AK108,0)</f>
        <v>0</v>
      </c>
      <c r="AL108" s="792">
        <f t="shared" si="35"/>
        <v>0</v>
      </c>
      <c r="AM108" s="104">
        <f t="shared" si="36"/>
        <v>0</v>
      </c>
      <c r="AN108" s="107">
        <f t="shared" si="37"/>
        <v>0</v>
      </c>
      <c r="AO108" s="129">
        <f t="shared" si="33"/>
        <v>0</v>
      </c>
      <c r="AP108" s="888">
        <f t="shared" si="39"/>
        <v>0</v>
      </c>
      <c r="AQ108" s="888">
        <f t="shared" si="39"/>
        <v>0</v>
      </c>
      <c r="AR108" s="888">
        <f t="shared" si="39"/>
        <v>0</v>
      </c>
      <c r="AS108" s="889">
        <f t="shared" si="39"/>
        <v>1</v>
      </c>
    </row>
    <row r="109" spans="1:45" x14ac:dyDescent="0.3">
      <c r="A109" s="4"/>
      <c r="B109" s="45"/>
      <c r="C109" s="340" t="str">
        <f t="shared" si="38"/>
        <v>13.2</v>
      </c>
      <c r="D109" s="65" t="str">
        <f t="shared" si="38"/>
        <v>Ostatní služby</v>
      </c>
      <c r="E109" s="104">
        <f>IFERROR(E25*'Klíč opční 2'!E109,0)</f>
        <v>0</v>
      </c>
      <c r="F109" s="104">
        <f>IFERROR(F25*'Klíč opční 2'!F109,0)</f>
        <v>0</v>
      </c>
      <c r="G109" s="104">
        <f>IFERROR(G25*'Klíč opční 2'!G109,0)</f>
        <v>0</v>
      </c>
      <c r="H109" s="104">
        <f>IFERROR(H25*'Klíč opční 2'!H109,0)</f>
        <v>0</v>
      </c>
      <c r="I109" s="104">
        <f>IFERROR(I25*'Klíč opční 2'!I109,0)</f>
        <v>0</v>
      </c>
      <c r="J109" s="104">
        <f>IFERROR(J25*'Klíč opční 2'!J109,0)</f>
        <v>0</v>
      </c>
      <c r="K109" s="104">
        <f>IFERROR(K25*'Klíč opční 2'!K109,0)</f>
        <v>0</v>
      </c>
      <c r="L109" s="104">
        <f>IFERROR(L25*'Klíč opční 2'!L109,0)</f>
        <v>0</v>
      </c>
      <c r="M109" s="104">
        <f>IFERROR(M25*'Klíč opční 2'!M109,0)</f>
        <v>0</v>
      </c>
      <c r="N109" s="104">
        <f>IFERROR(N25*'Klíč opční 2'!N109,0)</f>
        <v>0</v>
      </c>
      <c r="O109" s="104">
        <f>IFERROR(O25*'Klíč opční 2'!O109,0)</f>
        <v>0</v>
      </c>
      <c r="P109" s="104">
        <f>IFERROR(P25*'Klíč opční 2'!P109,0)</f>
        <v>0</v>
      </c>
      <c r="Q109" s="104">
        <f>IFERROR(Q25*'Klíč opční 2'!Q109,0)</f>
        <v>0</v>
      </c>
      <c r="R109" s="104">
        <f>IFERROR(R25*'Klíč opční 2'!R109,0)</f>
        <v>0</v>
      </c>
      <c r="S109" s="104">
        <f>IFERROR(S25*'Klíč opční 2'!S109,0)</f>
        <v>0</v>
      </c>
      <c r="T109" s="104">
        <f>IFERROR(T25*'Klíč opční 2'!T109,0)</f>
        <v>0</v>
      </c>
      <c r="U109" s="104">
        <f>IFERROR(U25*'Klíč opční 2'!U109,0)</f>
        <v>0</v>
      </c>
      <c r="V109" s="104">
        <f>IFERROR(V25*'Klíč opční 2'!V109,0)</f>
        <v>0</v>
      </c>
      <c r="W109" s="104">
        <f>IFERROR(W25*'Klíč opční 2'!W109,0)</f>
        <v>0</v>
      </c>
      <c r="X109" s="104">
        <f>IFERROR(X25*'Klíč opční 2'!X109,0)</f>
        <v>0</v>
      </c>
      <c r="Y109" s="104">
        <f>IFERROR(Y25*'Klíč opční 2'!Y109,0)</f>
        <v>0</v>
      </c>
      <c r="Z109" s="104">
        <f>IFERROR(Z25*'Klíč opční 2'!Z109,0)</f>
        <v>0</v>
      </c>
      <c r="AA109" s="104">
        <f>IFERROR(AA25*'Klíč opční 2'!AA109,0)</f>
        <v>0</v>
      </c>
      <c r="AB109" s="104">
        <f>IFERROR(AB25*'Klíč opční 2'!AB109,0)</f>
        <v>0</v>
      </c>
      <c r="AC109" s="104">
        <f>IFERROR(AC25*'Klíč opční 2'!AC109,0)</f>
        <v>0</v>
      </c>
      <c r="AD109" s="104">
        <f>IFERROR(AD25*'Klíč opční 2'!AD109,0)</f>
        <v>0</v>
      </c>
      <c r="AE109" s="104">
        <f>IFERROR(AE25*'Klíč opční 2'!AE109,0)</f>
        <v>0</v>
      </c>
      <c r="AF109" s="104">
        <f>IFERROR(AF25*'Klíč opční 2'!AF109,0)</f>
        <v>0</v>
      </c>
      <c r="AG109" s="104">
        <f>IFERROR(AG25*'Klíč opční 2'!AG109,0)</f>
        <v>0</v>
      </c>
      <c r="AH109" s="104">
        <f>IFERROR(AH25*'Klíč opční 2'!AH109,0)</f>
        <v>0</v>
      </c>
      <c r="AI109" s="104">
        <f>IFERROR(AI25*'Klíč opční 2'!AI109,0)</f>
        <v>0</v>
      </c>
      <c r="AJ109" s="104">
        <f>IFERROR(AJ25*'Klíč opční 2'!AJ109,0)</f>
        <v>0</v>
      </c>
      <c r="AK109" s="104">
        <f>IFERROR(AK25*'Klíč opční 2'!AK109,0)</f>
        <v>0</v>
      </c>
      <c r="AL109" s="792">
        <f t="shared" si="35"/>
        <v>0</v>
      </c>
      <c r="AM109" s="104">
        <f t="shared" si="36"/>
        <v>0</v>
      </c>
      <c r="AN109" s="107">
        <f t="shared" si="37"/>
        <v>0</v>
      </c>
      <c r="AO109" s="129">
        <f t="shared" si="33"/>
        <v>0</v>
      </c>
      <c r="AP109" s="888">
        <f t="shared" si="39"/>
        <v>0</v>
      </c>
      <c r="AQ109" s="888">
        <f t="shared" si="39"/>
        <v>0</v>
      </c>
      <c r="AR109" s="888">
        <f t="shared" si="39"/>
        <v>0</v>
      </c>
      <c r="AS109" s="889">
        <f t="shared" si="39"/>
        <v>1</v>
      </c>
    </row>
    <row r="110" spans="1:45" x14ac:dyDescent="0.3">
      <c r="A110" s="4">
        <f t="shared" ref="A110:B122" si="40">IF(A68="","",A68)</f>
        <v>14</v>
      </c>
      <c r="B110" s="45" t="str">
        <f t="shared" si="40"/>
        <v>Provozní režie</v>
      </c>
      <c r="C110" s="340" t="str">
        <f t="shared" si="38"/>
        <v/>
      </c>
      <c r="D110" s="65" t="str">
        <f t="shared" si="38"/>
        <v/>
      </c>
      <c r="E110" s="104">
        <f>IFERROR(E26*'Klíč opční 2'!E110,0)</f>
        <v>0</v>
      </c>
      <c r="F110" s="104">
        <f>IFERROR(F26*'Klíč opční 2'!F110,0)</f>
        <v>0</v>
      </c>
      <c r="G110" s="104">
        <f>IFERROR(G26*'Klíč opční 2'!G110,0)</f>
        <v>0</v>
      </c>
      <c r="H110" s="104">
        <f>IFERROR(H26*'Klíč opční 2'!H110,0)</f>
        <v>0</v>
      </c>
      <c r="I110" s="104">
        <f>IFERROR(I26*'Klíč opční 2'!I110,0)</f>
        <v>0</v>
      </c>
      <c r="J110" s="104">
        <f>IFERROR(J26*'Klíč opční 2'!J110,0)</f>
        <v>0</v>
      </c>
      <c r="K110" s="104">
        <f>IFERROR(K26*'Klíč opční 2'!K110,0)</f>
        <v>0</v>
      </c>
      <c r="L110" s="104">
        <f>IFERROR(L26*'Klíč opční 2'!L110,0)</f>
        <v>0</v>
      </c>
      <c r="M110" s="104">
        <f>IFERROR(M26*'Klíč opční 2'!M110,0)</f>
        <v>0</v>
      </c>
      <c r="N110" s="104">
        <f>IFERROR(N26*'Klíč opční 2'!N110,0)</f>
        <v>0</v>
      </c>
      <c r="O110" s="104">
        <f>IFERROR(O26*'Klíč opční 2'!O110,0)</f>
        <v>0</v>
      </c>
      <c r="P110" s="104">
        <f>IFERROR(P26*'Klíč opční 2'!P110,0)</f>
        <v>0</v>
      </c>
      <c r="Q110" s="104">
        <f>IFERROR(Q26*'Klíč opční 2'!Q110,0)</f>
        <v>0</v>
      </c>
      <c r="R110" s="104">
        <f>IFERROR(R26*'Klíč opční 2'!R110,0)</f>
        <v>0</v>
      </c>
      <c r="S110" s="104">
        <f>IFERROR(S26*'Klíč opční 2'!S110,0)</f>
        <v>0</v>
      </c>
      <c r="T110" s="104">
        <f>IFERROR(T26*'Klíč opční 2'!T110,0)</f>
        <v>0</v>
      </c>
      <c r="U110" s="104">
        <f>IFERROR(U26*'Klíč opční 2'!U110,0)</f>
        <v>0</v>
      </c>
      <c r="V110" s="104">
        <f>IFERROR(V26*'Klíč opční 2'!V110,0)</f>
        <v>0</v>
      </c>
      <c r="W110" s="104">
        <f>IFERROR(W26*'Klíč opční 2'!W110,0)</f>
        <v>0</v>
      </c>
      <c r="X110" s="104">
        <f>IFERROR(X26*'Klíč opční 2'!X110,0)</f>
        <v>0</v>
      </c>
      <c r="Y110" s="104">
        <f>IFERROR(Y26*'Klíč opční 2'!Y110,0)</f>
        <v>0</v>
      </c>
      <c r="Z110" s="104">
        <f>IFERROR(Z26*'Klíč opční 2'!Z110,0)</f>
        <v>0</v>
      </c>
      <c r="AA110" s="104">
        <f>IFERROR(AA26*'Klíč opční 2'!AA110,0)</f>
        <v>0</v>
      </c>
      <c r="AB110" s="104">
        <f>IFERROR(AB26*'Klíč opční 2'!AB110,0)</f>
        <v>0</v>
      </c>
      <c r="AC110" s="104">
        <f>IFERROR(AC26*'Klíč opční 2'!AC110,0)</f>
        <v>0</v>
      </c>
      <c r="AD110" s="104">
        <f>IFERROR(AD26*'Klíč opční 2'!AD110,0)</f>
        <v>0</v>
      </c>
      <c r="AE110" s="104">
        <f>IFERROR(AE26*'Klíč opční 2'!AE110,0)</f>
        <v>0</v>
      </c>
      <c r="AF110" s="104">
        <f>IFERROR(AF26*'Klíč opční 2'!AF110,0)</f>
        <v>0</v>
      </c>
      <c r="AG110" s="104">
        <f>IFERROR(AG26*'Klíč opční 2'!AG110,0)</f>
        <v>0</v>
      </c>
      <c r="AH110" s="104">
        <f>IFERROR(AH26*'Klíč opční 2'!AH110,0)</f>
        <v>0</v>
      </c>
      <c r="AI110" s="104">
        <f>IFERROR(AI26*'Klíč opční 2'!AI110,0)</f>
        <v>0</v>
      </c>
      <c r="AJ110" s="104">
        <f>IFERROR(AJ26*'Klíč opční 2'!AJ110,0)</f>
        <v>0</v>
      </c>
      <c r="AK110" s="104">
        <f>IFERROR(AK26*'Klíč opční 2'!AK110,0)</f>
        <v>0</v>
      </c>
      <c r="AL110" s="792">
        <f t="shared" si="35"/>
        <v>0</v>
      </c>
      <c r="AM110" s="104">
        <f t="shared" si="36"/>
        <v>0</v>
      </c>
      <c r="AN110" s="107">
        <f t="shared" si="37"/>
        <v>0</v>
      </c>
      <c r="AO110" s="129">
        <f t="shared" si="33"/>
        <v>0</v>
      </c>
      <c r="AP110" s="888">
        <f t="shared" si="39"/>
        <v>0</v>
      </c>
      <c r="AQ110" s="888">
        <f t="shared" si="39"/>
        <v>0</v>
      </c>
      <c r="AR110" s="888">
        <f t="shared" si="39"/>
        <v>0</v>
      </c>
      <c r="AS110" s="889">
        <f t="shared" si="39"/>
        <v>1</v>
      </c>
    </row>
    <row r="111" spans="1:45" x14ac:dyDescent="0.3">
      <c r="A111" s="4">
        <f t="shared" si="40"/>
        <v>15</v>
      </c>
      <c r="B111" s="45" t="str">
        <f t="shared" si="40"/>
        <v>Správní režie</v>
      </c>
      <c r="C111" s="340" t="str">
        <f t="shared" si="38"/>
        <v/>
      </c>
      <c r="D111" s="65" t="str">
        <f t="shared" si="38"/>
        <v/>
      </c>
      <c r="E111" s="104">
        <f>IFERROR(E27*'Klíč opční 2'!E111,0)</f>
        <v>0</v>
      </c>
      <c r="F111" s="104">
        <f>IFERROR(F27*'Klíč opční 2'!F111,0)</f>
        <v>0</v>
      </c>
      <c r="G111" s="104">
        <f>IFERROR(G27*'Klíč opční 2'!G111,0)</f>
        <v>0</v>
      </c>
      <c r="H111" s="104">
        <f>IFERROR(H27*'Klíč opční 2'!H111,0)</f>
        <v>0</v>
      </c>
      <c r="I111" s="104">
        <f>IFERROR(I27*'Klíč opční 2'!I111,0)</f>
        <v>0</v>
      </c>
      <c r="J111" s="104">
        <f>IFERROR(J27*'Klíč opční 2'!J111,0)</f>
        <v>0</v>
      </c>
      <c r="K111" s="104">
        <f>IFERROR(K27*'Klíč opční 2'!K111,0)</f>
        <v>0</v>
      </c>
      <c r="L111" s="104">
        <f>IFERROR(L27*'Klíč opční 2'!L111,0)</f>
        <v>0</v>
      </c>
      <c r="M111" s="104">
        <f>IFERROR(M27*'Klíč opční 2'!M111,0)</f>
        <v>0</v>
      </c>
      <c r="N111" s="104">
        <f>IFERROR(N27*'Klíč opční 2'!N111,0)</f>
        <v>0</v>
      </c>
      <c r="O111" s="104">
        <f>IFERROR(O27*'Klíč opční 2'!O111,0)</f>
        <v>0</v>
      </c>
      <c r="P111" s="104">
        <f>IFERROR(P27*'Klíč opční 2'!P111,0)</f>
        <v>0</v>
      </c>
      <c r="Q111" s="104">
        <f>IFERROR(Q27*'Klíč opční 2'!Q111,0)</f>
        <v>0</v>
      </c>
      <c r="R111" s="104">
        <f>IFERROR(R27*'Klíč opční 2'!R111,0)</f>
        <v>0</v>
      </c>
      <c r="S111" s="104">
        <f>IFERROR(S27*'Klíč opční 2'!S111,0)</f>
        <v>0</v>
      </c>
      <c r="T111" s="104">
        <f>IFERROR(T27*'Klíč opční 2'!T111,0)</f>
        <v>0</v>
      </c>
      <c r="U111" s="104">
        <f>IFERROR(U27*'Klíč opční 2'!U111,0)</f>
        <v>0</v>
      </c>
      <c r="V111" s="104">
        <f>IFERROR(V27*'Klíč opční 2'!V111,0)</f>
        <v>0</v>
      </c>
      <c r="W111" s="104">
        <f>IFERROR(W27*'Klíč opční 2'!W111,0)</f>
        <v>0</v>
      </c>
      <c r="X111" s="104">
        <f>IFERROR(X27*'Klíč opční 2'!X111,0)</f>
        <v>0</v>
      </c>
      <c r="Y111" s="104">
        <f>IFERROR(Y27*'Klíč opční 2'!Y111,0)</f>
        <v>0</v>
      </c>
      <c r="Z111" s="104">
        <f>IFERROR(Z27*'Klíč opční 2'!Z111,0)</f>
        <v>0</v>
      </c>
      <c r="AA111" s="104">
        <f>IFERROR(AA27*'Klíč opční 2'!AA111,0)</f>
        <v>0</v>
      </c>
      <c r="AB111" s="104">
        <f>IFERROR(AB27*'Klíč opční 2'!AB111,0)</f>
        <v>0</v>
      </c>
      <c r="AC111" s="104">
        <f>IFERROR(AC27*'Klíč opční 2'!AC111,0)</f>
        <v>0</v>
      </c>
      <c r="AD111" s="104">
        <f>IFERROR(AD27*'Klíč opční 2'!AD111,0)</f>
        <v>0</v>
      </c>
      <c r="AE111" s="104">
        <f>IFERROR(AE27*'Klíč opční 2'!AE111,0)</f>
        <v>0</v>
      </c>
      <c r="AF111" s="104">
        <f>IFERROR(AF27*'Klíč opční 2'!AF111,0)</f>
        <v>0</v>
      </c>
      <c r="AG111" s="104">
        <f>IFERROR(AG27*'Klíč opční 2'!AG111,0)</f>
        <v>0</v>
      </c>
      <c r="AH111" s="104">
        <f>IFERROR(AH27*'Klíč opční 2'!AH111,0)</f>
        <v>0</v>
      </c>
      <c r="AI111" s="104">
        <f>IFERROR(AI27*'Klíč opční 2'!AI111,0)</f>
        <v>0</v>
      </c>
      <c r="AJ111" s="104">
        <f>IFERROR(AJ27*'Klíč opční 2'!AJ111,0)</f>
        <v>0</v>
      </c>
      <c r="AK111" s="104">
        <f>IFERROR(AK27*'Klíč opční 2'!AK111,0)</f>
        <v>0</v>
      </c>
      <c r="AL111" s="792">
        <f t="shared" si="35"/>
        <v>0</v>
      </c>
      <c r="AM111" s="104">
        <f t="shared" si="36"/>
        <v>0</v>
      </c>
      <c r="AN111" s="107">
        <f t="shared" si="37"/>
        <v>0</v>
      </c>
      <c r="AO111" s="129">
        <f t="shared" si="33"/>
        <v>0</v>
      </c>
      <c r="AP111" s="888">
        <f t="shared" si="39"/>
        <v>0</v>
      </c>
      <c r="AQ111" s="888">
        <f t="shared" si="39"/>
        <v>0</v>
      </c>
      <c r="AR111" s="888">
        <f t="shared" si="39"/>
        <v>0</v>
      </c>
      <c r="AS111" s="889">
        <f t="shared" si="39"/>
        <v>1</v>
      </c>
    </row>
    <row r="112" spans="1:45" x14ac:dyDescent="0.3">
      <c r="A112" s="9">
        <f t="shared" si="40"/>
        <v>16</v>
      </c>
      <c r="B112" s="67" t="str">
        <f t="shared" si="40"/>
        <v>Zisk</v>
      </c>
      <c r="C112" s="341" t="str">
        <f t="shared" si="38"/>
        <v/>
      </c>
      <c r="D112" s="68" t="str">
        <f t="shared" si="38"/>
        <v/>
      </c>
      <c r="E112" s="104">
        <f>IFERROR(E28*'Klíč opční 2'!E112,0)</f>
        <v>0</v>
      </c>
      <c r="F112" s="104">
        <f>IFERROR(F28*'Klíč opční 2'!F112,0)</f>
        <v>0</v>
      </c>
      <c r="G112" s="104">
        <f>IFERROR(G28*'Klíč opční 2'!G112,0)</f>
        <v>0</v>
      </c>
      <c r="H112" s="104">
        <f>IFERROR(H28*'Klíč opční 2'!H112,0)</f>
        <v>0</v>
      </c>
      <c r="I112" s="104">
        <f>IFERROR(I28*'Klíč opční 2'!I112,0)</f>
        <v>0</v>
      </c>
      <c r="J112" s="104">
        <f>IFERROR(J28*'Klíč opční 2'!J112,0)</f>
        <v>0</v>
      </c>
      <c r="K112" s="104">
        <f>IFERROR(K28*'Klíč opční 2'!K112,0)</f>
        <v>0</v>
      </c>
      <c r="L112" s="104">
        <f>IFERROR(L28*'Klíč opční 2'!L112,0)</f>
        <v>0</v>
      </c>
      <c r="M112" s="104">
        <f>IFERROR(M28*'Klíč opční 2'!M112,0)</f>
        <v>0</v>
      </c>
      <c r="N112" s="104">
        <f>IFERROR(N28*'Klíč opční 2'!N112,0)</f>
        <v>0</v>
      </c>
      <c r="O112" s="104">
        <f>IFERROR(O28*'Klíč opční 2'!O112,0)</f>
        <v>0</v>
      </c>
      <c r="P112" s="104">
        <f>IFERROR(P28*'Klíč opční 2'!P112,0)</f>
        <v>0</v>
      </c>
      <c r="Q112" s="104">
        <f>IFERROR(Q28*'Klíč opční 2'!Q112,0)</f>
        <v>0</v>
      </c>
      <c r="R112" s="104">
        <f>IFERROR(R28*'Klíč opční 2'!R112,0)</f>
        <v>0</v>
      </c>
      <c r="S112" s="104">
        <f>IFERROR(S28*'Klíč opční 2'!S112,0)</f>
        <v>0</v>
      </c>
      <c r="T112" s="104">
        <f>IFERROR(T28*'Klíč opční 2'!T112,0)</f>
        <v>0</v>
      </c>
      <c r="U112" s="104">
        <f>IFERROR(U28*'Klíč opční 2'!U112,0)</f>
        <v>0</v>
      </c>
      <c r="V112" s="104">
        <f>IFERROR(V28*'Klíč opční 2'!V112,0)</f>
        <v>0</v>
      </c>
      <c r="W112" s="104">
        <f>IFERROR(W28*'Klíč opční 2'!W112,0)</f>
        <v>0</v>
      </c>
      <c r="X112" s="104">
        <f>IFERROR(X28*'Klíč opční 2'!X112,0)</f>
        <v>0</v>
      </c>
      <c r="Y112" s="104">
        <f>IFERROR(Y28*'Klíč opční 2'!Y112,0)</f>
        <v>0</v>
      </c>
      <c r="Z112" s="104">
        <f>IFERROR(Z28*'Klíč opční 2'!Z112,0)</f>
        <v>0</v>
      </c>
      <c r="AA112" s="104">
        <f>IFERROR(AA28*'Klíč opční 2'!AA112,0)</f>
        <v>0</v>
      </c>
      <c r="AB112" s="104">
        <f>IFERROR(AB28*'Klíč opční 2'!AB112,0)</f>
        <v>0</v>
      </c>
      <c r="AC112" s="104">
        <f>IFERROR(AC28*'Klíč opční 2'!AC112,0)</f>
        <v>0</v>
      </c>
      <c r="AD112" s="104">
        <f>IFERROR(AD28*'Klíč opční 2'!AD112,0)</f>
        <v>0</v>
      </c>
      <c r="AE112" s="104">
        <f>IFERROR(AE28*'Klíč opční 2'!AE112,0)</f>
        <v>0</v>
      </c>
      <c r="AF112" s="104">
        <f>IFERROR(AF28*'Klíč opční 2'!AF112,0)</f>
        <v>0</v>
      </c>
      <c r="AG112" s="104">
        <f>IFERROR(AG28*'Klíč opční 2'!AG112,0)</f>
        <v>0</v>
      </c>
      <c r="AH112" s="104">
        <f>IFERROR(AH28*'Klíč opční 2'!AH112,0)</f>
        <v>0</v>
      </c>
      <c r="AI112" s="104">
        <f>IFERROR(AI28*'Klíč opční 2'!AI112,0)</f>
        <v>0</v>
      </c>
      <c r="AJ112" s="104">
        <f>IFERROR(AJ28*'Klíč opční 2'!AJ112,0)</f>
        <v>0</v>
      </c>
      <c r="AK112" s="104">
        <f>IFERROR(AK28*'Klíč opční 2'!AK112,0)</f>
        <v>0</v>
      </c>
      <c r="AL112" s="792">
        <f t="shared" si="35"/>
        <v>0</v>
      </c>
      <c r="AM112" s="104">
        <f t="shared" si="36"/>
        <v>0</v>
      </c>
      <c r="AN112" s="107">
        <f t="shared" si="37"/>
        <v>0</v>
      </c>
      <c r="AO112" s="129">
        <f t="shared" si="33"/>
        <v>0</v>
      </c>
      <c r="AP112" s="890">
        <f t="shared" si="39"/>
        <v>0</v>
      </c>
      <c r="AQ112" s="888">
        <f t="shared" si="39"/>
        <v>0</v>
      </c>
      <c r="AR112" s="890">
        <f t="shared" si="39"/>
        <v>0</v>
      </c>
      <c r="AS112" s="891">
        <f t="shared" si="39"/>
        <v>1</v>
      </c>
    </row>
    <row r="113" spans="1:45" ht="15.6" thickBot="1" x14ac:dyDescent="0.4">
      <c r="A113" s="5">
        <f t="shared" si="40"/>
        <v>21</v>
      </c>
      <c r="B113" s="69" t="str">
        <f t="shared" si="40"/>
        <v>Výchozí cena opční 2 [tis.Kč]</v>
      </c>
      <c r="C113" s="342" t="str">
        <f>IF(C71="","",C71)</f>
        <v/>
      </c>
      <c r="D113" s="70" t="s">
        <v>468</v>
      </c>
      <c r="E113" s="108">
        <f t="shared" ref="E113:AM113" si="41">SUM(E87:E112)</f>
        <v>0</v>
      </c>
      <c r="F113" s="108">
        <f t="shared" si="41"/>
        <v>0</v>
      </c>
      <c r="G113" s="108">
        <f t="shared" si="41"/>
        <v>0</v>
      </c>
      <c r="H113" s="108">
        <f t="shared" si="41"/>
        <v>0</v>
      </c>
      <c r="I113" s="108">
        <f t="shared" si="41"/>
        <v>0</v>
      </c>
      <c r="J113" s="108">
        <f t="shared" si="41"/>
        <v>0</v>
      </c>
      <c r="K113" s="108">
        <f t="shared" si="41"/>
        <v>0</v>
      </c>
      <c r="L113" s="108">
        <f t="shared" si="41"/>
        <v>0</v>
      </c>
      <c r="M113" s="108">
        <f t="shared" si="41"/>
        <v>0</v>
      </c>
      <c r="N113" s="108">
        <f t="shared" si="41"/>
        <v>0</v>
      </c>
      <c r="O113" s="108">
        <f t="shared" si="41"/>
        <v>0</v>
      </c>
      <c r="P113" s="108">
        <f t="shared" si="41"/>
        <v>0</v>
      </c>
      <c r="Q113" s="108">
        <f t="shared" si="41"/>
        <v>0</v>
      </c>
      <c r="R113" s="108">
        <f t="shared" si="41"/>
        <v>0</v>
      </c>
      <c r="S113" s="108">
        <f t="shared" si="41"/>
        <v>0</v>
      </c>
      <c r="T113" s="108">
        <f t="shared" si="41"/>
        <v>0</v>
      </c>
      <c r="U113" s="108">
        <f t="shared" si="41"/>
        <v>0</v>
      </c>
      <c r="V113" s="108">
        <f t="shared" si="41"/>
        <v>0</v>
      </c>
      <c r="W113" s="108">
        <f t="shared" si="41"/>
        <v>0</v>
      </c>
      <c r="X113" s="108">
        <f t="shared" si="41"/>
        <v>0</v>
      </c>
      <c r="Y113" s="108">
        <f t="shared" si="41"/>
        <v>0</v>
      </c>
      <c r="Z113" s="108">
        <f t="shared" si="41"/>
        <v>0</v>
      </c>
      <c r="AA113" s="108">
        <f t="shared" si="41"/>
        <v>0</v>
      </c>
      <c r="AB113" s="108">
        <f t="shared" si="41"/>
        <v>0</v>
      </c>
      <c r="AC113" s="108">
        <f t="shared" si="41"/>
        <v>0</v>
      </c>
      <c r="AD113" s="108">
        <f t="shared" si="41"/>
        <v>0</v>
      </c>
      <c r="AE113" s="108">
        <f t="shared" si="41"/>
        <v>0</v>
      </c>
      <c r="AF113" s="108">
        <f t="shared" si="41"/>
        <v>0</v>
      </c>
      <c r="AG113" s="108">
        <f t="shared" si="41"/>
        <v>0</v>
      </c>
      <c r="AH113" s="108">
        <f t="shared" si="41"/>
        <v>0</v>
      </c>
      <c r="AI113" s="108">
        <f t="shared" si="41"/>
        <v>0</v>
      </c>
      <c r="AJ113" s="108">
        <f t="shared" si="41"/>
        <v>0</v>
      </c>
      <c r="AK113" s="108">
        <f t="shared" si="41"/>
        <v>0</v>
      </c>
      <c r="AL113" s="27">
        <f t="shared" si="41"/>
        <v>0</v>
      </c>
      <c r="AM113" s="108">
        <f t="shared" si="41"/>
        <v>0</v>
      </c>
      <c r="AN113" s="108">
        <f t="shared" ref="AN113:AN121" si="42">SUM(E113:AK113)</f>
        <v>0</v>
      </c>
      <c r="AO113" s="130">
        <f t="shared" si="33"/>
        <v>0</v>
      </c>
      <c r="AP113" s="892">
        <f>SUMPRODUCT($AN87:$AN112,AP87:AP112)</f>
        <v>0</v>
      </c>
      <c r="AQ113" s="892">
        <f>SUMPRODUCT($AN87:$AN112,AQ87:AQ112)</f>
        <v>0</v>
      </c>
      <c r="AR113" s="892">
        <f>SUMPRODUCT($AN87:$AN112,AR87:AR112)</f>
        <v>0</v>
      </c>
      <c r="AS113" s="893">
        <f>SUMPRODUCT($AN87:$AN112,AS87:AS112)</f>
        <v>0</v>
      </c>
    </row>
    <row r="114" spans="1:45"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781"/>
      <c r="AM114" s="529"/>
      <c r="AN114" s="556"/>
      <c r="AO114" s="531"/>
      <c r="AP114" s="894"/>
      <c r="AQ114" s="894"/>
      <c r="AR114" s="894"/>
      <c r="AS114" s="895"/>
    </row>
    <row r="115" spans="1:45"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783"/>
      <c r="AM115" s="539"/>
      <c r="AN115" s="557"/>
      <c r="AO115" s="541"/>
      <c r="AP115" s="896"/>
      <c r="AQ115" s="896"/>
      <c r="AR115" s="896"/>
      <c r="AS115" s="897"/>
    </row>
    <row r="116" spans="1:45"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783"/>
      <c r="AM116" s="539"/>
      <c r="AN116" s="557"/>
      <c r="AO116" s="541"/>
      <c r="AP116" s="896"/>
      <c r="AQ116" s="896"/>
      <c r="AR116" s="896"/>
      <c r="AS116" s="897"/>
    </row>
    <row r="117" spans="1:45"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783"/>
      <c r="AM117" s="539"/>
      <c r="AN117" s="557"/>
      <c r="AO117" s="541"/>
      <c r="AP117" s="896"/>
      <c r="AQ117" s="896"/>
      <c r="AR117" s="896"/>
      <c r="AS117" s="897"/>
    </row>
    <row r="118" spans="1:45"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783"/>
      <c r="AM118" s="539"/>
      <c r="AN118" s="557"/>
      <c r="AO118" s="541"/>
      <c r="AP118" s="896"/>
      <c r="AQ118" s="896"/>
      <c r="AR118" s="896"/>
      <c r="AS118" s="897"/>
    </row>
    <row r="119" spans="1:45"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2"/>
      <c r="AN119" s="542"/>
      <c r="AO119" s="545"/>
      <c r="AP119" s="896"/>
      <c r="AQ119" s="896"/>
      <c r="AR119" s="896"/>
      <c r="AS119" s="897"/>
    </row>
    <row r="120" spans="1:45"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0"/>
      <c r="AN120" s="550"/>
      <c r="AO120" s="545"/>
      <c r="AP120" s="898"/>
      <c r="AQ120" s="898"/>
      <c r="AR120" s="898"/>
      <c r="AS120" s="899"/>
    </row>
    <row r="121" spans="1:45" ht="15" x14ac:dyDescent="0.35">
      <c r="A121" s="9">
        <f t="shared" si="40"/>
        <v>26</v>
      </c>
      <c r="B121" s="67" t="str">
        <f t="shared" si="40"/>
        <v>Výchozí dopravní výkon opční 2[tis.vlkm]</v>
      </c>
      <c r="C121" s="67"/>
      <c r="D121" s="76" t="s">
        <v>469</v>
      </c>
      <c r="E121" s="109">
        <f>'Provoz opční 2'!C27</f>
        <v>0</v>
      </c>
      <c r="F121" s="109">
        <f>'Provoz opční 2'!D27</f>
        <v>0</v>
      </c>
      <c r="G121" s="109">
        <f>'Provoz opční 2'!E27</f>
        <v>0</v>
      </c>
      <c r="H121" s="109">
        <f>'Provoz opční 2'!F27</f>
        <v>0</v>
      </c>
      <c r="I121" s="109">
        <f>'Provoz opční 2'!G27</f>
        <v>0</v>
      </c>
      <c r="J121" s="109">
        <f>'Provoz opční 2'!H27</f>
        <v>0</v>
      </c>
      <c r="K121" s="109">
        <f>'Provoz opční 2'!I27</f>
        <v>588075.89999999991</v>
      </c>
      <c r="L121" s="109">
        <f>'Provoz opční 2'!J27</f>
        <v>847368.5</v>
      </c>
      <c r="M121" s="109">
        <f>'Provoz opční 2'!K27</f>
        <v>847368.5</v>
      </c>
      <c r="N121" s="109">
        <f>'Provoz opční 2'!L27</f>
        <v>847368.5</v>
      </c>
      <c r="O121" s="109">
        <f>'Provoz opční 2'!M27</f>
        <v>847368.5</v>
      </c>
      <c r="P121" s="109">
        <f>'Provoz opční 2'!N27</f>
        <v>847368.5</v>
      </c>
      <c r="Q121" s="109">
        <f>'Provoz opční 2'!O27</f>
        <v>847368.5</v>
      </c>
      <c r="R121" s="109">
        <f>'Provoz opční 2'!P27</f>
        <v>847368.5</v>
      </c>
      <c r="S121" s="109">
        <f>'Provoz opční 2'!Q27</f>
        <v>847368.5</v>
      </c>
      <c r="T121" s="109">
        <f>'Provoz opční 2'!R27</f>
        <v>847368.5</v>
      </c>
      <c r="U121" s="109">
        <f>'Provoz opční 2'!S27</f>
        <v>847368.5</v>
      </c>
      <c r="V121" s="109">
        <f>'Provoz opční 2'!T27</f>
        <v>847368.5</v>
      </c>
      <c r="W121" s="109">
        <f>'Provoz opční 2'!U27</f>
        <v>847368.5</v>
      </c>
      <c r="X121" s="109">
        <f>'Provoz opční 2'!V27</f>
        <v>847368.5</v>
      </c>
      <c r="Y121" s="109">
        <f>'Provoz opční 2'!W27</f>
        <v>847368.5</v>
      </c>
      <c r="Z121" s="109">
        <f>'Provoz opční 2'!X27</f>
        <v>847368.5</v>
      </c>
      <c r="AA121" s="109">
        <f>'Provoz opční 2'!Y27</f>
        <v>847368.5</v>
      </c>
      <c r="AB121" s="109">
        <f>'Provoz opční 2'!Z27</f>
        <v>847368.5</v>
      </c>
      <c r="AC121" s="109">
        <f>'Provoz opční 2'!AA27</f>
        <v>847368.5</v>
      </c>
      <c r="AD121" s="109">
        <f>'Provoz opční 2'!AB27</f>
        <v>847368.5</v>
      </c>
      <c r="AE121" s="109">
        <f>'Provoz opční 2'!AC27</f>
        <v>847368.5</v>
      </c>
      <c r="AF121" s="109">
        <f>'Provoz opční 2'!AD27</f>
        <v>847368.5</v>
      </c>
      <c r="AG121" s="109">
        <f>'Provoz opční 2'!AE27</f>
        <v>847368.5</v>
      </c>
      <c r="AH121" s="109">
        <f>'Provoz opční 2'!AF27</f>
        <v>847368.5</v>
      </c>
      <c r="AI121" s="109">
        <f>'Provoz opční 2'!AG27</f>
        <v>847368.5</v>
      </c>
      <c r="AJ121" s="109">
        <f>'Provoz opční 2'!AH27</f>
        <v>847368.5</v>
      </c>
      <c r="AK121" s="109">
        <f>'Provoz opční 2'!AI27</f>
        <v>847368.5</v>
      </c>
      <c r="AL121" s="792">
        <f t="shared" ref="AL121" si="43">SUM(E121:V121)</f>
        <v>9909129.4000000004</v>
      </c>
      <c r="AM121" s="104">
        <f t="shared" ref="AM121" si="44">SUM(W121:AK121)</f>
        <v>12710527.5</v>
      </c>
      <c r="AN121" s="49">
        <f t="shared" si="42"/>
        <v>22619656.899999999</v>
      </c>
      <c r="AO121" s="420" t="s">
        <v>134</v>
      </c>
      <c r="AP121" s="904">
        <f>$AN121</f>
        <v>22619656.899999999</v>
      </c>
      <c r="AQ121" s="905">
        <f>$AN121</f>
        <v>22619656.899999999</v>
      </c>
      <c r="AR121" s="905">
        <f t="shared" ref="AR121:AS121" si="45">$AN121</f>
        <v>22619656.899999999</v>
      </c>
      <c r="AS121" s="906">
        <f t="shared" si="45"/>
        <v>22619656.899999999</v>
      </c>
    </row>
    <row r="122" spans="1:45" ht="15.6" thickBot="1" x14ac:dyDescent="0.4">
      <c r="A122" s="5">
        <f t="shared" si="40"/>
        <v>27</v>
      </c>
      <c r="B122" s="69" t="str">
        <f t="shared" si="40"/>
        <v>Výchozí jednotková cena opční 2 [Kč/vlkm]</v>
      </c>
      <c r="C122" s="69"/>
      <c r="D122" s="70" t="s">
        <v>470</v>
      </c>
      <c r="E122" s="105">
        <f t="shared" ref="E122:AS122" si="46">IFERROR(E113/E121,0)</f>
        <v>0</v>
      </c>
      <c r="F122" s="105">
        <f t="shared" si="46"/>
        <v>0</v>
      </c>
      <c r="G122" s="105">
        <f t="shared" si="46"/>
        <v>0</v>
      </c>
      <c r="H122" s="105">
        <f t="shared" si="46"/>
        <v>0</v>
      </c>
      <c r="I122" s="105">
        <f t="shared" si="46"/>
        <v>0</v>
      </c>
      <c r="J122" s="105">
        <f t="shared" si="46"/>
        <v>0</v>
      </c>
      <c r="K122" s="105">
        <f t="shared" si="46"/>
        <v>0</v>
      </c>
      <c r="L122" s="105">
        <f t="shared" si="46"/>
        <v>0</v>
      </c>
      <c r="M122" s="105">
        <f t="shared" si="46"/>
        <v>0</v>
      </c>
      <c r="N122" s="105">
        <f t="shared" si="46"/>
        <v>0</v>
      </c>
      <c r="O122" s="105">
        <f t="shared" si="46"/>
        <v>0</v>
      </c>
      <c r="P122" s="105">
        <f t="shared" si="46"/>
        <v>0</v>
      </c>
      <c r="Q122" s="105">
        <f t="shared" si="46"/>
        <v>0</v>
      </c>
      <c r="R122" s="105">
        <f t="shared" si="46"/>
        <v>0</v>
      </c>
      <c r="S122" s="105">
        <f t="shared" si="46"/>
        <v>0</v>
      </c>
      <c r="T122" s="105">
        <f t="shared" si="46"/>
        <v>0</v>
      </c>
      <c r="U122" s="105">
        <f t="shared" si="46"/>
        <v>0</v>
      </c>
      <c r="V122" s="105">
        <f t="shared" si="46"/>
        <v>0</v>
      </c>
      <c r="W122" s="105">
        <f t="shared" si="46"/>
        <v>0</v>
      </c>
      <c r="X122" s="105">
        <f t="shared" si="46"/>
        <v>0</v>
      </c>
      <c r="Y122" s="105">
        <f t="shared" si="46"/>
        <v>0</v>
      </c>
      <c r="Z122" s="105">
        <f t="shared" si="46"/>
        <v>0</v>
      </c>
      <c r="AA122" s="105">
        <f t="shared" si="46"/>
        <v>0</v>
      </c>
      <c r="AB122" s="105">
        <f t="shared" si="46"/>
        <v>0</v>
      </c>
      <c r="AC122" s="105">
        <f t="shared" si="46"/>
        <v>0</v>
      </c>
      <c r="AD122" s="105">
        <f t="shared" si="46"/>
        <v>0</v>
      </c>
      <c r="AE122" s="105">
        <f t="shared" si="46"/>
        <v>0</v>
      </c>
      <c r="AF122" s="105">
        <f t="shared" si="46"/>
        <v>0</v>
      </c>
      <c r="AG122" s="105">
        <f t="shared" si="46"/>
        <v>0</v>
      </c>
      <c r="AH122" s="105">
        <f t="shared" si="46"/>
        <v>0</v>
      </c>
      <c r="AI122" s="105">
        <f t="shared" si="46"/>
        <v>0</v>
      </c>
      <c r="AJ122" s="105">
        <f t="shared" si="46"/>
        <v>0</v>
      </c>
      <c r="AK122" s="105">
        <f t="shared" si="46"/>
        <v>0</v>
      </c>
      <c r="AL122" s="790">
        <f t="shared" si="46"/>
        <v>0</v>
      </c>
      <c r="AM122" s="105">
        <f t="shared" si="46"/>
        <v>0</v>
      </c>
      <c r="AN122" s="793">
        <f t="shared" si="46"/>
        <v>0</v>
      </c>
      <c r="AO122" s="393" t="s">
        <v>134</v>
      </c>
      <c r="AP122" s="902">
        <f t="shared" si="46"/>
        <v>0</v>
      </c>
      <c r="AQ122" s="902">
        <f t="shared" si="46"/>
        <v>0</v>
      </c>
      <c r="AR122" s="902">
        <f t="shared" si="46"/>
        <v>0</v>
      </c>
      <c r="AS122" s="903">
        <f t="shared" si="46"/>
        <v>0</v>
      </c>
    </row>
    <row r="123" spans="1:45" hidden="1" x14ac:dyDescent="0.3">
      <c r="A123" s="9"/>
      <c r="B123" s="67"/>
      <c r="C123" s="67"/>
      <c r="D123" s="114"/>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697"/>
      <c r="AM123" s="697"/>
    </row>
    <row r="124" spans="1:45" ht="15" hidden="1" thickBot="1" x14ac:dyDescent="0.35">
      <c r="A124" s="10"/>
      <c r="B124" s="120"/>
      <c r="C124" s="115"/>
      <c r="D124" s="116"/>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697"/>
      <c r="AM124" s="697"/>
    </row>
    <row r="125" spans="1:45" x14ac:dyDescent="0.3"/>
  </sheetData>
  <sheetProtection algorithmName="SHA-512" hashValue="WGxfyW/MalAGQ3mKV3rI+sxnMoUZ59OMLKbs3rMgNE+VRp1JUAAIksQQm4rrB4D+IuiS7f26kIzXL5j8nszRtg==" saltValue="LpgtE2qdmtJUV1smiXKDaw==" spinCount="100000" sheet="1" objects="1" scenarios="1"/>
  <mergeCells count="6">
    <mergeCell ref="AP1:AS1"/>
    <mergeCell ref="AP43:AS43"/>
    <mergeCell ref="AP85:AS85"/>
    <mergeCell ref="AL1:AN1"/>
    <mergeCell ref="AL43:AN43"/>
    <mergeCell ref="AL85:AN85"/>
  </mergeCells>
  <conditionalFormatting sqref="K38:AK38">
    <cfRule type="cellIs" dxfId="597" priority="2" operator="lessThan">
      <formula>J$38*(1-K$39)</formula>
    </cfRule>
    <cfRule type="cellIs" dxfId="596" priority="3" operator="greaterThan">
      <formula>J$38*(1+K$39)</formula>
    </cfRule>
  </conditionalFormatting>
  <conditionalFormatting sqref="L38:AK38">
    <cfRule type="cellIs" dxfId="595" priority="4" operator="greaterThan">
      <formula>M$38</formula>
    </cfRule>
  </conditionalFormatting>
  <conditionalFormatting sqref="AL29:AM29">
    <cfRule type="expression" dxfId="594" priority="1">
      <formula>$AL$29&gt;$AM$29</formula>
    </cfRule>
  </conditionalFormatting>
  <pageMargins left="0.7" right="0.7" top="0.78740157499999996" bottom="0.78740157499999996" header="0.3" footer="0.3"/>
  <pageSetup paperSize="9" orientation="portrait" r:id="rId1"/>
  <ignoredErrors>
    <ignoredError sqref="AP3:AS28 AP45:AS70 AP88:AS11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74EC-C413-439A-8C26-7AFC709D10D6}">
  <sheetPr>
    <tabColor theme="0" tint="-0.499984740745262"/>
  </sheetPr>
  <dimension ref="A1:AP29"/>
  <sheetViews>
    <sheetView showGridLines="0" zoomScaleNormal="100" workbookViewId="0">
      <pane xSplit="4" topLeftCell="E1" activePane="topRight" state="frozen"/>
      <selection pane="topRight" activeCell="N12" sqref="N12"/>
    </sheetView>
  </sheetViews>
  <sheetFormatPr defaultColWidth="0" defaultRowHeight="0" customHeight="1" zeroHeight="1" x14ac:dyDescent="0.3"/>
  <cols>
    <col min="1" max="1" width="4.33203125" style="1" customWidth="1"/>
    <col min="2" max="2" width="33.33203125" style="1" bestFit="1" customWidth="1"/>
    <col min="3" max="3" width="5" style="1" bestFit="1" customWidth="1"/>
    <col min="4" max="4" width="21.6640625" style="1" customWidth="1"/>
    <col min="5" max="41" width="9.109375" style="1" customWidth="1"/>
    <col min="42" max="42" width="2.6640625" style="1" customWidth="1"/>
    <col min="43" max="16384" width="9.109375" style="1" hidden="1"/>
  </cols>
  <sheetData>
    <row r="1" spans="1:41" ht="14.4" x14ac:dyDescent="0.3">
      <c r="A1" s="18" t="s">
        <v>142</v>
      </c>
      <c r="B1" s="19"/>
      <c r="C1" s="19"/>
      <c r="D1" s="404"/>
      <c r="E1" s="12" t="str">
        <f>'Model výchozí (MV)'!E1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652"/>
    </row>
    <row r="2" spans="1:41" ht="15" thickBot="1" x14ac:dyDescent="0.35">
      <c r="A2" s="6" t="s">
        <v>143</v>
      </c>
      <c r="B2" s="141"/>
      <c r="C2" s="7"/>
      <c r="D2" s="142"/>
      <c r="E2" s="7">
        <v>2025</v>
      </c>
      <c r="F2" s="7">
        <f>E2+1</f>
        <v>2026</v>
      </c>
      <c r="G2" s="7">
        <f t="shared" ref="G2:H2" si="0">F2+1</f>
        <v>2027</v>
      </c>
      <c r="H2" s="7">
        <f t="shared" si="0"/>
        <v>2028</v>
      </c>
      <c r="I2" s="7" t="str">
        <f>'Model výchozí (MV)'!E2</f>
        <v>XII/29</v>
      </c>
      <c r="J2" s="7" t="str">
        <f>'Model výchozí (MV)'!F2</f>
        <v>I-VI/30</v>
      </c>
      <c r="K2" s="7" t="str">
        <f>'Model výchozí (MV)'!G2</f>
        <v>VI-XII/30</v>
      </c>
      <c r="L2" s="7" t="str">
        <f>'Model výchozí (MV)'!H2</f>
        <v>XII/30</v>
      </c>
      <c r="M2" s="7">
        <f>'Model výchozí (MV)'!I2</f>
        <v>2031</v>
      </c>
      <c r="N2" s="7">
        <f>'Model výchozí (MV)'!J2</f>
        <v>2032</v>
      </c>
      <c r="O2" s="7">
        <f>'Model výchozí (MV)'!K2</f>
        <v>2033</v>
      </c>
      <c r="P2" s="7">
        <f>'Model výchozí (MV)'!L2</f>
        <v>2034</v>
      </c>
      <c r="Q2" s="7">
        <f>'Model výchozí (MV)'!M2</f>
        <v>2035</v>
      </c>
      <c r="R2" s="7">
        <f>'Model výchozí (MV)'!N2</f>
        <v>2036</v>
      </c>
      <c r="S2" s="7">
        <f>'Model výchozí (MV)'!O2</f>
        <v>2037</v>
      </c>
      <c r="T2" s="7">
        <f>'Model výchozí (MV)'!P2</f>
        <v>2038</v>
      </c>
      <c r="U2" s="7">
        <f>'Model výchozí (MV)'!Q2</f>
        <v>2039</v>
      </c>
      <c r="V2" s="7">
        <f>'Model výchozí (MV)'!R2</f>
        <v>2040</v>
      </c>
      <c r="W2" s="7">
        <f>'Model výchozí (MV)'!S2</f>
        <v>2041</v>
      </c>
      <c r="X2" s="7">
        <f>'Model výchozí (MV)'!T2</f>
        <v>2042</v>
      </c>
      <c r="Y2" s="7">
        <f>'Model výchozí (MV)'!U2</f>
        <v>2043</v>
      </c>
      <c r="Z2" s="7">
        <f>'Model výchozí (MV)'!V2</f>
        <v>2044</v>
      </c>
      <c r="AA2" s="7">
        <f>'Model výchozí (MV)'!W2</f>
        <v>2045</v>
      </c>
      <c r="AB2" s="7">
        <f>'Model výchozí (MV)'!X2</f>
        <v>2046</v>
      </c>
      <c r="AC2" s="7">
        <f>'Model výchozí (MV)'!Y2</f>
        <v>2047</v>
      </c>
      <c r="AD2" s="7">
        <f>'Model výchozí (MV)'!Z2</f>
        <v>2048</v>
      </c>
      <c r="AE2" s="7">
        <f>'Model výchozí (MV)'!AA2</f>
        <v>2049</v>
      </c>
      <c r="AF2" s="7">
        <f>'Model výchozí (MV)'!AB2</f>
        <v>2050</v>
      </c>
      <c r="AG2" s="7">
        <f>'Model výchozí (MV)'!AC2</f>
        <v>2051</v>
      </c>
      <c r="AH2" s="7">
        <f>'Model výchozí (MV)'!AD2</f>
        <v>2052</v>
      </c>
      <c r="AI2" s="7">
        <f>'Model výchozí (MV)'!AE2</f>
        <v>2053</v>
      </c>
      <c r="AJ2" s="7">
        <f>'Model výchozí (MV)'!AF2</f>
        <v>2054</v>
      </c>
      <c r="AK2" s="7">
        <f>'Model výchozí (MV)'!AG2</f>
        <v>2055</v>
      </c>
      <c r="AL2" s="7">
        <f>'Model výchozí (MV)'!AH2</f>
        <v>2056</v>
      </c>
      <c r="AM2" s="7">
        <f>'Model výchozí (MV)'!AI2</f>
        <v>2057</v>
      </c>
      <c r="AN2" s="7">
        <f>'Model výchozí (MV)'!AJ2</f>
        <v>2058</v>
      </c>
      <c r="AO2" s="8">
        <f>'Model výchozí (MV)'!AK2</f>
        <v>2059</v>
      </c>
    </row>
    <row r="3" spans="1:41" ht="15" thickTop="1" x14ac:dyDescent="0.3">
      <c r="A3" s="3">
        <f>'Model výchozí (MV)'!A3</f>
        <v>1</v>
      </c>
      <c r="B3" s="441" t="str">
        <f>'Model výchozí (MV)'!B3</f>
        <v>Trakční energie a palivo</v>
      </c>
      <c r="C3" s="442">
        <f>'Model výchozí (MV)'!C3</f>
        <v>1.1000000000000001</v>
      </c>
      <c r="D3" s="380" t="str">
        <f>'Model výchozí (MV)'!D3</f>
        <v>Elektrická energie</v>
      </c>
      <c r="E3" s="405">
        <v>1</v>
      </c>
      <c r="F3" s="405">
        <f>E3*(1+0.025)</f>
        <v>1.0249999999999999</v>
      </c>
      <c r="G3" s="405">
        <f t="shared" ref="G3:J3" si="1">F3*(1+0.025)</f>
        <v>1.0506249999999999</v>
      </c>
      <c r="H3" s="405">
        <f t="shared" si="1"/>
        <v>1.0768906249999999</v>
      </c>
      <c r="I3" s="405">
        <f t="shared" si="1"/>
        <v>1.1038128906249998</v>
      </c>
      <c r="J3" s="405">
        <f t="shared" si="1"/>
        <v>1.1314082128906247</v>
      </c>
      <c r="K3" s="406">
        <f>J3</f>
        <v>1.1314082128906247</v>
      </c>
      <c r="L3" s="406">
        <f>J3</f>
        <v>1.1314082128906247</v>
      </c>
      <c r="M3" s="407">
        <f>J3*(1+0.025)</f>
        <v>1.1596934182128902</v>
      </c>
      <c r="N3" s="407">
        <f>M3*(1+0.025)</f>
        <v>1.1886857536682123</v>
      </c>
      <c r="O3" s="408">
        <f t="shared" ref="O3:AO5" si="2">N3*(1+0.025)</f>
        <v>1.2184028975099175</v>
      </c>
      <c r="P3" s="408">
        <f t="shared" si="2"/>
        <v>1.2488629699476652</v>
      </c>
      <c r="Q3" s="408">
        <f t="shared" si="2"/>
        <v>1.2800845441963566</v>
      </c>
      <c r="R3" s="408">
        <f t="shared" si="2"/>
        <v>1.3120866578012655</v>
      </c>
      <c r="S3" s="408">
        <f t="shared" si="2"/>
        <v>1.3448888242462971</v>
      </c>
      <c r="T3" s="408">
        <f t="shared" si="2"/>
        <v>1.3785110448524545</v>
      </c>
      <c r="U3" s="408">
        <f t="shared" si="2"/>
        <v>1.4129738209737657</v>
      </c>
      <c r="V3" s="408">
        <f t="shared" si="2"/>
        <v>1.4482981664981096</v>
      </c>
      <c r="W3" s="408">
        <f t="shared" si="2"/>
        <v>1.4845056206605622</v>
      </c>
      <c r="X3" s="408">
        <f t="shared" si="2"/>
        <v>1.5216182611770761</v>
      </c>
      <c r="Y3" s="408">
        <f t="shared" si="2"/>
        <v>1.5596587177065029</v>
      </c>
      <c r="Z3" s="408">
        <f t="shared" si="2"/>
        <v>1.5986501856491653</v>
      </c>
      <c r="AA3" s="408">
        <f t="shared" si="2"/>
        <v>1.6386164402903942</v>
      </c>
      <c r="AB3" s="408">
        <f t="shared" si="2"/>
        <v>1.6795818512976539</v>
      </c>
      <c r="AC3" s="408">
        <f t="shared" si="2"/>
        <v>1.721571397580095</v>
      </c>
      <c r="AD3" s="408">
        <f t="shared" si="2"/>
        <v>1.7646106825195973</v>
      </c>
      <c r="AE3" s="408">
        <f t="shared" si="2"/>
        <v>1.8087259495825871</v>
      </c>
      <c r="AF3" s="408">
        <f t="shared" si="2"/>
        <v>1.8539440983221516</v>
      </c>
      <c r="AG3" s="408">
        <f t="shared" si="2"/>
        <v>1.9002927007802053</v>
      </c>
      <c r="AH3" s="408">
        <f t="shared" si="2"/>
        <v>1.9478000182997102</v>
      </c>
      <c r="AI3" s="408">
        <f t="shared" si="2"/>
        <v>1.9964950187572028</v>
      </c>
      <c r="AJ3" s="408">
        <f t="shared" si="2"/>
        <v>2.0464073942261325</v>
      </c>
      <c r="AK3" s="408">
        <f t="shared" si="2"/>
        <v>2.0975675790817858</v>
      </c>
      <c r="AL3" s="408">
        <f t="shared" si="2"/>
        <v>2.1500067685588302</v>
      </c>
      <c r="AM3" s="408">
        <f t="shared" si="2"/>
        <v>2.2037569377728006</v>
      </c>
      <c r="AN3" s="408">
        <f t="shared" si="2"/>
        <v>2.2588508612171205</v>
      </c>
      <c r="AO3" s="741">
        <f t="shared" si="2"/>
        <v>2.3153221327475482</v>
      </c>
    </row>
    <row r="4" spans="1:41" ht="14.4" x14ac:dyDescent="0.3">
      <c r="A4" s="4"/>
      <c r="B4" s="177"/>
      <c r="C4" s="443">
        <f>'Model výchozí (MV)'!C4</f>
        <v>1.2</v>
      </c>
      <c r="D4" s="381" t="str">
        <f>'Model výchozí (MV)'!D4</f>
        <v>Motorová nafta</v>
      </c>
      <c r="E4" s="409">
        <v>1</v>
      </c>
      <c r="F4" s="409">
        <f>E4*(1+0.025)</f>
        <v>1.0249999999999999</v>
      </c>
      <c r="G4" s="409">
        <f t="shared" ref="G4:J5" si="3">F4*(1+0.025)</f>
        <v>1.0506249999999999</v>
      </c>
      <c r="H4" s="409">
        <f t="shared" si="3"/>
        <v>1.0768906249999999</v>
      </c>
      <c r="I4" s="409">
        <f t="shared" si="3"/>
        <v>1.1038128906249998</v>
      </c>
      <c r="J4" s="409">
        <f t="shared" si="3"/>
        <v>1.1314082128906247</v>
      </c>
      <c r="K4" s="410">
        <f>J4</f>
        <v>1.1314082128906247</v>
      </c>
      <c r="L4" s="410">
        <f>J4</f>
        <v>1.1314082128906247</v>
      </c>
      <c r="M4" s="411">
        <f>J4*(1+0.025)</f>
        <v>1.1596934182128902</v>
      </c>
      <c r="N4" s="411">
        <f>M4*(1+0.025)</f>
        <v>1.1886857536682123</v>
      </c>
      <c r="O4" s="411">
        <f t="shared" si="2"/>
        <v>1.2184028975099175</v>
      </c>
      <c r="P4" s="411">
        <f t="shared" si="2"/>
        <v>1.2488629699476652</v>
      </c>
      <c r="Q4" s="411">
        <f t="shared" si="2"/>
        <v>1.2800845441963566</v>
      </c>
      <c r="R4" s="411">
        <f t="shared" si="2"/>
        <v>1.3120866578012655</v>
      </c>
      <c r="S4" s="411">
        <f t="shared" si="2"/>
        <v>1.3448888242462971</v>
      </c>
      <c r="T4" s="411">
        <f t="shared" si="2"/>
        <v>1.3785110448524545</v>
      </c>
      <c r="U4" s="411">
        <f t="shared" si="2"/>
        <v>1.4129738209737657</v>
      </c>
      <c r="V4" s="411">
        <f t="shared" si="2"/>
        <v>1.4482981664981096</v>
      </c>
      <c r="W4" s="411">
        <f t="shared" si="2"/>
        <v>1.4845056206605622</v>
      </c>
      <c r="X4" s="411">
        <f t="shared" si="2"/>
        <v>1.5216182611770761</v>
      </c>
      <c r="Y4" s="411">
        <f t="shared" si="2"/>
        <v>1.5596587177065029</v>
      </c>
      <c r="Z4" s="411">
        <f t="shared" si="2"/>
        <v>1.5986501856491653</v>
      </c>
      <c r="AA4" s="411">
        <f t="shared" si="2"/>
        <v>1.6386164402903942</v>
      </c>
      <c r="AB4" s="411">
        <f t="shared" si="2"/>
        <v>1.6795818512976539</v>
      </c>
      <c r="AC4" s="411">
        <f t="shared" si="2"/>
        <v>1.721571397580095</v>
      </c>
      <c r="AD4" s="411">
        <f t="shared" si="2"/>
        <v>1.7646106825195973</v>
      </c>
      <c r="AE4" s="411">
        <f t="shared" si="2"/>
        <v>1.8087259495825871</v>
      </c>
      <c r="AF4" s="411">
        <f t="shared" si="2"/>
        <v>1.8539440983221516</v>
      </c>
      <c r="AG4" s="411">
        <f t="shared" si="2"/>
        <v>1.9002927007802053</v>
      </c>
      <c r="AH4" s="411">
        <f t="shared" si="2"/>
        <v>1.9478000182997102</v>
      </c>
      <c r="AI4" s="411">
        <f t="shared" si="2"/>
        <v>1.9964950187572028</v>
      </c>
      <c r="AJ4" s="411">
        <f t="shared" si="2"/>
        <v>2.0464073942261325</v>
      </c>
      <c r="AK4" s="411">
        <f t="shared" si="2"/>
        <v>2.0975675790817858</v>
      </c>
      <c r="AL4" s="411">
        <f t="shared" si="2"/>
        <v>2.1500067685588302</v>
      </c>
      <c r="AM4" s="411">
        <f t="shared" si="2"/>
        <v>2.2037569377728006</v>
      </c>
      <c r="AN4" s="411">
        <f t="shared" si="2"/>
        <v>2.2588508612171205</v>
      </c>
      <c r="AO4" s="742">
        <f t="shared" si="2"/>
        <v>2.3153221327475482</v>
      </c>
    </row>
    <row r="5" spans="1:41" ht="14.4" x14ac:dyDescent="0.3">
      <c r="A5" s="4">
        <f>'Model výchozí (MV)'!A5</f>
        <v>2</v>
      </c>
      <c r="B5" s="177" t="str">
        <f>'Model výchozí (MV)'!B5</f>
        <v>Netrakční energie a palivo</v>
      </c>
      <c r="C5" s="443"/>
      <c r="D5" s="381"/>
      <c r="E5" s="409">
        <v>1</v>
      </c>
      <c r="F5" s="412">
        <f>E5*(1+0.025)</f>
        <v>1.0249999999999999</v>
      </c>
      <c r="G5" s="412">
        <f t="shared" si="3"/>
        <v>1.0506249999999999</v>
      </c>
      <c r="H5" s="412">
        <f t="shared" si="3"/>
        <v>1.0768906249999999</v>
      </c>
      <c r="I5" s="412">
        <f t="shared" si="3"/>
        <v>1.1038128906249998</v>
      </c>
      <c r="J5" s="412">
        <f t="shared" si="3"/>
        <v>1.1314082128906247</v>
      </c>
      <c r="K5" s="410">
        <f>J5</f>
        <v>1.1314082128906247</v>
      </c>
      <c r="L5" s="410">
        <f>J5</f>
        <v>1.1314082128906247</v>
      </c>
      <c r="M5" s="413">
        <f>J5*(1+0.025)</f>
        <v>1.1596934182128902</v>
      </c>
      <c r="N5" s="413">
        <f>M5*(1+0.025)</f>
        <v>1.1886857536682123</v>
      </c>
      <c r="O5" s="413">
        <f t="shared" si="2"/>
        <v>1.2184028975099175</v>
      </c>
      <c r="P5" s="413">
        <f t="shared" si="2"/>
        <v>1.2488629699476652</v>
      </c>
      <c r="Q5" s="413">
        <f t="shared" si="2"/>
        <v>1.2800845441963566</v>
      </c>
      <c r="R5" s="413">
        <f t="shared" si="2"/>
        <v>1.3120866578012655</v>
      </c>
      <c r="S5" s="413">
        <f t="shared" si="2"/>
        <v>1.3448888242462971</v>
      </c>
      <c r="T5" s="413">
        <f t="shared" si="2"/>
        <v>1.3785110448524545</v>
      </c>
      <c r="U5" s="413">
        <f t="shared" si="2"/>
        <v>1.4129738209737657</v>
      </c>
      <c r="V5" s="413">
        <f t="shared" si="2"/>
        <v>1.4482981664981096</v>
      </c>
      <c r="W5" s="413">
        <f t="shared" si="2"/>
        <v>1.4845056206605622</v>
      </c>
      <c r="X5" s="413">
        <f t="shared" si="2"/>
        <v>1.5216182611770761</v>
      </c>
      <c r="Y5" s="413">
        <f t="shared" si="2"/>
        <v>1.5596587177065029</v>
      </c>
      <c r="Z5" s="413">
        <f t="shared" si="2"/>
        <v>1.5986501856491653</v>
      </c>
      <c r="AA5" s="413">
        <f t="shared" si="2"/>
        <v>1.6386164402903942</v>
      </c>
      <c r="AB5" s="413">
        <f t="shared" si="2"/>
        <v>1.6795818512976539</v>
      </c>
      <c r="AC5" s="413">
        <f t="shared" si="2"/>
        <v>1.721571397580095</v>
      </c>
      <c r="AD5" s="413">
        <f t="shared" si="2"/>
        <v>1.7646106825195973</v>
      </c>
      <c r="AE5" s="413">
        <f t="shared" si="2"/>
        <v>1.8087259495825871</v>
      </c>
      <c r="AF5" s="413">
        <f t="shared" si="2"/>
        <v>1.8539440983221516</v>
      </c>
      <c r="AG5" s="413">
        <f t="shared" si="2"/>
        <v>1.9002927007802053</v>
      </c>
      <c r="AH5" s="413">
        <f t="shared" si="2"/>
        <v>1.9478000182997102</v>
      </c>
      <c r="AI5" s="413">
        <f t="shared" si="2"/>
        <v>1.9964950187572028</v>
      </c>
      <c r="AJ5" s="413">
        <f t="shared" si="2"/>
        <v>2.0464073942261325</v>
      </c>
      <c r="AK5" s="413">
        <f t="shared" si="2"/>
        <v>2.0975675790817858</v>
      </c>
      <c r="AL5" s="413">
        <f t="shared" si="2"/>
        <v>2.1500067685588302</v>
      </c>
      <c r="AM5" s="413">
        <f t="shared" si="2"/>
        <v>2.2037569377728006</v>
      </c>
      <c r="AN5" s="413">
        <f t="shared" si="2"/>
        <v>2.2588508612171205</v>
      </c>
      <c r="AO5" s="743">
        <f t="shared" si="2"/>
        <v>2.3153221327475482</v>
      </c>
    </row>
    <row r="6" spans="1:41" ht="14.4" x14ac:dyDescent="0.3">
      <c r="A6" s="4">
        <f>'Model výchozí (MV)'!A6</f>
        <v>3</v>
      </c>
      <c r="B6" s="177" t="str">
        <f>'Model výchozí (MV)'!B6</f>
        <v>Přímý materiál</v>
      </c>
      <c r="C6" s="443"/>
      <c r="D6" s="381"/>
      <c r="E6" s="414">
        <f>E5</f>
        <v>1</v>
      </c>
      <c r="F6" s="414">
        <f t="shared" ref="F6:AN6" si="4">F5</f>
        <v>1.0249999999999999</v>
      </c>
      <c r="G6" s="414">
        <f t="shared" si="4"/>
        <v>1.0506249999999999</v>
      </c>
      <c r="H6" s="414">
        <f t="shared" si="4"/>
        <v>1.0768906249999999</v>
      </c>
      <c r="I6" s="414">
        <f t="shared" si="4"/>
        <v>1.1038128906249998</v>
      </c>
      <c r="J6" s="414">
        <f t="shared" si="4"/>
        <v>1.1314082128906247</v>
      </c>
      <c r="K6" s="414">
        <f t="shared" si="4"/>
        <v>1.1314082128906247</v>
      </c>
      <c r="L6" s="414">
        <f t="shared" si="4"/>
        <v>1.1314082128906247</v>
      </c>
      <c r="M6" s="414">
        <f t="shared" si="4"/>
        <v>1.1596934182128902</v>
      </c>
      <c r="N6" s="414">
        <f t="shared" si="4"/>
        <v>1.1886857536682123</v>
      </c>
      <c r="O6" s="414">
        <f t="shared" si="4"/>
        <v>1.2184028975099175</v>
      </c>
      <c r="P6" s="414">
        <f t="shared" si="4"/>
        <v>1.2488629699476652</v>
      </c>
      <c r="Q6" s="414">
        <f t="shared" si="4"/>
        <v>1.2800845441963566</v>
      </c>
      <c r="R6" s="414">
        <f t="shared" si="4"/>
        <v>1.3120866578012655</v>
      </c>
      <c r="S6" s="414">
        <f t="shared" si="4"/>
        <v>1.3448888242462971</v>
      </c>
      <c r="T6" s="414">
        <f t="shared" si="4"/>
        <v>1.3785110448524545</v>
      </c>
      <c r="U6" s="414">
        <f t="shared" si="4"/>
        <v>1.4129738209737657</v>
      </c>
      <c r="V6" s="414">
        <f t="shared" si="4"/>
        <v>1.4482981664981096</v>
      </c>
      <c r="W6" s="414">
        <f t="shared" si="4"/>
        <v>1.4845056206605622</v>
      </c>
      <c r="X6" s="414">
        <f t="shared" si="4"/>
        <v>1.5216182611770761</v>
      </c>
      <c r="Y6" s="414">
        <f t="shared" si="4"/>
        <v>1.5596587177065029</v>
      </c>
      <c r="Z6" s="414">
        <f t="shared" si="4"/>
        <v>1.5986501856491653</v>
      </c>
      <c r="AA6" s="414">
        <f t="shared" si="4"/>
        <v>1.6386164402903942</v>
      </c>
      <c r="AB6" s="414">
        <f t="shared" si="4"/>
        <v>1.6795818512976539</v>
      </c>
      <c r="AC6" s="414">
        <f t="shared" si="4"/>
        <v>1.721571397580095</v>
      </c>
      <c r="AD6" s="414">
        <f t="shared" si="4"/>
        <v>1.7646106825195973</v>
      </c>
      <c r="AE6" s="414">
        <f t="shared" si="4"/>
        <v>1.8087259495825871</v>
      </c>
      <c r="AF6" s="414">
        <f t="shared" si="4"/>
        <v>1.8539440983221516</v>
      </c>
      <c r="AG6" s="414">
        <f t="shared" si="4"/>
        <v>1.9002927007802053</v>
      </c>
      <c r="AH6" s="414">
        <f t="shared" si="4"/>
        <v>1.9478000182997102</v>
      </c>
      <c r="AI6" s="414">
        <f t="shared" si="4"/>
        <v>1.9964950187572028</v>
      </c>
      <c r="AJ6" s="414">
        <f t="shared" si="4"/>
        <v>2.0464073942261325</v>
      </c>
      <c r="AK6" s="414">
        <f t="shared" si="4"/>
        <v>2.0975675790817858</v>
      </c>
      <c r="AL6" s="414">
        <f t="shared" si="4"/>
        <v>2.1500067685588302</v>
      </c>
      <c r="AM6" s="414">
        <f t="shared" si="4"/>
        <v>2.2037569377728006</v>
      </c>
      <c r="AN6" s="414">
        <f t="shared" si="4"/>
        <v>2.2588508612171205</v>
      </c>
      <c r="AO6" s="744">
        <f>AO5</f>
        <v>2.3153221327475482</v>
      </c>
    </row>
    <row r="7" spans="1:41" ht="14.4" x14ac:dyDescent="0.3">
      <c r="A7" s="4">
        <f>'Model výchozí (MV)'!A7</f>
        <v>4</v>
      </c>
      <c r="B7" s="177" t="str">
        <f>'Model výchozí (MV)'!B7</f>
        <v>Opravy a údržba vozidel</v>
      </c>
      <c r="C7" s="443"/>
      <c r="D7" s="381"/>
      <c r="E7" s="414">
        <f>E5</f>
        <v>1</v>
      </c>
      <c r="F7" s="414">
        <f t="shared" ref="F7:AN7" si="5">F5</f>
        <v>1.0249999999999999</v>
      </c>
      <c r="G7" s="414">
        <f t="shared" si="5"/>
        <v>1.0506249999999999</v>
      </c>
      <c r="H7" s="414">
        <f t="shared" si="5"/>
        <v>1.0768906249999999</v>
      </c>
      <c r="I7" s="414">
        <f t="shared" si="5"/>
        <v>1.1038128906249998</v>
      </c>
      <c r="J7" s="414">
        <f t="shared" si="5"/>
        <v>1.1314082128906247</v>
      </c>
      <c r="K7" s="414">
        <f t="shared" si="5"/>
        <v>1.1314082128906247</v>
      </c>
      <c r="L7" s="414">
        <f t="shared" si="5"/>
        <v>1.1314082128906247</v>
      </c>
      <c r="M7" s="414">
        <f t="shared" si="5"/>
        <v>1.1596934182128902</v>
      </c>
      <c r="N7" s="414">
        <f t="shared" si="5"/>
        <v>1.1886857536682123</v>
      </c>
      <c r="O7" s="414">
        <f t="shared" si="5"/>
        <v>1.2184028975099175</v>
      </c>
      <c r="P7" s="414">
        <f t="shared" si="5"/>
        <v>1.2488629699476652</v>
      </c>
      <c r="Q7" s="414">
        <f t="shared" si="5"/>
        <v>1.2800845441963566</v>
      </c>
      <c r="R7" s="414">
        <f t="shared" si="5"/>
        <v>1.3120866578012655</v>
      </c>
      <c r="S7" s="414">
        <f t="shared" si="5"/>
        <v>1.3448888242462971</v>
      </c>
      <c r="T7" s="414">
        <f t="shared" si="5"/>
        <v>1.3785110448524545</v>
      </c>
      <c r="U7" s="414">
        <f t="shared" si="5"/>
        <v>1.4129738209737657</v>
      </c>
      <c r="V7" s="414">
        <f t="shared" si="5"/>
        <v>1.4482981664981096</v>
      </c>
      <c r="W7" s="414">
        <f t="shared" si="5"/>
        <v>1.4845056206605622</v>
      </c>
      <c r="X7" s="414">
        <f t="shared" si="5"/>
        <v>1.5216182611770761</v>
      </c>
      <c r="Y7" s="414">
        <f t="shared" si="5"/>
        <v>1.5596587177065029</v>
      </c>
      <c r="Z7" s="414">
        <f t="shared" si="5"/>
        <v>1.5986501856491653</v>
      </c>
      <c r="AA7" s="414">
        <f t="shared" si="5"/>
        <v>1.6386164402903942</v>
      </c>
      <c r="AB7" s="414">
        <f t="shared" si="5"/>
        <v>1.6795818512976539</v>
      </c>
      <c r="AC7" s="414">
        <f t="shared" si="5"/>
        <v>1.721571397580095</v>
      </c>
      <c r="AD7" s="414">
        <f t="shared" si="5"/>
        <v>1.7646106825195973</v>
      </c>
      <c r="AE7" s="414">
        <f t="shared" si="5"/>
        <v>1.8087259495825871</v>
      </c>
      <c r="AF7" s="414">
        <f t="shared" si="5"/>
        <v>1.8539440983221516</v>
      </c>
      <c r="AG7" s="414">
        <f t="shared" si="5"/>
        <v>1.9002927007802053</v>
      </c>
      <c r="AH7" s="414">
        <f t="shared" si="5"/>
        <v>1.9478000182997102</v>
      </c>
      <c r="AI7" s="414">
        <f t="shared" si="5"/>
        <v>1.9964950187572028</v>
      </c>
      <c r="AJ7" s="414">
        <f t="shared" si="5"/>
        <v>2.0464073942261325</v>
      </c>
      <c r="AK7" s="414">
        <f t="shared" si="5"/>
        <v>2.0975675790817858</v>
      </c>
      <c r="AL7" s="414">
        <f t="shared" si="5"/>
        <v>2.1500067685588302</v>
      </c>
      <c r="AM7" s="414">
        <f t="shared" si="5"/>
        <v>2.2037569377728006</v>
      </c>
      <c r="AN7" s="414">
        <f t="shared" si="5"/>
        <v>2.2588508612171205</v>
      </c>
      <c r="AO7" s="744">
        <f>AO5</f>
        <v>2.3153221327475482</v>
      </c>
    </row>
    <row r="8" spans="1:41" ht="14.4" x14ac:dyDescent="0.3">
      <c r="A8" s="4">
        <f>'Model výchozí (MV)'!A8</f>
        <v>5</v>
      </c>
      <c r="B8" s="177" t="str">
        <f>'Model výchozí (MV)'!B8</f>
        <v>Odpisy dlouhodobého majetku</v>
      </c>
      <c r="C8" s="443">
        <f>'Model výchozí (MV)'!C8</f>
        <v>5.0999999999999996</v>
      </c>
      <c r="D8" s="381" t="str">
        <f>'Model výchozí (MV)'!D8</f>
        <v>Vozidla</v>
      </c>
      <c r="E8" s="813">
        <v>1</v>
      </c>
      <c r="F8" s="813">
        <f>E8*(1+0.6*0.025+0.4*0.05)</f>
        <v>1.0349999999999999</v>
      </c>
      <c r="G8" s="813">
        <f t="shared" ref="G8:J8" si="6">F8*(1+0.6*0.025+0.4*0.05)</f>
        <v>1.0712249999999999</v>
      </c>
      <c r="H8" s="813">
        <f t="shared" si="6"/>
        <v>1.1087178749999997</v>
      </c>
      <c r="I8" s="813">
        <f t="shared" si="6"/>
        <v>1.1475230006249997</v>
      </c>
      <c r="J8" s="813">
        <f t="shared" si="6"/>
        <v>1.1876863056468745</v>
      </c>
      <c r="K8" s="811">
        <f t="shared" ref="K8:AO8" si="7">J8</f>
        <v>1.1876863056468745</v>
      </c>
      <c r="L8" s="811">
        <f t="shared" si="7"/>
        <v>1.1876863056468745</v>
      </c>
      <c r="M8" s="813">
        <f t="shared" ref="M8:O8" si="8">L8*(1+0.6*0.025+0.4*0.05)</f>
        <v>1.229255326344515</v>
      </c>
      <c r="N8" s="813">
        <f t="shared" si="8"/>
        <v>1.2722792627665729</v>
      </c>
      <c r="O8" s="813">
        <f t="shared" si="8"/>
        <v>1.3168090369634029</v>
      </c>
      <c r="P8" s="811">
        <f t="shared" si="7"/>
        <v>1.3168090369634029</v>
      </c>
      <c r="Q8" s="811">
        <f t="shared" si="7"/>
        <v>1.3168090369634029</v>
      </c>
      <c r="R8" s="811">
        <f t="shared" si="7"/>
        <v>1.3168090369634029</v>
      </c>
      <c r="S8" s="811">
        <f t="shared" si="7"/>
        <v>1.3168090369634029</v>
      </c>
      <c r="T8" s="811">
        <f t="shared" si="7"/>
        <v>1.3168090369634029</v>
      </c>
      <c r="U8" s="811">
        <f t="shared" si="7"/>
        <v>1.3168090369634029</v>
      </c>
      <c r="V8" s="811">
        <f t="shared" si="7"/>
        <v>1.3168090369634029</v>
      </c>
      <c r="W8" s="811">
        <f t="shared" si="7"/>
        <v>1.3168090369634029</v>
      </c>
      <c r="X8" s="811">
        <f t="shared" si="7"/>
        <v>1.3168090369634029</v>
      </c>
      <c r="Y8" s="811">
        <f t="shared" si="7"/>
        <v>1.3168090369634029</v>
      </c>
      <c r="Z8" s="811">
        <f t="shared" si="7"/>
        <v>1.3168090369634029</v>
      </c>
      <c r="AA8" s="811">
        <f t="shared" si="7"/>
        <v>1.3168090369634029</v>
      </c>
      <c r="AB8" s="811">
        <f t="shared" si="7"/>
        <v>1.3168090369634029</v>
      </c>
      <c r="AC8" s="811">
        <f t="shared" si="7"/>
        <v>1.3168090369634029</v>
      </c>
      <c r="AD8" s="811">
        <f t="shared" si="7"/>
        <v>1.3168090369634029</v>
      </c>
      <c r="AE8" s="811">
        <f t="shared" si="7"/>
        <v>1.3168090369634029</v>
      </c>
      <c r="AF8" s="811">
        <f t="shared" si="7"/>
        <v>1.3168090369634029</v>
      </c>
      <c r="AG8" s="811">
        <f t="shared" si="7"/>
        <v>1.3168090369634029</v>
      </c>
      <c r="AH8" s="811">
        <f t="shared" si="7"/>
        <v>1.3168090369634029</v>
      </c>
      <c r="AI8" s="811">
        <f t="shared" si="7"/>
        <v>1.3168090369634029</v>
      </c>
      <c r="AJ8" s="811">
        <f t="shared" si="7"/>
        <v>1.3168090369634029</v>
      </c>
      <c r="AK8" s="811">
        <f t="shared" si="7"/>
        <v>1.3168090369634029</v>
      </c>
      <c r="AL8" s="811">
        <f t="shared" si="7"/>
        <v>1.3168090369634029</v>
      </c>
      <c r="AM8" s="811">
        <f t="shared" si="7"/>
        <v>1.3168090369634029</v>
      </c>
      <c r="AN8" s="811">
        <f t="shared" si="7"/>
        <v>1.3168090369634029</v>
      </c>
      <c r="AO8" s="812">
        <f t="shared" si="7"/>
        <v>1.3168090369634029</v>
      </c>
    </row>
    <row r="9" spans="1:41" ht="14.4" x14ac:dyDescent="0.3">
      <c r="A9" s="4"/>
      <c r="B9" s="177"/>
      <c r="C9" s="443">
        <f>'Model výchozí (MV)'!C9</f>
        <v>5.2</v>
      </c>
      <c r="D9" s="381" t="str">
        <f>'Model výchozí (MV)'!D9</f>
        <v>Ostatní</v>
      </c>
      <c r="E9" s="415">
        <v>1</v>
      </c>
      <c r="F9" s="415">
        <v>1</v>
      </c>
      <c r="G9" s="415">
        <v>1</v>
      </c>
      <c r="H9" s="415">
        <v>1</v>
      </c>
      <c r="I9" s="415">
        <v>1</v>
      </c>
      <c r="J9" s="416">
        <v>1</v>
      </c>
      <c r="K9" s="416">
        <v>1</v>
      </c>
      <c r="L9" s="416">
        <v>1</v>
      </c>
      <c r="M9" s="416">
        <v>1</v>
      </c>
      <c r="N9" s="416">
        <v>1</v>
      </c>
      <c r="O9" s="416">
        <v>1</v>
      </c>
      <c r="P9" s="416">
        <v>1</v>
      </c>
      <c r="Q9" s="416">
        <v>1</v>
      </c>
      <c r="R9" s="416">
        <v>1</v>
      </c>
      <c r="S9" s="416">
        <v>1</v>
      </c>
      <c r="T9" s="416">
        <v>1</v>
      </c>
      <c r="U9" s="416">
        <v>1</v>
      </c>
      <c r="V9" s="416">
        <v>1</v>
      </c>
      <c r="W9" s="416">
        <v>1</v>
      </c>
      <c r="X9" s="416">
        <v>1</v>
      </c>
      <c r="Y9" s="416">
        <v>1</v>
      </c>
      <c r="Z9" s="416">
        <v>1</v>
      </c>
      <c r="AA9" s="416">
        <v>1</v>
      </c>
      <c r="AB9" s="416">
        <v>1</v>
      </c>
      <c r="AC9" s="416">
        <v>1</v>
      </c>
      <c r="AD9" s="416">
        <v>1</v>
      </c>
      <c r="AE9" s="416">
        <v>1</v>
      </c>
      <c r="AF9" s="416">
        <v>1</v>
      </c>
      <c r="AG9" s="416">
        <v>1</v>
      </c>
      <c r="AH9" s="416">
        <v>1</v>
      </c>
      <c r="AI9" s="416">
        <v>1</v>
      </c>
      <c r="AJ9" s="416">
        <v>1</v>
      </c>
      <c r="AK9" s="416">
        <v>1</v>
      </c>
      <c r="AL9" s="416">
        <v>1</v>
      </c>
      <c r="AM9" s="416">
        <v>1</v>
      </c>
      <c r="AN9" s="416">
        <v>1</v>
      </c>
      <c r="AO9" s="745">
        <v>1</v>
      </c>
    </row>
    <row r="10" spans="1:41" ht="14.4" x14ac:dyDescent="0.3">
      <c r="A10" s="4">
        <f>'Model výchozí (MV)'!A10</f>
        <v>6</v>
      </c>
      <c r="B10" s="177" t="str">
        <f>'Model výchozí (MV)'!B10</f>
        <v>Pronájem a leasing vozidel</v>
      </c>
      <c r="C10" s="443"/>
      <c r="D10" s="381"/>
      <c r="E10" s="810">
        <f>E8</f>
        <v>1</v>
      </c>
      <c r="F10" s="810">
        <f t="shared" ref="F10:AO10" si="9">F8</f>
        <v>1.0349999999999999</v>
      </c>
      <c r="G10" s="810">
        <f t="shared" si="9"/>
        <v>1.0712249999999999</v>
      </c>
      <c r="H10" s="810">
        <f t="shared" si="9"/>
        <v>1.1087178749999997</v>
      </c>
      <c r="I10" s="810">
        <f t="shared" si="9"/>
        <v>1.1475230006249997</v>
      </c>
      <c r="J10" s="811">
        <f t="shared" si="9"/>
        <v>1.1876863056468745</v>
      </c>
      <c r="K10" s="811">
        <f t="shared" si="9"/>
        <v>1.1876863056468745</v>
      </c>
      <c r="L10" s="811">
        <f t="shared" si="9"/>
        <v>1.1876863056468745</v>
      </c>
      <c r="M10" s="811">
        <f t="shared" si="9"/>
        <v>1.229255326344515</v>
      </c>
      <c r="N10" s="811">
        <f t="shared" si="9"/>
        <v>1.2722792627665729</v>
      </c>
      <c r="O10" s="811">
        <f t="shared" si="9"/>
        <v>1.3168090369634029</v>
      </c>
      <c r="P10" s="811">
        <f t="shared" si="9"/>
        <v>1.3168090369634029</v>
      </c>
      <c r="Q10" s="811">
        <f t="shared" si="9"/>
        <v>1.3168090369634029</v>
      </c>
      <c r="R10" s="811">
        <f t="shared" si="9"/>
        <v>1.3168090369634029</v>
      </c>
      <c r="S10" s="811">
        <f t="shared" si="9"/>
        <v>1.3168090369634029</v>
      </c>
      <c r="T10" s="811">
        <f t="shared" si="9"/>
        <v>1.3168090369634029</v>
      </c>
      <c r="U10" s="811">
        <f t="shared" si="9"/>
        <v>1.3168090369634029</v>
      </c>
      <c r="V10" s="811">
        <f t="shared" si="9"/>
        <v>1.3168090369634029</v>
      </c>
      <c r="W10" s="811">
        <f t="shared" si="9"/>
        <v>1.3168090369634029</v>
      </c>
      <c r="X10" s="811">
        <f t="shared" si="9"/>
        <v>1.3168090369634029</v>
      </c>
      <c r="Y10" s="811">
        <f t="shared" si="9"/>
        <v>1.3168090369634029</v>
      </c>
      <c r="Z10" s="811">
        <f t="shared" si="9"/>
        <v>1.3168090369634029</v>
      </c>
      <c r="AA10" s="811">
        <f t="shared" si="9"/>
        <v>1.3168090369634029</v>
      </c>
      <c r="AB10" s="811">
        <f t="shared" si="9"/>
        <v>1.3168090369634029</v>
      </c>
      <c r="AC10" s="811">
        <f t="shared" si="9"/>
        <v>1.3168090369634029</v>
      </c>
      <c r="AD10" s="811">
        <f t="shared" si="9"/>
        <v>1.3168090369634029</v>
      </c>
      <c r="AE10" s="811">
        <f t="shared" si="9"/>
        <v>1.3168090369634029</v>
      </c>
      <c r="AF10" s="811">
        <f t="shared" si="9"/>
        <v>1.3168090369634029</v>
      </c>
      <c r="AG10" s="811">
        <f t="shared" si="9"/>
        <v>1.3168090369634029</v>
      </c>
      <c r="AH10" s="811">
        <f t="shared" si="9"/>
        <v>1.3168090369634029</v>
      </c>
      <c r="AI10" s="811">
        <f t="shared" si="9"/>
        <v>1.3168090369634029</v>
      </c>
      <c r="AJ10" s="811">
        <f t="shared" si="9"/>
        <v>1.3168090369634029</v>
      </c>
      <c r="AK10" s="811">
        <f t="shared" si="9"/>
        <v>1.3168090369634029</v>
      </c>
      <c r="AL10" s="811">
        <f t="shared" si="9"/>
        <v>1.3168090369634029</v>
      </c>
      <c r="AM10" s="811">
        <f t="shared" si="9"/>
        <v>1.3168090369634029</v>
      </c>
      <c r="AN10" s="811">
        <f t="shared" si="9"/>
        <v>1.3168090369634029</v>
      </c>
      <c r="AO10" s="812">
        <f t="shared" si="9"/>
        <v>1.3168090369634029</v>
      </c>
    </row>
    <row r="11" spans="1:41" ht="14.4" x14ac:dyDescent="0.3">
      <c r="A11" s="4">
        <f>'Model výchozí (MV)'!A11</f>
        <v>7</v>
      </c>
      <c r="B11" s="177" t="str">
        <f>'Model výchozí (MV)'!B11</f>
        <v>Mzdové náklady</v>
      </c>
      <c r="C11" s="443">
        <f>'Model výchozí (MV)'!C11</f>
        <v>7.1</v>
      </c>
      <c r="D11" s="381" t="str">
        <f>'Model výchozí (MV)'!D11</f>
        <v>Vlaková četa</v>
      </c>
      <c r="E11" s="409">
        <v>1</v>
      </c>
      <c r="F11" s="409">
        <f>E11*(1+0.05)</f>
        <v>1.05</v>
      </c>
      <c r="G11" s="409">
        <f t="shared" ref="G11:J11" si="10">F11*(1+0.05)</f>
        <v>1.1025</v>
      </c>
      <c r="H11" s="409">
        <f t="shared" si="10"/>
        <v>1.1576250000000001</v>
      </c>
      <c r="I11" s="409">
        <f t="shared" si="10"/>
        <v>1.2155062500000002</v>
      </c>
      <c r="J11" s="409">
        <f t="shared" si="10"/>
        <v>1.2762815625000004</v>
      </c>
      <c r="K11" s="410">
        <f>J11</f>
        <v>1.2762815625000004</v>
      </c>
      <c r="L11" s="410">
        <f>J11</f>
        <v>1.2762815625000004</v>
      </c>
      <c r="M11" s="413">
        <f>J11*(1+0.05)</f>
        <v>1.3400956406250004</v>
      </c>
      <c r="N11" s="413">
        <f>M11*(1+0.05)</f>
        <v>1.4071004226562505</v>
      </c>
      <c r="O11" s="413">
        <f t="shared" ref="O11:AO11" si="11">N11*(1+0.05)</f>
        <v>1.477455443789063</v>
      </c>
      <c r="P11" s="413">
        <f t="shared" si="11"/>
        <v>1.5513282159785162</v>
      </c>
      <c r="Q11" s="413">
        <f t="shared" si="11"/>
        <v>1.628894626777442</v>
      </c>
      <c r="R11" s="413">
        <f t="shared" si="11"/>
        <v>1.7103393581163142</v>
      </c>
      <c r="S11" s="413">
        <f t="shared" si="11"/>
        <v>1.7958563260221301</v>
      </c>
      <c r="T11" s="413">
        <f t="shared" si="11"/>
        <v>1.8856491423232367</v>
      </c>
      <c r="U11" s="413">
        <f t="shared" si="11"/>
        <v>1.9799315994393987</v>
      </c>
      <c r="V11" s="413">
        <f t="shared" si="11"/>
        <v>2.0789281794113688</v>
      </c>
      <c r="W11" s="413">
        <f t="shared" si="11"/>
        <v>2.1828745883819374</v>
      </c>
      <c r="X11" s="413">
        <f t="shared" si="11"/>
        <v>2.2920183178010345</v>
      </c>
      <c r="Y11" s="413">
        <f t="shared" si="11"/>
        <v>2.4066192336910861</v>
      </c>
      <c r="Z11" s="413">
        <f t="shared" si="11"/>
        <v>2.5269501953756404</v>
      </c>
      <c r="AA11" s="413">
        <f t="shared" si="11"/>
        <v>2.6532977051444226</v>
      </c>
      <c r="AB11" s="413">
        <f t="shared" si="11"/>
        <v>2.7859625904016441</v>
      </c>
      <c r="AC11" s="413">
        <f t="shared" si="11"/>
        <v>2.9252607199217264</v>
      </c>
      <c r="AD11" s="413">
        <f t="shared" si="11"/>
        <v>3.0715237559178128</v>
      </c>
      <c r="AE11" s="413">
        <f t="shared" si="11"/>
        <v>3.2250999437137038</v>
      </c>
      <c r="AF11" s="413">
        <f t="shared" si="11"/>
        <v>3.3863549408993889</v>
      </c>
      <c r="AG11" s="413">
        <f t="shared" si="11"/>
        <v>3.5556726879443583</v>
      </c>
      <c r="AH11" s="413">
        <f t="shared" si="11"/>
        <v>3.7334563223415764</v>
      </c>
      <c r="AI11" s="413">
        <f t="shared" si="11"/>
        <v>3.9201291384586554</v>
      </c>
      <c r="AJ11" s="413">
        <f t="shared" si="11"/>
        <v>4.1161355953815884</v>
      </c>
      <c r="AK11" s="413">
        <f t="shared" si="11"/>
        <v>4.3219423751506678</v>
      </c>
      <c r="AL11" s="413">
        <f t="shared" si="11"/>
        <v>4.5380394939082018</v>
      </c>
      <c r="AM11" s="413">
        <f t="shared" si="11"/>
        <v>4.7649414686036122</v>
      </c>
      <c r="AN11" s="413">
        <f t="shared" si="11"/>
        <v>5.0031885420337927</v>
      </c>
      <c r="AO11" s="743">
        <f t="shared" si="11"/>
        <v>5.2533479691354827</v>
      </c>
    </row>
    <row r="12" spans="1:41" ht="14.4" x14ac:dyDescent="0.3">
      <c r="A12" s="4"/>
      <c r="B12" s="177"/>
      <c r="C12" s="443" t="str">
        <f>'Model výchozí (MV)'!C12</f>
        <v>7.2</v>
      </c>
      <c r="D12" s="381" t="str">
        <f>'Model výchozí (MV)'!D12</f>
        <v>Strojvedoucí</v>
      </c>
      <c r="E12" s="414">
        <f>E11</f>
        <v>1</v>
      </c>
      <c r="F12" s="414">
        <f t="shared" ref="F12:AN12" si="12">F11</f>
        <v>1.05</v>
      </c>
      <c r="G12" s="414">
        <f t="shared" si="12"/>
        <v>1.1025</v>
      </c>
      <c r="H12" s="414">
        <f t="shared" si="12"/>
        <v>1.1576250000000001</v>
      </c>
      <c r="I12" s="414">
        <f t="shared" si="12"/>
        <v>1.2155062500000002</v>
      </c>
      <c r="J12" s="414">
        <f t="shared" si="12"/>
        <v>1.2762815625000004</v>
      </c>
      <c r="K12" s="414">
        <f t="shared" si="12"/>
        <v>1.2762815625000004</v>
      </c>
      <c r="L12" s="414">
        <f t="shared" si="12"/>
        <v>1.2762815625000004</v>
      </c>
      <c r="M12" s="414">
        <f t="shared" si="12"/>
        <v>1.3400956406250004</v>
      </c>
      <c r="N12" s="414">
        <f t="shared" si="12"/>
        <v>1.4071004226562505</v>
      </c>
      <c r="O12" s="414">
        <f t="shared" si="12"/>
        <v>1.477455443789063</v>
      </c>
      <c r="P12" s="414">
        <f t="shared" si="12"/>
        <v>1.5513282159785162</v>
      </c>
      <c r="Q12" s="414">
        <f t="shared" si="12"/>
        <v>1.628894626777442</v>
      </c>
      <c r="R12" s="414">
        <f t="shared" si="12"/>
        <v>1.7103393581163142</v>
      </c>
      <c r="S12" s="414">
        <f t="shared" si="12"/>
        <v>1.7958563260221301</v>
      </c>
      <c r="T12" s="414">
        <f t="shared" si="12"/>
        <v>1.8856491423232367</v>
      </c>
      <c r="U12" s="414">
        <f t="shared" si="12"/>
        <v>1.9799315994393987</v>
      </c>
      <c r="V12" s="414">
        <f t="shared" si="12"/>
        <v>2.0789281794113688</v>
      </c>
      <c r="W12" s="414">
        <f t="shared" si="12"/>
        <v>2.1828745883819374</v>
      </c>
      <c r="X12" s="414">
        <f t="shared" si="12"/>
        <v>2.2920183178010345</v>
      </c>
      <c r="Y12" s="414">
        <f t="shared" si="12"/>
        <v>2.4066192336910861</v>
      </c>
      <c r="Z12" s="414">
        <f t="shared" si="12"/>
        <v>2.5269501953756404</v>
      </c>
      <c r="AA12" s="414">
        <f t="shared" si="12"/>
        <v>2.6532977051444226</v>
      </c>
      <c r="AB12" s="414">
        <f t="shared" si="12"/>
        <v>2.7859625904016441</v>
      </c>
      <c r="AC12" s="414">
        <f t="shared" si="12"/>
        <v>2.9252607199217264</v>
      </c>
      <c r="AD12" s="414">
        <f t="shared" si="12"/>
        <v>3.0715237559178128</v>
      </c>
      <c r="AE12" s="414">
        <f t="shared" si="12"/>
        <v>3.2250999437137038</v>
      </c>
      <c r="AF12" s="414">
        <f t="shared" si="12"/>
        <v>3.3863549408993889</v>
      </c>
      <c r="AG12" s="414">
        <f t="shared" si="12"/>
        <v>3.5556726879443583</v>
      </c>
      <c r="AH12" s="414">
        <f t="shared" si="12"/>
        <v>3.7334563223415764</v>
      </c>
      <c r="AI12" s="414">
        <f t="shared" si="12"/>
        <v>3.9201291384586554</v>
      </c>
      <c r="AJ12" s="414">
        <f t="shared" si="12"/>
        <v>4.1161355953815884</v>
      </c>
      <c r="AK12" s="414">
        <f t="shared" si="12"/>
        <v>4.3219423751506678</v>
      </c>
      <c r="AL12" s="414">
        <f t="shared" si="12"/>
        <v>4.5380394939082018</v>
      </c>
      <c r="AM12" s="414">
        <f t="shared" si="12"/>
        <v>4.7649414686036122</v>
      </c>
      <c r="AN12" s="414">
        <f t="shared" si="12"/>
        <v>5.0031885420337927</v>
      </c>
      <c r="AO12" s="744">
        <f>AO11</f>
        <v>5.2533479691354827</v>
      </c>
    </row>
    <row r="13" spans="1:41" ht="14.4" x14ac:dyDescent="0.3">
      <c r="A13" s="4"/>
      <c r="B13" s="177"/>
      <c r="C13" s="443" t="str">
        <f>'Model výchozí (MV)'!C13</f>
        <v>7.3</v>
      </c>
      <c r="D13" s="381" t="str">
        <f>'Model výchozí (MV)'!D13</f>
        <v>Pokladní</v>
      </c>
      <c r="E13" s="414">
        <f>E11</f>
        <v>1</v>
      </c>
      <c r="F13" s="414">
        <f t="shared" ref="F13:AN13" si="13">F11</f>
        <v>1.05</v>
      </c>
      <c r="G13" s="414">
        <f t="shared" si="13"/>
        <v>1.1025</v>
      </c>
      <c r="H13" s="414">
        <f t="shared" si="13"/>
        <v>1.1576250000000001</v>
      </c>
      <c r="I13" s="414">
        <f t="shared" si="13"/>
        <v>1.2155062500000002</v>
      </c>
      <c r="J13" s="414">
        <f t="shared" si="13"/>
        <v>1.2762815625000004</v>
      </c>
      <c r="K13" s="414">
        <f t="shared" si="13"/>
        <v>1.2762815625000004</v>
      </c>
      <c r="L13" s="414">
        <f t="shared" si="13"/>
        <v>1.2762815625000004</v>
      </c>
      <c r="M13" s="414">
        <f t="shared" si="13"/>
        <v>1.3400956406250004</v>
      </c>
      <c r="N13" s="414">
        <f t="shared" si="13"/>
        <v>1.4071004226562505</v>
      </c>
      <c r="O13" s="414">
        <f t="shared" si="13"/>
        <v>1.477455443789063</v>
      </c>
      <c r="P13" s="414">
        <f t="shared" si="13"/>
        <v>1.5513282159785162</v>
      </c>
      <c r="Q13" s="414">
        <f t="shared" si="13"/>
        <v>1.628894626777442</v>
      </c>
      <c r="R13" s="414">
        <f t="shared" si="13"/>
        <v>1.7103393581163142</v>
      </c>
      <c r="S13" s="414">
        <f t="shared" si="13"/>
        <v>1.7958563260221301</v>
      </c>
      <c r="T13" s="414">
        <f t="shared" si="13"/>
        <v>1.8856491423232367</v>
      </c>
      <c r="U13" s="414">
        <f t="shared" si="13"/>
        <v>1.9799315994393987</v>
      </c>
      <c r="V13" s="414">
        <f t="shared" si="13"/>
        <v>2.0789281794113688</v>
      </c>
      <c r="W13" s="414">
        <f t="shared" si="13"/>
        <v>2.1828745883819374</v>
      </c>
      <c r="X13" s="414">
        <f t="shared" si="13"/>
        <v>2.2920183178010345</v>
      </c>
      <c r="Y13" s="414">
        <f t="shared" si="13"/>
        <v>2.4066192336910861</v>
      </c>
      <c r="Z13" s="414">
        <f t="shared" si="13"/>
        <v>2.5269501953756404</v>
      </c>
      <c r="AA13" s="414">
        <f t="shared" si="13"/>
        <v>2.6532977051444226</v>
      </c>
      <c r="AB13" s="414">
        <f t="shared" si="13"/>
        <v>2.7859625904016441</v>
      </c>
      <c r="AC13" s="414">
        <f t="shared" si="13"/>
        <v>2.9252607199217264</v>
      </c>
      <c r="AD13" s="414">
        <f t="shared" si="13"/>
        <v>3.0715237559178128</v>
      </c>
      <c r="AE13" s="414">
        <f t="shared" si="13"/>
        <v>3.2250999437137038</v>
      </c>
      <c r="AF13" s="414">
        <f t="shared" si="13"/>
        <v>3.3863549408993889</v>
      </c>
      <c r="AG13" s="414">
        <f t="shared" si="13"/>
        <v>3.5556726879443583</v>
      </c>
      <c r="AH13" s="414">
        <f t="shared" si="13"/>
        <v>3.7334563223415764</v>
      </c>
      <c r="AI13" s="414">
        <f t="shared" si="13"/>
        <v>3.9201291384586554</v>
      </c>
      <c r="AJ13" s="414">
        <f t="shared" si="13"/>
        <v>4.1161355953815884</v>
      </c>
      <c r="AK13" s="414">
        <f t="shared" si="13"/>
        <v>4.3219423751506678</v>
      </c>
      <c r="AL13" s="414">
        <f t="shared" si="13"/>
        <v>4.5380394939082018</v>
      </c>
      <c r="AM13" s="414">
        <f t="shared" si="13"/>
        <v>4.7649414686036122</v>
      </c>
      <c r="AN13" s="414">
        <f t="shared" si="13"/>
        <v>5.0031885420337927</v>
      </c>
      <c r="AO13" s="744">
        <f>AO11</f>
        <v>5.2533479691354827</v>
      </c>
    </row>
    <row r="14" spans="1:41" ht="14.4" x14ac:dyDescent="0.3">
      <c r="A14" s="4"/>
      <c r="B14" s="177"/>
      <c r="C14" s="443" t="str">
        <f>'Model výchozí (MV)'!C14</f>
        <v>7.4</v>
      </c>
      <c r="D14" s="381" t="str">
        <f>'Model výchozí (MV)'!D14</f>
        <v>Ostatní zaměstnanci</v>
      </c>
      <c r="E14" s="414">
        <f>E11</f>
        <v>1</v>
      </c>
      <c r="F14" s="414">
        <f t="shared" ref="F14:AN14" si="14">F11</f>
        <v>1.05</v>
      </c>
      <c r="G14" s="414">
        <f t="shared" si="14"/>
        <v>1.1025</v>
      </c>
      <c r="H14" s="414">
        <f t="shared" si="14"/>
        <v>1.1576250000000001</v>
      </c>
      <c r="I14" s="414">
        <f t="shared" si="14"/>
        <v>1.2155062500000002</v>
      </c>
      <c r="J14" s="414">
        <f t="shared" si="14"/>
        <v>1.2762815625000004</v>
      </c>
      <c r="K14" s="414">
        <f t="shared" si="14"/>
        <v>1.2762815625000004</v>
      </c>
      <c r="L14" s="414">
        <f t="shared" si="14"/>
        <v>1.2762815625000004</v>
      </c>
      <c r="M14" s="414">
        <f t="shared" si="14"/>
        <v>1.3400956406250004</v>
      </c>
      <c r="N14" s="414">
        <f t="shared" si="14"/>
        <v>1.4071004226562505</v>
      </c>
      <c r="O14" s="414">
        <f t="shared" si="14"/>
        <v>1.477455443789063</v>
      </c>
      <c r="P14" s="414">
        <f t="shared" si="14"/>
        <v>1.5513282159785162</v>
      </c>
      <c r="Q14" s="414">
        <f t="shared" si="14"/>
        <v>1.628894626777442</v>
      </c>
      <c r="R14" s="414">
        <f t="shared" si="14"/>
        <v>1.7103393581163142</v>
      </c>
      <c r="S14" s="414">
        <f t="shared" si="14"/>
        <v>1.7958563260221301</v>
      </c>
      <c r="T14" s="414">
        <f t="shared" si="14"/>
        <v>1.8856491423232367</v>
      </c>
      <c r="U14" s="414">
        <f t="shared" si="14"/>
        <v>1.9799315994393987</v>
      </c>
      <c r="V14" s="414">
        <f t="shared" si="14"/>
        <v>2.0789281794113688</v>
      </c>
      <c r="W14" s="414">
        <f t="shared" si="14"/>
        <v>2.1828745883819374</v>
      </c>
      <c r="X14" s="414">
        <f t="shared" si="14"/>
        <v>2.2920183178010345</v>
      </c>
      <c r="Y14" s="414">
        <f t="shared" si="14"/>
        <v>2.4066192336910861</v>
      </c>
      <c r="Z14" s="414">
        <f t="shared" si="14"/>
        <v>2.5269501953756404</v>
      </c>
      <c r="AA14" s="414">
        <f t="shared" si="14"/>
        <v>2.6532977051444226</v>
      </c>
      <c r="AB14" s="414">
        <f t="shared" si="14"/>
        <v>2.7859625904016441</v>
      </c>
      <c r="AC14" s="414">
        <f t="shared" si="14"/>
        <v>2.9252607199217264</v>
      </c>
      <c r="AD14" s="414">
        <f t="shared" si="14"/>
        <v>3.0715237559178128</v>
      </c>
      <c r="AE14" s="414">
        <f t="shared" si="14"/>
        <v>3.2250999437137038</v>
      </c>
      <c r="AF14" s="414">
        <f t="shared" si="14"/>
        <v>3.3863549408993889</v>
      </c>
      <c r="AG14" s="414">
        <f t="shared" si="14"/>
        <v>3.5556726879443583</v>
      </c>
      <c r="AH14" s="414">
        <f t="shared" si="14"/>
        <v>3.7334563223415764</v>
      </c>
      <c r="AI14" s="414">
        <f t="shared" si="14"/>
        <v>3.9201291384586554</v>
      </c>
      <c r="AJ14" s="414">
        <f t="shared" si="14"/>
        <v>4.1161355953815884</v>
      </c>
      <c r="AK14" s="414">
        <f t="shared" si="14"/>
        <v>4.3219423751506678</v>
      </c>
      <c r="AL14" s="414">
        <f t="shared" si="14"/>
        <v>4.5380394939082018</v>
      </c>
      <c r="AM14" s="414">
        <f t="shared" si="14"/>
        <v>4.7649414686036122</v>
      </c>
      <c r="AN14" s="414">
        <f t="shared" si="14"/>
        <v>5.0031885420337927</v>
      </c>
      <c r="AO14" s="744">
        <f>AO11</f>
        <v>5.2533479691354827</v>
      </c>
    </row>
    <row r="15" spans="1:41" ht="14.4" x14ac:dyDescent="0.3">
      <c r="A15" s="4">
        <f>'Model výchozí (MV)'!A15</f>
        <v>8</v>
      </c>
      <c r="B15" s="177" t="str">
        <f>'Model výchozí (MV)'!B15</f>
        <v>Sociální a zdravotní pojištění</v>
      </c>
      <c r="C15" s="443">
        <f>'Model výchozí (MV)'!C15</f>
        <v>8.1</v>
      </c>
      <c r="D15" s="381" t="str">
        <f>'Model výchozí (MV)'!D15</f>
        <v>Vlaková četa</v>
      </c>
      <c r="E15" s="414">
        <f>E11</f>
        <v>1</v>
      </c>
      <c r="F15" s="414">
        <f t="shared" ref="F15:AN15" si="15">F11</f>
        <v>1.05</v>
      </c>
      <c r="G15" s="414">
        <f t="shared" si="15"/>
        <v>1.1025</v>
      </c>
      <c r="H15" s="414">
        <f t="shared" si="15"/>
        <v>1.1576250000000001</v>
      </c>
      <c r="I15" s="414">
        <f t="shared" si="15"/>
        <v>1.2155062500000002</v>
      </c>
      <c r="J15" s="414">
        <f t="shared" si="15"/>
        <v>1.2762815625000004</v>
      </c>
      <c r="K15" s="414">
        <f t="shared" si="15"/>
        <v>1.2762815625000004</v>
      </c>
      <c r="L15" s="414">
        <f t="shared" si="15"/>
        <v>1.2762815625000004</v>
      </c>
      <c r="M15" s="414">
        <f t="shared" si="15"/>
        <v>1.3400956406250004</v>
      </c>
      <c r="N15" s="414">
        <f t="shared" si="15"/>
        <v>1.4071004226562505</v>
      </c>
      <c r="O15" s="414">
        <f t="shared" si="15"/>
        <v>1.477455443789063</v>
      </c>
      <c r="P15" s="414">
        <f t="shared" si="15"/>
        <v>1.5513282159785162</v>
      </c>
      <c r="Q15" s="414">
        <f t="shared" si="15"/>
        <v>1.628894626777442</v>
      </c>
      <c r="R15" s="414">
        <f t="shared" si="15"/>
        <v>1.7103393581163142</v>
      </c>
      <c r="S15" s="414">
        <f t="shared" si="15"/>
        <v>1.7958563260221301</v>
      </c>
      <c r="T15" s="414">
        <f t="shared" si="15"/>
        <v>1.8856491423232367</v>
      </c>
      <c r="U15" s="414">
        <f t="shared" si="15"/>
        <v>1.9799315994393987</v>
      </c>
      <c r="V15" s="414">
        <f t="shared" si="15"/>
        <v>2.0789281794113688</v>
      </c>
      <c r="W15" s="414">
        <f t="shared" si="15"/>
        <v>2.1828745883819374</v>
      </c>
      <c r="X15" s="414">
        <f t="shared" si="15"/>
        <v>2.2920183178010345</v>
      </c>
      <c r="Y15" s="414">
        <f t="shared" si="15"/>
        <v>2.4066192336910861</v>
      </c>
      <c r="Z15" s="414">
        <f t="shared" si="15"/>
        <v>2.5269501953756404</v>
      </c>
      <c r="AA15" s="414">
        <f t="shared" si="15"/>
        <v>2.6532977051444226</v>
      </c>
      <c r="AB15" s="414">
        <f t="shared" si="15"/>
        <v>2.7859625904016441</v>
      </c>
      <c r="AC15" s="414">
        <f t="shared" si="15"/>
        <v>2.9252607199217264</v>
      </c>
      <c r="AD15" s="414">
        <f t="shared" si="15"/>
        <v>3.0715237559178128</v>
      </c>
      <c r="AE15" s="414">
        <f t="shared" si="15"/>
        <v>3.2250999437137038</v>
      </c>
      <c r="AF15" s="414">
        <f t="shared" si="15"/>
        <v>3.3863549408993889</v>
      </c>
      <c r="AG15" s="414">
        <f t="shared" si="15"/>
        <v>3.5556726879443583</v>
      </c>
      <c r="AH15" s="414">
        <f t="shared" si="15"/>
        <v>3.7334563223415764</v>
      </c>
      <c r="AI15" s="414">
        <f t="shared" si="15"/>
        <v>3.9201291384586554</v>
      </c>
      <c r="AJ15" s="414">
        <f t="shared" si="15"/>
        <v>4.1161355953815884</v>
      </c>
      <c r="AK15" s="414">
        <f t="shared" si="15"/>
        <v>4.3219423751506678</v>
      </c>
      <c r="AL15" s="414">
        <f t="shared" si="15"/>
        <v>4.5380394939082018</v>
      </c>
      <c r="AM15" s="414">
        <f t="shared" si="15"/>
        <v>4.7649414686036122</v>
      </c>
      <c r="AN15" s="414">
        <f t="shared" si="15"/>
        <v>5.0031885420337927</v>
      </c>
      <c r="AO15" s="744">
        <f>AO11</f>
        <v>5.2533479691354827</v>
      </c>
    </row>
    <row r="16" spans="1:41" ht="14.4" x14ac:dyDescent="0.3">
      <c r="A16" s="4"/>
      <c r="B16" s="177"/>
      <c r="C16" s="443" t="str">
        <f>'Model výchozí (MV)'!C16</f>
        <v>8.2</v>
      </c>
      <c r="D16" s="381" t="str">
        <f>'Model výchozí (MV)'!D16</f>
        <v>Strojvedoucí</v>
      </c>
      <c r="E16" s="414">
        <f>E11</f>
        <v>1</v>
      </c>
      <c r="F16" s="414">
        <f t="shared" ref="F16:AN16" si="16">F11</f>
        <v>1.05</v>
      </c>
      <c r="G16" s="414">
        <f t="shared" si="16"/>
        <v>1.1025</v>
      </c>
      <c r="H16" s="414">
        <f t="shared" si="16"/>
        <v>1.1576250000000001</v>
      </c>
      <c r="I16" s="414">
        <f t="shared" si="16"/>
        <v>1.2155062500000002</v>
      </c>
      <c r="J16" s="414">
        <f t="shared" si="16"/>
        <v>1.2762815625000004</v>
      </c>
      <c r="K16" s="414">
        <f t="shared" si="16"/>
        <v>1.2762815625000004</v>
      </c>
      <c r="L16" s="414">
        <f t="shared" si="16"/>
        <v>1.2762815625000004</v>
      </c>
      <c r="M16" s="414">
        <f t="shared" si="16"/>
        <v>1.3400956406250004</v>
      </c>
      <c r="N16" s="414">
        <f t="shared" si="16"/>
        <v>1.4071004226562505</v>
      </c>
      <c r="O16" s="414">
        <f t="shared" si="16"/>
        <v>1.477455443789063</v>
      </c>
      <c r="P16" s="414">
        <f t="shared" si="16"/>
        <v>1.5513282159785162</v>
      </c>
      <c r="Q16" s="414">
        <f t="shared" si="16"/>
        <v>1.628894626777442</v>
      </c>
      <c r="R16" s="414">
        <f t="shared" si="16"/>
        <v>1.7103393581163142</v>
      </c>
      <c r="S16" s="414">
        <f t="shared" si="16"/>
        <v>1.7958563260221301</v>
      </c>
      <c r="T16" s="414">
        <f t="shared" si="16"/>
        <v>1.8856491423232367</v>
      </c>
      <c r="U16" s="414">
        <f t="shared" si="16"/>
        <v>1.9799315994393987</v>
      </c>
      <c r="V16" s="414">
        <f t="shared" si="16"/>
        <v>2.0789281794113688</v>
      </c>
      <c r="W16" s="414">
        <f t="shared" si="16"/>
        <v>2.1828745883819374</v>
      </c>
      <c r="X16" s="414">
        <f t="shared" si="16"/>
        <v>2.2920183178010345</v>
      </c>
      <c r="Y16" s="414">
        <f t="shared" si="16"/>
        <v>2.4066192336910861</v>
      </c>
      <c r="Z16" s="414">
        <f t="shared" si="16"/>
        <v>2.5269501953756404</v>
      </c>
      <c r="AA16" s="414">
        <f t="shared" si="16"/>
        <v>2.6532977051444226</v>
      </c>
      <c r="AB16" s="414">
        <f t="shared" si="16"/>
        <v>2.7859625904016441</v>
      </c>
      <c r="AC16" s="414">
        <f t="shared" si="16"/>
        <v>2.9252607199217264</v>
      </c>
      <c r="AD16" s="414">
        <f t="shared" si="16"/>
        <v>3.0715237559178128</v>
      </c>
      <c r="AE16" s="414">
        <f t="shared" si="16"/>
        <v>3.2250999437137038</v>
      </c>
      <c r="AF16" s="414">
        <f t="shared" si="16"/>
        <v>3.3863549408993889</v>
      </c>
      <c r="AG16" s="414">
        <f t="shared" si="16"/>
        <v>3.5556726879443583</v>
      </c>
      <c r="AH16" s="414">
        <f t="shared" si="16"/>
        <v>3.7334563223415764</v>
      </c>
      <c r="AI16" s="414">
        <f t="shared" si="16"/>
        <v>3.9201291384586554</v>
      </c>
      <c r="AJ16" s="414">
        <f t="shared" si="16"/>
        <v>4.1161355953815884</v>
      </c>
      <c r="AK16" s="414">
        <f t="shared" si="16"/>
        <v>4.3219423751506678</v>
      </c>
      <c r="AL16" s="414">
        <f t="shared" si="16"/>
        <v>4.5380394939082018</v>
      </c>
      <c r="AM16" s="414">
        <f t="shared" si="16"/>
        <v>4.7649414686036122</v>
      </c>
      <c r="AN16" s="414">
        <f t="shared" si="16"/>
        <v>5.0031885420337927</v>
      </c>
      <c r="AO16" s="744">
        <f>AO11</f>
        <v>5.2533479691354827</v>
      </c>
    </row>
    <row r="17" spans="1:41" ht="14.4" x14ac:dyDescent="0.3">
      <c r="A17" s="4"/>
      <c r="B17" s="177"/>
      <c r="C17" s="443" t="str">
        <f>'Model výchozí (MV)'!C17</f>
        <v>8.3</v>
      </c>
      <c r="D17" s="381" t="str">
        <f>'Model výchozí (MV)'!D17</f>
        <v>Pokladní</v>
      </c>
      <c r="E17" s="414">
        <f>E11</f>
        <v>1</v>
      </c>
      <c r="F17" s="414">
        <f t="shared" ref="F17:AN17" si="17">F11</f>
        <v>1.05</v>
      </c>
      <c r="G17" s="414">
        <f t="shared" si="17"/>
        <v>1.1025</v>
      </c>
      <c r="H17" s="414">
        <f t="shared" si="17"/>
        <v>1.1576250000000001</v>
      </c>
      <c r="I17" s="414">
        <f t="shared" si="17"/>
        <v>1.2155062500000002</v>
      </c>
      <c r="J17" s="414">
        <f t="shared" si="17"/>
        <v>1.2762815625000004</v>
      </c>
      <c r="K17" s="414">
        <f t="shared" si="17"/>
        <v>1.2762815625000004</v>
      </c>
      <c r="L17" s="414">
        <f t="shared" si="17"/>
        <v>1.2762815625000004</v>
      </c>
      <c r="M17" s="414">
        <f t="shared" si="17"/>
        <v>1.3400956406250004</v>
      </c>
      <c r="N17" s="414">
        <f t="shared" si="17"/>
        <v>1.4071004226562505</v>
      </c>
      <c r="O17" s="414">
        <f t="shared" si="17"/>
        <v>1.477455443789063</v>
      </c>
      <c r="P17" s="414">
        <f t="shared" si="17"/>
        <v>1.5513282159785162</v>
      </c>
      <c r="Q17" s="414">
        <f t="shared" si="17"/>
        <v>1.628894626777442</v>
      </c>
      <c r="R17" s="414">
        <f t="shared" si="17"/>
        <v>1.7103393581163142</v>
      </c>
      <c r="S17" s="414">
        <f t="shared" si="17"/>
        <v>1.7958563260221301</v>
      </c>
      <c r="T17" s="414">
        <f t="shared" si="17"/>
        <v>1.8856491423232367</v>
      </c>
      <c r="U17" s="414">
        <f t="shared" si="17"/>
        <v>1.9799315994393987</v>
      </c>
      <c r="V17" s="414">
        <f t="shared" si="17"/>
        <v>2.0789281794113688</v>
      </c>
      <c r="W17" s="414">
        <f t="shared" si="17"/>
        <v>2.1828745883819374</v>
      </c>
      <c r="X17" s="414">
        <f t="shared" si="17"/>
        <v>2.2920183178010345</v>
      </c>
      <c r="Y17" s="414">
        <f t="shared" si="17"/>
        <v>2.4066192336910861</v>
      </c>
      <c r="Z17" s="414">
        <f t="shared" si="17"/>
        <v>2.5269501953756404</v>
      </c>
      <c r="AA17" s="414">
        <f t="shared" si="17"/>
        <v>2.6532977051444226</v>
      </c>
      <c r="AB17" s="414">
        <f t="shared" si="17"/>
        <v>2.7859625904016441</v>
      </c>
      <c r="AC17" s="414">
        <f t="shared" si="17"/>
        <v>2.9252607199217264</v>
      </c>
      <c r="AD17" s="414">
        <f t="shared" si="17"/>
        <v>3.0715237559178128</v>
      </c>
      <c r="AE17" s="414">
        <f t="shared" si="17"/>
        <v>3.2250999437137038</v>
      </c>
      <c r="AF17" s="414">
        <f t="shared" si="17"/>
        <v>3.3863549408993889</v>
      </c>
      <c r="AG17" s="414">
        <f t="shared" si="17"/>
        <v>3.5556726879443583</v>
      </c>
      <c r="AH17" s="414">
        <f t="shared" si="17"/>
        <v>3.7334563223415764</v>
      </c>
      <c r="AI17" s="414">
        <f t="shared" si="17"/>
        <v>3.9201291384586554</v>
      </c>
      <c r="AJ17" s="414">
        <f t="shared" si="17"/>
        <v>4.1161355953815884</v>
      </c>
      <c r="AK17" s="414">
        <f t="shared" si="17"/>
        <v>4.3219423751506678</v>
      </c>
      <c r="AL17" s="414">
        <f t="shared" si="17"/>
        <v>4.5380394939082018</v>
      </c>
      <c r="AM17" s="414">
        <f t="shared" si="17"/>
        <v>4.7649414686036122</v>
      </c>
      <c r="AN17" s="414">
        <f t="shared" si="17"/>
        <v>5.0031885420337927</v>
      </c>
      <c r="AO17" s="744">
        <f>AO11</f>
        <v>5.2533479691354827</v>
      </c>
    </row>
    <row r="18" spans="1:41" ht="14.4" x14ac:dyDescent="0.3">
      <c r="A18" s="4"/>
      <c r="B18" s="177"/>
      <c r="C18" s="443" t="str">
        <f>'Model výchozí (MV)'!C18</f>
        <v>8.4</v>
      </c>
      <c r="D18" s="381" t="str">
        <f>'Model výchozí (MV)'!D18</f>
        <v>Ostatní zaměstnanci</v>
      </c>
      <c r="E18" s="414">
        <f>E11</f>
        <v>1</v>
      </c>
      <c r="F18" s="414">
        <f t="shared" ref="F18:AN18" si="18">F11</f>
        <v>1.05</v>
      </c>
      <c r="G18" s="414">
        <f t="shared" si="18"/>
        <v>1.1025</v>
      </c>
      <c r="H18" s="414">
        <f t="shared" si="18"/>
        <v>1.1576250000000001</v>
      </c>
      <c r="I18" s="414">
        <f t="shared" si="18"/>
        <v>1.2155062500000002</v>
      </c>
      <c r="J18" s="414">
        <f t="shared" si="18"/>
        <v>1.2762815625000004</v>
      </c>
      <c r="K18" s="414">
        <f t="shared" si="18"/>
        <v>1.2762815625000004</v>
      </c>
      <c r="L18" s="414">
        <f t="shared" si="18"/>
        <v>1.2762815625000004</v>
      </c>
      <c r="M18" s="414">
        <f t="shared" si="18"/>
        <v>1.3400956406250004</v>
      </c>
      <c r="N18" s="414">
        <f t="shared" si="18"/>
        <v>1.4071004226562505</v>
      </c>
      <c r="O18" s="414">
        <f t="shared" si="18"/>
        <v>1.477455443789063</v>
      </c>
      <c r="P18" s="414">
        <f t="shared" si="18"/>
        <v>1.5513282159785162</v>
      </c>
      <c r="Q18" s="414">
        <f t="shared" si="18"/>
        <v>1.628894626777442</v>
      </c>
      <c r="R18" s="414">
        <f t="shared" si="18"/>
        <v>1.7103393581163142</v>
      </c>
      <c r="S18" s="414">
        <f t="shared" si="18"/>
        <v>1.7958563260221301</v>
      </c>
      <c r="T18" s="414">
        <f t="shared" si="18"/>
        <v>1.8856491423232367</v>
      </c>
      <c r="U18" s="414">
        <f t="shared" si="18"/>
        <v>1.9799315994393987</v>
      </c>
      <c r="V18" s="414">
        <f t="shared" si="18"/>
        <v>2.0789281794113688</v>
      </c>
      <c r="W18" s="414">
        <f t="shared" si="18"/>
        <v>2.1828745883819374</v>
      </c>
      <c r="X18" s="414">
        <f t="shared" si="18"/>
        <v>2.2920183178010345</v>
      </c>
      <c r="Y18" s="414">
        <f t="shared" si="18"/>
        <v>2.4066192336910861</v>
      </c>
      <c r="Z18" s="414">
        <f t="shared" si="18"/>
        <v>2.5269501953756404</v>
      </c>
      <c r="AA18" s="414">
        <f t="shared" si="18"/>
        <v>2.6532977051444226</v>
      </c>
      <c r="AB18" s="414">
        <f t="shared" si="18"/>
        <v>2.7859625904016441</v>
      </c>
      <c r="AC18" s="414">
        <f t="shared" si="18"/>
        <v>2.9252607199217264</v>
      </c>
      <c r="AD18" s="414">
        <f t="shared" si="18"/>
        <v>3.0715237559178128</v>
      </c>
      <c r="AE18" s="414">
        <f t="shared" si="18"/>
        <v>3.2250999437137038</v>
      </c>
      <c r="AF18" s="414">
        <f t="shared" si="18"/>
        <v>3.3863549408993889</v>
      </c>
      <c r="AG18" s="414">
        <f t="shared" si="18"/>
        <v>3.5556726879443583</v>
      </c>
      <c r="AH18" s="414">
        <f t="shared" si="18"/>
        <v>3.7334563223415764</v>
      </c>
      <c r="AI18" s="414">
        <f t="shared" si="18"/>
        <v>3.9201291384586554</v>
      </c>
      <c r="AJ18" s="414">
        <f t="shared" si="18"/>
        <v>4.1161355953815884</v>
      </c>
      <c r="AK18" s="414">
        <f t="shared" si="18"/>
        <v>4.3219423751506678</v>
      </c>
      <c r="AL18" s="414">
        <f t="shared" si="18"/>
        <v>4.5380394939082018</v>
      </c>
      <c r="AM18" s="414">
        <f t="shared" si="18"/>
        <v>4.7649414686036122</v>
      </c>
      <c r="AN18" s="414">
        <f t="shared" si="18"/>
        <v>5.0031885420337927</v>
      </c>
      <c r="AO18" s="744">
        <f>AO11</f>
        <v>5.2533479691354827</v>
      </c>
    </row>
    <row r="19" spans="1:41" ht="14.4" x14ac:dyDescent="0.3">
      <c r="A19" s="4">
        <f>'Model výchozí (MV)'!A19</f>
        <v>9</v>
      </c>
      <c r="B19" s="177" t="str">
        <f>'Model výchozí (MV)'!B19</f>
        <v>Cestovné</v>
      </c>
      <c r="C19" s="443"/>
      <c r="D19" s="381"/>
      <c r="E19" s="414">
        <f>E5</f>
        <v>1</v>
      </c>
      <c r="F19" s="414">
        <f t="shared" ref="F19:AN19" si="19">F5</f>
        <v>1.0249999999999999</v>
      </c>
      <c r="G19" s="414">
        <f t="shared" si="19"/>
        <v>1.0506249999999999</v>
      </c>
      <c r="H19" s="414">
        <f t="shared" si="19"/>
        <v>1.0768906249999999</v>
      </c>
      <c r="I19" s="414">
        <f t="shared" si="19"/>
        <v>1.1038128906249998</v>
      </c>
      <c r="J19" s="414">
        <f t="shared" si="19"/>
        <v>1.1314082128906247</v>
      </c>
      <c r="K19" s="414">
        <f t="shared" si="19"/>
        <v>1.1314082128906247</v>
      </c>
      <c r="L19" s="414">
        <f t="shared" si="19"/>
        <v>1.1314082128906247</v>
      </c>
      <c r="M19" s="414">
        <f t="shared" si="19"/>
        <v>1.1596934182128902</v>
      </c>
      <c r="N19" s="414">
        <f t="shared" si="19"/>
        <v>1.1886857536682123</v>
      </c>
      <c r="O19" s="414">
        <f t="shared" si="19"/>
        <v>1.2184028975099175</v>
      </c>
      <c r="P19" s="414">
        <f t="shared" si="19"/>
        <v>1.2488629699476652</v>
      </c>
      <c r="Q19" s="414">
        <f t="shared" si="19"/>
        <v>1.2800845441963566</v>
      </c>
      <c r="R19" s="414">
        <f t="shared" si="19"/>
        <v>1.3120866578012655</v>
      </c>
      <c r="S19" s="414">
        <f t="shared" si="19"/>
        <v>1.3448888242462971</v>
      </c>
      <c r="T19" s="414">
        <f t="shared" si="19"/>
        <v>1.3785110448524545</v>
      </c>
      <c r="U19" s="414">
        <f t="shared" si="19"/>
        <v>1.4129738209737657</v>
      </c>
      <c r="V19" s="414">
        <f t="shared" si="19"/>
        <v>1.4482981664981096</v>
      </c>
      <c r="W19" s="414">
        <f t="shared" si="19"/>
        <v>1.4845056206605622</v>
      </c>
      <c r="X19" s="414">
        <f t="shared" si="19"/>
        <v>1.5216182611770761</v>
      </c>
      <c r="Y19" s="414">
        <f t="shared" si="19"/>
        <v>1.5596587177065029</v>
      </c>
      <c r="Z19" s="414">
        <f t="shared" si="19"/>
        <v>1.5986501856491653</v>
      </c>
      <c r="AA19" s="414">
        <f t="shared" si="19"/>
        <v>1.6386164402903942</v>
      </c>
      <c r="AB19" s="414">
        <f t="shared" si="19"/>
        <v>1.6795818512976539</v>
      </c>
      <c r="AC19" s="414">
        <f t="shared" si="19"/>
        <v>1.721571397580095</v>
      </c>
      <c r="AD19" s="414">
        <f t="shared" si="19"/>
        <v>1.7646106825195973</v>
      </c>
      <c r="AE19" s="414">
        <f t="shared" si="19"/>
        <v>1.8087259495825871</v>
      </c>
      <c r="AF19" s="414">
        <f t="shared" si="19"/>
        <v>1.8539440983221516</v>
      </c>
      <c r="AG19" s="414">
        <f t="shared" si="19"/>
        <v>1.9002927007802053</v>
      </c>
      <c r="AH19" s="414">
        <f t="shared" si="19"/>
        <v>1.9478000182997102</v>
      </c>
      <c r="AI19" s="414">
        <f t="shared" si="19"/>
        <v>1.9964950187572028</v>
      </c>
      <c r="AJ19" s="414">
        <f t="shared" si="19"/>
        <v>2.0464073942261325</v>
      </c>
      <c r="AK19" s="414">
        <f t="shared" si="19"/>
        <v>2.0975675790817858</v>
      </c>
      <c r="AL19" s="414">
        <f t="shared" si="19"/>
        <v>2.1500067685588302</v>
      </c>
      <c r="AM19" s="414">
        <f t="shared" si="19"/>
        <v>2.2037569377728006</v>
      </c>
      <c r="AN19" s="414">
        <f t="shared" si="19"/>
        <v>2.2588508612171205</v>
      </c>
      <c r="AO19" s="744">
        <f>AO5</f>
        <v>2.3153221327475482</v>
      </c>
    </row>
    <row r="20" spans="1:41" ht="14.4" x14ac:dyDescent="0.3">
      <c r="A20" s="4">
        <f>'Model výchozí (MV)'!A20</f>
        <v>10</v>
      </c>
      <c r="B20" s="177" t="str">
        <f>'Model výchozí (MV)'!B20</f>
        <v>Úhrada za použití dopravní cesty</v>
      </c>
      <c r="C20" s="443"/>
      <c r="D20" s="381"/>
      <c r="E20" s="415">
        <v>1</v>
      </c>
      <c r="F20" s="415">
        <v>1</v>
      </c>
      <c r="G20" s="415">
        <v>1</v>
      </c>
      <c r="H20" s="415">
        <v>1</v>
      </c>
      <c r="I20" s="415">
        <v>1</v>
      </c>
      <c r="J20" s="416">
        <v>1</v>
      </c>
      <c r="K20" s="416">
        <v>1</v>
      </c>
      <c r="L20" s="416">
        <v>1</v>
      </c>
      <c r="M20" s="416">
        <v>1</v>
      </c>
      <c r="N20" s="416">
        <v>1</v>
      </c>
      <c r="O20" s="416">
        <v>1</v>
      </c>
      <c r="P20" s="416">
        <v>1</v>
      </c>
      <c r="Q20" s="416">
        <v>1</v>
      </c>
      <c r="R20" s="416">
        <v>1</v>
      </c>
      <c r="S20" s="416">
        <v>1</v>
      </c>
      <c r="T20" s="416">
        <v>1</v>
      </c>
      <c r="U20" s="416">
        <v>1</v>
      </c>
      <c r="V20" s="416">
        <v>1</v>
      </c>
      <c r="W20" s="416">
        <v>1</v>
      </c>
      <c r="X20" s="416">
        <v>1</v>
      </c>
      <c r="Y20" s="416">
        <v>1</v>
      </c>
      <c r="Z20" s="416">
        <v>1</v>
      </c>
      <c r="AA20" s="416">
        <v>1</v>
      </c>
      <c r="AB20" s="416">
        <v>1</v>
      </c>
      <c r="AC20" s="416">
        <v>1</v>
      </c>
      <c r="AD20" s="416">
        <v>1</v>
      </c>
      <c r="AE20" s="416">
        <v>1</v>
      </c>
      <c r="AF20" s="416">
        <v>1</v>
      </c>
      <c r="AG20" s="416">
        <v>1</v>
      </c>
      <c r="AH20" s="416">
        <v>1</v>
      </c>
      <c r="AI20" s="416">
        <v>1</v>
      </c>
      <c r="AJ20" s="416">
        <v>1</v>
      </c>
      <c r="AK20" s="416">
        <v>1</v>
      </c>
      <c r="AL20" s="416">
        <v>1</v>
      </c>
      <c r="AM20" s="416">
        <v>1</v>
      </c>
      <c r="AN20" s="416">
        <v>1</v>
      </c>
      <c r="AO20" s="745">
        <v>1</v>
      </c>
    </row>
    <row r="21" spans="1:41" ht="14.4" x14ac:dyDescent="0.3">
      <c r="A21" s="4">
        <f>'Model výchozí (MV)'!A21</f>
        <v>11</v>
      </c>
      <c r="B21" s="177" t="str">
        <f>'Model výchozí (MV)'!B21</f>
        <v>Úhrada za použití ostatní infrastruktury</v>
      </c>
      <c r="C21" s="443"/>
      <c r="D21" s="381"/>
      <c r="E21" s="415">
        <v>1</v>
      </c>
      <c r="F21" s="415">
        <v>1</v>
      </c>
      <c r="G21" s="415">
        <v>1</v>
      </c>
      <c r="H21" s="415">
        <v>1</v>
      </c>
      <c r="I21" s="415">
        <v>1</v>
      </c>
      <c r="J21" s="416">
        <v>1</v>
      </c>
      <c r="K21" s="416">
        <v>1</v>
      </c>
      <c r="L21" s="416">
        <v>1</v>
      </c>
      <c r="M21" s="416">
        <v>1</v>
      </c>
      <c r="N21" s="416">
        <v>1</v>
      </c>
      <c r="O21" s="416">
        <v>1</v>
      </c>
      <c r="P21" s="416">
        <v>1</v>
      </c>
      <c r="Q21" s="416">
        <v>1</v>
      </c>
      <c r="R21" s="416">
        <v>1</v>
      </c>
      <c r="S21" s="416">
        <v>1</v>
      </c>
      <c r="T21" s="416">
        <v>1</v>
      </c>
      <c r="U21" s="416">
        <v>1</v>
      </c>
      <c r="V21" s="416">
        <v>1</v>
      </c>
      <c r="W21" s="416">
        <v>1</v>
      </c>
      <c r="X21" s="416">
        <v>1</v>
      </c>
      <c r="Y21" s="416">
        <v>1</v>
      </c>
      <c r="Z21" s="416">
        <v>1</v>
      </c>
      <c r="AA21" s="416">
        <v>1</v>
      </c>
      <c r="AB21" s="416">
        <v>1</v>
      </c>
      <c r="AC21" s="416">
        <v>1</v>
      </c>
      <c r="AD21" s="416">
        <v>1</v>
      </c>
      <c r="AE21" s="416">
        <v>1</v>
      </c>
      <c r="AF21" s="416">
        <v>1</v>
      </c>
      <c r="AG21" s="416">
        <v>1</v>
      </c>
      <c r="AH21" s="416">
        <v>1</v>
      </c>
      <c r="AI21" s="416">
        <v>1</v>
      </c>
      <c r="AJ21" s="416">
        <v>1</v>
      </c>
      <c r="AK21" s="416">
        <v>1</v>
      </c>
      <c r="AL21" s="416">
        <v>1</v>
      </c>
      <c r="AM21" s="416">
        <v>1</v>
      </c>
      <c r="AN21" s="416">
        <v>1</v>
      </c>
      <c r="AO21" s="745">
        <v>1</v>
      </c>
    </row>
    <row r="22" spans="1:41" ht="14.4" x14ac:dyDescent="0.3">
      <c r="A22" s="4">
        <f>'Model výchozí (MV)'!A22</f>
        <v>12</v>
      </c>
      <c r="B22" s="177" t="str">
        <f>'Model výchozí (MV)'!B22</f>
        <v>Ostatní přímé náklady</v>
      </c>
      <c r="C22" s="443" t="str">
        <f>'Model výchozí (MV)'!C22</f>
        <v>12.1</v>
      </c>
      <c r="D22" s="381" t="str">
        <f>'Model výchozí (MV)'!D22</f>
        <v>Finanční náklady</v>
      </c>
      <c r="E22" s="810">
        <f>E8</f>
        <v>1</v>
      </c>
      <c r="F22" s="810">
        <f t="shared" ref="F22:AO22" si="20">F8</f>
        <v>1.0349999999999999</v>
      </c>
      <c r="G22" s="810">
        <f t="shared" si="20"/>
        <v>1.0712249999999999</v>
      </c>
      <c r="H22" s="810">
        <f t="shared" si="20"/>
        <v>1.1087178749999997</v>
      </c>
      <c r="I22" s="810">
        <f t="shared" si="20"/>
        <v>1.1475230006249997</v>
      </c>
      <c r="J22" s="811">
        <f t="shared" si="20"/>
        <v>1.1876863056468745</v>
      </c>
      <c r="K22" s="811">
        <f t="shared" si="20"/>
        <v>1.1876863056468745</v>
      </c>
      <c r="L22" s="811">
        <f t="shared" si="20"/>
        <v>1.1876863056468745</v>
      </c>
      <c r="M22" s="811">
        <f t="shared" si="20"/>
        <v>1.229255326344515</v>
      </c>
      <c r="N22" s="811">
        <f t="shared" si="20"/>
        <v>1.2722792627665729</v>
      </c>
      <c r="O22" s="811">
        <f t="shared" si="20"/>
        <v>1.3168090369634029</v>
      </c>
      <c r="P22" s="811">
        <f t="shared" si="20"/>
        <v>1.3168090369634029</v>
      </c>
      <c r="Q22" s="811">
        <f t="shared" si="20"/>
        <v>1.3168090369634029</v>
      </c>
      <c r="R22" s="811">
        <f t="shared" si="20"/>
        <v>1.3168090369634029</v>
      </c>
      <c r="S22" s="811">
        <f t="shared" si="20"/>
        <v>1.3168090369634029</v>
      </c>
      <c r="T22" s="811">
        <f t="shared" si="20"/>
        <v>1.3168090369634029</v>
      </c>
      <c r="U22" s="811">
        <f t="shared" si="20"/>
        <v>1.3168090369634029</v>
      </c>
      <c r="V22" s="811">
        <f t="shared" si="20"/>
        <v>1.3168090369634029</v>
      </c>
      <c r="W22" s="811">
        <f t="shared" si="20"/>
        <v>1.3168090369634029</v>
      </c>
      <c r="X22" s="811">
        <f t="shared" si="20"/>
        <v>1.3168090369634029</v>
      </c>
      <c r="Y22" s="811">
        <f t="shared" si="20"/>
        <v>1.3168090369634029</v>
      </c>
      <c r="Z22" s="811">
        <f t="shared" si="20"/>
        <v>1.3168090369634029</v>
      </c>
      <c r="AA22" s="811">
        <f t="shared" si="20"/>
        <v>1.3168090369634029</v>
      </c>
      <c r="AB22" s="811">
        <f t="shared" si="20"/>
        <v>1.3168090369634029</v>
      </c>
      <c r="AC22" s="811">
        <f t="shared" si="20"/>
        <v>1.3168090369634029</v>
      </c>
      <c r="AD22" s="811">
        <f t="shared" si="20"/>
        <v>1.3168090369634029</v>
      </c>
      <c r="AE22" s="811">
        <f t="shared" si="20"/>
        <v>1.3168090369634029</v>
      </c>
      <c r="AF22" s="811">
        <f t="shared" si="20"/>
        <v>1.3168090369634029</v>
      </c>
      <c r="AG22" s="811">
        <f t="shared" si="20"/>
        <v>1.3168090369634029</v>
      </c>
      <c r="AH22" s="811">
        <f t="shared" si="20"/>
        <v>1.3168090369634029</v>
      </c>
      <c r="AI22" s="811">
        <f t="shared" si="20"/>
        <v>1.3168090369634029</v>
      </c>
      <c r="AJ22" s="811">
        <f t="shared" si="20"/>
        <v>1.3168090369634029</v>
      </c>
      <c r="AK22" s="811">
        <f t="shared" si="20"/>
        <v>1.3168090369634029</v>
      </c>
      <c r="AL22" s="811">
        <f t="shared" si="20"/>
        <v>1.3168090369634029</v>
      </c>
      <c r="AM22" s="811">
        <f t="shared" si="20"/>
        <v>1.3168090369634029</v>
      </c>
      <c r="AN22" s="811">
        <f t="shared" si="20"/>
        <v>1.3168090369634029</v>
      </c>
      <c r="AO22" s="812">
        <f t="shared" si="20"/>
        <v>1.3168090369634029</v>
      </c>
    </row>
    <row r="23" spans="1:41" ht="14.4" x14ac:dyDescent="0.3">
      <c r="A23" s="4"/>
      <c r="B23" s="177"/>
      <c r="C23" s="443" t="str">
        <f>'Model výchozí (MV)'!C23</f>
        <v>12.2</v>
      </c>
      <c r="D23" s="381" t="str">
        <f>'Model výchozí (MV)'!D23</f>
        <v>Ostatní</v>
      </c>
      <c r="E23" s="414">
        <f>E5</f>
        <v>1</v>
      </c>
      <c r="F23" s="414">
        <f t="shared" ref="F23:AN23" si="21">F5</f>
        <v>1.0249999999999999</v>
      </c>
      <c r="G23" s="414">
        <f t="shared" si="21"/>
        <v>1.0506249999999999</v>
      </c>
      <c r="H23" s="414">
        <f t="shared" si="21"/>
        <v>1.0768906249999999</v>
      </c>
      <c r="I23" s="414">
        <f t="shared" si="21"/>
        <v>1.1038128906249998</v>
      </c>
      <c r="J23" s="414">
        <f t="shared" si="21"/>
        <v>1.1314082128906247</v>
      </c>
      <c r="K23" s="414">
        <f t="shared" si="21"/>
        <v>1.1314082128906247</v>
      </c>
      <c r="L23" s="414">
        <f t="shared" si="21"/>
        <v>1.1314082128906247</v>
      </c>
      <c r="M23" s="414">
        <f t="shared" si="21"/>
        <v>1.1596934182128902</v>
      </c>
      <c r="N23" s="414">
        <f t="shared" si="21"/>
        <v>1.1886857536682123</v>
      </c>
      <c r="O23" s="414">
        <f t="shared" si="21"/>
        <v>1.2184028975099175</v>
      </c>
      <c r="P23" s="414">
        <f t="shared" si="21"/>
        <v>1.2488629699476652</v>
      </c>
      <c r="Q23" s="414">
        <f t="shared" si="21"/>
        <v>1.2800845441963566</v>
      </c>
      <c r="R23" s="414">
        <f t="shared" si="21"/>
        <v>1.3120866578012655</v>
      </c>
      <c r="S23" s="414">
        <f t="shared" si="21"/>
        <v>1.3448888242462971</v>
      </c>
      <c r="T23" s="414">
        <f t="shared" si="21"/>
        <v>1.3785110448524545</v>
      </c>
      <c r="U23" s="414">
        <f t="shared" si="21"/>
        <v>1.4129738209737657</v>
      </c>
      <c r="V23" s="414">
        <f t="shared" si="21"/>
        <v>1.4482981664981096</v>
      </c>
      <c r="W23" s="414">
        <f t="shared" si="21"/>
        <v>1.4845056206605622</v>
      </c>
      <c r="X23" s="414">
        <f t="shared" si="21"/>
        <v>1.5216182611770761</v>
      </c>
      <c r="Y23" s="414">
        <f t="shared" si="21"/>
        <v>1.5596587177065029</v>
      </c>
      <c r="Z23" s="414">
        <f t="shared" si="21"/>
        <v>1.5986501856491653</v>
      </c>
      <c r="AA23" s="414">
        <f t="shared" si="21"/>
        <v>1.6386164402903942</v>
      </c>
      <c r="AB23" s="414">
        <f t="shared" si="21"/>
        <v>1.6795818512976539</v>
      </c>
      <c r="AC23" s="414">
        <f t="shared" si="21"/>
        <v>1.721571397580095</v>
      </c>
      <c r="AD23" s="414">
        <f t="shared" si="21"/>
        <v>1.7646106825195973</v>
      </c>
      <c r="AE23" s="414">
        <f t="shared" si="21"/>
        <v>1.8087259495825871</v>
      </c>
      <c r="AF23" s="414">
        <f t="shared" si="21"/>
        <v>1.8539440983221516</v>
      </c>
      <c r="AG23" s="414">
        <f t="shared" si="21"/>
        <v>1.9002927007802053</v>
      </c>
      <c r="AH23" s="414">
        <f t="shared" si="21"/>
        <v>1.9478000182997102</v>
      </c>
      <c r="AI23" s="414">
        <f t="shared" si="21"/>
        <v>1.9964950187572028</v>
      </c>
      <c r="AJ23" s="414">
        <f t="shared" si="21"/>
        <v>2.0464073942261325</v>
      </c>
      <c r="AK23" s="414">
        <f t="shared" si="21"/>
        <v>2.0975675790817858</v>
      </c>
      <c r="AL23" s="414">
        <f t="shared" si="21"/>
        <v>2.1500067685588302</v>
      </c>
      <c r="AM23" s="414">
        <f t="shared" si="21"/>
        <v>2.2037569377728006</v>
      </c>
      <c r="AN23" s="414">
        <f t="shared" si="21"/>
        <v>2.2588508612171205</v>
      </c>
      <c r="AO23" s="744">
        <f>AO5</f>
        <v>2.3153221327475482</v>
      </c>
    </row>
    <row r="24" spans="1:41" ht="14.4" x14ac:dyDescent="0.3">
      <c r="A24" s="4">
        <f>'Model výchozí (MV)'!A24</f>
        <v>13</v>
      </c>
      <c r="B24" s="177" t="str">
        <f>'Model výchozí (MV)'!B24</f>
        <v>Ostatní služby</v>
      </c>
      <c r="C24" s="443" t="str">
        <f>'Model výchozí (MV)'!C24</f>
        <v>13.1</v>
      </c>
      <c r="D24" s="381" t="str">
        <f>'Model výchozí (MV)'!D24</f>
        <v>Ostraha</v>
      </c>
      <c r="E24" s="414">
        <f>E5</f>
        <v>1</v>
      </c>
      <c r="F24" s="414">
        <f t="shared" ref="F24:AN24" si="22">F5</f>
        <v>1.0249999999999999</v>
      </c>
      <c r="G24" s="414">
        <f t="shared" si="22"/>
        <v>1.0506249999999999</v>
      </c>
      <c r="H24" s="414">
        <f t="shared" si="22"/>
        <v>1.0768906249999999</v>
      </c>
      <c r="I24" s="414">
        <f t="shared" si="22"/>
        <v>1.1038128906249998</v>
      </c>
      <c r="J24" s="414">
        <f t="shared" si="22"/>
        <v>1.1314082128906247</v>
      </c>
      <c r="K24" s="414">
        <f t="shared" si="22"/>
        <v>1.1314082128906247</v>
      </c>
      <c r="L24" s="414">
        <f t="shared" si="22"/>
        <v>1.1314082128906247</v>
      </c>
      <c r="M24" s="414">
        <f t="shared" si="22"/>
        <v>1.1596934182128902</v>
      </c>
      <c r="N24" s="414">
        <f t="shared" si="22"/>
        <v>1.1886857536682123</v>
      </c>
      <c r="O24" s="414">
        <f t="shared" si="22"/>
        <v>1.2184028975099175</v>
      </c>
      <c r="P24" s="414">
        <f t="shared" si="22"/>
        <v>1.2488629699476652</v>
      </c>
      <c r="Q24" s="414">
        <f t="shared" si="22"/>
        <v>1.2800845441963566</v>
      </c>
      <c r="R24" s="414">
        <f t="shared" si="22"/>
        <v>1.3120866578012655</v>
      </c>
      <c r="S24" s="414">
        <f t="shared" si="22"/>
        <v>1.3448888242462971</v>
      </c>
      <c r="T24" s="414">
        <f t="shared" si="22"/>
        <v>1.3785110448524545</v>
      </c>
      <c r="U24" s="414">
        <f t="shared" si="22"/>
        <v>1.4129738209737657</v>
      </c>
      <c r="V24" s="414">
        <f t="shared" si="22"/>
        <v>1.4482981664981096</v>
      </c>
      <c r="W24" s="414">
        <f t="shared" si="22"/>
        <v>1.4845056206605622</v>
      </c>
      <c r="X24" s="414">
        <f t="shared" si="22"/>
        <v>1.5216182611770761</v>
      </c>
      <c r="Y24" s="414">
        <f t="shared" si="22"/>
        <v>1.5596587177065029</v>
      </c>
      <c r="Z24" s="414">
        <f t="shared" si="22"/>
        <v>1.5986501856491653</v>
      </c>
      <c r="AA24" s="414">
        <f t="shared" si="22"/>
        <v>1.6386164402903942</v>
      </c>
      <c r="AB24" s="414">
        <f t="shared" si="22"/>
        <v>1.6795818512976539</v>
      </c>
      <c r="AC24" s="414">
        <f t="shared" si="22"/>
        <v>1.721571397580095</v>
      </c>
      <c r="AD24" s="414">
        <f t="shared" si="22"/>
        <v>1.7646106825195973</v>
      </c>
      <c r="AE24" s="414">
        <f t="shared" si="22"/>
        <v>1.8087259495825871</v>
      </c>
      <c r="AF24" s="414">
        <f t="shared" si="22"/>
        <v>1.8539440983221516</v>
      </c>
      <c r="AG24" s="414">
        <f t="shared" si="22"/>
        <v>1.9002927007802053</v>
      </c>
      <c r="AH24" s="414">
        <f t="shared" si="22"/>
        <v>1.9478000182997102</v>
      </c>
      <c r="AI24" s="414">
        <f t="shared" si="22"/>
        <v>1.9964950187572028</v>
      </c>
      <c r="AJ24" s="414">
        <f t="shared" si="22"/>
        <v>2.0464073942261325</v>
      </c>
      <c r="AK24" s="414">
        <f t="shared" si="22"/>
        <v>2.0975675790817858</v>
      </c>
      <c r="AL24" s="414">
        <f t="shared" si="22"/>
        <v>2.1500067685588302</v>
      </c>
      <c r="AM24" s="414">
        <f t="shared" si="22"/>
        <v>2.2037569377728006</v>
      </c>
      <c r="AN24" s="414">
        <f t="shared" si="22"/>
        <v>2.2588508612171205</v>
      </c>
      <c r="AO24" s="744">
        <f>AO5</f>
        <v>2.3153221327475482</v>
      </c>
    </row>
    <row r="25" spans="1:41" ht="14.4" x14ac:dyDescent="0.3">
      <c r="A25" s="4"/>
      <c r="B25" s="177"/>
      <c r="C25" s="443" t="str">
        <f>'Model výchozí (MV)'!C25</f>
        <v>13.2</v>
      </c>
      <c r="D25" s="381" t="str">
        <f>'Model výchozí (MV)'!D25</f>
        <v>Ostatní služby</v>
      </c>
      <c r="E25" s="414">
        <f>E5</f>
        <v>1</v>
      </c>
      <c r="F25" s="414">
        <f t="shared" ref="F25:AN25" si="23">F5</f>
        <v>1.0249999999999999</v>
      </c>
      <c r="G25" s="414">
        <f t="shared" si="23"/>
        <v>1.0506249999999999</v>
      </c>
      <c r="H25" s="414">
        <f t="shared" si="23"/>
        <v>1.0768906249999999</v>
      </c>
      <c r="I25" s="414">
        <f t="shared" si="23"/>
        <v>1.1038128906249998</v>
      </c>
      <c r="J25" s="414">
        <f t="shared" si="23"/>
        <v>1.1314082128906247</v>
      </c>
      <c r="K25" s="414">
        <f t="shared" si="23"/>
        <v>1.1314082128906247</v>
      </c>
      <c r="L25" s="414">
        <f t="shared" si="23"/>
        <v>1.1314082128906247</v>
      </c>
      <c r="M25" s="414">
        <f t="shared" si="23"/>
        <v>1.1596934182128902</v>
      </c>
      <c r="N25" s="414">
        <f t="shared" si="23"/>
        <v>1.1886857536682123</v>
      </c>
      <c r="O25" s="414">
        <f t="shared" si="23"/>
        <v>1.2184028975099175</v>
      </c>
      <c r="P25" s="414">
        <f t="shared" si="23"/>
        <v>1.2488629699476652</v>
      </c>
      <c r="Q25" s="414">
        <f t="shared" si="23"/>
        <v>1.2800845441963566</v>
      </c>
      <c r="R25" s="414">
        <f t="shared" si="23"/>
        <v>1.3120866578012655</v>
      </c>
      <c r="S25" s="414">
        <f t="shared" si="23"/>
        <v>1.3448888242462971</v>
      </c>
      <c r="T25" s="414">
        <f t="shared" si="23"/>
        <v>1.3785110448524545</v>
      </c>
      <c r="U25" s="414">
        <f t="shared" si="23"/>
        <v>1.4129738209737657</v>
      </c>
      <c r="V25" s="414">
        <f t="shared" si="23"/>
        <v>1.4482981664981096</v>
      </c>
      <c r="W25" s="414">
        <f t="shared" si="23"/>
        <v>1.4845056206605622</v>
      </c>
      <c r="X25" s="414">
        <f t="shared" si="23"/>
        <v>1.5216182611770761</v>
      </c>
      <c r="Y25" s="414">
        <f t="shared" si="23"/>
        <v>1.5596587177065029</v>
      </c>
      <c r="Z25" s="414">
        <f t="shared" si="23"/>
        <v>1.5986501856491653</v>
      </c>
      <c r="AA25" s="414">
        <f t="shared" si="23"/>
        <v>1.6386164402903942</v>
      </c>
      <c r="AB25" s="414">
        <f t="shared" si="23"/>
        <v>1.6795818512976539</v>
      </c>
      <c r="AC25" s="414">
        <f t="shared" si="23"/>
        <v>1.721571397580095</v>
      </c>
      <c r="AD25" s="414">
        <f t="shared" si="23"/>
        <v>1.7646106825195973</v>
      </c>
      <c r="AE25" s="414">
        <f t="shared" si="23"/>
        <v>1.8087259495825871</v>
      </c>
      <c r="AF25" s="414">
        <f t="shared" si="23"/>
        <v>1.8539440983221516</v>
      </c>
      <c r="AG25" s="414">
        <f t="shared" si="23"/>
        <v>1.9002927007802053</v>
      </c>
      <c r="AH25" s="414">
        <f t="shared" si="23"/>
        <v>1.9478000182997102</v>
      </c>
      <c r="AI25" s="414">
        <f t="shared" si="23"/>
        <v>1.9964950187572028</v>
      </c>
      <c r="AJ25" s="414">
        <f t="shared" si="23"/>
        <v>2.0464073942261325</v>
      </c>
      <c r="AK25" s="414">
        <f t="shared" si="23"/>
        <v>2.0975675790817858</v>
      </c>
      <c r="AL25" s="414">
        <f t="shared" si="23"/>
        <v>2.1500067685588302</v>
      </c>
      <c r="AM25" s="414">
        <f t="shared" si="23"/>
        <v>2.2037569377728006</v>
      </c>
      <c r="AN25" s="414">
        <f t="shared" si="23"/>
        <v>2.2588508612171205</v>
      </c>
      <c r="AO25" s="744">
        <f>AO5</f>
        <v>2.3153221327475482</v>
      </c>
    </row>
    <row r="26" spans="1:41" ht="14.4" x14ac:dyDescent="0.3">
      <c r="A26" s="4">
        <f>'Model výchozí (MV)'!A26</f>
        <v>14</v>
      </c>
      <c r="B26" s="177" t="str">
        <f>'Model výchozí (MV)'!B26</f>
        <v>Provozní režie</v>
      </c>
      <c r="C26" s="443"/>
      <c r="D26" s="381"/>
      <c r="E26" s="414">
        <f>E5</f>
        <v>1</v>
      </c>
      <c r="F26" s="414">
        <f t="shared" ref="F26:AN26" si="24">F5</f>
        <v>1.0249999999999999</v>
      </c>
      <c r="G26" s="414">
        <f t="shared" si="24"/>
        <v>1.0506249999999999</v>
      </c>
      <c r="H26" s="414">
        <f t="shared" si="24"/>
        <v>1.0768906249999999</v>
      </c>
      <c r="I26" s="414">
        <f t="shared" si="24"/>
        <v>1.1038128906249998</v>
      </c>
      <c r="J26" s="414">
        <f t="shared" si="24"/>
        <v>1.1314082128906247</v>
      </c>
      <c r="K26" s="414">
        <f t="shared" si="24"/>
        <v>1.1314082128906247</v>
      </c>
      <c r="L26" s="414">
        <f t="shared" si="24"/>
        <v>1.1314082128906247</v>
      </c>
      <c r="M26" s="414">
        <f t="shared" si="24"/>
        <v>1.1596934182128902</v>
      </c>
      <c r="N26" s="414">
        <f t="shared" si="24"/>
        <v>1.1886857536682123</v>
      </c>
      <c r="O26" s="414">
        <f t="shared" si="24"/>
        <v>1.2184028975099175</v>
      </c>
      <c r="P26" s="414">
        <f t="shared" si="24"/>
        <v>1.2488629699476652</v>
      </c>
      <c r="Q26" s="414">
        <f t="shared" si="24"/>
        <v>1.2800845441963566</v>
      </c>
      <c r="R26" s="414">
        <f t="shared" si="24"/>
        <v>1.3120866578012655</v>
      </c>
      <c r="S26" s="414">
        <f t="shared" si="24"/>
        <v>1.3448888242462971</v>
      </c>
      <c r="T26" s="414">
        <f t="shared" si="24"/>
        <v>1.3785110448524545</v>
      </c>
      <c r="U26" s="414">
        <f t="shared" si="24"/>
        <v>1.4129738209737657</v>
      </c>
      <c r="V26" s="414">
        <f t="shared" si="24"/>
        <v>1.4482981664981096</v>
      </c>
      <c r="W26" s="414">
        <f t="shared" si="24"/>
        <v>1.4845056206605622</v>
      </c>
      <c r="X26" s="414">
        <f t="shared" si="24"/>
        <v>1.5216182611770761</v>
      </c>
      <c r="Y26" s="414">
        <f t="shared" si="24"/>
        <v>1.5596587177065029</v>
      </c>
      <c r="Z26" s="414">
        <f t="shared" si="24"/>
        <v>1.5986501856491653</v>
      </c>
      <c r="AA26" s="414">
        <f t="shared" si="24"/>
        <v>1.6386164402903942</v>
      </c>
      <c r="AB26" s="414">
        <f t="shared" si="24"/>
        <v>1.6795818512976539</v>
      </c>
      <c r="AC26" s="414">
        <f t="shared" si="24"/>
        <v>1.721571397580095</v>
      </c>
      <c r="AD26" s="414">
        <f t="shared" si="24"/>
        <v>1.7646106825195973</v>
      </c>
      <c r="AE26" s="414">
        <f t="shared" si="24"/>
        <v>1.8087259495825871</v>
      </c>
      <c r="AF26" s="414">
        <f t="shared" si="24"/>
        <v>1.8539440983221516</v>
      </c>
      <c r="AG26" s="414">
        <f t="shared" si="24"/>
        <v>1.9002927007802053</v>
      </c>
      <c r="AH26" s="414">
        <f t="shared" si="24"/>
        <v>1.9478000182997102</v>
      </c>
      <c r="AI26" s="414">
        <f t="shared" si="24"/>
        <v>1.9964950187572028</v>
      </c>
      <c r="AJ26" s="414">
        <f t="shared" si="24"/>
        <v>2.0464073942261325</v>
      </c>
      <c r="AK26" s="414">
        <f t="shared" si="24"/>
        <v>2.0975675790817858</v>
      </c>
      <c r="AL26" s="414">
        <f t="shared" si="24"/>
        <v>2.1500067685588302</v>
      </c>
      <c r="AM26" s="414">
        <f t="shared" si="24"/>
        <v>2.2037569377728006</v>
      </c>
      <c r="AN26" s="414">
        <f t="shared" si="24"/>
        <v>2.2588508612171205</v>
      </c>
      <c r="AO26" s="744">
        <f>AO5</f>
        <v>2.3153221327475482</v>
      </c>
    </row>
    <row r="27" spans="1:41" ht="14.4" x14ac:dyDescent="0.3">
      <c r="A27" s="4">
        <f>'Model výchozí (MV)'!A27</f>
        <v>15</v>
      </c>
      <c r="B27" s="177" t="str">
        <f>'Model výchozí (MV)'!B27</f>
        <v>Správní režie</v>
      </c>
      <c r="C27" s="443"/>
      <c r="D27" s="381"/>
      <c r="E27" s="414">
        <f>E5</f>
        <v>1</v>
      </c>
      <c r="F27" s="414">
        <f t="shared" ref="F27:AN27" si="25">F5</f>
        <v>1.0249999999999999</v>
      </c>
      <c r="G27" s="414">
        <f t="shared" si="25"/>
        <v>1.0506249999999999</v>
      </c>
      <c r="H27" s="414">
        <f t="shared" si="25"/>
        <v>1.0768906249999999</v>
      </c>
      <c r="I27" s="414">
        <f t="shared" si="25"/>
        <v>1.1038128906249998</v>
      </c>
      <c r="J27" s="414">
        <f t="shared" si="25"/>
        <v>1.1314082128906247</v>
      </c>
      <c r="K27" s="414">
        <f t="shared" si="25"/>
        <v>1.1314082128906247</v>
      </c>
      <c r="L27" s="414">
        <f t="shared" si="25"/>
        <v>1.1314082128906247</v>
      </c>
      <c r="M27" s="414">
        <f t="shared" si="25"/>
        <v>1.1596934182128902</v>
      </c>
      <c r="N27" s="414">
        <f t="shared" si="25"/>
        <v>1.1886857536682123</v>
      </c>
      <c r="O27" s="414">
        <f t="shared" si="25"/>
        <v>1.2184028975099175</v>
      </c>
      <c r="P27" s="414">
        <f t="shared" si="25"/>
        <v>1.2488629699476652</v>
      </c>
      <c r="Q27" s="414">
        <f t="shared" si="25"/>
        <v>1.2800845441963566</v>
      </c>
      <c r="R27" s="414">
        <f t="shared" si="25"/>
        <v>1.3120866578012655</v>
      </c>
      <c r="S27" s="414">
        <f t="shared" si="25"/>
        <v>1.3448888242462971</v>
      </c>
      <c r="T27" s="414">
        <f t="shared" si="25"/>
        <v>1.3785110448524545</v>
      </c>
      <c r="U27" s="414">
        <f t="shared" si="25"/>
        <v>1.4129738209737657</v>
      </c>
      <c r="V27" s="414">
        <f t="shared" si="25"/>
        <v>1.4482981664981096</v>
      </c>
      <c r="W27" s="414">
        <f t="shared" si="25"/>
        <v>1.4845056206605622</v>
      </c>
      <c r="X27" s="414">
        <f t="shared" si="25"/>
        <v>1.5216182611770761</v>
      </c>
      <c r="Y27" s="414">
        <f t="shared" si="25"/>
        <v>1.5596587177065029</v>
      </c>
      <c r="Z27" s="414">
        <f t="shared" si="25"/>
        <v>1.5986501856491653</v>
      </c>
      <c r="AA27" s="414">
        <f t="shared" si="25"/>
        <v>1.6386164402903942</v>
      </c>
      <c r="AB27" s="414">
        <f t="shared" si="25"/>
        <v>1.6795818512976539</v>
      </c>
      <c r="AC27" s="414">
        <f t="shared" si="25"/>
        <v>1.721571397580095</v>
      </c>
      <c r="AD27" s="414">
        <f t="shared" si="25"/>
        <v>1.7646106825195973</v>
      </c>
      <c r="AE27" s="414">
        <f t="shared" si="25"/>
        <v>1.8087259495825871</v>
      </c>
      <c r="AF27" s="414">
        <f t="shared" si="25"/>
        <v>1.8539440983221516</v>
      </c>
      <c r="AG27" s="414">
        <f t="shared" si="25"/>
        <v>1.9002927007802053</v>
      </c>
      <c r="AH27" s="414">
        <f t="shared" si="25"/>
        <v>1.9478000182997102</v>
      </c>
      <c r="AI27" s="414">
        <f t="shared" si="25"/>
        <v>1.9964950187572028</v>
      </c>
      <c r="AJ27" s="414">
        <f t="shared" si="25"/>
        <v>2.0464073942261325</v>
      </c>
      <c r="AK27" s="414">
        <f t="shared" si="25"/>
        <v>2.0975675790817858</v>
      </c>
      <c r="AL27" s="414">
        <f t="shared" si="25"/>
        <v>2.1500067685588302</v>
      </c>
      <c r="AM27" s="414">
        <f t="shared" si="25"/>
        <v>2.2037569377728006</v>
      </c>
      <c r="AN27" s="414">
        <f t="shared" si="25"/>
        <v>2.2588508612171205</v>
      </c>
      <c r="AO27" s="744">
        <f>AO5</f>
        <v>2.3153221327475482</v>
      </c>
    </row>
    <row r="28" spans="1:41" ht="15" thickBot="1" x14ac:dyDescent="0.35">
      <c r="A28" s="10">
        <f>'Model výchozí (MV)'!A28</f>
        <v>16</v>
      </c>
      <c r="B28" s="181" t="str">
        <f>'Model výchozí (MV)'!B28</f>
        <v>Zisk</v>
      </c>
      <c r="C28" s="444"/>
      <c r="D28" s="382"/>
      <c r="E28" s="417">
        <v>1</v>
      </c>
      <c r="F28" s="417">
        <v>1</v>
      </c>
      <c r="G28" s="417">
        <v>1</v>
      </c>
      <c r="H28" s="417">
        <v>1</v>
      </c>
      <c r="I28" s="417">
        <v>1</v>
      </c>
      <c r="J28" s="418">
        <v>1</v>
      </c>
      <c r="K28" s="418">
        <v>1</v>
      </c>
      <c r="L28" s="418">
        <v>1</v>
      </c>
      <c r="M28" s="418">
        <v>1</v>
      </c>
      <c r="N28" s="418">
        <v>1</v>
      </c>
      <c r="O28" s="418">
        <v>1</v>
      </c>
      <c r="P28" s="418">
        <v>1</v>
      </c>
      <c r="Q28" s="418">
        <v>1</v>
      </c>
      <c r="R28" s="418">
        <v>1</v>
      </c>
      <c r="S28" s="418">
        <v>1</v>
      </c>
      <c r="T28" s="418">
        <v>1</v>
      </c>
      <c r="U28" s="418">
        <v>1</v>
      </c>
      <c r="V28" s="418">
        <v>1</v>
      </c>
      <c r="W28" s="418">
        <v>1</v>
      </c>
      <c r="X28" s="418">
        <v>1</v>
      </c>
      <c r="Y28" s="418">
        <v>1</v>
      </c>
      <c r="Z28" s="418">
        <v>1</v>
      </c>
      <c r="AA28" s="418">
        <v>1</v>
      </c>
      <c r="AB28" s="418">
        <v>1</v>
      </c>
      <c r="AC28" s="418">
        <v>1</v>
      </c>
      <c r="AD28" s="418">
        <v>1</v>
      </c>
      <c r="AE28" s="418">
        <v>1</v>
      </c>
      <c r="AF28" s="418">
        <v>1</v>
      </c>
      <c r="AG28" s="418">
        <v>1</v>
      </c>
      <c r="AH28" s="418">
        <v>1</v>
      </c>
      <c r="AI28" s="418">
        <v>1</v>
      </c>
      <c r="AJ28" s="418">
        <v>1</v>
      </c>
      <c r="AK28" s="418">
        <v>1</v>
      </c>
      <c r="AL28" s="418">
        <v>1</v>
      </c>
      <c r="AM28" s="418">
        <v>1</v>
      </c>
      <c r="AN28" s="418">
        <v>1</v>
      </c>
      <c r="AO28" s="746">
        <v>1</v>
      </c>
    </row>
    <row r="29" spans="1:41" ht="14.4" x14ac:dyDescent="0.3"/>
  </sheetData>
  <sheetProtection algorithmName="SHA-512" hashValue="9wrfaE4Q7yM8gMn0WIUvPBCbuFZSDi1C0hZu4w9Fd5CDAn08caaTXFEIe3GwwXOsdWjZm4AtqBfy/9WvF7y9iw==" saltValue="mq4+/NfViQ1HOvhhxe4+IA==" spinCount="100000" sheet="1" objects="1" scenarios="1"/>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C425-BB0C-4FB6-A742-C5617703498A}">
  <sheetPr>
    <tabColor theme="1" tint="0.499984740745262"/>
  </sheetPr>
  <dimension ref="A1:AR39"/>
  <sheetViews>
    <sheetView showGridLines="0" zoomScaleNormal="100" workbookViewId="0">
      <pane xSplit="4" topLeftCell="E1" activePane="topRight" state="frozen"/>
      <selection pane="topRight" activeCell="AL29" sqref="AL29"/>
    </sheetView>
  </sheetViews>
  <sheetFormatPr defaultColWidth="0" defaultRowHeight="15" customHeight="1" zeroHeight="1" x14ac:dyDescent="0.3"/>
  <cols>
    <col min="1" max="1" width="4" style="1" bestFit="1" customWidth="1"/>
    <col min="2" max="2" width="42.6640625" style="1" customWidth="1"/>
    <col min="3" max="3" width="5" style="1" bestFit="1" customWidth="1"/>
    <col min="4" max="4" width="21.6640625" style="78" customWidth="1"/>
    <col min="5" max="36" width="10.6640625" style="51" customWidth="1"/>
    <col min="37" max="37" width="11.88671875" style="51" bestFit="1" customWidth="1"/>
    <col min="38" max="38" width="12.44140625" style="51" customWidth="1"/>
    <col min="39" max="39" width="10.6640625" style="51" customWidth="1"/>
    <col min="40" max="40" width="11" style="1" bestFit="1" customWidth="1"/>
    <col min="41" max="41" width="9.88671875" style="1" bestFit="1" customWidth="1"/>
    <col min="42" max="43" width="11" style="1" bestFit="1" customWidth="1"/>
    <col min="44" max="44" width="2.6640625" style="1" customWidth="1"/>
    <col min="45" max="16384" width="9.109375" style="1" hidden="1"/>
  </cols>
  <sheetData>
    <row r="1" spans="1:43" ht="14.4" x14ac:dyDescent="0.3">
      <c r="A1" s="18" t="s">
        <v>144</v>
      </c>
      <c r="B1" s="19"/>
      <c r="C1" s="19"/>
      <c r="D1" s="33"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80"/>
      <c r="AN1" s="1026" t="s">
        <v>77</v>
      </c>
      <c r="AO1" s="1027"/>
      <c r="AP1" s="1027"/>
      <c r="AQ1" s="1028"/>
    </row>
    <row r="2" spans="1:43" thickBot="1" x14ac:dyDescent="0.35">
      <c r="A2" s="6" t="s">
        <v>145</v>
      </c>
      <c r="B2" s="60"/>
      <c r="C2" s="40"/>
      <c r="D2" s="61"/>
      <c r="E2" s="421" t="str">
        <f>'Provoz výchozí'!C2</f>
        <v>XII/29</v>
      </c>
      <c r="F2" s="421" t="str">
        <f>'Provoz výchozí'!D2</f>
        <v>I-VI/30</v>
      </c>
      <c r="G2" s="421" t="str">
        <f>'Provoz výchozí'!E2</f>
        <v>VI-XII/30</v>
      </c>
      <c r="H2" s="421" t="str">
        <f>'Provoz výchozí'!F2</f>
        <v>XII/30</v>
      </c>
      <c r="I2" s="421">
        <f>'Provoz výchozí'!G2</f>
        <v>2031</v>
      </c>
      <c r="J2" s="421">
        <f>'Provoz výchozí'!H2</f>
        <v>2032</v>
      </c>
      <c r="K2" s="421">
        <f>'Provoz výchozí'!I2</f>
        <v>2033</v>
      </c>
      <c r="L2" s="421">
        <f>'Provoz výchozí'!J2</f>
        <v>2034</v>
      </c>
      <c r="M2" s="421">
        <f>'Provoz výchozí'!K2</f>
        <v>2035</v>
      </c>
      <c r="N2" s="421">
        <f>'Provoz výchozí'!L2</f>
        <v>2036</v>
      </c>
      <c r="O2" s="421">
        <f>'Provoz výchozí'!M2</f>
        <v>2037</v>
      </c>
      <c r="P2" s="421">
        <f>'Provoz výchozí'!N2</f>
        <v>2038</v>
      </c>
      <c r="Q2" s="421">
        <f>'Provoz výchozí'!O2</f>
        <v>2039</v>
      </c>
      <c r="R2" s="421">
        <f>'Provoz výchozí'!P2</f>
        <v>2040</v>
      </c>
      <c r="S2" s="421">
        <f>'Provoz výchozí'!Q2</f>
        <v>2041</v>
      </c>
      <c r="T2" s="421">
        <f>'Provoz výchozí'!R2</f>
        <v>2042</v>
      </c>
      <c r="U2" s="421">
        <f>'Provoz výchozí'!S2</f>
        <v>2043</v>
      </c>
      <c r="V2" s="421">
        <f>'Provoz výchozí'!T2</f>
        <v>2044</v>
      </c>
      <c r="W2" s="421">
        <f>'Provoz výchozí'!U2</f>
        <v>2045</v>
      </c>
      <c r="X2" s="421">
        <f>'Provoz výchozí'!V2</f>
        <v>2046</v>
      </c>
      <c r="Y2" s="421">
        <f>'Provoz výchozí'!W2</f>
        <v>2047</v>
      </c>
      <c r="Z2" s="421">
        <f>'Provoz výchozí'!X2</f>
        <v>2048</v>
      </c>
      <c r="AA2" s="421">
        <f>'Provoz výchozí'!Y2</f>
        <v>2049</v>
      </c>
      <c r="AB2" s="421">
        <f>'Provoz výchozí'!Z2</f>
        <v>2050</v>
      </c>
      <c r="AC2" s="421">
        <f>'Provoz výchozí'!AA2</f>
        <v>2051</v>
      </c>
      <c r="AD2" s="421">
        <f>'Provoz výchozí'!AB2</f>
        <v>2052</v>
      </c>
      <c r="AE2" s="421">
        <f>'Provoz výchozí'!AC2</f>
        <v>2053</v>
      </c>
      <c r="AF2" s="421">
        <f>'Provoz výchozí'!AD2</f>
        <v>2054</v>
      </c>
      <c r="AG2" s="421">
        <f>'Provoz výchozí'!AE2</f>
        <v>2055</v>
      </c>
      <c r="AH2" s="421">
        <f>'Provoz výchozí'!AF2</f>
        <v>2056</v>
      </c>
      <c r="AI2" s="421">
        <f>'Provoz výchozí'!AG2</f>
        <v>2057</v>
      </c>
      <c r="AJ2" s="421">
        <f>'Provoz výchozí'!AH2</f>
        <v>2058</v>
      </c>
      <c r="AK2" s="421">
        <f>'Provoz výchozí'!AI2</f>
        <v>2059</v>
      </c>
      <c r="AL2" s="42" t="s">
        <v>78</v>
      </c>
      <c r="AM2" s="81" t="s">
        <v>79</v>
      </c>
      <c r="AN2" s="884" t="s">
        <v>80</v>
      </c>
      <c r="AO2" s="884" t="s">
        <v>81</v>
      </c>
      <c r="AP2" s="884" t="s">
        <v>82</v>
      </c>
      <c r="AQ2" s="917" t="s">
        <v>83</v>
      </c>
    </row>
    <row r="3" spans="1:43" thickTop="1" x14ac:dyDescent="0.3">
      <c r="A3" s="3">
        <v>1</v>
      </c>
      <c r="B3" s="44" t="s">
        <v>84</v>
      </c>
      <c r="C3" s="62">
        <v>1.1000000000000001</v>
      </c>
      <c r="D3" s="63" t="s">
        <v>85</v>
      </c>
      <c r="E3" s="82">
        <f>'Model výchozí (MV)'!E3*Přepočet!I3</f>
        <v>0</v>
      </c>
      <c r="F3" s="50">
        <f>'Model výchozí (MV)'!F3*Přepočet!J3</f>
        <v>0</v>
      </c>
      <c r="G3" s="50">
        <f>'Model výchozí (MV)'!G3*Přepočet!K3</f>
        <v>0</v>
      </c>
      <c r="H3" s="50">
        <f>'Model výchozí (MV)'!H3*Přepočet!L3</f>
        <v>0</v>
      </c>
      <c r="I3" s="50">
        <f>'Model výchozí (MV)'!I3*Přepočet!M3</f>
        <v>0</v>
      </c>
      <c r="J3" s="50">
        <f>'Model výchozí (MV)'!J3*Přepočet!N3</f>
        <v>0</v>
      </c>
      <c r="K3" s="50">
        <f>'Model výchozí (MV)'!K3*Přepočet!O3</f>
        <v>0</v>
      </c>
      <c r="L3" s="50">
        <f>'Model výchozí (MV)'!L3*Přepočet!P3</f>
        <v>0</v>
      </c>
      <c r="M3" s="50">
        <f>'Model výchozí (MV)'!M3*Přepočet!Q3</f>
        <v>0</v>
      </c>
      <c r="N3" s="50">
        <f>'Model výchozí (MV)'!N3*Přepočet!R3</f>
        <v>0</v>
      </c>
      <c r="O3" s="50">
        <f>'Model výchozí (MV)'!O3*Přepočet!S3</f>
        <v>0</v>
      </c>
      <c r="P3" s="50">
        <f>'Model výchozí (MV)'!P3*Přepočet!T3</f>
        <v>0</v>
      </c>
      <c r="Q3" s="50">
        <f>'Model výchozí (MV)'!Q3*Přepočet!U3</f>
        <v>0</v>
      </c>
      <c r="R3" s="50">
        <f>'Model výchozí (MV)'!R3*Přepočet!V3</f>
        <v>0</v>
      </c>
      <c r="S3" s="50">
        <f>'Model výchozí (MV)'!S3*Přepočet!W3</f>
        <v>0</v>
      </c>
      <c r="T3" s="50">
        <f>'Model výchozí (MV)'!T3*Přepočet!X3</f>
        <v>0</v>
      </c>
      <c r="U3" s="50">
        <f>'Model výchozí (MV)'!U3*Přepočet!Y3</f>
        <v>0</v>
      </c>
      <c r="V3" s="50">
        <f>'Model výchozí (MV)'!V3*Přepočet!Z3</f>
        <v>0</v>
      </c>
      <c r="W3" s="50">
        <f>'Model výchozí (MV)'!W3*Přepočet!AA3</f>
        <v>0</v>
      </c>
      <c r="X3" s="50">
        <f>'Model výchozí (MV)'!X3*Přepočet!AB3</f>
        <v>0</v>
      </c>
      <c r="Y3" s="50">
        <f>'Model výchozí (MV)'!Y3*Přepočet!AC3</f>
        <v>0</v>
      </c>
      <c r="Z3" s="50">
        <f>'Model výchozí (MV)'!Z3*Přepočet!AD3</f>
        <v>0</v>
      </c>
      <c r="AA3" s="50">
        <f>'Model výchozí (MV)'!AA3*Přepočet!AE3</f>
        <v>0</v>
      </c>
      <c r="AB3" s="50">
        <f>'Model výchozí (MV)'!AB3*Přepočet!AF3</f>
        <v>0</v>
      </c>
      <c r="AC3" s="50">
        <f>'Model výchozí (MV)'!AC3*Přepočet!AG3</f>
        <v>0</v>
      </c>
      <c r="AD3" s="50">
        <f>'Model výchozí (MV)'!AD3*Přepočet!AH3</f>
        <v>0</v>
      </c>
      <c r="AE3" s="50">
        <f>'Model výchozí (MV)'!AE3*Přepočet!AI3</f>
        <v>0</v>
      </c>
      <c r="AF3" s="50">
        <f>'Model výchozí (MV)'!AF3*Přepočet!AJ3</f>
        <v>0</v>
      </c>
      <c r="AG3" s="50">
        <f>'Model výchozí (MV)'!AG3*Přepočet!AK3</f>
        <v>0</v>
      </c>
      <c r="AH3" s="50">
        <f>'Model výchozí (MV)'!AH3*Přepočet!AL3</f>
        <v>0</v>
      </c>
      <c r="AI3" s="50">
        <f>'Model výchozí (MV)'!AI3*Přepočet!AM3</f>
        <v>0</v>
      </c>
      <c r="AJ3" s="50">
        <f>'Model výchozí (MV)'!AJ3*Přepočet!AN3</f>
        <v>0</v>
      </c>
      <c r="AK3" s="83">
        <f>'Model výchozí (MV)'!AK3*Přepočet!AO3</f>
        <v>0</v>
      </c>
      <c r="AL3" s="82">
        <f>SUM(E3:AK3)</f>
        <v>0</v>
      </c>
      <c r="AM3" s="135">
        <f t="shared" ref="AM3:AM29" si="0">IFERROR(SUMPRODUCT(E3:AK3,E$37:AK$37)/SUM(E$37:AK$37),0)</f>
        <v>0</v>
      </c>
      <c r="AN3" s="907">
        <f>'Model výchozí (MV)'!AP3</f>
        <v>0</v>
      </c>
      <c r="AO3" s="908">
        <f>'Model výchozí (MV)'!AQ3</f>
        <v>0</v>
      </c>
      <c r="AP3" s="908">
        <f>'Model výchozí (MV)'!AR3</f>
        <v>0</v>
      </c>
      <c r="AQ3" s="909">
        <f>'Model výchozí (MV)'!AS3</f>
        <v>1</v>
      </c>
    </row>
    <row r="4" spans="1:43" ht="14.4" x14ac:dyDescent="0.3">
      <c r="A4" s="4"/>
      <c r="B4" s="45"/>
      <c r="C4" s="64">
        <v>1.2</v>
      </c>
      <c r="D4" s="65" t="s">
        <v>86</v>
      </c>
      <c r="E4" s="84">
        <f>'Model výchozí (MV)'!E4*Přepočet!I4</f>
        <v>0</v>
      </c>
      <c r="F4" s="103">
        <f>'Model výchozí (MV)'!F4*Přepočet!J4</f>
        <v>0</v>
      </c>
      <c r="G4" s="103">
        <f>'Model výchozí (MV)'!G4*Přepočet!K4</f>
        <v>0</v>
      </c>
      <c r="H4" s="103">
        <f>'Model výchozí (MV)'!H4*Přepočet!L4</f>
        <v>0</v>
      </c>
      <c r="I4" s="103">
        <f>'Model výchozí (MV)'!I4*Přepočet!M4</f>
        <v>0</v>
      </c>
      <c r="J4" s="103">
        <f>'Model výchozí (MV)'!J4*Přepočet!N4</f>
        <v>0</v>
      </c>
      <c r="K4" s="103">
        <f>'Model výchozí (MV)'!K4*Přepočet!O4</f>
        <v>0</v>
      </c>
      <c r="L4" s="103">
        <f>'Model výchozí (MV)'!L4*Přepočet!P4</f>
        <v>0</v>
      </c>
      <c r="M4" s="103">
        <f>'Model výchozí (MV)'!M4*Přepočet!Q4</f>
        <v>0</v>
      </c>
      <c r="N4" s="103">
        <f>'Model výchozí (MV)'!N4*Přepočet!R4</f>
        <v>0</v>
      </c>
      <c r="O4" s="103">
        <f>'Model výchozí (MV)'!O4*Přepočet!S4</f>
        <v>0</v>
      </c>
      <c r="P4" s="103">
        <f>'Model výchozí (MV)'!P4*Přepočet!T4</f>
        <v>0</v>
      </c>
      <c r="Q4" s="103">
        <f>'Model výchozí (MV)'!Q4*Přepočet!U4</f>
        <v>0</v>
      </c>
      <c r="R4" s="103">
        <f>'Model výchozí (MV)'!R4*Přepočet!V4</f>
        <v>0</v>
      </c>
      <c r="S4" s="103">
        <f>'Model výchozí (MV)'!S4*Přepočet!W4</f>
        <v>0</v>
      </c>
      <c r="T4" s="103">
        <f>'Model výchozí (MV)'!T4*Přepočet!X4</f>
        <v>0</v>
      </c>
      <c r="U4" s="103">
        <f>'Model výchozí (MV)'!U4*Přepočet!Y4</f>
        <v>0</v>
      </c>
      <c r="V4" s="103">
        <f>'Model výchozí (MV)'!V4*Přepočet!Z4</f>
        <v>0</v>
      </c>
      <c r="W4" s="103">
        <f>'Model výchozí (MV)'!W4*Přepočet!AA4</f>
        <v>0</v>
      </c>
      <c r="X4" s="103">
        <f>'Model výchozí (MV)'!X4*Přepočet!AB4</f>
        <v>0</v>
      </c>
      <c r="Y4" s="103">
        <f>'Model výchozí (MV)'!Y4*Přepočet!AC4</f>
        <v>0</v>
      </c>
      <c r="Z4" s="103">
        <f>'Model výchozí (MV)'!Z4*Přepočet!AD4</f>
        <v>0</v>
      </c>
      <c r="AA4" s="103">
        <f>'Model výchozí (MV)'!AA4*Přepočet!AE4</f>
        <v>0</v>
      </c>
      <c r="AB4" s="103">
        <f>'Model výchozí (MV)'!AB4*Přepočet!AF4</f>
        <v>0</v>
      </c>
      <c r="AC4" s="103">
        <f>'Model výchozí (MV)'!AC4*Přepočet!AG4</f>
        <v>0</v>
      </c>
      <c r="AD4" s="103">
        <f>'Model výchozí (MV)'!AD4*Přepočet!AH4</f>
        <v>0</v>
      </c>
      <c r="AE4" s="103">
        <f>'Model výchozí (MV)'!AE4*Přepočet!AI4</f>
        <v>0</v>
      </c>
      <c r="AF4" s="103">
        <f>'Model výchozí (MV)'!AF4*Přepočet!AJ4</f>
        <v>0</v>
      </c>
      <c r="AG4" s="103">
        <f>'Model výchozí (MV)'!AG4*Přepočet!AK4</f>
        <v>0</v>
      </c>
      <c r="AH4" s="103">
        <f>'Model výchozí (MV)'!AH4*Přepočet!AL4</f>
        <v>0</v>
      </c>
      <c r="AI4" s="103">
        <f>'Model výchozí (MV)'!AI4*Přepočet!AM4</f>
        <v>0</v>
      </c>
      <c r="AJ4" s="103">
        <f>'Model výchozí (MV)'!AJ4*Přepočet!AN4</f>
        <v>0</v>
      </c>
      <c r="AK4" s="85">
        <f>'Model výchozí (MV)'!AK4*Přepočet!AO4</f>
        <v>0</v>
      </c>
      <c r="AL4" s="84">
        <f t="shared" ref="AL4:AL28" si="1">SUM(E4:AK4)</f>
        <v>0</v>
      </c>
      <c r="AM4" s="136">
        <f t="shared" si="0"/>
        <v>0</v>
      </c>
      <c r="AN4" s="910">
        <f>'Model výchozí (MV)'!AP4</f>
        <v>0</v>
      </c>
      <c r="AO4" s="911">
        <f>'Model výchozí (MV)'!AQ4</f>
        <v>0</v>
      </c>
      <c r="AP4" s="911">
        <f>'Model výchozí (MV)'!AR4</f>
        <v>0</v>
      </c>
      <c r="AQ4" s="912">
        <f>'Model výchozí (MV)'!AS4</f>
        <v>1</v>
      </c>
    </row>
    <row r="5" spans="1:43" ht="14.4" x14ac:dyDescent="0.3">
      <c r="A5" s="4">
        <v>2</v>
      </c>
      <c r="B5" s="45" t="s">
        <v>87</v>
      </c>
      <c r="C5" s="64"/>
      <c r="D5" s="65"/>
      <c r="E5" s="84">
        <f>'Model výchozí (MV)'!E5*Přepočet!I5</f>
        <v>0</v>
      </c>
      <c r="F5" s="103">
        <f>'Model výchozí (MV)'!F5*Přepočet!J5</f>
        <v>0</v>
      </c>
      <c r="G5" s="103">
        <f>'Model výchozí (MV)'!G5*Přepočet!K5</f>
        <v>0</v>
      </c>
      <c r="H5" s="103">
        <f>'Model výchozí (MV)'!H5*Přepočet!L5</f>
        <v>0</v>
      </c>
      <c r="I5" s="103">
        <f>'Model výchozí (MV)'!I5*Přepočet!M5</f>
        <v>0</v>
      </c>
      <c r="J5" s="103">
        <f>'Model výchozí (MV)'!J5*Přepočet!N5</f>
        <v>0</v>
      </c>
      <c r="K5" s="103">
        <f>'Model výchozí (MV)'!K5*Přepočet!O5</f>
        <v>0</v>
      </c>
      <c r="L5" s="103">
        <f>'Model výchozí (MV)'!L5*Přepočet!P5</f>
        <v>0</v>
      </c>
      <c r="M5" s="103">
        <f>'Model výchozí (MV)'!M5*Přepočet!Q5</f>
        <v>0</v>
      </c>
      <c r="N5" s="103">
        <f>'Model výchozí (MV)'!N5*Přepočet!R5</f>
        <v>0</v>
      </c>
      <c r="O5" s="103">
        <f>'Model výchozí (MV)'!O5*Přepočet!S5</f>
        <v>0</v>
      </c>
      <c r="P5" s="103">
        <f>'Model výchozí (MV)'!P5*Přepočet!T5</f>
        <v>0</v>
      </c>
      <c r="Q5" s="103">
        <f>'Model výchozí (MV)'!Q5*Přepočet!U5</f>
        <v>0</v>
      </c>
      <c r="R5" s="103">
        <f>'Model výchozí (MV)'!R5*Přepočet!V5</f>
        <v>0</v>
      </c>
      <c r="S5" s="103">
        <f>'Model výchozí (MV)'!S5*Přepočet!W5</f>
        <v>0</v>
      </c>
      <c r="T5" s="103">
        <f>'Model výchozí (MV)'!T5*Přepočet!X5</f>
        <v>0</v>
      </c>
      <c r="U5" s="103">
        <f>'Model výchozí (MV)'!U5*Přepočet!Y5</f>
        <v>0</v>
      </c>
      <c r="V5" s="103">
        <f>'Model výchozí (MV)'!V5*Přepočet!Z5</f>
        <v>0</v>
      </c>
      <c r="W5" s="103">
        <f>'Model výchozí (MV)'!W5*Přepočet!AA5</f>
        <v>0</v>
      </c>
      <c r="X5" s="103">
        <f>'Model výchozí (MV)'!X5*Přepočet!AB5</f>
        <v>0</v>
      </c>
      <c r="Y5" s="103">
        <f>'Model výchozí (MV)'!Y5*Přepočet!AC5</f>
        <v>0</v>
      </c>
      <c r="Z5" s="103">
        <f>'Model výchozí (MV)'!Z5*Přepočet!AD5</f>
        <v>0</v>
      </c>
      <c r="AA5" s="103">
        <f>'Model výchozí (MV)'!AA5*Přepočet!AE5</f>
        <v>0</v>
      </c>
      <c r="AB5" s="103">
        <f>'Model výchozí (MV)'!AB5*Přepočet!AF5</f>
        <v>0</v>
      </c>
      <c r="AC5" s="103">
        <f>'Model výchozí (MV)'!AC5*Přepočet!AG5</f>
        <v>0</v>
      </c>
      <c r="AD5" s="103">
        <f>'Model výchozí (MV)'!AD5*Přepočet!AH5</f>
        <v>0</v>
      </c>
      <c r="AE5" s="103">
        <f>'Model výchozí (MV)'!AE5*Přepočet!AI5</f>
        <v>0</v>
      </c>
      <c r="AF5" s="103">
        <f>'Model výchozí (MV)'!AF5*Přepočet!AJ5</f>
        <v>0</v>
      </c>
      <c r="AG5" s="103">
        <f>'Model výchozí (MV)'!AG5*Přepočet!AK5</f>
        <v>0</v>
      </c>
      <c r="AH5" s="103">
        <f>'Model výchozí (MV)'!AH5*Přepočet!AL5</f>
        <v>0</v>
      </c>
      <c r="AI5" s="103">
        <f>'Model výchozí (MV)'!AI5*Přepočet!AM5</f>
        <v>0</v>
      </c>
      <c r="AJ5" s="103">
        <f>'Model výchozí (MV)'!AJ5*Přepočet!AN5</f>
        <v>0</v>
      </c>
      <c r="AK5" s="85">
        <f>'Model výchozí (MV)'!AK5*Přepočet!AO5</f>
        <v>0</v>
      </c>
      <c r="AL5" s="84">
        <f t="shared" si="1"/>
        <v>0</v>
      </c>
      <c r="AM5" s="136">
        <f t="shared" si="0"/>
        <v>0</v>
      </c>
      <c r="AN5" s="910">
        <f>'Model výchozí (MV)'!AP5</f>
        <v>0</v>
      </c>
      <c r="AO5" s="911">
        <f>'Model výchozí (MV)'!AQ5</f>
        <v>0</v>
      </c>
      <c r="AP5" s="911">
        <f>'Model výchozí (MV)'!AR5</f>
        <v>0</v>
      </c>
      <c r="AQ5" s="912">
        <f>'Model výchozí (MV)'!AS5</f>
        <v>1</v>
      </c>
    </row>
    <row r="6" spans="1:43" ht="14.4" x14ac:dyDescent="0.3">
      <c r="A6" s="4">
        <v>3</v>
      </c>
      <c r="B6" s="45" t="s">
        <v>88</v>
      </c>
      <c r="C6" s="64"/>
      <c r="D6" s="65"/>
      <c r="E6" s="84">
        <f>'Model výchozí (MV)'!E6*Přepočet!I6</f>
        <v>0</v>
      </c>
      <c r="F6" s="103">
        <f>'Model výchozí (MV)'!F6*Přepočet!J6</f>
        <v>0</v>
      </c>
      <c r="G6" s="103">
        <f>'Model výchozí (MV)'!G6*Přepočet!K6</f>
        <v>0</v>
      </c>
      <c r="H6" s="103">
        <f>'Model výchozí (MV)'!H6*Přepočet!L6</f>
        <v>0</v>
      </c>
      <c r="I6" s="103">
        <f>'Model výchozí (MV)'!I6*Přepočet!M6</f>
        <v>0</v>
      </c>
      <c r="J6" s="103">
        <f>'Model výchozí (MV)'!J6*Přepočet!N6</f>
        <v>0</v>
      </c>
      <c r="K6" s="103">
        <f>'Model výchozí (MV)'!K6*Přepočet!O6</f>
        <v>0</v>
      </c>
      <c r="L6" s="103">
        <f>'Model výchozí (MV)'!L6*Přepočet!P6</f>
        <v>0</v>
      </c>
      <c r="M6" s="103">
        <f>'Model výchozí (MV)'!M6*Přepočet!Q6</f>
        <v>0</v>
      </c>
      <c r="N6" s="103">
        <f>'Model výchozí (MV)'!N6*Přepočet!R6</f>
        <v>0</v>
      </c>
      <c r="O6" s="103">
        <f>'Model výchozí (MV)'!O6*Přepočet!S6</f>
        <v>0</v>
      </c>
      <c r="P6" s="103">
        <f>'Model výchozí (MV)'!P6*Přepočet!T6</f>
        <v>0</v>
      </c>
      <c r="Q6" s="103">
        <f>'Model výchozí (MV)'!Q6*Přepočet!U6</f>
        <v>0</v>
      </c>
      <c r="R6" s="103">
        <f>'Model výchozí (MV)'!R6*Přepočet!V6</f>
        <v>0</v>
      </c>
      <c r="S6" s="103">
        <f>'Model výchozí (MV)'!S6*Přepočet!W6</f>
        <v>0</v>
      </c>
      <c r="T6" s="103">
        <f>'Model výchozí (MV)'!T6*Přepočet!X6</f>
        <v>0</v>
      </c>
      <c r="U6" s="103">
        <f>'Model výchozí (MV)'!U6*Přepočet!Y6</f>
        <v>0</v>
      </c>
      <c r="V6" s="103">
        <f>'Model výchozí (MV)'!V6*Přepočet!Z6</f>
        <v>0</v>
      </c>
      <c r="W6" s="103">
        <f>'Model výchozí (MV)'!W6*Přepočet!AA6</f>
        <v>0</v>
      </c>
      <c r="X6" s="103">
        <f>'Model výchozí (MV)'!X6*Přepočet!AB6</f>
        <v>0</v>
      </c>
      <c r="Y6" s="103">
        <f>'Model výchozí (MV)'!Y6*Přepočet!AC6</f>
        <v>0</v>
      </c>
      <c r="Z6" s="103">
        <f>'Model výchozí (MV)'!Z6*Přepočet!AD6</f>
        <v>0</v>
      </c>
      <c r="AA6" s="103">
        <f>'Model výchozí (MV)'!AA6*Přepočet!AE6</f>
        <v>0</v>
      </c>
      <c r="AB6" s="103">
        <f>'Model výchozí (MV)'!AB6*Přepočet!AF6</f>
        <v>0</v>
      </c>
      <c r="AC6" s="103">
        <f>'Model výchozí (MV)'!AC6*Přepočet!AG6</f>
        <v>0</v>
      </c>
      <c r="AD6" s="103">
        <f>'Model výchozí (MV)'!AD6*Přepočet!AH6</f>
        <v>0</v>
      </c>
      <c r="AE6" s="103">
        <f>'Model výchozí (MV)'!AE6*Přepočet!AI6</f>
        <v>0</v>
      </c>
      <c r="AF6" s="103">
        <f>'Model výchozí (MV)'!AF6*Přepočet!AJ6</f>
        <v>0</v>
      </c>
      <c r="AG6" s="103">
        <f>'Model výchozí (MV)'!AG6*Přepočet!AK6</f>
        <v>0</v>
      </c>
      <c r="AH6" s="103">
        <f>'Model výchozí (MV)'!AH6*Přepočet!AL6</f>
        <v>0</v>
      </c>
      <c r="AI6" s="103">
        <f>'Model výchozí (MV)'!AI6*Přepočet!AM6</f>
        <v>0</v>
      </c>
      <c r="AJ6" s="103">
        <f>'Model výchozí (MV)'!AJ6*Přepočet!AN6</f>
        <v>0</v>
      </c>
      <c r="AK6" s="85">
        <f>'Model výchozí (MV)'!AK6*Přepočet!AO6</f>
        <v>0</v>
      </c>
      <c r="AL6" s="84">
        <f t="shared" si="1"/>
        <v>0</v>
      </c>
      <c r="AM6" s="136">
        <f t="shared" si="0"/>
        <v>0</v>
      </c>
      <c r="AN6" s="910">
        <f>'Model výchozí (MV)'!AP6</f>
        <v>0</v>
      </c>
      <c r="AO6" s="911">
        <f>'Model výchozí (MV)'!AQ6</f>
        <v>0</v>
      </c>
      <c r="AP6" s="911">
        <f>'Model výchozí (MV)'!AR6</f>
        <v>0</v>
      </c>
      <c r="AQ6" s="912">
        <f>'Model výchozí (MV)'!AS6</f>
        <v>1</v>
      </c>
    </row>
    <row r="7" spans="1:43" ht="14.4" x14ac:dyDescent="0.3">
      <c r="A7" s="4">
        <v>4</v>
      </c>
      <c r="B7" s="45" t="s">
        <v>89</v>
      </c>
      <c r="C7" s="64"/>
      <c r="D7" s="65"/>
      <c r="E7" s="84">
        <f>'Model výchozí (MV)'!E7*Přepočet!I7</f>
        <v>0</v>
      </c>
      <c r="F7" s="103">
        <f>'Model výchozí (MV)'!F7*Přepočet!J7</f>
        <v>0</v>
      </c>
      <c r="G7" s="103">
        <f>'Model výchozí (MV)'!G7*Přepočet!K7</f>
        <v>0</v>
      </c>
      <c r="H7" s="103">
        <f>'Model výchozí (MV)'!H7*Přepočet!L7</f>
        <v>0</v>
      </c>
      <c r="I7" s="103">
        <f>'Model výchozí (MV)'!I7*Přepočet!M7</f>
        <v>0</v>
      </c>
      <c r="J7" s="103">
        <f>'Model výchozí (MV)'!J7*Přepočet!N7</f>
        <v>0</v>
      </c>
      <c r="K7" s="103">
        <f>'Model výchozí (MV)'!K7*Přepočet!O7</f>
        <v>0</v>
      </c>
      <c r="L7" s="103">
        <f>'Model výchozí (MV)'!L7*Přepočet!P7</f>
        <v>0</v>
      </c>
      <c r="M7" s="103">
        <f>'Model výchozí (MV)'!M7*Přepočet!Q7</f>
        <v>0</v>
      </c>
      <c r="N7" s="103">
        <f>'Model výchozí (MV)'!N7*Přepočet!R7</f>
        <v>0</v>
      </c>
      <c r="O7" s="103">
        <f>'Model výchozí (MV)'!O7*Přepočet!S7</f>
        <v>0</v>
      </c>
      <c r="P7" s="103">
        <f>'Model výchozí (MV)'!P7*Přepočet!T7</f>
        <v>0</v>
      </c>
      <c r="Q7" s="103">
        <f>'Model výchozí (MV)'!Q7*Přepočet!U7</f>
        <v>0</v>
      </c>
      <c r="R7" s="103">
        <f>'Model výchozí (MV)'!R7*Přepočet!V7</f>
        <v>0</v>
      </c>
      <c r="S7" s="103">
        <f>'Model výchozí (MV)'!S7*Přepočet!W7</f>
        <v>0</v>
      </c>
      <c r="T7" s="103">
        <f>'Model výchozí (MV)'!T7*Přepočet!X7</f>
        <v>0</v>
      </c>
      <c r="U7" s="103">
        <f>'Model výchozí (MV)'!U7*Přepočet!Y7</f>
        <v>0</v>
      </c>
      <c r="V7" s="103">
        <f>'Model výchozí (MV)'!V7*Přepočet!Z7</f>
        <v>0</v>
      </c>
      <c r="W7" s="103">
        <f>'Model výchozí (MV)'!W7*Přepočet!AA7</f>
        <v>0</v>
      </c>
      <c r="X7" s="103">
        <f>'Model výchozí (MV)'!X7*Přepočet!AB7</f>
        <v>0</v>
      </c>
      <c r="Y7" s="103">
        <f>'Model výchozí (MV)'!Y7*Přepočet!AC7</f>
        <v>0</v>
      </c>
      <c r="Z7" s="103">
        <f>'Model výchozí (MV)'!Z7*Přepočet!AD7</f>
        <v>0</v>
      </c>
      <c r="AA7" s="103">
        <f>'Model výchozí (MV)'!AA7*Přepočet!AE7</f>
        <v>0</v>
      </c>
      <c r="AB7" s="103">
        <f>'Model výchozí (MV)'!AB7*Přepočet!AF7</f>
        <v>0</v>
      </c>
      <c r="AC7" s="103">
        <f>'Model výchozí (MV)'!AC7*Přepočet!AG7</f>
        <v>0</v>
      </c>
      <c r="AD7" s="103">
        <f>'Model výchozí (MV)'!AD7*Přepočet!AH7</f>
        <v>0</v>
      </c>
      <c r="AE7" s="103">
        <f>'Model výchozí (MV)'!AE7*Přepočet!AI7</f>
        <v>0</v>
      </c>
      <c r="AF7" s="103">
        <f>'Model výchozí (MV)'!AF7*Přepočet!AJ7</f>
        <v>0</v>
      </c>
      <c r="AG7" s="103">
        <f>'Model výchozí (MV)'!AG7*Přepočet!AK7</f>
        <v>0</v>
      </c>
      <c r="AH7" s="103">
        <f>'Model výchozí (MV)'!AH7*Přepočet!AL7</f>
        <v>0</v>
      </c>
      <c r="AI7" s="103">
        <f>'Model výchozí (MV)'!AI7*Přepočet!AM7</f>
        <v>0</v>
      </c>
      <c r="AJ7" s="103">
        <f>'Model výchozí (MV)'!AJ7*Přepočet!AN7</f>
        <v>0</v>
      </c>
      <c r="AK7" s="85">
        <f>'Model výchozí (MV)'!AK7*Přepočet!AO7</f>
        <v>0</v>
      </c>
      <c r="AL7" s="84">
        <f t="shared" si="1"/>
        <v>0</v>
      </c>
      <c r="AM7" s="136">
        <f t="shared" si="0"/>
        <v>0</v>
      </c>
      <c r="AN7" s="910">
        <f>'Model výchozí (MV)'!AP7</f>
        <v>0</v>
      </c>
      <c r="AO7" s="911">
        <f>'Model výchozí (MV)'!AQ7</f>
        <v>0</v>
      </c>
      <c r="AP7" s="911">
        <f>'Model výchozí (MV)'!AR7</f>
        <v>0</v>
      </c>
      <c r="AQ7" s="912">
        <f>'Model výchozí (MV)'!AS7</f>
        <v>1</v>
      </c>
    </row>
    <row r="8" spans="1:43" ht="14.4" x14ac:dyDescent="0.3">
      <c r="A8" s="4">
        <v>5</v>
      </c>
      <c r="B8" s="45" t="s">
        <v>90</v>
      </c>
      <c r="C8" s="64">
        <v>5.0999999999999996</v>
      </c>
      <c r="D8" s="66" t="s">
        <v>91</v>
      </c>
      <c r="E8" s="360">
        <f>'Model výchozí (MV)'!E8*Přepočet!$I8</f>
        <v>0</v>
      </c>
      <c r="F8" s="361">
        <f>'Model výchozí (MV)'!F8*Přepočet!$I8</f>
        <v>0</v>
      </c>
      <c r="G8" s="361">
        <f>'Model výchozí (MV)'!G8*Přepočet!$I8</f>
        <v>0</v>
      </c>
      <c r="H8" s="361">
        <f>'Model výchozí (MV)'!H8*Přepočet!$I8</f>
        <v>0</v>
      </c>
      <c r="I8" s="361">
        <f>'Model výchozí (MV)'!I8*Přepočet!$I8</f>
        <v>0</v>
      </c>
      <c r="J8" s="361">
        <f>'Model výchozí (MV)'!J8*Přepočet!$I8</f>
        <v>0</v>
      </c>
      <c r="K8" s="361">
        <f>'Model výchozí (MV)'!K8*Přepočet!$I8</f>
        <v>0</v>
      </c>
      <c r="L8" s="361">
        <f>'Model výchozí (MV)'!L8*Přepočet!$I8</f>
        <v>0</v>
      </c>
      <c r="M8" s="361">
        <f>'Model výchozí (MV)'!M8*Přepočet!$I8</f>
        <v>0</v>
      </c>
      <c r="N8" s="361">
        <f>'Model výchozí (MV)'!N8*Přepočet!$I8</f>
        <v>0</v>
      </c>
      <c r="O8" s="361">
        <f>'Model výchozí (MV)'!O8*Přepočet!$I8</f>
        <v>0</v>
      </c>
      <c r="P8" s="361">
        <f>'Model výchozí (MV)'!P8*Přepočet!$I8</f>
        <v>0</v>
      </c>
      <c r="Q8" s="361">
        <f>'Model výchozí (MV)'!Q8*Přepočet!$I8</f>
        <v>0</v>
      </c>
      <c r="R8" s="361">
        <f>'Model výchozí (MV)'!R8*Přepočet!$I8</f>
        <v>0</v>
      </c>
      <c r="S8" s="361">
        <f>'Model výchozí (MV)'!S8*Přepočet!$I8</f>
        <v>0</v>
      </c>
      <c r="T8" s="361">
        <f>'Model výchozí (MV)'!T8*Přepočet!$I8</f>
        <v>0</v>
      </c>
      <c r="U8" s="361">
        <f>'Model výchozí (MV)'!U8*Přepočet!$I8</f>
        <v>0</v>
      </c>
      <c r="V8" s="361">
        <f>'Model výchozí (MV)'!V8*Přepočet!$I8</f>
        <v>0</v>
      </c>
      <c r="W8" s="361">
        <f>'Model výchozí (MV)'!W8*Přepočet!$I8</f>
        <v>0</v>
      </c>
      <c r="X8" s="361">
        <f>'Model výchozí (MV)'!X8*Přepočet!$I8</f>
        <v>0</v>
      </c>
      <c r="Y8" s="361">
        <f>'Model výchozí (MV)'!Y8*Přepočet!$I8</f>
        <v>0</v>
      </c>
      <c r="Z8" s="361">
        <f>'Model výchozí (MV)'!Z8*Přepočet!$I8</f>
        <v>0</v>
      </c>
      <c r="AA8" s="361">
        <f>'Model výchozí (MV)'!AA8*Přepočet!$I8</f>
        <v>0</v>
      </c>
      <c r="AB8" s="361">
        <f>'Model výchozí (MV)'!AB8*Přepočet!$I8</f>
        <v>0</v>
      </c>
      <c r="AC8" s="361">
        <f>'Model výchozí (MV)'!AC8*Přepočet!$I8</f>
        <v>0</v>
      </c>
      <c r="AD8" s="361">
        <f>'Model výchozí (MV)'!AD8*Přepočet!$I8</f>
        <v>0</v>
      </c>
      <c r="AE8" s="361">
        <f>'Model výchozí (MV)'!AE8*Přepočet!$I8</f>
        <v>0</v>
      </c>
      <c r="AF8" s="361">
        <f>'Model výchozí (MV)'!AF8*Přepočet!$I8</f>
        <v>0</v>
      </c>
      <c r="AG8" s="361">
        <f>'Model výchozí (MV)'!AG8*Přepočet!$I8</f>
        <v>0</v>
      </c>
      <c r="AH8" s="361">
        <f>'Model výchozí (MV)'!AH8*Přepočet!$I8</f>
        <v>0</v>
      </c>
      <c r="AI8" s="361">
        <f>'Model výchozí (MV)'!AI8*Přepočet!$I8</f>
        <v>0</v>
      </c>
      <c r="AJ8" s="361">
        <f>'Model výchozí (MV)'!AJ8*Přepočet!$I8</f>
        <v>0</v>
      </c>
      <c r="AK8" s="362">
        <f>'Model výchozí (MV)'!AK8*Přepočet!$I8</f>
        <v>0</v>
      </c>
      <c r="AL8" s="84">
        <f t="shared" si="1"/>
        <v>0</v>
      </c>
      <c r="AM8" s="136">
        <f t="shared" si="0"/>
        <v>0</v>
      </c>
      <c r="AN8" s="910">
        <f>'Model výchozí (MV)'!AP8</f>
        <v>0</v>
      </c>
      <c r="AO8" s="911">
        <f>'Model výchozí (MV)'!AQ8</f>
        <v>0</v>
      </c>
      <c r="AP8" s="911">
        <f>'Model výchozí (MV)'!AR8</f>
        <v>1</v>
      </c>
      <c r="AQ8" s="912">
        <f>'Model výchozí (MV)'!AS8</f>
        <v>0</v>
      </c>
    </row>
    <row r="9" spans="1:43" ht="14.4" x14ac:dyDescent="0.3">
      <c r="A9" s="4"/>
      <c r="B9" s="45"/>
      <c r="C9" s="64">
        <v>5.2</v>
      </c>
      <c r="D9" s="66" t="s">
        <v>92</v>
      </c>
      <c r="E9" s="84">
        <f>'Model výchozí (MV)'!E9*Přepočet!I9</f>
        <v>0</v>
      </c>
      <c r="F9" s="103">
        <f>'Model výchozí (MV)'!F9*Přepočet!J9</f>
        <v>0</v>
      </c>
      <c r="G9" s="103">
        <f>'Model výchozí (MV)'!G9*Přepočet!K9</f>
        <v>0</v>
      </c>
      <c r="H9" s="103">
        <f>'Model výchozí (MV)'!H9*Přepočet!L9</f>
        <v>0</v>
      </c>
      <c r="I9" s="103">
        <f>'Model výchozí (MV)'!I9*Přepočet!M9</f>
        <v>0</v>
      </c>
      <c r="J9" s="103">
        <f>'Model výchozí (MV)'!J9*Přepočet!N9</f>
        <v>0</v>
      </c>
      <c r="K9" s="103">
        <f>'Model výchozí (MV)'!K9*Přepočet!O9</f>
        <v>0</v>
      </c>
      <c r="L9" s="103">
        <f>'Model výchozí (MV)'!L9*Přepočet!P9</f>
        <v>0</v>
      </c>
      <c r="M9" s="103">
        <f>'Model výchozí (MV)'!M9*Přepočet!Q9</f>
        <v>0</v>
      </c>
      <c r="N9" s="103">
        <f>'Model výchozí (MV)'!N9*Přepočet!R9</f>
        <v>0</v>
      </c>
      <c r="O9" s="103">
        <f>'Model výchozí (MV)'!O9*Přepočet!S9</f>
        <v>0</v>
      </c>
      <c r="P9" s="103">
        <f>'Model výchozí (MV)'!P9*Přepočet!T9</f>
        <v>0</v>
      </c>
      <c r="Q9" s="103">
        <f>'Model výchozí (MV)'!Q9*Přepočet!U9</f>
        <v>0</v>
      </c>
      <c r="R9" s="103">
        <f>'Model výchozí (MV)'!R9*Přepočet!V9</f>
        <v>0</v>
      </c>
      <c r="S9" s="103">
        <f>'Model výchozí (MV)'!S9*Přepočet!W9</f>
        <v>0</v>
      </c>
      <c r="T9" s="103">
        <f>'Model výchozí (MV)'!T9*Přepočet!X9</f>
        <v>0</v>
      </c>
      <c r="U9" s="103">
        <f>'Model výchozí (MV)'!U9*Přepočet!Y9</f>
        <v>0</v>
      </c>
      <c r="V9" s="103">
        <f>'Model výchozí (MV)'!V9*Přepočet!Z9</f>
        <v>0</v>
      </c>
      <c r="W9" s="103">
        <f>'Model výchozí (MV)'!W9*Přepočet!AA9</f>
        <v>0</v>
      </c>
      <c r="X9" s="103">
        <f>'Model výchozí (MV)'!X9*Přepočet!AB9</f>
        <v>0</v>
      </c>
      <c r="Y9" s="103">
        <f>'Model výchozí (MV)'!Y9*Přepočet!AC9</f>
        <v>0</v>
      </c>
      <c r="Z9" s="103">
        <f>'Model výchozí (MV)'!Z9*Přepočet!AD9</f>
        <v>0</v>
      </c>
      <c r="AA9" s="103">
        <f>'Model výchozí (MV)'!AA9*Přepočet!AE9</f>
        <v>0</v>
      </c>
      <c r="AB9" s="103">
        <f>'Model výchozí (MV)'!AB9*Přepočet!AF9</f>
        <v>0</v>
      </c>
      <c r="AC9" s="103">
        <f>'Model výchozí (MV)'!AC9*Přepočet!AG9</f>
        <v>0</v>
      </c>
      <c r="AD9" s="103">
        <f>'Model výchozí (MV)'!AD9*Přepočet!AH9</f>
        <v>0</v>
      </c>
      <c r="AE9" s="103">
        <f>'Model výchozí (MV)'!AE9*Přepočet!AI9</f>
        <v>0</v>
      </c>
      <c r="AF9" s="103">
        <f>'Model výchozí (MV)'!AF9*Přepočet!AJ9</f>
        <v>0</v>
      </c>
      <c r="AG9" s="103">
        <f>'Model výchozí (MV)'!AG9*Přepočet!AK9</f>
        <v>0</v>
      </c>
      <c r="AH9" s="103">
        <f>'Model výchozí (MV)'!AH9*Přepočet!AL9</f>
        <v>0</v>
      </c>
      <c r="AI9" s="103">
        <f>'Model výchozí (MV)'!AI9*Přepočet!AM9</f>
        <v>0</v>
      </c>
      <c r="AJ9" s="103">
        <f>'Model výchozí (MV)'!AJ9*Přepočet!AN9</f>
        <v>0</v>
      </c>
      <c r="AK9" s="85">
        <f>'Model výchozí (MV)'!AK9*Přepočet!AO9</f>
        <v>0</v>
      </c>
      <c r="AL9" s="84">
        <f t="shared" si="1"/>
        <v>0</v>
      </c>
      <c r="AM9" s="136">
        <f t="shared" si="0"/>
        <v>0</v>
      </c>
      <c r="AN9" s="910">
        <f>'Model výchozí (MV)'!AP9</f>
        <v>0</v>
      </c>
      <c r="AO9" s="911">
        <f>'Model výchozí (MV)'!AQ9</f>
        <v>0</v>
      </c>
      <c r="AP9" s="911">
        <f>'Model výchozí (MV)'!AR9</f>
        <v>0</v>
      </c>
      <c r="AQ9" s="912">
        <f>'Model výchozí (MV)'!AS9</f>
        <v>1</v>
      </c>
    </row>
    <row r="10" spans="1:43" ht="14.4" x14ac:dyDescent="0.3">
      <c r="A10" s="4">
        <v>6</v>
      </c>
      <c r="B10" s="45" t="s">
        <v>93</v>
      </c>
      <c r="C10" s="64"/>
      <c r="D10" s="65"/>
      <c r="E10" s="360">
        <f>'Model výchozí (MV)'!E10*Přepočet!$I10</f>
        <v>0</v>
      </c>
      <c r="F10" s="361">
        <f>'Model výchozí (MV)'!F10*Přepočet!$I10</f>
        <v>0</v>
      </c>
      <c r="G10" s="361">
        <f>'Model výchozí (MV)'!G10*Přepočet!$I10</f>
        <v>0</v>
      </c>
      <c r="H10" s="361">
        <f>'Model výchozí (MV)'!H10*Přepočet!$I10</f>
        <v>0</v>
      </c>
      <c r="I10" s="361">
        <f>'Model výchozí (MV)'!I10*Přepočet!$I10</f>
        <v>0</v>
      </c>
      <c r="J10" s="361">
        <f>'Model výchozí (MV)'!J10*Přepočet!$I10</f>
        <v>0</v>
      </c>
      <c r="K10" s="361">
        <f>'Model výchozí (MV)'!K10*Přepočet!$I10</f>
        <v>0</v>
      </c>
      <c r="L10" s="361">
        <f>'Model výchozí (MV)'!L10*Přepočet!$I10</f>
        <v>0</v>
      </c>
      <c r="M10" s="361">
        <f>'Model výchozí (MV)'!M10*Přepočet!$I10</f>
        <v>0</v>
      </c>
      <c r="N10" s="361">
        <f>'Model výchozí (MV)'!N10*Přepočet!$I10</f>
        <v>0</v>
      </c>
      <c r="O10" s="361">
        <f>'Model výchozí (MV)'!O10*Přepočet!$I10</f>
        <v>0</v>
      </c>
      <c r="P10" s="361">
        <f>'Model výchozí (MV)'!P10*Přepočet!$I10</f>
        <v>0</v>
      </c>
      <c r="Q10" s="361">
        <f>'Model výchozí (MV)'!Q10*Přepočet!$I10</f>
        <v>0</v>
      </c>
      <c r="R10" s="361">
        <f>'Model výchozí (MV)'!R10*Přepočet!$I10</f>
        <v>0</v>
      </c>
      <c r="S10" s="361">
        <f>'Model výchozí (MV)'!S10*Přepočet!$I10</f>
        <v>0</v>
      </c>
      <c r="T10" s="361">
        <f>'Model výchozí (MV)'!T10*Přepočet!$I10</f>
        <v>0</v>
      </c>
      <c r="U10" s="361">
        <f>'Model výchozí (MV)'!U10*Přepočet!$I10</f>
        <v>0</v>
      </c>
      <c r="V10" s="361">
        <f>'Model výchozí (MV)'!V10*Přepočet!$I10</f>
        <v>0</v>
      </c>
      <c r="W10" s="361">
        <f>'Model výchozí (MV)'!W10*Přepočet!$I10</f>
        <v>0</v>
      </c>
      <c r="X10" s="361">
        <f>'Model výchozí (MV)'!X10*Přepočet!$I10</f>
        <v>0</v>
      </c>
      <c r="Y10" s="361">
        <f>'Model výchozí (MV)'!Y10*Přepočet!$I10</f>
        <v>0</v>
      </c>
      <c r="Z10" s="361">
        <f>'Model výchozí (MV)'!Z10*Přepočet!$I10</f>
        <v>0</v>
      </c>
      <c r="AA10" s="361">
        <f>'Model výchozí (MV)'!AA10*Přepočet!$I10</f>
        <v>0</v>
      </c>
      <c r="AB10" s="361">
        <f>'Model výchozí (MV)'!AB10*Přepočet!$I10</f>
        <v>0</v>
      </c>
      <c r="AC10" s="361">
        <f>'Model výchozí (MV)'!AC10*Přepočet!$I10</f>
        <v>0</v>
      </c>
      <c r="AD10" s="361">
        <f>'Model výchozí (MV)'!AD10*Přepočet!$I10</f>
        <v>0</v>
      </c>
      <c r="AE10" s="361">
        <f>'Model výchozí (MV)'!AE10*Přepočet!$I10</f>
        <v>0</v>
      </c>
      <c r="AF10" s="361">
        <f>'Model výchozí (MV)'!AF10*Přepočet!$I10</f>
        <v>0</v>
      </c>
      <c r="AG10" s="361">
        <f>'Model výchozí (MV)'!AG10*Přepočet!$I10</f>
        <v>0</v>
      </c>
      <c r="AH10" s="361">
        <f>'Model výchozí (MV)'!AH10*Přepočet!$I10</f>
        <v>0</v>
      </c>
      <c r="AI10" s="361">
        <f>'Model výchozí (MV)'!AI10*Přepočet!$I10</f>
        <v>0</v>
      </c>
      <c r="AJ10" s="361">
        <f>'Model výchozí (MV)'!AJ10*Přepočet!$I10</f>
        <v>0</v>
      </c>
      <c r="AK10" s="362">
        <f>'Model výchozí (MV)'!AK10*Přepočet!$I10</f>
        <v>0</v>
      </c>
      <c r="AL10" s="84">
        <f t="shared" si="1"/>
        <v>0</v>
      </c>
      <c r="AM10" s="136">
        <f t="shared" si="0"/>
        <v>0</v>
      </c>
      <c r="AN10" s="910">
        <f>'Model výchozí (MV)'!AP10</f>
        <v>0</v>
      </c>
      <c r="AO10" s="911">
        <f>'Model výchozí (MV)'!AQ10</f>
        <v>0</v>
      </c>
      <c r="AP10" s="911">
        <f>'Model výchozí (MV)'!AR10</f>
        <v>1</v>
      </c>
      <c r="AQ10" s="912">
        <f>'Model výchozí (MV)'!AS10</f>
        <v>0</v>
      </c>
    </row>
    <row r="11" spans="1:43" ht="14.4" x14ac:dyDescent="0.3">
      <c r="A11" s="4">
        <v>7</v>
      </c>
      <c r="B11" s="45" t="s">
        <v>94</v>
      </c>
      <c r="C11" s="64">
        <v>7.1</v>
      </c>
      <c r="D11" s="65" t="s">
        <v>95</v>
      </c>
      <c r="E11" s="84">
        <f>'Model výchozí (MV)'!E11*Přepočet!I11</f>
        <v>0</v>
      </c>
      <c r="F11" s="103">
        <f>'Model výchozí (MV)'!F11*Přepočet!J11</f>
        <v>0</v>
      </c>
      <c r="G11" s="103">
        <f>'Model výchozí (MV)'!G11*Přepočet!K11</f>
        <v>0</v>
      </c>
      <c r="H11" s="103">
        <f>'Model výchozí (MV)'!H11*Přepočet!L11</f>
        <v>0</v>
      </c>
      <c r="I11" s="103">
        <f>'Model výchozí (MV)'!I11*Přepočet!M11</f>
        <v>0</v>
      </c>
      <c r="J11" s="103">
        <f>'Model výchozí (MV)'!J11*Přepočet!N11</f>
        <v>0</v>
      </c>
      <c r="K11" s="103">
        <f>'Model výchozí (MV)'!K11*Přepočet!O11</f>
        <v>0</v>
      </c>
      <c r="L11" s="103">
        <f>'Model výchozí (MV)'!L11*Přepočet!P11</f>
        <v>0</v>
      </c>
      <c r="M11" s="103">
        <f>'Model výchozí (MV)'!M11*Přepočet!Q11</f>
        <v>0</v>
      </c>
      <c r="N11" s="103">
        <f>'Model výchozí (MV)'!N11*Přepočet!R11</f>
        <v>0</v>
      </c>
      <c r="O11" s="103">
        <f>'Model výchozí (MV)'!O11*Přepočet!S11</f>
        <v>0</v>
      </c>
      <c r="P11" s="103">
        <f>'Model výchozí (MV)'!P11*Přepočet!T11</f>
        <v>0</v>
      </c>
      <c r="Q11" s="103">
        <f>'Model výchozí (MV)'!Q11*Přepočet!U11</f>
        <v>0</v>
      </c>
      <c r="R11" s="103">
        <f>'Model výchozí (MV)'!R11*Přepočet!V11</f>
        <v>0</v>
      </c>
      <c r="S11" s="103">
        <f>'Model výchozí (MV)'!S11*Přepočet!W11</f>
        <v>0</v>
      </c>
      <c r="T11" s="103">
        <f>'Model výchozí (MV)'!T11*Přepočet!X11</f>
        <v>0</v>
      </c>
      <c r="U11" s="103">
        <f>'Model výchozí (MV)'!U11*Přepočet!Y11</f>
        <v>0</v>
      </c>
      <c r="V11" s="103">
        <f>'Model výchozí (MV)'!V11*Přepočet!Z11</f>
        <v>0</v>
      </c>
      <c r="W11" s="103">
        <f>'Model výchozí (MV)'!W11*Přepočet!AA11</f>
        <v>0</v>
      </c>
      <c r="X11" s="103">
        <f>'Model výchozí (MV)'!X11*Přepočet!AB11</f>
        <v>0</v>
      </c>
      <c r="Y11" s="103">
        <f>'Model výchozí (MV)'!Y11*Přepočet!AC11</f>
        <v>0</v>
      </c>
      <c r="Z11" s="103">
        <f>'Model výchozí (MV)'!Z11*Přepočet!AD11</f>
        <v>0</v>
      </c>
      <c r="AA11" s="103">
        <f>'Model výchozí (MV)'!AA11*Přepočet!AE11</f>
        <v>0</v>
      </c>
      <c r="AB11" s="103">
        <f>'Model výchozí (MV)'!AB11*Přepočet!AF11</f>
        <v>0</v>
      </c>
      <c r="AC11" s="103">
        <f>'Model výchozí (MV)'!AC11*Přepočet!AG11</f>
        <v>0</v>
      </c>
      <c r="AD11" s="103">
        <f>'Model výchozí (MV)'!AD11*Přepočet!AH11</f>
        <v>0</v>
      </c>
      <c r="AE11" s="103">
        <f>'Model výchozí (MV)'!AE11*Přepočet!AI11</f>
        <v>0</v>
      </c>
      <c r="AF11" s="103">
        <f>'Model výchozí (MV)'!AF11*Přepočet!AJ11</f>
        <v>0</v>
      </c>
      <c r="AG11" s="103">
        <f>'Model výchozí (MV)'!AG11*Přepočet!AK11</f>
        <v>0</v>
      </c>
      <c r="AH11" s="103">
        <f>'Model výchozí (MV)'!AH11*Přepočet!AL11</f>
        <v>0</v>
      </c>
      <c r="AI11" s="103">
        <f>'Model výchozí (MV)'!AI11*Přepočet!AM11</f>
        <v>0</v>
      </c>
      <c r="AJ11" s="103">
        <f>'Model výchozí (MV)'!AJ11*Přepočet!AN11</f>
        <v>0</v>
      </c>
      <c r="AK11" s="85">
        <f>'Model výchozí (MV)'!AK11*Přepočet!AO11</f>
        <v>0</v>
      </c>
      <c r="AL11" s="84">
        <f t="shared" si="1"/>
        <v>0</v>
      </c>
      <c r="AM11" s="136">
        <f t="shared" si="0"/>
        <v>0</v>
      </c>
      <c r="AN11" s="910">
        <f>'Model výchozí (MV)'!AP11</f>
        <v>0</v>
      </c>
      <c r="AO11" s="911">
        <f>'Model výchozí (MV)'!AQ11</f>
        <v>0</v>
      </c>
      <c r="AP11" s="911">
        <f>'Model výchozí (MV)'!AR11</f>
        <v>0</v>
      </c>
      <c r="AQ11" s="912">
        <f>'Model výchozí (MV)'!AS11</f>
        <v>1</v>
      </c>
    </row>
    <row r="12" spans="1:43" ht="14.4" x14ac:dyDescent="0.3">
      <c r="A12" s="4"/>
      <c r="B12" s="45"/>
      <c r="C12" s="64" t="s">
        <v>96</v>
      </c>
      <c r="D12" s="65" t="s">
        <v>97</v>
      </c>
      <c r="E12" s="84">
        <f>'Model výchozí (MV)'!E12*Přepočet!I12</f>
        <v>0</v>
      </c>
      <c r="F12" s="103">
        <f>'Model výchozí (MV)'!F12*Přepočet!J12</f>
        <v>0</v>
      </c>
      <c r="G12" s="103">
        <f>'Model výchozí (MV)'!G12*Přepočet!K12</f>
        <v>0</v>
      </c>
      <c r="H12" s="103">
        <f>'Model výchozí (MV)'!H12*Přepočet!L12</f>
        <v>0</v>
      </c>
      <c r="I12" s="103">
        <f>'Model výchozí (MV)'!I12*Přepočet!M12</f>
        <v>0</v>
      </c>
      <c r="J12" s="103">
        <f>'Model výchozí (MV)'!J12*Přepočet!N12</f>
        <v>0</v>
      </c>
      <c r="K12" s="103">
        <f>'Model výchozí (MV)'!K12*Přepočet!O12</f>
        <v>0</v>
      </c>
      <c r="L12" s="103">
        <f>'Model výchozí (MV)'!L12*Přepočet!P12</f>
        <v>0</v>
      </c>
      <c r="M12" s="103">
        <f>'Model výchozí (MV)'!M12*Přepočet!Q12</f>
        <v>0</v>
      </c>
      <c r="N12" s="103">
        <f>'Model výchozí (MV)'!N12*Přepočet!R12</f>
        <v>0</v>
      </c>
      <c r="O12" s="103">
        <f>'Model výchozí (MV)'!O12*Přepočet!S12</f>
        <v>0</v>
      </c>
      <c r="P12" s="103">
        <f>'Model výchozí (MV)'!P12*Přepočet!T12</f>
        <v>0</v>
      </c>
      <c r="Q12" s="103">
        <f>'Model výchozí (MV)'!Q12*Přepočet!U12</f>
        <v>0</v>
      </c>
      <c r="R12" s="103">
        <f>'Model výchozí (MV)'!R12*Přepočet!V12</f>
        <v>0</v>
      </c>
      <c r="S12" s="103">
        <f>'Model výchozí (MV)'!S12*Přepočet!W12</f>
        <v>0</v>
      </c>
      <c r="T12" s="103">
        <f>'Model výchozí (MV)'!T12*Přepočet!X12</f>
        <v>0</v>
      </c>
      <c r="U12" s="103">
        <f>'Model výchozí (MV)'!U12*Přepočet!Y12</f>
        <v>0</v>
      </c>
      <c r="V12" s="103">
        <f>'Model výchozí (MV)'!V12*Přepočet!Z12</f>
        <v>0</v>
      </c>
      <c r="W12" s="103">
        <f>'Model výchozí (MV)'!W12*Přepočet!AA12</f>
        <v>0</v>
      </c>
      <c r="X12" s="103">
        <f>'Model výchozí (MV)'!X12*Přepočet!AB12</f>
        <v>0</v>
      </c>
      <c r="Y12" s="103">
        <f>'Model výchozí (MV)'!Y12*Přepočet!AC12</f>
        <v>0</v>
      </c>
      <c r="Z12" s="103">
        <f>'Model výchozí (MV)'!Z12*Přepočet!AD12</f>
        <v>0</v>
      </c>
      <c r="AA12" s="103">
        <f>'Model výchozí (MV)'!AA12*Přepočet!AE12</f>
        <v>0</v>
      </c>
      <c r="AB12" s="103">
        <f>'Model výchozí (MV)'!AB12*Přepočet!AF12</f>
        <v>0</v>
      </c>
      <c r="AC12" s="103">
        <f>'Model výchozí (MV)'!AC12*Přepočet!AG12</f>
        <v>0</v>
      </c>
      <c r="AD12" s="103">
        <f>'Model výchozí (MV)'!AD12*Přepočet!AH12</f>
        <v>0</v>
      </c>
      <c r="AE12" s="103">
        <f>'Model výchozí (MV)'!AE12*Přepočet!AI12</f>
        <v>0</v>
      </c>
      <c r="AF12" s="103">
        <f>'Model výchozí (MV)'!AF12*Přepočet!AJ12</f>
        <v>0</v>
      </c>
      <c r="AG12" s="103">
        <f>'Model výchozí (MV)'!AG12*Přepočet!AK12</f>
        <v>0</v>
      </c>
      <c r="AH12" s="103">
        <f>'Model výchozí (MV)'!AH12*Přepočet!AL12</f>
        <v>0</v>
      </c>
      <c r="AI12" s="103">
        <f>'Model výchozí (MV)'!AI12*Přepočet!AM12</f>
        <v>0</v>
      </c>
      <c r="AJ12" s="103">
        <f>'Model výchozí (MV)'!AJ12*Přepočet!AN12</f>
        <v>0</v>
      </c>
      <c r="AK12" s="85">
        <f>'Model výchozí (MV)'!AK12*Přepočet!AO12</f>
        <v>0</v>
      </c>
      <c r="AL12" s="84">
        <f t="shared" si="1"/>
        <v>0</v>
      </c>
      <c r="AM12" s="136">
        <f t="shared" si="0"/>
        <v>0</v>
      </c>
      <c r="AN12" s="910">
        <f>'Model výchozí (MV)'!AP12</f>
        <v>0</v>
      </c>
      <c r="AO12" s="911">
        <f>'Model výchozí (MV)'!AQ12</f>
        <v>0</v>
      </c>
      <c r="AP12" s="911">
        <f>'Model výchozí (MV)'!AR12</f>
        <v>0</v>
      </c>
      <c r="AQ12" s="912">
        <f>'Model výchozí (MV)'!AS12</f>
        <v>1</v>
      </c>
    </row>
    <row r="13" spans="1:43" ht="14.4" x14ac:dyDescent="0.3">
      <c r="A13" s="4"/>
      <c r="B13" s="45"/>
      <c r="C13" s="64" t="s">
        <v>98</v>
      </c>
      <c r="D13" s="65" t="s">
        <v>99</v>
      </c>
      <c r="E13" s="84">
        <f>'Model výchozí (MV)'!E13*Přepočet!I13</f>
        <v>0</v>
      </c>
      <c r="F13" s="103">
        <f>'Model výchozí (MV)'!F13*Přepočet!J13</f>
        <v>0</v>
      </c>
      <c r="G13" s="103">
        <f>'Model výchozí (MV)'!G13*Přepočet!K13</f>
        <v>0</v>
      </c>
      <c r="H13" s="103">
        <f>'Model výchozí (MV)'!H13*Přepočet!L13</f>
        <v>0</v>
      </c>
      <c r="I13" s="103">
        <f>'Model výchozí (MV)'!I13*Přepočet!M13</f>
        <v>0</v>
      </c>
      <c r="J13" s="103">
        <f>'Model výchozí (MV)'!J13*Přepočet!N13</f>
        <v>0</v>
      </c>
      <c r="K13" s="103">
        <f>'Model výchozí (MV)'!K13*Přepočet!O13</f>
        <v>0</v>
      </c>
      <c r="L13" s="103">
        <f>'Model výchozí (MV)'!L13*Přepočet!P13</f>
        <v>0</v>
      </c>
      <c r="M13" s="103">
        <f>'Model výchozí (MV)'!M13*Přepočet!Q13</f>
        <v>0</v>
      </c>
      <c r="N13" s="103">
        <f>'Model výchozí (MV)'!N13*Přepočet!R13</f>
        <v>0</v>
      </c>
      <c r="O13" s="103">
        <f>'Model výchozí (MV)'!O13*Přepočet!S13</f>
        <v>0</v>
      </c>
      <c r="P13" s="103">
        <f>'Model výchozí (MV)'!P13*Přepočet!T13</f>
        <v>0</v>
      </c>
      <c r="Q13" s="103">
        <f>'Model výchozí (MV)'!Q13*Přepočet!U13</f>
        <v>0</v>
      </c>
      <c r="R13" s="103">
        <f>'Model výchozí (MV)'!R13*Přepočet!V13</f>
        <v>0</v>
      </c>
      <c r="S13" s="103">
        <f>'Model výchozí (MV)'!S13*Přepočet!W13</f>
        <v>0</v>
      </c>
      <c r="T13" s="103">
        <f>'Model výchozí (MV)'!T13*Přepočet!X13</f>
        <v>0</v>
      </c>
      <c r="U13" s="103">
        <f>'Model výchozí (MV)'!U13*Přepočet!Y13</f>
        <v>0</v>
      </c>
      <c r="V13" s="103">
        <f>'Model výchozí (MV)'!V13*Přepočet!Z13</f>
        <v>0</v>
      </c>
      <c r="W13" s="103">
        <f>'Model výchozí (MV)'!W13*Přepočet!AA13</f>
        <v>0</v>
      </c>
      <c r="X13" s="103">
        <f>'Model výchozí (MV)'!X13*Přepočet!AB13</f>
        <v>0</v>
      </c>
      <c r="Y13" s="103">
        <f>'Model výchozí (MV)'!Y13*Přepočet!AC13</f>
        <v>0</v>
      </c>
      <c r="Z13" s="103">
        <f>'Model výchozí (MV)'!Z13*Přepočet!AD13</f>
        <v>0</v>
      </c>
      <c r="AA13" s="103">
        <f>'Model výchozí (MV)'!AA13*Přepočet!AE13</f>
        <v>0</v>
      </c>
      <c r="AB13" s="103">
        <f>'Model výchozí (MV)'!AB13*Přepočet!AF13</f>
        <v>0</v>
      </c>
      <c r="AC13" s="103">
        <f>'Model výchozí (MV)'!AC13*Přepočet!AG13</f>
        <v>0</v>
      </c>
      <c r="AD13" s="103">
        <f>'Model výchozí (MV)'!AD13*Přepočet!AH13</f>
        <v>0</v>
      </c>
      <c r="AE13" s="103">
        <f>'Model výchozí (MV)'!AE13*Přepočet!AI13</f>
        <v>0</v>
      </c>
      <c r="AF13" s="103">
        <f>'Model výchozí (MV)'!AF13*Přepočet!AJ13</f>
        <v>0</v>
      </c>
      <c r="AG13" s="103">
        <f>'Model výchozí (MV)'!AG13*Přepočet!AK13</f>
        <v>0</v>
      </c>
      <c r="AH13" s="103">
        <f>'Model výchozí (MV)'!AH13*Přepočet!AL13</f>
        <v>0</v>
      </c>
      <c r="AI13" s="103">
        <f>'Model výchozí (MV)'!AI13*Přepočet!AM13</f>
        <v>0</v>
      </c>
      <c r="AJ13" s="103">
        <f>'Model výchozí (MV)'!AJ13*Přepočet!AN13</f>
        <v>0</v>
      </c>
      <c r="AK13" s="85">
        <f>'Model výchozí (MV)'!AK13*Přepočet!AO13</f>
        <v>0</v>
      </c>
      <c r="AL13" s="84">
        <f t="shared" si="1"/>
        <v>0</v>
      </c>
      <c r="AM13" s="136">
        <f t="shared" si="0"/>
        <v>0</v>
      </c>
      <c r="AN13" s="910">
        <f>'Model výchozí (MV)'!AP13</f>
        <v>0</v>
      </c>
      <c r="AO13" s="911">
        <f>'Model výchozí (MV)'!AQ13</f>
        <v>0</v>
      </c>
      <c r="AP13" s="911">
        <f>'Model výchozí (MV)'!AR13</f>
        <v>0</v>
      </c>
      <c r="AQ13" s="912">
        <f>'Model výchozí (MV)'!AS13</f>
        <v>1</v>
      </c>
    </row>
    <row r="14" spans="1:43" ht="14.4" x14ac:dyDescent="0.3">
      <c r="A14" s="4"/>
      <c r="B14" s="45"/>
      <c r="C14" s="64" t="s">
        <v>100</v>
      </c>
      <c r="D14" s="65" t="s">
        <v>101</v>
      </c>
      <c r="E14" s="84">
        <f>'Model výchozí (MV)'!E14*Přepočet!I14</f>
        <v>0</v>
      </c>
      <c r="F14" s="103">
        <f>'Model výchozí (MV)'!F14*Přepočet!J14</f>
        <v>0</v>
      </c>
      <c r="G14" s="103">
        <f>'Model výchozí (MV)'!G14*Přepočet!K14</f>
        <v>0</v>
      </c>
      <c r="H14" s="103">
        <f>'Model výchozí (MV)'!H14*Přepočet!L14</f>
        <v>0</v>
      </c>
      <c r="I14" s="103">
        <f>'Model výchozí (MV)'!I14*Přepočet!M14</f>
        <v>0</v>
      </c>
      <c r="J14" s="103">
        <f>'Model výchozí (MV)'!J14*Přepočet!N14</f>
        <v>0</v>
      </c>
      <c r="K14" s="103">
        <f>'Model výchozí (MV)'!K14*Přepočet!O14</f>
        <v>0</v>
      </c>
      <c r="L14" s="103">
        <f>'Model výchozí (MV)'!L14*Přepočet!P14</f>
        <v>0</v>
      </c>
      <c r="M14" s="103">
        <f>'Model výchozí (MV)'!M14*Přepočet!Q14</f>
        <v>0</v>
      </c>
      <c r="N14" s="103">
        <f>'Model výchozí (MV)'!N14*Přepočet!R14</f>
        <v>0</v>
      </c>
      <c r="O14" s="103">
        <f>'Model výchozí (MV)'!O14*Přepočet!S14</f>
        <v>0</v>
      </c>
      <c r="P14" s="103">
        <f>'Model výchozí (MV)'!P14*Přepočet!T14</f>
        <v>0</v>
      </c>
      <c r="Q14" s="103">
        <f>'Model výchozí (MV)'!Q14*Přepočet!U14</f>
        <v>0</v>
      </c>
      <c r="R14" s="103">
        <f>'Model výchozí (MV)'!R14*Přepočet!V14</f>
        <v>0</v>
      </c>
      <c r="S14" s="103">
        <f>'Model výchozí (MV)'!S14*Přepočet!W14</f>
        <v>0</v>
      </c>
      <c r="T14" s="103">
        <f>'Model výchozí (MV)'!T14*Přepočet!X14</f>
        <v>0</v>
      </c>
      <c r="U14" s="103">
        <f>'Model výchozí (MV)'!U14*Přepočet!Y14</f>
        <v>0</v>
      </c>
      <c r="V14" s="103">
        <f>'Model výchozí (MV)'!V14*Přepočet!Z14</f>
        <v>0</v>
      </c>
      <c r="W14" s="103">
        <f>'Model výchozí (MV)'!W14*Přepočet!AA14</f>
        <v>0</v>
      </c>
      <c r="X14" s="103">
        <f>'Model výchozí (MV)'!X14*Přepočet!AB14</f>
        <v>0</v>
      </c>
      <c r="Y14" s="103">
        <f>'Model výchozí (MV)'!Y14*Přepočet!AC14</f>
        <v>0</v>
      </c>
      <c r="Z14" s="103">
        <f>'Model výchozí (MV)'!Z14*Přepočet!AD14</f>
        <v>0</v>
      </c>
      <c r="AA14" s="103">
        <f>'Model výchozí (MV)'!AA14*Přepočet!AE14</f>
        <v>0</v>
      </c>
      <c r="AB14" s="103">
        <f>'Model výchozí (MV)'!AB14*Přepočet!AF14</f>
        <v>0</v>
      </c>
      <c r="AC14" s="103">
        <f>'Model výchozí (MV)'!AC14*Přepočet!AG14</f>
        <v>0</v>
      </c>
      <c r="AD14" s="103">
        <f>'Model výchozí (MV)'!AD14*Přepočet!AH14</f>
        <v>0</v>
      </c>
      <c r="AE14" s="103">
        <f>'Model výchozí (MV)'!AE14*Přepočet!AI14</f>
        <v>0</v>
      </c>
      <c r="AF14" s="103">
        <f>'Model výchozí (MV)'!AF14*Přepočet!AJ14</f>
        <v>0</v>
      </c>
      <c r="AG14" s="103">
        <f>'Model výchozí (MV)'!AG14*Přepočet!AK14</f>
        <v>0</v>
      </c>
      <c r="AH14" s="103">
        <f>'Model výchozí (MV)'!AH14*Přepočet!AL14</f>
        <v>0</v>
      </c>
      <c r="AI14" s="103">
        <f>'Model výchozí (MV)'!AI14*Přepočet!AM14</f>
        <v>0</v>
      </c>
      <c r="AJ14" s="103">
        <f>'Model výchozí (MV)'!AJ14*Přepočet!AN14</f>
        <v>0</v>
      </c>
      <c r="AK14" s="85">
        <f>'Model výchozí (MV)'!AK14*Přepočet!AO14</f>
        <v>0</v>
      </c>
      <c r="AL14" s="84">
        <f t="shared" si="1"/>
        <v>0</v>
      </c>
      <c r="AM14" s="136">
        <f t="shared" si="0"/>
        <v>0</v>
      </c>
      <c r="AN14" s="910">
        <f>'Model výchozí (MV)'!AP14</f>
        <v>0</v>
      </c>
      <c r="AO14" s="911">
        <f>'Model výchozí (MV)'!AQ14</f>
        <v>0</v>
      </c>
      <c r="AP14" s="911">
        <f>'Model výchozí (MV)'!AR14</f>
        <v>0</v>
      </c>
      <c r="AQ14" s="912">
        <f>'Model výchozí (MV)'!AS14</f>
        <v>1</v>
      </c>
    </row>
    <row r="15" spans="1:43" ht="14.4" x14ac:dyDescent="0.3">
      <c r="A15" s="4">
        <v>8</v>
      </c>
      <c r="B15" s="45" t="s">
        <v>102</v>
      </c>
      <c r="C15" s="64">
        <v>8.1</v>
      </c>
      <c r="D15" s="65" t="s">
        <v>95</v>
      </c>
      <c r="E15" s="84">
        <f>'Model výchozí (MV)'!E15*Přepočet!I15</f>
        <v>0</v>
      </c>
      <c r="F15" s="103">
        <f>'Model výchozí (MV)'!F15*Přepočet!J15</f>
        <v>0</v>
      </c>
      <c r="G15" s="103">
        <f>'Model výchozí (MV)'!G15*Přepočet!K15</f>
        <v>0</v>
      </c>
      <c r="H15" s="103">
        <f>'Model výchozí (MV)'!H15*Přepočet!L15</f>
        <v>0</v>
      </c>
      <c r="I15" s="103">
        <f>'Model výchozí (MV)'!I15*Přepočet!M15</f>
        <v>0</v>
      </c>
      <c r="J15" s="103">
        <f>'Model výchozí (MV)'!J15*Přepočet!N15</f>
        <v>0</v>
      </c>
      <c r="K15" s="103">
        <f>'Model výchozí (MV)'!K15*Přepočet!O15</f>
        <v>0</v>
      </c>
      <c r="L15" s="103">
        <f>'Model výchozí (MV)'!L15*Přepočet!P15</f>
        <v>0</v>
      </c>
      <c r="M15" s="103">
        <f>'Model výchozí (MV)'!M15*Přepočet!Q15</f>
        <v>0</v>
      </c>
      <c r="N15" s="103">
        <f>'Model výchozí (MV)'!N15*Přepočet!R15</f>
        <v>0</v>
      </c>
      <c r="O15" s="103">
        <f>'Model výchozí (MV)'!O15*Přepočet!S15</f>
        <v>0</v>
      </c>
      <c r="P15" s="103">
        <f>'Model výchozí (MV)'!P15*Přepočet!T15</f>
        <v>0</v>
      </c>
      <c r="Q15" s="103">
        <f>'Model výchozí (MV)'!Q15*Přepočet!U15</f>
        <v>0</v>
      </c>
      <c r="R15" s="103">
        <f>'Model výchozí (MV)'!R15*Přepočet!V15</f>
        <v>0</v>
      </c>
      <c r="S15" s="103">
        <f>'Model výchozí (MV)'!S15*Přepočet!W15</f>
        <v>0</v>
      </c>
      <c r="T15" s="103">
        <f>'Model výchozí (MV)'!T15*Přepočet!X15</f>
        <v>0</v>
      </c>
      <c r="U15" s="103">
        <f>'Model výchozí (MV)'!U15*Přepočet!Y15</f>
        <v>0</v>
      </c>
      <c r="V15" s="103">
        <f>'Model výchozí (MV)'!V15*Přepočet!Z15</f>
        <v>0</v>
      </c>
      <c r="W15" s="103">
        <f>'Model výchozí (MV)'!W15*Přepočet!AA15</f>
        <v>0</v>
      </c>
      <c r="X15" s="103">
        <f>'Model výchozí (MV)'!X15*Přepočet!AB15</f>
        <v>0</v>
      </c>
      <c r="Y15" s="103">
        <f>'Model výchozí (MV)'!Y15*Přepočet!AC15</f>
        <v>0</v>
      </c>
      <c r="Z15" s="103">
        <f>'Model výchozí (MV)'!Z15*Přepočet!AD15</f>
        <v>0</v>
      </c>
      <c r="AA15" s="103">
        <f>'Model výchozí (MV)'!AA15*Přepočet!AE15</f>
        <v>0</v>
      </c>
      <c r="AB15" s="103">
        <f>'Model výchozí (MV)'!AB15*Přepočet!AF15</f>
        <v>0</v>
      </c>
      <c r="AC15" s="103">
        <f>'Model výchozí (MV)'!AC15*Přepočet!AG15</f>
        <v>0</v>
      </c>
      <c r="AD15" s="103">
        <f>'Model výchozí (MV)'!AD15*Přepočet!AH15</f>
        <v>0</v>
      </c>
      <c r="AE15" s="103">
        <f>'Model výchozí (MV)'!AE15*Přepočet!AI15</f>
        <v>0</v>
      </c>
      <c r="AF15" s="103">
        <f>'Model výchozí (MV)'!AF15*Přepočet!AJ15</f>
        <v>0</v>
      </c>
      <c r="AG15" s="103">
        <f>'Model výchozí (MV)'!AG15*Přepočet!AK15</f>
        <v>0</v>
      </c>
      <c r="AH15" s="103">
        <f>'Model výchozí (MV)'!AH15*Přepočet!AL15</f>
        <v>0</v>
      </c>
      <c r="AI15" s="103">
        <f>'Model výchozí (MV)'!AI15*Přepočet!AM15</f>
        <v>0</v>
      </c>
      <c r="AJ15" s="103">
        <f>'Model výchozí (MV)'!AJ15*Přepočet!AN15</f>
        <v>0</v>
      </c>
      <c r="AK15" s="85">
        <f>'Model výchozí (MV)'!AK15*Přepočet!AO15</f>
        <v>0</v>
      </c>
      <c r="AL15" s="84">
        <f t="shared" si="1"/>
        <v>0</v>
      </c>
      <c r="AM15" s="136">
        <f t="shared" si="0"/>
        <v>0</v>
      </c>
      <c r="AN15" s="910">
        <f>'Model výchozí (MV)'!AP15</f>
        <v>0</v>
      </c>
      <c r="AO15" s="911">
        <f>'Model výchozí (MV)'!AQ15</f>
        <v>0</v>
      </c>
      <c r="AP15" s="911">
        <f>'Model výchozí (MV)'!AR15</f>
        <v>0</v>
      </c>
      <c r="AQ15" s="912">
        <f>'Model výchozí (MV)'!AS15</f>
        <v>1</v>
      </c>
    </row>
    <row r="16" spans="1:43" ht="14.4" x14ac:dyDescent="0.3">
      <c r="A16" s="4"/>
      <c r="B16" s="45"/>
      <c r="C16" s="64" t="s">
        <v>103</v>
      </c>
      <c r="D16" s="65" t="s">
        <v>97</v>
      </c>
      <c r="E16" s="84">
        <f>'Model výchozí (MV)'!E16*Přepočet!I16</f>
        <v>0</v>
      </c>
      <c r="F16" s="103">
        <f>'Model výchozí (MV)'!F16*Přepočet!J16</f>
        <v>0</v>
      </c>
      <c r="G16" s="103">
        <f>'Model výchozí (MV)'!G16*Přepočet!K16</f>
        <v>0</v>
      </c>
      <c r="H16" s="103">
        <f>'Model výchozí (MV)'!H16*Přepočet!L16</f>
        <v>0</v>
      </c>
      <c r="I16" s="103">
        <f>'Model výchozí (MV)'!I16*Přepočet!M16</f>
        <v>0</v>
      </c>
      <c r="J16" s="103">
        <f>'Model výchozí (MV)'!J16*Přepočet!N16</f>
        <v>0</v>
      </c>
      <c r="K16" s="103">
        <f>'Model výchozí (MV)'!K16*Přepočet!O16</f>
        <v>0</v>
      </c>
      <c r="L16" s="103">
        <f>'Model výchozí (MV)'!L16*Přepočet!P16</f>
        <v>0</v>
      </c>
      <c r="M16" s="103">
        <f>'Model výchozí (MV)'!M16*Přepočet!Q16</f>
        <v>0</v>
      </c>
      <c r="N16" s="103">
        <f>'Model výchozí (MV)'!N16*Přepočet!R16</f>
        <v>0</v>
      </c>
      <c r="O16" s="103">
        <f>'Model výchozí (MV)'!O16*Přepočet!S16</f>
        <v>0</v>
      </c>
      <c r="P16" s="103">
        <f>'Model výchozí (MV)'!P16*Přepočet!T16</f>
        <v>0</v>
      </c>
      <c r="Q16" s="103">
        <f>'Model výchozí (MV)'!Q16*Přepočet!U16</f>
        <v>0</v>
      </c>
      <c r="R16" s="103">
        <f>'Model výchozí (MV)'!R16*Přepočet!V16</f>
        <v>0</v>
      </c>
      <c r="S16" s="103">
        <f>'Model výchozí (MV)'!S16*Přepočet!W16</f>
        <v>0</v>
      </c>
      <c r="T16" s="103">
        <f>'Model výchozí (MV)'!T16*Přepočet!X16</f>
        <v>0</v>
      </c>
      <c r="U16" s="103">
        <f>'Model výchozí (MV)'!U16*Přepočet!Y16</f>
        <v>0</v>
      </c>
      <c r="V16" s="103">
        <f>'Model výchozí (MV)'!V16*Přepočet!Z16</f>
        <v>0</v>
      </c>
      <c r="W16" s="103">
        <f>'Model výchozí (MV)'!W16*Přepočet!AA16</f>
        <v>0</v>
      </c>
      <c r="X16" s="103">
        <f>'Model výchozí (MV)'!X16*Přepočet!AB16</f>
        <v>0</v>
      </c>
      <c r="Y16" s="103">
        <f>'Model výchozí (MV)'!Y16*Přepočet!AC16</f>
        <v>0</v>
      </c>
      <c r="Z16" s="103">
        <f>'Model výchozí (MV)'!Z16*Přepočet!AD16</f>
        <v>0</v>
      </c>
      <c r="AA16" s="103">
        <f>'Model výchozí (MV)'!AA16*Přepočet!AE16</f>
        <v>0</v>
      </c>
      <c r="AB16" s="103">
        <f>'Model výchozí (MV)'!AB16*Přepočet!AF16</f>
        <v>0</v>
      </c>
      <c r="AC16" s="103">
        <f>'Model výchozí (MV)'!AC16*Přepočet!AG16</f>
        <v>0</v>
      </c>
      <c r="AD16" s="103">
        <f>'Model výchozí (MV)'!AD16*Přepočet!AH16</f>
        <v>0</v>
      </c>
      <c r="AE16" s="103">
        <f>'Model výchozí (MV)'!AE16*Přepočet!AI16</f>
        <v>0</v>
      </c>
      <c r="AF16" s="103">
        <f>'Model výchozí (MV)'!AF16*Přepočet!AJ16</f>
        <v>0</v>
      </c>
      <c r="AG16" s="103">
        <f>'Model výchozí (MV)'!AG16*Přepočet!AK16</f>
        <v>0</v>
      </c>
      <c r="AH16" s="103">
        <f>'Model výchozí (MV)'!AH16*Přepočet!AL16</f>
        <v>0</v>
      </c>
      <c r="AI16" s="103">
        <f>'Model výchozí (MV)'!AI16*Přepočet!AM16</f>
        <v>0</v>
      </c>
      <c r="AJ16" s="103">
        <f>'Model výchozí (MV)'!AJ16*Přepočet!AN16</f>
        <v>0</v>
      </c>
      <c r="AK16" s="85">
        <f>'Model výchozí (MV)'!AK16*Přepočet!AO16</f>
        <v>0</v>
      </c>
      <c r="AL16" s="84">
        <f t="shared" si="1"/>
        <v>0</v>
      </c>
      <c r="AM16" s="136">
        <f t="shared" si="0"/>
        <v>0</v>
      </c>
      <c r="AN16" s="910">
        <f>'Model výchozí (MV)'!AP16</f>
        <v>0</v>
      </c>
      <c r="AO16" s="911">
        <f>'Model výchozí (MV)'!AQ16</f>
        <v>0</v>
      </c>
      <c r="AP16" s="911">
        <f>'Model výchozí (MV)'!AR16</f>
        <v>0</v>
      </c>
      <c r="AQ16" s="912">
        <f>'Model výchozí (MV)'!AS16</f>
        <v>1</v>
      </c>
    </row>
    <row r="17" spans="1:43" ht="14.4" x14ac:dyDescent="0.3">
      <c r="A17" s="4"/>
      <c r="B17" s="45"/>
      <c r="C17" s="64" t="s">
        <v>104</v>
      </c>
      <c r="D17" s="65" t="s">
        <v>99</v>
      </c>
      <c r="E17" s="84">
        <f>'Model výchozí (MV)'!E17*Přepočet!I17</f>
        <v>0</v>
      </c>
      <c r="F17" s="103">
        <f>'Model výchozí (MV)'!F17*Přepočet!J17</f>
        <v>0</v>
      </c>
      <c r="G17" s="103">
        <f>'Model výchozí (MV)'!G17*Přepočet!K17</f>
        <v>0</v>
      </c>
      <c r="H17" s="103">
        <f>'Model výchozí (MV)'!H17*Přepočet!L17</f>
        <v>0</v>
      </c>
      <c r="I17" s="103">
        <f>'Model výchozí (MV)'!I17*Přepočet!M17</f>
        <v>0</v>
      </c>
      <c r="J17" s="103">
        <f>'Model výchozí (MV)'!J17*Přepočet!N17</f>
        <v>0</v>
      </c>
      <c r="K17" s="103">
        <f>'Model výchozí (MV)'!K17*Přepočet!O17</f>
        <v>0</v>
      </c>
      <c r="L17" s="103">
        <f>'Model výchozí (MV)'!L17*Přepočet!P17</f>
        <v>0</v>
      </c>
      <c r="M17" s="103">
        <f>'Model výchozí (MV)'!M17*Přepočet!Q17</f>
        <v>0</v>
      </c>
      <c r="N17" s="103">
        <f>'Model výchozí (MV)'!N17*Přepočet!R17</f>
        <v>0</v>
      </c>
      <c r="O17" s="103">
        <f>'Model výchozí (MV)'!O17*Přepočet!S17</f>
        <v>0</v>
      </c>
      <c r="P17" s="103">
        <f>'Model výchozí (MV)'!P17*Přepočet!T17</f>
        <v>0</v>
      </c>
      <c r="Q17" s="103">
        <f>'Model výchozí (MV)'!Q17*Přepočet!U17</f>
        <v>0</v>
      </c>
      <c r="R17" s="103">
        <f>'Model výchozí (MV)'!R17*Přepočet!V17</f>
        <v>0</v>
      </c>
      <c r="S17" s="103">
        <f>'Model výchozí (MV)'!S17*Přepočet!W17</f>
        <v>0</v>
      </c>
      <c r="T17" s="103">
        <f>'Model výchozí (MV)'!T17*Přepočet!X17</f>
        <v>0</v>
      </c>
      <c r="U17" s="103">
        <f>'Model výchozí (MV)'!U17*Přepočet!Y17</f>
        <v>0</v>
      </c>
      <c r="V17" s="103">
        <f>'Model výchozí (MV)'!V17*Přepočet!Z17</f>
        <v>0</v>
      </c>
      <c r="W17" s="103">
        <f>'Model výchozí (MV)'!W17*Přepočet!AA17</f>
        <v>0</v>
      </c>
      <c r="X17" s="103">
        <f>'Model výchozí (MV)'!X17*Přepočet!AB17</f>
        <v>0</v>
      </c>
      <c r="Y17" s="103">
        <f>'Model výchozí (MV)'!Y17*Přepočet!AC17</f>
        <v>0</v>
      </c>
      <c r="Z17" s="103">
        <f>'Model výchozí (MV)'!Z17*Přepočet!AD17</f>
        <v>0</v>
      </c>
      <c r="AA17" s="103">
        <f>'Model výchozí (MV)'!AA17*Přepočet!AE17</f>
        <v>0</v>
      </c>
      <c r="AB17" s="103">
        <f>'Model výchozí (MV)'!AB17*Přepočet!AF17</f>
        <v>0</v>
      </c>
      <c r="AC17" s="103">
        <f>'Model výchozí (MV)'!AC17*Přepočet!AG17</f>
        <v>0</v>
      </c>
      <c r="AD17" s="103">
        <f>'Model výchozí (MV)'!AD17*Přepočet!AH17</f>
        <v>0</v>
      </c>
      <c r="AE17" s="103">
        <f>'Model výchozí (MV)'!AE17*Přepočet!AI17</f>
        <v>0</v>
      </c>
      <c r="AF17" s="103">
        <f>'Model výchozí (MV)'!AF17*Přepočet!AJ17</f>
        <v>0</v>
      </c>
      <c r="AG17" s="103">
        <f>'Model výchozí (MV)'!AG17*Přepočet!AK17</f>
        <v>0</v>
      </c>
      <c r="AH17" s="103">
        <f>'Model výchozí (MV)'!AH17*Přepočet!AL17</f>
        <v>0</v>
      </c>
      <c r="AI17" s="103">
        <f>'Model výchozí (MV)'!AI17*Přepočet!AM17</f>
        <v>0</v>
      </c>
      <c r="AJ17" s="103">
        <f>'Model výchozí (MV)'!AJ17*Přepočet!AN17</f>
        <v>0</v>
      </c>
      <c r="AK17" s="85">
        <f>'Model výchozí (MV)'!AK17*Přepočet!AO17</f>
        <v>0</v>
      </c>
      <c r="AL17" s="84">
        <f t="shared" si="1"/>
        <v>0</v>
      </c>
      <c r="AM17" s="136">
        <f t="shared" si="0"/>
        <v>0</v>
      </c>
      <c r="AN17" s="910">
        <f>'Model výchozí (MV)'!AP17</f>
        <v>0</v>
      </c>
      <c r="AO17" s="911">
        <f>'Model výchozí (MV)'!AQ17</f>
        <v>0</v>
      </c>
      <c r="AP17" s="911">
        <f>'Model výchozí (MV)'!AR17</f>
        <v>0</v>
      </c>
      <c r="AQ17" s="912">
        <f>'Model výchozí (MV)'!AS17</f>
        <v>1</v>
      </c>
    </row>
    <row r="18" spans="1:43" ht="14.4" x14ac:dyDescent="0.3">
      <c r="A18" s="4"/>
      <c r="B18" s="45"/>
      <c r="C18" s="64" t="s">
        <v>105</v>
      </c>
      <c r="D18" s="65" t="s">
        <v>101</v>
      </c>
      <c r="E18" s="84">
        <f>'Model výchozí (MV)'!E18*Přepočet!I18</f>
        <v>0</v>
      </c>
      <c r="F18" s="103">
        <f>'Model výchozí (MV)'!F18*Přepočet!J18</f>
        <v>0</v>
      </c>
      <c r="G18" s="103">
        <f>'Model výchozí (MV)'!G18*Přepočet!K18</f>
        <v>0</v>
      </c>
      <c r="H18" s="103">
        <f>'Model výchozí (MV)'!H18*Přepočet!L18</f>
        <v>0</v>
      </c>
      <c r="I18" s="103">
        <f>'Model výchozí (MV)'!I18*Přepočet!M18</f>
        <v>0</v>
      </c>
      <c r="J18" s="103">
        <f>'Model výchozí (MV)'!J18*Přepočet!N18</f>
        <v>0</v>
      </c>
      <c r="K18" s="103">
        <f>'Model výchozí (MV)'!K18*Přepočet!O18</f>
        <v>0</v>
      </c>
      <c r="L18" s="103">
        <f>'Model výchozí (MV)'!L18*Přepočet!P18</f>
        <v>0</v>
      </c>
      <c r="M18" s="103">
        <f>'Model výchozí (MV)'!M18*Přepočet!Q18</f>
        <v>0</v>
      </c>
      <c r="N18" s="103">
        <f>'Model výchozí (MV)'!N18*Přepočet!R18</f>
        <v>0</v>
      </c>
      <c r="O18" s="103">
        <f>'Model výchozí (MV)'!O18*Přepočet!S18</f>
        <v>0</v>
      </c>
      <c r="P18" s="103">
        <f>'Model výchozí (MV)'!P18*Přepočet!T18</f>
        <v>0</v>
      </c>
      <c r="Q18" s="103">
        <f>'Model výchozí (MV)'!Q18*Přepočet!U18</f>
        <v>0</v>
      </c>
      <c r="R18" s="103">
        <f>'Model výchozí (MV)'!R18*Přepočet!V18</f>
        <v>0</v>
      </c>
      <c r="S18" s="103">
        <f>'Model výchozí (MV)'!S18*Přepočet!W18</f>
        <v>0</v>
      </c>
      <c r="T18" s="103">
        <f>'Model výchozí (MV)'!T18*Přepočet!X18</f>
        <v>0</v>
      </c>
      <c r="U18" s="103">
        <f>'Model výchozí (MV)'!U18*Přepočet!Y18</f>
        <v>0</v>
      </c>
      <c r="V18" s="103">
        <f>'Model výchozí (MV)'!V18*Přepočet!Z18</f>
        <v>0</v>
      </c>
      <c r="W18" s="103">
        <f>'Model výchozí (MV)'!W18*Přepočet!AA18</f>
        <v>0</v>
      </c>
      <c r="X18" s="103">
        <f>'Model výchozí (MV)'!X18*Přepočet!AB18</f>
        <v>0</v>
      </c>
      <c r="Y18" s="103">
        <f>'Model výchozí (MV)'!Y18*Přepočet!AC18</f>
        <v>0</v>
      </c>
      <c r="Z18" s="103">
        <f>'Model výchozí (MV)'!Z18*Přepočet!AD18</f>
        <v>0</v>
      </c>
      <c r="AA18" s="103">
        <f>'Model výchozí (MV)'!AA18*Přepočet!AE18</f>
        <v>0</v>
      </c>
      <c r="AB18" s="103">
        <f>'Model výchozí (MV)'!AB18*Přepočet!AF18</f>
        <v>0</v>
      </c>
      <c r="AC18" s="103">
        <f>'Model výchozí (MV)'!AC18*Přepočet!AG18</f>
        <v>0</v>
      </c>
      <c r="AD18" s="103">
        <f>'Model výchozí (MV)'!AD18*Přepočet!AH18</f>
        <v>0</v>
      </c>
      <c r="AE18" s="103">
        <f>'Model výchozí (MV)'!AE18*Přepočet!AI18</f>
        <v>0</v>
      </c>
      <c r="AF18" s="103">
        <f>'Model výchozí (MV)'!AF18*Přepočet!AJ18</f>
        <v>0</v>
      </c>
      <c r="AG18" s="103">
        <f>'Model výchozí (MV)'!AG18*Přepočet!AK18</f>
        <v>0</v>
      </c>
      <c r="AH18" s="103">
        <f>'Model výchozí (MV)'!AH18*Přepočet!AL18</f>
        <v>0</v>
      </c>
      <c r="AI18" s="103">
        <f>'Model výchozí (MV)'!AI18*Přepočet!AM18</f>
        <v>0</v>
      </c>
      <c r="AJ18" s="103">
        <f>'Model výchozí (MV)'!AJ18*Přepočet!AN18</f>
        <v>0</v>
      </c>
      <c r="AK18" s="85">
        <f>'Model výchozí (MV)'!AK18*Přepočet!AO18</f>
        <v>0</v>
      </c>
      <c r="AL18" s="84">
        <f t="shared" si="1"/>
        <v>0</v>
      </c>
      <c r="AM18" s="136">
        <f t="shared" si="0"/>
        <v>0</v>
      </c>
      <c r="AN18" s="910">
        <f>'Model výchozí (MV)'!AP18</f>
        <v>0</v>
      </c>
      <c r="AO18" s="911">
        <f>'Model výchozí (MV)'!AQ18</f>
        <v>0</v>
      </c>
      <c r="AP18" s="911">
        <f>'Model výchozí (MV)'!AR18</f>
        <v>0</v>
      </c>
      <c r="AQ18" s="912">
        <f>'Model výchozí (MV)'!AS18</f>
        <v>1</v>
      </c>
    </row>
    <row r="19" spans="1:43" ht="14.4" x14ac:dyDescent="0.3">
      <c r="A19" s="4">
        <v>9</v>
      </c>
      <c r="B19" s="45" t="s">
        <v>106</v>
      </c>
      <c r="C19" s="64"/>
      <c r="D19" s="65"/>
      <c r="E19" s="84">
        <f>'Model výchozí (MV)'!E19*Přepočet!I19</f>
        <v>0</v>
      </c>
      <c r="F19" s="103">
        <f>'Model výchozí (MV)'!F19*Přepočet!J19</f>
        <v>0</v>
      </c>
      <c r="G19" s="103">
        <f>'Model výchozí (MV)'!G19*Přepočet!K19</f>
        <v>0</v>
      </c>
      <c r="H19" s="103">
        <f>'Model výchozí (MV)'!H19*Přepočet!L19</f>
        <v>0</v>
      </c>
      <c r="I19" s="103">
        <f>'Model výchozí (MV)'!I19*Přepočet!M19</f>
        <v>0</v>
      </c>
      <c r="J19" s="103">
        <f>'Model výchozí (MV)'!J19*Přepočet!N19</f>
        <v>0</v>
      </c>
      <c r="K19" s="103">
        <f>'Model výchozí (MV)'!K19*Přepočet!O19</f>
        <v>0</v>
      </c>
      <c r="L19" s="103">
        <f>'Model výchozí (MV)'!L19*Přepočet!P19</f>
        <v>0</v>
      </c>
      <c r="M19" s="103">
        <f>'Model výchozí (MV)'!M19*Přepočet!Q19</f>
        <v>0</v>
      </c>
      <c r="N19" s="103">
        <f>'Model výchozí (MV)'!N19*Přepočet!R19</f>
        <v>0</v>
      </c>
      <c r="O19" s="103">
        <f>'Model výchozí (MV)'!O19*Přepočet!S19</f>
        <v>0</v>
      </c>
      <c r="P19" s="103">
        <f>'Model výchozí (MV)'!P19*Přepočet!T19</f>
        <v>0</v>
      </c>
      <c r="Q19" s="103">
        <f>'Model výchozí (MV)'!Q19*Přepočet!U19</f>
        <v>0</v>
      </c>
      <c r="R19" s="103">
        <f>'Model výchozí (MV)'!R19*Přepočet!V19</f>
        <v>0</v>
      </c>
      <c r="S19" s="103">
        <f>'Model výchozí (MV)'!S19*Přepočet!W19</f>
        <v>0</v>
      </c>
      <c r="T19" s="103">
        <f>'Model výchozí (MV)'!T19*Přepočet!X19</f>
        <v>0</v>
      </c>
      <c r="U19" s="103">
        <f>'Model výchozí (MV)'!U19*Přepočet!Y19</f>
        <v>0</v>
      </c>
      <c r="V19" s="103">
        <f>'Model výchozí (MV)'!V19*Přepočet!Z19</f>
        <v>0</v>
      </c>
      <c r="W19" s="103">
        <f>'Model výchozí (MV)'!W19*Přepočet!AA19</f>
        <v>0</v>
      </c>
      <c r="X19" s="103">
        <f>'Model výchozí (MV)'!X19*Přepočet!AB19</f>
        <v>0</v>
      </c>
      <c r="Y19" s="103">
        <f>'Model výchozí (MV)'!Y19*Přepočet!AC19</f>
        <v>0</v>
      </c>
      <c r="Z19" s="103">
        <f>'Model výchozí (MV)'!Z19*Přepočet!AD19</f>
        <v>0</v>
      </c>
      <c r="AA19" s="103">
        <f>'Model výchozí (MV)'!AA19*Přepočet!AE19</f>
        <v>0</v>
      </c>
      <c r="AB19" s="103">
        <f>'Model výchozí (MV)'!AB19*Přepočet!AF19</f>
        <v>0</v>
      </c>
      <c r="AC19" s="103">
        <f>'Model výchozí (MV)'!AC19*Přepočet!AG19</f>
        <v>0</v>
      </c>
      <c r="AD19" s="103">
        <f>'Model výchozí (MV)'!AD19*Přepočet!AH19</f>
        <v>0</v>
      </c>
      <c r="AE19" s="103">
        <f>'Model výchozí (MV)'!AE19*Přepočet!AI19</f>
        <v>0</v>
      </c>
      <c r="AF19" s="103">
        <f>'Model výchozí (MV)'!AF19*Přepočet!AJ19</f>
        <v>0</v>
      </c>
      <c r="AG19" s="103">
        <f>'Model výchozí (MV)'!AG19*Přepočet!AK19</f>
        <v>0</v>
      </c>
      <c r="AH19" s="103">
        <f>'Model výchozí (MV)'!AH19*Přepočet!AL19</f>
        <v>0</v>
      </c>
      <c r="AI19" s="103">
        <f>'Model výchozí (MV)'!AI19*Přepočet!AM19</f>
        <v>0</v>
      </c>
      <c r="AJ19" s="103">
        <f>'Model výchozí (MV)'!AJ19*Přepočet!AN19</f>
        <v>0</v>
      </c>
      <c r="AK19" s="85">
        <f>'Model výchozí (MV)'!AK19*Přepočet!AO19</f>
        <v>0</v>
      </c>
      <c r="AL19" s="84">
        <f t="shared" si="1"/>
        <v>0</v>
      </c>
      <c r="AM19" s="136">
        <f t="shared" si="0"/>
        <v>0</v>
      </c>
      <c r="AN19" s="910">
        <f>'Model výchozí (MV)'!AP19</f>
        <v>0</v>
      </c>
      <c r="AO19" s="911">
        <f>'Model výchozí (MV)'!AQ19</f>
        <v>0</v>
      </c>
      <c r="AP19" s="911">
        <f>'Model výchozí (MV)'!AR19</f>
        <v>0</v>
      </c>
      <c r="AQ19" s="912">
        <f>'Model výchozí (MV)'!AS19</f>
        <v>1</v>
      </c>
    </row>
    <row r="20" spans="1:43" ht="14.4" x14ac:dyDescent="0.3">
      <c r="A20" s="4">
        <v>10</v>
      </c>
      <c r="B20" s="45" t="s">
        <v>107</v>
      </c>
      <c r="C20" s="64"/>
      <c r="D20" s="65"/>
      <c r="E20" s="84">
        <f>'Model výchozí (MV)'!E20*Přepočet!I20</f>
        <v>0</v>
      </c>
      <c r="F20" s="103">
        <f>'Model výchozí (MV)'!F20*Přepočet!J20</f>
        <v>0</v>
      </c>
      <c r="G20" s="103">
        <f>'Model výchozí (MV)'!G20*Přepočet!K20</f>
        <v>0</v>
      </c>
      <c r="H20" s="103">
        <f>'Model výchozí (MV)'!H20*Přepočet!L20</f>
        <v>0</v>
      </c>
      <c r="I20" s="103">
        <f>'Model výchozí (MV)'!I20*Přepočet!M20</f>
        <v>0</v>
      </c>
      <c r="J20" s="103">
        <f>'Model výchozí (MV)'!J20*Přepočet!N20</f>
        <v>0</v>
      </c>
      <c r="K20" s="103">
        <f>'Model výchozí (MV)'!K20*Přepočet!O20</f>
        <v>0</v>
      </c>
      <c r="L20" s="103">
        <f>'Model výchozí (MV)'!L20*Přepočet!P20</f>
        <v>0</v>
      </c>
      <c r="M20" s="103">
        <f>'Model výchozí (MV)'!M20*Přepočet!Q20</f>
        <v>0</v>
      </c>
      <c r="N20" s="103">
        <f>'Model výchozí (MV)'!N20*Přepočet!R20</f>
        <v>0</v>
      </c>
      <c r="O20" s="103">
        <f>'Model výchozí (MV)'!O20*Přepočet!S20</f>
        <v>0</v>
      </c>
      <c r="P20" s="103">
        <f>'Model výchozí (MV)'!P20*Přepočet!T20</f>
        <v>0</v>
      </c>
      <c r="Q20" s="103">
        <f>'Model výchozí (MV)'!Q20*Přepočet!U20</f>
        <v>0</v>
      </c>
      <c r="R20" s="103">
        <f>'Model výchozí (MV)'!R20*Přepočet!V20</f>
        <v>0</v>
      </c>
      <c r="S20" s="103">
        <f>'Model výchozí (MV)'!S20*Přepočet!W20</f>
        <v>0</v>
      </c>
      <c r="T20" s="103">
        <f>'Model výchozí (MV)'!T20*Přepočet!X20</f>
        <v>0</v>
      </c>
      <c r="U20" s="103">
        <f>'Model výchozí (MV)'!U20*Přepočet!Y20</f>
        <v>0</v>
      </c>
      <c r="V20" s="103">
        <f>'Model výchozí (MV)'!V20*Přepočet!Z20</f>
        <v>0</v>
      </c>
      <c r="W20" s="103">
        <f>'Model výchozí (MV)'!W20*Přepočet!AA20</f>
        <v>0</v>
      </c>
      <c r="X20" s="103">
        <f>'Model výchozí (MV)'!X20*Přepočet!AB20</f>
        <v>0</v>
      </c>
      <c r="Y20" s="103">
        <f>'Model výchozí (MV)'!Y20*Přepočet!AC20</f>
        <v>0</v>
      </c>
      <c r="Z20" s="103">
        <f>'Model výchozí (MV)'!Z20*Přepočet!AD20</f>
        <v>0</v>
      </c>
      <c r="AA20" s="103">
        <f>'Model výchozí (MV)'!AA20*Přepočet!AE20</f>
        <v>0</v>
      </c>
      <c r="AB20" s="103">
        <f>'Model výchozí (MV)'!AB20*Přepočet!AF20</f>
        <v>0</v>
      </c>
      <c r="AC20" s="103">
        <f>'Model výchozí (MV)'!AC20*Přepočet!AG20</f>
        <v>0</v>
      </c>
      <c r="AD20" s="103">
        <f>'Model výchozí (MV)'!AD20*Přepočet!AH20</f>
        <v>0</v>
      </c>
      <c r="AE20" s="103">
        <f>'Model výchozí (MV)'!AE20*Přepočet!AI20</f>
        <v>0</v>
      </c>
      <c r="AF20" s="103">
        <f>'Model výchozí (MV)'!AF20*Přepočet!AJ20</f>
        <v>0</v>
      </c>
      <c r="AG20" s="103">
        <f>'Model výchozí (MV)'!AG20*Přepočet!AK20</f>
        <v>0</v>
      </c>
      <c r="AH20" s="103">
        <f>'Model výchozí (MV)'!AH20*Přepočet!AL20</f>
        <v>0</v>
      </c>
      <c r="AI20" s="103">
        <f>'Model výchozí (MV)'!AI20*Přepočet!AM20</f>
        <v>0</v>
      </c>
      <c r="AJ20" s="103">
        <f>'Model výchozí (MV)'!AJ20*Přepočet!AN20</f>
        <v>0</v>
      </c>
      <c r="AK20" s="85">
        <f>'Model výchozí (MV)'!AK20*Přepočet!AO20</f>
        <v>0</v>
      </c>
      <c r="AL20" s="84">
        <f t="shared" si="1"/>
        <v>0</v>
      </c>
      <c r="AM20" s="136">
        <f t="shared" si="0"/>
        <v>0</v>
      </c>
      <c r="AN20" s="910">
        <f>'Model výchozí (MV)'!AP20</f>
        <v>1</v>
      </c>
      <c r="AO20" s="911">
        <f>'Model výchozí (MV)'!AQ20</f>
        <v>0</v>
      </c>
      <c r="AP20" s="911">
        <f>'Model výchozí (MV)'!AR20</f>
        <v>0</v>
      </c>
      <c r="AQ20" s="912">
        <f>'Model výchozí (MV)'!AS20</f>
        <v>0</v>
      </c>
    </row>
    <row r="21" spans="1:43" ht="14.4" x14ac:dyDescent="0.3">
      <c r="A21" s="4">
        <v>11</v>
      </c>
      <c r="B21" s="45" t="s">
        <v>108</v>
      </c>
      <c r="C21" s="64"/>
      <c r="D21" s="65"/>
      <c r="E21" s="84">
        <f>'Model výchozí (MV)'!E21*Přepočet!I21</f>
        <v>0</v>
      </c>
      <c r="F21" s="103">
        <f>'Model výchozí (MV)'!F21*Přepočet!J21</f>
        <v>0</v>
      </c>
      <c r="G21" s="103">
        <f>'Model výchozí (MV)'!G21*Přepočet!K21</f>
        <v>0</v>
      </c>
      <c r="H21" s="103">
        <f>'Model výchozí (MV)'!H21*Přepočet!L21</f>
        <v>0</v>
      </c>
      <c r="I21" s="103">
        <f>'Model výchozí (MV)'!I21*Přepočet!M21</f>
        <v>0</v>
      </c>
      <c r="J21" s="103">
        <f>'Model výchozí (MV)'!J21*Přepočet!N21</f>
        <v>0</v>
      </c>
      <c r="K21" s="103">
        <f>'Model výchozí (MV)'!K21*Přepočet!O21</f>
        <v>0</v>
      </c>
      <c r="L21" s="103">
        <f>'Model výchozí (MV)'!L21*Přepočet!P21</f>
        <v>0</v>
      </c>
      <c r="M21" s="103">
        <f>'Model výchozí (MV)'!M21*Přepočet!Q21</f>
        <v>0</v>
      </c>
      <c r="N21" s="103">
        <f>'Model výchozí (MV)'!N21*Přepočet!R21</f>
        <v>0</v>
      </c>
      <c r="O21" s="103">
        <f>'Model výchozí (MV)'!O21*Přepočet!S21</f>
        <v>0</v>
      </c>
      <c r="P21" s="103">
        <f>'Model výchozí (MV)'!P21*Přepočet!T21</f>
        <v>0</v>
      </c>
      <c r="Q21" s="103">
        <f>'Model výchozí (MV)'!Q21*Přepočet!U21</f>
        <v>0</v>
      </c>
      <c r="R21" s="103">
        <f>'Model výchozí (MV)'!R21*Přepočet!V21</f>
        <v>0</v>
      </c>
      <c r="S21" s="103">
        <f>'Model výchozí (MV)'!S21*Přepočet!W21</f>
        <v>0</v>
      </c>
      <c r="T21" s="103">
        <f>'Model výchozí (MV)'!T21*Přepočet!X21</f>
        <v>0</v>
      </c>
      <c r="U21" s="103">
        <f>'Model výchozí (MV)'!U21*Přepočet!Y21</f>
        <v>0</v>
      </c>
      <c r="V21" s="103">
        <f>'Model výchozí (MV)'!V21*Přepočet!Z21</f>
        <v>0</v>
      </c>
      <c r="W21" s="103">
        <f>'Model výchozí (MV)'!W21*Přepočet!AA21</f>
        <v>0</v>
      </c>
      <c r="X21" s="103">
        <f>'Model výchozí (MV)'!X21*Přepočet!AB21</f>
        <v>0</v>
      </c>
      <c r="Y21" s="103">
        <f>'Model výchozí (MV)'!Y21*Přepočet!AC21</f>
        <v>0</v>
      </c>
      <c r="Z21" s="103">
        <f>'Model výchozí (MV)'!Z21*Přepočet!AD21</f>
        <v>0</v>
      </c>
      <c r="AA21" s="103">
        <f>'Model výchozí (MV)'!AA21*Přepočet!AE21</f>
        <v>0</v>
      </c>
      <c r="AB21" s="103">
        <f>'Model výchozí (MV)'!AB21*Přepočet!AF21</f>
        <v>0</v>
      </c>
      <c r="AC21" s="103">
        <f>'Model výchozí (MV)'!AC21*Přepočet!AG21</f>
        <v>0</v>
      </c>
      <c r="AD21" s="103">
        <f>'Model výchozí (MV)'!AD21*Přepočet!AH21</f>
        <v>0</v>
      </c>
      <c r="AE21" s="103">
        <f>'Model výchozí (MV)'!AE21*Přepočet!AI21</f>
        <v>0</v>
      </c>
      <c r="AF21" s="103">
        <f>'Model výchozí (MV)'!AF21*Přepočet!AJ21</f>
        <v>0</v>
      </c>
      <c r="AG21" s="103">
        <f>'Model výchozí (MV)'!AG21*Přepočet!AK21</f>
        <v>0</v>
      </c>
      <c r="AH21" s="103">
        <f>'Model výchozí (MV)'!AH21*Přepočet!AL21</f>
        <v>0</v>
      </c>
      <c r="AI21" s="103">
        <f>'Model výchozí (MV)'!AI21*Přepočet!AM21</f>
        <v>0</v>
      </c>
      <c r="AJ21" s="103">
        <f>'Model výchozí (MV)'!AJ21*Přepočet!AN21</f>
        <v>0</v>
      </c>
      <c r="AK21" s="85">
        <f>'Model výchozí (MV)'!AK21*Přepočet!AO21</f>
        <v>0</v>
      </c>
      <c r="AL21" s="84">
        <f t="shared" si="1"/>
        <v>0</v>
      </c>
      <c r="AM21" s="136">
        <f t="shared" si="0"/>
        <v>0</v>
      </c>
      <c r="AN21" s="910">
        <f>'Model výchozí (MV)'!AP21</f>
        <v>1</v>
      </c>
      <c r="AO21" s="911">
        <f>'Model výchozí (MV)'!AQ21</f>
        <v>0</v>
      </c>
      <c r="AP21" s="911">
        <f>'Model výchozí (MV)'!AR21</f>
        <v>0</v>
      </c>
      <c r="AQ21" s="912">
        <f>'Model výchozí (MV)'!AS21</f>
        <v>0</v>
      </c>
    </row>
    <row r="22" spans="1:43" ht="14.4" x14ac:dyDescent="0.3">
      <c r="A22" s="4">
        <v>12</v>
      </c>
      <c r="B22" s="45" t="s">
        <v>109</v>
      </c>
      <c r="C22" s="64" t="s">
        <v>110</v>
      </c>
      <c r="D22" s="65" t="s">
        <v>111</v>
      </c>
      <c r="E22" s="360">
        <f>'Model výchozí (MV)'!E22*Přepočet!$I22</f>
        <v>0</v>
      </c>
      <c r="F22" s="361">
        <f>'Model výchozí (MV)'!F22*Přepočet!$I22</f>
        <v>0</v>
      </c>
      <c r="G22" s="361">
        <f>'Model výchozí (MV)'!G22*Přepočet!$I22</f>
        <v>0</v>
      </c>
      <c r="H22" s="361">
        <f>'Model výchozí (MV)'!H22*Přepočet!$I22</f>
        <v>0</v>
      </c>
      <c r="I22" s="361">
        <f>'Model výchozí (MV)'!I22*Přepočet!$I22</f>
        <v>0</v>
      </c>
      <c r="J22" s="361">
        <f>'Model výchozí (MV)'!J22*Přepočet!$I22</f>
        <v>0</v>
      </c>
      <c r="K22" s="361">
        <f>'Model výchozí (MV)'!K22*Přepočet!$I22</f>
        <v>0</v>
      </c>
      <c r="L22" s="361">
        <f>'Model výchozí (MV)'!L22*Přepočet!$I22</f>
        <v>0</v>
      </c>
      <c r="M22" s="361">
        <f>'Model výchozí (MV)'!M22*Přepočet!$I22</f>
        <v>0</v>
      </c>
      <c r="N22" s="361">
        <f>'Model výchozí (MV)'!N22*Přepočet!$I22</f>
        <v>0</v>
      </c>
      <c r="O22" s="361">
        <f>'Model výchozí (MV)'!O22*Přepočet!$I22</f>
        <v>0</v>
      </c>
      <c r="P22" s="361">
        <f>'Model výchozí (MV)'!P22*Přepočet!$I22</f>
        <v>0</v>
      </c>
      <c r="Q22" s="361">
        <f>'Model výchozí (MV)'!Q22*Přepočet!$I22</f>
        <v>0</v>
      </c>
      <c r="R22" s="361">
        <f>'Model výchozí (MV)'!R22*Přepočet!$I22</f>
        <v>0</v>
      </c>
      <c r="S22" s="361">
        <f>'Model výchozí (MV)'!S22*Přepočet!$I22</f>
        <v>0</v>
      </c>
      <c r="T22" s="361">
        <f>'Model výchozí (MV)'!T22*Přepočet!$I22</f>
        <v>0</v>
      </c>
      <c r="U22" s="361">
        <f>'Model výchozí (MV)'!U22*Přepočet!$I22</f>
        <v>0</v>
      </c>
      <c r="V22" s="361">
        <f>'Model výchozí (MV)'!V22*Přepočet!$I22</f>
        <v>0</v>
      </c>
      <c r="W22" s="361">
        <f>'Model výchozí (MV)'!W22*Přepočet!$I22</f>
        <v>0</v>
      </c>
      <c r="X22" s="361">
        <f>'Model výchozí (MV)'!X22*Přepočet!$I22</f>
        <v>0</v>
      </c>
      <c r="Y22" s="361">
        <f>'Model výchozí (MV)'!Y22*Přepočet!$I22</f>
        <v>0</v>
      </c>
      <c r="Z22" s="361">
        <f>'Model výchozí (MV)'!Z22*Přepočet!$I22</f>
        <v>0</v>
      </c>
      <c r="AA22" s="361">
        <f>'Model výchozí (MV)'!AA22*Přepočet!$I22</f>
        <v>0</v>
      </c>
      <c r="AB22" s="361">
        <f>'Model výchozí (MV)'!AB22*Přepočet!$I22</f>
        <v>0</v>
      </c>
      <c r="AC22" s="361">
        <f>'Model výchozí (MV)'!AC22*Přepočet!$I22</f>
        <v>0</v>
      </c>
      <c r="AD22" s="361">
        <f>'Model výchozí (MV)'!AD22*Přepočet!$I22</f>
        <v>0</v>
      </c>
      <c r="AE22" s="361">
        <f>'Model výchozí (MV)'!AE22*Přepočet!$I22</f>
        <v>0</v>
      </c>
      <c r="AF22" s="361">
        <f>'Model výchozí (MV)'!AF22*Přepočet!$I22</f>
        <v>0</v>
      </c>
      <c r="AG22" s="361">
        <f>'Model výchozí (MV)'!AG22*Přepočet!$I22</f>
        <v>0</v>
      </c>
      <c r="AH22" s="361">
        <f>'Model výchozí (MV)'!AH22*Přepočet!$I22</f>
        <v>0</v>
      </c>
      <c r="AI22" s="361">
        <f>'Model výchozí (MV)'!AI22*Přepočet!$I22</f>
        <v>0</v>
      </c>
      <c r="AJ22" s="361">
        <f>'Model výchozí (MV)'!AJ22*Přepočet!$I22</f>
        <v>0</v>
      </c>
      <c r="AK22" s="362">
        <f>'Model výchozí (MV)'!AK22*Přepočet!$I22</f>
        <v>0</v>
      </c>
      <c r="AL22" s="84">
        <f t="shared" si="1"/>
        <v>0</v>
      </c>
      <c r="AM22" s="136">
        <f t="shared" si="0"/>
        <v>0</v>
      </c>
      <c r="AN22" s="910">
        <f>'Model výchozí (MV)'!AP22</f>
        <v>0</v>
      </c>
      <c r="AO22" s="911">
        <f>'Model výchozí (MV)'!AQ22</f>
        <v>0</v>
      </c>
      <c r="AP22" s="911">
        <f>'Model výchozí (MV)'!AR22</f>
        <v>1</v>
      </c>
      <c r="AQ22" s="912">
        <f>'Model výchozí (MV)'!AS22</f>
        <v>0</v>
      </c>
    </row>
    <row r="23" spans="1:43" ht="14.4" x14ac:dyDescent="0.3">
      <c r="A23" s="4"/>
      <c r="B23" s="45"/>
      <c r="C23" s="64" t="s">
        <v>112</v>
      </c>
      <c r="D23" s="65" t="s">
        <v>92</v>
      </c>
      <c r="E23" s="84">
        <f>'Model výchozí (MV)'!E23*Přepočet!I23</f>
        <v>0</v>
      </c>
      <c r="F23" s="103">
        <f>'Model výchozí (MV)'!F23*Přepočet!J23</f>
        <v>0</v>
      </c>
      <c r="G23" s="103">
        <f>'Model výchozí (MV)'!G23*Přepočet!K23</f>
        <v>0</v>
      </c>
      <c r="H23" s="103">
        <f>'Model výchozí (MV)'!H23*Přepočet!L23</f>
        <v>0</v>
      </c>
      <c r="I23" s="103">
        <f>'Model výchozí (MV)'!I23*Přepočet!M23</f>
        <v>0</v>
      </c>
      <c r="J23" s="103">
        <f>'Model výchozí (MV)'!J23*Přepočet!N23</f>
        <v>0</v>
      </c>
      <c r="K23" s="103">
        <f>'Model výchozí (MV)'!K23*Přepočet!O23</f>
        <v>0</v>
      </c>
      <c r="L23" s="103">
        <f>'Model výchozí (MV)'!L23*Přepočet!P23</f>
        <v>0</v>
      </c>
      <c r="M23" s="103">
        <f>'Model výchozí (MV)'!M23*Přepočet!Q23</f>
        <v>0</v>
      </c>
      <c r="N23" s="103">
        <f>'Model výchozí (MV)'!N23*Přepočet!R23</f>
        <v>0</v>
      </c>
      <c r="O23" s="103">
        <f>'Model výchozí (MV)'!O23*Přepočet!S23</f>
        <v>0</v>
      </c>
      <c r="P23" s="103">
        <f>'Model výchozí (MV)'!P23*Přepočet!T23</f>
        <v>0</v>
      </c>
      <c r="Q23" s="103">
        <f>'Model výchozí (MV)'!Q23*Přepočet!U23</f>
        <v>0</v>
      </c>
      <c r="R23" s="103">
        <f>'Model výchozí (MV)'!R23*Přepočet!V23</f>
        <v>0</v>
      </c>
      <c r="S23" s="103">
        <f>'Model výchozí (MV)'!S23*Přepočet!W23</f>
        <v>0</v>
      </c>
      <c r="T23" s="103">
        <f>'Model výchozí (MV)'!T23*Přepočet!X23</f>
        <v>0</v>
      </c>
      <c r="U23" s="103">
        <f>'Model výchozí (MV)'!U23*Přepočet!Y23</f>
        <v>0</v>
      </c>
      <c r="V23" s="103">
        <f>'Model výchozí (MV)'!V23*Přepočet!Z23</f>
        <v>0</v>
      </c>
      <c r="W23" s="103">
        <f>'Model výchozí (MV)'!W23*Přepočet!AA23</f>
        <v>0</v>
      </c>
      <c r="X23" s="103">
        <f>'Model výchozí (MV)'!X23*Přepočet!AB23</f>
        <v>0</v>
      </c>
      <c r="Y23" s="103">
        <f>'Model výchozí (MV)'!Y23*Přepočet!AC23</f>
        <v>0</v>
      </c>
      <c r="Z23" s="103">
        <f>'Model výchozí (MV)'!Z23*Přepočet!AD23</f>
        <v>0</v>
      </c>
      <c r="AA23" s="103">
        <f>'Model výchozí (MV)'!AA23*Přepočet!AE23</f>
        <v>0</v>
      </c>
      <c r="AB23" s="103">
        <f>'Model výchozí (MV)'!AB23*Přepočet!AF23</f>
        <v>0</v>
      </c>
      <c r="AC23" s="103">
        <f>'Model výchozí (MV)'!AC23*Přepočet!AG23</f>
        <v>0</v>
      </c>
      <c r="AD23" s="103">
        <f>'Model výchozí (MV)'!AD23*Přepočet!AH23</f>
        <v>0</v>
      </c>
      <c r="AE23" s="103">
        <f>'Model výchozí (MV)'!AE23*Přepočet!AI23</f>
        <v>0</v>
      </c>
      <c r="AF23" s="103">
        <f>'Model výchozí (MV)'!AF23*Přepočet!AJ23</f>
        <v>0</v>
      </c>
      <c r="AG23" s="103">
        <f>'Model výchozí (MV)'!AG23*Přepočet!AK23</f>
        <v>0</v>
      </c>
      <c r="AH23" s="103">
        <f>'Model výchozí (MV)'!AH23*Přepočet!AL23</f>
        <v>0</v>
      </c>
      <c r="AI23" s="103">
        <f>'Model výchozí (MV)'!AI23*Přepočet!AM23</f>
        <v>0</v>
      </c>
      <c r="AJ23" s="103">
        <f>'Model výchozí (MV)'!AJ23*Přepočet!AN23</f>
        <v>0</v>
      </c>
      <c r="AK23" s="85">
        <f>'Model výchozí (MV)'!AK23*Přepočet!AO23</f>
        <v>0</v>
      </c>
      <c r="AL23" s="84">
        <f t="shared" si="1"/>
        <v>0</v>
      </c>
      <c r="AM23" s="136">
        <f t="shared" si="0"/>
        <v>0</v>
      </c>
      <c r="AN23" s="910">
        <f>'Model výchozí (MV)'!AP23</f>
        <v>0</v>
      </c>
      <c r="AO23" s="911">
        <f>'Model výchozí (MV)'!AQ23</f>
        <v>0</v>
      </c>
      <c r="AP23" s="911">
        <f>'Model výchozí (MV)'!AR23</f>
        <v>0</v>
      </c>
      <c r="AQ23" s="912">
        <f>'Model výchozí (MV)'!AS23</f>
        <v>1</v>
      </c>
    </row>
    <row r="24" spans="1:43" ht="14.4" x14ac:dyDescent="0.3">
      <c r="A24" s="4">
        <v>13</v>
      </c>
      <c r="B24" s="45" t="s">
        <v>113</v>
      </c>
      <c r="C24" s="64" t="s">
        <v>114</v>
      </c>
      <c r="D24" s="65" t="s">
        <v>115</v>
      </c>
      <c r="E24" s="84">
        <f>'Model výchozí (MV)'!E24*Přepočet!I24</f>
        <v>0</v>
      </c>
      <c r="F24" s="103">
        <f>'Model výchozí (MV)'!F24*Přepočet!J24</f>
        <v>0</v>
      </c>
      <c r="G24" s="103">
        <f>'Model výchozí (MV)'!G24*Přepočet!K24</f>
        <v>0</v>
      </c>
      <c r="H24" s="103">
        <f>'Model výchozí (MV)'!H24*Přepočet!L24</f>
        <v>0</v>
      </c>
      <c r="I24" s="103">
        <f>'Model výchozí (MV)'!I24*Přepočet!M24</f>
        <v>0</v>
      </c>
      <c r="J24" s="103">
        <f>'Model výchozí (MV)'!J24*Přepočet!N24</f>
        <v>0</v>
      </c>
      <c r="K24" s="103">
        <f>'Model výchozí (MV)'!K24*Přepočet!O24</f>
        <v>0</v>
      </c>
      <c r="L24" s="103">
        <f>'Model výchozí (MV)'!L24*Přepočet!P24</f>
        <v>0</v>
      </c>
      <c r="M24" s="103">
        <f>'Model výchozí (MV)'!M24*Přepočet!Q24</f>
        <v>0</v>
      </c>
      <c r="N24" s="103">
        <f>'Model výchozí (MV)'!N24*Přepočet!R24</f>
        <v>0</v>
      </c>
      <c r="O24" s="103">
        <f>'Model výchozí (MV)'!O24*Přepočet!S24</f>
        <v>0</v>
      </c>
      <c r="P24" s="103">
        <f>'Model výchozí (MV)'!P24*Přepočet!T24</f>
        <v>0</v>
      </c>
      <c r="Q24" s="103">
        <f>'Model výchozí (MV)'!Q24*Přepočet!U24</f>
        <v>0</v>
      </c>
      <c r="R24" s="103">
        <f>'Model výchozí (MV)'!R24*Přepočet!V24</f>
        <v>0</v>
      </c>
      <c r="S24" s="103">
        <f>'Model výchozí (MV)'!S24*Přepočet!W24</f>
        <v>0</v>
      </c>
      <c r="T24" s="103">
        <f>'Model výchozí (MV)'!T24*Přepočet!X24</f>
        <v>0</v>
      </c>
      <c r="U24" s="103">
        <f>'Model výchozí (MV)'!U24*Přepočet!Y24</f>
        <v>0</v>
      </c>
      <c r="V24" s="103">
        <f>'Model výchozí (MV)'!V24*Přepočet!Z24</f>
        <v>0</v>
      </c>
      <c r="W24" s="103">
        <f>'Model výchozí (MV)'!W24*Přepočet!AA24</f>
        <v>0</v>
      </c>
      <c r="X24" s="103">
        <f>'Model výchozí (MV)'!X24*Přepočet!AB24</f>
        <v>0</v>
      </c>
      <c r="Y24" s="103">
        <f>'Model výchozí (MV)'!Y24*Přepočet!AC24</f>
        <v>0</v>
      </c>
      <c r="Z24" s="103">
        <f>'Model výchozí (MV)'!Z24*Přepočet!AD24</f>
        <v>0</v>
      </c>
      <c r="AA24" s="103">
        <f>'Model výchozí (MV)'!AA24*Přepočet!AE24</f>
        <v>0</v>
      </c>
      <c r="AB24" s="103">
        <f>'Model výchozí (MV)'!AB24*Přepočet!AF24</f>
        <v>0</v>
      </c>
      <c r="AC24" s="103">
        <f>'Model výchozí (MV)'!AC24*Přepočet!AG24</f>
        <v>0</v>
      </c>
      <c r="AD24" s="103">
        <f>'Model výchozí (MV)'!AD24*Přepočet!AH24</f>
        <v>0</v>
      </c>
      <c r="AE24" s="103">
        <f>'Model výchozí (MV)'!AE24*Přepočet!AI24</f>
        <v>0</v>
      </c>
      <c r="AF24" s="103">
        <f>'Model výchozí (MV)'!AF24*Přepočet!AJ24</f>
        <v>0</v>
      </c>
      <c r="AG24" s="103">
        <f>'Model výchozí (MV)'!AG24*Přepočet!AK24</f>
        <v>0</v>
      </c>
      <c r="AH24" s="103">
        <f>'Model výchozí (MV)'!AH24*Přepočet!AL24</f>
        <v>0</v>
      </c>
      <c r="AI24" s="103">
        <f>'Model výchozí (MV)'!AI24*Přepočet!AM24</f>
        <v>0</v>
      </c>
      <c r="AJ24" s="103">
        <f>'Model výchozí (MV)'!AJ24*Přepočet!AN24</f>
        <v>0</v>
      </c>
      <c r="AK24" s="85">
        <f>'Model výchozí (MV)'!AK24*Přepočet!AO24</f>
        <v>0</v>
      </c>
      <c r="AL24" s="84">
        <f t="shared" si="1"/>
        <v>0</v>
      </c>
      <c r="AM24" s="136">
        <f t="shared" si="0"/>
        <v>0</v>
      </c>
      <c r="AN24" s="910">
        <f>'Model výchozí (MV)'!AP24</f>
        <v>0</v>
      </c>
      <c r="AO24" s="911">
        <f>'Model výchozí (MV)'!AQ24</f>
        <v>0</v>
      </c>
      <c r="AP24" s="911">
        <f>'Model výchozí (MV)'!AR24</f>
        <v>0</v>
      </c>
      <c r="AQ24" s="912">
        <f>'Model výchozí (MV)'!AS24</f>
        <v>1</v>
      </c>
    </row>
    <row r="25" spans="1:43" ht="14.4" x14ac:dyDescent="0.3">
      <c r="A25" s="4"/>
      <c r="B25" s="45"/>
      <c r="C25" s="64" t="s">
        <v>116</v>
      </c>
      <c r="D25" s="65" t="s">
        <v>113</v>
      </c>
      <c r="E25" s="84">
        <f>'Model výchozí (MV)'!E25*Přepočet!I25</f>
        <v>0</v>
      </c>
      <c r="F25" s="103">
        <f>'Model výchozí (MV)'!F25*Přepočet!J25</f>
        <v>0</v>
      </c>
      <c r="G25" s="103">
        <f>'Model výchozí (MV)'!G25*Přepočet!K25</f>
        <v>0</v>
      </c>
      <c r="H25" s="103">
        <f>'Model výchozí (MV)'!H25*Přepočet!L25</f>
        <v>0</v>
      </c>
      <c r="I25" s="103">
        <f>'Model výchozí (MV)'!I25*Přepočet!M25</f>
        <v>0</v>
      </c>
      <c r="J25" s="103">
        <f>'Model výchozí (MV)'!J25*Přepočet!N25</f>
        <v>0</v>
      </c>
      <c r="K25" s="103">
        <f>'Model výchozí (MV)'!K25*Přepočet!O25</f>
        <v>0</v>
      </c>
      <c r="L25" s="103">
        <f>'Model výchozí (MV)'!L25*Přepočet!P25</f>
        <v>0</v>
      </c>
      <c r="M25" s="103">
        <f>'Model výchozí (MV)'!M25*Přepočet!Q25</f>
        <v>0</v>
      </c>
      <c r="N25" s="103">
        <f>'Model výchozí (MV)'!N25*Přepočet!R25</f>
        <v>0</v>
      </c>
      <c r="O25" s="103">
        <f>'Model výchozí (MV)'!O25*Přepočet!S25</f>
        <v>0</v>
      </c>
      <c r="P25" s="103">
        <f>'Model výchozí (MV)'!P25*Přepočet!T25</f>
        <v>0</v>
      </c>
      <c r="Q25" s="103">
        <f>'Model výchozí (MV)'!Q25*Přepočet!U25</f>
        <v>0</v>
      </c>
      <c r="R25" s="103">
        <f>'Model výchozí (MV)'!R25*Přepočet!V25</f>
        <v>0</v>
      </c>
      <c r="S25" s="103">
        <f>'Model výchozí (MV)'!S25*Přepočet!W25</f>
        <v>0</v>
      </c>
      <c r="T25" s="103">
        <f>'Model výchozí (MV)'!T25*Přepočet!X25</f>
        <v>0</v>
      </c>
      <c r="U25" s="103">
        <f>'Model výchozí (MV)'!U25*Přepočet!Y25</f>
        <v>0</v>
      </c>
      <c r="V25" s="103">
        <f>'Model výchozí (MV)'!V25*Přepočet!Z25</f>
        <v>0</v>
      </c>
      <c r="W25" s="103">
        <f>'Model výchozí (MV)'!W25*Přepočet!AA25</f>
        <v>0</v>
      </c>
      <c r="X25" s="103">
        <f>'Model výchozí (MV)'!X25*Přepočet!AB25</f>
        <v>0</v>
      </c>
      <c r="Y25" s="103">
        <f>'Model výchozí (MV)'!Y25*Přepočet!AC25</f>
        <v>0</v>
      </c>
      <c r="Z25" s="103">
        <f>'Model výchozí (MV)'!Z25*Přepočet!AD25</f>
        <v>0</v>
      </c>
      <c r="AA25" s="103">
        <f>'Model výchozí (MV)'!AA25*Přepočet!AE25</f>
        <v>0</v>
      </c>
      <c r="AB25" s="103">
        <f>'Model výchozí (MV)'!AB25*Přepočet!AF25</f>
        <v>0</v>
      </c>
      <c r="AC25" s="103">
        <f>'Model výchozí (MV)'!AC25*Přepočet!AG25</f>
        <v>0</v>
      </c>
      <c r="AD25" s="103">
        <f>'Model výchozí (MV)'!AD25*Přepočet!AH25</f>
        <v>0</v>
      </c>
      <c r="AE25" s="103">
        <f>'Model výchozí (MV)'!AE25*Přepočet!AI25</f>
        <v>0</v>
      </c>
      <c r="AF25" s="103">
        <f>'Model výchozí (MV)'!AF25*Přepočet!AJ25</f>
        <v>0</v>
      </c>
      <c r="AG25" s="103">
        <f>'Model výchozí (MV)'!AG25*Přepočet!AK25</f>
        <v>0</v>
      </c>
      <c r="AH25" s="103">
        <f>'Model výchozí (MV)'!AH25*Přepočet!AL25</f>
        <v>0</v>
      </c>
      <c r="AI25" s="103">
        <f>'Model výchozí (MV)'!AI25*Přepočet!AM25</f>
        <v>0</v>
      </c>
      <c r="AJ25" s="103">
        <f>'Model výchozí (MV)'!AJ25*Přepočet!AN25</f>
        <v>0</v>
      </c>
      <c r="AK25" s="85">
        <f>'Model výchozí (MV)'!AK25*Přepočet!AO25</f>
        <v>0</v>
      </c>
      <c r="AL25" s="84">
        <f t="shared" si="1"/>
        <v>0</v>
      </c>
      <c r="AM25" s="136">
        <f t="shared" si="0"/>
        <v>0</v>
      </c>
      <c r="AN25" s="910">
        <f>'Model výchozí (MV)'!AP25</f>
        <v>0</v>
      </c>
      <c r="AO25" s="911">
        <f>'Model výchozí (MV)'!AQ25</f>
        <v>0</v>
      </c>
      <c r="AP25" s="911">
        <f>'Model výchozí (MV)'!AR25</f>
        <v>0</v>
      </c>
      <c r="AQ25" s="912">
        <f>'Model výchozí (MV)'!AS25</f>
        <v>1</v>
      </c>
    </row>
    <row r="26" spans="1:43" ht="14.4" x14ac:dyDescent="0.3">
      <c r="A26" s="4">
        <v>14</v>
      </c>
      <c r="B26" s="45" t="s">
        <v>117</v>
      </c>
      <c r="C26" s="340"/>
      <c r="D26" s="65"/>
      <c r="E26" s="84">
        <f>'Model výchozí (MV)'!E26*Přepočet!I26</f>
        <v>0</v>
      </c>
      <c r="F26" s="103">
        <f>'Model výchozí (MV)'!F26*Přepočet!J26</f>
        <v>0</v>
      </c>
      <c r="G26" s="103">
        <f>'Model výchozí (MV)'!G26*Přepočet!K26</f>
        <v>0</v>
      </c>
      <c r="H26" s="103">
        <f>'Model výchozí (MV)'!H26*Přepočet!L26</f>
        <v>0</v>
      </c>
      <c r="I26" s="103">
        <f>'Model výchozí (MV)'!I26*Přepočet!M26</f>
        <v>0</v>
      </c>
      <c r="J26" s="103">
        <f>'Model výchozí (MV)'!J26*Přepočet!N26</f>
        <v>0</v>
      </c>
      <c r="K26" s="103">
        <f>'Model výchozí (MV)'!K26*Přepočet!O26</f>
        <v>0</v>
      </c>
      <c r="L26" s="103">
        <f>'Model výchozí (MV)'!L26*Přepočet!P26</f>
        <v>0</v>
      </c>
      <c r="M26" s="103">
        <f>'Model výchozí (MV)'!M26*Přepočet!Q26</f>
        <v>0</v>
      </c>
      <c r="N26" s="103">
        <f>'Model výchozí (MV)'!N26*Přepočet!R26</f>
        <v>0</v>
      </c>
      <c r="O26" s="103">
        <f>'Model výchozí (MV)'!O26*Přepočet!S26</f>
        <v>0</v>
      </c>
      <c r="P26" s="103">
        <f>'Model výchozí (MV)'!P26*Přepočet!T26</f>
        <v>0</v>
      </c>
      <c r="Q26" s="103">
        <f>'Model výchozí (MV)'!Q26*Přepočet!U26</f>
        <v>0</v>
      </c>
      <c r="R26" s="103">
        <f>'Model výchozí (MV)'!R26*Přepočet!V26</f>
        <v>0</v>
      </c>
      <c r="S26" s="103">
        <f>'Model výchozí (MV)'!S26*Přepočet!W26</f>
        <v>0</v>
      </c>
      <c r="T26" s="103">
        <f>'Model výchozí (MV)'!T26*Přepočet!X26</f>
        <v>0</v>
      </c>
      <c r="U26" s="103">
        <f>'Model výchozí (MV)'!U26*Přepočet!Y26</f>
        <v>0</v>
      </c>
      <c r="V26" s="103">
        <f>'Model výchozí (MV)'!V26*Přepočet!Z26</f>
        <v>0</v>
      </c>
      <c r="W26" s="103">
        <f>'Model výchozí (MV)'!W26*Přepočet!AA26</f>
        <v>0</v>
      </c>
      <c r="X26" s="103">
        <f>'Model výchozí (MV)'!X26*Přepočet!AB26</f>
        <v>0</v>
      </c>
      <c r="Y26" s="103">
        <f>'Model výchozí (MV)'!Y26*Přepočet!AC26</f>
        <v>0</v>
      </c>
      <c r="Z26" s="103">
        <f>'Model výchozí (MV)'!Z26*Přepočet!AD26</f>
        <v>0</v>
      </c>
      <c r="AA26" s="103">
        <f>'Model výchozí (MV)'!AA26*Přepočet!AE26</f>
        <v>0</v>
      </c>
      <c r="AB26" s="103">
        <f>'Model výchozí (MV)'!AB26*Přepočet!AF26</f>
        <v>0</v>
      </c>
      <c r="AC26" s="103">
        <f>'Model výchozí (MV)'!AC26*Přepočet!AG26</f>
        <v>0</v>
      </c>
      <c r="AD26" s="103">
        <f>'Model výchozí (MV)'!AD26*Přepočet!AH26</f>
        <v>0</v>
      </c>
      <c r="AE26" s="103">
        <f>'Model výchozí (MV)'!AE26*Přepočet!AI26</f>
        <v>0</v>
      </c>
      <c r="AF26" s="103">
        <f>'Model výchozí (MV)'!AF26*Přepočet!AJ26</f>
        <v>0</v>
      </c>
      <c r="AG26" s="103">
        <f>'Model výchozí (MV)'!AG26*Přepočet!AK26</f>
        <v>0</v>
      </c>
      <c r="AH26" s="103">
        <f>'Model výchozí (MV)'!AH26*Přepočet!AL26</f>
        <v>0</v>
      </c>
      <c r="AI26" s="103">
        <f>'Model výchozí (MV)'!AI26*Přepočet!AM26</f>
        <v>0</v>
      </c>
      <c r="AJ26" s="103">
        <f>'Model výchozí (MV)'!AJ26*Přepočet!AN26</f>
        <v>0</v>
      </c>
      <c r="AK26" s="85">
        <f>'Model výchozí (MV)'!AK26*Přepočet!AO26</f>
        <v>0</v>
      </c>
      <c r="AL26" s="84">
        <f t="shared" si="1"/>
        <v>0</v>
      </c>
      <c r="AM26" s="136">
        <f t="shared" si="0"/>
        <v>0</v>
      </c>
      <c r="AN26" s="910">
        <f>'Model výchozí (MV)'!AP26</f>
        <v>0</v>
      </c>
      <c r="AO26" s="911">
        <f>'Model výchozí (MV)'!AQ26</f>
        <v>0</v>
      </c>
      <c r="AP26" s="911">
        <f>'Model výchozí (MV)'!AR26</f>
        <v>0</v>
      </c>
      <c r="AQ26" s="912">
        <f>'Model výchozí (MV)'!AS26</f>
        <v>1</v>
      </c>
    </row>
    <row r="27" spans="1:43" ht="14.4" x14ac:dyDescent="0.3">
      <c r="A27" s="4">
        <v>15</v>
      </c>
      <c r="B27" s="45" t="s">
        <v>118</v>
      </c>
      <c r="C27" s="340"/>
      <c r="D27" s="65"/>
      <c r="E27" s="84">
        <f>'Model výchozí (MV)'!E27*Přepočet!I27</f>
        <v>0</v>
      </c>
      <c r="F27" s="103">
        <f>'Model výchozí (MV)'!F27*Přepočet!J27</f>
        <v>0</v>
      </c>
      <c r="G27" s="103">
        <f>'Model výchozí (MV)'!G27*Přepočet!K27</f>
        <v>0</v>
      </c>
      <c r="H27" s="103">
        <f>'Model výchozí (MV)'!H27*Přepočet!L27</f>
        <v>0</v>
      </c>
      <c r="I27" s="103">
        <f>'Model výchozí (MV)'!I27*Přepočet!M27</f>
        <v>0</v>
      </c>
      <c r="J27" s="103">
        <f>'Model výchozí (MV)'!J27*Přepočet!N27</f>
        <v>0</v>
      </c>
      <c r="K27" s="103">
        <f>'Model výchozí (MV)'!K27*Přepočet!O27</f>
        <v>0</v>
      </c>
      <c r="L27" s="103">
        <f>'Model výchozí (MV)'!L27*Přepočet!P27</f>
        <v>0</v>
      </c>
      <c r="M27" s="103">
        <f>'Model výchozí (MV)'!M27*Přepočet!Q27</f>
        <v>0</v>
      </c>
      <c r="N27" s="103">
        <f>'Model výchozí (MV)'!N27*Přepočet!R27</f>
        <v>0</v>
      </c>
      <c r="O27" s="103">
        <f>'Model výchozí (MV)'!O27*Přepočet!S27</f>
        <v>0</v>
      </c>
      <c r="P27" s="103">
        <f>'Model výchozí (MV)'!P27*Přepočet!T27</f>
        <v>0</v>
      </c>
      <c r="Q27" s="103">
        <f>'Model výchozí (MV)'!Q27*Přepočet!U27</f>
        <v>0</v>
      </c>
      <c r="R27" s="103">
        <f>'Model výchozí (MV)'!R27*Přepočet!V27</f>
        <v>0</v>
      </c>
      <c r="S27" s="103">
        <f>'Model výchozí (MV)'!S27*Přepočet!W27</f>
        <v>0</v>
      </c>
      <c r="T27" s="103">
        <f>'Model výchozí (MV)'!T27*Přepočet!X27</f>
        <v>0</v>
      </c>
      <c r="U27" s="103">
        <f>'Model výchozí (MV)'!U27*Přepočet!Y27</f>
        <v>0</v>
      </c>
      <c r="V27" s="103">
        <f>'Model výchozí (MV)'!V27*Přepočet!Z27</f>
        <v>0</v>
      </c>
      <c r="W27" s="103">
        <f>'Model výchozí (MV)'!W27*Přepočet!AA27</f>
        <v>0</v>
      </c>
      <c r="X27" s="103">
        <f>'Model výchozí (MV)'!X27*Přepočet!AB27</f>
        <v>0</v>
      </c>
      <c r="Y27" s="103">
        <f>'Model výchozí (MV)'!Y27*Přepočet!AC27</f>
        <v>0</v>
      </c>
      <c r="Z27" s="103">
        <f>'Model výchozí (MV)'!Z27*Přepočet!AD27</f>
        <v>0</v>
      </c>
      <c r="AA27" s="103">
        <f>'Model výchozí (MV)'!AA27*Přepočet!AE27</f>
        <v>0</v>
      </c>
      <c r="AB27" s="103">
        <f>'Model výchozí (MV)'!AB27*Přepočet!AF27</f>
        <v>0</v>
      </c>
      <c r="AC27" s="103">
        <f>'Model výchozí (MV)'!AC27*Přepočet!AG27</f>
        <v>0</v>
      </c>
      <c r="AD27" s="103">
        <f>'Model výchozí (MV)'!AD27*Přepočet!AH27</f>
        <v>0</v>
      </c>
      <c r="AE27" s="103">
        <f>'Model výchozí (MV)'!AE27*Přepočet!AI27</f>
        <v>0</v>
      </c>
      <c r="AF27" s="103">
        <f>'Model výchozí (MV)'!AF27*Přepočet!AJ27</f>
        <v>0</v>
      </c>
      <c r="AG27" s="103">
        <f>'Model výchozí (MV)'!AG27*Přepočet!AK27</f>
        <v>0</v>
      </c>
      <c r="AH27" s="103">
        <f>'Model výchozí (MV)'!AH27*Přepočet!AL27</f>
        <v>0</v>
      </c>
      <c r="AI27" s="103">
        <f>'Model výchozí (MV)'!AI27*Přepočet!AM27</f>
        <v>0</v>
      </c>
      <c r="AJ27" s="103">
        <f>'Model výchozí (MV)'!AJ27*Přepočet!AN27</f>
        <v>0</v>
      </c>
      <c r="AK27" s="85">
        <f>'Model výchozí (MV)'!AK27*Přepočet!AO27</f>
        <v>0</v>
      </c>
      <c r="AL27" s="84">
        <f t="shared" si="1"/>
        <v>0</v>
      </c>
      <c r="AM27" s="136">
        <f t="shared" si="0"/>
        <v>0</v>
      </c>
      <c r="AN27" s="910">
        <f>'Model výchozí (MV)'!AP27</f>
        <v>0</v>
      </c>
      <c r="AO27" s="911">
        <f>'Model výchozí (MV)'!AQ27</f>
        <v>0</v>
      </c>
      <c r="AP27" s="911">
        <f>'Model výchozí (MV)'!AR27</f>
        <v>0</v>
      </c>
      <c r="AQ27" s="912">
        <f>'Model výchozí (MV)'!AS27</f>
        <v>1</v>
      </c>
    </row>
    <row r="28" spans="1:43" thickBot="1" x14ac:dyDescent="0.35">
      <c r="A28" s="10">
        <v>16</v>
      </c>
      <c r="B28" s="115" t="s">
        <v>119</v>
      </c>
      <c r="C28" s="430"/>
      <c r="D28" s="431"/>
      <c r="E28" s="423">
        <f>'Model výchozí (MV)'!E28*Přepočet!I28</f>
        <v>0</v>
      </c>
      <c r="F28" s="425">
        <f>'Model výchozí (MV)'!F28*Přepočet!J28</f>
        <v>0</v>
      </c>
      <c r="G28" s="425">
        <f>'Model výchozí (MV)'!G28*Přepočet!K28</f>
        <v>0</v>
      </c>
      <c r="H28" s="425">
        <f>'Model výchozí (MV)'!H28*Přepočet!L28</f>
        <v>0</v>
      </c>
      <c r="I28" s="425">
        <f>'Model výchozí (MV)'!I28*Přepočet!M28</f>
        <v>0</v>
      </c>
      <c r="J28" s="425">
        <f>'Model výchozí (MV)'!J28*Přepočet!N28</f>
        <v>0</v>
      </c>
      <c r="K28" s="425">
        <f>'Model výchozí (MV)'!K28*Přepočet!O28</f>
        <v>0</v>
      </c>
      <c r="L28" s="425">
        <f>'Model výchozí (MV)'!L28*Přepočet!P28</f>
        <v>0</v>
      </c>
      <c r="M28" s="425">
        <f>'Model výchozí (MV)'!M28*Přepočet!Q28</f>
        <v>0</v>
      </c>
      <c r="N28" s="425">
        <f>'Model výchozí (MV)'!N28*Přepočet!R28</f>
        <v>0</v>
      </c>
      <c r="O28" s="425">
        <f>'Model výchozí (MV)'!O28*Přepočet!S28</f>
        <v>0</v>
      </c>
      <c r="P28" s="425">
        <f>'Model výchozí (MV)'!P28*Přepočet!T28</f>
        <v>0</v>
      </c>
      <c r="Q28" s="425">
        <f>'Model výchozí (MV)'!Q28*Přepočet!U28</f>
        <v>0</v>
      </c>
      <c r="R28" s="425">
        <f>'Model výchozí (MV)'!R28*Přepočet!V28</f>
        <v>0</v>
      </c>
      <c r="S28" s="425">
        <f>'Model výchozí (MV)'!S28*Přepočet!W28</f>
        <v>0</v>
      </c>
      <c r="T28" s="425">
        <f>'Model výchozí (MV)'!T28*Přepočet!X28</f>
        <v>0</v>
      </c>
      <c r="U28" s="425">
        <f>'Model výchozí (MV)'!U28*Přepočet!Y28</f>
        <v>0</v>
      </c>
      <c r="V28" s="425">
        <f>'Model výchozí (MV)'!V28*Přepočet!Z28</f>
        <v>0</v>
      </c>
      <c r="W28" s="425">
        <f>'Model výchozí (MV)'!W28*Přepočet!AA28</f>
        <v>0</v>
      </c>
      <c r="X28" s="425">
        <f>'Model výchozí (MV)'!X28*Přepočet!AB28</f>
        <v>0</v>
      </c>
      <c r="Y28" s="425">
        <f>'Model výchozí (MV)'!Y28*Přepočet!AC28</f>
        <v>0</v>
      </c>
      <c r="Z28" s="425">
        <f>'Model výchozí (MV)'!Z28*Přepočet!AD28</f>
        <v>0</v>
      </c>
      <c r="AA28" s="425">
        <f>'Model výchozí (MV)'!AA28*Přepočet!AE28</f>
        <v>0</v>
      </c>
      <c r="AB28" s="425">
        <f>'Model výchozí (MV)'!AB28*Přepočet!AF28</f>
        <v>0</v>
      </c>
      <c r="AC28" s="425">
        <f>'Model výchozí (MV)'!AC28*Přepočet!AG28</f>
        <v>0</v>
      </c>
      <c r="AD28" s="425">
        <f>'Model výchozí (MV)'!AD28*Přepočet!AH28</f>
        <v>0</v>
      </c>
      <c r="AE28" s="425">
        <f>'Model výchozí (MV)'!AE28*Přepočet!AI28</f>
        <v>0</v>
      </c>
      <c r="AF28" s="425">
        <f>'Model výchozí (MV)'!AF28*Přepočet!AJ28</f>
        <v>0</v>
      </c>
      <c r="AG28" s="425">
        <f>'Model výchozí (MV)'!AG28*Přepočet!AK28</f>
        <v>0</v>
      </c>
      <c r="AH28" s="425">
        <f>'Model výchozí (MV)'!AH28*Přepočet!AL28</f>
        <v>0</v>
      </c>
      <c r="AI28" s="425">
        <f>'Model výchozí (MV)'!AI28*Přepočet!AM28</f>
        <v>0</v>
      </c>
      <c r="AJ28" s="425">
        <f>'Model výchozí (MV)'!AJ28*Přepočet!AN28</f>
        <v>0</v>
      </c>
      <c r="AK28" s="426">
        <f>'Model výchozí (MV)'!AK28*Přepočet!AO28</f>
        <v>0</v>
      </c>
      <c r="AL28" s="423">
        <f t="shared" si="1"/>
        <v>0</v>
      </c>
      <c r="AM28" s="424">
        <f t="shared" si="0"/>
        <v>0</v>
      </c>
      <c r="AN28" s="918">
        <f>'Model výchozí (MV)'!AP28</f>
        <v>0</v>
      </c>
      <c r="AO28" s="919">
        <f>'Model výchozí (MV)'!AQ28</f>
        <v>0</v>
      </c>
      <c r="AP28" s="919">
        <f>'Model výchozí (MV)'!AR28</f>
        <v>0</v>
      </c>
      <c r="AQ28" s="920">
        <f>'Model výchozí (MV)'!AS28</f>
        <v>1</v>
      </c>
    </row>
    <row r="29" spans="1:43" ht="16.2" thickBot="1" x14ac:dyDescent="0.4">
      <c r="A29" s="427">
        <v>21</v>
      </c>
      <c r="B29" s="204" t="s">
        <v>146</v>
      </c>
      <c r="C29" s="428"/>
      <c r="D29" s="429" t="s">
        <v>632</v>
      </c>
      <c r="E29" s="422">
        <f t="shared" ref="E29:AK29" si="2">SUM(E3:E28)</f>
        <v>0</v>
      </c>
      <c r="F29" s="422">
        <f t="shared" si="2"/>
        <v>0</v>
      </c>
      <c r="G29" s="422">
        <f t="shared" si="2"/>
        <v>0</v>
      </c>
      <c r="H29" s="422">
        <f t="shared" si="2"/>
        <v>0</v>
      </c>
      <c r="I29" s="422">
        <f t="shared" si="2"/>
        <v>0</v>
      </c>
      <c r="J29" s="422">
        <f t="shared" si="2"/>
        <v>0</v>
      </c>
      <c r="K29" s="422">
        <f t="shared" si="2"/>
        <v>0</v>
      </c>
      <c r="L29" s="422">
        <f t="shared" si="2"/>
        <v>0</v>
      </c>
      <c r="M29" s="422">
        <f t="shared" si="2"/>
        <v>0</v>
      </c>
      <c r="N29" s="422">
        <f t="shared" si="2"/>
        <v>0</v>
      </c>
      <c r="O29" s="422">
        <f t="shared" si="2"/>
        <v>0</v>
      </c>
      <c r="P29" s="422">
        <f t="shared" si="2"/>
        <v>0</v>
      </c>
      <c r="Q29" s="422">
        <f t="shared" si="2"/>
        <v>0</v>
      </c>
      <c r="R29" s="422">
        <f t="shared" si="2"/>
        <v>0</v>
      </c>
      <c r="S29" s="422">
        <f t="shared" si="2"/>
        <v>0</v>
      </c>
      <c r="T29" s="422">
        <f t="shared" si="2"/>
        <v>0</v>
      </c>
      <c r="U29" s="422">
        <f t="shared" si="2"/>
        <v>0</v>
      </c>
      <c r="V29" s="422">
        <f t="shared" si="2"/>
        <v>0</v>
      </c>
      <c r="W29" s="422">
        <f t="shared" si="2"/>
        <v>0</v>
      </c>
      <c r="X29" s="422">
        <f t="shared" si="2"/>
        <v>0</v>
      </c>
      <c r="Y29" s="422">
        <f t="shared" si="2"/>
        <v>0</v>
      </c>
      <c r="Z29" s="422">
        <f t="shared" si="2"/>
        <v>0</v>
      </c>
      <c r="AA29" s="422">
        <f t="shared" si="2"/>
        <v>0</v>
      </c>
      <c r="AB29" s="422">
        <f t="shared" si="2"/>
        <v>0</v>
      </c>
      <c r="AC29" s="422">
        <f t="shared" si="2"/>
        <v>0</v>
      </c>
      <c r="AD29" s="422">
        <f t="shared" si="2"/>
        <v>0</v>
      </c>
      <c r="AE29" s="422">
        <f t="shared" si="2"/>
        <v>0</v>
      </c>
      <c r="AF29" s="422">
        <f t="shared" si="2"/>
        <v>0</v>
      </c>
      <c r="AG29" s="422">
        <f t="shared" si="2"/>
        <v>0</v>
      </c>
      <c r="AH29" s="422">
        <f t="shared" si="2"/>
        <v>0</v>
      </c>
      <c r="AI29" s="422">
        <f t="shared" si="2"/>
        <v>0</v>
      </c>
      <c r="AJ29" s="422">
        <f t="shared" si="2"/>
        <v>0</v>
      </c>
      <c r="AK29" s="422">
        <f t="shared" si="2"/>
        <v>0</v>
      </c>
      <c r="AL29" s="432">
        <f t="shared" ref="AL29:AL37" si="3">SUM(E29:AK29)</f>
        <v>0</v>
      </c>
      <c r="AM29" s="433">
        <f t="shared" si="0"/>
        <v>0</v>
      </c>
      <c r="AN29" s="921">
        <f>SUMPRODUCT($AL3:$AL28,AN3:AN28)</f>
        <v>0</v>
      </c>
      <c r="AO29" s="921">
        <f>SUMPRODUCT($AL3:$AL28,AO3:AO28)</f>
        <v>0</v>
      </c>
      <c r="AP29" s="921">
        <f>SUMPRODUCT($AL3:$AL28,AP3:AP28)</f>
        <v>0</v>
      </c>
      <c r="AQ29" s="922">
        <f>SUMPRODUCT($AL3:$AL28,AQ3:AQ28)</f>
        <v>0</v>
      </c>
    </row>
    <row r="30" spans="1:43" ht="14.4" hidden="1" x14ac:dyDescent="0.3">
      <c r="A30" s="17"/>
      <c r="B30" s="71"/>
      <c r="C30" s="64"/>
      <c r="D30" s="65"/>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26"/>
      <c r="AM30" s="131"/>
      <c r="AN30" s="923"/>
      <c r="AO30" s="923"/>
      <c r="AP30" s="923"/>
      <c r="AQ30" s="924"/>
    </row>
    <row r="31" spans="1:43" ht="14.4" hidden="1" x14ac:dyDescent="0.3">
      <c r="A31" s="9"/>
      <c r="B31" s="67"/>
      <c r="C31" s="64"/>
      <c r="D31" s="65"/>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26"/>
      <c r="AM31" s="132"/>
      <c r="AN31" s="925"/>
      <c r="AO31" s="925"/>
      <c r="AP31" s="925"/>
      <c r="AQ31" s="926"/>
    </row>
    <row r="32" spans="1:43" ht="14.4" hidden="1" x14ac:dyDescent="0.3">
      <c r="A32" s="9"/>
      <c r="B32" s="67"/>
      <c r="C32" s="64"/>
      <c r="D32" s="65"/>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6"/>
      <c r="AM32" s="132"/>
      <c r="AN32" s="925"/>
      <c r="AO32" s="925"/>
      <c r="AP32" s="925"/>
      <c r="AQ32" s="926"/>
    </row>
    <row r="33" spans="1:43" ht="14.4" hidden="1" x14ac:dyDescent="0.3">
      <c r="A33" s="9"/>
      <c r="B33" s="67"/>
      <c r="C33" s="64"/>
      <c r="D33" s="68"/>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26"/>
      <c r="AM33" s="132"/>
      <c r="AN33" s="925"/>
      <c r="AO33" s="925"/>
      <c r="AP33" s="925"/>
      <c r="AQ33" s="926"/>
    </row>
    <row r="34" spans="1:43" ht="14.4" hidden="1" x14ac:dyDescent="0.3">
      <c r="A34" s="4"/>
      <c r="B34" s="45"/>
      <c r="C34" s="72"/>
      <c r="D34" s="7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26"/>
      <c r="AM34" s="132"/>
      <c r="AN34" s="927"/>
      <c r="AO34" s="927"/>
      <c r="AP34" s="927"/>
      <c r="AQ34" s="928"/>
    </row>
    <row r="35" spans="1:43" ht="14.4" hidden="1" x14ac:dyDescent="0.3">
      <c r="A35" s="56"/>
      <c r="B35" s="72"/>
      <c r="C35" s="72"/>
      <c r="D35" s="73"/>
      <c r="E35" s="55"/>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54"/>
      <c r="AM35" s="133"/>
      <c r="AN35" s="927"/>
      <c r="AO35" s="927"/>
      <c r="AP35" s="927"/>
      <c r="AQ35" s="928"/>
    </row>
    <row r="36" spans="1:43" hidden="1" thickBot="1" x14ac:dyDescent="0.35">
      <c r="A36" s="57"/>
      <c r="B36" s="74"/>
      <c r="C36" s="74"/>
      <c r="D36" s="75"/>
      <c r="E36" s="58"/>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59"/>
      <c r="AM36" s="419"/>
      <c r="AN36" s="929"/>
      <c r="AO36" s="929"/>
      <c r="AP36" s="929"/>
      <c r="AQ36" s="930"/>
    </row>
    <row r="37" spans="1:43" x14ac:dyDescent="0.35">
      <c r="A37" s="9">
        <v>26</v>
      </c>
      <c r="B37" s="67" t="s">
        <v>133</v>
      </c>
      <c r="C37" s="67"/>
      <c r="D37" s="76" t="s">
        <v>51</v>
      </c>
      <c r="E37" s="49">
        <f>'Provoz výchozí'!C3</f>
        <v>80927.057534246575</v>
      </c>
      <c r="F37" s="49">
        <f>'Provoz výchozí'!D3</f>
        <v>814328.51643835625</v>
      </c>
      <c r="G37" s="49">
        <f>'Provoz výchozí'!E3</f>
        <v>1765688.6860273974</v>
      </c>
      <c r="H37" s="49">
        <f>'Provoz výchozí'!F3</f>
        <v>244021.67671232877</v>
      </c>
      <c r="I37" s="49">
        <f>'Provoz výchozí'!G3</f>
        <v>5566744.5</v>
      </c>
      <c r="J37" s="49">
        <f>'Provoz výchozí'!H3</f>
        <v>5566744.5</v>
      </c>
      <c r="K37" s="49">
        <f>'Provoz výchozí'!I3</f>
        <v>5566744.5</v>
      </c>
      <c r="L37" s="49">
        <f>'Provoz výchozí'!J3</f>
        <v>5566744.5</v>
      </c>
      <c r="M37" s="49">
        <f>'Provoz výchozí'!K3</f>
        <v>5566744.5</v>
      </c>
      <c r="N37" s="49">
        <f>'Provoz výchozí'!L3</f>
        <v>5566744.5</v>
      </c>
      <c r="O37" s="49">
        <f>'Provoz výchozí'!M3</f>
        <v>5566744.5</v>
      </c>
      <c r="P37" s="49">
        <f>'Provoz výchozí'!N3</f>
        <v>5566744.5</v>
      </c>
      <c r="Q37" s="49">
        <f>'Provoz výchozí'!O3</f>
        <v>5566744.5</v>
      </c>
      <c r="R37" s="49">
        <f>'Provoz výchozí'!P3</f>
        <v>5566744.5</v>
      </c>
      <c r="S37" s="49">
        <f>'Provoz výchozí'!Q3</f>
        <v>5566744.5</v>
      </c>
      <c r="T37" s="49">
        <f>'Provoz výchozí'!R3</f>
        <v>5566744.5</v>
      </c>
      <c r="U37" s="49">
        <f>'Provoz výchozí'!S3</f>
        <v>5566744.5</v>
      </c>
      <c r="V37" s="49">
        <f>'Provoz výchozí'!T3</f>
        <v>5566744.5</v>
      </c>
      <c r="W37" s="49">
        <f>'Provoz výchozí'!U3</f>
        <v>5566744.5</v>
      </c>
      <c r="X37" s="49">
        <f>'Provoz výchozí'!V3</f>
        <v>5566744.5</v>
      </c>
      <c r="Y37" s="49">
        <f>'Provoz výchozí'!W3</f>
        <v>5566744.5</v>
      </c>
      <c r="Z37" s="49">
        <f>'Provoz výchozí'!X3</f>
        <v>5566744.5</v>
      </c>
      <c r="AA37" s="49">
        <f>'Provoz výchozí'!Y3</f>
        <v>5566744.5</v>
      </c>
      <c r="AB37" s="49">
        <f>'Provoz výchozí'!Z3</f>
        <v>5566744.5</v>
      </c>
      <c r="AC37" s="49">
        <f>'Provoz výchozí'!AA3</f>
        <v>5566744.5</v>
      </c>
      <c r="AD37" s="49">
        <f>'Provoz výchozí'!AB3</f>
        <v>5566744.5</v>
      </c>
      <c r="AE37" s="49">
        <f>'Provoz výchozí'!AC3</f>
        <v>5566744.5</v>
      </c>
      <c r="AF37" s="49">
        <f>'Provoz výchozí'!AD3</f>
        <v>5566744.5</v>
      </c>
      <c r="AG37" s="49">
        <f>'Provoz výchozí'!AE3</f>
        <v>5566744.5</v>
      </c>
      <c r="AH37" s="49">
        <f>'Provoz výchozí'!AF3</f>
        <v>5566744.5</v>
      </c>
      <c r="AI37" s="49">
        <f>'Provoz výchozí'!AG3</f>
        <v>5566744.5</v>
      </c>
      <c r="AJ37" s="49">
        <f>'Provoz výchozí'!AH3</f>
        <v>5566744.5</v>
      </c>
      <c r="AK37" s="49">
        <f>'Provoz výchozí'!AI3</f>
        <v>5566744.5</v>
      </c>
      <c r="AL37" s="48">
        <f t="shared" si="3"/>
        <v>164340556.43671232</v>
      </c>
      <c r="AM37" s="420" t="s">
        <v>134</v>
      </c>
      <c r="AN37" s="914">
        <f>$AL37</f>
        <v>164340556.43671232</v>
      </c>
      <c r="AO37" s="914">
        <f>$AL37</f>
        <v>164340556.43671232</v>
      </c>
      <c r="AP37" s="914">
        <f t="shared" ref="AP37:AQ37" si="4">$AL37</f>
        <v>164340556.43671232</v>
      </c>
      <c r="AQ37" s="901">
        <f t="shared" si="4"/>
        <v>164340556.43671232</v>
      </c>
    </row>
    <row r="38" spans="1:43" s="113" customFormat="1" ht="16.2" thickBot="1" x14ac:dyDescent="0.4">
      <c r="A38" s="5">
        <v>27</v>
      </c>
      <c r="B38" s="69" t="s">
        <v>147</v>
      </c>
      <c r="C38" s="69"/>
      <c r="D38" s="70" t="s">
        <v>633</v>
      </c>
      <c r="E38" s="392">
        <f t="shared" ref="E38:AQ38" si="5">IFERROR(E29/E37,0)</f>
        <v>0</v>
      </c>
      <c r="F38" s="392">
        <f t="shared" si="5"/>
        <v>0</v>
      </c>
      <c r="G38" s="392">
        <f t="shared" si="5"/>
        <v>0</v>
      </c>
      <c r="H38" s="392">
        <f t="shared" si="5"/>
        <v>0</v>
      </c>
      <c r="I38" s="392">
        <f t="shared" si="5"/>
        <v>0</v>
      </c>
      <c r="J38" s="392">
        <f t="shared" si="5"/>
        <v>0</v>
      </c>
      <c r="K38" s="392">
        <f t="shared" si="5"/>
        <v>0</v>
      </c>
      <c r="L38" s="392">
        <f t="shared" si="5"/>
        <v>0</v>
      </c>
      <c r="M38" s="392">
        <f t="shared" si="5"/>
        <v>0</v>
      </c>
      <c r="N38" s="392">
        <f t="shared" si="5"/>
        <v>0</v>
      </c>
      <c r="O38" s="392">
        <f t="shared" si="5"/>
        <v>0</v>
      </c>
      <c r="P38" s="392">
        <f t="shared" si="5"/>
        <v>0</v>
      </c>
      <c r="Q38" s="392">
        <f t="shared" si="5"/>
        <v>0</v>
      </c>
      <c r="R38" s="392">
        <f t="shared" si="5"/>
        <v>0</v>
      </c>
      <c r="S38" s="392">
        <f t="shared" si="5"/>
        <v>0</v>
      </c>
      <c r="T38" s="392">
        <f t="shared" si="5"/>
        <v>0</v>
      </c>
      <c r="U38" s="392">
        <f t="shared" si="5"/>
        <v>0</v>
      </c>
      <c r="V38" s="392">
        <f t="shared" si="5"/>
        <v>0</v>
      </c>
      <c r="W38" s="392">
        <f t="shared" si="5"/>
        <v>0</v>
      </c>
      <c r="X38" s="392">
        <f t="shared" si="5"/>
        <v>0</v>
      </c>
      <c r="Y38" s="392">
        <f t="shared" si="5"/>
        <v>0</v>
      </c>
      <c r="Z38" s="392">
        <f t="shared" si="5"/>
        <v>0</v>
      </c>
      <c r="AA38" s="392">
        <f t="shared" si="5"/>
        <v>0</v>
      </c>
      <c r="AB38" s="392">
        <f t="shared" si="5"/>
        <v>0</v>
      </c>
      <c r="AC38" s="392">
        <f t="shared" si="5"/>
        <v>0</v>
      </c>
      <c r="AD38" s="392">
        <f t="shared" si="5"/>
        <v>0</v>
      </c>
      <c r="AE38" s="392">
        <f t="shared" si="5"/>
        <v>0</v>
      </c>
      <c r="AF38" s="392">
        <f t="shared" si="5"/>
        <v>0</v>
      </c>
      <c r="AG38" s="392">
        <f t="shared" si="5"/>
        <v>0</v>
      </c>
      <c r="AH38" s="392">
        <f t="shared" si="5"/>
        <v>0</v>
      </c>
      <c r="AI38" s="392">
        <f t="shared" si="5"/>
        <v>0</v>
      </c>
      <c r="AJ38" s="392">
        <f t="shared" si="5"/>
        <v>0</v>
      </c>
      <c r="AK38" s="392">
        <f t="shared" si="5"/>
        <v>0</v>
      </c>
      <c r="AL38" s="111">
        <f t="shared" si="5"/>
        <v>0</v>
      </c>
      <c r="AM38" s="393" t="s">
        <v>134</v>
      </c>
      <c r="AN38" s="915">
        <f>IFERROR(AN29/AN37,0)</f>
        <v>0</v>
      </c>
      <c r="AO38" s="915">
        <f>IFERROR(AO29/AO37,0)</f>
        <v>0</v>
      </c>
      <c r="AP38" s="915">
        <f>IFERROR(AP29/AP37,0)</f>
        <v>0</v>
      </c>
      <c r="AQ38" s="903">
        <f t="shared" si="5"/>
        <v>0</v>
      </c>
    </row>
    <row r="39" spans="1:43" ht="14.4" x14ac:dyDescent="0.3"/>
  </sheetData>
  <sheetProtection algorithmName="SHA-512" hashValue="HLl0btPkwybFm4SBQUWE44rOB55YVYpzErUyuqVb2qBgvZJzoU/xMYvmzVjjtgDm/SfOxhB9DUpgHHxU2iRaUg==" saltValue="y0atUWeJClJNuz2oGz88Ug==" spinCount="100000" sheet="1" objects="1" scenarios="1"/>
  <mergeCells count="1">
    <mergeCell ref="AN1:AQ1"/>
  </mergeCells>
  <pageMargins left="0.7" right="0.7" top="0.78740157499999996" bottom="0.78740157499999996" header="0.3" footer="0.3"/>
  <pageSetup paperSize="9" orientation="portrait" r:id="rId1"/>
  <ignoredErrors>
    <ignoredError sqref="AN3:AQ2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EC70-19E5-4B29-B5D2-D4C129D149A8}">
  <sheetPr>
    <tabColor theme="1" tint="0.499984740745262"/>
  </sheetPr>
  <dimension ref="A1:AR39"/>
  <sheetViews>
    <sheetView showGridLines="0" zoomScaleNormal="100" workbookViewId="0">
      <pane xSplit="4" topLeftCell="E1" activePane="topRight" state="frozen"/>
      <selection pane="topRight" activeCell="E3" sqref="E3"/>
    </sheetView>
  </sheetViews>
  <sheetFormatPr defaultColWidth="0" defaultRowHeight="15" customHeight="1"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38" width="11" style="51" bestFit="1" customWidth="1"/>
    <col min="39" max="39" width="10.6640625" style="51" customWidth="1"/>
    <col min="40" max="43" width="10.6640625" style="1" customWidth="1"/>
    <col min="44" max="44" width="2.6640625" style="1" customWidth="1"/>
    <col min="45" max="16384" width="9.109375" style="1" hidden="1"/>
  </cols>
  <sheetData>
    <row r="1" spans="1:43" ht="14.4" x14ac:dyDescent="0.3">
      <c r="A1" s="18" t="s">
        <v>485</v>
      </c>
      <c r="B1" s="19"/>
      <c r="C1" s="19"/>
      <c r="D1" s="33"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80"/>
      <c r="AN1" s="1026" t="s">
        <v>77</v>
      </c>
      <c r="AO1" s="1027"/>
      <c r="AP1" s="1027"/>
      <c r="AQ1" s="1028"/>
    </row>
    <row r="2" spans="1:43" thickBot="1" x14ac:dyDescent="0.35">
      <c r="A2" s="6" t="s">
        <v>145</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81" t="s">
        <v>79</v>
      </c>
      <c r="AN2" s="884" t="s">
        <v>80</v>
      </c>
      <c r="AO2" s="884" t="s">
        <v>81</v>
      </c>
      <c r="AP2" s="884" t="s">
        <v>82</v>
      </c>
      <c r="AQ2" s="917" t="s">
        <v>83</v>
      </c>
    </row>
    <row r="3" spans="1:43" thickTop="1" x14ac:dyDescent="0.3">
      <c r="A3" s="3">
        <v>1</v>
      </c>
      <c r="B3" s="44" t="s">
        <v>84</v>
      </c>
      <c r="C3" s="62">
        <v>1.1000000000000001</v>
      </c>
      <c r="D3" s="63" t="s">
        <v>85</v>
      </c>
      <c r="E3" s="82">
        <f>'Model opční 1 (ME)'!E3*Přepočet!I3</f>
        <v>0</v>
      </c>
      <c r="F3" s="50">
        <f>'Model opční 1 (ME)'!F3*Přepočet!J3</f>
        <v>0</v>
      </c>
      <c r="G3" s="50">
        <f>'Model opční 1 (ME)'!G3*Přepočet!K3</f>
        <v>0</v>
      </c>
      <c r="H3" s="50">
        <f>'Model opční 1 (ME)'!H3*Přepočet!L3</f>
        <v>0</v>
      </c>
      <c r="I3" s="50">
        <f>'Model opční 1 (ME)'!I3*Přepočet!M3</f>
        <v>0</v>
      </c>
      <c r="J3" s="50">
        <f>'Model opční 1 (ME)'!J3*Přepočet!N3</f>
        <v>0</v>
      </c>
      <c r="K3" s="50">
        <f>'Model opční 1 (ME)'!K3*Přepočet!O3</f>
        <v>0</v>
      </c>
      <c r="L3" s="50">
        <f>'Model opční 1 (ME)'!L3*Přepočet!P3</f>
        <v>0</v>
      </c>
      <c r="M3" s="50">
        <f>'Model opční 1 (ME)'!M3*Přepočet!Q3</f>
        <v>0</v>
      </c>
      <c r="N3" s="50">
        <f>'Model opční 1 (ME)'!N3*Přepočet!R3</f>
        <v>0</v>
      </c>
      <c r="O3" s="50">
        <f>'Model opční 1 (ME)'!O3*Přepočet!S3</f>
        <v>0</v>
      </c>
      <c r="P3" s="50">
        <f>'Model opční 1 (ME)'!P3*Přepočet!T3</f>
        <v>0</v>
      </c>
      <c r="Q3" s="50">
        <f>'Model opční 1 (ME)'!Q3*Přepočet!U3</f>
        <v>0</v>
      </c>
      <c r="R3" s="50">
        <f>'Model opční 1 (ME)'!R3*Přepočet!V3</f>
        <v>0</v>
      </c>
      <c r="S3" s="50">
        <f>'Model opční 1 (ME)'!S3*Přepočet!W3</f>
        <v>0</v>
      </c>
      <c r="T3" s="50">
        <f>'Model opční 1 (ME)'!T3*Přepočet!X3</f>
        <v>0</v>
      </c>
      <c r="U3" s="50">
        <f>'Model opční 1 (ME)'!U3*Přepočet!Y3</f>
        <v>0</v>
      </c>
      <c r="V3" s="50">
        <f>'Model opční 1 (ME)'!V3*Přepočet!Z3</f>
        <v>0</v>
      </c>
      <c r="W3" s="50">
        <f>'Model opční 1 (ME)'!W3*Přepočet!AA3</f>
        <v>0</v>
      </c>
      <c r="X3" s="50">
        <f>'Model opční 1 (ME)'!X3*Přepočet!AB3</f>
        <v>0</v>
      </c>
      <c r="Y3" s="50">
        <f>'Model opční 1 (ME)'!Y3*Přepočet!AC3</f>
        <v>0</v>
      </c>
      <c r="Z3" s="50">
        <f>'Model opční 1 (ME)'!Z3*Přepočet!AD3</f>
        <v>0</v>
      </c>
      <c r="AA3" s="50">
        <f>'Model opční 1 (ME)'!AA3*Přepočet!AE3</f>
        <v>0</v>
      </c>
      <c r="AB3" s="50">
        <f>'Model opční 1 (ME)'!AB3*Přepočet!AF3</f>
        <v>0</v>
      </c>
      <c r="AC3" s="50">
        <f>'Model opční 1 (ME)'!AC3*Přepočet!AG3</f>
        <v>0</v>
      </c>
      <c r="AD3" s="50">
        <f>'Model opční 1 (ME)'!AD3*Přepočet!AH3</f>
        <v>0</v>
      </c>
      <c r="AE3" s="50">
        <f>'Model opční 1 (ME)'!AE3*Přepočet!AI3</f>
        <v>0</v>
      </c>
      <c r="AF3" s="50">
        <f>'Model opční 1 (ME)'!AF3*Přepočet!AJ3</f>
        <v>0</v>
      </c>
      <c r="AG3" s="50">
        <f>'Model opční 1 (ME)'!AG3*Přepočet!AK3</f>
        <v>0</v>
      </c>
      <c r="AH3" s="50">
        <f>'Model opční 1 (ME)'!AH3*Přepočet!AL3</f>
        <v>0</v>
      </c>
      <c r="AI3" s="50">
        <f>'Model opční 1 (ME)'!AI3*Přepočet!AM3</f>
        <v>0</v>
      </c>
      <c r="AJ3" s="50">
        <f>'Model opční 1 (ME)'!AJ3*Přepočet!AN3</f>
        <v>0</v>
      </c>
      <c r="AK3" s="50">
        <f>'Model opční 1 (ME)'!AK3*Přepočet!AO3</f>
        <v>0</v>
      </c>
      <c r="AL3" s="135">
        <f>SUM(E3:AK3)</f>
        <v>0</v>
      </c>
      <c r="AM3" s="135">
        <f t="shared" ref="AM3:AM29" si="0">IFERROR(SUMPRODUCT(E3:AK3,E$37:AK$37)/SUM(E$37:AK$37),0)</f>
        <v>0</v>
      </c>
      <c r="AN3" s="907">
        <f>'Model výchozí (MV)'!AP3</f>
        <v>0</v>
      </c>
      <c r="AO3" s="908">
        <f>'Model výchozí (MV)'!AQ3</f>
        <v>0</v>
      </c>
      <c r="AP3" s="908">
        <f>'Model výchozí (MV)'!AR3</f>
        <v>0</v>
      </c>
      <c r="AQ3" s="909">
        <f>'Model výchozí (MV)'!AS3</f>
        <v>1</v>
      </c>
    </row>
    <row r="4" spans="1:43" ht="14.4" x14ac:dyDescent="0.3">
      <c r="A4" s="4"/>
      <c r="B4" s="45"/>
      <c r="C4" s="64">
        <v>1.2</v>
      </c>
      <c r="D4" s="65" t="s">
        <v>86</v>
      </c>
      <c r="E4" s="84">
        <f>'Model opční 1 (ME)'!E4*Přepočet!I4</f>
        <v>0</v>
      </c>
      <c r="F4" s="103">
        <f>'Model opční 1 (ME)'!F4*Přepočet!J4</f>
        <v>0</v>
      </c>
      <c r="G4" s="103">
        <f>'Model opční 1 (ME)'!G4*Přepočet!K4</f>
        <v>0</v>
      </c>
      <c r="H4" s="103">
        <f>'Model opční 1 (ME)'!H4*Přepočet!L4</f>
        <v>0</v>
      </c>
      <c r="I4" s="103">
        <f>'Model opční 1 (ME)'!I4*Přepočet!M4</f>
        <v>0</v>
      </c>
      <c r="J4" s="103">
        <f>'Model opční 1 (ME)'!J4*Přepočet!N4</f>
        <v>0</v>
      </c>
      <c r="K4" s="103">
        <f>'Model opční 1 (ME)'!K4*Přepočet!O4</f>
        <v>0</v>
      </c>
      <c r="L4" s="103">
        <f>'Model opční 1 (ME)'!L4*Přepočet!P4</f>
        <v>0</v>
      </c>
      <c r="M4" s="103">
        <f>'Model opční 1 (ME)'!M4*Přepočet!Q4</f>
        <v>0</v>
      </c>
      <c r="N4" s="103">
        <f>'Model opční 1 (ME)'!N4*Přepočet!R4</f>
        <v>0</v>
      </c>
      <c r="O4" s="103">
        <f>'Model opční 1 (ME)'!O4*Přepočet!S4</f>
        <v>0</v>
      </c>
      <c r="P4" s="103">
        <f>'Model opční 1 (ME)'!P4*Přepočet!T4</f>
        <v>0</v>
      </c>
      <c r="Q4" s="103">
        <f>'Model opční 1 (ME)'!Q4*Přepočet!U4</f>
        <v>0</v>
      </c>
      <c r="R4" s="103">
        <f>'Model opční 1 (ME)'!R4*Přepočet!V4</f>
        <v>0</v>
      </c>
      <c r="S4" s="103">
        <f>'Model opční 1 (ME)'!S4*Přepočet!W4</f>
        <v>0</v>
      </c>
      <c r="T4" s="103">
        <f>'Model opční 1 (ME)'!T4*Přepočet!X4</f>
        <v>0</v>
      </c>
      <c r="U4" s="103">
        <f>'Model opční 1 (ME)'!U4*Přepočet!Y4</f>
        <v>0</v>
      </c>
      <c r="V4" s="103">
        <f>'Model opční 1 (ME)'!V4*Přepočet!Z4</f>
        <v>0</v>
      </c>
      <c r="W4" s="103">
        <f>'Model opční 1 (ME)'!W4*Přepočet!AA4</f>
        <v>0</v>
      </c>
      <c r="X4" s="103">
        <f>'Model opční 1 (ME)'!X4*Přepočet!AB4</f>
        <v>0</v>
      </c>
      <c r="Y4" s="103">
        <f>'Model opční 1 (ME)'!Y4*Přepočet!AC4</f>
        <v>0</v>
      </c>
      <c r="Z4" s="103">
        <f>'Model opční 1 (ME)'!Z4*Přepočet!AD4</f>
        <v>0</v>
      </c>
      <c r="AA4" s="103">
        <f>'Model opční 1 (ME)'!AA4*Přepočet!AE4</f>
        <v>0</v>
      </c>
      <c r="AB4" s="103">
        <f>'Model opční 1 (ME)'!AB4*Přepočet!AF4</f>
        <v>0</v>
      </c>
      <c r="AC4" s="103">
        <f>'Model opční 1 (ME)'!AC4*Přepočet!AG4</f>
        <v>0</v>
      </c>
      <c r="AD4" s="103">
        <f>'Model opční 1 (ME)'!AD4*Přepočet!AH4</f>
        <v>0</v>
      </c>
      <c r="AE4" s="103">
        <f>'Model opční 1 (ME)'!AE4*Přepočet!AI4</f>
        <v>0</v>
      </c>
      <c r="AF4" s="103">
        <f>'Model opční 1 (ME)'!AF4*Přepočet!AJ4</f>
        <v>0</v>
      </c>
      <c r="AG4" s="103">
        <f>'Model opční 1 (ME)'!AG4*Přepočet!AK4</f>
        <v>0</v>
      </c>
      <c r="AH4" s="103">
        <f>'Model opční 1 (ME)'!AH4*Přepočet!AL4</f>
        <v>0</v>
      </c>
      <c r="AI4" s="103">
        <f>'Model opční 1 (ME)'!AI4*Přepočet!AM4</f>
        <v>0</v>
      </c>
      <c r="AJ4" s="103">
        <f>'Model opční 1 (ME)'!AJ4*Přepočet!AN4</f>
        <v>0</v>
      </c>
      <c r="AK4" s="103">
        <f>'Model opční 1 (ME)'!AK4*Přepočet!AO4</f>
        <v>0</v>
      </c>
      <c r="AL4" s="136">
        <f t="shared" ref="AL4:AL28" si="1">SUM(E4:AK4)</f>
        <v>0</v>
      </c>
      <c r="AM4" s="136">
        <f t="shared" si="0"/>
        <v>0</v>
      </c>
      <c r="AN4" s="910">
        <f>'Model výchozí (MV)'!AP4</f>
        <v>0</v>
      </c>
      <c r="AO4" s="911">
        <f>'Model výchozí (MV)'!AQ4</f>
        <v>0</v>
      </c>
      <c r="AP4" s="911">
        <f>'Model výchozí (MV)'!AR4</f>
        <v>0</v>
      </c>
      <c r="AQ4" s="912">
        <f>'Model výchozí (MV)'!AS4</f>
        <v>1</v>
      </c>
    </row>
    <row r="5" spans="1:43" ht="14.4" x14ac:dyDescent="0.3">
      <c r="A5" s="4">
        <v>2</v>
      </c>
      <c r="B5" s="45" t="s">
        <v>87</v>
      </c>
      <c r="C5" s="64"/>
      <c r="D5" s="65"/>
      <c r="E5" s="84">
        <f>'Model opční 1 (ME)'!E5*Přepočet!I5</f>
        <v>0</v>
      </c>
      <c r="F5" s="103">
        <f>'Model opční 1 (ME)'!F5*Přepočet!J5</f>
        <v>0</v>
      </c>
      <c r="G5" s="103">
        <f>'Model opční 1 (ME)'!G5*Přepočet!K5</f>
        <v>0</v>
      </c>
      <c r="H5" s="103">
        <f>'Model opční 1 (ME)'!H5*Přepočet!L5</f>
        <v>0</v>
      </c>
      <c r="I5" s="103">
        <f>'Model opční 1 (ME)'!I5*Přepočet!M5</f>
        <v>0</v>
      </c>
      <c r="J5" s="103">
        <f>'Model opční 1 (ME)'!J5*Přepočet!N5</f>
        <v>0</v>
      </c>
      <c r="K5" s="103">
        <f>'Model opční 1 (ME)'!K5*Přepočet!O5</f>
        <v>0</v>
      </c>
      <c r="L5" s="103">
        <f>'Model opční 1 (ME)'!L5*Přepočet!P5</f>
        <v>0</v>
      </c>
      <c r="M5" s="103">
        <f>'Model opční 1 (ME)'!M5*Přepočet!Q5</f>
        <v>0</v>
      </c>
      <c r="N5" s="103">
        <f>'Model opční 1 (ME)'!N5*Přepočet!R5</f>
        <v>0</v>
      </c>
      <c r="O5" s="103">
        <f>'Model opční 1 (ME)'!O5*Přepočet!S5</f>
        <v>0</v>
      </c>
      <c r="P5" s="103">
        <f>'Model opční 1 (ME)'!P5*Přepočet!T5</f>
        <v>0</v>
      </c>
      <c r="Q5" s="103">
        <f>'Model opční 1 (ME)'!Q5*Přepočet!U5</f>
        <v>0</v>
      </c>
      <c r="R5" s="103">
        <f>'Model opční 1 (ME)'!R5*Přepočet!V5</f>
        <v>0</v>
      </c>
      <c r="S5" s="103">
        <f>'Model opční 1 (ME)'!S5*Přepočet!W5</f>
        <v>0</v>
      </c>
      <c r="T5" s="103">
        <f>'Model opční 1 (ME)'!T5*Přepočet!X5</f>
        <v>0</v>
      </c>
      <c r="U5" s="103">
        <f>'Model opční 1 (ME)'!U5*Přepočet!Y5</f>
        <v>0</v>
      </c>
      <c r="V5" s="103">
        <f>'Model opční 1 (ME)'!V5*Přepočet!Z5</f>
        <v>0</v>
      </c>
      <c r="W5" s="103">
        <f>'Model opční 1 (ME)'!W5*Přepočet!AA5</f>
        <v>0</v>
      </c>
      <c r="X5" s="103">
        <f>'Model opční 1 (ME)'!X5*Přepočet!AB5</f>
        <v>0</v>
      </c>
      <c r="Y5" s="103">
        <f>'Model opční 1 (ME)'!Y5*Přepočet!AC5</f>
        <v>0</v>
      </c>
      <c r="Z5" s="103">
        <f>'Model opční 1 (ME)'!Z5*Přepočet!AD5</f>
        <v>0</v>
      </c>
      <c r="AA5" s="103">
        <f>'Model opční 1 (ME)'!AA5*Přepočet!AE5</f>
        <v>0</v>
      </c>
      <c r="AB5" s="103">
        <f>'Model opční 1 (ME)'!AB5*Přepočet!AF5</f>
        <v>0</v>
      </c>
      <c r="AC5" s="103">
        <f>'Model opční 1 (ME)'!AC5*Přepočet!AG5</f>
        <v>0</v>
      </c>
      <c r="AD5" s="103">
        <f>'Model opční 1 (ME)'!AD5*Přepočet!AH5</f>
        <v>0</v>
      </c>
      <c r="AE5" s="103">
        <f>'Model opční 1 (ME)'!AE5*Přepočet!AI5</f>
        <v>0</v>
      </c>
      <c r="AF5" s="103">
        <f>'Model opční 1 (ME)'!AF5*Přepočet!AJ5</f>
        <v>0</v>
      </c>
      <c r="AG5" s="103">
        <f>'Model opční 1 (ME)'!AG5*Přepočet!AK5</f>
        <v>0</v>
      </c>
      <c r="AH5" s="103">
        <f>'Model opční 1 (ME)'!AH5*Přepočet!AL5</f>
        <v>0</v>
      </c>
      <c r="AI5" s="103">
        <f>'Model opční 1 (ME)'!AI5*Přepočet!AM5</f>
        <v>0</v>
      </c>
      <c r="AJ5" s="103">
        <f>'Model opční 1 (ME)'!AJ5*Přepočet!AN5</f>
        <v>0</v>
      </c>
      <c r="AK5" s="103">
        <f>'Model opční 1 (ME)'!AK5*Přepočet!AO5</f>
        <v>0</v>
      </c>
      <c r="AL5" s="136">
        <f t="shared" si="1"/>
        <v>0</v>
      </c>
      <c r="AM5" s="136">
        <f t="shared" si="0"/>
        <v>0</v>
      </c>
      <c r="AN5" s="910">
        <f>'Model výchozí (MV)'!AP5</f>
        <v>0</v>
      </c>
      <c r="AO5" s="911">
        <f>'Model výchozí (MV)'!AQ5</f>
        <v>0</v>
      </c>
      <c r="AP5" s="911">
        <f>'Model výchozí (MV)'!AR5</f>
        <v>0</v>
      </c>
      <c r="AQ5" s="912">
        <f>'Model výchozí (MV)'!AS5</f>
        <v>1</v>
      </c>
    </row>
    <row r="6" spans="1:43" ht="14.4" x14ac:dyDescent="0.3">
      <c r="A6" s="4">
        <v>3</v>
      </c>
      <c r="B6" s="45" t="s">
        <v>88</v>
      </c>
      <c r="C6" s="64"/>
      <c r="D6" s="65"/>
      <c r="E6" s="84">
        <f>'Model opční 1 (ME)'!E6*Přepočet!I6</f>
        <v>0</v>
      </c>
      <c r="F6" s="103">
        <f>'Model opční 1 (ME)'!F6*Přepočet!J6</f>
        <v>0</v>
      </c>
      <c r="G6" s="103">
        <f>'Model opční 1 (ME)'!G6*Přepočet!K6</f>
        <v>0</v>
      </c>
      <c r="H6" s="103">
        <f>'Model opční 1 (ME)'!H6*Přepočet!L6</f>
        <v>0</v>
      </c>
      <c r="I6" s="103">
        <f>'Model opční 1 (ME)'!I6*Přepočet!M6</f>
        <v>0</v>
      </c>
      <c r="J6" s="103">
        <f>'Model opční 1 (ME)'!J6*Přepočet!N6</f>
        <v>0</v>
      </c>
      <c r="K6" s="103">
        <f>'Model opční 1 (ME)'!K6*Přepočet!O6</f>
        <v>0</v>
      </c>
      <c r="L6" s="103">
        <f>'Model opční 1 (ME)'!L6*Přepočet!P6</f>
        <v>0</v>
      </c>
      <c r="M6" s="103">
        <f>'Model opční 1 (ME)'!M6*Přepočet!Q6</f>
        <v>0</v>
      </c>
      <c r="N6" s="103">
        <f>'Model opční 1 (ME)'!N6*Přepočet!R6</f>
        <v>0</v>
      </c>
      <c r="O6" s="103">
        <f>'Model opční 1 (ME)'!O6*Přepočet!S6</f>
        <v>0</v>
      </c>
      <c r="P6" s="103">
        <f>'Model opční 1 (ME)'!P6*Přepočet!T6</f>
        <v>0</v>
      </c>
      <c r="Q6" s="103">
        <f>'Model opční 1 (ME)'!Q6*Přepočet!U6</f>
        <v>0</v>
      </c>
      <c r="R6" s="103">
        <f>'Model opční 1 (ME)'!R6*Přepočet!V6</f>
        <v>0</v>
      </c>
      <c r="S6" s="103">
        <f>'Model opční 1 (ME)'!S6*Přepočet!W6</f>
        <v>0</v>
      </c>
      <c r="T6" s="103">
        <f>'Model opční 1 (ME)'!T6*Přepočet!X6</f>
        <v>0</v>
      </c>
      <c r="U6" s="103">
        <f>'Model opční 1 (ME)'!U6*Přepočet!Y6</f>
        <v>0</v>
      </c>
      <c r="V6" s="103">
        <f>'Model opční 1 (ME)'!V6*Přepočet!Z6</f>
        <v>0</v>
      </c>
      <c r="W6" s="103">
        <f>'Model opční 1 (ME)'!W6*Přepočet!AA6</f>
        <v>0</v>
      </c>
      <c r="X6" s="103">
        <f>'Model opční 1 (ME)'!X6*Přepočet!AB6</f>
        <v>0</v>
      </c>
      <c r="Y6" s="103">
        <f>'Model opční 1 (ME)'!Y6*Přepočet!AC6</f>
        <v>0</v>
      </c>
      <c r="Z6" s="103">
        <f>'Model opční 1 (ME)'!Z6*Přepočet!AD6</f>
        <v>0</v>
      </c>
      <c r="AA6" s="103">
        <f>'Model opční 1 (ME)'!AA6*Přepočet!AE6</f>
        <v>0</v>
      </c>
      <c r="AB6" s="103">
        <f>'Model opční 1 (ME)'!AB6*Přepočet!AF6</f>
        <v>0</v>
      </c>
      <c r="AC6" s="103">
        <f>'Model opční 1 (ME)'!AC6*Přepočet!AG6</f>
        <v>0</v>
      </c>
      <c r="AD6" s="103">
        <f>'Model opční 1 (ME)'!AD6*Přepočet!AH6</f>
        <v>0</v>
      </c>
      <c r="AE6" s="103">
        <f>'Model opční 1 (ME)'!AE6*Přepočet!AI6</f>
        <v>0</v>
      </c>
      <c r="AF6" s="103">
        <f>'Model opční 1 (ME)'!AF6*Přepočet!AJ6</f>
        <v>0</v>
      </c>
      <c r="AG6" s="103">
        <f>'Model opční 1 (ME)'!AG6*Přepočet!AK6</f>
        <v>0</v>
      </c>
      <c r="AH6" s="103">
        <f>'Model opční 1 (ME)'!AH6*Přepočet!AL6</f>
        <v>0</v>
      </c>
      <c r="AI6" s="103">
        <f>'Model opční 1 (ME)'!AI6*Přepočet!AM6</f>
        <v>0</v>
      </c>
      <c r="AJ6" s="103">
        <f>'Model opční 1 (ME)'!AJ6*Přepočet!AN6</f>
        <v>0</v>
      </c>
      <c r="AK6" s="103">
        <f>'Model opční 1 (ME)'!AK6*Přepočet!AO6</f>
        <v>0</v>
      </c>
      <c r="AL6" s="136">
        <f t="shared" si="1"/>
        <v>0</v>
      </c>
      <c r="AM6" s="136">
        <f t="shared" si="0"/>
        <v>0</v>
      </c>
      <c r="AN6" s="910">
        <f>'Model výchozí (MV)'!AP6</f>
        <v>0</v>
      </c>
      <c r="AO6" s="911">
        <f>'Model výchozí (MV)'!AQ6</f>
        <v>0</v>
      </c>
      <c r="AP6" s="911">
        <f>'Model výchozí (MV)'!AR6</f>
        <v>0</v>
      </c>
      <c r="AQ6" s="912">
        <f>'Model výchozí (MV)'!AS6</f>
        <v>1</v>
      </c>
    </row>
    <row r="7" spans="1:43" ht="14.4" x14ac:dyDescent="0.3">
      <c r="A7" s="4">
        <v>4</v>
      </c>
      <c r="B7" s="45" t="s">
        <v>89</v>
      </c>
      <c r="C7" s="64"/>
      <c r="D7" s="65"/>
      <c r="E7" s="84">
        <f>'Model opční 1 (ME)'!E7*Přepočet!I7</f>
        <v>0</v>
      </c>
      <c r="F7" s="103">
        <f>'Model opční 1 (ME)'!F7*Přepočet!J7</f>
        <v>0</v>
      </c>
      <c r="G7" s="103">
        <f>'Model opční 1 (ME)'!G7*Přepočet!K7</f>
        <v>0</v>
      </c>
      <c r="H7" s="103">
        <f>'Model opční 1 (ME)'!H7*Přepočet!L7</f>
        <v>0</v>
      </c>
      <c r="I7" s="103">
        <f>'Model opční 1 (ME)'!I7*Přepočet!M7</f>
        <v>0</v>
      </c>
      <c r="J7" s="103">
        <f>'Model opční 1 (ME)'!J7*Přepočet!N7</f>
        <v>0</v>
      </c>
      <c r="K7" s="103">
        <f>'Model opční 1 (ME)'!K7*Přepočet!O7</f>
        <v>0</v>
      </c>
      <c r="L7" s="103">
        <f>'Model opční 1 (ME)'!L7*Přepočet!P7</f>
        <v>0</v>
      </c>
      <c r="M7" s="103">
        <f>'Model opční 1 (ME)'!M7*Přepočet!Q7</f>
        <v>0</v>
      </c>
      <c r="N7" s="103">
        <f>'Model opční 1 (ME)'!N7*Přepočet!R7</f>
        <v>0</v>
      </c>
      <c r="O7" s="103">
        <f>'Model opční 1 (ME)'!O7*Přepočet!S7</f>
        <v>0</v>
      </c>
      <c r="P7" s="103">
        <f>'Model opční 1 (ME)'!P7*Přepočet!T7</f>
        <v>0</v>
      </c>
      <c r="Q7" s="103">
        <f>'Model opční 1 (ME)'!Q7*Přepočet!U7</f>
        <v>0</v>
      </c>
      <c r="R7" s="103">
        <f>'Model opční 1 (ME)'!R7*Přepočet!V7</f>
        <v>0</v>
      </c>
      <c r="S7" s="103">
        <f>'Model opční 1 (ME)'!S7*Přepočet!W7</f>
        <v>0</v>
      </c>
      <c r="T7" s="103">
        <f>'Model opční 1 (ME)'!T7*Přepočet!X7</f>
        <v>0</v>
      </c>
      <c r="U7" s="103">
        <f>'Model opční 1 (ME)'!U7*Přepočet!Y7</f>
        <v>0</v>
      </c>
      <c r="V7" s="103">
        <f>'Model opční 1 (ME)'!V7*Přepočet!Z7</f>
        <v>0</v>
      </c>
      <c r="W7" s="103">
        <f>'Model opční 1 (ME)'!W7*Přepočet!AA7</f>
        <v>0</v>
      </c>
      <c r="X7" s="103">
        <f>'Model opční 1 (ME)'!X7*Přepočet!AB7</f>
        <v>0</v>
      </c>
      <c r="Y7" s="103">
        <f>'Model opční 1 (ME)'!Y7*Přepočet!AC7</f>
        <v>0</v>
      </c>
      <c r="Z7" s="103">
        <f>'Model opční 1 (ME)'!Z7*Přepočet!AD7</f>
        <v>0</v>
      </c>
      <c r="AA7" s="103">
        <f>'Model opční 1 (ME)'!AA7*Přepočet!AE7</f>
        <v>0</v>
      </c>
      <c r="AB7" s="103">
        <f>'Model opční 1 (ME)'!AB7*Přepočet!AF7</f>
        <v>0</v>
      </c>
      <c r="AC7" s="103">
        <f>'Model opční 1 (ME)'!AC7*Přepočet!AG7</f>
        <v>0</v>
      </c>
      <c r="AD7" s="103">
        <f>'Model opční 1 (ME)'!AD7*Přepočet!AH7</f>
        <v>0</v>
      </c>
      <c r="AE7" s="103">
        <f>'Model opční 1 (ME)'!AE7*Přepočet!AI7</f>
        <v>0</v>
      </c>
      <c r="AF7" s="103">
        <f>'Model opční 1 (ME)'!AF7*Přepočet!AJ7</f>
        <v>0</v>
      </c>
      <c r="AG7" s="103">
        <f>'Model opční 1 (ME)'!AG7*Přepočet!AK7</f>
        <v>0</v>
      </c>
      <c r="AH7" s="103">
        <f>'Model opční 1 (ME)'!AH7*Přepočet!AL7</f>
        <v>0</v>
      </c>
      <c r="AI7" s="103">
        <f>'Model opční 1 (ME)'!AI7*Přepočet!AM7</f>
        <v>0</v>
      </c>
      <c r="AJ7" s="103">
        <f>'Model opční 1 (ME)'!AJ7*Přepočet!AN7</f>
        <v>0</v>
      </c>
      <c r="AK7" s="103">
        <f>'Model opční 1 (ME)'!AK7*Přepočet!AO7</f>
        <v>0</v>
      </c>
      <c r="AL7" s="136">
        <f t="shared" si="1"/>
        <v>0</v>
      </c>
      <c r="AM7" s="136">
        <f t="shared" si="0"/>
        <v>0</v>
      </c>
      <c r="AN7" s="910">
        <f>'Model výchozí (MV)'!AP7</f>
        <v>0</v>
      </c>
      <c r="AO7" s="911">
        <f>'Model výchozí (MV)'!AQ7</f>
        <v>0</v>
      </c>
      <c r="AP7" s="911">
        <f>'Model výchozí (MV)'!AR7</f>
        <v>0</v>
      </c>
      <c r="AQ7" s="912">
        <f>'Model výchozí (MV)'!AS7</f>
        <v>1</v>
      </c>
    </row>
    <row r="8" spans="1:43" ht="14.4" x14ac:dyDescent="0.3">
      <c r="A8" s="4">
        <v>5</v>
      </c>
      <c r="B8" s="45" t="s">
        <v>90</v>
      </c>
      <c r="C8" s="64">
        <v>5.0999999999999996</v>
      </c>
      <c r="D8" s="66" t="s">
        <v>91</v>
      </c>
      <c r="E8" s="84">
        <f>'Model opční 1 (ME)'!E8*Přepočet!I8</f>
        <v>0</v>
      </c>
      <c r="F8" s="103">
        <f>'Model opční 1 (ME)'!F8*Přepočet!J8</f>
        <v>0</v>
      </c>
      <c r="G8" s="103">
        <f>'Model opční 1 (ME)'!G8*Přepočet!K8</f>
        <v>0</v>
      </c>
      <c r="H8" s="103">
        <f>'Model opční 1 (ME)'!H8*Přepočet!L8</f>
        <v>0</v>
      </c>
      <c r="I8" s="103">
        <f>'Model opční 1 (ME)'!I8*Přepočet!M8</f>
        <v>0</v>
      </c>
      <c r="J8" s="361">
        <f>'Model opční 1 (ME)'!J8*Přepočet!$N8</f>
        <v>0</v>
      </c>
      <c r="K8" s="361">
        <f>'Model opční 1 (ME)'!K8*Přepočet!$N8</f>
        <v>0</v>
      </c>
      <c r="L8" s="361">
        <f>'Model opční 1 (ME)'!L8*Přepočet!$N8</f>
        <v>0</v>
      </c>
      <c r="M8" s="361">
        <f>'Model opční 1 (ME)'!M8*Přepočet!$N8</f>
        <v>0</v>
      </c>
      <c r="N8" s="361">
        <f>'Model opční 1 (ME)'!N8*Přepočet!$N8</f>
        <v>0</v>
      </c>
      <c r="O8" s="361">
        <f>'Model opční 1 (ME)'!O8*Přepočet!$N8</f>
        <v>0</v>
      </c>
      <c r="P8" s="361">
        <f>'Model opční 1 (ME)'!P8*Přepočet!$N8</f>
        <v>0</v>
      </c>
      <c r="Q8" s="361">
        <f>'Model opční 1 (ME)'!Q8*Přepočet!$N8</f>
        <v>0</v>
      </c>
      <c r="R8" s="361">
        <f>'Model opční 1 (ME)'!R8*Přepočet!$N8</f>
        <v>0</v>
      </c>
      <c r="S8" s="361">
        <f>'Model opční 1 (ME)'!S8*Přepočet!$N8</f>
        <v>0</v>
      </c>
      <c r="T8" s="361">
        <f>'Model opční 1 (ME)'!T8*Přepočet!$N8</f>
        <v>0</v>
      </c>
      <c r="U8" s="361">
        <f>'Model opční 1 (ME)'!U8*Přepočet!$N8</f>
        <v>0</v>
      </c>
      <c r="V8" s="361">
        <f>'Model opční 1 (ME)'!V8*Přepočet!$N8</f>
        <v>0</v>
      </c>
      <c r="W8" s="361">
        <f>'Model opční 1 (ME)'!W8*Přepočet!$N8</f>
        <v>0</v>
      </c>
      <c r="X8" s="361">
        <f>'Model opční 1 (ME)'!X8*Přepočet!$N8</f>
        <v>0</v>
      </c>
      <c r="Y8" s="361">
        <f>'Model opční 1 (ME)'!Y8*Přepočet!$N8</f>
        <v>0</v>
      </c>
      <c r="Z8" s="361">
        <f>'Model opční 1 (ME)'!Z8*Přepočet!$N8</f>
        <v>0</v>
      </c>
      <c r="AA8" s="361">
        <f>'Model opční 1 (ME)'!AA8*Přepočet!$N8</f>
        <v>0</v>
      </c>
      <c r="AB8" s="361">
        <f>'Model opční 1 (ME)'!AB8*Přepočet!$N8</f>
        <v>0</v>
      </c>
      <c r="AC8" s="361">
        <f>'Model opční 1 (ME)'!AC8*Přepočet!$N8</f>
        <v>0</v>
      </c>
      <c r="AD8" s="361">
        <f>'Model opční 1 (ME)'!AD8*Přepočet!$N8</f>
        <v>0</v>
      </c>
      <c r="AE8" s="361">
        <f>'Model opční 1 (ME)'!AE8*Přepočet!$N8</f>
        <v>0</v>
      </c>
      <c r="AF8" s="361">
        <f>'Model opční 1 (ME)'!AF8*Přepočet!$N8</f>
        <v>0</v>
      </c>
      <c r="AG8" s="361">
        <f>'Model opční 1 (ME)'!AG8*Přepočet!$N8</f>
        <v>0</v>
      </c>
      <c r="AH8" s="361">
        <f>'Model opční 1 (ME)'!AH8*Přepočet!$N8</f>
        <v>0</v>
      </c>
      <c r="AI8" s="361">
        <f>'Model opční 1 (ME)'!AI8*Přepočet!$N8</f>
        <v>0</v>
      </c>
      <c r="AJ8" s="361">
        <f>'Model opční 1 (ME)'!AJ8*Přepočet!$N8</f>
        <v>0</v>
      </c>
      <c r="AK8" s="361">
        <f>'Model opční 1 (ME)'!AK8*Přepočet!$N8</f>
        <v>0</v>
      </c>
      <c r="AL8" s="136">
        <f t="shared" si="1"/>
        <v>0</v>
      </c>
      <c r="AM8" s="136">
        <f t="shared" si="0"/>
        <v>0</v>
      </c>
      <c r="AN8" s="910">
        <f>'Model výchozí (MV)'!AP8</f>
        <v>0</v>
      </c>
      <c r="AO8" s="911">
        <f>'Model výchozí (MV)'!AQ8</f>
        <v>0</v>
      </c>
      <c r="AP8" s="911">
        <f>'Model výchozí (MV)'!AR8</f>
        <v>1</v>
      </c>
      <c r="AQ8" s="912">
        <f>'Model výchozí (MV)'!AS8</f>
        <v>0</v>
      </c>
    </row>
    <row r="9" spans="1:43" ht="14.4" x14ac:dyDescent="0.3">
      <c r="A9" s="4"/>
      <c r="B9" s="45"/>
      <c r="C9" s="64">
        <v>5.2</v>
      </c>
      <c r="D9" s="66" t="s">
        <v>92</v>
      </c>
      <c r="E9" s="84">
        <f>'Model opční 1 (ME)'!E9*Přepočet!I9</f>
        <v>0</v>
      </c>
      <c r="F9" s="103">
        <f>'Model opční 1 (ME)'!F9*Přepočet!J9</f>
        <v>0</v>
      </c>
      <c r="G9" s="103">
        <f>'Model opční 1 (ME)'!G9*Přepočet!K9</f>
        <v>0</v>
      </c>
      <c r="H9" s="103">
        <f>'Model opční 1 (ME)'!H9*Přepočet!L9</f>
        <v>0</v>
      </c>
      <c r="I9" s="103">
        <f>'Model opční 1 (ME)'!I9*Přepočet!M9</f>
        <v>0</v>
      </c>
      <c r="J9" s="103">
        <f>'Model opční 1 (ME)'!J9*Přepočet!N9</f>
        <v>0</v>
      </c>
      <c r="K9" s="103">
        <f>'Model opční 1 (ME)'!K9*Přepočet!O9</f>
        <v>0</v>
      </c>
      <c r="L9" s="103">
        <f>'Model opční 1 (ME)'!L9*Přepočet!P9</f>
        <v>0</v>
      </c>
      <c r="M9" s="103">
        <f>'Model opční 1 (ME)'!M9*Přepočet!Q9</f>
        <v>0</v>
      </c>
      <c r="N9" s="103">
        <f>'Model opční 1 (ME)'!N9*Přepočet!R9</f>
        <v>0</v>
      </c>
      <c r="O9" s="103">
        <f>'Model opční 1 (ME)'!O9*Přepočet!S9</f>
        <v>0</v>
      </c>
      <c r="P9" s="103">
        <f>'Model opční 1 (ME)'!P9*Přepočet!T9</f>
        <v>0</v>
      </c>
      <c r="Q9" s="103">
        <f>'Model opční 1 (ME)'!Q9*Přepočet!U9</f>
        <v>0</v>
      </c>
      <c r="R9" s="103">
        <f>'Model opční 1 (ME)'!R9*Přepočet!V9</f>
        <v>0</v>
      </c>
      <c r="S9" s="103">
        <f>'Model opční 1 (ME)'!S9*Přepočet!W9</f>
        <v>0</v>
      </c>
      <c r="T9" s="103">
        <f>'Model opční 1 (ME)'!T9*Přepočet!X9</f>
        <v>0</v>
      </c>
      <c r="U9" s="103">
        <f>'Model opční 1 (ME)'!U9*Přepočet!Y9</f>
        <v>0</v>
      </c>
      <c r="V9" s="103">
        <f>'Model opční 1 (ME)'!V9*Přepočet!Z9</f>
        <v>0</v>
      </c>
      <c r="W9" s="103">
        <f>'Model opční 1 (ME)'!W9*Přepočet!AA9</f>
        <v>0</v>
      </c>
      <c r="X9" s="103">
        <f>'Model opční 1 (ME)'!X9*Přepočet!AB9</f>
        <v>0</v>
      </c>
      <c r="Y9" s="103">
        <f>'Model opční 1 (ME)'!Y9*Přepočet!AC9</f>
        <v>0</v>
      </c>
      <c r="Z9" s="103">
        <f>'Model opční 1 (ME)'!Z9*Přepočet!AD9</f>
        <v>0</v>
      </c>
      <c r="AA9" s="103">
        <f>'Model opční 1 (ME)'!AA9*Přepočet!AE9</f>
        <v>0</v>
      </c>
      <c r="AB9" s="103">
        <f>'Model opční 1 (ME)'!AB9*Přepočet!AF9</f>
        <v>0</v>
      </c>
      <c r="AC9" s="103">
        <f>'Model opční 1 (ME)'!AC9*Přepočet!AG9</f>
        <v>0</v>
      </c>
      <c r="AD9" s="103">
        <f>'Model opční 1 (ME)'!AD9*Přepočet!AH9</f>
        <v>0</v>
      </c>
      <c r="AE9" s="103">
        <f>'Model opční 1 (ME)'!AE9*Přepočet!AI9</f>
        <v>0</v>
      </c>
      <c r="AF9" s="103">
        <f>'Model opční 1 (ME)'!AF9*Přepočet!AJ9</f>
        <v>0</v>
      </c>
      <c r="AG9" s="103">
        <f>'Model opční 1 (ME)'!AG9*Přepočet!AK9</f>
        <v>0</v>
      </c>
      <c r="AH9" s="103">
        <f>'Model opční 1 (ME)'!AH9*Přepočet!AL9</f>
        <v>0</v>
      </c>
      <c r="AI9" s="103">
        <f>'Model opční 1 (ME)'!AI9*Přepočet!AM9</f>
        <v>0</v>
      </c>
      <c r="AJ9" s="103">
        <f>'Model opční 1 (ME)'!AJ9*Přepočet!AN9</f>
        <v>0</v>
      </c>
      <c r="AK9" s="103">
        <f>'Model opční 1 (ME)'!AK9*Přepočet!AO9</f>
        <v>0</v>
      </c>
      <c r="AL9" s="136">
        <f t="shared" si="1"/>
        <v>0</v>
      </c>
      <c r="AM9" s="136">
        <f t="shared" si="0"/>
        <v>0</v>
      </c>
      <c r="AN9" s="910">
        <f>'Model výchozí (MV)'!AP9</f>
        <v>0</v>
      </c>
      <c r="AO9" s="911">
        <f>'Model výchozí (MV)'!AQ9</f>
        <v>0</v>
      </c>
      <c r="AP9" s="911">
        <f>'Model výchozí (MV)'!AR9</f>
        <v>0</v>
      </c>
      <c r="AQ9" s="912">
        <f>'Model výchozí (MV)'!AS9</f>
        <v>1</v>
      </c>
    </row>
    <row r="10" spans="1:43" ht="14.4" x14ac:dyDescent="0.3">
      <c r="A10" s="4">
        <v>6</v>
      </c>
      <c r="B10" s="45" t="s">
        <v>93</v>
      </c>
      <c r="C10" s="64"/>
      <c r="D10" s="65"/>
      <c r="E10" s="84">
        <f>'Model opční 1 (ME)'!E10*Přepočet!I10</f>
        <v>0</v>
      </c>
      <c r="F10" s="103">
        <f>'Model opční 1 (ME)'!F10*Přepočet!J10</f>
        <v>0</v>
      </c>
      <c r="G10" s="103">
        <f>'Model opční 1 (ME)'!G10*Přepočet!K10</f>
        <v>0</v>
      </c>
      <c r="H10" s="103">
        <f>'Model opční 1 (ME)'!H10*Přepočet!L10</f>
        <v>0</v>
      </c>
      <c r="I10" s="103">
        <f>'Model opční 1 (ME)'!I10*Přepočet!M10</f>
        <v>0</v>
      </c>
      <c r="J10" s="361">
        <f>'Model opční 1 (ME)'!J10*Přepočet!$N10</f>
        <v>0</v>
      </c>
      <c r="K10" s="361">
        <f>'Model opční 1 (ME)'!K10*Přepočet!$N10</f>
        <v>0</v>
      </c>
      <c r="L10" s="361">
        <f>'Model opční 1 (ME)'!L10*Přepočet!$N10</f>
        <v>0</v>
      </c>
      <c r="M10" s="361">
        <f>'Model opční 1 (ME)'!M10*Přepočet!$N10</f>
        <v>0</v>
      </c>
      <c r="N10" s="361">
        <f>'Model opční 1 (ME)'!N10*Přepočet!$N10</f>
        <v>0</v>
      </c>
      <c r="O10" s="361">
        <f>'Model opční 1 (ME)'!O10*Přepočet!$N10</f>
        <v>0</v>
      </c>
      <c r="P10" s="361">
        <f>'Model opční 1 (ME)'!P10*Přepočet!$N10</f>
        <v>0</v>
      </c>
      <c r="Q10" s="361">
        <f>'Model opční 1 (ME)'!Q10*Přepočet!$N10</f>
        <v>0</v>
      </c>
      <c r="R10" s="361">
        <f>'Model opční 1 (ME)'!R10*Přepočet!$N10</f>
        <v>0</v>
      </c>
      <c r="S10" s="361">
        <f>'Model opční 1 (ME)'!S10*Přepočet!$N10</f>
        <v>0</v>
      </c>
      <c r="T10" s="361">
        <f>'Model opční 1 (ME)'!T10*Přepočet!$N10</f>
        <v>0</v>
      </c>
      <c r="U10" s="361">
        <f>'Model opční 1 (ME)'!U10*Přepočet!$N10</f>
        <v>0</v>
      </c>
      <c r="V10" s="361">
        <f>'Model opční 1 (ME)'!V10*Přepočet!$N10</f>
        <v>0</v>
      </c>
      <c r="W10" s="361">
        <f>'Model opční 1 (ME)'!W10*Přepočet!$N10</f>
        <v>0</v>
      </c>
      <c r="X10" s="361">
        <f>'Model opční 1 (ME)'!X10*Přepočet!$N10</f>
        <v>0</v>
      </c>
      <c r="Y10" s="361">
        <f>'Model opční 1 (ME)'!Y10*Přepočet!$N10</f>
        <v>0</v>
      </c>
      <c r="Z10" s="361">
        <f>'Model opční 1 (ME)'!Z10*Přepočet!$N10</f>
        <v>0</v>
      </c>
      <c r="AA10" s="361">
        <f>'Model opční 1 (ME)'!AA10*Přepočet!$N10</f>
        <v>0</v>
      </c>
      <c r="AB10" s="361">
        <f>'Model opční 1 (ME)'!AB10*Přepočet!$N10</f>
        <v>0</v>
      </c>
      <c r="AC10" s="361">
        <f>'Model opční 1 (ME)'!AC10*Přepočet!$N10</f>
        <v>0</v>
      </c>
      <c r="AD10" s="361">
        <f>'Model opční 1 (ME)'!AD10*Přepočet!$N10</f>
        <v>0</v>
      </c>
      <c r="AE10" s="361">
        <f>'Model opční 1 (ME)'!AE10*Přepočet!$N10</f>
        <v>0</v>
      </c>
      <c r="AF10" s="361">
        <f>'Model opční 1 (ME)'!AF10*Přepočet!$N10</f>
        <v>0</v>
      </c>
      <c r="AG10" s="361">
        <f>'Model opční 1 (ME)'!AG10*Přepočet!$N10</f>
        <v>0</v>
      </c>
      <c r="AH10" s="361">
        <f>'Model opční 1 (ME)'!AH10*Přepočet!$N10</f>
        <v>0</v>
      </c>
      <c r="AI10" s="361">
        <f>'Model opční 1 (ME)'!AI10*Přepočet!$N10</f>
        <v>0</v>
      </c>
      <c r="AJ10" s="361">
        <f>'Model opční 1 (ME)'!AJ10*Přepočet!$N10</f>
        <v>0</v>
      </c>
      <c r="AK10" s="361">
        <f>'Model opční 1 (ME)'!AK10*Přepočet!$N10</f>
        <v>0</v>
      </c>
      <c r="AL10" s="136">
        <f t="shared" si="1"/>
        <v>0</v>
      </c>
      <c r="AM10" s="136">
        <f t="shared" si="0"/>
        <v>0</v>
      </c>
      <c r="AN10" s="910">
        <f>'Model výchozí (MV)'!AP10</f>
        <v>0</v>
      </c>
      <c r="AO10" s="911">
        <f>'Model výchozí (MV)'!AQ10</f>
        <v>0</v>
      </c>
      <c r="AP10" s="911">
        <f>'Model výchozí (MV)'!AR10</f>
        <v>1</v>
      </c>
      <c r="AQ10" s="912">
        <f>'Model výchozí (MV)'!AS10</f>
        <v>0</v>
      </c>
    </row>
    <row r="11" spans="1:43" ht="14.4" x14ac:dyDescent="0.3">
      <c r="A11" s="4">
        <v>7</v>
      </c>
      <c r="B11" s="45" t="s">
        <v>94</v>
      </c>
      <c r="C11" s="64">
        <v>7.1</v>
      </c>
      <c r="D11" s="65" t="s">
        <v>95</v>
      </c>
      <c r="E11" s="84">
        <f>'Model opční 1 (ME)'!E11*Přepočet!I11</f>
        <v>0</v>
      </c>
      <c r="F11" s="103">
        <f>'Model opční 1 (ME)'!F11*Přepočet!J11</f>
        <v>0</v>
      </c>
      <c r="G11" s="103">
        <f>'Model opční 1 (ME)'!G11*Přepočet!K11</f>
        <v>0</v>
      </c>
      <c r="H11" s="103">
        <f>'Model opční 1 (ME)'!H11*Přepočet!L11</f>
        <v>0</v>
      </c>
      <c r="I11" s="103">
        <f>'Model opční 1 (ME)'!I11*Přepočet!M11</f>
        <v>0</v>
      </c>
      <c r="J11" s="103">
        <f>'Model opční 1 (ME)'!J11*Přepočet!N11</f>
        <v>0</v>
      </c>
      <c r="K11" s="103">
        <f>'Model opční 1 (ME)'!K11*Přepočet!O11</f>
        <v>0</v>
      </c>
      <c r="L11" s="103">
        <f>'Model opční 1 (ME)'!L11*Přepočet!P11</f>
        <v>0</v>
      </c>
      <c r="M11" s="103">
        <f>'Model opční 1 (ME)'!M11*Přepočet!Q11</f>
        <v>0</v>
      </c>
      <c r="N11" s="103">
        <f>'Model opční 1 (ME)'!N11*Přepočet!R11</f>
        <v>0</v>
      </c>
      <c r="O11" s="103">
        <f>'Model opční 1 (ME)'!O11*Přepočet!S11</f>
        <v>0</v>
      </c>
      <c r="P11" s="103">
        <f>'Model opční 1 (ME)'!P11*Přepočet!T11</f>
        <v>0</v>
      </c>
      <c r="Q11" s="103">
        <f>'Model opční 1 (ME)'!Q11*Přepočet!U11</f>
        <v>0</v>
      </c>
      <c r="R11" s="103">
        <f>'Model opční 1 (ME)'!R11*Přepočet!V11</f>
        <v>0</v>
      </c>
      <c r="S11" s="103">
        <f>'Model opční 1 (ME)'!S11*Přepočet!W11</f>
        <v>0</v>
      </c>
      <c r="T11" s="103">
        <f>'Model opční 1 (ME)'!T11*Přepočet!X11</f>
        <v>0</v>
      </c>
      <c r="U11" s="103">
        <f>'Model opční 1 (ME)'!U11*Přepočet!Y11</f>
        <v>0</v>
      </c>
      <c r="V11" s="103">
        <f>'Model opční 1 (ME)'!V11*Přepočet!Z11</f>
        <v>0</v>
      </c>
      <c r="W11" s="103">
        <f>'Model opční 1 (ME)'!W11*Přepočet!AA11</f>
        <v>0</v>
      </c>
      <c r="X11" s="103">
        <f>'Model opční 1 (ME)'!X11*Přepočet!AB11</f>
        <v>0</v>
      </c>
      <c r="Y11" s="103">
        <f>'Model opční 1 (ME)'!Y11*Přepočet!AC11</f>
        <v>0</v>
      </c>
      <c r="Z11" s="103">
        <f>'Model opční 1 (ME)'!Z11*Přepočet!AD11</f>
        <v>0</v>
      </c>
      <c r="AA11" s="103">
        <f>'Model opční 1 (ME)'!AA11*Přepočet!AE11</f>
        <v>0</v>
      </c>
      <c r="AB11" s="103">
        <f>'Model opční 1 (ME)'!AB11*Přepočet!AF11</f>
        <v>0</v>
      </c>
      <c r="AC11" s="103">
        <f>'Model opční 1 (ME)'!AC11*Přepočet!AG11</f>
        <v>0</v>
      </c>
      <c r="AD11" s="103">
        <f>'Model opční 1 (ME)'!AD11*Přepočet!AH11</f>
        <v>0</v>
      </c>
      <c r="AE11" s="103">
        <f>'Model opční 1 (ME)'!AE11*Přepočet!AI11</f>
        <v>0</v>
      </c>
      <c r="AF11" s="103">
        <f>'Model opční 1 (ME)'!AF11*Přepočet!AJ11</f>
        <v>0</v>
      </c>
      <c r="AG11" s="103">
        <f>'Model opční 1 (ME)'!AG11*Přepočet!AK11</f>
        <v>0</v>
      </c>
      <c r="AH11" s="103">
        <f>'Model opční 1 (ME)'!AH11*Přepočet!AL11</f>
        <v>0</v>
      </c>
      <c r="AI11" s="103">
        <f>'Model opční 1 (ME)'!AI11*Přepočet!AM11</f>
        <v>0</v>
      </c>
      <c r="AJ11" s="103">
        <f>'Model opční 1 (ME)'!AJ11*Přepočet!AN11</f>
        <v>0</v>
      </c>
      <c r="AK11" s="103">
        <f>'Model opční 1 (ME)'!AK11*Přepočet!AO11</f>
        <v>0</v>
      </c>
      <c r="AL11" s="136">
        <f t="shared" si="1"/>
        <v>0</v>
      </c>
      <c r="AM11" s="136">
        <f t="shared" si="0"/>
        <v>0</v>
      </c>
      <c r="AN11" s="910">
        <f>'Model výchozí (MV)'!AP11</f>
        <v>0</v>
      </c>
      <c r="AO11" s="911">
        <f>'Model výchozí (MV)'!AQ11</f>
        <v>0</v>
      </c>
      <c r="AP11" s="911">
        <f>'Model výchozí (MV)'!AR11</f>
        <v>0</v>
      </c>
      <c r="AQ11" s="912">
        <f>'Model výchozí (MV)'!AS11</f>
        <v>1</v>
      </c>
    </row>
    <row r="12" spans="1:43" ht="14.4" x14ac:dyDescent="0.3">
      <c r="A12" s="4"/>
      <c r="B12" s="45"/>
      <c r="C12" s="64" t="s">
        <v>96</v>
      </c>
      <c r="D12" s="65" t="s">
        <v>97</v>
      </c>
      <c r="E12" s="84">
        <f>'Model opční 1 (ME)'!E12*Přepočet!I12</f>
        <v>0</v>
      </c>
      <c r="F12" s="103">
        <f>'Model opční 1 (ME)'!F12*Přepočet!J12</f>
        <v>0</v>
      </c>
      <c r="G12" s="103">
        <f>'Model opční 1 (ME)'!G12*Přepočet!K12</f>
        <v>0</v>
      </c>
      <c r="H12" s="103">
        <f>'Model opční 1 (ME)'!H12*Přepočet!L12</f>
        <v>0</v>
      </c>
      <c r="I12" s="103">
        <f>'Model opční 1 (ME)'!I12*Přepočet!M12</f>
        <v>0</v>
      </c>
      <c r="J12" s="103">
        <f>'Model opční 1 (ME)'!J12*Přepočet!N12</f>
        <v>0</v>
      </c>
      <c r="K12" s="103">
        <f>'Model opční 1 (ME)'!K12*Přepočet!O12</f>
        <v>0</v>
      </c>
      <c r="L12" s="103">
        <f>'Model opční 1 (ME)'!L12*Přepočet!P12</f>
        <v>0</v>
      </c>
      <c r="M12" s="103">
        <f>'Model opční 1 (ME)'!M12*Přepočet!Q12</f>
        <v>0</v>
      </c>
      <c r="N12" s="103">
        <f>'Model opční 1 (ME)'!N12*Přepočet!R12</f>
        <v>0</v>
      </c>
      <c r="O12" s="103">
        <f>'Model opční 1 (ME)'!O12*Přepočet!S12</f>
        <v>0</v>
      </c>
      <c r="P12" s="103">
        <f>'Model opční 1 (ME)'!P12*Přepočet!T12</f>
        <v>0</v>
      </c>
      <c r="Q12" s="103">
        <f>'Model opční 1 (ME)'!Q12*Přepočet!U12</f>
        <v>0</v>
      </c>
      <c r="R12" s="103">
        <f>'Model opční 1 (ME)'!R12*Přepočet!V12</f>
        <v>0</v>
      </c>
      <c r="S12" s="103">
        <f>'Model opční 1 (ME)'!S12*Přepočet!W12</f>
        <v>0</v>
      </c>
      <c r="T12" s="103">
        <f>'Model opční 1 (ME)'!T12*Přepočet!X12</f>
        <v>0</v>
      </c>
      <c r="U12" s="103">
        <f>'Model opční 1 (ME)'!U12*Přepočet!Y12</f>
        <v>0</v>
      </c>
      <c r="V12" s="103">
        <f>'Model opční 1 (ME)'!V12*Přepočet!Z12</f>
        <v>0</v>
      </c>
      <c r="W12" s="103">
        <f>'Model opční 1 (ME)'!W12*Přepočet!AA12</f>
        <v>0</v>
      </c>
      <c r="X12" s="103">
        <f>'Model opční 1 (ME)'!X12*Přepočet!AB12</f>
        <v>0</v>
      </c>
      <c r="Y12" s="103">
        <f>'Model opční 1 (ME)'!Y12*Přepočet!AC12</f>
        <v>0</v>
      </c>
      <c r="Z12" s="103">
        <f>'Model opční 1 (ME)'!Z12*Přepočet!AD12</f>
        <v>0</v>
      </c>
      <c r="AA12" s="103">
        <f>'Model opční 1 (ME)'!AA12*Přepočet!AE12</f>
        <v>0</v>
      </c>
      <c r="AB12" s="103">
        <f>'Model opční 1 (ME)'!AB12*Přepočet!AF12</f>
        <v>0</v>
      </c>
      <c r="AC12" s="103">
        <f>'Model opční 1 (ME)'!AC12*Přepočet!AG12</f>
        <v>0</v>
      </c>
      <c r="AD12" s="103">
        <f>'Model opční 1 (ME)'!AD12*Přepočet!AH12</f>
        <v>0</v>
      </c>
      <c r="AE12" s="103">
        <f>'Model opční 1 (ME)'!AE12*Přepočet!AI12</f>
        <v>0</v>
      </c>
      <c r="AF12" s="103">
        <f>'Model opční 1 (ME)'!AF12*Přepočet!AJ12</f>
        <v>0</v>
      </c>
      <c r="AG12" s="103">
        <f>'Model opční 1 (ME)'!AG12*Přepočet!AK12</f>
        <v>0</v>
      </c>
      <c r="AH12" s="103">
        <f>'Model opční 1 (ME)'!AH12*Přepočet!AL12</f>
        <v>0</v>
      </c>
      <c r="AI12" s="103">
        <f>'Model opční 1 (ME)'!AI12*Přepočet!AM12</f>
        <v>0</v>
      </c>
      <c r="AJ12" s="103">
        <f>'Model opční 1 (ME)'!AJ12*Přepočet!AN12</f>
        <v>0</v>
      </c>
      <c r="AK12" s="103">
        <f>'Model opční 1 (ME)'!AK12*Přepočet!AO12</f>
        <v>0</v>
      </c>
      <c r="AL12" s="136">
        <f t="shared" si="1"/>
        <v>0</v>
      </c>
      <c r="AM12" s="136">
        <f t="shared" si="0"/>
        <v>0</v>
      </c>
      <c r="AN12" s="910">
        <f>'Model výchozí (MV)'!AP12</f>
        <v>0</v>
      </c>
      <c r="AO12" s="911">
        <f>'Model výchozí (MV)'!AQ12</f>
        <v>0</v>
      </c>
      <c r="AP12" s="911">
        <f>'Model výchozí (MV)'!AR12</f>
        <v>0</v>
      </c>
      <c r="AQ12" s="912">
        <f>'Model výchozí (MV)'!AS12</f>
        <v>1</v>
      </c>
    </row>
    <row r="13" spans="1:43" ht="14.4" x14ac:dyDescent="0.3">
      <c r="A13" s="4"/>
      <c r="B13" s="45"/>
      <c r="C13" s="64" t="s">
        <v>98</v>
      </c>
      <c r="D13" s="65" t="s">
        <v>99</v>
      </c>
      <c r="E13" s="84">
        <f>'Model opční 1 (ME)'!E13*Přepočet!I13</f>
        <v>0</v>
      </c>
      <c r="F13" s="103">
        <f>'Model opční 1 (ME)'!F13*Přepočet!J13</f>
        <v>0</v>
      </c>
      <c r="G13" s="103">
        <f>'Model opční 1 (ME)'!G13*Přepočet!K13</f>
        <v>0</v>
      </c>
      <c r="H13" s="103">
        <f>'Model opční 1 (ME)'!H13*Přepočet!L13</f>
        <v>0</v>
      </c>
      <c r="I13" s="103">
        <f>'Model opční 1 (ME)'!I13*Přepočet!M13</f>
        <v>0</v>
      </c>
      <c r="J13" s="103">
        <f>'Model opční 1 (ME)'!J13*Přepočet!N13</f>
        <v>0</v>
      </c>
      <c r="K13" s="103">
        <f>'Model opční 1 (ME)'!K13*Přepočet!O13</f>
        <v>0</v>
      </c>
      <c r="L13" s="103">
        <f>'Model opční 1 (ME)'!L13*Přepočet!P13</f>
        <v>0</v>
      </c>
      <c r="M13" s="103">
        <f>'Model opční 1 (ME)'!M13*Přepočet!Q13</f>
        <v>0</v>
      </c>
      <c r="N13" s="103">
        <f>'Model opční 1 (ME)'!N13*Přepočet!R13</f>
        <v>0</v>
      </c>
      <c r="O13" s="103">
        <f>'Model opční 1 (ME)'!O13*Přepočet!S13</f>
        <v>0</v>
      </c>
      <c r="P13" s="103">
        <f>'Model opční 1 (ME)'!P13*Přepočet!T13</f>
        <v>0</v>
      </c>
      <c r="Q13" s="103">
        <f>'Model opční 1 (ME)'!Q13*Přepočet!U13</f>
        <v>0</v>
      </c>
      <c r="R13" s="103">
        <f>'Model opční 1 (ME)'!R13*Přepočet!V13</f>
        <v>0</v>
      </c>
      <c r="S13" s="103">
        <f>'Model opční 1 (ME)'!S13*Přepočet!W13</f>
        <v>0</v>
      </c>
      <c r="T13" s="103">
        <f>'Model opční 1 (ME)'!T13*Přepočet!X13</f>
        <v>0</v>
      </c>
      <c r="U13" s="103">
        <f>'Model opční 1 (ME)'!U13*Přepočet!Y13</f>
        <v>0</v>
      </c>
      <c r="V13" s="103">
        <f>'Model opční 1 (ME)'!V13*Přepočet!Z13</f>
        <v>0</v>
      </c>
      <c r="W13" s="103">
        <f>'Model opční 1 (ME)'!W13*Přepočet!AA13</f>
        <v>0</v>
      </c>
      <c r="X13" s="103">
        <f>'Model opční 1 (ME)'!X13*Přepočet!AB13</f>
        <v>0</v>
      </c>
      <c r="Y13" s="103">
        <f>'Model opční 1 (ME)'!Y13*Přepočet!AC13</f>
        <v>0</v>
      </c>
      <c r="Z13" s="103">
        <f>'Model opční 1 (ME)'!Z13*Přepočet!AD13</f>
        <v>0</v>
      </c>
      <c r="AA13" s="103">
        <f>'Model opční 1 (ME)'!AA13*Přepočet!AE13</f>
        <v>0</v>
      </c>
      <c r="AB13" s="103">
        <f>'Model opční 1 (ME)'!AB13*Přepočet!AF13</f>
        <v>0</v>
      </c>
      <c r="AC13" s="103">
        <f>'Model opční 1 (ME)'!AC13*Přepočet!AG13</f>
        <v>0</v>
      </c>
      <c r="AD13" s="103">
        <f>'Model opční 1 (ME)'!AD13*Přepočet!AH13</f>
        <v>0</v>
      </c>
      <c r="AE13" s="103">
        <f>'Model opční 1 (ME)'!AE13*Přepočet!AI13</f>
        <v>0</v>
      </c>
      <c r="AF13" s="103">
        <f>'Model opční 1 (ME)'!AF13*Přepočet!AJ13</f>
        <v>0</v>
      </c>
      <c r="AG13" s="103">
        <f>'Model opční 1 (ME)'!AG13*Přepočet!AK13</f>
        <v>0</v>
      </c>
      <c r="AH13" s="103">
        <f>'Model opční 1 (ME)'!AH13*Přepočet!AL13</f>
        <v>0</v>
      </c>
      <c r="AI13" s="103">
        <f>'Model opční 1 (ME)'!AI13*Přepočet!AM13</f>
        <v>0</v>
      </c>
      <c r="AJ13" s="103">
        <f>'Model opční 1 (ME)'!AJ13*Přepočet!AN13</f>
        <v>0</v>
      </c>
      <c r="AK13" s="103">
        <f>'Model opční 1 (ME)'!AK13*Přepočet!AO13</f>
        <v>0</v>
      </c>
      <c r="AL13" s="136">
        <f t="shared" si="1"/>
        <v>0</v>
      </c>
      <c r="AM13" s="136">
        <f t="shared" si="0"/>
        <v>0</v>
      </c>
      <c r="AN13" s="910">
        <f>'Model výchozí (MV)'!AP13</f>
        <v>0</v>
      </c>
      <c r="AO13" s="911">
        <f>'Model výchozí (MV)'!AQ13</f>
        <v>0</v>
      </c>
      <c r="AP13" s="911">
        <f>'Model výchozí (MV)'!AR13</f>
        <v>0</v>
      </c>
      <c r="AQ13" s="912">
        <f>'Model výchozí (MV)'!AS13</f>
        <v>1</v>
      </c>
    </row>
    <row r="14" spans="1:43" ht="14.4" x14ac:dyDescent="0.3">
      <c r="A14" s="4"/>
      <c r="B14" s="45"/>
      <c r="C14" s="64" t="s">
        <v>100</v>
      </c>
      <c r="D14" s="65" t="s">
        <v>101</v>
      </c>
      <c r="E14" s="84">
        <f>'Model opční 1 (ME)'!E14*Přepočet!I14</f>
        <v>0</v>
      </c>
      <c r="F14" s="103">
        <f>'Model opční 1 (ME)'!F14*Přepočet!J14</f>
        <v>0</v>
      </c>
      <c r="G14" s="103">
        <f>'Model opční 1 (ME)'!G14*Přepočet!K14</f>
        <v>0</v>
      </c>
      <c r="H14" s="103">
        <f>'Model opční 1 (ME)'!H14*Přepočet!L14</f>
        <v>0</v>
      </c>
      <c r="I14" s="103">
        <f>'Model opční 1 (ME)'!I14*Přepočet!M14</f>
        <v>0</v>
      </c>
      <c r="J14" s="103">
        <f>'Model opční 1 (ME)'!J14*Přepočet!N14</f>
        <v>0</v>
      </c>
      <c r="K14" s="103">
        <f>'Model opční 1 (ME)'!K14*Přepočet!O14</f>
        <v>0</v>
      </c>
      <c r="L14" s="103">
        <f>'Model opční 1 (ME)'!L14*Přepočet!P14</f>
        <v>0</v>
      </c>
      <c r="M14" s="103">
        <f>'Model opční 1 (ME)'!M14*Přepočet!Q14</f>
        <v>0</v>
      </c>
      <c r="N14" s="103">
        <f>'Model opční 1 (ME)'!N14*Přepočet!R14</f>
        <v>0</v>
      </c>
      <c r="O14" s="103">
        <f>'Model opční 1 (ME)'!O14*Přepočet!S14</f>
        <v>0</v>
      </c>
      <c r="P14" s="103">
        <f>'Model opční 1 (ME)'!P14*Přepočet!T14</f>
        <v>0</v>
      </c>
      <c r="Q14" s="103">
        <f>'Model opční 1 (ME)'!Q14*Přepočet!U14</f>
        <v>0</v>
      </c>
      <c r="R14" s="103">
        <f>'Model opční 1 (ME)'!R14*Přepočet!V14</f>
        <v>0</v>
      </c>
      <c r="S14" s="103">
        <f>'Model opční 1 (ME)'!S14*Přepočet!W14</f>
        <v>0</v>
      </c>
      <c r="T14" s="103">
        <f>'Model opční 1 (ME)'!T14*Přepočet!X14</f>
        <v>0</v>
      </c>
      <c r="U14" s="103">
        <f>'Model opční 1 (ME)'!U14*Přepočet!Y14</f>
        <v>0</v>
      </c>
      <c r="V14" s="103">
        <f>'Model opční 1 (ME)'!V14*Přepočet!Z14</f>
        <v>0</v>
      </c>
      <c r="W14" s="103">
        <f>'Model opční 1 (ME)'!W14*Přepočet!AA14</f>
        <v>0</v>
      </c>
      <c r="X14" s="103">
        <f>'Model opční 1 (ME)'!X14*Přepočet!AB14</f>
        <v>0</v>
      </c>
      <c r="Y14" s="103">
        <f>'Model opční 1 (ME)'!Y14*Přepočet!AC14</f>
        <v>0</v>
      </c>
      <c r="Z14" s="103">
        <f>'Model opční 1 (ME)'!Z14*Přepočet!AD14</f>
        <v>0</v>
      </c>
      <c r="AA14" s="103">
        <f>'Model opční 1 (ME)'!AA14*Přepočet!AE14</f>
        <v>0</v>
      </c>
      <c r="AB14" s="103">
        <f>'Model opční 1 (ME)'!AB14*Přepočet!AF14</f>
        <v>0</v>
      </c>
      <c r="AC14" s="103">
        <f>'Model opční 1 (ME)'!AC14*Přepočet!AG14</f>
        <v>0</v>
      </c>
      <c r="AD14" s="103">
        <f>'Model opční 1 (ME)'!AD14*Přepočet!AH14</f>
        <v>0</v>
      </c>
      <c r="AE14" s="103">
        <f>'Model opční 1 (ME)'!AE14*Přepočet!AI14</f>
        <v>0</v>
      </c>
      <c r="AF14" s="103">
        <f>'Model opční 1 (ME)'!AF14*Přepočet!AJ14</f>
        <v>0</v>
      </c>
      <c r="AG14" s="103">
        <f>'Model opční 1 (ME)'!AG14*Přepočet!AK14</f>
        <v>0</v>
      </c>
      <c r="AH14" s="103">
        <f>'Model opční 1 (ME)'!AH14*Přepočet!AL14</f>
        <v>0</v>
      </c>
      <c r="AI14" s="103">
        <f>'Model opční 1 (ME)'!AI14*Přepočet!AM14</f>
        <v>0</v>
      </c>
      <c r="AJ14" s="103">
        <f>'Model opční 1 (ME)'!AJ14*Přepočet!AN14</f>
        <v>0</v>
      </c>
      <c r="AK14" s="103">
        <f>'Model opční 1 (ME)'!AK14*Přepočet!AO14</f>
        <v>0</v>
      </c>
      <c r="AL14" s="136">
        <f t="shared" si="1"/>
        <v>0</v>
      </c>
      <c r="AM14" s="136">
        <f t="shared" si="0"/>
        <v>0</v>
      </c>
      <c r="AN14" s="910">
        <f>'Model výchozí (MV)'!AP14</f>
        <v>0</v>
      </c>
      <c r="AO14" s="911">
        <f>'Model výchozí (MV)'!AQ14</f>
        <v>0</v>
      </c>
      <c r="AP14" s="911">
        <f>'Model výchozí (MV)'!AR14</f>
        <v>0</v>
      </c>
      <c r="AQ14" s="912">
        <f>'Model výchozí (MV)'!AS14</f>
        <v>1</v>
      </c>
    </row>
    <row r="15" spans="1:43" ht="14.4" x14ac:dyDescent="0.3">
      <c r="A15" s="4">
        <v>8</v>
      </c>
      <c r="B15" s="45" t="s">
        <v>102</v>
      </c>
      <c r="C15" s="64">
        <v>8.1</v>
      </c>
      <c r="D15" s="65" t="s">
        <v>95</v>
      </c>
      <c r="E15" s="84">
        <f>'Model opční 1 (ME)'!E15*Přepočet!I15</f>
        <v>0</v>
      </c>
      <c r="F15" s="103">
        <f>'Model opční 1 (ME)'!F15*Přepočet!J15</f>
        <v>0</v>
      </c>
      <c r="G15" s="103">
        <f>'Model opční 1 (ME)'!G15*Přepočet!K15</f>
        <v>0</v>
      </c>
      <c r="H15" s="103">
        <f>'Model opční 1 (ME)'!H15*Přepočet!L15</f>
        <v>0</v>
      </c>
      <c r="I15" s="103">
        <f>'Model opční 1 (ME)'!I15*Přepočet!M15</f>
        <v>0</v>
      </c>
      <c r="J15" s="103">
        <f>'Model opční 1 (ME)'!J15*Přepočet!N15</f>
        <v>0</v>
      </c>
      <c r="K15" s="103">
        <f>'Model opční 1 (ME)'!K15*Přepočet!O15</f>
        <v>0</v>
      </c>
      <c r="L15" s="103">
        <f>'Model opční 1 (ME)'!L15*Přepočet!P15</f>
        <v>0</v>
      </c>
      <c r="M15" s="103">
        <f>'Model opční 1 (ME)'!M15*Přepočet!Q15</f>
        <v>0</v>
      </c>
      <c r="N15" s="103">
        <f>'Model opční 1 (ME)'!N15*Přepočet!R15</f>
        <v>0</v>
      </c>
      <c r="O15" s="103">
        <f>'Model opční 1 (ME)'!O15*Přepočet!S15</f>
        <v>0</v>
      </c>
      <c r="P15" s="103">
        <f>'Model opční 1 (ME)'!P15*Přepočet!T15</f>
        <v>0</v>
      </c>
      <c r="Q15" s="103">
        <f>'Model opční 1 (ME)'!Q15*Přepočet!U15</f>
        <v>0</v>
      </c>
      <c r="R15" s="103">
        <f>'Model opční 1 (ME)'!R15*Přepočet!V15</f>
        <v>0</v>
      </c>
      <c r="S15" s="103">
        <f>'Model opční 1 (ME)'!S15*Přepočet!W15</f>
        <v>0</v>
      </c>
      <c r="T15" s="103">
        <f>'Model opční 1 (ME)'!T15*Přepočet!X15</f>
        <v>0</v>
      </c>
      <c r="U15" s="103">
        <f>'Model opční 1 (ME)'!U15*Přepočet!Y15</f>
        <v>0</v>
      </c>
      <c r="V15" s="103">
        <f>'Model opční 1 (ME)'!V15*Přepočet!Z15</f>
        <v>0</v>
      </c>
      <c r="W15" s="103">
        <f>'Model opční 1 (ME)'!W15*Přepočet!AA15</f>
        <v>0</v>
      </c>
      <c r="X15" s="103">
        <f>'Model opční 1 (ME)'!X15*Přepočet!AB15</f>
        <v>0</v>
      </c>
      <c r="Y15" s="103">
        <f>'Model opční 1 (ME)'!Y15*Přepočet!AC15</f>
        <v>0</v>
      </c>
      <c r="Z15" s="103">
        <f>'Model opční 1 (ME)'!Z15*Přepočet!AD15</f>
        <v>0</v>
      </c>
      <c r="AA15" s="103">
        <f>'Model opční 1 (ME)'!AA15*Přepočet!AE15</f>
        <v>0</v>
      </c>
      <c r="AB15" s="103">
        <f>'Model opční 1 (ME)'!AB15*Přepočet!AF15</f>
        <v>0</v>
      </c>
      <c r="AC15" s="103">
        <f>'Model opční 1 (ME)'!AC15*Přepočet!AG15</f>
        <v>0</v>
      </c>
      <c r="AD15" s="103">
        <f>'Model opční 1 (ME)'!AD15*Přepočet!AH15</f>
        <v>0</v>
      </c>
      <c r="AE15" s="103">
        <f>'Model opční 1 (ME)'!AE15*Přepočet!AI15</f>
        <v>0</v>
      </c>
      <c r="AF15" s="103">
        <f>'Model opční 1 (ME)'!AF15*Přepočet!AJ15</f>
        <v>0</v>
      </c>
      <c r="AG15" s="103">
        <f>'Model opční 1 (ME)'!AG15*Přepočet!AK15</f>
        <v>0</v>
      </c>
      <c r="AH15" s="103">
        <f>'Model opční 1 (ME)'!AH15*Přepočet!AL15</f>
        <v>0</v>
      </c>
      <c r="AI15" s="103">
        <f>'Model opční 1 (ME)'!AI15*Přepočet!AM15</f>
        <v>0</v>
      </c>
      <c r="AJ15" s="103">
        <f>'Model opční 1 (ME)'!AJ15*Přepočet!AN15</f>
        <v>0</v>
      </c>
      <c r="AK15" s="103">
        <f>'Model opční 1 (ME)'!AK15*Přepočet!AO15</f>
        <v>0</v>
      </c>
      <c r="AL15" s="136">
        <f t="shared" si="1"/>
        <v>0</v>
      </c>
      <c r="AM15" s="136">
        <f t="shared" si="0"/>
        <v>0</v>
      </c>
      <c r="AN15" s="910">
        <f>'Model výchozí (MV)'!AP15</f>
        <v>0</v>
      </c>
      <c r="AO15" s="911">
        <f>'Model výchozí (MV)'!AQ15</f>
        <v>0</v>
      </c>
      <c r="AP15" s="911">
        <f>'Model výchozí (MV)'!AR15</f>
        <v>0</v>
      </c>
      <c r="AQ15" s="912">
        <f>'Model výchozí (MV)'!AS15</f>
        <v>1</v>
      </c>
    </row>
    <row r="16" spans="1:43" ht="14.4" x14ac:dyDescent="0.3">
      <c r="A16" s="4"/>
      <c r="B16" s="45"/>
      <c r="C16" s="64" t="s">
        <v>103</v>
      </c>
      <c r="D16" s="65" t="s">
        <v>97</v>
      </c>
      <c r="E16" s="84">
        <f>'Model opční 1 (ME)'!E16*Přepočet!I16</f>
        <v>0</v>
      </c>
      <c r="F16" s="103">
        <f>'Model opční 1 (ME)'!F16*Přepočet!J16</f>
        <v>0</v>
      </c>
      <c r="G16" s="103">
        <f>'Model opční 1 (ME)'!G16*Přepočet!K16</f>
        <v>0</v>
      </c>
      <c r="H16" s="103">
        <f>'Model opční 1 (ME)'!H16*Přepočet!L16</f>
        <v>0</v>
      </c>
      <c r="I16" s="103">
        <f>'Model opční 1 (ME)'!I16*Přepočet!M16</f>
        <v>0</v>
      </c>
      <c r="J16" s="103">
        <f>'Model opční 1 (ME)'!J16*Přepočet!N16</f>
        <v>0</v>
      </c>
      <c r="K16" s="103">
        <f>'Model opční 1 (ME)'!K16*Přepočet!O16</f>
        <v>0</v>
      </c>
      <c r="L16" s="103">
        <f>'Model opční 1 (ME)'!L16*Přepočet!P16</f>
        <v>0</v>
      </c>
      <c r="M16" s="103">
        <f>'Model opční 1 (ME)'!M16*Přepočet!Q16</f>
        <v>0</v>
      </c>
      <c r="N16" s="103">
        <f>'Model opční 1 (ME)'!N16*Přepočet!R16</f>
        <v>0</v>
      </c>
      <c r="O16" s="103">
        <f>'Model opční 1 (ME)'!O16*Přepočet!S16</f>
        <v>0</v>
      </c>
      <c r="P16" s="103">
        <f>'Model opční 1 (ME)'!P16*Přepočet!T16</f>
        <v>0</v>
      </c>
      <c r="Q16" s="103">
        <f>'Model opční 1 (ME)'!Q16*Přepočet!U16</f>
        <v>0</v>
      </c>
      <c r="R16" s="103">
        <f>'Model opční 1 (ME)'!R16*Přepočet!V16</f>
        <v>0</v>
      </c>
      <c r="S16" s="103">
        <f>'Model opční 1 (ME)'!S16*Přepočet!W16</f>
        <v>0</v>
      </c>
      <c r="T16" s="103">
        <f>'Model opční 1 (ME)'!T16*Přepočet!X16</f>
        <v>0</v>
      </c>
      <c r="U16" s="103">
        <f>'Model opční 1 (ME)'!U16*Přepočet!Y16</f>
        <v>0</v>
      </c>
      <c r="V16" s="103">
        <f>'Model opční 1 (ME)'!V16*Přepočet!Z16</f>
        <v>0</v>
      </c>
      <c r="W16" s="103">
        <f>'Model opční 1 (ME)'!W16*Přepočet!AA16</f>
        <v>0</v>
      </c>
      <c r="X16" s="103">
        <f>'Model opční 1 (ME)'!X16*Přepočet!AB16</f>
        <v>0</v>
      </c>
      <c r="Y16" s="103">
        <f>'Model opční 1 (ME)'!Y16*Přepočet!AC16</f>
        <v>0</v>
      </c>
      <c r="Z16" s="103">
        <f>'Model opční 1 (ME)'!Z16*Přepočet!AD16</f>
        <v>0</v>
      </c>
      <c r="AA16" s="103">
        <f>'Model opční 1 (ME)'!AA16*Přepočet!AE16</f>
        <v>0</v>
      </c>
      <c r="AB16" s="103">
        <f>'Model opční 1 (ME)'!AB16*Přepočet!AF16</f>
        <v>0</v>
      </c>
      <c r="AC16" s="103">
        <f>'Model opční 1 (ME)'!AC16*Přepočet!AG16</f>
        <v>0</v>
      </c>
      <c r="AD16" s="103">
        <f>'Model opční 1 (ME)'!AD16*Přepočet!AH16</f>
        <v>0</v>
      </c>
      <c r="AE16" s="103">
        <f>'Model opční 1 (ME)'!AE16*Přepočet!AI16</f>
        <v>0</v>
      </c>
      <c r="AF16" s="103">
        <f>'Model opční 1 (ME)'!AF16*Přepočet!AJ16</f>
        <v>0</v>
      </c>
      <c r="AG16" s="103">
        <f>'Model opční 1 (ME)'!AG16*Přepočet!AK16</f>
        <v>0</v>
      </c>
      <c r="AH16" s="103">
        <f>'Model opční 1 (ME)'!AH16*Přepočet!AL16</f>
        <v>0</v>
      </c>
      <c r="AI16" s="103">
        <f>'Model opční 1 (ME)'!AI16*Přepočet!AM16</f>
        <v>0</v>
      </c>
      <c r="AJ16" s="103">
        <f>'Model opční 1 (ME)'!AJ16*Přepočet!AN16</f>
        <v>0</v>
      </c>
      <c r="AK16" s="103">
        <f>'Model opční 1 (ME)'!AK16*Přepočet!AO16</f>
        <v>0</v>
      </c>
      <c r="AL16" s="136">
        <f t="shared" si="1"/>
        <v>0</v>
      </c>
      <c r="AM16" s="136">
        <f t="shared" si="0"/>
        <v>0</v>
      </c>
      <c r="AN16" s="910">
        <f>'Model výchozí (MV)'!AP16</f>
        <v>0</v>
      </c>
      <c r="AO16" s="911">
        <f>'Model výchozí (MV)'!AQ16</f>
        <v>0</v>
      </c>
      <c r="AP16" s="911">
        <f>'Model výchozí (MV)'!AR16</f>
        <v>0</v>
      </c>
      <c r="AQ16" s="912">
        <f>'Model výchozí (MV)'!AS16</f>
        <v>1</v>
      </c>
    </row>
    <row r="17" spans="1:43" ht="14.4" x14ac:dyDescent="0.3">
      <c r="A17" s="4"/>
      <c r="B17" s="45"/>
      <c r="C17" s="64" t="s">
        <v>104</v>
      </c>
      <c r="D17" s="65" t="s">
        <v>99</v>
      </c>
      <c r="E17" s="84">
        <f>'Model opční 1 (ME)'!E17*Přepočet!I17</f>
        <v>0</v>
      </c>
      <c r="F17" s="103">
        <f>'Model opční 1 (ME)'!F17*Přepočet!J17</f>
        <v>0</v>
      </c>
      <c r="G17" s="103">
        <f>'Model opční 1 (ME)'!G17*Přepočet!K17</f>
        <v>0</v>
      </c>
      <c r="H17" s="103">
        <f>'Model opční 1 (ME)'!H17*Přepočet!L17</f>
        <v>0</v>
      </c>
      <c r="I17" s="103">
        <f>'Model opční 1 (ME)'!I17*Přepočet!M17</f>
        <v>0</v>
      </c>
      <c r="J17" s="103">
        <f>'Model opční 1 (ME)'!J17*Přepočet!N17</f>
        <v>0</v>
      </c>
      <c r="K17" s="103">
        <f>'Model opční 1 (ME)'!K17*Přepočet!O17</f>
        <v>0</v>
      </c>
      <c r="L17" s="103">
        <f>'Model opční 1 (ME)'!L17*Přepočet!P17</f>
        <v>0</v>
      </c>
      <c r="M17" s="103">
        <f>'Model opční 1 (ME)'!M17*Přepočet!Q17</f>
        <v>0</v>
      </c>
      <c r="N17" s="103">
        <f>'Model opční 1 (ME)'!N17*Přepočet!R17</f>
        <v>0</v>
      </c>
      <c r="O17" s="103">
        <f>'Model opční 1 (ME)'!O17*Přepočet!S17</f>
        <v>0</v>
      </c>
      <c r="P17" s="103">
        <f>'Model opční 1 (ME)'!P17*Přepočet!T17</f>
        <v>0</v>
      </c>
      <c r="Q17" s="103">
        <f>'Model opční 1 (ME)'!Q17*Přepočet!U17</f>
        <v>0</v>
      </c>
      <c r="R17" s="103">
        <f>'Model opční 1 (ME)'!R17*Přepočet!V17</f>
        <v>0</v>
      </c>
      <c r="S17" s="103">
        <f>'Model opční 1 (ME)'!S17*Přepočet!W17</f>
        <v>0</v>
      </c>
      <c r="T17" s="103">
        <f>'Model opční 1 (ME)'!T17*Přepočet!X17</f>
        <v>0</v>
      </c>
      <c r="U17" s="103">
        <f>'Model opční 1 (ME)'!U17*Přepočet!Y17</f>
        <v>0</v>
      </c>
      <c r="V17" s="103">
        <f>'Model opční 1 (ME)'!V17*Přepočet!Z17</f>
        <v>0</v>
      </c>
      <c r="W17" s="103">
        <f>'Model opční 1 (ME)'!W17*Přepočet!AA17</f>
        <v>0</v>
      </c>
      <c r="X17" s="103">
        <f>'Model opční 1 (ME)'!X17*Přepočet!AB17</f>
        <v>0</v>
      </c>
      <c r="Y17" s="103">
        <f>'Model opční 1 (ME)'!Y17*Přepočet!AC17</f>
        <v>0</v>
      </c>
      <c r="Z17" s="103">
        <f>'Model opční 1 (ME)'!Z17*Přepočet!AD17</f>
        <v>0</v>
      </c>
      <c r="AA17" s="103">
        <f>'Model opční 1 (ME)'!AA17*Přepočet!AE17</f>
        <v>0</v>
      </c>
      <c r="AB17" s="103">
        <f>'Model opční 1 (ME)'!AB17*Přepočet!AF17</f>
        <v>0</v>
      </c>
      <c r="AC17" s="103">
        <f>'Model opční 1 (ME)'!AC17*Přepočet!AG17</f>
        <v>0</v>
      </c>
      <c r="AD17" s="103">
        <f>'Model opční 1 (ME)'!AD17*Přepočet!AH17</f>
        <v>0</v>
      </c>
      <c r="AE17" s="103">
        <f>'Model opční 1 (ME)'!AE17*Přepočet!AI17</f>
        <v>0</v>
      </c>
      <c r="AF17" s="103">
        <f>'Model opční 1 (ME)'!AF17*Přepočet!AJ17</f>
        <v>0</v>
      </c>
      <c r="AG17" s="103">
        <f>'Model opční 1 (ME)'!AG17*Přepočet!AK17</f>
        <v>0</v>
      </c>
      <c r="AH17" s="103">
        <f>'Model opční 1 (ME)'!AH17*Přepočet!AL17</f>
        <v>0</v>
      </c>
      <c r="AI17" s="103">
        <f>'Model opční 1 (ME)'!AI17*Přepočet!AM17</f>
        <v>0</v>
      </c>
      <c r="AJ17" s="103">
        <f>'Model opční 1 (ME)'!AJ17*Přepočet!AN17</f>
        <v>0</v>
      </c>
      <c r="AK17" s="103">
        <f>'Model opční 1 (ME)'!AK17*Přepočet!AO17</f>
        <v>0</v>
      </c>
      <c r="AL17" s="136">
        <f t="shared" si="1"/>
        <v>0</v>
      </c>
      <c r="AM17" s="136">
        <f t="shared" si="0"/>
        <v>0</v>
      </c>
      <c r="AN17" s="910">
        <f>'Model výchozí (MV)'!AP17</f>
        <v>0</v>
      </c>
      <c r="AO17" s="911">
        <f>'Model výchozí (MV)'!AQ17</f>
        <v>0</v>
      </c>
      <c r="AP17" s="911">
        <f>'Model výchozí (MV)'!AR17</f>
        <v>0</v>
      </c>
      <c r="AQ17" s="912">
        <f>'Model výchozí (MV)'!AS17</f>
        <v>1</v>
      </c>
    </row>
    <row r="18" spans="1:43" ht="14.4" x14ac:dyDescent="0.3">
      <c r="A18" s="4"/>
      <c r="B18" s="45"/>
      <c r="C18" s="64" t="s">
        <v>105</v>
      </c>
      <c r="D18" s="65" t="s">
        <v>101</v>
      </c>
      <c r="E18" s="84">
        <f>'Model opční 1 (ME)'!E18*Přepočet!I18</f>
        <v>0</v>
      </c>
      <c r="F18" s="103">
        <f>'Model opční 1 (ME)'!F18*Přepočet!J18</f>
        <v>0</v>
      </c>
      <c r="G18" s="103">
        <f>'Model opční 1 (ME)'!G18*Přepočet!K18</f>
        <v>0</v>
      </c>
      <c r="H18" s="103">
        <f>'Model opční 1 (ME)'!H18*Přepočet!L18</f>
        <v>0</v>
      </c>
      <c r="I18" s="103">
        <f>'Model opční 1 (ME)'!I18*Přepočet!M18</f>
        <v>0</v>
      </c>
      <c r="J18" s="103">
        <f>'Model opční 1 (ME)'!J18*Přepočet!N18</f>
        <v>0</v>
      </c>
      <c r="K18" s="103">
        <f>'Model opční 1 (ME)'!K18*Přepočet!O18</f>
        <v>0</v>
      </c>
      <c r="L18" s="103">
        <f>'Model opční 1 (ME)'!L18*Přepočet!P18</f>
        <v>0</v>
      </c>
      <c r="M18" s="103">
        <f>'Model opční 1 (ME)'!M18*Přepočet!Q18</f>
        <v>0</v>
      </c>
      <c r="N18" s="103">
        <f>'Model opční 1 (ME)'!N18*Přepočet!R18</f>
        <v>0</v>
      </c>
      <c r="O18" s="103">
        <f>'Model opční 1 (ME)'!O18*Přepočet!S18</f>
        <v>0</v>
      </c>
      <c r="P18" s="103">
        <f>'Model opční 1 (ME)'!P18*Přepočet!T18</f>
        <v>0</v>
      </c>
      <c r="Q18" s="103">
        <f>'Model opční 1 (ME)'!Q18*Přepočet!U18</f>
        <v>0</v>
      </c>
      <c r="R18" s="103">
        <f>'Model opční 1 (ME)'!R18*Přepočet!V18</f>
        <v>0</v>
      </c>
      <c r="S18" s="103">
        <f>'Model opční 1 (ME)'!S18*Přepočet!W18</f>
        <v>0</v>
      </c>
      <c r="T18" s="103">
        <f>'Model opční 1 (ME)'!T18*Přepočet!X18</f>
        <v>0</v>
      </c>
      <c r="U18" s="103">
        <f>'Model opční 1 (ME)'!U18*Přepočet!Y18</f>
        <v>0</v>
      </c>
      <c r="V18" s="103">
        <f>'Model opční 1 (ME)'!V18*Přepočet!Z18</f>
        <v>0</v>
      </c>
      <c r="W18" s="103">
        <f>'Model opční 1 (ME)'!W18*Přepočet!AA18</f>
        <v>0</v>
      </c>
      <c r="X18" s="103">
        <f>'Model opční 1 (ME)'!X18*Přepočet!AB18</f>
        <v>0</v>
      </c>
      <c r="Y18" s="103">
        <f>'Model opční 1 (ME)'!Y18*Přepočet!AC18</f>
        <v>0</v>
      </c>
      <c r="Z18" s="103">
        <f>'Model opční 1 (ME)'!Z18*Přepočet!AD18</f>
        <v>0</v>
      </c>
      <c r="AA18" s="103">
        <f>'Model opční 1 (ME)'!AA18*Přepočet!AE18</f>
        <v>0</v>
      </c>
      <c r="AB18" s="103">
        <f>'Model opční 1 (ME)'!AB18*Přepočet!AF18</f>
        <v>0</v>
      </c>
      <c r="AC18" s="103">
        <f>'Model opční 1 (ME)'!AC18*Přepočet!AG18</f>
        <v>0</v>
      </c>
      <c r="AD18" s="103">
        <f>'Model opční 1 (ME)'!AD18*Přepočet!AH18</f>
        <v>0</v>
      </c>
      <c r="AE18" s="103">
        <f>'Model opční 1 (ME)'!AE18*Přepočet!AI18</f>
        <v>0</v>
      </c>
      <c r="AF18" s="103">
        <f>'Model opční 1 (ME)'!AF18*Přepočet!AJ18</f>
        <v>0</v>
      </c>
      <c r="AG18" s="103">
        <f>'Model opční 1 (ME)'!AG18*Přepočet!AK18</f>
        <v>0</v>
      </c>
      <c r="AH18" s="103">
        <f>'Model opční 1 (ME)'!AH18*Přepočet!AL18</f>
        <v>0</v>
      </c>
      <c r="AI18" s="103">
        <f>'Model opční 1 (ME)'!AI18*Přepočet!AM18</f>
        <v>0</v>
      </c>
      <c r="AJ18" s="103">
        <f>'Model opční 1 (ME)'!AJ18*Přepočet!AN18</f>
        <v>0</v>
      </c>
      <c r="AK18" s="103">
        <f>'Model opční 1 (ME)'!AK18*Přepočet!AO18</f>
        <v>0</v>
      </c>
      <c r="AL18" s="136">
        <f t="shared" si="1"/>
        <v>0</v>
      </c>
      <c r="AM18" s="136">
        <f t="shared" si="0"/>
        <v>0</v>
      </c>
      <c r="AN18" s="910">
        <f>'Model výchozí (MV)'!AP18</f>
        <v>0</v>
      </c>
      <c r="AO18" s="911">
        <f>'Model výchozí (MV)'!AQ18</f>
        <v>0</v>
      </c>
      <c r="AP18" s="911">
        <f>'Model výchozí (MV)'!AR18</f>
        <v>0</v>
      </c>
      <c r="AQ18" s="912">
        <f>'Model výchozí (MV)'!AS18</f>
        <v>1</v>
      </c>
    </row>
    <row r="19" spans="1:43" ht="14.4" x14ac:dyDescent="0.3">
      <c r="A19" s="4">
        <v>9</v>
      </c>
      <c r="B19" s="45" t="s">
        <v>106</v>
      </c>
      <c r="C19" s="64"/>
      <c r="D19" s="65"/>
      <c r="E19" s="84">
        <f>'Model opční 1 (ME)'!E19*Přepočet!I19</f>
        <v>0</v>
      </c>
      <c r="F19" s="103">
        <f>'Model opční 1 (ME)'!F19*Přepočet!J19</f>
        <v>0</v>
      </c>
      <c r="G19" s="103">
        <f>'Model opční 1 (ME)'!G19*Přepočet!K19</f>
        <v>0</v>
      </c>
      <c r="H19" s="103">
        <f>'Model opční 1 (ME)'!H19*Přepočet!L19</f>
        <v>0</v>
      </c>
      <c r="I19" s="103">
        <f>'Model opční 1 (ME)'!I19*Přepočet!M19</f>
        <v>0</v>
      </c>
      <c r="J19" s="103">
        <f>'Model opční 1 (ME)'!J19*Přepočet!N19</f>
        <v>0</v>
      </c>
      <c r="K19" s="103">
        <f>'Model opční 1 (ME)'!K19*Přepočet!O19</f>
        <v>0</v>
      </c>
      <c r="L19" s="103">
        <f>'Model opční 1 (ME)'!L19*Přepočet!P19</f>
        <v>0</v>
      </c>
      <c r="M19" s="103">
        <f>'Model opční 1 (ME)'!M19*Přepočet!Q19</f>
        <v>0</v>
      </c>
      <c r="N19" s="103">
        <f>'Model opční 1 (ME)'!N19*Přepočet!R19</f>
        <v>0</v>
      </c>
      <c r="O19" s="103">
        <f>'Model opční 1 (ME)'!O19*Přepočet!S19</f>
        <v>0</v>
      </c>
      <c r="P19" s="103">
        <f>'Model opční 1 (ME)'!P19*Přepočet!T19</f>
        <v>0</v>
      </c>
      <c r="Q19" s="103">
        <f>'Model opční 1 (ME)'!Q19*Přepočet!U19</f>
        <v>0</v>
      </c>
      <c r="R19" s="103">
        <f>'Model opční 1 (ME)'!R19*Přepočet!V19</f>
        <v>0</v>
      </c>
      <c r="S19" s="103">
        <f>'Model opční 1 (ME)'!S19*Přepočet!W19</f>
        <v>0</v>
      </c>
      <c r="T19" s="103">
        <f>'Model opční 1 (ME)'!T19*Přepočet!X19</f>
        <v>0</v>
      </c>
      <c r="U19" s="103">
        <f>'Model opční 1 (ME)'!U19*Přepočet!Y19</f>
        <v>0</v>
      </c>
      <c r="V19" s="103">
        <f>'Model opční 1 (ME)'!V19*Přepočet!Z19</f>
        <v>0</v>
      </c>
      <c r="W19" s="103">
        <f>'Model opční 1 (ME)'!W19*Přepočet!AA19</f>
        <v>0</v>
      </c>
      <c r="X19" s="103">
        <f>'Model opční 1 (ME)'!X19*Přepočet!AB19</f>
        <v>0</v>
      </c>
      <c r="Y19" s="103">
        <f>'Model opční 1 (ME)'!Y19*Přepočet!AC19</f>
        <v>0</v>
      </c>
      <c r="Z19" s="103">
        <f>'Model opční 1 (ME)'!Z19*Přepočet!AD19</f>
        <v>0</v>
      </c>
      <c r="AA19" s="103">
        <f>'Model opční 1 (ME)'!AA19*Přepočet!AE19</f>
        <v>0</v>
      </c>
      <c r="AB19" s="103">
        <f>'Model opční 1 (ME)'!AB19*Přepočet!AF19</f>
        <v>0</v>
      </c>
      <c r="AC19" s="103">
        <f>'Model opční 1 (ME)'!AC19*Přepočet!AG19</f>
        <v>0</v>
      </c>
      <c r="AD19" s="103">
        <f>'Model opční 1 (ME)'!AD19*Přepočet!AH19</f>
        <v>0</v>
      </c>
      <c r="AE19" s="103">
        <f>'Model opční 1 (ME)'!AE19*Přepočet!AI19</f>
        <v>0</v>
      </c>
      <c r="AF19" s="103">
        <f>'Model opční 1 (ME)'!AF19*Přepočet!AJ19</f>
        <v>0</v>
      </c>
      <c r="AG19" s="103">
        <f>'Model opční 1 (ME)'!AG19*Přepočet!AK19</f>
        <v>0</v>
      </c>
      <c r="AH19" s="103">
        <f>'Model opční 1 (ME)'!AH19*Přepočet!AL19</f>
        <v>0</v>
      </c>
      <c r="AI19" s="103">
        <f>'Model opční 1 (ME)'!AI19*Přepočet!AM19</f>
        <v>0</v>
      </c>
      <c r="AJ19" s="103">
        <f>'Model opční 1 (ME)'!AJ19*Přepočet!AN19</f>
        <v>0</v>
      </c>
      <c r="AK19" s="103">
        <f>'Model opční 1 (ME)'!AK19*Přepočet!AO19</f>
        <v>0</v>
      </c>
      <c r="AL19" s="136">
        <f t="shared" si="1"/>
        <v>0</v>
      </c>
      <c r="AM19" s="136">
        <f t="shared" si="0"/>
        <v>0</v>
      </c>
      <c r="AN19" s="910">
        <f>'Model výchozí (MV)'!AP19</f>
        <v>0</v>
      </c>
      <c r="AO19" s="911">
        <f>'Model výchozí (MV)'!AQ19</f>
        <v>0</v>
      </c>
      <c r="AP19" s="911">
        <f>'Model výchozí (MV)'!AR19</f>
        <v>0</v>
      </c>
      <c r="AQ19" s="912">
        <f>'Model výchozí (MV)'!AS19</f>
        <v>1</v>
      </c>
    </row>
    <row r="20" spans="1:43" ht="14.4" x14ac:dyDescent="0.3">
      <c r="A20" s="4">
        <v>10</v>
      </c>
      <c r="B20" s="45" t="s">
        <v>107</v>
      </c>
      <c r="C20" s="64"/>
      <c r="D20" s="65"/>
      <c r="E20" s="84">
        <f>'Model opční 1 (ME)'!E20*Přepočet!I20</f>
        <v>0</v>
      </c>
      <c r="F20" s="103">
        <f>'Model opční 1 (ME)'!F20*Přepočet!J20</f>
        <v>0</v>
      </c>
      <c r="G20" s="103">
        <f>'Model opční 1 (ME)'!G20*Přepočet!K20</f>
        <v>0</v>
      </c>
      <c r="H20" s="103">
        <f>'Model opční 1 (ME)'!H20*Přepočet!L20</f>
        <v>0</v>
      </c>
      <c r="I20" s="103">
        <f>'Model opční 1 (ME)'!I20*Přepočet!M20</f>
        <v>0</v>
      </c>
      <c r="J20" s="103">
        <f>'Model opční 1 (ME)'!J20*Přepočet!N20</f>
        <v>0</v>
      </c>
      <c r="K20" s="103">
        <f>'Model opční 1 (ME)'!K20*Přepočet!O20</f>
        <v>0</v>
      </c>
      <c r="L20" s="103">
        <f>'Model opční 1 (ME)'!L20*Přepočet!P20</f>
        <v>0</v>
      </c>
      <c r="M20" s="103">
        <f>'Model opční 1 (ME)'!M20*Přepočet!Q20</f>
        <v>0</v>
      </c>
      <c r="N20" s="103">
        <f>'Model opční 1 (ME)'!N20*Přepočet!R20</f>
        <v>0</v>
      </c>
      <c r="O20" s="103">
        <f>'Model opční 1 (ME)'!O20*Přepočet!S20</f>
        <v>0</v>
      </c>
      <c r="P20" s="103">
        <f>'Model opční 1 (ME)'!P20*Přepočet!T20</f>
        <v>0</v>
      </c>
      <c r="Q20" s="103">
        <f>'Model opční 1 (ME)'!Q20*Přepočet!U20</f>
        <v>0</v>
      </c>
      <c r="R20" s="103">
        <f>'Model opční 1 (ME)'!R20*Přepočet!V20</f>
        <v>0</v>
      </c>
      <c r="S20" s="103">
        <f>'Model opční 1 (ME)'!S20*Přepočet!W20</f>
        <v>0</v>
      </c>
      <c r="T20" s="103">
        <f>'Model opční 1 (ME)'!T20*Přepočet!X20</f>
        <v>0</v>
      </c>
      <c r="U20" s="103">
        <f>'Model opční 1 (ME)'!U20*Přepočet!Y20</f>
        <v>0</v>
      </c>
      <c r="V20" s="103">
        <f>'Model opční 1 (ME)'!V20*Přepočet!Z20</f>
        <v>0</v>
      </c>
      <c r="W20" s="103">
        <f>'Model opční 1 (ME)'!W20*Přepočet!AA20</f>
        <v>0</v>
      </c>
      <c r="X20" s="103">
        <f>'Model opční 1 (ME)'!X20*Přepočet!AB20</f>
        <v>0</v>
      </c>
      <c r="Y20" s="103">
        <f>'Model opční 1 (ME)'!Y20*Přepočet!AC20</f>
        <v>0</v>
      </c>
      <c r="Z20" s="103">
        <f>'Model opční 1 (ME)'!Z20*Přepočet!AD20</f>
        <v>0</v>
      </c>
      <c r="AA20" s="103">
        <f>'Model opční 1 (ME)'!AA20*Přepočet!AE20</f>
        <v>0</v>
      </c>
      <c r="AB20" s="103">
        <f>'Model opční 1 (ME)'!AB20*Přepočet!AF20</f>
        <v>0</v>
      </c>
      <c r="AC20" s="103">
        <f>'Model opční 1 (ME)'!AC20*Přepočet!AG20</f>
        <v>0</v>
      </c>
      <c r="AD20" s="103">
        <f>'Model opční 1 (ME)'!AD20*Přepočet!AH20</f>
        <v>0</v>
      </c>
      <c r="AE20" s="103">
        <f>'Model opční 1 (ME)'!AE20*Přepočet!AI20</f>
        <v>0</v>
      </c>
      <c r="AF20" s="103">
        <f>'Model opční 1 (ME)'!AF20*Přepočet!AJ20</f>
        <v>0</v>
      </c>
      <c r="AG20" s="103">
        <f>'Model opční 1 (ME)'!AG20*Přepočet!AK20</f>
        <v>0</v>
      </c>
      <c r="AH20" s="103">
        <f>'Model opční 1 (ME)'!AH20*Přepočet!AL20</f>
        <v>0</v>
      </c>
      <c r="AI20" s="103">
        <f>'Model opční 1 (ME)'!AI20*Přepočet!AM20</f>
        <v>0</v>
      </c>
      <c r="AJ20" s="103">
        <f>'Model opční 1 (ME)'!AJ20*Přepočet!AN20</f>
        <v>0</v>
      </c>
      <c r="AK20" s="103">
        <f>'Model opční 1 (ME)'!AK20*Přepočet!AO20</f>
        <v>0</v>
      </c>
      <c r="AL20" s="136">
        <f t="shared" si="1"/>
        <v>0</v>
      </c>
      <c r="AM20" s="136">
        <f t="shared" si="0"/>
        <v>0</v>
      </c>
      <c r="AN20" s="910">
        <f>'Model výchozí (MV)'!AP20</f>
        <v>1</v>
      </c>
      <c r="AO20" s="911">
        <f>'Model výchozí (MV)'!AQ20</f>
        <v>0</v>
      </c>
      <c r="AP20" s="911">
        <f>'Model výchozí (MV)'!AR20</f>
        <v>0</v>
      </c>
      <c r="AQ20" s="912">
        <f>'Model výchozí (MV)'!AS20</f>
        <v>0</v>
      </c>
    </row>
    <row r="21" spans="1:43" ht="14.4" x14ac:dyDescent="0.3">
      <c r="A21" s="4">
        <v>11</v>
      </c>
      <c r="B21" s="45" t="s">
        <v>108</v>
      </c>
      <c r="C21" s="64"/>
      <c r="D21" s="65"/>
      <c r="E21" s="84">
        <f>'Model opční 1 (ME)'!E21*Přepočet!I21</f>
        <v>0</v>
      </c>
      <c r="F21" s="103">
        <f>'Model opční 1 (ME)'!F21*Přepočet!J21</f>
        <v>0</v>
      </c>
      <c r="G21" s="103">
        <f>'Model opční 1 (ME)'!G21*Přepočet!K21</f>
        <v>0</v>
      </c>
      <c r="H21" s="103">
        <f>'Model opční 1 (ME)'!H21*Přepočet!L21</f>
        <v>0</v>
      </c>
      <c r="I21" s="103">
        <f>'Model opční 1 (ME)'!I21*Přepočet!M21</f>
        <v>0</v>
      </c>
      <c r="J21" s="103">
        <f>'Model opční 1 (ME)'!J21*Přepočet!N21</f>
        <v>0</v>
      </c>
      <c r="K21" s="103">
        <f>'Model opční 1 (ME)'!K21*Přepočet!O21</f>
        <v>0</v>
      </c>
      <c r="L21" s="103">
        <f>'Model opční 1 (ME)'!L21*Přepočet!P21</f>
        <v>0</v>
      </c>
      <c r="M21" s="103">
        <f>'Model opční 1 (ME)'!M21*Přepočet!Q21</f>
        <v>0</v>
      </c>
      <c r="N21" s="103">
        <f>'Model opční 1 (ME)'!N21*Přepočet!R21</f>
        <v>0</v>
      </c>
      <c r="O21" s="103">
        <f>'Model opční 1 (ME)'!O21*Přepočet!S21</f>
        <v>0</v>
      </c>
      <c r="P21" s="103">
        <f>'Model opční 1 (ME)'!P21*Přepočet!T21</f>
        <v>0</v>
      </c>
      <c r="Q21" s="103">
        <f>'Model opční 1 (ME)'!Q21*Přepočet!U21</f>
        <v>0</v>
      </c>
      <c r="R21" s="103">
        <f>'Model opční 1 (ME)'!R21*Přepočet!V21</f>
        <v>0</v>
      </c>
      <c r="S21" s="103">
        <f>'Model opční 1 (ME)'!S21*Přepočet!W21</f>
        <v>0</v>
      </c>
      <c r="T21" s="103">
        <f>'Model opční 1 (ME)'!T21*Přepočet!X21</f>
        <v>0</v>
      </c>
      <c r="U21" s="103">
        <f>'Model opční 1 (ME)'!U21*Přepočet!Y21</f>
        <v>0</v>
      </c>
      <c r="V21" s="103">
        <f>'Model opční 1 (ME)'!V21*Přepočet!Z21</f>
        <v>0</v>
      </c>
      <c r="W21" s="103">
        <f>'Model opční 1 (ME)'!W21*Přepočet!AA21</f>
        <v>0</v>
      </c>
      <c r="X21" s="103">
        <f>'Model opční 1 (ME)'!X21*Přepočet!AB21</f>
        <v>0</v>
      </c>
      <c r="Y21" s="103">
        <f>'Model opční 1 (ME)'!Y21*Přepočet!AC21</f>
        <v>0</v>
      </c>
      <c r="Z21" s="103">
        <f>'Model opční 1 (ME)'!Z21*Přepočet!AD21</f>
        <v>0</v>
      </c>
      <c r="AA21" s="103">
        <f>'Model opční 1 (ME)'!AA21*Přepočet!AE21</f>
        <v>0</v>
      </c>
      <c r="AB21" s="103">
        <f>'Model opční 1 (ME)'!AB21*Přepočet!AF21</f>
        <v>0</v>
      </c>
      <c r="AC21" s="103">
        <f>'Model opční 1 (ME)'!AC21*Přepočet!AG21</f>
        <v>0</v>
      </c>
      <c r="AD21" s="103">
        <f>'Model opční 1 (ME)'!AD21*Přepočet!AH21</f>
        <v>0</v>
      </c>
      <c r="AE21" s="103">
        <f>'Model opční 1 (ME)'!AE21*Přepočet!AI21</f>
        <v>0</v>
      </c>
      <c r="AF21" s="103">
        <f>'Model opční 1 (ME)'!AF21*Přepočet!AJ21</f>
        <v>0</v>
      </c>
      <c r="AG21" s="103">
        <f>'Model opční 1 (ME)'!AG21*Přepočet!AK21</f>
        <v>0</v>
      </c>
      <c r="AH21" s="103">
        <f>'Model opční 1 (ME)'!AH21*Přepočet!AL21</f>
        <v>0</v>
      </c>
      <c r="AI21" s="103">
        <f>'Model opční 1 (ME)'!AI21*Přepočet!AM21</f>
        <v>0</v>
      </c>
      <c r="AJ21" s="103">
        <f>'Model opční 1 (ME)'!AJ21*Přepočet!AN21</f>
        <v>0</v>
      </c>
      <c r="AK21" s="103">
        <f>'Model opční 1 (ME)'!AK21*Přepočet!AO21</f>
        <v>0</v>
      </c>
      <c r="AL21" s="136">
        <f t="shared" si="1"/>
        <v>0</v>
      </c>
      <c r="AM21" s="136">
        <f t="shared" si="0"/>
        <v>0</v>
      </c>
      <c r="AN21" s="910">
        <f>'Model výchozí (MV)'!AP21</f>
        <v>1</v>
      </c>
      <c r="AO21" s="911">
        <f>'Model výchozí (MV)'!AQ21</f>
        <v>0</v>
      </c>
      <c r="AP21" s="911">
        <f>'Model výchozí (MV)'!AR21</f>
        <v>0</v>
      </c>
      <c r="AQ21" s="912">
        <f>'Model výchozí (MV)'!AS21</f>
        <v>0</v>
      </c>
    </row>
    <row r="22" spans="1:43" ht="14.4" x14ac:dyDescent="0.3">
      <c r="A22" s="4">
        <v>12</v>
      </c>
      <c r="B22" s="45" t="s">
        <v>109</v>
      </c>
      <c r="C22" s="64" t="s">
        <v>110</v>
      </c>
      <c r="D22" s="65" t="s">
        <v>111</v>
      </c>
      <c r="E22" s="84">
        <f>'Model opční 1 (ME)'!E22*Přepočet!I22</f>
        <v>0</v>
      </c>
      <c r="F22" s="103">
        <f>'Model opční 1 (ME)'!F22*Přepočet!J22</f>
        <v>0</v>
      </c>
      <c r="G22" s="103">
        <f>'Model opční 1 (ME)'!G22*Přepočet!K22</f>
        <v>0</v>
      </c>
      <c r="H22" s="103">
        <f>'Model opční 1 (ME)'!H22*Přepočet!L22</f>
        <v>0</v>
      </c>
      <c r="I22" s="103">
        <f>'Model opční 1 (ME)'!I22*Přepočet!M22</f>
        <v>0</v>
      </c>
      <c r="J22" s="361">
        <f>'Model opční 1 (ME)'!J22*Přepočet!$N22</f>
        <v>0</v>
      </c>
      <c r="K22" s="361">
        <f>'Model opční 1 (ME)'!K22*Přepočet!$N22</f>
        <v>0</v>
      </c>
      <c r="L22" s="361">
        <f>'Model opční 1 (ME)'!L22*Přepočet!$N22</f>
        <v>0</v>
      </c>
      <c r="M22" s="361">
        <f>'Model opční 1 (ME)'!M22*Přepočet!$N22</f>
        <v>0</v>
      </c>
      <c r="N22" s="361">
        <f>'Model opční 1 (ME)'!N22*Přepočet!$N22</f>
        <v>0</v>
      </c>
      <c r="O22" s="361">
        <f>'Model opční 1 (ME)'!O22*Přepočet!$N22</f>
        <v>0</v>
      </c>
      <c r="P22" s="361">
        <f>'Model opční 1 (ME)'!P22*Přepočet!$N22</f>
        <v>0</v>
      </c>
      <c r="Q22" s="361">
        <f>'Model opční 1 (ME)'!Q22*Přepočet!$N22</f>
        <v>0</v>
      </c>
      <c r="R22" s="361">
        <f>'Model opční 1 (ME)'!R22*Přepočet!$N22</f>
        <v>0</v>
      </c>
      <c r="S22" s="361">
        <f>'Model opční 1 (ME)'!S22*Přepočet!$N22</f>
        <v>0</v>
      </c>
      <c r="T22" s="361">
        <f>'Model opční 1 (ME)'!T22*Přepočet!$N22</f>
        <v>0</v>
      </c>
      <c r="U22" s="361">
        <f>'Model opční 1 (ME)'!U22*Přepočet!$N22</f>
        <v>0</v>
      </c>
      <c r="V22" s="361">
        <f>'Model opční 1 (ME)'!V22*Přepočet!$N22</f>
        <v>0</v>
      </c>
      <c r="W22" s="361">
        <f>'Model opční 1 (ME)'!W22*Přepočet!$N22</f>
        <v>0</v>
      </c>
      <c r="X22" s="361">
        <f>'Model opční 1 (ME)'!X22*Přepočet!$N22</f>
        <v>0</v>
      </c>
      <c r="Y22" s="361">
        <f>'Model opční 1 (ME)'!Y22*Přepočet!$N22</f>
        <v>0</v>
      </c>
      <c r="Z22" s="361">
        <f>'Model opční 1 (ME)'!Z22*Přepočet!$N22</f>
        <v>0</v>
      </c>
      <c r="AA22" s="361">
        <f>'Model opční 1 (ME)'!AA22*Přepočet!$N22</f>
        <v>0</v>
      </c>
      <c r="AB22" s="361">
        <f>'Model opční 1 (ME)'!AB22*Přepočet!$N22</f>
        <v>0</v>
      </c>
      <c r="AC22" s="361">
        <f>'Model opční 1 (ME)'!AC22*Přepočet!$N22</f>
        <v>0</v>
      </c>
      <c r="AD22" s="361">
        <f>'Model opční 1 (ME)'!AD22*Přepočet!$N22</f>
        <v>0</v>
      </c>
      <c r="AE22" s="361">
        <f>'Model opční 1 (ME)'!AE22*Přepočet!$N22</f>
        <v>0</v>
      </c>
      <c r="AF22" s="361">
        <f>'Model opční 1 (ME)'!AF22*Přepočet!$N22</f>
        <v>0</v>
      </c>
      <c r="AG22" s="361">
        <f>'Model opční 1 (ME)'!AG22*Přepočet!$N22</f>
        <v>0</v>
      </c>
      <c r="AH22" s="361">
        <f>'Model opční 1 (ME)'!AH22*Přepočet!$N22</f>
        <v>0</v>
      </c>
      <c r="AI22" s="361">
        <f>'Model opční 1 (ME)'!AI22*Přepočet!$N22</f>
        <v>0</v>
      </c>
      <c r="AJ22" s="361">
        <f>'Model opční 1 (ME)'!AJ22*Přepočet!$N22</f>
        <v>0</v>
      </c>
      <c r="AK22" s="361">
        <f>'Model opční 1 (ME)'!AK22*Přepočet!$N22</f>
        <v>0</v>
      </c>
      <c r="AL22" s="136">
        <f t="shared" si="1"/>
        <v>0</v>
      </c>
      <c r="AM22" s="136">
        <f t="shared" si="0"/>
        <v>0</v>
      </c>
      <c r="AN22" s="910">
        <f>'Model výchozí (MV)'!AP22</f>
        <v>0</v>
      </c>
      <c r="AO22" s="911">
        <f>'Model výchozí (MV)'!AQ22</f>
        <v>0</v>
      </c>
      <c r="AP22" s="911">
        <f>'Model výchozí (MV)'!AR22</f>
        <v>1</v>
      </c>
      <c r="AQ22" s="912">
        <f>'Model výchozí (MV)'!AS22</f>
        <v>0</v>
      </c>
    </row>
    <row r="23" spans="1:43" ht="14.4" x14ac:dyDescent="0.3">
      <c r="A23" s="4"/>
      <c r="B23" s="45"/>
      <c r="C23" s="64" t="s">
        <v>112</v>
      </c>
      <c r="D23" s="65" t="s">
        <v>92</v>
      </c>
      <c r="E23" s="84">
        <f>'Model opční 1 (ME)'!E23*Přepočet!I23</f>
        <v>0</v>
      </c>
      <c r="F23" s="103">
        <f>'Model opční 1 (ME)'!F23*Přepočet!J23</f>
        <v>0</v>
      </c>
      <c r="G23" s="103">
        <f>'Model opční 1 (ME)'!G23*Přepočet!K23</f>
        <v>0</v>
      </c>
      <c r="H23" s="103">
        <f>'Model opční 1 (ME)'!H23*Přepočet!L23</f>
        <v>0</v>
      </c>
      <c r="I23" s="103">
        <f>'Model opční 1 (ME)'!I23*Přepočet!M23</f>
        <v>0</v>
      </c>
      <c r="J23" s="103">
        <f>'Model opční 1 (ME)'!J23*Přepočet!N23</f>
        <v>0</v>
      </c>
      <c r="K23" s="103">
        <f>'Model opční 1 (ME)'!K23*Přepočet!O23</f>
        <v>0</v>
      </c>
      <c r="L23" s="103">
        <f>'Model opční 1 (ME)'!L23*Přepočet!P23</f>
        <v>0</v>
      </c>
      <c r="M23" s="103">
        <f>'Model opční 1 (ME)'!M23*Přepočet!Q23</f>
        <v>0</v>
      </c>
      <c r="N23" s="103">
        <f>'Model opční 1 (ME)'!N23*Přepočet!R23</f>
        <v>0</v>
      </c>
      <c r="O23" s="103">
        <f>'Model opční 1 (ME)'!O23*Přepočet!S23</f>
        <v>0</v>
      </c>
      <c r="P23" s="103">
        <f>'Model opční 1 (ME)'!P23*Přepočet!T23</f>
        <v>0</v>
      </c>
      <c r="Q23" s="103">
        <f>'Model opční 1 (ME)'!Q23*Přepočet!U23</f>
        <v>0</v>
      </c>
      <c r="R23" s="103">
        <f>'Model opční 1 (ME)'!R23*Přepočet!V23</f>
        <v>0</v>
      </c>
      <c r="S23" s="103">
        <f>'Model opční 1 (ME)'!S23*Přepočet!W23</f>
        <v>0</v>
      </c>
      <c r="T23" s="103">
        <f>'Model opční 1 (ME)'!T23*Přepočet!X23</f>
        <v>0</v>
      </c>
      <c r="U23" s="103">
        <f>'Model opční 1 (ME)'!U23*Přepočet!Y23</f>
        <v>0</v>
      </c>
      <c r="V23" s="103">
        <f>'Model opční 1 (ME)'!V23*Přepočet!Z23</f>
        <v>0</v>
      </c>
      <c r="W23" s="103">
        <f>'Model opční 1 (ME)'!W23*Přepočet!AA23</f>
        <v>0</v>
      </c>
      <c r="X23" s="103">
        <f>'Model opční 1 (ME)'!X23*Přepočet!AB23</f>
        <v>0</v>
      </c>
      <c r="Y23" s="103">
        <f>'Model opční 1 (ME)'!Y23*Přepočet!AC23</f>
        <v>0</v>
      </c>
      <c r="Z23" s="103">
        <f>'Model opční 1 (ME)'!Z23*Přepočet!AD23</f>
        <v>0</v>
      </c>
      <c r="AA23" s="103">
        <f>'Model opční 1 (ME)'!AA23*Přepočet!AE23</f>
        <v>0</v>
      </c>
      <c r="AB23" s="103">
        <f>'Model opční 1 (ME)'!AB23*Přepočet!AF23</f>
        <v>0</v>
      </c>
      <c r="AC23" s="103">
        <f>'Model opční 1 (ME)'!AC23*Přepočet!AG23</f>
        <v>0</v>
      </c>
      <c r="AD23" s="103">
        <f>'Model opční 1 (ME)'!AD23*Přepočet!AH23</f>
        <v>0</v>
      </c>
      <c r="AE23" s="103">
        <f>'Model opční 1 (ME)'!AE23*Přepočet!AI23</f>
        <v>0</v>
      </c>
      <c r="AF23" s="103">
        <f>'Model opční 1 (ME)'!AF23*Přepočet!AJ23</f>
        <v>0</v>
      </c>
      <c r="AG23" s="103">
        <f>'Model opční 1 (ME)'!AG23*Přepočet!AK23</f>
        <v>0</v>
      </c>
      <c r="AH23" s="103">
        <f>'Model opční 1 (ME)'!AH23*Přepočet!AL23</f>
        <v>0</v>
      </c>
      <c r="AI23" s="103">
        <f>'Model opční 1 (ME)'!AI23*Přepočet!AM23</f>
        <v>0</v>
      </c>
      <c r="AJ23" s="103">
        <f>'Model opční 1 (ME)'!AJ23*Přepočet!AN23</f>
        <v>0</v>
      </c>
      <c r="AK23" s="103">
        <f>'Model opční 1 (ME)'!AK23*Přepočet!AO23</f>
        <v>0</v>
      </c>
      <c r="AL23" s="136">
        <f t="shared" si="1"/>
        <v>0</v>
      </c>
      <c r="AM23" s="136">
        <f t="shared" si="0"/>
        <v>0</v>
      </c>
      <c r="AN23" s="910">
        <f>'Model výchozí (MV)'!AP23</f>
        <v>0</v>
      </c>
      <c r="AO23" s="911">
        <f>'Model výchozí (MV)'!AQ23</f>
        <v>0</v>
      </c>
      <c r="AP23" s="911">
        <f>'Model výchozí (MV)'!AR23</f>
        <v>0</v>
      </c>
      <c r="AQ23" s="912">
        <f>'Model výchozí (MV)'!AS23</f>
        <v>1</v>
      </c>
    </row>
    <row r="24" spans="1:43" ht="14.4" x14ac:dyDescent="0.3">
      <c r="A24" s="4">
        <v>13</v>
      </c>
      <c r="B24" s="45" t="s">
        <v>113</v>
      </c>
      <c r="C24" s="64" t="s">
        <v>114</v>
      </c>
      <c r="D24" s="65" t="s">
        <v>115</v>
      </c>
      <c r="E24" s="84">
        <f>'Model opční 1 (ME)'!E24*Přepočet!I24</f>
        <v>0</v>
      </c>
      <c r="F24" s="103">
        <f>'Model opční 1 (ME)'!F24*Přepočet!J24</f>
        <v>0</v>
      </c>
      <c r="G24" s="103">
        <f>'Model opční 1 (ME)'!G24*Přepočet!K24</f>
        <v>0</v>
      </c>
      <c r="H24" s="103">
        <f>'Model opční 1 (ME)'!H24*Přepočet!L24</f>
        <v>0</v>
      </c>
      <c r="I24" s="103">
        <f>'Model opční 1 (ME)'!I24*Přepočet!M24</f>
        <v>0</v>
      </c>
      <c r="J24" s="103">
        <f>'Model opční 1 (ME)'!J24*Přepočet!N24</f>
        <v>0</v>
      </c>
      <c r="K24" s="103">
        <f>'Model opční 1 (ME)'!K24*Přepočet!O24</f>
        <v>0</v>
      </c>
      <c r="L24" s="103">
        <f>'Model opční 1 (ME)'!L24*Přepočet!P24</f>
        <v>0</v>
      </c>
      <c r="M24" s="103">
        <f>'Model opční 1 (ME)'!M24*Přepočet!Q24</f>
        <v>0</v>
      </c>
      <c r="N24" s="103">
        <f>'Model opční 1 (ME)'!N24*Přepočet!R24</f>
        <v>0</v>
      </c>
      <c r="O24" s="103">
        <f>'Model opční 1 (ME)'!O24*Přepočet!S24</f>
        <v>0</v>
      </c>
      <c r="P24" s="103">
        <f>'Model opční 1 (ME)'!P24*Přepočet!T24</f>
        <v>0</v>
      </c>
      <c r="Q24" s="103">
        <f>'Model opční 1 (ME)'!Q24*Přepočet!U24</f>
        <v>0</v>
      </c>
      <c r="R24" s="103">
        <f>'Model opční 1 (ME)'!R24*Přepočet!V24</f>
        <v>0</v>
      </c>
      <c r="S24" s="103">
        <f>'Model opční 1 (ME)'!S24*Přepočet!W24</f>
        <v>0</v>
      </c>
      <c r="T24" s="103">
        <f>'Model opční 1 (ME)'!T24*Přepočet!X24</f>
        <v>0</v>
      </c>
      <c r="U24" s="103">
        <f>'Model opční 1 (ME)'!U24*Přepočet!Y24</f>
        <v>0</v>
      </c>
      <c r="V24" s="103">
        <f>'Model opční 1 (ME)'!V24*Přepočet!Z24</f>
        <v>0</v>
      </c>
      <c r="W24" s="103">
        <f>'Model opční 1 (ME)'!W24*Přepočet!AA24</f>
        <v>0</v>
      </c>
      <c r="X24" s="103">
        <f>'Model opční 1 (ME)'!X24*Přepočet!AB24</f>
        <v>0</v>
      </c>
      <c r="Y24" s="103">
        <f>'Model opční 1 (ME)'!Y24*Přepočet!AC24</f>
        <v>0</v>
      </c>
      <c r="Z24" s="103">
        <f>'Model opční 1 (ME)'!Z24*Přepočet!AD24</f>
        <v>0</v>
      </c>
      <c r="AA24" s="103">
        <f>'Model opční 1 (ME)'!AA24*Přepočet!AE24</f>
        <v>0</v>
      </c>
      <c r="AB24" s="103">
        <f>'Model opční 1 (ME)'!AB24*Přepočet!AF24</f>
        <v>0</v>
      </c>
      <c r="AC24" s="103">
        <f>'Model opční 1 (ME)'!AC24*Přepočet!AG24</f>
        <v>0</v>
      </c>
      <c r="AD24" s="103">
        <f>'Model opční 1 (ME)'!AD24*Přepočet!AH24</f>
        <v>0</v>
      </c>
      <c r="AE24" s="103">
        <f>'Model opční 1 (ME)'!AE24*Přepočet!AI24</f>
        <v>0</v>
      </c>
      <c r="AF24" s="103">
        <f>'Model opční 1 (ME)'!AF24*Přepočet!AJ24</f>
        <v>0</v>
      </c>
      <c r="AG24" s="103">
        <f>'Model opční 1 (ME)'!AG24*Přepočet!AK24</f>
        <v>0</v>
      </c>
      <c r="AH24" s="103">
        <f>'Model opční 1 (ME)'!AH24*Přepočet!AL24</f>
        <v>0</v>
      </c>
      <c r="AI24" s="103">
        <f>'Model opční 1 (ME)'!AI24*Přepočet!AM24</f>
        <v>0</v>
      </c>
      <c r="AJ24" s="103">
        <f>'Model opční 1 (ME)'!AJ24*Přepočet!AN24</f>
        <v>0</v>
      </c>
      <c r="AK24" s="103">
        <f>'Model opční 1 (ME)'!AK24*Přepočet!AO24</f>
        <v>0</v>
      </c>
      <c r="AL24" s="136">
        <f t="shared" si="1"/>
        <v>0</v>
      </c>
      <c r="AM24" s="136">
        <f t="shared" si="0"/>
        <v>0</v>
      </c>
      <c r="AN24" s="910">
        <f>'Model výchozí (MV)'!AP24</f>
        <v>0</v>
      </c>
      <c r="AO24" s="911">
        <f>'Model výchozí (MV)'!AQ24</f>
        <v>0</v>
      </c>
      <c r="AP24" s="911">
        <f>'Model výchozí (MV)'!AR24</f>
        <v>0</v>
      </c>
      <c r="AQ24" s="912">
        <f>'Model výchozí (MV)'!AS24</f>
        <v>1</v>
      </c>
    </row>
    <row r="25" spans="1:43" ht="14.4" x14ac:dyDescent="0.3">
      <c r="A25" s="4"/>
      <c r="B25" s="45"/>
      <c r="C25" s="64" t="s">
        <v>116</v>
      </c>
      <c r="D25" s="65" t="s">
        <v>113</v>
      </c>
      <c r="E25" s="84">
        <f>'Model opční 1 (ME)'!E25*Přepočet!I25</f>
        <v>0</v>
      </c>
      <c r="F25" s="103">
        <f>'Model opční 1 (ME)'!F25*Přepočet!J25</f>
        <v>0</v>
      </c>
      <c r="G25" s="103">
        <f>'Model opční 1 (ME)'!G25*Přepočet!K25</f>
        <v>0</v>
      </c>
      <c r="H25" s="103">
        <f>'Model opční 1 (ME)'!H25*Přepočet!L25</f>
        <v>0</v>
      </c>
      <c r="I25" s="103">
        <f>'Model opční 1 (ME)'!I25*Přepočet!M25</f>
        <v>0</v>
      </c>
      <c r="J25" s="103">
        <f>'Model opční 1 (ME)'!J25*Přepočet!N25</f>
        <v>0</v>
      </c>
      <c r="K25" s="103">
        <f>'Model opční 1 (ME)'!K25*Přepočet!O25</f>
        <v>0</v>
      </c>
      <c r="L25" s="103">
        <f>'Model opční 1 (ME)'!L25*Přepočet!P25</f>
        <v>0</v>
      </c>
      <c r="M25" s="103">
        <f>'Model opční 1 (ME)'!M25*Přepočet!Q25</f>
        <v>0</v>
      </c>
      <c r="N25" s="103">
        <f>'Model opční 1 (ME)'!N25*Přepočet!R25</f>
        <v>0</v>
      </c>
      <c r="O25" s="103">
        <f>'Model opční 1 (ME)'!O25*Přepočet!S25</f>
        <v>0</v>
      </c>
      <c r="P25" s="103">
        <f>'Model opční 1 (ME)'!P25*Přepočet!T25</f>
        <v>0</v>
      </c>
      <c r="Q25" s="103">
        <f>'Model opční 1 (ME)'!Q25*Přepočet!U25</f>
        <v>0</v>
      </c>
      <c r="R25" s="103">
        <f>'Model opční 1 (ME)'!R25*Přepočet!V25</f>
        <v>0</v>
      </c>
      <c r="S25" s="103">
        <f>'Model opční 1 (ME)'!S25*Přepočet!W25</f>
        <v>0</v>
      </c>
      <c r="T25" s="103">
        <f>'Model opční 1 (ME)'!T25*Přepočet!X25</f>
        <v>0</v>
      </c>
      <c r="U25" s="103">
        <f>'Model opční 1 (ME)'!U25*Přepočet!Y25</f>
        <v>0</v>
      </c>
      <c r="V25" s="103">
        <f>'Model opční 1 (ME)'!V25*Přepočet!Z25</f>
        <v>0</v>
      </c>
      <c r="W25" s="103">
        <f>'Model opční 1 (ME)'!W25*Přepočet!AA25</f>
        <v>0</v>
      </c>
      <c r="X25" s="103">
        <f>'Model opční 1 (ME)'!X25*Přepočet!AB25</f>
        <v>0</v>
      </c>
      <c r="Y25" s="103">
        <f>'Model opční 1 (ME)'!Y25*Přepočet!AC25</f>
        <v>0</v>
      </c>
      <c r="Z25" s="103">
        <f>'Model opční 1 (ME)'!Z25*Přepočet!AD25</f>
        <v>0</v>
      </c>
      <c r="AA25" s="103">
        <f>'Model opční 1 (ME)'!AA25*Přepočet!AE25</f>
        <v>0</v>
      </c>
      <c r="AB25" s="103">
        <f>'Model opční 1 (ME)'!AB25*Přepočet!AF25</f>
        <v>0</v>
      </c>
      <c r="AC25" s="103">
        <f>'Model opční 1 (ME)'!AC25*Přepočet!AG25</f>
        <v>0</v>
      </c>
      <c r="AD25" s="103">
        <f>'Model opční 1 (ME)'!AD25*Přepočet!AH25</f>
        <v>0</v>
      </c>
      <c r="AE25" s="103">
        <f>'Model opční 1 (ME)'!AE25*Přepočet!AI25</f>
        <v>0</v>
      </c>
      <c r="AF25" s="103">
        <f>'Model opční 1 (ME)'!AF25*Přepočet!AJ25</f>
        <v>0</v>
      </c>
      <c r="AG25" s="103">
        <f>'Model opční 1 (ME)'!AG25*Přepočet!AK25</f>
        <v>0</v>
      </c>
      <c r="AH25" s="103">
        <f>'Model opční 1 (ME)'!AH25*Přepočet!AL25</f>
        <v>0</v>
      </c>
      <c r="AI25" s="103">
        <f>'Model opční 1 (ME)'!AI25*Přepočet!AM25</f>
        <v>0</v>
      </c>
      <c r="AJ25" s="103">
        <f>'Model opční 1 (ME)'!AJ25*Přepočet!AN25</f>
        <v>0</v>
      </c>
      <c r="AK25" s="103">
        <f>'Model opční 1 (ME)'!AK25*Přepočet!AO25</f>
        <v>0</v>
      </c>
      <c r="AL25" s="136">
        <f t="shared" si="1"/>
        <v>0</v>
      </c>
      <c r="AM25" s="136">
        <f t="shared" si="0"/>
        <v>0</v>
      </c>
      <c r="AN25" s="910">
        <f>'Model výchozí (MV)'!AP25</f>
        <v>0</v>
      </c>
      <c r="AO25" s="911">
        <f>'Model výchozí (MV)'!AQ25</f>
        <v>0</v>
      </c>
      <c r="AP25" s="911">
        <f>'Model výchozí (MV)'!AR25</f>
        <v>0</v>
      </c>
      <c r="AQ25" s="912">
        <f>'Model výchozí (MV)'!AS25</f>
        <v>1</v>
      </c>
    </row>
    <row r="26" spans="1:43" ht="14.4" x14ac:dyDescent="0.3">
      <c r="A26" s="4">
        <v>14</v>
      </c>
      <c r="B26" s="45" t="s">
        <v>117</v>
      </c>
      <c r="C26" s="340"/>
      <c r="D26" s="65"/>
      <c r="E26" s="84">
        <f>'Model opční 1 (ME)'!E26*Přepočet!I26</f>
        <v>0</v>
      </c>
      <c r="F26" s="103">
        <f>'Model opční 1 (ME)'!F26*Přepočet!J26</f>
        <v>0</v>
      </c>
      <c r="G26" s="103">
        <f>'Model opční 1 (ME)'!G26*Přepočet!K26</f>
        <v>0</v>
      </c>
      <c r="H26" s="103">
        <f>'Model opční 1 (ME)'!H26*Přepočet!L26</f>
        <v>0</v>
      </c>
      <c r="I26" s="103">
        <f>'Model opční 1 (ME)'!I26*Přepočet!M26</f>
        <v>0</v>
      </c>
      <c r="J26" s="103">
        <f>'Model opční 1 (ME)'!J26*Přepočet!N26</f>
        <v>0</v>
      </c>
      <c r="K26" s="103">
        <f>'Model opční 1 (ME)'!K26*Přepočet!O26</f>
        <v>0</v>
      </c>
      <c r="L26" s="103">
        <f>'Model opční 1 (ME)'!L26*Přepočet!P26</f>
        <v>0</v>
      </c>
      <c r="M26" s="103">
        <f>'Model opční 1 (ME)'!M26*Přepočet!Q26</f>
        <v>0</v>
      </c>
      <c r="N26" s="103">
        <f>'Model opční 1 (ME)'!N26*Přepočet!R26</f>
        <v>0</v>
      </c>
      <c r="O26" s="103">
        <f>'Model opční 1 (ME)'!O26*Přepočet!S26</f>
        <v>0</v>
      </c>
      <c r="P26" s="103">
        <f>'Model opční 1 (ME)'!P26*Přepočet!T26</f>
        <v>0</v>
      </c>
      <c r="Q26" s="103">
        <f>'Model opční 1 (ME)'!Q26*Přepočet!U26</f>
        <v>0</v>
      </c>
      <c r="R26" s="103">
        <f>'Model opční 1 (ME)'!R26*Přepočet!V26</f>
        <v>0</v>
      </c>
      <c r="S26" s="103">
        <f>'Model opční 1 (ME)'!S26*Přepočet!W26</f>
        <v>0</v>
      </c>
      <c r="T26" s="103">
        <f>'Model opční 1 (ME)'!T26*Přepočet!X26</f>
        <v>0</v>
      </c>
      <c r="U26" s="103">
        <f>'Model opční 1 (ME)'!U26*Přepočet!Y26</f>
        <v>0</v>
      </c>
      <c r="V26" s="103">
        <f>'Model opční 1 (ME)'!V26*Přepočet!Z26</f>
        <v>0</v>
      </c>
      <c r="W26" s="103">
        <f>'Model opční 1 (ME)'!W26*Přepočet!AA26</f>
        <v>0</v>
      </c>
      <c r="X26" s="103">
        <f>'Model opční 1 (ME)'!X26*Přepočet!AB26</f>
        <v>0</v>
      </c>
      <c r="Y26" s="103">
        <f>'Model opční 1 (ME)'!Y26*Přepočet!AC26</f>
        <v>0</v>
      </c>
      <c r="Z26" s="103">
        <f>'Model opční 1 (ME)'!Z26*Přepočet!AD26</f>
        <v>0</v>
      </c>
      <c r="AA26" s="103">
        <f>'Model opční 1 (ME)'!AA26*Přepočet!AE26</f>
        <v>0</v>
      </c>
      <c r="AB26" s="103">
        <f>'Model opční 1 (ME)'!AB26*Přepočet!AF26</f>
        <v>0</v>
      </c>
      <c r="AC26" s="103">
        <f>'Model opční 1 (ME)'!AC26*Přepočet!AG26</f>
        <v>0</v>
      </c>
      <c r="AD26" s="103">
        <f>'Model opční 1 (ME)'!AD26*Přepočet!AH26</f>
        <v>0</v>
      </c>
      <c r="AE26" s="103">
        <f>'Model opční 1 (ME)'!AE26*Přepočet!AI26</f>
        <v>0</v>
      </c>
      <c r="AF26" s="103">
        <f>'Model opční 1 (ME)'!AF26*Přepočet!AJ26</f>
        <v>0</v>
      </c>
      <c r="AG26" s="103">
        <f>'Model opční 1 (ME)'!AG26*Přepočet!AK26</f>
        <v>0</v>
      </c>
      <c r="AH26" s="103">
        <f>'Model opční 1 (ME)'!AH26*Přepočet!AL26</f>
        <v>0</v>
      </c>
      <c r="AI26" s="103">
        <f>'Model opční 1 (ME)'!AI26*Přepočet!AM26</f>
        <v>0</v>
      </c>
      <c r="AJ26" s="103">
        <f>'Model opční 1 (ME)'!AJ26*Přepočet!AN26</f>
        <v>0</v>
      </c>
      <c r="AK26" s="103">
        <f>'Model opční 1 (ME)'!AK26*Přepočet!AO26</f>
        <v>0</v>
      </c>
      <c r="AL26" s="136">
        <f t="shared" si="1"/>
        <v>0</v>
      </c>
      <c r="AM26" s="136">
        <f t="shared" si="0"/>
        <v>0</v>
      </c>
      <c r="AN26" s="910">
        <f>'Model výchozí (MV)'!AP26</f>
        <v>0</v>
      </c>
      <c r="AO26" s="911">
        <f>'Model výchozí (MV)'!AQ26</f>
        <v>0</v>
      </c>
      <c r="AP26" s="911">
        <f>'Model výchozí (MV)'!AR26</f>
        <v>0</v>
      </c>
      <c r="AQ26" s="912">
        <f>'Model výchozí (MV)'!AS26</f>
        <v>1</v>
      </c>
    </row>
    <row r="27" spans="1:43" ht="14.4" x14ac:dyDescent="0.3">
      <c r="A27" s="4">
        <v>15</v>
      </c>
      <c r="B27" s="45" t="s">
        <v>118</v>
      </c>
      <c r="C27" s="340"/>
      <c r="D27" s="65"/>
      <c r="E27" s="84">
        <f>'Model opční 1 (ME)'!E27*Přepočet!I27</f>
        <v>0</v>
      </c>
      <c r="F27" s="103">
        <f>'Model opční 1 (ME)'!F27*Přepočet!J27</f>
        <v>0</v>
      </c>
      <c r="G27" s="103">
        <f>'Model opční 1 (ME)'!G27*Přepočet!K27</f>
        <v>0</v>
      </c>
      <c r="H27" s="103">
        <f>'Model opční 1 (ME)'!H27*Přepočet!L27</f>
        <v>0</v>
      </c>
      <c r="I27" s="103">
        <f>'Model opční 1 (ME)'!I27*Přepočet!M27</f>
        <v>0</v>
      </c>
      <c r="J27" s="103">
        <f>'Model opční 1 (ME)'!J27*Přepočet!N27</f>
        <v>0</v>
      </c>
      <c r="K27" s="103">
        <f>'Model opční 1 (ME)'!K27*Přepočet!O27</f>
        <v>0</v>
      </c>
      <c r="L27" s="103">
        <f>'Model opční 1 (ME)'!L27*Přepočet!P27</f>
        <v>0</v>
      </c>
      <c r="M27" s="103">
        <f>'Model opční 1 (ME)'!M27*Přepočet!Q27</f>
        <v>0</v>
      </c>
      <c r="N27" s="103">
        <f>'Model opční 1 (ME)'!N27*Přepočet!R27</f>
        <v>0</v>
      </c>
      <c r="O27" s="103">
        <f>'Model opční 1 (ME)'!O27*Přepočet!S27</f>
        <v>0</v>
      </c>
      <c r="P27" s="103">
        <f>'Model opční 1 (ME)'!P27*Přepočet!T27</f>
        <v>0</v>
      </c>
      <c r="Q27" s="103">
        <f>'Model opční 1 (ME)'!Q27*Přepočet!U27</f>
        <v>0</v>
      </c>
      <c r="R27" s="103">
        <f>'Model opční 1 (ME)'!R27*Přepočet!V27</f>
        <v>0</v>
      </c>
      <c r="S27" s="103">
        <f>'Model opční 1 (ME)'!S27*Přepočet!W27</f>
        <v>0</v>
      </c>
      <c r="T27" s="103">
        <f>'Model opční 1 (ME)'!T27*Přepočet!X27</f>
        <v>0</v>
      </c>
      <c r="U27" s="103">
        <f>'Model opční 1 (ME)'!U27*Přepočet!Y27</f>
        <v>0</v>
      </c>
      <c r="V27" s="103">
        <f>'Model opční 1 (ME)'!V27*Přepočet!Z27</f>
        <v>0</v>
      </c>
      <c r="W27" s="103">
        <f>'Model opční 1 (ME)'!W27*Přepočet!AA27</f>
        <v>0</v>
      </c>
      <c r="X27" s="103">
        <f>'Model opční 1 (ME)'!X27*Přepočet!AB27</f>
        <v>0</v>
      </c>
      <c r="Y27" s="103">
        <f>'Model opční 1 (ME)'!Y27*Přepočet!AC27</f>
        <v>0</v>
      </c>
      <c r="Z27" s="103">
        <f>'Model opční 1 (ME)'!Z27*Přepočet!AD27</f>
        <v>0</v>
      </c>
      <c r="AA27" s="103">
        <f>'Model opční 1 (ME)'!AA27*Přepočet!AE27</f>
        <v>0</v>
      </c>
      <c r="AB27" s="103">
        <f>'Model opční 1 (ME)'!AB27*Přepočet!AF27</f>
        <v>0</v>
      </c>
      <c r="AC27" s="103">
        <f>'Model opční 1 (ME)'!AC27*Přepočet!AG27</f>
        <v>0</v>
      </c>
      <c r="AD27" s="103">
        <f>'Model opční 1 (ME)'!AD27*Přepočet!AH27</f>
        <v>0</v>
      </c>
      <c r="AE27" s="103">
        <f>'Model opční 1 (ME)'!AE27*Přepočet!AI27</f>
        <v>0</v>
      </c>
      <c r="AF27" s="103">
        <f>'Model opční 1 (ME)'!AF27*Přepočet!AJ27</f>
        <v>0</v>
      </c>
      <c r="AG27" s="103">
        <f>'Model opční 1 (ME)'!AG27*Přepočet!AK27</f>
        <v>0</v>
      </c>
      <c r="AH27" s="103">
        <f>'Model opční 1 (ME)'!AH27*Přepočet!AL27</f>
        <v>0</v>
      </c>
      <c r="AI27" s="103">
        <f>'Model opční 1 (ME)'!AI27*Přepočet!AM27</f>
        <v>0</v>
      </c>
      <c r="AJ27" s="103">
        <f>'Model opční 1 (ME)'!AJ27*Přepočet!AN27</f>
        <v>0</v>
      </c>
      <c r="AK27" s="103">
        <f>'Model opční 1 (ME)'!AK27*Přepočet!AO27</f>
        <v>0</v>
      </c>
      <c r="AL27" s="136">
        <f t="shared" si="1"/>
        <v>0</v>
      </c>
      <c r="AM27" s="136">
        <f t="shared" si="0"/>
        <v>0</v>
      </c>
      <c r="AN27" s="910">
        <f>'Model výchozí (MV)'!AP27</f>
        <v>0</v>
      </c>
      <c r="AO27" s="911">
        <f>'Model výchozí (MV)'!AQ27</f>
        <v>0</v>
      </c>
      <c r="AP27" s="911">
        <f>'Model výchozí (MV)'!AR27</f>
        <v>0</v>
      </c>
      <c r="AQ27" s="912">
        <f>'Model výchozí (MV)'!AS27</f>
        <v>1</v>
      </c>
    </row>
    <row r="28" spans="1:43" thickBot="1" x14ac:dyDescent="0.35">
      <c r="A28" s="10">
        <v>16</v>
      </c>
      <c r="B28" s="115" t="s">
        <v>119</v>
      </c>
      <c r="C28" s="430"/>
      <c r="D28" s="431"/>
      <c r="E28" s="423">
        <f>'Model opční 1 (ME)'!E28*Přepočet!I28</f>
        <v>0</v>
      </c>
      <c r="F28" s="425">
        <f>'Model opční 1 (ME)'!F28*Přepočet!J28</f>
        <v>0</v>
      </c>
      <c r="G28" s="425">
        <f>'Model opční 1 (ME)'!G28*Přepočet!K28</f>
        <v>0</v>
      </c>
      <c r="H28" s="425">
        <f>'Model opční 1 (ME)'!H28*Přepočet!L28</f>
        <v>0</v>
      </c>
      <c r="I28" s="425">
        <f>'Model opční 1 (ME)'!I28*Přepočet!M28</f>
        <v>0</v>
      </c>
      <c r="J28" s="425">
        <f>'Model opční 1 (ME)'!J28*Přepočet!N28</f>
        <v>0</v>
      </c>
      <c r="K28" s="425">
        <f>'Model opční 1 (ME)'!K28*Přepočet!O28</f>
        <v>0</v>
      </c>
      <c r="L28" s="425">
        <f>'Model opční 1 (ME)'!L28*Přepočet!P28</f>
        <v>0</v>
      </c>
      <c r="M28" s="425">
        <f>'Model opční 1 (ME)'!M28*Přepočet!Q28</f>
        <v>0</v>
      </c>
      <c r="N28" s="425">
        <f>'Model opční 1 (ME)'!N28*Přepočet!R28</f>
        <v>0</v>
      </c>
      <c r="O28" s="425">
        <f>'Model opční 1 (ME)'!O28*Přepočet!S28</f>
        <v>0</v>
      </c>
      <c r="P28" s="425">
        <f>'Model opční 1 (ME)'!P28*Přepočet!T28</f>
        <v>0</v>
      </c>
      <c r="Q28" s="425">
        <f>'Model opční 1 (ME)'!Q28*Přepočet!U28</f>
        <v>0</v>
      </c>
      <c r="R28" s="425">
        <f>'Model opční 1 (ME)'!R28*Přepočet!V28</f>
        <v>0</v>
      </c>
      <c r="S28" s="425">
        <f>'Model opční 1 (ME)'!S28*Přepočet!W28</f>
        <v>0</v>
      </c>
      <c r="T28" s="425">
        <f>'Model opční 1 (ME)'!T28*Přepočet!X28</f>
        <v>0</v>
      </c>
      <c r="U28" s="425">
        <f>'Model opční 1 (ME)'!U28*Přepočet!Y28</f>
        <v>0</v>
      </c>
      <c r="V28" s="425">
        <f>'Model opční 1 (ME)'!V28*Přepočet!Z28</f>
        <v>0</v>
      </c>
      <c r="W28" s="425">
        <f>'Model opční 1 (ME)'!W28*Přepočet!AA28</f>
        <v>0</v>
      </c>
      <c r="X28" s="425">
        <f>'Model opční 1 (ME)'!X28*Přepočet!AB28</f>
        <v>0</v>
      </c>
      <c r="Y28" s="425">
        <f>'Model opční 1 (ME)'!Y28*Přepočet!AC28</f>
        <v>0</v>
      </c>
      <c r="Z28" s="425">
        <f>'Model opční 1 (ME)'!Z28*Přepočet!AD28</f>
        <v>0</v>
      </c>
      <c r="AA28" s="425">
        <f>'Model opční 1 (ME)'!AA28*Přepočet!AE28</f>
        <v>0</v>
      </c>
      <c r="AB28" s="425">
        <f>'Model opční 1 (ME)'!AB28*Přepočet!AF28</f>
        <v>0</v>
      </c>
      <c r="AC28" s="425">
        <f>'Model opční 1 (ME)'!AC28*Přepočet!AG28</f>
        <v>0</v>
      </c>
      <c r="AD28" s="425">
        <f>'Model opční 1 (ME)'!AD28*Přepočet!AH28</f>
        <v>0</v>
      </c>
      <c r="AE28" s="425">
        <f>'Model opční 1 (ME)'!AE28*Přepočet!AI28</f>
        <v>0</v>
      </c>
      <c r="AF28" s="425">
        <f>'Model opční 1 (ME)'!AF28*Přepočet!AJ28</f>
        <v>0</v>
      </c>
      <c r="AG28" s="425">
        <f>'Model opční 1 (ME)'!AG28*Přepočet!AK28</f>
        <v>0</v>
      </c>
      <c r="AH28" s="425">
        <f>'Model opční 1 (ME)'!AH28*Přepočet!AL28</f>
        <v>0</v>
      </c>
      <c r="AI28" s="425">
        <f>'Model opční 1 (ME)'!AI28*Přepočet!AM28</f>
        <v>0</v>
      </c>
      <c r="AJ28" s="425">
        <f>'Model opční 1 (ME)'!AJ28*Přepočet!AN28</f>
        <v>0</v>
      </c>
      <c r="AK28" s="425">
        <f>'Model opční 1 (ME)'!AK28*Přepočet!AO28</f>
        <v>0</v>
      </c>
      <c r="AL28" s="424">
        <f t="shared" si="1"/>
        <v>0</v>
      </c>
      <c r="AM28" s="424">
        <f t="shared" si="0"/>
        <v>0</v>
      </c>
      <c r="AN28" s="918">
        <f>'Model výchozí (MV)'!AP28</f>
        <v>0</v>
      </c>
      <c r="AO28" s="919">
        <f>'Model výchozí (MV)'!AQ28</f>
        <v>0</v>
      </c>
      <c r="AP28" s="919">
        <f>'Model výchozí (MV)'!AR28</f>
        <v>0</v>
      </c>
      <c r="AQ28" s="920">
        <f>'Model výchozí (MV)'!AS28</f>
        <v>1</v>
      </c>
    </row>
    <row r="29" spans="1:43" ht="16.2" thickBot="1" x14ac:dyDescent="0.4">
      <c r="A29" s="427">
        <v>21</v>
      </c>
      <c r="B29" s="204" t="s">
        <v>486</v>
      </c>
      <c r="C29" s="428"/>
      <c r="D29" s="429" t="s">
        <v>634</v>
      </c>
      <c r="E29" s="422">
        <f t="shared" ref="E29:AK29" si="2">SUM(E3:E28)</f>
        <v>0</v>
      </c>
      <c r="F29" s="422">
        <f t="shared" si="2"/>
        <v>0</v>
      </c>
      <c r="G29" s="422">
        <f t="shared" si="2"/>
        <v>0</v>
      </c>
      <c r="H29" s="422">
        <f t="shared" si="2"/>
        <v>0</v>
      </c>
      <c r="I29" s="422">
        <f t="shared" si="2"/>
        <v>0</v>
      </c>
      <c r="J29" s="422">
        <f t="shared" si="2"/>
        <v>0</v>
      </c>
      <c r="K29" s="422">
        <f t="shared" si="2"/>
        <v>0</v>
      </c>
      <c r="L29" s="422">
        <f t="shared" si="2"/>
        <v>0</v>
      </c>
      <c r="M29" s="422">
        <f t="shared" si="2"/>
        <v>0</v>
      </c>
      <c r="N29" s="422">
        <f t="shared" si="2"/>
        <v>0</v>
      </c>
      <c r="O29" s="422">
        <f t="shared" si="2"/>
        <v>0</v>
      </c>
      <c r="P29" s="422">
        <f t="shared" si="2"/>
        <v>0</v>
      </c>
      <c r="Q29" s="422">
        <f t="shared" si="2"/>
        <v>0</v>
      </c>
      <c r="R29" s="422">
        <f t="shared" si="2"/>
        <v>0</v>
      </c>
      <c r="S29" s="422">
        <f t="shared" si="2"/>
        <v>0</v>
      </c>
      <c r="T29" s="422">
        <f t="shared" si="2"/>
        <v>0</v>
      </c>
      <c r="U29" s="422">
        <f t="shared" si="2"/>
        <v>0</v>
      </c>
      <c r="V29" s="422">
        <f t="shared" si="2"/>
        <v>0</v>
      </c>
      <c r="W29" s="422">
        <f t="shared" si="2"/>
        <v>0</v>
      </c>
      <c r="X29" s="422">
        <f t="shared" si="2"/>
        <v>0</v>
      </c>
      <c r="Y29" s="422">
        <f t="shared" si="2"/>
        <v>0</v>
      </c>
      <c r="Z29" s="422">
        <f t="shared" si="2"/>
        <v>0</v>
      </c>
      <c r="AA29" s="422">
        <f t="shared" si="2"/>
        <v>0</v>
      </c>
      <c r="AB29" s="422">
        <f t="shared" si="2"/>
        <v>0</v>
      </c>
      <c r="AC29" s="422">
        <f t="shared" si="2"/>
        <v>0</v>
      </c>
      <c r="AD29" s="422">
        <f t="shared" si="2"/>
        <v>0</v>
      </c>
      <c r="AE29" s="422">
        <f t="shared" si="2"/>
        <v>0</v>
      </c>
      <c r="AF29" s="422">
        <f t="shared" si="2"/>
        <v>0</v>
      </c>
      <c r="AG29" s="422">
        <f t="shared" si="2"/>
        <v>0</v>
      </c>
      <c r="AH29" s="422">
        <f t="shared" si="2"/>
        <v>0</v>
      </c>
      <c r="AI29" s="422">
        <f t="shared" si="2"/>
        <v>0</v>
      </c>
      <c r="AJ29" s="422">
        <f t="shared" si="2"/>
        <v>0</v>
      </c>
      <c r="AK29" s="422">
        <f t="shared" si="2"/>
        <v>0</v>
      </c>
      <c r="AL29" s="432">
        <f t="shared" ref="AL29:AL37" si="3">SUM(E29:AK29)</f>
        <v>0</v>
      </c>
      <c r="AM29" s="433">
        <f t="shared" si="0"/>
        <v>0</v>
      </c>
      <c r="AN29" s="921">
        <f>SUMPRODUCT($AL3:$AL28,AN3:AN28)</f>
        <v>0</v>
      </c>
      <c r="AO29" s="921">
        <f>SUMPRODUCT($AL3:$AL28,AO3:AO28)</f>
        <v>0</v>
      </c>
      <c r="AP29" s="921">
        <f>SUMPRODUCT($AL3:$AL28,AP3:AP28)</f>
        <v>0</v>
      </c>
      <c r="AQ29" s="922">
        <f>SUMPRODUCT($AL3:$AL28,AQ3:AQ28)</f>
        <v>0</v>
      </c>
    </row>
    <row r="30" spans="1:43" ht="14.4" hidden="1" x14ac:dyDescent="0.3">
      <c r="A30" s="17"/>
      <c r="B30" s="71"/>
      <c r="C30" s="64"/>
      <c r="D30" s="65"/>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26"/>
      <c r="AM30" s="131"/>
      <c r="AN30" s="923"/>
      <c r="AO30" s="923"/>
      <c r="AP30" s="923"/>
      <c r="AQ30" s="924"/>
    </row>
    <row r="31" spans="1:43" ht="14.4" hidden="1" x14ac:dyDescent="0.3">
      <c r="A31" s="9"/>
      <c r="B31" s="67"/>
      <c r="C31" s="64"/>
      <c r="D31" s="65"/>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26"/>
      <c r="AM31" s="132"/>
      <c r="AN31" s="925"/>
      <c r="AO31" s="925"/>
      <c r="AP31" s="925"/>
      <c r="AQ31" s="926"/>
    </row>
    <row r="32" spans="1:43" ht="14.4" hidden="1" x14ac:dyDescent="0.3">
      <c r="A32" s="9"/>
      <c r="B32" s="67"/>
      <c r="C32" s="64"/>
      <c r="D32" s="65"/>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6"/>
      <c r="AM32" s="132"/>
      <c r="AN32" s="925"/>
      <c r="AO32" s="925"/>
      <c r="AP32" s="925"/>
      <c r="AQ32" s="926"/>
    </row>
    <row r="33" spans="1:43" ht="14.4" hidden="1" x14ac:dyDescent="0.3">
      <c r="A33" s="9"/>
      <c r="B33" s="67"/>
      <c r="C33" s="64"/>
      <c r="D33" s="68"/>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26"/>
      <c r="AM33" s="132"/>
      <c r="AN33" s="925"/>
      <c r="AO33" s="925"/>
      <c r="AP33" s="925"/>
      <c r="AQ33" s="926"/>
    </row>
    <row r="34" spans="1:43" ht="14.4" hidden="1" x14ac:dyDescent="0.3">
      <c r="A34" s="4"/>
      <c r="B34" s="45"/>
      <c r="C34" s="72"/>
      <c r="D34" s="7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26"/>
      <c r="AM34" s="132"/>
      <c r="AN34" s="927"/>
      <c r="AO34" s="927"/>
      <c r="AP34" s="927"/>
      <c r="AQ34" s="928"/>
    </row>
    <row r="35" spans="1:43" ht="14.4" hidden="1" x14ac:dyDescent="0.3">
      <c r="A35" s="56"/>
      <c r="B35" s="72"/>
      <c r="C35" s="72"/>
      <c r="D35" s="73"/>
      <c r="E35" s="55"/>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54"/>
      <c r="AM35" s="133"/>
      <c r="AN35" s="927"/>
      <c r="AO35" s="927"/>
      <c r="AP35" s="927"/>
      <c r="AQ35" s="928"/>
    </row>
    <row r="36" spans="1:43" hidden="1" thickBot="1" x14ac:dyDescent="0.35">
      <c r="A36" s="57"/>
      <c r="B36" s="74"/>
      <c r="C36" s="74"/>
      <c r="D36" s="75"/>
      <c r="E36" s="58"/>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59"/>
      <c r="AM36" s="134"/>
      <c r="AN36" s="929"/>
      <c r="AO36" s="929"/>
      <c r="AP36" s="929"/>
      <c r="AQ36" s="930"/>
    </row>
    <row r="37" spans="1:43" x14ac:dyDescent="0.35">
      <c r="A37" s="9">
        <v>26</v>
      </c>
      <c r="B37" s="67" t="s">
        <v>475</v>
      </c>
      <c r="C37" s="67"/>
      <c r="D37" s="76" t="s">
        <v>418</v>
      </c>
      <c r="E37" s="49">
        <f>'Provoz opční 1'!C3</f>
        <v>0</v>
      </c>
      <c r="F37" s="49">
        <f>'Provoz opční 1'!D3</f>
        <v>0</v>
      </c>
      <c r="G37" s="49">
        <f>'Provoz opční 1'!E3</f>
        <v>0</v>
      </c>
      <c r="H37" s="49">
        <f>'Provoz opční 1'!F3</f>
        <v>0</v>
      </c>
      <c r="I37" s="49">
        <f>'Provoz opční 1'!G3</f>
        <v>0</v>
      </c>
      <c r="J37" s="49">
        <f>'Provoz opční 1'!H3</f>
        <v>1991421.4</v>
      </c>
      <c r="K37" s="49">
        <f>'Provoz opční 1'!I3</f>
        <v>2925675.4000000004</v>
      </c>
      <c r="L37" s="49">
        <f>'Provoz opční 1'!J3</f>
        <v>2925675.4000000004</v>
      </c>
      <c r="M37" s="49">
        <f>'Provoz opční 1'!K3</f>
        <v>2925675.4000000004</v>
      </c>
      <c r="N37" s="49">
        <f>'Provoz opční 1'!L3</f>
        <v>2925675.4000000004</v>
      </c>
      <c r="O37" s="49">
        <f>'Provoz opční 1'!M3</f>
        <v>2925675.4000000004</v>
      </c>
      <c r="P37" s="49">
        <f>'Provoz opční 1'!N3</f>
        <v>2925675.4000000004</v>
      </c>
      <c r="Q37" s="49">
        <f>'Provoz opční 1'!O3</f>
        <v>2925675.4000000004</v>
      </c>
      <c r="R37" s="49">
        <f>'Provoz opční 1'!P3</f>
        <v>2925675.4000000004</v>
      </c>
      <c r="S37" s="49">
        <f>'Provoz opční 1'!Q3</f>
        <v>2925675.4000000004</v>
      </c>
      <c r="T37" s="49">
        <f>'Provoz opční 1'!R3</f>
        <v>2925675.4000000004</v>
      </c>
      <c r="U37" s="49">
        <f>'Provoz opční 1'!S3</f>
        <v>2925675.4000000004</v>
      </c>
      <c r="V37" s="49">
        <f>'Provoz opční 1'!T3</f>
        <v>2925675.4000000004</v>
      </c>
      <c r="W37" s="49">
        <f>'Provoz opční 1'!U3</f>
        <v>2925675.4000000004</v>
      </c>
      <c r="X37" s="49">
        <f>'Provoz opční 1'!V3</f>
        <v>2925675.4000000004</v>
      </c>
      <c r="Y37" s="49">
        <f>'Provoz opční 1'!W3</f>
        <v>2925675.4000000004</v>
      </c>
      <c r="Z37" s="49">
        <f>'Provoz opční 1'!X3</f>
        <v>2925675.4000000004</v>
      </c>
      <c r="AA37" s="49">
        <f>'Provoz opční 1'!Y3</f>
        <v>2925675.4000000004</v>
      </c>
      <c r="AB37" s="49">
        <f>'Provoz opční 1'!Z3</f>
        <v>2925675.4000000004</v>
      </c>
      <c r="AC37" s="49">
        <f>'Provoz opční 1'!AA3</f>
        <v>2925675.4000000004</v>
      </c>
      <c r="AD37" s="49">
        <f>'Provoz opční 1'!AB3</f>
        <v>2925675.4000000004</v>
      </c>
      <c r="AE37" s="49">
        <f>'Provoz opční 1'!AC3</f>
        <v>2925675.4000000004</v>
      </c>
      <c r="AF37" s="49">
        <f>'Provoz opční 1'!AD3</f>
        <v>2925675.4000000004</v>
      </c>
      <c r="AG37" s="49">
        <f>'Provoz opční 1'!AE3</f>
        <v>2925675.4000000004</v>
      </c>
      <c r="AH37" s="49">
        <f>'Provoz opční 1'!AF3</f>
        <v>2925675.4000000004</v>
      </c>
      <c r="AI37" s="49">
        <f>'Provoz opční 1'!AG3</f>
        <v>2925675.4000000004</v>
      </c>
      <c r="AJ37" s="49">
        <f>'Provoz opční 1'!AH3</f>
        <v>2925675.4000000004</v>
      </c>
      <c r="AK37" s="49">
        <f>'Provoz opční 1'!AI3</f>
        <v>2925675.4000000004</v>
      </c>
      <c r="AL37" s="48">
        <f t="shared" si="3"/>
        <v>80984657.200000003</v>
      </c>
      <c r="AM37" s="420" t="s">
        <v>134</v>
      </c>
      <c r="AN37" s="914">
        <f>$AL37</f>
        <v>80984657.200000003</v>
      </c>
      <c r="AO37" s="914">
        <f>$AL37</f>
        <v>80984657.200000003</v>
      </c>
      <c r="AP37" s="914">
        <f t="shared" ref="AP37:AQ37" si="4">$AL37</f>
        <v>80984657.200000003</v>
      </c>
      <c r="AQ37" s="901">
        <f t="shared" si="4"/>
        <v>80984657.200000003</v>
      </c>
    </row>
    <row r="38" spans="1:43" s="113" customFormat="1" ht="16.2" thickBot="1" x14ac:dyDescent="0.4">
      <c r="A38" s="5">
        <v>27</v>
      </c>
      <c r="B38" s="69" t="s">
        <v>487</v>
      </c>
      <c r="C38" s="69"/>
      <c r="D38" s="70" t="s">
        <v>635</v>
      </c>
      <c r="E38" s="392">
        <f t="shared" ref="E38:AQ38" si="5">IFERROR(E29/E37,0)</f>
        <v>0</v>
      </c>
      <c r="F38" s="392">
        <f t="shared" si="5"/>
        <v>0</v>
      </c>
      <c r="G38" s="392">
        <f t="shared" si="5"/>
        <v>0</v>
      </c>
      <c r="H38" s="392">
        <f t="shared" si="5"/>
        <v>0</v>
      </c>
      <c r="I38" s="392">
        <f t="shared" si="5"/>
        <v>0</v>
      </c>
      <c r="J38" s="392">
        <f t="shared" si="5"/>
        <v>0</v>
      </c>
      <c r="K38" s="392">
        <f t="shared" si="5"/>
        <v>0</v>
      </c>
      <c r="L38" s="392">
        <f t="shared" si="5"/>
        <v>0</v>
      </c>
      <c r="M38" s="392">
        <f t="shared" si="5"/>
        <v>0</v>
      </c>
      <c r="N38" s="392">
        <f t="shared" si="5"/>
        <v>0</v>
      </c>
      <c r="O38" s="392">
        <f t="shared" si="5"/>
        <v>0</v>
      </c>
      <c r="P38" s="392">
        <f t="shared" si="5"/>
        <v>0</v>
      </c>
      <c r="Q38" s="392">
        <f t="shared" si="5"/>
        <v>0</v>
      </c>
      <c r="R38" s="392">
        <f t="shared" si="5"/>
        <v>0</v>
      </c>
      <c r="S38" s="392">
        <f t="shared" si="5"/>
        <v>0</v>
      </c>
      <c r="T38" s="392">
        <f t="shared" si="5"/>
        <v>0</v>
      </c>
      <c r="U38" s="392">
        <f t="shared" si="5"/>
        <v>0</v>
      </c>
      <c r="V38" s="392">
        <f t="shared" si="5"/>
        <v>0</v>
      </c>
      <c r="W38" s="392">
        <f t="shared" si="5"/>
        <v>0</v>
      </c>
      <c r="X38" s="392">
        <f t="shared" si="5"/>
        <v>0</v>
      </c>
      <c r="Y38" s="392">
        <f t="shared" si="5"/>
        <v>0</v>
      </c>
      <c r="Z38" s="392">
        <f t="shared" si="5"/>
        <v>0</v>
      </c>
      <c r="AA38" s="392">
        <f t="shared" si="5"/>
        <v>0</v>
      </c>
      <c r="AB38" s="392">
        <f t="shared" si="5"/>
        <v>0</v>
      </c>
      <c r="AC38" s="392">
        <f t="shared" si="5"/>
        <v>0</v>
      </c>
      <c r="AD38" s="392">
        <f t="shared" si="5"/>
        <v>0</v>
      </c>
      <c r="AE38" s="392">
        <f t="shared" si="5"/>
        <v>0</v>
      </c>
      <c r="AF38" s="392">
        <f t="shared" si="5"/>
        <v>0</v>
      </c>
      <c r="AG38" s="392">
        <f t="shared" si="5"/>
        <v>0</v>
      </c>
      <c r="AH38" s="392">
        <f t="shared" si="5"/>
        <v>0</v>
      </c>
      <c r="AI38" s="392">
        <f t="shared" si="5"/>
        <v>0</v>
      </c>
      <c r="AJ38" s="392">
        <f t="shared" si="5"/>
        <v>0</v>
      </c>
      <c r="AK38" s="392">
        <f t="shared" si="5"/>
        <v>0</v>
      </c>
      <c r="AL38" s="111">
        <f t="shared" si="5"/>
        <v>0</v>
      </c>
      <c r="AM38" s="393" t="s">
        <v>134</v>
      </c>
      <c r="AN38" s="915">
        <f>IFERROR(AN29/AN37,0)</f>
        <v>0</v>
      </c>
      <c r="AO38" s="915">
        <f>IFERROR(AO29/AO37,0)</f>
        <v>0</v>
      </c>
      <c r="AP38" s="915">
        <f>IFERROR(AP29/AP37,0)</f>
        <v>0</v>
      </c>
      <c r="AQ38" s="903">
        <f t="shared" si="5"/>
        <v>0</v>
      </c>
    </row>
    <row r="39" spans="1:43" ht="14.4" x14ac:dyDescent="0.3"/>
  </sheetData>
  <sheetProtection algorithmName="SHA-512" hashValue="fRNtc6YvP/h+TwKwQ3dDaXI1wUwNzhZzwT0A6SBx7+Cr5zkvZBRmlMuL5aVBbzA98iSsPJ81pGOMOPRoXnpZdw==" saltValue="0Q/1ilmXdq2B88wPcH8t+A==" spinCount="100000" sheet="1" objects="1" scenarios="1"/>
  <mergeCells count="1">
    <mergeCell ref="AN1:AQ1"/>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305A-3EF8-4E18-9804-2E67B07FA821}">
  <sheetPr>
    <tabColor theme="1" tint="0.499984740745262"/>
  </sheetPr>
  <dimension ref="A1:AR39"/>
  <sheetViews>
    <sheetView showGridLines="0" zoomScaleNormal="100" workbookViewId="0">
      <pane xSplit="4" topLeftCell="E1" activePane="topRight" state="frozen"/>
      <selection pane="topRight" activeCell="E4" sqref="E4"/>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38" width="11" style="51" bestFit="1" customWidth="1"/>
    <col min="39" max="39" width="10.6640625" style="51" customWidth="1"/>
    <col min="40" max="43" width="10.6640625" style="1" customWidth="1"/>
    <col min="44" max="44" width="2.6640625" style="1" customWidth="1"/>
    <col min="45" max="16384" width="9.109375" style="1" hidden="1"/>
  </cols>
  <sheetData>
    <row r="1" spans="1:43" ht="14.4" x14ac:dyDescent="0.3">
      <c r="A1" s="18" t="s">
        <v>488</v>
      </c>
      <c r="B1" s="19"/>
      <c r="C1" s="19"/>
      <c r="D1" s="33"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80"/>
      <c r="AN1" s="1026" t="s">
        <v>77</v>
      </c>
      <c r="AO1" s="1027"/>
      <c r="AP1" s="1027"/>
      <c r="AQ1" s="1028"/>
    </row>
    <row r="2" spans="1:43" ht="15" thickBot="1" x14ac:dyDescent="0.35">
      <c r="A2" s="6" t="s">
        <v>145</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81" t="s">
        <v>79</v>
      </c>
      <c r="AN2" s="884" t="s">
        <v>80</v>
      </c>
      <c r="AO2" s="884" t="s">
        <v>81</v>
      </c>
      <c r="AP2" s="884" t="s">
        <v>82</v>
      </c>
      <c r="AQ2" s="917" t="s">
        <v>83</v>
      </c>
    </row>
    <row r="3" spans="1:43" ht="15" thickTop="1" x14ac:dyDescent="0.3">
      <c r="A3" s="3">
        <v>1</v>
      </c>
      <c r="B3" s="44" t="s">
        <v>84</v>
      </c>
      <c r="C3" s="62">
        <v>1.1000000000000001</v>
      </c>
      <c r="D3" s="63" t="s">
        <v>85</v>
      </c>
      <c r="E3" s="82">
        <f>'Model opční 2 (MF)'!E3*Přepočet!I3</f>
        <v>0</v>
      </c>
      <c r="F3" s="50">
        <f>'Model opční 2 (MF)'!F3*Přepočet!J3</f>
        <v>0</v>
      </c>
      <c r="G3" s="50">
        <f>'Model opční 2 (MF)'!G3*Přepočet!K3</f>
        <v>0</v>
      </c>
      <c r="H3" s="50">
        <f>'Model opční 2 (MF)'!H3*Přepočet!L3</f>
        <v>0</v>
      </c>
      <c r="I3" s="50">
        <f>'Model opční 2 (MF)'!I3*Přepočet!M3</f>
        <v>0</v>
      </c>
      <c r="J3" s="50">
        <f>'Model opční 2 (MF)'!J3*Přepočet!N3</f>
        <v>0</v>
      </c>
      <c r="K3" s="50">
        <f>'Model opční 2 (MF)'!K3*Přepočet!O3</f>
        <v>0</v>
      </c>
      <c r="L3" s="50">
        <f>'Model opční 2 (MF)'!L3*Přepočet!P3</f>
        <v>0</v>
      </c>
      <c r="M3" s="50">
        <f>'Model opční 2 (MF)'!M3*Přepočet!Q3</f>
        <v>0</v>
      </c>
      <c r="N3" s="50">
        <f>'Model opční 2 (MF)'!N3*Přepočet!R3</f>
        <v>0</v>
      </c>
      <c r="O3" s="50">
        <f>'Model opční 2 (MF)'!O3*Přepočet!S3</f>
        <v>0</v>
      </c>
      <c r="P3" s="50">
        <f>'Model opční 2 (MF)'!P3*Přepočet!T3</f>
        <v>0</v>
      </c>
      <c r="Q3" s="50">
        <f>'Model opční 2 (MF)'!Q3*Přepočet!U3</f>
        <v>0</v>
      </c>
      <c r="R3" s="50">
        <f>'Model opční 2 (MF)'!R3*Přepočet!V3</f>
        <v>0</v>
      </c>
      <c r="S3" s="50">
        <f>'Model opční 2 (MF)'!S3*Přepočet!W3</f>
        <v>0</v>
      </c>
      <c r="T3" s="50">
        <f>'Model opční 2 (MF)'!T3*Přepočet!X3</f>
        <v>0</v>
      </c>
      <c r="U3" s="50">
        <f>'Model opční 2 (MF)'!U3*Přepočet!Y3</f>
        <v>0</v>
      </c>
      <c r="V3" s="50">
        <f>'Model opční 2 (MF)'!V3*Přepočet!Z3</f>
        <v>0</v>
      </c>
      <c r="W3" s="50">
        <f>'Model opční 2 (MF)'!W3*Přepočet!AA3</f>
        <v>0</v>
      </c>
      <c r="X3" s="50">
        <f>'Model opční 2 (MF)'!X3*Přepočet!AB3</f>
        <v>0</v>
      </c>
      <c r="Y3" s="50">
        <f>'Model opční 2 (MF)'!Y3*Přepočet!AC3</f>
        <v>0</v>
      </c>
      <c r="Z3" s="50">
        <f>'Model opční 2 (MF)'!Z3*Přepočet!AD3</f>
        <v>0</v>
      </c>
      <c r="AA3" s="50">
        <f>'Model opční 2 (MF)'!AA3*Přepočet!AE3</f>
        <v>0</v>
      </c>
      <c r="AB3" s="50">
        <f>'Model opční 2 (MF)'!AB3*Přepočet!AF3</f>
        <v>0</v>
      </c>
      <c r="AC3" s="50">
        <f>'Model opční 2 (MF)'!AC3*Přepočet!AG3</f>
        <v>0</v>
      </c>
      <c r="AD3" s="50">
        <f>'Model opční 2 (MF)'!AD3*Přepočet!AH3</f>
        <v>0</v>
      </c>
      <c r="AE3" s="50">
        <f>'Model opční 2 (MF)'!AE3*Přepočet!AI3</f>
        <v>0</v>
      </c>
      <c r="AF3" s="50">
        <f>'Model opční 2 (MF)'!AF3*Přepočet!AJ3</f>
        <v>0</v>
      </c>
      <c r="AG3" s="50">
        <f>'Model opční 2 (MF)'!AG3*Přepočet!AK3</f>
        <v>0</v>
      </c>
      <c r="AH3" s="50">
        <f>'Model opční 2 (MF)'!AH3*Přepočet!AL3</f>
        <v>0</v>
      </c>
      <c r="AI3" s="50">
        <f>'Model opční 2 (MF)'!AI3*Přepočet!AM3</f>
        <v>0</v>
      </c>
      <c r="AJ3" s="50">
        <f>'Model opční 2 (MF)'!AJ3*Přepočet!AN3</f>
        <v>0</v>
      </c>
      <c r="AK3" s="50">
        <f>'Model opční 2 (MF)'!AK3*Přepočet!AO3</f>
        <v>0</v>
      </c>
      <c r="AL3" s="135">
        <f>SUM(E3:AK3)</f>
        <v>0</v>
      </c>
      <c r="AM3" s="135">
        <f t="shared" ref="AM3:AM29" si="0">IFERROR(SUMPRODUCT(E3:AK3,E$37:AK$37)/SUM(E$37:AK$37),0)</f>
        <v>0</v>
      </c>
      <c r="AN3" s="907">
        <f>'Model výchozí (MV)'!AP3</f>
        <v>0</v>
      </c>
      <c r="AO3" s="908">
        <f>'Model výchozí (MV)'!AQ3</f>
        <v>0</v>
      </c>
      <c r="AP3" s="908">
        <f>'Model výchozí (MV)'!AR3</f>
        <v>0</v>
      </c>
      <c r="AQ3" s="909">
        <f>'Model výchozí (MV)'!AS3</f>
        <v>1</v>
      </c>
    </row>
    <row r="4" spans="1:43" ht="14.4" x14ac:dyDescent="0.3">
      <c r="A4" s="4"/>
      <c r="B4" s="45"/>
      <c r="C4" s="64">
        <v>1.2</v>
      </c>
      <c r="D4" s="65" t="s">
        <v>86</v>
      </c>
      <c r="E4" s="84">
        <f>'Model opční 2 (MF)'!E4*Přepočet!I4</f>
        <v>0</v>
      </c>
      <c r="F4" s="103">
        <f>'Model opční 2 (MF)'!F4*Přepočet!J4</f>
        <v>0</v>
      </c>
      <c r="G4" s="103">
        <f>'Model opční 2 (MF)'!G4*Přepočet!K4</f>
        <v>0</v>
      </c>
      <c r="H4" s="103">
        <f>'Model opční 2 (MF)'!H4*Přepočet!L4</f>
        <v>0</v>
      </c>
      <c r="I4" s="103">
        <f>'Model opční 2 (MF)'!I4*Přepočet!M4</f>
        <v>0</v>
      </c>
      <c r="J4" s="103">
        <f>'Model opční 2 (MF)'!J4*Přepočet!N4</f>
        <v>0</v>
      </c>
      <c r="K4" s="103">
        <f>'Model opční 2 (MF)'!K4*Přepočet!O4</f>
        <v>0</v>
      </c>
      <c r="L4" s="103">
        <f>'Model opční 2 (MF)'!L4*Přepočet!P4</f>
        <v>0</v>
      </c>
      <c r="M4" s="103">
        <f>'Model opční 2 (MF)'!M4*Přepočet!Q4</f>
        <v>0</v>
      </c>
      <c r="N4" s="103">
        <f>'Model opční 2 (MF)'!N4*Přepočet!R4</f>
        <v>0</v>
      </c>
      <c r="O4" s="103">
        <f>'Model opční 2 (MF)'!O4*Přepočet!S4</f>
        <v>0</v>
      </c>
      <c r="P4" s="103">
        <f>'Model opční 2 (MF)'!P4*Přepočet!T4</f>
        <v>0</v>
      </c>
      <c r="Q4" s="103">
        <f>'Model opční 2 (MF)'!Q4*Přepočet!U4</f>
        <v>0</v>
      </c>
      <c r="R4" s="103">
        <f>'Model opční 2 (MF)'!R4*Přepočet!V4</f>
        <v>0</v>
      </c>
      <c r="S4" s="103">
        <f>'Model opční 2 (MF)'!S4*Přepočet!W4</f>
        <v>0</v>
      </c>
      <c r="T4" s="103">
        <f>'Model opční 2 (MF)'!T4*Přepočet!X4</f>
        <v>0</v>
      </c>
      <c r="U4" s="103">
        <f>'Model opční 2 (MF)'!U4*Přepočet!Y4</f>
        <v>0</v>
      </c>
      <c r="V4" s="103">
        <f>'Model opční 2 (MF)'!V4*Přepočet!Z4</f>
        <v>0</v>
      </c>
      <c r="W4" s="103">
        <f>'Model opční 2 (MF)'!W4*Přepočet!AA4</f>
        <v>0</v>
      </c>
      <c r="X4" s="103">
        <f>'Model opční 2 (MF)'!X4*Přepočet!AB4</f>
        <v>0</v>
      </c>
      <c r="Y4" s="103">
        <f>'Model opční 2 (MF)'!Y4*Přepočet!AC4</f>
        <v>0</v>
      </c>
      <c r="Z4" s="103">
        <f>'Model opční 2 (MF)'!Z4*Přepočet!AD4</f>
        <v>0</v>
      </c>
      <c r="AA4" s="103">
        <f>'Model opční 2 (MF)'!AA4*Přepočet!AE4</f>
        <v>0</v>
      </c>
      <c r="AB4" s="103">
        <f>'Model opční 2 (MF)'!AB4*Přepočet!AF4</f>
        <v>0</v>
      </c>
      <c r="AC4" s="103">
        <f>'Model opční 2 (MF)'!AC4*Přepočet!AG4</f>
        <v>0</v>
      </c>
      <c r="AD4" s="103">
        <f>'Model opční 2 (MF)'!AD4*Přepočet!AH4</f>
        <v>0</v>
      </c>
      <c r="AE4" s="103">
        <f>'Model opční 2 (MF)'!AE4*Přepočet!AI4</f>
        <v>0</v>
      </c>
      <c r="AF4" s="103">
        <f>'Model opční 2 (MF)'!AF4*Přepočet!AJ4</f>
        <v>0</v>
      </c>
      <c r="AG4" s="103">
        <f>'Model opční 2 (MF)'!AG4*Přepočet!AK4</f>
        <v>0</v>
      </c>
      <c r="AH4" s="103">
        <f>'Model opční 2 (MF)'!AH4*Přepočet!AL4</f>
        <v>0</v>
      </c>
      <c r="AI4" s="103">
        <f>'Model opční 2 (MF)'!AI4*Přepočet!AM4</f>
        <v>0</v>
      </c>
      <c r="AJ4" s="103">
        <f>'Model opční 2 (MF)'!AJ4*Přepočet!AN4</f>
        <v>0</v>
      </c>
      <c r="AK4" s="103">
        <f>'Model opční 2 (MF)'!AK4*Přepočet!AO4</f>
        <v>0</v>
      </c>
      <c r="AL4" s="136">
        <f t="shared" ref="AL4:AL28" si="1">SUM(E4:AK4)</f>
        <v>0</v>
      </c>
      <c r="AM4" s="136">
        <f t="shared" si="0"/>
        <v>0</v>
      </c>
      <c r="AN4" s="910">
        <f>'Model výchozí (MV)'!AP4</f>
        <v>0</v>
      </c>
      <c r="AO4" s="911">
        <f>'Model výchozí (MV)'!AQ4</f>
        <v>0</v>
      </c>
      <c r="AP4" s="911">
        <f>'Model výchozí (MV)'!AR4</f>
        <v>0</v>
      </c>
      <c r="AQ4" s="912">
        <f>'Model výchozí (MV)'!AS4</f>
        <v>1</v>
      </c>
    </row>
    <row r="5" spans="1:43" ht="14.4" x14ac:dyDescent="0.3">
      <c r="A5" s="4">
        <v>2</v>
      </c>
      <c r="B5" s="45" t="s">
        <v>87</v>
      </c>
      <c r="C5" s="64"/>
      <c r="D5" s="65"/>
      <c r="E5" s="84">
        <f>'Model opční 2 (MF)'!E5*Přepočet!I5</f>
        <v>0</v>
      </c>
      <c r="F5" s="103">
        <f>'Model opční 2 (MF)'!F5*Přepočet!J5</f>
        <v>0</v>
      </c>
      <c r="G5" s="103">
        <f>'Model opční 2 (MF)'!G5*Přepočet!K5</f>
        <v>0</v>
      </c>
      <c r="H5" s="103">
        <f>'Model opční 2 (MF)'!H5*Přepočet!L5</f>
        <v>0</v>
      </c>
      <c r="I5" s="103">
        <f>'Model opční 2 (MF)'!I5*Přepočet!M5</f>
        <v>0</v>
      </c>
      <c r="J5" s="103">
        <f>'Model opční 2 (MF)'!J5*Přepočet!N5</f>
        <v>0</v>
      </c>
      <c r="K5" s="103">
        <f>'Model opční 2 (MF)'!K5*Přepočet!O5</f>
        <v>0</v>
      </c>
      <c r="L5" s="103">
        <f>'Model opční 2 (MF)'!L5*Přepočet!P5</f>
        <v>0</v>
      </c>
      <c r="M5" s="103">
        <f>'Model opční 2 (MF)'!M5*Přepočet!Q5</f>
        <v>0</v>
      </c>
      <c r="N5" s="103">
        <f>'Model opční 2 (MF)'!N5*Přepočet!R5</f>
        <v>0</v>
      </c>
      <c r="O5" s="103">
        <f>'Model opční 2 (MF)'!O5*Přepočet!S5</f>
        <v>0</v>
      </c>
      <c r="P5" s="103">
        <f>'Model opční 2 (MF)'!P5*Přepočet!T5</f>
        <v>0</v>
      </c>
      <c r="Q5" s="103">
        <f>'Model opční 2 (MF)'!Q5*Přepočet!U5</f>
        <v>0</v>
      </c>
      <c r="R5" s="103">
        <f>'Model opční 2 (MF)'!R5*Přepočet!V5</f>
        <v>0</v>
      </c>
      <c r="S5" s="103">
        <f>'Model opční 2 (MF)'!S5*Přepočet!W5</f>
        <v>0</v>
      </c>
      <c r="T5" s="103">
        <f>'Model opční 2 (MF)'!T5*Přepočet!X5</f>
        <v>0</v>
      </c>
      <c r="U5" s="103">
        <f>'Model opční 2 (MF)'!U5*Přepočet!Y5</f>
        <v>0</v>
      </c>
      <c r="V5" s="103">
        <f>'Model opční 2 (MF)'!V5*Přepočet!Z5</f>
        <v>0</v>
      </c>
      <c r="W5" s="103">
        <f>'Model opční 2 (MF)'!W5*Přepočet!AA5</f>
        <v>0</v>
      </c>
      <c r="X5" s="103">
        <f>'Model opční 2 (MF)'!X5*Přepočet!AB5</f>
        <v>0</v>
      </c>
      <c r="Y5" s="103">
        <f>'Model opční 2 (MF)'!Y5*Přepočet!AC5</f>
        <v>0</v>
      </c>
      <c r="Z5" s="103">
        <f>'Model opční 2 (MF)'!Z5*Přepočet!AD5</f>
        <v>0</v>
      </c>
      <c r="AA5" s="103">
        <f>'Model opční 2 (MF)'!AA5*Přepočet!AE5</f>
        <v>0</v>
      </c>
      <c r="AB5" s="103">
        <f>'Model opční 2 (MF)'!AB5*Přepočet!AF5</f>
        <v>0</v>
      </c>
      <c r="AC5" s="103">
        <f>'Model opční 2 (MF)'!AC5*Přepočet!AG5</f>
        <v>0</v>
      </c>
      <c r="AD5" s="103">
        <f>'Model opční 2 (MF)'!AD5*Přepočet!AH5</f>
        <v>0</v>
      </c>
      <c r="AE5" s="103">
        <f>'Model opční 2 (MF)'!AE5*Přepočet!AI5</f>
        <v>0</v>
      </c>
      <c r="AF5" s="103">
        <f>'Model opční 2 (MF)'!AF5*Přepočet!AJ5</f>
        <v>0</v>
      </c>
      <c r="AG5" s="103">
        <f>'Model opční 2 (MF)'!AG5*Přepočet!AK5</f>
        <v>0</v>
      </c>
      <c r="AH5" s="103">
        <f>'Model opční 2 (MF)'!AH5*Přepočet!AL5</f>
        <v>0</v>
      </c>
      <c r="AI5" s="103">
        <f>'Model opční 2 (MF)'!AI5*Přepočet!AM5</f>
        <v>0</v>
      </c>
      <c r="AJ5" s="103">
        <f>'Model opční 2 (MF)'!AJ5*Přepočet!AN5</f>
        <v>0</v>
      </c>
      <c r="AK5" s="103">
        <f>'Model opční 2 (MF)'!AK5*Přepočet!AO5</f>
        <v>0</v>
      </c>
      <c r="AL5" s="136">
        <f t="shared" si="1"/>
        <v>0</v>
      </c>
      <c r="AM5" s="136">
        <f t="shared" si="0"/>
        <v>0</v>
      </c>
      <c r="AN5" s="910">
        <f>'Model výchozí (MV)'!AP5</f>
        <v>0</v>
      </c>
      <c r="AO5" s="911">
        <f>'Model výchozí (MV)'!AQ5</f>
        <v>0</v>
      </c>
      <c r="AP5" s="911">
        <f>'Model výchozí (MV)'!AR5</f>
        <v>0</v>
      </c>
      <c r="AQ5" s="912">
        <f>'Model výchozí (MV)'!AS5</f>
        <v>1</v>
      </c>
    </row>
    <row r="6" spans="1:43" ht="14.4" x14ac:dyDescent="0.3">
      <c r="A6" s="4">
        <v>3</v>
      </c>
      <c r="B6" s="45" t="s">
        <v>88</v>
      </c>
      <c r="C6" s="64"/>
      <c r="D6" s="65"/>
      <c r="E6" s="84">
        <f>'Model opční 2 (MF)'!E6*Přepočet!I6</f>
        <v>0</v>
      </c>
      <c r="F6" s="103">
        <f>'Model opční 2 (MF)'!F6*Přepočet!J6</f>
        <v>0</v>
      </c>
      <c r="G6" s="103">
        <f>'Model opční 2 (MF)'!G6*Přepočet!K6</f>
        <v>0</v>
      </c>
      <c r="H6" s="103">
        <f>'Model opční 2 (MF)'!H6*Přepočet!L6</f>
        <v>0</v>
      </c>
      <c r="I6" s="103">
        <f>'Model opční 2 (MF)'!I6*Přepočet!M6</f>
        <v>0</v>
      </c>
      <c r="J6" s="103">
        <f>'Model opční 2 (MF)'!J6*Přepočet!N6</f>
        <v>0</v>
      </c>
      <c r="K6" s="103">
        <f>'Model opční 2 (MF)'!K6*Přepočet!O6</f>
        <v>0</v>
      </c>
      <c r="L6" s="103">
        <f>'Model opční 2 (MF)'!L6*Přepočet!P6</f>
        <v>0</v>
      </c>
      <c r="M6" s="103">
        <f>'Model opční 2 (MF)'!M6*Přepočet!Q6</f>
        <v>0</v>
      </c>
      <c r="N6" s="103">
        <f>'Model opční 2 (MF)'!N6*Přepočet!R6</f>
        <v>0</v>
      </c>
      <c r="O6" s="103">
        <f>'Model opční 2 (MF)'!O6*Přepočet!S6</f>
        <v>0</v>
      </c>
      <c r="P6" s="103">
        <f>'Model opční 2 (MF)'!P6*Přepočet!T6</f>
        <v>0</v>
      </c>
      <c r="Q6" s="103">
        <f>'Model opční 2 (MF)'!Q6*Přepočet!U6</f>
        <v>0</v>
      </c>
      <c r="R6" s="103">
        <f>'Model opční 2 (MF)'!R6*Přepočet!V6</f>
        <v>0</v>
      </c>
      <c r="S6" s="103">
        <f>'Model opční 2 (MF)'!S6*Přepočet!W6</f>
        <v>0</v>
      </c>
      <c r="T6" s="103">
        <f>'Model opční 2 (MF)'!T6*Přepočet!X6</f>
        <v>0</v>
      </c>
      <c r="U6" s="103">
        <f>'Model opční 2 (MF)'!U6*Přepočet!Y6</f>
        <v>0</v>
      </c>
      <c r="V6" s="103">
        <f>'Model opční 2 (MF)'!V6*Přepočet!Z6</f>
        <v>0</v>
      </c>
      <c r="W6" s="103">
        <f>'Model opční 2 (MF)'!W6*Přepočet!AA6</f>
        <v>0</v>
      </c>
      <c r="X6" s="103">
        <f>'Model opční 2 (MF)'!X6*Přepočet!AB6</f>
        <v>0</v>
      </c>
      <c r="Y6" s="103">
        <f>'Model opční 2 (MF)'!Y6*Přepočet!AC6</f>
        <v>0</v>
      </c>
      <c r="Z6" s="103">
        <f>'Model opční 2 (MF)'!Z6*Přepočet!AD6</f>
        <v>0</v>
      </c>
      <c r="AA6" s="103">
        <f>'Model opční 2 (MF)'!AA6*Přepočet!AE6</f>
        <v>0</v>
      </c>
      <c r="AB6" s="103">
        <f>'Model opční 2 (MF)'!AB6*Přepočet!AF6</f>
        <v>0</v>
      </c>
      <c r="AC6" s="103">
        <f>'Model opční 2 (MF)'!AC6*Přepočet!AG6</f>
        <v>0</v>
      </c>
      <c r="AD6" s="103">
        <f>'Model opční 2 (MF)'!AD6*Přepočet!AH6</f>
        <v>0</v>
      </c>
      <c r="AE6" s="103">
        <f>'Model opční 2 (MF)'!AE6*Přepočet!AI6</f>
        <v>0</v>
      </c>
      <c r="AF6" s="103">
        <f>'Model opční 2 (MF)'!AF6*Přepočet!AJ6</f>
        <v>0</v>
      </c>
      <c r="AG6" s="103">
        <f>'Model opční 2 (MF)'!AG6*Přepočet!AK6</f>
        <v>0</v>
      </c>
      <c r="AH6" s="103">
        <f>'Model opční 2 (MF)'!AH6*Přepočet!AL6</f>
        <v>0</v>
      </c>
      <c r="AI6" s="103">
        <f>'Model opční 2 (MF)'!AI6*Přepočet!AM6</f>
        <v>0</v>
      </c>
      <c r="AJ6" s="103">
        <f>'Model opční 2 (MF)'!AJ6*Přepočet!AN6</f>
        <v>0</v>
      </c>
      <c r="AK6" s="103">
        <f>'Model opční 2 (MF)'!AK6*Přepočet!AO6</f>
        <v>0</v>
      </c>
      <c r="AL6" s="136">
        <f t="shared" si="1"/>
        <v>0</v>
      </c>
      <c r="AM6" s="136">
        <f t="shared" si="0"/>
        <v>0</v>
      </c>
      <c r="AN6" s="910">
        <f>'Model výchozí (MV)'!AP6</f>
        <v>0</v>
      </c>
      <c r="AO6" s="911">
        <f>'Model výchozí (MV)'!AQ6</f>
        <v>0</v>
      </c>
      <c r="AP6" s="911">
        <f>'Model výchozí (MV)'!AR6</f>
        <v>0</v>
      </c>
      <c r="AQ6" s="912">
        <f>'Model výchozí (MV)'!AS6</f>
        <v>1</v>
      </c>
    </row>
    <row r="7" spans="1:43" ht="14.4" x14ac:dyDescent="0.3">
      <c r="A7" s="4">
        <v>4</v>
      </c>
      <c r="B7" s="45" t="s">
        <v>89</v>
      </c>
      <c r="C7" s="64"/>
      <c r="D7" s="65"/>
      <c r="E7" s="84">
        <f>'Model opční 2 (MF)'!E7*Přepočet!I7</f>
        <v>0</v>
      </c>
      <c r="F7" s="103">
        <f>'Model opční 2 (MF)'!F7*Přepočet!J7</f>
        <v>0</v>
      </c>
      <c r="G7" s="103">
        <f>'Model opční 2 (MF)'!G7*Přepočet!K7</f>
        <v>0</v>
      </c>
      <c r="H7" s="103">
        <f>'Model opční 2 (MF)'!H7*Přepočet!L7</f>
        <v>0</v>
      </c>
      <c r="I7" s="103">
        <f>'Model opční 2 (MF)'!I7*Přepočet!M7</f>
        <v>0</v>
      </c>
      <c r="J7" s="103">
        <f>'Model opční 2 (MF)'!J7*Přepočet!N7</f>
        <v>0</v>
      </c>
      <c r="K7" s="103">
        <f>'Model opční 2 (MF)'!K7*Přepočet!O7</f>
        <v>0</v>
      </c>
      <c r="L7" s="103">
        <f>'Model opční 2 (MF)'!L7*Přepočet!P7</f>
        <v>0</v>
      </c>
      <c r="M7" s="103">
        <f>'Model opční 2 (MF)'!M7*Přepočet!Q7</f>
        <v>0</v>
      </c>
      <c r="N7" s="103">
        <f>'Model opční 2 (MF)'!N7*Přepočet!R7</f>
        <v>0</v>
      </c>
      <c r="O7" s="103">
        <f>'Model opční 2 (MF)'!O7*Přepočet!S7</f>
        <v>0</v>
      </c>
      <c r="P7" s="103">
        <f>'Model opční 2 (MF)'!P7*Přepočet!T7</f>
        <v>0</v>
      </c>
      <c r="Q7" s="103">
        <f>'Model opční 2 (MF)'!Q7*Přepočet!U7</f>
        <v>0</v>
      </c>
      <c r="R7" s="103">
        <f>'Model opční 2 (MF)'!R7*Přepočet!V7</f>
        <v>0</v>
      </c>
      <c r="S7" s="103">
        <f>'Model opční 2 (MF)'!S7*Přepočet!W7</f>
        <v>0</v>
      </c>
      <c r="T7" s="103">
        <f>'Model opční 2 (MF)'!T7*Přepočet!X7</f>
        <v>0</v>
      </c>
      <c r="U7" s="103">
        <f>'Model opční 2 (MF)'!U7*Přepočet!Y7</f>
        <v>0</v>
      </c>
      <c r="V7" s="103">
        <f>'Model opční 2 (MF)'!V7*Přepočet!Z7</f>
        <v>0</v>
      </c>
      <c r="W7" s="103">
        <f>'Model opční 2 (MF)'!W7*Přepočet!AA7</f>
        <v>0</v>
      </c>
      <c r="X7" s="103">
        <f>'Model opční 2 (MF)'!X7*Přepočet!AB7</f>
        <v>0</v>
      </c>
      <c r="Y7" s="103">
        <f>'Model opční 2 (MF)'!Y7*Přepočet!AC7</f>
        <v>0</v>
      </c>
      <c r="Z7" s="103">
        <f>'Model opční 2 (MF)'!Z7*Přepočet!AD7</f>
        <v>0</v>
      </c>
      <c r="AA7" s="103">
        <f>'Model opční 2 (MF)'!AA7*Přepočet!AE7</f>
        <v>0</v>
      </c>
      <c r="AB7" s="103">
        <f>'Model opční 2 (MF)'!AB7*Přepočet!AF7</f>
        <v>0</v>
      </c>
      <c r="AC7" s="103">
        <f>'Model opční 2 (MF)'!AC7*Přepočet!AG7</f>
        <v>0</v>
      </c>
      <c r="AD7" s="103">
        <f>'Model opční 2 (MF)'!AD7*Přepočet!AH7</f>
        <v>0</v>
      </c>
      <c r="AE7" s="103">
        <f>'Model opční 2 (MF)'!AE7*Přepočet!AI7</f>
        <v>0</v>
      </c>
      <c r="AF7" s="103">
        <f>'Model opční 2 (MF)'!AF7*Přepočet!AJ7</f>
        <v>0</v>
      </c>
      <c r="AG7" s="103">
        <f>'Model opční 2 (MF)'!AG7*Přepočet!AK7</f>
        <v>0</v>
      </c>
      <c r="AH7" s="103">
        <f>'Model opční 2 (MF)'!AH7*Přepočet!AL7</f>
        <v>0</v>
      </c>
      <c r="AI7" s="103">
        <f>'Model opční 2 (MF)'!AI7*Přepočet!AM7</f>
        <v>0</v>
      </c>
      <c r="AJ7" s="103">
        <f>'Model opční 2 (MF)'!AJ7*Přepočet!AN7</f>
        <v>0</v>
      </c>
      <c r="AK7" s="103">
        <f>'Model opční 2 (MF)'!AK7*Přepočet!AO7</f>
        <v>0</v>
      </c>
      <c r="AL7" s="136">
        <f t="shared" si="1"/>
        <v>0</v>
      </c>
      <c r="AM7" s="136">
        <f t="shared" si="0"/>
        <v>0</v>
      </c>
      <c r="AN7" s="910">
        <f>'Model výchozí (MV)'!AP7</f>
        <v>0</v>
      </c>
      <c r="AO7" s="911">
        <f>'Model výchozí (MV)'!AQ7</f>
        <v>0</v>
      </c>
      <c r="AP7" s="911">
        <f>'Model výchozí (MV)'!AR7</f>
        <v>0</v>
      </c>
      <c r="AQ7" s="912">
        <f>'Model výchozí (MV)'!AS7</f>
        <v>1</v>
      </c>
    </row>
    <row r="8" spans="1:43" ht="14.4" x14ac:dyDescent="0.3">
      <c r="A8" s="4">
        <v>5</v>
      </c>
      <c r="B8" s="45" t="s">
        <v>90</v>
      </c>
      <c r="C8" s="64">
        <v>5.0999999999999996</v>
      </c>
      <c r="D8" s="66" t="s">
        <v>91</v>
      </c>
      <c r="E8" s="84">
        <f>'Model opční 2 (MF)'!E8*Přepočet!I8</f>
        <v>0</v>
      </c>
      <c r="F8" s="103">
        <f>'Model opční 2 (MF)'!F8*Přepočet!J8</f>
        <v>0</v>
      </c>
      <c r="G8" s="103">
        <f>'Model opční 2 (MF)'!G8*Přepočet!K8</f>
        <v>0</v>
      </c>
      <c r="H8" s="103">
        <f>'Model opční 2 (MF)'!H8*Přepočet!L8</f>
        <v>0</v>
      </c>
      <c r="I8" s="103">
        <f>'Model opční 2 (MF)'!I8*Přepočet!M8</f>
        <v>0</v>
      </c>
      <c r="J8" s="103">
        <f>'Model opční 2 (MF)'!J8*Přepočet!N8</f>
        <v>0</v>
      </c>
      <c r="K8" s="103">
        <f>'Model opční 2 (MF)'!K8*Přepočet!O8</f>
        <v>0</v>
      </c>
      <c r="L8" s="103">
        <f>'Model opční 2 (MF)'!L8*Přepočet!P8</f>
        <v>0</v>
      </c>
      <c r="M8" s="103">
        <f>'Model opční 2 (MF)'!M8*Přepočet!Q8</f>
        <v>0</v>
      </c>
      <c r="N8" s="103">
        <f>'Model opční 2 (MF)'!N8*Přepočet!R8</f>
        <v>0</v>
      </c>
      <c r="O8" s="103">
        <f>'Model opční 2 (MF)'!O8*Přepočet!S8</f>
        <v>0</v>
      </c>
      <c r="P8" s="103">
        <f>'Model opční 2 (MF)'!P8*Přepočet!T8</f>
        <v>0</v>
      </c>
      <c r="Q8" s="103">
        <f>'Model opční 2 (MF)'!Q8*Přepočet!U8</f>
        <v>0</v>
      </c>
      <c r="R8" s="103">
        <f>'Model opční 2 (MF)'!R8*Přepočet!V8</f>
        <v>0</v>
      </c>
      <c r="S8" s="103">
        <f>'Model opční 2 (MF)'!S8*Přepočet!W8</f>
        <v>0</v>
      </c>
      <c r="T8" s="103">
        <f>'Model opční 2 (MF)'!T8*Přepočet!X8</f>
        <v>0</v>
      </c>
      <c r="U8" s="103">
        <f>'Model opční 2 (MF)'!U8*Přepočet!Y8</f>
        <v>0</v>
      </c>
      <c r="V8" s="103">
        <f>'Model opční 2 (MF)'!V8*Přepočet!Z8</f>
        <v>0</v>
      </c>
      <c r="W8" s="103">
        <f>'Model opční 2 (MF)'!W8*Přepočet!AA8</f>
        <v>0</v>
      </c>
      <c r="X8" s="103">
        <f>'Model opční 2 (MF)'!X8*Přepočet!AB8</f>
        <v>0</v>
      </c>
      <c r="Y8" s="103">
        <f>'Model opční 2 (MF)'!Y8*Přepočet!AC8</f>
        <v>0</v>
      </c>
      <c r="Z8" s="103">
        <f>'Model opční 2 (MF)'!Z8*Přepočet!AD8</f>
        <v>0</v>
      </c>
      <c r="AA8" s="103">
        <f>'Model opční 2 (MF)'!AA8*Přepočet!AE8</f>
        <v>0</v>
      </c>
      <c r="AB8" s="103">
        <f>'Model opční 2 (MF)'!AB8*Přepočet!AF8</f>
        <v>0</v>
      </c>
      <c r="AC8" s="103">
        <f>'Model opční 2 (MF)'!AC8*Přepočet!AG8</f>
        <v>0</v>
      </c>
      <c r="AD8" s="103">
        <f>'Model opční 2 (MF)'!AD8*Přepočet!AH8</f>
        <v>0</v>
      </c>
      <c r="AE8" s="103">
        <f>'Model opční 2 (MF)'!AE8*Přepočet!AI8</f>
        <v>0</v>
      </c>
      <c r="AF8" s="103">
        <f>'Model opční 2 (MF)'!AF8*Přepočet!AJ8</f>
        <v>0</v>
      </c>
      <c r="AG8" s="103">
        <f>'Model opční 2 (MF)'!AG8*Přepočet!AK8</f>
        <v>0</v>
      </c>
      <c r="AH8" s="103">
        <f>'Model opční 2 (MF)'!AH8*Přepočet!AL8</f>
        <v>0</v>
      </c>
      <c r="AI8" s="103">
        <f>'Model opční 2 (MF)'!AI8*Přepočet!AM8</f>
        <v>0</v>
      </c>
      <c r="AJ8" s="103">
        <f>'Model opční 2 (MF)'!AJ8*Přepočet!AN8</f>
        <v>0</v>
      </c>
      <c r="AK8" s="103">
        <f>'Model opční 2 (MF)'!AK8*Přepočet!AO8</f>
        <v>0</v>
      </c>
      <c r="AL8" s="136">
        <f t="shared" si="1"/>
        <v>0</v>
      </c>
      <c r="AM8" s="136">
        <f t="shared" si="0"/>
        <v>0</v>
      </c>
      <c r="AN8" s="910">
        <f>'Model výchozí (MV)'!AP8</f>
        <v>0</v>
      </c>
      <c r="AO8" s="911">
        <f>'Model výchozí (MV)'!AQ8</f>
        <v>0</v>
      </c>
      <c r="AP8" s="911">
        <f>'Model výchozí (MV)'!AR8</f>
        <v>1</v>
      </c>
      <c r="AQ8" s="912">
        <f>'Model výchozí (MV)'!AS8</f>
        <v>0</v>
      </c>
    </row>
    <row r="9" spans="1:43" ht="14.4" x14ac:dyDescent="0.3">
      <c r="A9" s="4"/>
      <c r="B9" s="45"/>
      <c r="C9" s="64">
        <v>5.2</v>
      </c>
      <c r="D9" s="66" t="s">
        <v>92</v>
      </c>
      <c r="E9" s="84">
        <f>'Model opční 2 (MF)'!E9*Přepočet!I9</f>
        <v>0</v>
      </c>
      <c r="F9" s="103">
        <f>'Model opční 2 (MF)'!F9*Přepočet!J9</f>
        <v>0</v>
      </c>
      <c r="G9" s="103">
        <f>'Model opční 2 (MF)'!G9*Přepočet!K9</f>
        <v>0</v>
      </c>
      <c r="H9" s="103">
        <f>'Model opční 2 (MF)'!H9*Přepočet!L9</f>
        <v>0</v>
      </c>
      <c r="I9" s="103">
        <f>'Model opční 2 (MF)'!I9*Přepočet!M9</f>
        <v>0</v>
      </c>
      <c r="J9" s="103">
        <f>'Model opční 2 (MF)'!J9*Přepočet!N9</f>
        <v>0</v>
      </c>
      <c r="K9" s="103">
        <f>'Model opční 2 (MF)'!K9*Přepočet!O9</f>
        <v>0</v>
      </c>
      <c r="L9" s="103">
        <f>'Model opční 2 (MF)'!L9*Přepočet!P9</f>
        <v>0</v>
      </c>
      <c r="M9" s="103">
        <f>'Model opční 2 (MF)'!M9*Přepočet!Q9</f>
        <v>0</v>
      </c>
      <c r="N9" s="103">
        <f>'Model opční 2 (MF)'!N9*Přepočet!R9</f>
        <v>0</v>
      </c>
      <c r="O9" s="103">
        <f>'Model opční 2 (MF)'!O9*Přepočet!S9</f>
        <v>0</v>
      </c>
      <c r="P9" s="103">
        <f>'Model opční 2 (MF)'!P9*Přepočet!T9</f>
        <v>0</v>
      </c>
      <c r="Q9" s="103">
        <f>'Model opční 2 (MF)'!Q9*Přepočet!U9</f>
        <v>0</v>
      </c>
      <c r="R9" s="103">
        <f>'Model opční 2 (MF)'!R9*Přepočet!V9</f>
        <v>0</v>
      </c>
      <c r="S9" s="103">
        <f>'Model opční 2 (MF)'!S9*Přepočet!W9</f>
        <v>0</v>
      </c>
      <c r="T9" s="103">
        <f>'Model opční 2 (MF)'!T9*Přepočet!X9</f>
        <v>0</v>
      </c>
      <c r="U9" s="103">
        <f>'Model opční 2 (MF)'!U9*Přepočet!Y9</f>
        <v>0</v>
      </c>
      <c r="V9" s="103">
        <f>'Model opční 2 (MF)'!V9*Přepočet!Z9</f>
        <v>0</v>
      </c>
      <c r="W9" s="103">
        <f>'Model opční 2 (MF)'!W9*Přepočet!AA9</f>
        <v>0</v>
      </c>
      <c r="X9" s="103">
        <f>'Model opční 2 (MF)'!X9*Přepočet!AB9</f>
        <v>0</v>
      </c>
      <c r="Y9" s="103">
        <f>'Model opční 2 (MF)'!Y9*Přepočet!AC9</f>
        <v>0</v>
      </c>
      <c r="Z9" s="103">
        <f>'Model opční 2 (MF)'!Z9*Přepočet!AD9</f>
        <v>0</v>
      </c>
      <c r="AA9" s="103">
        <f>'Model opční 2 (MF)'!AA9*Přepočet!AE9</f>
        <v>0</v>
      </c>
      <c r="AB9" s="103">
        <f>'Model opční 2 (MF)'!AB9*Přepočet!AF9</f>
        <v>0</v>
      </c>
      <c r="AC9" s="103">
        <f>'Model opční 2 (MF)'!AC9*Přepočet!AG9</f>
        <v>0</v>
      </c>
      <c r="AD9" s="103">
        <f>'Model opční 2 (MF)'!AD9*Přepočet!AH9</f>
        <v>0</v>
      </c>
      <c r="AE9" s="103">
        <f>'Model opční 2 (MF)'!AE9*Přepočet!AI9</f>
        <v>0</v>
      </c>
      <c r="AF9" s="103">
        <f>'Model opční 2 (MF)'!AF9*Přepočet!AJ9</f>
        <v>0</v>
      </c>
      <c r="AG9" s="103">
        <f>'Model opční 2 (MF)'!AG9*Přepočet!AK9</f>
        <v>0</v>
      </c>
      <c r="AH9" s="103">
        <f>'Model opční 2 (MF)'!AH9*Přepočet!AL9</f>
        <v>0</v>
      </c>
      <c r="AI9" s="103">
        <f>'Model opční 2 (MF)'!AI9*Přepočet!AM9</f>
        <v>0</v>
      </c>
      <c r="AJ9" s="103">
        <f>'Model opční 2 (MF)'!AJ9*Přepočet!AN9</f>
        <v>0</v>
      </c>
      <c r="AK9" s="103">
        <f>'Model opční 2 (MF)'!AK9*Přepočet!AO9</f>
        <v>0</v>
      </c>
      <c r="AL9" s="136">
        <f t="shared" si="1"/>
        <v>0</v>
      </c>
      <c r="AM9" s="136">
        <f t="shared" si="0"/>
        <v>0</v>
      </c>
      <c r="AN9" s="910">
        <f>'Model výchozí (MV)'!AP9</f>
        <v>0</v>
      </c>
      <c r="AO9" s="911">
        <f>'Model výchozí (MV)'!AQ9</f>
        <v>0</v>
      </c>
      <c r="AP9" s="911">
        <f>'Model výchozí (MV)'!AR9</f>
        <v>0</v>
      </c>
      <c r="AQ9" s="912">
        <f>'Model výchozí (MV)'!AS9</f>
        <v>1</v>
      </c>
    </row>
    <row r="10" spans="1:43" ht="14.4" x14ac:dyDescent="0.3">
      <c r="A10" s="4">
        <v>6</v>
      </c>
      <c r="B10" s="45" t="s">
        <v>93</v>
      </c>
      <c r="C10" s="64"/>
      <c r="D10" s="65"/>
      <c r="E10" s="84">
        <f>'Model opční 2 (MF)'!E10*Přepočet!I10</f>
        <v>0</v>
      </c>
      <c r="F10" s="103">
        <f>'Model opční 2 (MF)'!F10*Přepočet!J10</f>
        <v>0</v>
      </c>
      <c r="G10" s="103">
        <f>'Model opční 2 (MF)'!G10*Přepočet!K10</f>
        <v>0</v>
      </c>
      <c r="H10" s="103">
        <f>'Model opční 2 (MF)'!H10*Přepočet!L10</f>
        <v>0</v>
      </c>
      <c r="I10" s="103">
        <f>'Model opční 2 (MF)'!I10*Přepočet!M10</f>
        <v>0</v>
      </c>
      <c r="J10" s="103">
        <f>'Model opční 2 (MF)'!J10*Přepočet!N10</f>
        <v>0</v>
      </c>
      <c r="K10" s="103">
        <f>'Model opční 2 (MF)'!K10*Přepočet!O10</f>
        <v>0</v>
      </c>
      <c r="L10" s="103">
        <f>'Model opční 2 (MF)'!L10*Přepočet!P10</f>
        <v>0</v>
      </c>
      <c r="M10" s="103">
        <f>'Model opční 2 (MF)'!M10*Přepočet!Q10</f>
        <v>0</v>
      </c>
      <c r="N10" s="103">
        <f>'Model opční 2 (MF)'!N10*Přepočet!R10</f>
        <v>0</v>
      </c>
      <c r="O10" s="103">
        <f>'Model opční 2 (MF)'!O10*Přepočet!S10</f>
        <v>0</v>
      </c>
      <c r="P10" s="103">
        <f>'Model opční 2 (MF)'!P10*Přepočet!T10</f>
        <v>0</v>
      </c>
      <c r="Q10" s="103">
        <f>'Model opční 2 (MF)'!Q10*Přepočet!U10</f>
        <v>0</v>
      </c>
      <c r="R10" s="103">
        <f>'Model opční 2 (MF)'!R10*Přepočet!V10</f>
        <v>0</v>
      </c>
      <c r="S10" s="103">
        <f>'Model opční 2 (MF)'!S10*Přepočet!W10</f>
        <v>0</v>
      </c>
      <c r="T10" s="103">
        <f>'Model opční 2 (MF)'!T10*Přepočet!X10</f>
        <v>0</v>
      </c>
      <c r="U10" s="103">
        <f>'Model opční 2 (MF)'!U10*Přepočet!Y10</f>
        <v>0</v>
      </c>
      <c r="V10" s="103">
        <f>'Model opční 2 (MF)'!V10*Přepočet!Z10</f>
        <v>0</v>
      </c>
      <c r="W10" s="103">
        <f>'Model opční 2 (MF)'!W10*Přepočet!AA10</f>
        <v>0</v>
      </c>
      <c r="X10" s="103">
        <f>'Model opční 2 (MF)'!X10*Přepočet!AB10</f>
        <v>0</v>
      </c>
      <c r="Y10" s="103">
        <f>'Model opční 2 (MF)'!Y10*Přepočet!AC10</f>
        <v>0</v>
      </c>
      <c r="Z10" s="103">
        <f>'Model opční 2 (MF)'!Z10*Přepočet!AD10</f>
        <v>0</v>
      </c>
      <c r="AA10" s="103">
        <f>'Model opční 2 (MF)'!AA10*Přepočet!AE10</f>
        <v>0</v>
      </c>
      <c r="AB10" s="103">
        <f>'Model opční 2 (MF)'!AB10*Přepočet!AF10</f>
        <v>0</v>
      </c>
      <c r="AC10" s="103">
        <f>'Model opční 2 (MF)'!AC10*Přepočet!AG10</f>
        <v>0</v>
      </c>
      <c r="AD10" s="103">
        <f>'Model opční 2 (MF)'!AD10*Přepočet!AH10</f>
        <v>0</v>
      </c>
      <c r="AE10" s="103">
        <f>'Model opční 2 (MF)'!AE10*Přepočet!AI10</f>
        <v>0</v>
      </c>
      <c r="AF10" s="103">
        <f>'Model opční 2 (MF)'!AF10*Přepočet!AJ10</f>
        <v>0</v>
      </c>
      <c r="AG10" s="103">
        <f>'Model opční 2 (MF)'!AG10*Přepočet!AK10</f>
        <v>0</v>
      </c>
      <c r="AH10" s="103">
        <f>'Model opční 2 (MF)'!AH10*Přepočet!AL10</f>
        <v>0</v>
      </c>
      <c r="AI10" s="103">
        <f>'Model opční 2 (MF)'!AI10*Přepočet!AM10</f>
        <v>0</v>
      </c>
      <c r="AJ10" s="103">
        <f>'Model opční 2 (MF)'!AJ10*Přepočet!AN10</f>
        <v>0</v>
      </c>
      <c r="AK10" s="103">
        <f>'Model opční 2 (MF)'!AK10*Přepočet!AO10</f>
        <v>0</v>
      </c>
      <c r="AL10" s="136">
        <f t="shared" si="1"/>
        <v>0</v>
      </c>
      <c r="AM10" s="136">
        <f t="shared" si="0"/>
        <v>0</v>
      </c>
      <c r="AN10" s="910">
        <f>'Model výchozí (MV)'!AP10</f>
        <v>0</v>
      </c>
      <c r="AO10" s="911">
        <f>'Model výchozí (MV)'!AQ10</f>
        <v>0</v>
      </c>
      <c r="AP10" s="911">
        <f>'Model výchozí (MV)'!AR10</f>
        <v>1</v>
      </c>
      <c r="AQ10" s="912">
        <f>'Model výchozí (MV)'!AS10</f>
        <v>0</v>
      </c>
    </row>
    <row r="11" spans="1:43" ht="14.4" x14ac:dyDescent="0.3">
      <c r="A11" s="4">
        <v>7</v>
      </c>
      <c r="B11" s="45" t="s">
        <v>94</v>
      </c>
      <c r="C11" s="64">
        <v>7.1</v>
      </c>
      <c r="D11" s="65" t="s">
        <v>95</v>
      </c>
      <c r="E11" s="84">
        <f>'Model opční 2 (MF)'!E11*Přepočet!I11</f>
        <v>0</v>
      </c>
      <c r="F11" s="103">
        <f>'Model opční 2 (MF)'!F11*Přepočet!J11</f>
        <v>0</v>
      </c>
      <c r="G11" s="103">
        <f>'Model opční 2 (MF)'!G11*Přepočet!K11</f>
        <v>0</v>
      </c>
      <c r="H11" s="103">
        <f>'Model opční 2 (MF)'!H11*Přepočet!L11</f>
        <v>0</v>
      </c>
      <c r="I11" s="103">
        <f>'Model opční 2 (MF)'!I11*Přepočet!M11</f>
        <v>0</v>
      </c>
      <c r="J11" s="103">
        <f>'Model opční 2 (MF)'!J11*Přepočet!N11</f>
        <v>0</v>
      </c>
      <c r="K11" s="103">
        <f>'Model opční 2 (MF)'!K11*Přepočet!O11</f>
        <v>0</v>
      </c>
      <c r="L11" s="103">
        <f>'Model opční 2 (MF)'!L11*Přepočet!P11</f>
        <v>0</v>
      </c>
      <c r="M11" s="103">
        <f>'Model opční 2 (MF)'!M11*Přepočet!Q11</f>
        <v>0</v>
      </c>
      <c r="N11" s="103">
        <f>'Model opční 2 (MF)'!N11*Přepočet!R11</f>
        <v>0</v>
      </c>
      <c r="O11" s="103">
        <f>'Model opční 2 (MF)'!O11*Přepočet!S11</f>
        <v>0</v>
      </c>
      <c r="P11" s="103">
        <f>'Model opční 2 (MF)'!P11*Přepočet!T11</f>
        <v>0</v>
      </c>
      <c r="Q11" s="103">
        <f>'Model opční 2 (MF)'!Q11*Přepočet!U11</f>
        <v>0</v>
      </c>
      <c r="R11" s="103">
        <f>'Model opční 2 (MF)'!R11*Přepočet!V11</f>
        <v>0</v>
      </c>
      <c r="S11" s="103">
        <f>'Model opční 2 (MF)'!S11*Přepočet!W11</f>
        <v>0</v>
      </c>
      <c r="T11" s="103">
        <f>'Model opční 2 (MF)'!T11*Přepočet!X11</f>
        <v>0</v>
      </c>
      <c r="U11" s="103">
        <f>'Model opční 2 (MF)'!U11*Přepočet!Y11</f>
        <v>0</v>
      </c>
      <c r="V11" s="103">
        <f>'Model opční 2 (MF)'!V11*Přepočet!Z11</f>
        <v>0</v>
      </c>
      <c r="W11" s="103">
        <f>'Model opční 2 (MF)'!W11*Přepočet!AA11</f>
        <v>0</v>
      </c>
      <c r="X11" s="103">
        <f>'Model opční 2 (MF)'!X11*Přepočet!AB11</f>
        <v>0</v>
      </c>
      <c r="Y11" s="103">
        <f>'Model opční 2 (MF)'!Y11*Přepočet!AC11</f>
        <v>0</v>
      </c>
      <c r="Z11" s="103">
        <f>'Model opční 2 (MF)'!Z11*Přepočet!AD11</f>
        <v>0</v>
      </c>
      <c r="AA11" s="103">
        <f>'Model opční 2 (MF)'!AA11*Přepočet!AE11</f>
        <v>0</v>
      </c>
      <c r="AB11" s="103">
        <f>'Model opční 2 (MF)'!AB11*Přepočet!AF11</f>
        <v>0</v>
      </c>
      <c r="AC11" s="103">
        <f>'Model opční 2 (MF)'!AC11*Přepočet!AG11</f>
        <v>0</v>
      </c>
      <c r="AD11" s="103">
        <f>'Model opční 2 (MF)'!AD11*Přepočet!AH11</f>
        <v>0</v>
      </c>
      <c r="AE11" s="103">
        <f>'Model opční 2 (MF)'!AE11*Přepočet!AI11</f>
        <v>0</v>
      </c>
      <c r="AF11" s="103">
        <f>'Model opční 2 (MF)'!AF11*Přepočet!AJ11</f>
        <v>0</v>
      </c>
      <c r="AG11" s="103">
        <f>'Model opční 2 (MF)'!AG11*Přepočet!AK11</f>
        <v>0</v>
      </c>
      <c r="AH11" s="103">
        <f>'Model opční 2 (MF)'!AH11*Přepočet!AL11</f>
        <v>0</v>
      </c>
      <c r="AI11" s="103">
        <f>'Model opční 2 (MF)'!AI11*Přepočet!AM11</f>
        <v>0</v>
      </c>
      <c r="AJ11" s="103">
        <f>'Model opční 2 (MF)'!AJ11*Přepočet!AN11</f>
        <v>0</v>
      </c>
      <c r="AK11" s="103">
        <f>'Model opční 2 (MF)'!AK11*Přepočet!AO11</f>
        <v>0</v>
      </c>
      <c r="AL11" s="136">
        <f t="shared" si="1"/>
        <v>0</v>
      </c>
      <c r="AM11" s="136">
        <f t="shared" si="0"/>
        <v>0</v>
      </c>
      <c r="AN11" s="910">
        <f>'Model výchozí (MV)'!AP11</f>
        <v>0</v>
      </c>
      <c r="AO11" s="911">
        <f>'Model výchozí (MV)'!AQ11</f>
        <v>0</v>
      </c>
      <c r="AP11" s="911">
        <f>'Model výchozí (MV)'!AR11</f>
        <v>0</v>
      </c>
      <c r="AQ11" s="912">
        <f>'Model výchozí (MV)'!AS11</f>
        <v>1</v>
      </c>
    </row>
    <row r="12" spans="1:43" ht="14.4" x14ac:dyDescent="0.3">
      <c r="A12" s="4"/>
      <c r="B12" s="45"/>
      <c r="C12" s="64" t="s">
        <v>96</v>
      </c>
      <c r="D12" s="65" t="s">
        <v>97</v>
      </c>
      <c r="E12" s="84">
        <f>'Model opční 2 (MF)'!E12*Přepočet!I12</f>
        <v>0</v>
      </c>
      <c r="F12" s="103">
        <f>'Model opční 2 (MF)'!F12*Přepočet!J12</f>
        <v>0</v>
      </c>
      <c r="G12" s="103">
        <f>'Model opční 2 (MF)'!G12*Přepočet!K12</f>
        <v>0</v>
      </c>
      <c r="H12" s="103">
        <f>'Model opční 2 (MF)'!H12*Přepočet!L12</f>
        <v>0</v>
      </c>
      <c r="I12" s="103">
        <f>'Model opční 2 (MF)'!I12*Přepočet!M12</f>
        <v>0</v>
      </c>
      <c r="J12" s="103">
        <f>'Model opční 2 (MF)'!J12*Přepočet!N12</f>
        <v>0</v>
      </c>
      <c r="K12" s="103">
        <f>'Model opční 2 (MF)'!K12*Přepočet!O12</f>
        <v>0</v>
      </c>
      <c r="L12" s="103">
        <f>'Model opční 2 (MF)'!L12*Přepočet!P12</f>
        <v>0</v>
      </c>
      <c r="M12" s="103">
        <f>'Model opční 2 (MF)'!M12*Přepočet!Q12</f>
        <v>0</v>
      </c>
      <c r="N12" s="103">
        <f>'Model opční 2 (MF)'!N12*Přepočet!R12</f>
        <v>0</v>
      </c>
      <c r="O12" s="103">
        <f>'Model opční 2 (MF)'!O12*Přepočet!S12</f>
        <v>0</v>
      </c>
      <c r="P12" s="103">
        <f>'Model opční 2 (MF)'!P12*Přepočet!T12</f>
        <v>0</v>
      </c>
      <c r="Q12" s="103">
        <f>'Model opční 2 (MF)'!Q12*Přepočet!U12</f>
        <v>0</v>
      </c>
      <c r="R12" s="103">
        <f>'Model opční 2 (MF)'!R12*Přepočet!V12</f>
        <v>0</v>
      </c>
      <c r="S12" s="103">
        <f>'Model opční 2 (MF)'!S12*Přepočet!W12</f>
        <v>0</v>
      </c>
      <c r="T12" s="103">
        <f>'Model opční 2 (MF)'!T12*Přepočet!X12</f>
        <v>0</v>
      </c>
      <c r="U12" s="103">
        <f>'Model opční 2 (MF)'!U12*Přepočet!Y12</f>
        <v>0</v>
      </c>
      <c r="V12" s="103">
        <f>'Model opční 2 (MF)'!V12*Přepočet!Z12</f>
        <v>0</v>
      </c>
      <c r="W12" s="103">
        <f>'Model opční 2 (MF)'!W12*Přepočet!AA12</f>
        <v>0</v>
      </c>
      <c r="X12" s="103">
        <f>'Model opční 2 (MF)'!X12*Přepočet!AB12</f>
        <v>0</v>
      </c>
      <c r="Y12" s="103">
        <f>'Model opční 2 (MF)'!Y12*Přepočet!AC12</f>
        <v>0</v>
      </c>
      <c r="Z12" s="103">
        <f>'Model opční 2 (MF)'!Z12*Přepočet!AD12</f>
        <v>0</v>
      </c>
      <c r="AA12" s="103">
        <f>'Model opční 2 (MF)'!AA12*Přepočet!AE12</f>
        <v>0</v>
      </c>
      <c r="AB12" s="103">
        <f>'Model opční 2 (MF)'!AB12*Přepočet!AF12</f>
        <v>0</v>
      </c>
      <c r="AC12" s="103">
        <f>'Model opční 2 (MF)'!AC12*Přepočet!AG12</f>
        <v>0</v>
      </c>
      <c r="AD12" s="103">
        <f>'Model opční 2 (MF)'!AD12*Přepočet!AH12</f>
        <v>0</v>
      </c>
      <c r="AE12" s="103">
        <f>'Model opční 2 (MF)'!AE12*Přepočet!AI12</f>
        <v>0</v>
      </c>
      <c r="AF12" s="103">
        <f>'Model opční 2 (MF)'!AF12*Přepočet!AJ12</f>
        <v>0</v>
      </c>
      <c r="AG12" s="103">
        <f>'Model opční 2 (MF)'!AG12*Přepočet!AK12</f>
        <v>0</v>
      </c>
      <c r="AH12" s="103">
        <f>'Model opční 2 (MF)'!AH12*Přepočet!AL12</f>
        <v>0</v>
      </c>
      <c r="AI12" s="103">
        <f>'Model opční 2 (MF)'!AI12*Přepočet!AM12</f>
        <v>0</v>
      </c>
      <c r="AJ12" s="103">
        <f>'Model opční 2 (MF)'!AJ12*Přepočet!AN12</f>
        <v>0</v>
      </c>
      <c r="AK12" s="103">
        <f>'Model opční 2 (MF)'!AK12*Přepočet!AO12</f>
        <v>0</v>
      </c>
      <c r="AL12" s="136">
        <f t="shared" si="1"/>
        <v>0</v>
      </c>
      <c r="AM12" s="136">
        <f t="shared" si="0"/>
        <v>0</v>
      </c>
      <c r="AN12" s="910">
        <f>'Model výchozí (MV)'!AP12</f>
        <v>0</v>
      </c>
      <c r="AO12" s="911">
        <f>'Model výchozí (MV)'!AQ12</f>
        <v>0</v>
      </c>
      <c r="AP12" s="911">
        <f>'Model výchozí (MV)'!AR12</f>
        <v>0</v>
      </c>
      <c r="AQ12" s="912">
        <f>'Model výchozí (MV)'!AS12</f>
        <v>1</v>
      </c>
    </row>
    <row r="13" spans="1:43" ht="14.4" x14ac:dyDescent="0.3">
      <c r="A13" s="4"/>
      <c r="B13" s="45"/>
      <c r="C13" s="64" t="s">
        <v>98</v>
      </c>
      <c r="D13" s="65" t="s">
        <v>99</v>
      </c>
      <c r="E13" s="84">
        <f>'Model opční 2 (MF)'!E13*Přepočet!I13</f>
        <v>0</v>
      </c>
      <c r="F13" s="103">
        <f>'Model opční 2 (MF)'!F13*Přepočet!J13</f>
        <v>0</v>
      </c>
      <c r="G13" s="103">
        <f>'Model opční 2 (MF)'!G13*Přepočet!K13</f>
        <v>0</v>
      </c>
      <c r="H13" s="103">
        <f>'Model opční 2 (MF)'!H13*Přepočet!L13</f>
        <v>0</v>
      </c>
      <c r="I13" s="103">
        <f>'Model opční 2 (MF)'!I13*Přepočet!M13</f>
        <v>0</v>
      </c>
      <c r="J13" s="103">
        <f>'Model opční 2 (MF)'!J13*Přepočet!N13</f>
        <v>0</v>
      </c>
      <c r="K13" s="103">
        <f>'Model opční 2 (MF)'!K13*Přepočet!O13</f>
        <v>0</v>
      </c>
      <c r="L13" s="103">
        <f>'Model opční 2 (MF)'!L13*Přepočet!P13</f>
        <v>0</v>
      </c>
      <c r="M13" s="103">
        <f>'Model opční 2 (MF)'!M13*Přepočet!Q13</f>
        <v>0</v>
      </c>
      <c r="N13" s="103">
        <f>'Model opční 2 (MF)'!N13*Přepočet!R13</f>
        <v>0</v>
      </c>
      <c r="O13" s="103">
        <f>'Model opční 2 (MF)'!O13*Přepočet!S13</f>
        <v>0</v>
      </c>
      <c r="P13" s="103">
        <f>'Model opční 2 (MF)'!P13*Přepočet!T13</f>
        <v>0</v>
      </c>
      <c r="Q13" s="103">
        <f>'Model opční 2 (MF)'!Q13*Přepočet!U13</f>
        <v>0</v>
      </c>
      <c r="R13" s="103">
        <f>'Model opční 2 (MF)'!R13*Přepočet!V13</f>
        <v>0</v>
      </c>
      <c r="S13" s="103">
        <f>'Model opční 2 (MF)'!S13*Přepočet!W13</f>
        <v>0</v>
      </c>
      <c r="T13" s="103">
        <f>'Model opční 2 (MF)'!T13*Přepočet!X13</f>
        <v>0</v>
      </c>
      <c r="U13" s="103">
        <f>'Model opční 2 (MF)'!U13*Přepočet!Y13</f>
        <v>0</v>
      </c>
      <c r="V13" s="103">
        <f>'Model opční 2 (MF)'!V13*Přepočet!Z13</f>
        <v>0</v>
      </c>
      <c r="W13" s="103">
        <f>'Model opční 2 (MF)'!W13*Přepočet!AA13</f>
        <v>0</v>
      </c>
      <c r="X13" s="103">
        <f>'Model opční 2 (MF)'!X13*Přepočet!AB13</f>
        <v>0</v>
      </c>
      <c r="Y13" s="103">
        <f>'Model opční 2 (MF)'!Y13*Přepočet!AC13</f>
        <v>0</v>
      </c>
      <c r="Z13" s="103">
        <f>'Model opční 2 (MF)'!Z13*Přepočet!AD13</f>
        <v>0</v>
      </c>
      <c r="AA13" s="103">
        <f>'Model opční 2 (MF)'!AA13*Přepočet!AE13</f>
        <v>0</v>
      </c>
      <c r="AB13" s="103">
        <f>'Model opční 2 (MF)'!AB13*Přepočet!AF13</f>
        <v>0</v>
      </c>
      <c r="AC13" s="103">
        <f>'Model opční 2 (MF)'!AC13*Přepočet!AG13</f>
        <v>0</v>
      </c>
      <c r="AD13" s="103">
        <f>'Model opční 2 (MF)'!AD13*Přepočet!AH13</f>
        <v>0</v>
      </c>
      <c r="AE13" s="103">
        <f>'Model opční 2 (MF)'!AE13*Přepočet!AI13</f>
        <v>0</v>
      </c>
      <c r="AF13" s="103">
        <f>'Model opční 2 (MF)'!AF13*Přepočet!AJ13</f>
        <v>0</v>
      </c>
      <c r="AG13" s="103">
        <f>'Model opční 2 (MF)'!AG13*Přepočet!AK13</f>
        <v>0</v>
      </c>
      <c r="AH13" s="103">
        <f>'Model opční 2 (MF)'!AH13*Přepočet!AL13</f>
        <v>0</v>
      </c>
      <c r="AI13" s="103">
        <f>'Model opční 2 (MF)'!AI13*Přepočet!AM13</f>
        <v>0</v>
      </c>
      <c r="AJ13" s="103">
        <f>'Model opční 2 (MF)'!AJ13*Přepočet!AN13</f>
        <v>0</v>
      </c>
      <c r="AK13" s="103">
        <f>'Model opční 2 (MF)'!AK13*Přepočet!AO13</f>
        <v>0</v>
      </c>
      <c r="AL13" s="136">
        <f t="shared" si="1"/>
        <v>0</v>
      </c>
      <c r="AM13" s="136">
        <f t="shared" si="0"/>
        <v>0</v>
      </c>
      <c r="AN13" s="910">
        <f>'Model výchozí (MV)'!AP13</f>
        <v>0</v>
      </c>
      <c r="AO13" s="911">
        <f>'Model výchozí (MV)'!AQ13</f>
        <v>0</v>
      </c>
      <c r="AP13" s="911">
        <f>'Model výchozí (MV)'!AR13</f>
        <v>0</v>
      </c>
      <c r="AQ13" s="912">
        <f>'Model výchozí (MV)'!AS13</f>
        <v>1</v>
      </c>
    </row>
    <row r="14" spans="1:43" ht="14.4" x14ac:dyDescent="0.3">
      <c r="A14" s="4"/>
      <c r="B14" s="45"/>
      <c r="C14" s="64" t="s">
        <v>100</v>
      </c>
      <c r="D14" s="65" t="s">
        <v>101</v>
      </c>
      <c r="E14" s="84">
        <f>'Model opční 2 (MF)'!E14*Přepočet!I14</f>
        <v>0</v>
      </c>
      <c r="F14" s="103">
        <f>'Model opční 2 (MF)'!F14*Přepočet!J14</f>
        <v>0</v>
      </c>
      <c r="G14" s="103">
        <f>'Model opční 2 (MF)'!G14*Přepočet!K14</f>
        <v>0</v>
      </c>
      <c r="H14" s="103">
        <f>'Model opční 2 (MF)'!H14*Přepočet!L14</f>
        <v>0</v>
      </c>
      <c r="I14" s="103">
        <f>'Model opční 2 (MF)'!I14*Přepočet!M14</f>
        <v>0</v>
      </c>
      <c r="J14" s="103">
        <f>'Model opční 2 (MF)'!J14*Přepočet!N14</f>
        <v>0</v>
      </c>
      <c r="K14" s="103">
        <f>'Model opční 2 (MF)'!K14*Přepočet!O14</f>
        <v>0</v>
      </c>
      <c r="L14" s="103">
        <f>'Model opční 2 (MF)'!L14*Přepočet!P14</f>
        <v>0</v>
      </c>
      <c r="M14" s="103">
        <f>'Model opční 2 (MF)'!M14*Přepočet!Q14</f>
        <v>0</v>
      </c>
      <c r="N14" s="103">
        <f>'Model opční 2 (MF)'!N14*Přepočet!R14</f>
        <v>0</v>
      </c>
      <c r="O14" s="103">
        <f>'Model opční 2 (MF)'!O14*Přepočet!S14</f>
        <v>0</v>
      </c>
      <c r="P14" s="103">
        <f>'Model opční 2 (MF)'!P14*Přepočet!T14</f>
        <v>0</v>
      </c>
      <c r="Q14" s="103">
        <f>'Model opční 2 (MF)'!Q14*Přepočet!U14</f>
        <v>0</v>
      </c>
      <c r="R14" s="103">
        <f>'Model opční 2 (MF)'!R14*Přepočet!V14</f>
        <v>0</v>
      </c>
      <c r="S14" s="103">
        <f>'Model opční 2 (MF)'!S14*Přepočet!W14</f>
        <v>0</v>
      </c>
      <c r="T14" s="103">
        <f>'Model opční 2 (MF)'!T14*Přepočet!X14</f>
        <v>0</v>
      </c>
      <c r="U14" s="103">
        <f>'Model opční 2 (MF)'!U14*Přepočet!Y14</f>
        <v>0</v>
      </c>
      <c r="V14" s="103">
        <f>'Model opční 2 (MF)'!V14*Přepočet!Z14</f>
        <v>0</v>
      </c>
      <c r="W14" s="103">
        <f>'Model opční 2 (MF)'!W14*Přepočet!AA14</f>
        <v>0</v>
      </c>
      <c r="X14" s="103">
        <f>'Model opční 2 (MF)'!X14*Přepočet!AB14</f>
        <v>0</v>
      </c>
      <c r="Y14" s="103">
        <f>'Model opční 2 (MF)'!Y14*Přepočet!AC14</f>
        <v>0</v>
      </c>
      <c r="Z14" s="103">
        <f>'Model opční 2 (MF)'!Z14*Přepočet!AD14</f>
        <v>0</v>
      </c>
      <c r="AA14" s="103">
        <f>'Model opční 2 (MF)'!AA14*Přepočet!AE14</f>
        <v>0</v>
      </c>
      <c r="AB14" s="103">
        <f>'Model opční 2 (MF)'!AB14*Přepočet!AF14</f>
        <v>0</v>
      </c>
      <c r="AC14" s="103">
        <f>'Model opční 2 (MF)'!AC14*Přepočet!AG14</f>
        <v>0</v>
      </c>
      <c r="AD14" s="103">
        <f>'Model opční 2 (MF)'!AD14*Přepočet!AH14</f>
        <v>0</v>
      </c>
      <c r="AE14" s="103">
        <f>'Model opční 2 (MF)'!AE14*Přepočet!AI14</f>
        <v>0</v>
      </c>
      <c r="AF14" s="103">
        <f>'Model opční 2 (MF)'!AF14*Přepočet!AJ14</f>
        <v>0</v>
      </c>
      <c r="AG14" s="103">
        <f>'Model opční 2 (MF)'!AG14*Přepočet!AK14</f>
        <v>0</v>
      </c>
      <c r="AH14" s="103">
        <f>'Model opční 2 (MF)'!AH14*Přepočet!AL14</f>
        <v>0</v>
      </c>
      <c r="AI14" s="103">
        <f>'Model opční 2 (MF)'!AI14*Přepočet!AM14</f>
        <v>0</v>
      </c>
      <c r="AJ14" s="103">
        <f>'Model opční 2 (MF)'!AJ14*Přepočet!AN14</f>
        <v>0</v>
      </c>
      <c r="AK14" s="103">
        <f>'Model opční 2 (MF)'!AK14*Přepočet!AO14</f>
        <v>0</v>
      </c>
      <c r="AL14" s="136">
        <f t="shared" si="1"/>
        <v>0</v>
      </c>
      <c r="AM14" s="136">
        <f t="shared" si="0"/>
        <v>0</v>
      </c>
      <c r="AN14" s="910">
        <f>'Model výchozí (MV)'!AP14</f>
        <v>0</v>
      </c>
      <c r="AO14" s="911">
        <f>'Model výchozí (MV)'!AQ14</f>
        <v>0</v>
      </c>
      <c r="AP14" s="911">
        <f>'Model výchozí (MV)'!AR14</f>
        <v>0</v>
      </c>
      <c r="AQ14" s="912">
        <f>'Model výchozí (MV)'!AS14</f>
        <v>1</v>
      </c>
    </row>
    <row r="15" spans="1:43" ht="14.4" x14ac:dyDescent="0.3">
      <c r="A15" s="4">
        <v>8</v>
      </c>
      <c r="B15" s="45" t="s">
        <v>102</v>
      </c>
      <c r="C15" s="64">
        <v>8.1</v>
      </c>
      <c r="D15" s="65" t="s">
        <v>95</v>
      </c>
      <c r="E15" s="84">
        <f>'Model opční 2 (MF)'!E15*Přepočet!I15</f>
        <v>0</v>
      </c>
      <c r="F15" s="103">
        <f>'Model opční 2 (MF)'!F15*Přepočet!J15</f>
        <v>0</v>
      </c>
      <c r="G15" s="103">
        <f>'Model opční 2 (MF)'!G15*Přepočet!K15</f>
        <v>0</v>
      </c>
      <c r="H15" s="103">
        <f>'Model opční 2 (MF)'!H15*Přepočet!L15</f>
        <v>0</v>
      </c>
      <c r="I15" s="103">
        <f>'Model opční 2 (MF)'!I15*Přepočet!M15</f>
        <v>0</v>
      </c>
      <c r="J15" s="103">
        <f>'Model opční 2 (MF)'!J15*Přepočet!N15</f>
        <v>0</v>
      </c>
      <c r="K15" s="103">
        <f>'Model opční 2 (MF)'!K15*Přepočet!O15</f>
        <v>0</v>
      </c>
      <c r="L15" s="103">
        <f>'Model opční 2 (MF)'!L15*Přepočet!P15</f>
        <v>0</v>
      </c>
      <c r="M15" s="103">
        <f>'Model opční 2 (MF)'!M15*Přepočet!Q15</f>
        <v>0</v>
      </c>
      <c r="N15" s="103">
        <f>'Model opční 2 (MF)'!N15*Přepočet!R15</f>
        <v>0</v>
      </c>
      <c r="O15" s="103">
        <f>'Model opční 2 (MF)'!O15*Přepočet!S15</f>
        <v>0</v>
      </c>
      <c r="P15" s="103">
        <f>'Model opční 2 (MF)'!P15*Přepočet!T15</f>
        <v>0</v>
      </c>
      <c r="Q15" s="103">
        <f>'Model opční 2 (MF)'!Q15*Přepočet!U15</f>
        <v>0</v>
      </c>
      <c r="R15" s="103">
        <f>'Model opční 2 (MF)'!R15*Přepočet!V15</f>
        <v>0</v>
      </c>
      <c r="S15" s="103">
        <f>'Model opční 2 (MF)'!S15*Přepočet!W15</f>
        <v>0</v>
      </c>
      <c r="T15" s="103">
        <f>'Model opční 2 (MF)'!T15*Přepočet!X15</f>
        <v>0</v>
      </c>
      <c r="U15" s="103">
        <f>'Model opční 2 (MF)'!U15*Přepočet!Y15</f>
        <v>0</v>
      </c>
      <c r="V15" s="103">
        <f>'Model opční 2 (MF)'!V15*Přepočet!Z15</f>
        <v>0</v>
      </c>
      <c r="W15" s="103">
        <f>'Model opční 2 (MF)'!W15*Přepočet!AA15</f>
        <v>0</v>
      </c>
      <c r="X15" s="103">
        <f>'Model opční 2 (MF)'!X15*Přepočet!AB15</f>
        <v>0</v>
      </c>
      <c r="Y15" s="103">
        <f>'Model opční 2 (MF)'!Y15*Přepočet!AC15</f>
        <v>0</v>
      </c>
      <c r="Z15" s="103">
        <f>'Model opční 2 (MF)'!Z15*Přepočet!AD15</f>
        <v>0</v>
      </c>
      <c r="AA15" s="103">
        <f>'Model opční 2 (MF)'!AA15*Přepočet!AE15</f>
        <v>0</v>
      </c>
      <c r="AB15" s="103">
        <f>'Model opční 2 (MF)'!AB15*Přepočet!AF15</f>
        <v>0</v>
      </c>
      <c r="AC15" s="103">
        <f>'Model opční 2 (MF)'!AC15*Přepočet!AG15</f>
        <v>0</v>
      </c>
      <c r="AD15" s="103">
        <f>'Model opční 2 (MF)'!AD15*Přepočet!AH15</f>
        <v>0</v>
      </c>
      <c r="AE15" s="103">
        <f>'Model opční 2 (MF)'!AE15*Přepočet!AI15</f>
        <v>0</v>
      </c>
      <c r="AF15" s="103">
        <f>'Model opční 2 (MF)'!AF15*Přepočet!AJ15</f>
        <v>0</v>
      </c>
      <c r="AG15" s="103">
        <f>'Model opční 2 (MF)'!AG15*Přepočet!AK15</f>
        <v>0</v>
      </c>
      <c r="AH15" s="103">
        <f>'Model opční 2 (MF)'!AH15*Přepočet!AL15</f>
        <v>0</v>
      </c>
      <c r="AI15" s="103">
        <f>'Model opční 2 (MF)'!AI15*Přepočet!AM15</f>
        <v>0</v>
      </c>
      <c r="AJ15" s="103">
        <f>'Model opční 2 (MF)'!AJ15*Přepočet!AN15</f>
        <v>0</v>
      </c>
      <c r="AK15" s="103">
        <f>'Model opční 2 (MF)'!AK15*Přepočet!AO15</f>
        <v>0</v>
      </c>
      <c r="AL15" s="136">
        <f t="shared" si="1"/>
        <v>0</v>
      </c>
      <c r="AM15" s="136">
        <f t="shared" si="0"/>
        <v>0</v>
      </c>
      <c r="AN15" s="910">
        <f>'Model výchozí (MV)'!AP15</f>
        <v>0</v>
      </c>
      <c r="AO15" s="911">
        <f>'Model výchozí (MV)'!AQ15</f>
        <v>0</v>
      </c>
      <c r="AP15" s="911">
        <f>'Model výchozí (MV)'!AR15</f>
        <v>0</v>
      </c>
      <c r="AQ15" s="912">
        <f>'Model výchozí (MV)'!AS15</f>
        <v>1</v>
      </c>
    </row>
    <row r="16" spans="1:43" ht="14.4" x14ac:dyDescent="0.3">
      <c r="A16" s="4"/>
      <c r="B16" s="45"/>
      <c r="C16" s="64" t="s">
        <v>103</v>
      </c>
      <c r="D16" s="65" t="s">
        <v>97</v>
      </c>
      <c r="E16" s="84">
        <f>'Model opční 2 (MF)'!E16*Přepočet!I16</f>
        <v>0</v>
      </c>
      <c r="F16" s="103">
        <f>'Model opční 2 (MF)'!F16*Přepočet!J16</f>
        <v>0</v>
      </c>
      <c r="G16" s="103">
        <f>'Model opční 2 (MF)'!G16*Přepočet!K16</f>
        <v>0</v>
      </c>
      <c r="H16" s="103">
        <f>'Model opční 2 (MF)'!H16*Přepočet!L16</f>
        <v>0</v>
      </c>
      <c r="I16" s="103">
        <f>'Model opční 2 (MF)'!I16*Přepočet!M16</f>
        <v>0</v>
      </c>
      <c r="J16" s="103">
        <f>'Model opční 2 (MF)'!J16*Přepočet!N16</f>
        <v>0</v>
      </c>
      <c r="K16" s="103">
        <f>'Model opční 2 (MF)'!K16*Přepočet!O16</f>
        <v>0</v>
      </c>
      <c r="L16" s="103">
        <f>'Model opční 2 (MF)'!L16*Přepočet!P16</f>
        <v>0</v>
      </c>
      <c r="M16" s="103">
        <f>'Model opční 2 (MF)'!M16*Přepočet!Q16</f>
        <v>0</v>
      </c>
      <c r="N16" s="103">
        <f>'Model opční 2 (MF)'!N16*Přepočet!R16</f>
        <v>0</v>
      </c>
      <c r="O16" s="103">
        <f>'Model opční 2 (MF)'!O16*Přepočet!S16</f>
        <v>0</v>
      </c>
      <c r="P16" s="103">
        <f>'Model opční 2 (MF)'!P16*Přepočet!T16</f>
        <v>0</v>
      </c>
      <c r="Q16" s="103">
        <f>'Model opční 2 (MF)'!Q16*Přepočet!U16</f>
        <v>0</v>
      </c>
      <c r="R16" s="103">
        <f>'Model opční 2 (MF)'!R16*Přepočet!V16</f>
        <v>0</v>
      </c>
      <c r="S16" s="103">
        <f>'Model opční 2 (MF)'!S16*Přepočet!W16</f>
        <v>0</v>
      </c>
      <c r="T16" s="103">
        <f>'Model opční 2 (MF)'!T16*Přepočet!X16</f>
        <v>0</v>
      </c>
      <c r="U16" s="103">
        <f>'Model opční 2 (MF)'!U16*Přepočet!Y16</f>
        <v>0</v>
      </c>
      <c r="V16" s="103">
        <f>'Model opční 2 (MF)'!V16*Přepočet!Z16</f>
        <v>0</v>
      </c>
      <c r="W16" s="103">
        <f>'Model opční 2 (MF)'!W16*Přepočet!AA16</f>
        <v>0</v>
      </c>
      <c r="X16" s="103">
        <f>'Model opční 2 (MF)'!X16*Přepočet!AB16</f>
        <v>0</v>
      </c>
      <c r="Y16" s="103">
        <f>'Model opční 2 (MF)'!Y16*Přepočet!AC16</f>
        <v>0</v>
      </c>
      <c r="Z16" s="103">
        <f>'Model opční 2 (MF)'!Z16*Přepočet!AD16</f>
        <v>0</v>
      </c>
      <c r="AA16" s="103">
        <f>'Model opční 2 (MF)'!AA16*Přepočet!AE16</f>
        <v>0</v>
      </c>
      <c r="AB16" s="103">
        <f>'Model opční 2 (MF)'!AB16*Přepočet!AF16</f>
        <v>0</v>
      </c>
      <c r="AC16" s="103">
        <f>'Model opční 2 (MF)'!AC16*Přepočet!AG16</f>
        <v>0</v>
      </c>
      <c r="AD16" s="103">
        <f>'Model opční 2 (MF)'!AD16*Přepočet!AH16</f>
        <v>0</v>
      </c>
      <c r="AE16" s="103">
        <f>'Model opční 2 (MF)'!AE16*Přepočet!AI16</f>
        <v>0</v>
      </c>
      <c r="AF16" s="103">
        <f>'Model opční 2 (MF)'!AF16*Přepočet!AJ16</f>
        <v>0</v>
      </c>
      <c r="AG16" s="103">
        <f>'Model opční 2 (MF)'!AG16*Přepočet!AK16</f>
        <v>0</v>
      </c>
      <c r="AH16" s="103">
        <f>'Model opční 2 (MF)'!AH16*Přepočet!AL16</f>
        <v>0</v>
      </c>
      <c r="AI16" s="103">
        <f>'Model opční 2 (MF)'!AI16*Přepočet!AM16</f>
        <v>0</v>
      </c>
      <c r="AJ16" s="103">
        <f>'Model opční 2 (MF)'!AJ16*Přepočet!AN16</f>
        <v>0</v>
      </c>
      <c r="AK16" s="103">
        <f>'Model opční 2 (MF)'!AK16*Přepočet!AO16</f>
        <v>0</v>
      </c>
      <c r="AL16" s="136">
        <f t="shared" si="1"/>
        <v>0</v>
      </c>
      <c r="AM16" s="136">
        <f t="shared" si="0"/>
        <v>0</v>
      </c>
      <c r="AN16" s="910">
        <f>'Model výchozí (MV)'!AP16</f>
        <v>0</v>
      </c>
      <c r="AO16" s="911">
        <f>'Model výchozí (MV)'!AQ16</f>
        <v>0</v>
      </c>
      <c r="AP16" s="911">
        <f>'Model výchozí (MV)'!AR16</f>
        <v>0</v>
      </c>
      <c r="AQ16" s="912">
        <f>'Model výchozí (MV)'!AS16</f>
        <v>1</v>
      </c>
    </row>
    <row r="17" spans="1:43" ht="14.4" x14ac:dyDescent="0.3">
      <c r="A17" s="4"/>
      <c r="B17" s="45"/>
      <c r="C17" s="64" t="s">
        <v>104</v>
      </c>
      <c r="D17" s="65" t="s">
        <v>99</v>
      </c>
      <c r="E17" s="84">
        <f>'Model opční 2 (MF)'!E17*Přepočet!I17</f>
        <v>0</v>
      </c>
      <c r="F17" s="103">
        <f>'Model opční 2 (MF)'!F17*Přepočet!J17</f>
        <v>0</v>
      </c>
      <c r="G17" s="103">
        <f>'Model opční 2 (MF)'!G17*Přepočet!K17</f>
        <v>0</v>
      </c>
      <c r="H17" s="103">
        <f>'Model opční 2 (MF)'!H17*Přepočet!L17</f>
        <v>0</v>
      </c>
      <c r="I17" s="103">
        <f>'Model opční 2 (MF)'!I17*Přepočet!M17</f>
        <v>0</v>
      </c>
      <c r="J17" s="103">
        <f>'Model opční 2 (MF)'!J17*Přepočet!N17</f>
        <v>0</v>
      </c>
      <c r="K17" s="103">
        <f>'Model opční 2 (MF)'!K17*Přepočet!O17</f>
        <v>0</v>
      </c>
      <c r="L17" s="103">
        <f>'Model opční 2 (MF)'!L17*Přepočet!P17</f>
        <v>0</v>
      </c>
      <c r="M17" s="103">
        <f>'Model opční 2 (MF)'!M17*Přepočet!Q17</f>
        <v>0</v>
      </c>
      <c r="N17" s="103">
        <f>'Model opční 2 (MF)'!N17*Přepočet!R17</f>
        <v>0</v>
      </c>
      <c r="O17" s="103">
        <f>'Model opční 2 (MF)'!O17*Přepočet!S17</f>
        <v>0</v>
      </c>
      <c r="P17" s="103">
        <f>'Model opční 2 (MF)'!P17*Přepočet!T17</f>
        <v>0</v>
      </c>
      <c r="Q17" s="103">
        <f>'Model opční 2 (MF)'!Q17*Přepočet!U17</f>
        <v>0</v>
      </c>
      <c r="R17" s="103">
        <f>'Model opční 2 (MF)'!R17*Přepočet!V17</f>
        <v>0</v>
      </c>
      <c r="S17" s="103">
        <f>'Model opční 2 (MF)'!S17*Přepočet!W17</f>
        <v>0</v>
      </c>
      <c r="T17" s="103">
        <f>'Model opční 2 (MF)'!T17*Přepočet!X17</f>
        <v>0</v>
      </c>
      <c r="U17" s="103">
        <f>'Model opční 2 (MF)'!U17*Přepočet!Y17</f>
        <v>0</v>
      </c>
      <c r="V17" s="103">
        <f>'Model opční 2 (MF)'!V17*Přepočet!Z17</f>
        <v>0</v>
      </c>
      <c r="W17" s="103">
        <f>'Model opční 2 (MF)'!W17*Přepočet!AA17</f>
        <v>0</v>
      </c>
      <c r="X17" s="103">
        <f>'Model opční 2 (MF)'!X17*Přepočet!AB17</f>
        <v>0</v>
      </c>
      <c r="Y17" s="103">
        <f>'Model opční 2 (MF)'!Y17*Přepočet!AC17</f>
        <v>0</v>
      </c>
      <c r="Z17" s="103">
        <f>'Model opční 2 (MF)'!Z17*Přepočet!AD17</f>
        <v>0</v>
      </c>
      <c r="AA17" s="103">
        <f>'Model opční 2 (MF)'!AA17*Přepočet!AE17</f>
        <v>0</v>
      </c>
      <c r="AB17" s="103">
        <f>'Model opční 2 (MF)'!AB17*Přepočet!AF17</f>
        <v>0</v>
      </c>
      <c r="AC17" s="103">
        <f>'Model opční 2 (MF)'!AC17*Přepočet!AG17</f>
        <v>0</v>
      </c>
      <c r="AD17" s="103">
        <f>'Model opční 2 (MF)'!AD17*Přepočet!AH17</f>
        <v>0</v>
      </c>
      <c r="AE17" s="103">
        <f>'Model opční 2 (MF)'!AE17*Přepočet!AI17</f>
        <v>0</v>
      </c>
      <c r="AF17" s="103">
        <f>'Model opční 2 (MF)'!AF17*Přepočet!AJ17</f>
        <v>0</v>
      </c>
      <c r="AG17" s="103">
        <f>'Model opční 2 (MF)'!AG17*Přepočet!AK17</f>
        <v>0</v>
      </c>
      <c r="AH17" s="103">
        <f>'Model opční 2 (MF)'!AH17*Přepočet!AL17</f>
        <v>0</v>
      </c>
      <c r="AI17" s="103">
        <f>'Model opční 2 (MF)'!AI17*Přepočet!AM17</f>
        <v>0</v>
      </c>
      <c r="AJ17" s="103">
        <f>'Model opční 2 (MF)'!AJ17*Přepočet!AN17</f>
        <v>0</v>
      </c>
      <c r="AK17" s="103">
        <f>'Model opční 2 (MF)'!AK17*Přepočet!AO17</f>
        <v>0</v>
      </c>
      <c r="AL17" s="136">
        <f t="shared" si="1"/>
        <v>0</v>
      </c>
      <c r="AM17" s="136">
        <f t="shared" si="0"/>
        <v>0</v>
      </c>
      <c r="AN17" s="910">
        <f>'Model výchozí (MV)'!AP17</f>
        <v>0</v>
      </c>
      <c r="AO17" s="911">
        <f>'Model výchozí (MV)'!AQ17</f>
        <v>0</v>
      </c>
      <c r="AP17" s="911">
        <f>'Model výchozí (MV)'!AR17</f>
        <v>0</v>
      </c>
      <c r="AQ17" s="912">
        <f>'Model výchozí (MV)'!AS17</f>
        <v>1</v>
      </c>
    </row>
    <row r="18" spans="1:43" ht="14.4" x14ac:dyDescent="0.3">
      <c r="A18" s="4"/>
      <c r="B18" s="45"/>
      <c r="C18" s="64" t="s">
        <v>105</v>
      </c>
      <c r="D18" s="65" t="s">
        <v>101</v>
      </c>
      <c r="E18" s="84">
        <f>'Model opční 2 (MF)'!E18*Přepočet!I18</f>
        <v>0</v>
      </c>
      <c r="F18" s="103">
        <f>'Model opční 2 (MF)'!F18*Přepočet!J18</f>
        <v>0</v>
      </c>
      <c r="G18" s="103">
        <f>'Model opční 2 (MF)'!G18*Přepočet!K18</f>
        <v>0</v>
      </c>
      <c r="H18" s="103">
        <f>'Model opční 2 (MF)'!H18*Přepočet!L18</f>
        <v>0</v>
      </c>
      <c r="I18" s="103">
        <f>'Model opční 2 (MF)'!I18*Přepočet!M18</f>
        <v>0</v>
      </c>
      <c r="J18" s="103">
        <f>'Model opční 2 (MF)'!J18*Přepočet!N18</f>
        <v>0</v>
      </c>
      <c r="K18" s="103">
        <f>'Model opční 2 (MF)'!K18*Přepočet!O18</f>
        <v>0</v>
      </c>
      <c r="L18" s="103">
        <f>'Model opční 2 (MF)'!L18*Přepočet!P18</f>
        <v>0</v>
      </c>
      <c r="M18" s="103">
        <f>'Model opční 2 (MF)'!M18*Přepočet!Q18</f>
        <v>0</v>
      </c>
      <c r="N18" s="103">
        <f>'Model opční 2 (MF)'!N18*Přepočet!R18</f>
        <v>0</v>
      </c>
      <c r="O18" s="103">
        <f>'Model opční 2 (MF)'!O18*Přepočet!S18</f>
        <v>0</v>
      </c>
      <c r="P18" s="103">
        <f>'Model opční 2 (MF)'!P18*Přepočet!T18</f>
        <v>0</v>
      </c>
      <c r="Q18" s="103">
        <f>'Model opční 2 (MF)'!Q18*Přepočet!U18</f>
        <v>0</v>
      </c>
      <c r="R18" s="103">
        <f>'Model opční 2 (MF)'!R18*Přepočet!V18</f>
        <v>0</v>
      </c>
      <c r="S18" s="103">
        <f>'Model opční 2 (MF)'!S18*Přepočet!W18</f>
        <v>0</v>
      </c>
      <c r="T18" s="103">
        <f>'Model opční 2 (MF)'!T18*Přepočet!X18</f>
        <v>0</v>
      </c>
      <c r="U18" s="103">
        <f>'Model opční 2 (MF)'!U18*Přepočet!Y18</f>
        <v>0</v>
      </c>
      <c r="V18" s="103">
        <f>'Model opční 2 (MF)'!V18*Přepočet!Z18</f>
        <v>0</v>
      </c>
      <c r="W18" s="103">
        <f>'Model opční 2 (MF)'!W18*Přepočet!AA18</f>
        <v>0</v>
      </c>
      <c r="X18" s="103">
        <f>'Model opční 2 (MF)'!X18*Přepočet!AB18</f>
        <v>0</v>
      </c>
      <c r="Y18" s="103">
        <f>'Model opční 2 (MF)'!Y18*Přepočet!AC18</f>
        <v>0</v>
      </c>
      <c r="Z18" s="103">
        <f>'Model opční 2 (MF)'!Z18*Přepočet!AD18</f>
        <v>0</v>
      </c>
      <c r="AA18" s="103">
        <f>'Model opční 2 (MF)'!AA18*Přepočet!AE18</f>
        <v>0</v>
      </c>
      <c r="AB18" s="103">
        <f>'Model opční 2 (MF)'!AB18*Přepočet!AF18</f>
        <v>0</v>
      </c>
      <c r="AC18" s="103">
        <f>'Model opční 2 (MF)'!AC18*Přepočet!AG18</f>
        <v>0</v>
      </c>
      <c r="AD18" s="103">
        <f>'Model opční 2 (MF)'!AD18*Přepočet!AH18</f>
        <v>0</v>
      </c>
      <c r="AE18" s="103">
        <f>'Model opční 2 (MF)'!AE18*Přepočet!AI18</f>
        <v>0</v>
      </c>
      <c r="AF18" s="103">
        <f>'Model opční 2 (MF)'!AF18*Přepočet!AJ18</f>
        <v>0</v>
      </c>
      <c r="AG18" s="103">
        <f>'Model opční 2 (MF)'!AG18*Přepočet!AK18</f>
        <v>0</v>
      </c>
      <c r="AH18" s="103">
        <f>'Model opční 2 (MF)'!AH18*Přepočet!AL18</f>
        <v>0</v>
      </c>
      <c r="AI18" s="103">
        <f>'Model opční 2 (MF)'!AI18*Přepočet!AM18</f>
        <v>0</v>
      </c>
      <c r="AJ18" s="103">
        <f>'Model opční 2 (MF)'!AJ18*Přepočet!AN18</f>
        <v>0</v>
      </c>
      <c r="AK18" s="103">
        <f>'Model opční 2 (MF)'!AK18*Přepočet!AO18</f>
        <v>0</v>
      </c>
      <c r="AL18" s="136">
        <f t="shared" si="1"/>
        <v>0</v>
      </c>
      <c r="AM18" s="136">
        <f t="shared" si="0"/>
        <v>0</v>
      </c>
      <c r="AN18" s="910">
        <f>'Model výchozí (MV)'!AP18</f>
        <v>0</v>
      </c>
      <c r="AO18" s="911">
        <f>'Model výchozí (MV)'!AQ18</f>
        <v>0</v>
      </c>
      <c r="AP18" s="911">
        <f>'Model výchozí (MV)'!AR18</f>
        <v>0</v>
      </c>
      <c r="AQ18" s="912">
        <f>'Model výchozí (MV)'!AS18</f>
        <v>1</v>
      </c>
    </row>
    <row r="19" spans="1:43" ht="14.4" x14ac:dyDescent="0.3">
      <c r="A19" s="4">
        <v>9</v>
      </c>
      <c r="B19" s="45" t="s">
        <v>106</v>
      </c>
      <c r="C19" s="64"/>
      <c r="D19" s="65"/>
      <c r="E19" s="84">
        <f>'Model opční 2 (MF)'!E19*Přepočet!I19</f>
        <v>0</v>
      </c>
      <c r="F19" s="103">
        <f>'Model opční 2 (MF)'!F19*Přepočet!J19</f>
        <v>0</v>
      </c>
      <c r="G19" s="103">
        <f>'Model opční 2 (MF)'!G19*Přepočet!K19</f>
        <v>0</v>
      </c>
      <c r="H19" s="103">
        <f>'Model opční 2 (MF)'!H19*Přepočet!L19</f>
        <v>0</v>
      </c>
      <c r="I19" s="103">
        <f>'Model opční 2 (MF)'!I19*Přepočet!M19</f>
        <v>0</v>
      </c>
      <c r="J19" s="103">
        <f>'Model opční 2 (MF)'!J19*Přepočet!N19</f>
        <v>0</v>
      </c>
      <c r="K19" s="103">
        <f>'Model opční 2 (MF)'!K19*Přepočet!O19</f>
        <v>0</v>
      </c>
      <c r="L19" s="103">
        <f>'Model opční 2 (MF)'!L19*Přepočet!P19</f>
        <v>0</v>
      </c>
      <c r="M19" s="103">
        <f>'Model opční 2 (MF)'!M19*Přepočet!Q19</f>
        <v>0</v>
      </c>
      <c r="N19" s="103">
        <f>'Model opční 2 (MF)'!N19*Přepočet!R19</f>
        <v>0</v>
      </c>
      <c r="O19" s="103">
        <f>'Model opční 2 (MF)'!O19*Přepočet!S19</f>
        <v>0</v>
      </c>
      <c r="P19" s="103">
        <f>'Model opční 2 (MF)'!P19*Přepočet!T19</f>
        <v>0</v>
      </c>
      <c r="Q19" s="103">
        <f>'Model opční 2 (MF)'!Q19*Přepočet!U19</f>
        <v>0</v>
      </c>
      <c r="R19" s="103">
        <f>'Model opční 2 (MF)'!R19*Přepočet!V19</f>
        <v>0</v>
      </c>
      <c r="S19" s="103">
        <f>'Model opční 2 (MF)'!S19*Přepočet!W19</f>
        <v>0</v>
      </c>
      <c r="T19" s="103">
        <f>'Model opční 2 (MF)'!T19*Přepočet!X19</f>
        <v>0</v>
      </c>
      <c r="U19" s="103">
        <f>'Model opční 2 (MF)'!U19*Přepočet!Y19</f>
        <v>0</v>
      </c>
      <c r="V19" s="103">
        <f>'Model opční 2 (MF)'!V19*Přepočet!Z19</f>
        <v>0</v>
      </c>
      <c r="W19" s="103">
        <f>'Model opční 2 (MF)'!W19*Přepočet!AA19</f>
        <v>0</v>
      </c>
      <c r="X19" s="103">
        <f>'Model opční 2 (MF)'!X19*Přepočet!AB19</f>
        <v>0</v>
      </c>
      <c r="Y19" s="103">
        <f>'Model opční 2 (MF)'!Y19*Přepočet!AC19</f>
        <v>0</v>
      </c>
      <c r="Z19" s="103">
        <f>'Model opční 2 (MF)'!Z19*Přepočet!AD19</f>
        <v>0</v>
      </c>
      <c r="AA19" s="103">
        <f>'Model opční 2 (MF)'!AA19*Přepočet!AE19</f>
        <v>0</v>
      </c>
      <c r="AB19" s="103">
        <f>'Model opční 2 (MF)'!AB19*Přepočet!AF19</f>
        <v>0</v>
      </c>
      <c r="AC19" s="103">
        <f>'Model opční 2 (MF)'!AC19*Přepočet!AG19</f>
        <v>0</v>
      </c>
      <c r="AD19" s="103">
        <f>'Model opční 2 (MF)'!AD19*Přepočet!AH19</f>
        <v>0</v>
      </c>
      <c r="AE19" s="103">
        <f>'Model opční 2 (MF)'!AE19*Přepočet!AI19</f>
        <v>0</v>
      </c>
      <c r="AF19" s="103">
        <f>'Model opční 2 (MF)'!AF19*Přepočet!AJ19</f>
        <v>0</v>
      </c>
      <c r="AG19" s="103">
        <f>'Model opční 2 (MF)'!AG19*Přepočet!AK19</f>
        <v>0</v>
      </c>
      <c r="AH19" s="103">
        <f>'Model opční 2 (MF)'!AH19*Přepočet!AL19</f>
        <v>0</v>
      </c>
      <c r="AI19" s="103">
        <f>'Model opční 2 (MF)'!AI19*Přepočet!AM19</f>
        <v>0</v>
      </c>
      <c r="AJ19" s="103">
        <f>'Model opční 2 (MF)'!AJ19*Přepočet!AN19</f>
        <v>0</v>
      </c>
      <c r="AK19" s="103">
        <f>'Model opční 2 (MF)'!AK19*Přepočet!AO19</f>
        <v>0</v>
      </c>
      <c r="AL19" s="136">
        <f t="shared" si="1"/>
        <v>0</v>
      </c>
      <c r="AM19" s="136">
        <f t="shared" si="0"/>
        <v>0</v>
      </c>
      <c r="AN19" s="910">
        <f>'Model výchozí (MV)'!AP19</f>
        <v>0</v>
      </c>
      <c r="AO19" s="911">
        <f>'Model výchozí (MV)'!AQ19</f>
        <v>0</v>
      </c>
      <c r="AP19" s="911">
        <f>'Model výchozí (MV)'!AR19</f>
        <v>0</v>
      </c>
      <c r="AQ19" s="912">
        <f>'Model výchozí (MV)'!AS19</f>
        <v>1</v>
      </c>
    </row>
    <row r="20" spans="1:43" ht="14.4" x14ac:dyDescent="0.3">
      <c r="A20" s="4">
        <v>10</v>
      </c>
      <c r="B20" s="45" t="s">
        <v>107</v>
      </c>
      <c r="C20" s="64"/>
      <c r="D20" s="65"/>
      <c r="E20" s="84">
        <f>'Model opční 2 (MF)'!E20*Přepočet!I20</f>
        <v>0</v>
      </c>
      <c r="F20" s="103">
        <f>'Model opční 2 (MF)'!F20*Přepočet!J20</f>
        <v>0</v>
      </c>
      <c r="G20" s="103">
        <f>'Model opční 2 (MF)'!G20*Přepočet!K20</f>
        <v>0</v>
      </c>
      <c r="H20" s="103">
        <f>'Model opční 2 (MF)'!H20*Přepočet!L20</f>
        <v>0</v>
      </c>
      <c r="I20" s="103">
        <f>'Model opční 2 (MF)'!I20*Přepočet!M20</f>
        <v>0</v>
      </c>
      <c r="J20" s="103">
        <f>'Model opční 2 (MF)'!J20*Přepočet!N20</f>
        <v>0</v>
      </c>
      <c r="K20" s="103">
        <f>'Model opční 2 (MF)'!K20*Přepočet!O20</f>
        <v>0</v>
      </c>
      <c r="L20" s="103">
        <f>'Model opční 2 (MF)'!L20*Přepočet!P20</f>
        <v>0</v>
      </c>
      <c r="M20" s="103">
        <f>'Model opční 2 (MF)'!M20*Přepočet!Q20</f>
        <v>0</v>
      </c>
      <c r="N20" s="103">
        <f>'Model opční 2 (MF)'!N20*Přepočet!R20</f>
        <v>0</v>
      </c>
      <c r="O20" s="103">
        <f>'Model opční 2 (MF)'!O20*Přepočet!S20</f>
        <v>0</v>
      </c>
      <c r="P20" s="103">
        <f>'Model opční 2 (MF)'!P20*Přepočet!T20</f>
        <v>0</v>
      </c>
      <c r="Q20" s="103">
        <f>'Model opční 2 (MF)'!Q20*Přepočet!U20</f>
        <v>0</v>
      </c>
      <c r="R20" s="103">
        <f>'Model opční 2 (MF)'!R20*Přepočet!V20</f>
        <v>0</v>
      </c>
      <c r="S20" s="103">
        <f>'Model opční 2 (MF)'!S20*Přepočet!W20</f>
        <v>0</v>
      </c>
      <c r="T20" s="103">
        <f>'Model opční 2 (MF)'!T20*Přepočet!X20</f>
        <v>0</v>
      </c>
      <c r="U20" s="103">
        <f>'Model opční 2 (MF)'!U20*Přepočet!Y20</f>
        <v>0</v>
      </c>
      <c r="V20" s="103">
        <f>'Model opční 2 (MF)'!V20*Přepočet!Z20</f>
        <v>0</v>
      </c>
      <c r="W20" s="103">
        <f>'Model opční 2 (MF)'!W20*Přepočet!AA20</f>
        <v>0</v>
      </c>
      <c r="X20" s="103">
        <f>'Model opční 2 (MF)'!X20*Přepočet!AB20</f>
        <v>0</v>
      </c>
      <c r="Y20" s="103">
        <f>'Model opční 2 (MF)'!Y20*Přepočet!AC20</f>
        <v>0</v>
      </c>
      <c r="Z20" s="103">
        <f>'Model opční 2 (MF)'!Z20*Přepočet!AD20</f>
        <v>0</v>
      </c>
      <c r="AA20" s="103">
        <f>'Model opční 2 (MF)'!AA20*Přepočet!AE20</f>
        <v>0</v>
      </c>
      <c r="AB20" s="103">
        <f>'Model opční 2 (MF)'!AB20*Přepočet!AF20</f>
        <v>0</v>
      </c>
      <c r="AC20" s="103">
        <f>'Model opční 2 (MF)'!AC20*Přepočet!AG20</f>
        <v>0</v>
      </c>
      <c r="AD20" s="103">
        <f>'Model opční 2 (MF)'!AD20*Přepočet!AH20</f>
        <v>0</v>
      </c>
      <c r="AE20" s="103">
        <f>'Model opční 2 (MF)'!AE20*Přepočet!AI20</f>
        <v>0</v>
      </c>
      <c r="AF20" s="103">
        <f>'Model opční 2 (MF)'!AF20*Přepočet!AJ20</f>
        <v>0</v>
      </c>
      <c r="AG20" s="103">
        <f>'Model opční 2 (MF)'!AG20*Přepočet!AK20</f>
        <v>0</v>
      </c>
      <c r="AH20" s="103">
        <f>'Model opční 2 (MF)'!AH20*Přepočet!AL20</f>
        <v>0</v>
      </c>
      <c r="AI20" s="103">
        <f>'Model opční 2 (MF)'!AI20*Přepočet!AM20</f>
        <v>0</v>
      </c>
      <c r="AJ20" s="103">
        <f>'Model opční 2 (MF)'!AJ20*Přepočet!AN20</f>
        <v>0</v>
      </c>
      <c r="AK20" s="103">
        <f>'Model opční 2 (MF)'!AK20*Přepočet!AO20</f>
        <v>0</v>
      </c>
      <c r="AL20" s="136">
        <f t="shared" si="1"/>
        <v>0</v>
      </c>
      <c r="AM20" s="136">
        <f t="shared" si="0"/>
        <v>0</v>
      </c>
      <c r="AN20" s="910">
        <f>'Model výchozí (MV)'!AP20</f>
        <v>1</v>
      </c>
      <c r="AO20" s="911">
        <f>'Model výchozí (MV)'!AQ20</f>
        <v>0</v>
      </c>
      <c r="AP20" s="911">
        <f>'Model výchozí (MV)'!AR20</f>
        <v>0</v>
      </c>
      <c r="AQ20" s="912">
        <f>'Model výchozí (MV)'!AS20</f>
        <v>0</v>
      </c>
    </row>
    <row r="21" spans="1:43" ht="14.4" x14ac:dyDescent="0.3">
      <c r="A21" s="4">
        <v>11</v>
      </c>
      <c r="B21" s="45" t="s">
        <v>108</v>
      </c>
      <c r="C21" s="64"/>
      <c r="D21" s="65"/>
      <c r="E21" s="84">
        <f>'Model opční 2 (MF)'!E21*Přepočet!I21</f>
        <v>0</v>
      </c>
      <c r="F21" s="103">
        <f>'Model opční 2 (MF)'!F21*Přepočet!J21</f>
        <v>0</v>
      </c>
      <c r="G21" s="103">
        <f>'Model opční 2 (MF)'!G21*Přepočet!K21</f>
        <v>0</v>
      </c>
      <c r="H21" s="103">
        <f>'Model opční 2 (MF)'!H21*Přepočet!L21</f>
        <v>0</v>
      </c>
      <c r="I21" s="103">
        <f>'Model opční 2 (MF)'!I21*Přepočet!M21</f>
        <v>0</v>
      </c>
      <c r="J21" s="103">
        <f>'Model opční 2 (MF)'!J21*Přepočet!N21</f>
        <v>0</v>
      </c>
      <c r="K21" s="103">
        <f>'Model opční 2 (MF)'!K21*Přepočet!O21</f>
        <v>0</v>
      </c>
      <c r="L21" s="103">
        <f>'Model opční 2 (MF)'!L21*Přepočet!P21</f>
        <v>0</v>
      </c>
      <c r="M21" s="103">
        <f>'Model opční 2 (MF)'!M21*Přepočet!Q21</f>
        <v>0</v>
      </c>
      <c r="N21" s="103">
        <f>'Model opční 2 (MF)'!N21*Přepočet!R21</f>
        <v>0</v>
      </c>
      <c r="O21" s="103">
        <f>'Model opční 2 (MF)'!O21*Přepočet!S21</f>
        <v>0</v>
      </c>
      <c r="P21" s="103">
        <f>'Model opční 2 (MF)'!P21*Přepočet!T21</f>
        <v>0</v>
      </c>
      <c r="Q21" s="103">
        <f>'Model opční 2 (MF)'!Q21*Přepočet!U21</f>
        <v>0</v>
      </c>
      <c r="R21" s="103">
        <f>'Model opční 2 (MF)'!R21*Přepočet!V21</f>
        <v>0</v>
      </c>
      <c r="S21" s="103">
        <f>'Model opční 2 (MF)'!S21*Přepočet!W21</f>
        <v>0</v>
      </c>
      <c r="T21" s="103">
        <f>'Model opční 2 (MF)'!T21*Přepočet!X21</f>
        <v>0</v>
      </c>
      <c r="U21" s="103">
        <f>'Model opční 2 (MF)'!U21*Přepočet!Y21</f>
        <v>0</v>
      </c>
      <c r="V21" s="103">
        <f>'Model opční 2 (MF)'!V21*Přepočet!Z21</f>
        <v>0</v>
      </c>
      <c r="W21" s="103">
        <f>'Model opční 2 (MF)'!W21*Přepočet!AA21</f>
        <v>0</v>
      </c>
      <c r="X21" s="103">
        <f>'Model opční 2 (MF)'!X21*Přepočet!AB21</f>
        <v>0</v>
      </c>
      <c r="Y21" s="103">
        <f>'Model opční 2 (MF)'!Y21*Přepočet!AC21</f>
        <v>0</v>
      </c>
      <c r="Z21" s="103">
        <f>'Model opční 2 (MF)'!Z21*Přepočet!AD21</f>
        <v>0</v>
      </c>
      <c r="AA21" s="103">
        <f>'Model opční 2 (MF)'!AA21*Přepočet!AE21</f>
        <v>0</v>
      </c>
      <c r="AB21" s="103">
        <f>'Model opční 2 (MF)'!AB21*Přepočet!AF21</f>
        <v>0</v>
      </c>
      <c r="AC21" s="103">
        <f>'Model opční 2 (MF)'!AC21*Přepočet!AG21</f>
        <v>0</v>
      </c>
      <c r="AD21" s="103">
        <f>'Model opční 2 (MF)'!AD21*Přepočet!AH21</f>
        <v>0</v>
      </c>
      <c r="AE21" s="103">
        <f>'Model opční 2 (MF)'!AE21*Přepočet!AI21</f>
        <v>0</v>
      </c>
      <c r="AF21" s="103">
        <f>'Model opční 2 (MF)'!AF21*Přepočet!AJ21</f>
        <v>0</v>
      </c>
      <c r="AG21" s="103">
        <f>'Model opční 2 (MF)'!AG21*Přepočet!AK21</f>
        <v>0</v>
      </c>
      <c r="AH21" s="103">
        <f>'Model opční 2 (MF)'!AH21*Přepočet!AL21</f>
        <v>0</v>
      </c>
      <c r="AI21" s="103">
        <f>'Model opční 2 (MF)'!AI21*Přepočet!AM21</f>
        <v>0</v>
      </c>
      <c r="AJ21" s="103">
        <f>'Model opční 2 (MF)'!AJ21*Přepočet!AN21</f>
        <v>0</v>
      </c>
      <c r="AK21" s="103">
        <f>'Model opční 2 (MF)'!AK21*Přepočet!AO21</f>
        <v>0</v>
      </c>
      <c r="AL21" s="136">
        <f t="shared" si="1"/>
        <v>0</v>
      </c>
      <c r="AM21" s="136">
        <f t="shared" si="0"/>
        <v>0</v>
      </c>
      <c r="AN21" s="910">
        <f>'Model výchozí (MV)'!AP21</f>
        <v>1</v>
      </c>
      <c r="AO21" s="911">
        <f>'Model výchozí (MV)'!AQ21</f>
        <v>0</v>
      </c>
      <c r="AP21" s="911">
        <f>'Model výchozí (MV)'!AR21</f>
        <v>0</v>
      </c>
      <c r="AQ21" s="912">
        <f>'Model výchozí (MV)'!AS21</f>
        <v>0</v>
      </c>
    </row>
    <row r="22" spans="1:43" ht="14.4" x14ac:dyDescent="0.3">
      <c r="A22" s="4">
        <v>12</v>
      </c>
      <c r="B22" s="45" t="s">
        <v>109</v>
      </c>
      <c r="C22" s="64" t="s">
        <v>110</v>
      </c>
      <c r="D22" s="65" t="s">
        <v>111</v>
      </c>
      <c r="E22" s="84">
        <f>'Model opční 2 (MF)'!E22*Přepočet!I22</f>
        <v>0</v>
      </c>
      <c r="F22" s="103">
        <f>'Model opční 2 (MF)'!F22*Přepočet!J22</f>
        <v>0</v>
      </c>
      <c r="G22" s="103">
        <f>'Model opční 2 (MF)'!G22*Přepočet!K22</f>
        <v>0</v>
      </c>
      <c r="H22" s="103">
        <f>'Model opční 2 (MF)'!H22*Přepočet!L22</f>
        <v>0</v>
      </c>
      <c r="I22" s="103">
        <f>'Model opční 2 (MF)'!I22*Přepočet!M22</f>
        <v>0</v>
      </c>
      <c r="J22" s="103">
        <f>'Model opční 2 (MF)'!J22*Přepočet!N22</f>
        <v>0</v>
      </c>
      <c r="K22" s="103">
        <f>'Model opční 2 (MF)'!K22*Přepočet!O22</f>
        <v>0</v>
      </c>
      <c r="L22" s="103">
        <f>'Model opční 2 (MF)'!L22*Přepočet!P22</f>
        <v>0</v>
      </c>
      <c r="M22" s="103">
        <f>'Model opční 2 (MF)'!M22*Přepočet!Q22</f>
        <v>0</v>
      </c>
      <c r="N22" s="103">
        <f>'Model opční 2 (MF)'!N22*Přepočet!R22</f>
        <v>0</v>
      </c>
      <c r="O22" s="103">
        <f>'Model opční 2 (MF)'!O22*Přepočet!S22</f>
        <v>0</v>
      </c>
      <c r="P22" s="103">
        <f>'Model opční 2 (MF)'!P22*Přepočet!T22</f>
        <v>0</v>
      </c>
      <c r="Q22" s="103">
        <f>'Model opční 2 (MF)'!Q22*Přepočet!U22</f>
        <v>0</v>
      </c>
      <c r="R22" s="103">
        <f>'Model opční 2 (MF)'!R22*Přepočet!V22</f>
        <v>0</v>
      </c>
      <c r="S22" s="103">
        <f>'Model opční 2 (MF)'!S22*Přepočet!W22</f>
        <v>0</v>
      </c>
      <c r="T22" s="103">
        <f>'Model opční 2 (MF)'!T22*Přepočet!X22</f>
        <v>0</v>
      </c>
      <c r="U22" s="103">
        <f>'Model opční 2 (MF)'!U22*Přepočet!Y22</f>
        <v>0</v>
      </c>
      <c r="V22" s="103">
        <f>'Model opční 2 (MF)'!V22*Přepočet!Z22</f>
        <v>0</v>
      </c>
      <c r="W22" s="103">
        <f>'Model opční 2 (MF)'!W22*Přepočet!AA22</f>
        <v>0</v>
      </c>
      <c r="X22" s="103">
        <f>'Model opční 2 (MF)'!X22*Přepočet!AB22</f>
        <v>0</v>
      </c>
      <c r="Y22" s="103">
        <f>'Model opční 2 (MF)'!Y22*Přepočet!AC22</f>
        <v>0</v>
      </c>
      <c r="Z22" s="103">
        <f>'Model opční 2 (MF)'!Z22*Přepočet!AD22</f>
        <v>0</v>
      </c>
      <c r="AA22" s="103">
        <f>'Model opční 2 (MF)'!AA22*Přepočet!AE22</f>
        <v>0</v>
      </c>
      <c r="AB22" s="103">
        <f>'Model opční 2 (MF)'!AB22*Přepočet!AF22</f>
        <v>0</v>
      </c>
      <c r="AC22" s="103">
        <f>'Model opční 2 (MF)'!AC22*Přepočet!AG22</f>
        <v>0</v>
      </c>
      <c r="AD22" s="103">
        <f>'Model opční 2 (MF)'!AD22*Přepočet!AH22</f>
        <v>0</v>
      </c>
      <c r="AE22" s="103">
        <f>'Model opční 2 (MF)'!AE22*Přepočet!AI22</f>
        <v>0</v>
      </c>
      <c r="AF22" s="103">
        <f>'Model opční 2 (MF)'!AF22*Přepočet!AJ22</f>
        <v>0</v>
      </c>
      <c r="AG22" s="103">
        <f>'Model opční 2 (MF)'!AG22*Přepočet!AK22</f>
        <v>0</v>
      </c>
      <c r="AH22" s="103">
        <f>'Model opční 2 (MF)'!AH22*Přepočet!AL22</f>
        <v>0</v>
      </c>
      <c r="AI22" s="103">
        <f>'Model opční 2 (MF)'!AI22*Přepočet!AM22</f>
        <v>0</v>
      </c>
      <c r="AJ22" s="103">
        <f>'Model opční 2 (MF)'!AJ22*Přepočet!AN22</f>
        <v>0</v>
      </c>
      <c r="AK22" s="103">
        <f>'Model opční 2 (MF)'!AK22*Přepočet!AO22</f>
        <v>0</v>
      </c>
      <c r="AL22" s="136">
        <f t="shared" si="1"/>
        <v>0</v>
      </c>
      <c r="AM22" s="136">
        <f t="shared" si="0"/>
        <v>0</v>
      </c>
      <c r="AN22" s="910">
        <f>'Model výchozí (MV)'!AP22</f>
        <v>0</v>
      </c>
      <c r="AO22" s="911">
        <f>'Model výchozí (MV)'!AQ22</f>
        <v>0</v>
      </c>
      <c r="AP22" s="911">
        <f>'Model výchozí (MV)'!AR22</f>
        <v>1</v>
      </c>
      <c r="AQ22" s="912">
        <f>'Model výchozí (MV)'!AS22</f>
        <v>0</v>
      </c>
    </row>
    <row r="23" spans="1:43" ht="14.4" x14ac:dyDescent="0.3">
      <c r="A23" s="4"/>
      <c r="B23" s="45"/>
      <c r="C23" s="64" t="s">
        <v>112</v>
      </c>
      <c r="D23" s="65" t="s">
        <v>92</v>
      </c>
      <c r="E23" s="84">
        <f>'Model opční 2 (MF)'!E23*Přepočet!I23</f>
        <v>0</v>
      </c>
      <c r="F23" s="103">
        <f>'Model opční 2 (MF)'!F23*Přepočet!J23</f>
        <v>0</v>
      </c>
      <c r="G23" s="103">
        <f>'Model opční 2 (MF)'!G23*Přepočet!K23</f>
        <v>0</v>
      </c>
      <c r="H23" s="103">
        <f>'Model opční 2 (MF)'!H23*Přepočet!L23</f>
        <v>0</v>
      </c>
      <c r="I23" s="103">
        <f>'Model opční 2 (MF)'!I23*Přepočet!M23</f>
        <v>0</v>
      </c>
      <c r="J23" s="103">
        <f>'Model opční 2 (MF)'!J23*Přepočet!N23</f>
        <v>0</v>
      </c>
      <c r="K23" s="103">
        <f>'Model opční 2 (MF)'!K23*Přepočet!O23</f>
        <v>0</v>
      </c>
      <c r="L23" s="103">
        <f>'Model opční 2 (MF)'!L23*Přepočet!P23</f>
        <v>0</v>
      </c>
      <c r="M23" s="103">
        <f>'Model opční 2 (MF)'!M23*Přepočet!Q23</f>
        <v>0</v>
      </c>
      <c r="N23" s="103">
        <f>'Model opční 2 (MF)'!N23*Přepočet!R23</f>
        <v>0</v>
      </c>
      <c r="O23" s="103">
        <f>'Model opční 2 (MF)'!O23*Přepočet!S23</f>
        <v>0</v>
      </c>
      <c r="P23" s="103">
        <f>'Model opční 2 (MF)'!P23*Přepočet!T23</f>
        <v>0</v>
      </c>
      <c r="Q23" s="103">
        <f>'Model opční 2 (MF)'!Q23*Přepočet!U23</f>
        <v>0</v>
      </c>
      <c r="R23" s="103">
        <f>'Model opční 2 (MF)'!R23*Přepočet!V23</f>
        <v>0</v>
      </c>
      <c r="S23" s="103">
        <f>'Model opční 2 (MF)'!S23*Přepočet!W23</f>
        <v>0</v>
      </c>
      <c r="T23" s="103">
        <f>'Model opční 2 (MF)'!T23*Přepočet!X23</f>
        <v>0</v>
      </c>
      <c r="U23" s="103">
        <f>'Model opční 2 (MF)'!U23*Přepočet!Y23</f>
        <v>0</v>
      </c>
      <c r="V23" s="103">
        <f>'Model opční 2 (MF)'!V23*Přepočet!Z23</f>
        <v>0</v>
      </c>
      <c r="W23" s="103">
        <f>'Model opční 2 (MF)'!W23*Přepočet!AA23</f>
        <v>0</v>
      </c>
      <c r="X23" s="103">
        <f>'Model opční 2 (MF)'!X23*Přepočet!AB23</f>
        <v>0</v>
      </c>
      <c r="Y23" s="103">
        <f>'Model opční 2 (MF)'!Y23*Přepočet!AC23</f>
        <v>0</v>
      </c>
      <c r="Z23" s="103">
        <f>'Model opční 2 (MF)'!Z23*Přepočet!AD23</f>
        <v>0</v>
      </c>
      <c r="AA23" s="103">
        <f>'Model opční 2 (MF)'!AA23*Přepočet!AE23</f>
        <v>0</v>
      </c>
      <c r="AB23" s="103">
        <f>'Model opční 2 (MF)'!AB23*Přepočet!AF23</f>
        <v>0</v>
      </c>
      <c r="AC23" s="103">
        <f>'Model opční 2 (MF)'!AC23*Přepočet!AG23</f>
        <v>0</v>
      </c>
      <c r="AD23" s="103">
        <f>'Model opční 2 (MF)'!AD23*Přepočet!AH23</f>
        <v>0</v>
      </c>
      <c r="AE23" s="103">
        <f>'Model opční 2 (MF)'!AE23*Přepočet!AI23</f>
        <v>0</v>
      </c>
      <c r="AF23" s="103">
        <f>'Model opční 2 (MF)'!AF23*Přepočet!AJ23</f>
        <v>0</v>
      </c>
      <c r="AG23" s="103">
        <f>'Model opční 2 (MF)'!AG23*Přepočet!AK23</f>
        <v>0</v>
      </c>
      <c r="AH23" s="103">
        <f>'Model opční 2 (MF)'!AH23*Přepočet!AL23</f>
        <v>0</v>
      </c>
      <c r="AI23" s="103">
        <f>'Model opční 2 (MF)'!AI23*Přepočet!AM23</f>
        <v>0</v>
      </c>
      <c r="AJ23" s="103">
        <f>'Model opční 2 (MF)'!AJ23*Přepočet!AN23</f>
        <v>0</v>
      </c>
      <c r="AK23" s="103">
        <f>'Model opční 2 (MF)'!AK23*Přepočet!AO23</f>
        <v>0</v>
      </c>
      <c r="AL23" s="136">
        <f t="shared" si="1"/>
        <v>0</v>
      </c>
      <c r="AM23" s="136">
        <f t="shared" si="0"/>
        <v>0</v>
      </c>
      <c r="AN23" s="910">
        <f>'Model výchozí (MV)'!AP23</f>
        <v>0</v>
      </c>
      <c r="AO23" s="911">
        <f>'Model výchozí (MV)'!AQ23</f>
        <v>0</v>
      </c>
      <c r="AP23" s="911">
        <f>'Model výchozí (MV)'!AR23</f>
        <v>0</v>
      </c>
      <c r="AQ23" s="912">
        <f>'Model výchozí (MV)'!AS23</f>
        <v>1</v>
      </c>
    </row>
    <row r="24" spans="1:43" ht="14.4" x14ac:dyDescent="0.3">
      <c r="A24" s="4">
        <v>13</v>
      </c>
      <c r="B24" s="45" t="s">
        <v>113</v>
      </c>
      <c r="C24" s="64" t="s">
        <v>114</v>
      </c>
      <c r="D24" s="65" t="s">
        <v>115</v>
      </c>
      <c r="E24" s="84">
        <f>'Model opční 2 (MF)'!E24*Přepočet!I24</f>
        <v>0</v>
      </c>
      <c r="F24" s="103">
        <f>'Model opční 2 (MF)'!F24*Přepočet!J24</f>
        <v>0</v>
      </c>
      <c r="G24" s="103">
        <f>'Model opční 2 (MF)'!G24*Přepočet!K24</f>
        <v>0</v>
      </c>
      <c r="H24" s="103">
        <f>'Model opční 2 (MF)'!H24*Přepočet!L24</f>
        <v>0</v>
      </c>
      <c r="I24" s="103">
        <f>'Model opční 2 (MF)'!I24*Přepočet!M24</f>
        <v>0</v>
      </c>
      <c r="J24" s="103">
        <f>'Model opční 2 (MF)'!J24*Přepočet!N24</f>
        <v>0</v>
      </c>
      <c r="K24" s="103">
        <f>'Model opční 2 (MF)'!K24*Přepočet!O24</f>
        <v>0</v>
      </c>
      <c r="L24" s="103">
        <f>'Model opční 2 (MF)'!L24*Přepočet!P24</f>
        <v>0</v>
      </c>
      <c r="M24" s="103">
        <f>'Model opční 2 (MF)'!M24*Přepočet!Q24</f>
        <v>0</v>
      </c>
      <c r="N24" s="103">
        <f>'Model opční 2 (MF)'!N24*Přepočet!R24</f>
        <v>0</v>
      </c>
      <c r="O24" s="103">
        <f>'Model opční 2 (MF)'!O24*Přepočet!S24</f>
        <v>0</v>
      </c>
      <c r="P24" s="103">
        <f>'Model opční 2 (MF)'!P24*Přepočet!T24</f>
        <v>0</v>
      </c>
      <c r="Q24" s="103">
        <f>'Model opční 2 (MF)'!Q24*Přepočet!U24</f>
        <v>0</v>
      </c>
      <c r="R24" s="103">
        <f>'Model opční 2 (MF)'!R24*Přepočet!V24</f>
        <v>0</v>
      </c>
      <c r="S24" s="103">
        <f>'Model opční 2 (MF)'!S24*Přepočet!W24</f>
        <v>0</v>
      </c>
      <c r="T24" s="103">
        <f>'Model opční 2 (MF)'!T24*Přepočet!X24</f>
        <v>0</v>
      </c>
      <c r="U24" s="103">
        <f>'Model opční 2 (MF)'!U24*Přepočet!Y24</f>
        <v>0</v>
      </c>
      <c r="V24" s="103">
        <f>'Model opční 2 (MF)'!V24*Přepočet!Z24</f>
        <v>0</v>
      </c>
      <c r="W24" s="103">
        <f>'Model opční 2 (MF)'!W24*Přepočet!AA24</f>
        <v>0</v>
      </c>
      <c r="X24" s="103">
        <f>'Model opční 2 (MF)'!X24*Přepočet!AB24</f>
        <v>0</v>
      </c>
      <c r="Y24" s="103">
        <f>'Model opční 2 (MF)'!Y24*Přepočet!AC24</f>
        <v>0</v>
      </c>
      <c r="Z24" s="103">
        <f>'Model opční 2 (MF)'!Z24*Přepočet!AD24</f>
        <v>0</v>
      </c>
      <c r="AA24" s="103">
        <f>'Model opční 2 (MF)'!AA24*Přepočet!AE24</f>
        <v>0</v>
      </c>
      <c r="AB24" s="103">
        <f>'Model opční 2 (MF)'!AB24*Přepočet!AF24</f>
        <v>0</v>
      </c>
      <c r="AC24" s="103">
        <f>'Model opční 2 (MF)'!AC24*Přepočet!AG24</f>
        <v>0</v>
      </c>
      <c r="AD24" s="103">
        <f>'Model opční 2 (MF)'!AD24*Přepočet!AH24</f>
        <v>0</v>
      </c>
      <c r="AE24" s="103">
        <f>'Model opční 2 (MF)'!AE24*Přepočet!AI24</f>
        <v>0</v>
      </c>
      <c r="AF24" s="103">
        <f>'Model opční 2 (MF)'!AF24*Přepočet!AJ24</f>
        <v>0</v>
      </c>
      <c r="AG24" s="103">
        <f>'Model opční 2 (MF)'!AG24*Přepočet!AK24</f>
        <v>0</v>
      </c>
      <c r="AH24" s="103">
        <f>'Model opční 2 (MF)'!AH24*Přepočet!AL24</f>
        <v>0</v>
      </c>
      <c r="AI24" s="103">
        <f>'Model opční 2 (MF)'!AI24*Přepočet!AM24</f>
        <v>0</v>
      </c>
      <c r="AJ24" s="103">
        <f>'Model opční 2 (MF)'!AJ24*Přepočet!AN24</f>
        <v>0</v>
      </c>
      <c r="AK24" s="103">
        <f>'Model opční 2 (MF)'!AK24*Přepočet!AO24</f>
        <v>0</v>
      </c>
      <c r="AL24" s="136">
        <f t="shared" si="1"/>
        <v>0</v>
      </c>
      <c r="AM24" s="136">
        <f t="shared" si="0"/>
        <v>0</v>
      </c>
      <c r="AN24" s="910">
        <f>'Model výchozí (MV)'!AP24</f>
        <v>0</v>
      </c>
      <c r="AO24" s="911">
        <f>'Model výchozí (MV)'!AQ24</f>
        <v>0</v>
      </c>
      <c r="AP24" s="911">
        <f>'Model výchozí (MV)'!AR24</f>
        <v>0</v>
      </c>
      <c r="AQ24" s="912">
        <f>'Model výchozí (MV)'!AS24</f>
        <v>1</v>
      </c>
    </row>
    <row r="25" spans="1:43" ht="14.4" x14ac:dyDescent="0.3">
      <c r="A25" s="4"/>
      <c r="B25" s="45"/>
      <c r="C25" s="64" t="s">
        <v>116</v>
      </c>
      <c r="D25" s="65" t="s">
        <v>113</v>
      </c>
      <c r="E25" s="84">
        <f>'Model opční 2 (MF)'!E25*Přepočet!I25</f>
        <v>0</v>
      </c>
      <c r="F25" s="103">
        <f>'Model opční 2 (MF)'!F25*Přepočet!J25</f>
        <v>0</v>
      </c>
      <c r="G25" s="103">
        <f>'Model opční 2 (MF)'!G25*Přepočet!K25</f>
        <v>0</v>
      </c>
      <c r="H25" s="103">
        <f>'Model opční 2 (MF)'!H25*Přepočet!L25</f>
        <v>0</v>
      </c>
      <c r="I25" s="103">
        <f>'Model opční 2 (MF)'!I25*Přepočet!M25</f>
        <v>0</v>
      </c>
      <c r="J25" s="103">
        <f>'Model opční 2 (MF)'!J25*Přepočet!N25</f>
        <v>0</v>
      </c>
      <c r="K25" s="103">
        <f>'Model opční 2 (MF)'!K25*Přepočet!O25</f>
        <v>0</v>
      </c>
      <c r="L25" s="103">
        <f>'Model opční 2 (MF)'!L25*Přepočet!P25</f>
        <v>0</v>
      </c>
      <c r="M25" s="103">
        <f>'Model opční 2 (MF)'!M25*Přepočet!Q25</f>
        <v>0</v>
      </c>
      <c r="N25" s="103">
        <f>'Model opční 2 (MF)'!N25*Přepočet!R25</f>
        <v>0</v>
      </c>
      <c r="O25" s="103">
        <f>'Model opční 2 (MF)'!O25*Přepočet!S25</f>
        <v>0</v>
      </c>
      <c r="P25" s="103">
        <f>'Model opční 2 (MF)'!P25*Přepočet!T25</f>
        <v>0</v>
      </c>
      <c r="Q25" s="103">
        <f>'Model opční 2 (MF)'!Q25*Přepočet!U25</f>
        <v>0</v>
      </c>
      <c r="R25" s="103">
        <f>'Model opční 2 (MF)'!R25*Přepočet!V25</f>
        <v>0</v>
      </c>
      <c r="S25" s="103">
        <f>'Model opční 2 (MF)'!S25*Přepočet!W25</f>
        <v>0</v>
      </c>
      <c r="T25" s="103">
        <f>'Model opční 2 (MF)'!T25*Přepočet!X25</f>
        <v>0</v>
      </c>
      <c r="U25" s="103">
        <f>'Model opční 2 (MF)'!U25*Přepočet!Y25</f>
        <v>0</v>
      </c>
      <c r="V25" s="103">
        <f>'Model opční 2 (MF)'!V25*Přepočet!Z25</f>
        <v>0</v>
      </c>
      <c r="W25" s="103">
        <f>'Model opční 2 (MF)'!W25*Přepočet!AA25</f>
        <v>0</v>
      </c>
      <c r="X25" s="103">
        <f>'Model opční 2 (MF)'!X25*Přepočet!AB25</f>
        <v>0</v>
      </c>
      <c r="Y25" s="103">
        <f>'Model opční 2 (MF)'!Y25*Přepočet!AC25</f>
        <v>0</v>
      </c>
      <c r="Z25" s="103">
        <f>'Model opční 2 (MF)'!Z25*Přepočet!AD25</f>
        <v>0</v>
      </c>
      <c r="AA25" s="103">
        <f>'Model opční 2 (MF)'!AA25*Přepočet!AE25</f>
        <v>0</v>
      </c>
      <c r="AB25" s="103">
        <f>'Model opční 2 (MF)'!AB25*Přepočet!AF25</f>
        <v>0</v>
      </c>
      <c r="AC25" s="103">
        <f>'Model opční 2 (MF)'!AC25*Přepočet!AG25</f>
        <v>0</v>
      </c>
      <c r="AD25" s="103">
        <f>'Model opční 2 (MF)'!AD25*Přepočet!AH25</f>
        <v>0</v>
      </c>
      <c r="AE25" s="103">
        <f>'Model opční 2 (MF)'!AE25*Přepočet!AI25</f>
        <v>0</v>
      </c>
      <c r="AF25" s="103">
        <f>'Model opční 2 (MF)'!AF25*Přepočet!AJ25</f>
        <v>0</v>
      </c>
      <c r="AG25" s="103">
        <f>'Model opční 2 (MF)'!AG25*Přepočet!AK25</f>
        <v>0</v>
      </c>
      <c r="AH25" s="103">
        <f>'Model opční 2 (MF)'!AH25*Přepočet!AL25</f>
        <v>0</v>
      </c>
      <c r="AI25" s="103">
        <f>'Model opční 2 (MF)'!AI25*Přepočet!AM25</f>
        <v>0</v>
      </c>
      <c r="AJ25" s="103">
        <f>'Model opční 2 (MF)'!AJ25*Přepočet!AN25</f>
        <v>0</v>
      </c>
      <c r="AK25" s="103">
        <f>'Model opční 2 (MF)'!AK25*Přepočet!AO25</f>
        <v>0</v>
      </c>
      <c r="AL25" s="136">
        <f t="shared" si="1"/>
        <v>0</v>
      </c>
      <c r="AM25" s="136">
        <f t="shared" si="0"/>
        <v>0</v>
      </c>
      <c r="AN25" s="910">
        <f>'Model výchozí (MV)'!AP25</f>
        <v>0</v>
      </c>
      <c r="AO25" s="911">
        <f>'Model výchozí (MV)'!AQ25</f>
        <v>0</v>
      </c>
      <c r="AP25" s="911">
        <f>'Model výchozí (MV)'!AR25</f>
        <v>0</v>
      </c>
      <c r="AQ25" s="912">
        <f>'Model výchozí (MV)'!AS25</f>
        <v>1</v>
      </c>
    </row>
    <row r="26" spans="1:43" ht="14.4" x14ac:dyDescent="0.3">
      <c r="A26" s="4">
        <v>14</v>
      </c>
      <c r="B26" s="45" t="s">
        <v>117</v>
      </c>
      <c r="C26" s="340"/>
      <c r="D26" s="65"/>
      <c r="E26" s="84">
        <f>'Model opční 2 (MF)'!E26*Přepočet!I26</f>
        <v>0</v>
      </c>
      <c r="F26" s="103">
        <f>'Model opční 2 (MF)'!F26*Přepočet!J26</f>
        <v>0</v>
      </c>
      <c r="G26" s="103">
        <f>'Model opční 2 (MF)'!G26*Přepočet!K26</f>
        <v>0</v>
      </c>
      <c r="H26" s="103">
        <f>'Model opční 2 (MF)'!H26*Přepočet!L26</f>
        <v>0</v>
      </c>
      <c r="I26" s="103">
        <f>'Model opční 2 (MF)'!I26*Přepočet!M26</f>
        <v>0</v>
      </c>
      <c r="J26" s="103">
        <f>'Model opční 2 (MF)'!J26*Přepočet!N26</f>
        <v>0</v>
      </c>
      <c r="K26" s="103">
        <f>'Model opční 2 (MF)'!K26*Přepočet!O26</f>
        <v>0</v>
      </c>
      <c r="L26" s="103">
        <f>'Model opční 2 (MF)'!L26*Přepočet!P26</f>
        <v>0</v>
      </c>
      <c r="M26" s="103">
        <f>'Model opční 2 (MF)'!M26*Přepočet!Q26</f>
        <v>0</v>
      </c>
      <c r="N26" s="103">
        <f>'Model opční 2 (MF)'!N26*Přepočet!R26</f>
        <v>0</v>
      </c>
      <c r="O26" s="103">
        <f>'Model opční 2 (MF)'!O26*Přepočet!S26</f>
        <v>0</v>
      </c>
      <c r="P26" s="103">
        <f>'Model opční 2 (MF)'!P26*Přepočet!T26</f>
        <v>0</v>
      </c>
      <c r="Q26" s="103">
        <f>'Model opční 2 (MF)'!Q26*Přepočet!U26</f>
        <v>0</v>
      </c>
      <c r="R26" s="103">
        <f>'Model opční 2 (MF)'!R26*Přepočet!V26</f>
        <v>0</v>
      </c>
      <c r="S26" s="103">
        <f>'Model opční 2 (MF)'!S26*Přepočet!W26</f>
        <v>0</v>
      </c>
      <c r="T26" s="103">
        <f>'Model opční 2 (MF)'!T26*Přepočet!X26</f>
        <v>0</v>
      </c>
      <c r="U26" s="103">
        <f>'Model opční 2 (MF)'!U26*Přepočet!Y26</f>
        <v>0</v>
      </c>
      <c r="V26" s="103">
        <f>'Model opční 2 (MF)'!V26*Přepočet!Z26</f>
        <v>0</v>
      </c>
      <c r="W26" s="103">
        <f>'Model opční 2 (MF)'!W26*Přepočet!AA26</f>
        <v>0</v>
      </c>
      <c r="X26" s="103">
        <f>'Model opční 2 (MF)'!X26*Přepočet!AB26</f>
        <v>0</v>
      </c>
      <c r="Y26" s="103">
        <f>'Model opční 2 (MF)'!Y26*Přepočet!AC26</f>
        <v>0</v>
      </c>
      <c r="Z26" s="103">
        <f>'Model opční 2 (MF)'!Z26*Přepočet!AD26</f>
        <v>0</v>
      </c>
      <c r="AA26" s="103">
        <f>'Model opční 2 (MF)'!AA26*Přepočet!AE26</f>
        <v>0</v>
      </c>
      <c r="AB26" s="103">
        <f>'Model opční 2 (MF)'!AB26*Přepočet!AF26</f>
        <v>0</v>
      </c>
      <c r="AC26" s="103">
        <f>'Model opční 2 (MF)'!AC26*Přepočet!AG26</f>
        <v>0</v>
      </c>
      <c r="AD26" s="103">
        <f>'Model opční 2 (MF)'!AD26*Přepočet!AH26</f>
        <v>0</v>
      </c>
      <c r="AE26" s="103">
        <f>'Model opční 2 (MF)'!AE26*Přepočet!AI26</f>
        <v>0</v>
      </c>
      <c r="AF26" s="103">
        <f>'Model opční 2 (MF)'!AF26*Přepočet!AJ26</f>
        <v>0</v>
      </c>
      <c r="AG26" s="103">
        <f>'Model opční 2 (MF)'!AG26*Přepočet!AK26</f>
        <v>0</v>
      </c>
      <c r="AH26" s="103">
        <f>'Model opční 2 (MF)'!AH26*Přepočet!AL26</f>
        <v>0</v>
      </c>
      <c r="AI26" s="103">
        <f>'Model opční 2 (MF)'!AI26*Přepočet!AM26</f>
        <v>0</v>
      </c>
      <c r="AJ26" s="103">
        <f>'Model opční 2 (MF)'!AJ26*Přepočet!AN26</f>
        <v>0</v>
      </c>
      <c r="AK26" s="103">
        <f>'Model opční 2 (MF)'!AK26*Přepočet!AO26</f>
        <v>0</v>
      </c>
      <c r="AL26" s="136">
        <f t="shared" si="1"/>
        <v>0</v>
      </c>
      <c r="AM26" s="136">
        <f t="shared" si="0"/>
        <v>0</v>
      </c>
      <c r="AN26" s="910">
        <f>'Model výchozí (MV)'!AP26</f>
        <v>0</v>
      </c>
      <c r="AO26" s="911">
        <f>'Model výchozí (MV)'!AQ26</f>
        <v>0</v>
      </c>
      <c r="AP26" s="911">
        <f>'Model výchozí (MV)'!AR26</f>
        <v>0</v>
      </c>
      <c r="AQ26" s="912">
        <f>'Model výchozí (MV)'!AS26</f>
        <v>1</v>
      </c>
    </row>
    <row r="27" spans="1:43" ht="14.4" x14ac:dyDescent="0.3">
      <c r="A27" s="4">
        <v>15</v>
      </c>
      <c r="B27" s="45" t="s">
        <v>118</v>
      </c>
      <c r="C27" s="340"/>
      <c r="D27" s="65"/>
      <c r="E27" s="84">
        <f>'Model opční 2 (MF)'!E27*Přepočet!I27</f>
        <v>0</v>
      </c>
      <c r="F27" s="103">
        <f>'Model opční 2 (MF)'!F27*Přepočet!J27</f>
        <v>0</v>
      </c>
      <c r="G27" s="103">
        <f>'Model opční 2 (MF)'!G27*Přepočet!K27</f>
        <v>0</v>
      </c>
      <c r="H27" s="103">
        <f>'Model opční 2 (MF)'!H27*Přepočet!L27</f>
        <v>0</v>
      </c>
      <c r="I27" s="103">
        <f>'Model opční 2 (MF)'!I27*Přepočet!M27</f>
        <v>0</v>
      </c>
      <c r="J27" s="103">
        <f>'Model opční 2 (MF)'!J27*Přepočet!N27</f>
        <v>0</v>
      </c>
      <c r="K27" s="103">
        <f>'Model opční 2 (MF)'!K27*Přepočet!O27</f>
        <v>0</v>
      </c>
      <c r="L27" s="103">
        <f>'Model opční 2 (MF)'!L27*Přepočet!P27</f>
        <v>0</v>
      </c>
      <c r="M27" s="103">
        <f>'Model opční 2 (MF)'!M27*Přepočet!Q27</f>
        <v>0</v>
      </c>
      <c r="N27" s="103">
        <f>'Model opční 2 (MF)'!N27*Přepočet!R27</f>
        <v>0</v>
      </c>
      <c r="O27" s="103">
        <f>'Model opční 2 (MF)'!O27*Přepočet!S27</f>
        <v>0</v>
      </c>
      <c r="P27" s="103">
        <f>'Model opční 2 (MF)'!P27*Přepočet!T27</f>
        <v>0</v>
      </c>
      <c r="Q27" s="103">
        <f>'Model opční 2 (MF)'!Q27*Přepočet!U27</f>
        <v>0</v>
      </c>
      <c r="R27" s="103">
        <f>'Model opční 2 (MF)'!R27*Přepočet!V27</f>
        <v>0</v>
      </c>
      <c r="S27" s="103">
        <f>'Model opční 2 (MF)'!S27*Přepočet!W27</f>
        <v>0</v>
      </c>
      <c r="T27" s="103">
        <f>'Model opční 2 (MF)'!T27*Přepočet!X27</f>
        <v>0</v>
      </c>
      <c r="U27" s="103">
        <f>'Model opční 2 (MF)'!U27*Přepočet!Y27</f>
        <v>0</v>
      </c>
      <c r="V27" s="103">
        <f>'Model opční 2 (MF)'!V27*Přepočet!Z27</f>
        <v>0</v>
      </c>
      <c r="W27" s="103">
        <f>'Model opční 2 (MF)'!W27*Přepočet!AA27</f>
        <v>0</v>
      </c>
      <c r="X27" s="103">
        <f>'Model opční 2 (MF)'!X27*Přepočet!AB27</f>
        <v>0</v>
      </c>
      <c r="Y27" s="103">
        <f>'Model opční 2 (MF)'!Y27*Přepočet!AC27</f>
        <v>0</v>
      </c>
      <c r="Z27" s="103">
        <f>'Model opční 2 (MF)'!Z27*Přepočet!AD27</f>
        <v>0</v>
      </c>
      <c r="AA27" s="103">
        <f>'Model opční 2 (MF)'!AA27*Přepočet!AE27</f>
        <v>0</v>
      </c>
      <c r="AB27" s="103">
        <f>'Model opční 2 (MF)'!AB27*Přepočet!AF27</f>
        <v>0</v>
      </c>
      <c r="AC27" s="103">
        <f>'Model opční 2 (MF)'!AC27*Přepočet!AG27</f>
        <v>0</v>
      </c>
      <c r="AD27" s="103">
        <f>'Model opční 2 (MF)'!AD27*Přepočet!AH27</f>
        <v>0</v>
      </c>
      <c r="AE27" s="103">
        <f>'Model opční 2 (MF)'!AE27*Přepočet!AI27</f>
        <v>0</v>
      </c>
      <c r="AF27" s="103">
        <f>'Model opční 2 (MF)'!AF27*Přepočet!AJ27</f>
        <v>0</v>
      </c>
      <c r="AG27" s="103">
        <f>'Model opční 2 (MF)'!AG27*Přepočet!AK27</f>
        <v>0</v>
      </c>
      <c r="AH27" s="103">
        <f>'Model opční 2 (MF)'!AH27*Přepočet!AL27</f>
        <v>0</v>
      </c>
      <c r="AI27" s="103">
        <f>'Model opční 2 (MF)'!AI27*Přepočet!AM27</f>
        <v>0</v>
      </c>
      <c r="AJ27" s="103">
        <f>'Model opční 2 (MF)'!AJ27*Přepočet!AN27</f>
        <v>0</v>
      </c>
      <c r="AK27" s="103">
        <f>'Model opční 2 (MF)'!AK27*Přepočet!AO27</f>
        <v>0</v>
      </c>
      <c r="AL27" s="136">
        <f t="shared" si="1"/>
        <v>0</v>
      </c>
      <c r="AM27" s="136">
        <f t="shared" si="0"/>
        <v>0</v>
      </c>
      <c r="AN27" s="910">
        <f>'Model výchozí (MV)'!AP27</f>
        <v>0</v>
      </c>
      <c r="AO27" s="911">
        <f>'Model výchozí (MV)'!AQ27</f>
        <v>0</v>
      </c>
      <c r="AP27" s="911">
        <f>'Model výchozí (MV)'!AR27</f>
        <v>0</v>
      </c>
      <c r="AQ27" s="912">
        <f>'Model výchozí (MV)'!AS27</f>
        <v>1</v>
      </c>
    </row>
    <row r="28" spans="1:43" ht="15" thickBot="1" x14ac:dyDescent="0.35">
      <c r="A28" s="10">
        <v>16</v>
      </c>
      <c r="B28" s="115" t="s">
        <v>119</v>
      </c>
      <c r="C28" s="430"/>
      <c r="D28" s="431"/>
      <c r="E28" s="423">
        <f>'Model opční 2 (MF)'!E28*Přepočet!I28</f>
        <v>0</v>
      </c>
      <c r="F28" s="425">
        <f>'Model opční 2 (MF)'!F28*Přepočet!J28</f>
        <v>0</v>
      </c>
      <c r="G28" s="425">
        <f>'Model opční 2 (MF)'!G28*Přepočet!K28</f>
        <v>0</v>
      </c>
      <c r="H28" s="425">
        <f>'Model opční 2 (MF)'!H28*Přepočet!L28</f>
        <v>0</v>
      </c>
      <c r="I28" s="425">
        <f>'Model opční 2 (MF)'!I28*Přepočet!M28</f>
        <v>0</v>
      </c>
      <c r="J28" s="425">
        <f>'Model opční 2 (MF)'!J28*Přepočet!N28</f>
        <v>0</v>
      </c>
      <c r="K28" s="425">
        <f>'Model opční 2 (MF)'!K28*Přepočet!O28</f>
        <v>0</v>
      </c>
      <c r="L28" s="425">
        <f>'Model opční 2 (MF)'!L28*Přepočet!P28</f>
        <v>0</v>
      </c>
      <c r="M28" s="425">
        <f>'Model opční 2 (MF)'!M28*Přepočet!Q28</f>
        <v>0</v>
      </c>
      <c r="N28" s="425">
        <f>'Model opční 2 (MF)'!N28*Přepočet!R28</f>
        <v>0</v>
      </c>
      <c r="O28" s="425">
        <f>'Model opční 2 (MF)'!O28*Přepočet!S28</f>
        <v>0</v>
      </c>
      <c r="P28" s="425">
        <f>'Model opční 2 (MF)'!P28*Přepočet!T28</f>
        <v>0</v>
      </c>
      <c r="Q28" s="425">
        <f>'Model opční 2 (MF)'!Q28*Přepočet!U28</f>
        <v>0</v>
      </c>
      <c r="R28" s="425">
        <f>'Model opční 2 (MF)'!R28*Přepočet!V28</f>
        <v>0</v>
      </c>
      <c r="S28" s="425">
        <f>'Model opční 2 (MF)'!S28*Přepočet!W28</f>
        <v>0</v>
      </c>
      <c r="T28" s="425">
        <f>'Model opční 2 (MF)'!T28*Přepočet!X28</f>
        <v>0</v>
      </c>
      <c r="U28" s="425">
        <f>'Model opční 2 (MF)'!U28*Přepočet!Y28</f>
        <v>0</v>
      </c>
      <c r="V28" s="425">
        <f>'Model opční 2 (MF)'!V28*Přepočet!Z28</f>
        <v>0</v>
      </c>
      <c r="W28" s="425">
        <f>'Model opční 2 (MF)'!W28*Přepočet!AA28</f>
        <v>0</v>
      </c>
      <c r="X28" s="425">
        <f>'Model opční 2 (MF)'!X28*Přepočet!AB28</f>
        <v>0</v>
      </c>
      <c r="Y28" s="425">
        <f>'Model opční 2 (MF)'!Y28*Přepočet!AC28</f>
        <v>0</v>
      </c>
      <c r="Z28" s="425">
        <f>'Model opční 2 (MF)'!Z28*Přepočet!AD28</f>
        <v>0</v>
      </c>
      <c r="AA28" s="425">
        <f>'Model opční 2 (MF)'!AA28*Přepočet!AE28</f>
        <v>0</v>
      </c>
      <c r="AB28" s="425">
        <f>'Model opční 2 (MF)'!AB28*Přepočet!AF28</f>
        <v>0</v>
      </c>
      <c r="AC28" s="425">
        <f>'Model opční 2 (MF)'!AC28*Přepočet!AG28</f>
        <v>0</v>
      </c>
      <c r="AD28" s="425">
        <f>'Model opční 2 (MF)'!AD28*Přepočet!AH28</f>
        <v>0</v>
      </c>
      <c r="AE28" s="425">
        <f>'Model opční 2 (MF)'!AE28*Přepočet!AI28</f>
        <v>0</v>
      </c>
      <c r="AF28" s="425">
        <f>'Model opční 2 (MF)'!AF28*Přepočet!AJ28</f>
        <v>0</v>
      </c>
      <c r="AG28" s="425">
        <f>'Model opční 2 (MF)'!AG28*Přepočet!AK28</f>
        <v>0</v>
      </c>
      <c r="AH28" s="425">
        <f>'Model opční 2 (MF)'!AH28*Přepočet!AL28</f>
        <v>0</v>
      </c>
      <c r="AI28" s="425">
        <f>'Model opční 2 (MF)'!AI28*Přepočet!AM28</f>
        <v>0</v>
      </c>
      <c r="AJ28" s="425">
        <f>'Model opční 2 (MF)'!AJ28*Přepočet!AN28</f>
        <v>0</v>
      </c>
      <c r="AK28" s="425">
        <f>'Model opční 2 (MF)'!AK28*Přepočet!AO28</f>
        <v>0</v>
      </c>
      <c r="AL28" s="424">
        <f t="shared" si="1"/>
        <v>0</v>
      </c>
      <c r="AM28" s="424">
        <f t="shared" si="0"/>
        <v>0</v>
      </c>
      <c r="AN28" s="918">
        <f>'Model výchozí (MV)'!AP28</f>
        <v>0</v>
      </c>
      <c r="AO28" s="919">
        <f>'Model výchozí (MV)'!AQ28</f>
        <v>0</v>
      </c>
      <c r="AP28" s="919">
        <f>'Model výchozí (MV)'!AR28</f>
        <v>0</v>
      </c>
      <c r="AQ28" s="920">
        <f>'Model výchozí (MV)'!AS28</f>
        <v>1</v>
      </c>
    </row>
    <row r="29" spans="1:43" ht="16.2" thickBot="1" x14ac:dyDescent="0.4">
      <c r="A29" s="427">
        <v>21</v>
      </c>
      <c r="B29" s="204" t="s">
        <v>489</v>
      </c>
      <c r="C29" s="428"/>
      <c r="D29" s="429" t="s">
        <v>636</v>
      </c>
      <c r="E29" s="422">
        <f t="shared" ref="E29:AK29" si="2">SUM(E3:E28)</f>
        <v>0</v>
      </c>
      <c r="F29" s="422">
        <f t="shared" si="2"/>
        <v>0</v>
      </c>
      <c r="G29" s="422">
        <f t="shared" si="2"/>
        <v>0</v>
      </c>
      <c r="H29" s="422">
        <f t="shared" si="2"/>
        <v>0</v>
      </c>
      <c r="I29" s="422">
        <f t="shared" si="2"/>
        <v>0</v>
      </c>
      <c r="J29" s="422">
        <f t="shared" si="2"/>
        <v>0</v>
      </c>
      <c r="K29" s="422">
        <f t="shared" si="2"/>
        <v>0</v>
      </c>
      <c r="L29" s="422">
        <f t="shared" si="2"/>
        <v>0</v>
      </c>
      <c r="M29" s="422">
        <f t="shared" si="2"/>
        <v>0</v>
      </c>
      <c r="N29" s="422">
        <f t="shared" si="2"/>
        <v>0</v>
      </c>
      <c r="O29" s="422">
        <f t="shared" si="2"/>
        <v>0</v>
      </c>
      <c r="P29" s="422">
        <f t="shared" si="2"/>
        <v>0</v>
      </c>
      <c r="Q29" s="422">
        <f t="shared" si="2"/>
        <v>0</v>
      </c>
      <c r="R29" s="422">
        <f t="shared" si="2"/>
        <v>0</v>
      </c>
      <c r="S29" s="422">
        <f t="shared" si="2"/>
        <v>0</v>
      </c>
      <c r="T29" s="422">
        <f t="shared" si="2"/>
        <v>0</v>
      </c>
      <c r="U29" s="422">
        <f t="shared" si="2"/>
        <v>0</v>
      </c>
      <c r="V29" s="422">
        <f t="shared" si="2"/>
        <v>0</v>
      </c>
      <c r="W29" s="422">
        <f t="shared" si="2"/>
        <v>0</v>
      </c>
      <c r="X29" s="422">
        <f t="shared" si="2"/>
        <v>0</v>
      </c>
      <c r="Y29" s="422">
        <f t="shared" si="2"/>
        <v>0</v>
      </c>
      <c r="Z29" s="422">
        <f t="shared" si="2"/>
        <v>0</v>
      </c>
      <c r="AA29" s="422">
        <f t="shared" si="2"/>
        <v>0</v>
      </c>
      <c r="AB29" s="422">
        <f t="shared" si="2"/>
        <v>0</v>
      </c>
      <c r="AC29" s="422">
        <f t="shared" si="2"/>
        <v>0</v>
      </c>
      <c r="AD29" s="422">
        <f t="shared" si="2"/>
        <v>0</v>
      </c>
      <c r="AE29" s="422">
        <f t="shared" si="2"/>
        <v>0</v>
      </c>
      <c r="AF29" s="422">
        <f t="shared" si="2"/>
        <v>0</v>
      </c>
      <c r="AG29" s="422">
        <f t="shared" si="2"/>
        <v>0</v>
      </c>
      <c r="AH29" s="422">
        <f t="shared" si="2"/>
        <v>0</v>
      </c>
      <c r="AI29" s="422">
        <f t="shared" si="2"/>
        <v>0</v>
      </c>
      <c r="AJ29" s="422">
        <f t="shared" si="2"/>
        <v>0</v>
      </c>
      <c r="AK29" s="422">
        <f t="shared" si="2"/>
        <v>0</v>
      </c>
      <c r="AL29" s="432">
        <f t="shared" ref="AL29:AL37" si="3">SUM(E29:AK29)</f>
        <v>0</v>
      </c>
      <c r="AM29" s="433">
        <f t="shared" si="0"/>
        <v>0</v>
      </c>
      <c r="AN29" s="921">
        <f>SUMPRODUCT($AL3:$AL28,AN3:AN28)</f>
        <v>0</v>
      </c>
      <c r="AO29" s="921">
        <f>SUMPRODUCT($AL3:$AL28,AO3:AO28)</f>
        <v>0</v>
      </c>
      <c r="AP29" s="921">
        <f>SUMPRODUCT($AL3:$AL28,AP3:AP28)</f>
        <v>0</v>
      </c>
      <c r="AQ29" s="922">
        <f>SUMPRODUCT($AL3:$AL28,AQ3:AQ28)</f>
        <v>0</v>
      </c>
    </row>
    <row r="30" spans="1:43" ht="15" hidden="1" thickBot="1" x14ac:dyDescent="0.35">
      <c r="A30" s="17"/>
      <c r="B30" s="71"/>
      <c r="C30" s="64"/>
      <c r="D30" s="65"/>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26"/>
      <c r="AM30" s="131"/>
      <c r="AN30" s="923"/>
      <c r="AO30" s="923"/>
      <c r="AP30" s="923"/>
      <c r="AQ30" s="924"/>
    </row>
    <row r="31" spans="1:43" ht="15" hidden="1" thickBot="1" x14ac:dyDescent="0.35">
      <c r="A31" s="9"/>
      <c r="B31" s="67"/>
      <c r="C31" s="64"/>
      <c r="D31" s="65"/>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26"/>
      <c r="AM31" s="132"/>
      <c r="AN31" s="925"/>
      <c r="AO31" s="925"/>
      <c r="AP31" s="925"/>
      <c r="AQ31" s="926"/>
    </row>
    <row r="32" spans="1:43" ht="15" hidden="1" thickBot="1" x14ac:dyDescent="0.35">
      <c r="A32" s="9"/>
      <c r="B32" s="67"/>
      <c r="C32" s="64"/>
      <c r="D32" s="65"/>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6"/>
      <c r="AM32" s="132"/>
      <c r="AN32" s="925"/>
      <c r="AO32" s="925"/>
      <c r="AP32" s="925"/>
      <c r="AQ32" s="926"/>
    </row>
    <row r="33" spans="1:43" ht="15" hidden="1" thickBot="1" x14ac:dyDescent="0.35">
      <c r="A33" s="9"/>
      <c r="B33" s="67"/>
      <c r="C33" s="64"/>
      <c r="D33" s="68"/>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26"/>
      <c r="AM33" s="132"/>
      <c r="AN33" s="925"/>
      <c r="AO33" s="925"/>
      <c r="AP33" s="925"/>
      <c r="AQ33" s="926"/>
    </row>
    <row r="34" spans="1:43" ht="15" hidden="1" thickBot="1" x14ac:dyDescent="0.35">
      <c r="A34" s="4"/>
      <c r="B34" s="45"/>
      <c r="C34" s="72"/>
      <c r="D34" s="7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26"/>
      <c r="AM34" s="132"/>
      <c r="AN34" s="927"/>
      <c r="AO34" s="927"/>
      <c r="AP34" s="927"/>
      <c r="AQ34" s="928"/>
    </row>
    <row r="35" spans="1:43" ht="15" hidden="1" thickBot="1" x14ac:dyDescent="0.35">
      <c r="A35" s="56"/>
      <c r="B35" s="72"/>
      <c r="C35" s="72"/>
      <c r="D35" s="73"/>
      <c r="E35" s="55"/>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54"/>
      <c r="AM35" s="133"/>
      <c r="AN35" s="927"/>
      <c r="AO35" s="927"/>
      <c r="AP35" s="927"/>
      <c r="AQ35" s="928"/>
    </row>
    <row r="36" spans="1:43" ht="15" hidden="1" thickBot="1" x14ac:dyDescent="0.35">
      <c r="A36" s="57"/>
      <c r="B36" s="74"/>
      <c r="C36" s="74"/>
      <c r="D36" s="75"/>
      <c r="E36" s="58"/>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59"/>
      <c r="AM36" s="134"/>
      <c r="AN36" s="929"/>
      <c r="AO36" s="929"/>
      <c r="AP36" s="929"/>
      <c r="AQ36" s="930"/>
    </row>
    <row r="37" spans="1:43" ht="15" x14ac:dyDescent="0.35">
      <c r="A37" s="9">
        <v>26</v>
      </c>
      <c r="B37" s="67" t="s">
        <v>490</v>
      </c>
      <c r="C37" s="67"/>
      <c r="D37" s="76" t="s">
        <v>437</v>
      </c>
      <c r="E37" s="49">
        <f>'Provoz opční 2'!C3</f>
        <v>0</v>
      </c>
      <c r="F37" s="49">
        <f>'Provoz opční 2'!D3</f>
        <v>0</v>
      </c>
      <c r="G37" s="49">
        <f>'Provoz opční 2'!E3</f>
        <v>0</v>
      </c>
      <c r="H37" s="49">
        <f>'Provoz opční 2'!F3</f>
        <v>0</v>
      </c>
      <c r="I37" s="49">
        <f>'Provoz opční 2'!G3</f>
        <v>0</v>
      </c>
      <c r="J37" s="49">
        <f>'Provoz opční 2'!H3</f>
        <v>0</v>
      </c>
      <c r="K37" s="49">
        <f>'Provoz opční 2'!I3</f>
        <v>928493.59999999986</v>
      </c>
      <c r="L37" s="49">
        <f>'Provoz opční 2'!J3</f>
        <v>1574632.2999999998</v>
      </c>
      <c r="M37" s="49">
        <f>'Provoz opční 2'!K3</f>
        <v>1574632.2999999998</v>
      </c>
      <c r="N37" s="49">
        <f>'Provoz opční 2'!L3</f>
        <v>1574632.2999999998</v>
      </c>
      <c r="O37" s="49">
        <f>'Provoz opční 2'!M3</f>
        <v>1574632.2999999998</v>
      </c>
      <c r="P37" s="49">
        <f>'Provoz opční 2'!N3</f>
        <v>1574632.2999999998</v>
      </c>
      <c r="Q37" s="49">
        <f>'Provoz opční 2'!O3</f>
        <v>1574632.2999999998</v>
      </c>
      <c r="R37" s="49">
        <f>'Provoz opční 2'!P3</f>
        <v>1574632.2999999998</v>
      </c>
      <c r="S37" s="49">
        <f>'Provoz opční 2'!Q3</f>
        <v>1574632.2999999998</v>
      </c>
      <c r="T37" s="49">
        <f>'Provoz opční 2'!R3</f>
        <v>1574632.2999999998</v>
      </c>
      <c r="U37" s="49">
        <f>'Provoz opční 2'!S3</f>
        <v>1574632.2999999998</v>
      </c>
      <c r="V37" s="49">
        <f>'Provoz opční 2'!T3</f>
        <v>1574632.2999999998</v>
      </c>
      <c r="W37" s="49">
        <f>'Provoz opční 2'!U3</f>
        <v>1574632.2999999998</v>
      </c>
      <c r="X37" s="49">
        <f>'Provoz opční 2'!V3</f>
        <v>1574632.2999999998</v>
      </c>
      <c r="Y37" s="49">
        <f>'Provoz opční 2'!W3</f>
        <v>1574632.2999999998</v>
      </c>
      <c r="Z37" s="49">
        <f>'Provoz opční 2'!X3</f>
        <v>1574632.2999999998</v>
      </c>
      <c r="AA37" s="49">
        <f>'Provoz opční 2'!Y3</f>
        <v>1574632.2999999998</v>
      </c>
      <c r="AB37" s="49">
        <f>'Provoz opční 2'!Z3</f>
        <v>1574632.2999999998</v>
      </c>
      <c r="AC37" s="49">
        <f>'Provoz opční 2'!AA3</f>
        <v>1574632.2999999998</v>
      </c>
      <c r="AD37" s="49">
        <f>'Provoz opční 2'!AB3</f>
        <v>1574632.2999999998</v>
      </c>
      <c r="AE37" s="49">
        <f>'Provoz opční 2'!AC3</f>
        <v>1574632.2999999998</v>
      </c>
      <c r="AF37" s="49">
        <f>'Provoz opční 2'!AD3</f>
        <v>1574632.2999999998</v>
      </c>
      <c r="AG37" s="49">
        <f>'Provoz opční 2'!AE3</f>
        <v>1574632.2999999998</v>
      </c>
      <c r="AH37" s="49">
        <f>'Provoz opční 2'!AF3</f>
        <v>1574632.2999999998</v>
      </c>
      <c r="AI37" s="49">
        <f>'Provoz opční 2'!AG3</f>
        <v>1574632.2999999998</v>
      </c>
      <c r="AJ37" s="49">
        <f>'Provoz opční 2'!AH3</f>
        <v>1574632.2999999998</v>
      </c>
      <c r="AK37" s="49">
        <f>'Provoz opční 2'!AI3</f>
        <v>1574632.2999999998</v>
      </c>
      <c r="AL37" s="48">
        <f t="shared" si="3"/>
        <v>41868933.399999991</v>
      </c>
      <c r="AM37" s="420" t="s">
        <v>134</v>
      </c>
      <c r="AN37" s="914">
        <f>$AL37</f>
        <v>41868933.399999991</v>
      </c>
      <c r="AO37" s="914">
        <f>$AL37</f>
        <v>41868933.399999991</v>
      </c>
      <c r="AP37" s="914">
        <f t="shared" ref="AP37:AQ37" si="4">$AL37</f>
        <v>41868933.399999991</v>
      </c>
      <c r="AQ37" s="901">
        <f t="shared" si="4"/>
        <v>41868933.399999991</v>
      </c>
    </row>
    <row r="38" spans="1:43" s="113" customFormat="1" ht="16.2" thickBot="1" x14ac:dyDescent="0.4">
      <c r="A38" s="5">
        <v>27</v>
      </c>
      <c r="B38" s="69" t="s">
        <v>491</v>
      </c>
      <c r="C38" s="69"/>
      <c r="D38" s="70" t="s">
        <v>637</v>
      </c>
      <c r="E38" s="392">
        <f t="shared" ref="E38:AQ38" si="5">IFERROR(E29/E37,0)</f>
        <v>0</v>
      </c>
      <c r="F38" s="392">
        <f t="shared" si="5"/>
        <v>0</v>
      </c>
      <c r="G38" s="392">
        <f t="shared" si="5"/>
        <v>0</v>
      </c>
      <c r="H38" s="392">
        <f t="shared" si="5"/>
        <v>0</v>
      </c>
      <c r="I38" s="392">
        <f t="shared" si="5"/>
        <v>0</v>
      </c>
      <c r="J38" s="392">
        <f t="shared" si="5"/>
        <v>0</v>
      </c>
      <c r="K38" s="392">
        <f t="shared" si="5"/>
        <v>0</v>
      </c>
      <c r="L38" s="392">
        <f t="shared" si="5"/>
        <v>0</v>
      </c>
      <c r="M38" s="392">
        <f t="shared" si="5"/>
        <v>0</v>
      </c>
      <c r="N38" s="392">
        <f t="shared" si="5"/>
        <v>0</v>
      </c>
      <c r="O38" s="392">
        <f t="shared" si="5"/>
        <v>0</v>
      </c>
      <c r="P38" s="392">
        <f t="shared" si="5"/>
        <v>0</v>
      </c>
      <c r="Q38" s="392">
        <f t="shared" si="5"/>
        <v>0</v>
      </c>
      <c r="R38" s="392">
        <f t="shared" si="5"/>
        <v>0</v>
      </c>
      <c r="S38" s="392">
        <f t="shared" si="5"/>
        <v>0</v>
      </c>
      <c r="T38" s="392">
        <f t="shared" si="5"/>
        <v>0</v>
      </c>
      <c r="U38" s="392">
        <f t="shared" si="5"/>
        <v>0</v>
      </c>
      <c r="V38" s="392">
        <f t="shared" si="5"/>
        <v>0</v>
      </c>
      <c r="W38" s="392">
        <f t="shared" si="5"/>
        <v>0</v>
      </c>
      <c r="X38" s="392">
        <f t="shared" si="5"/>
        <v>0</v>
      </c>
      <c r="Y38" s="392">
        <f t="shared" si="5"/>
        <v>0</v>
      </c>
      <c r="Z38" s="392">
        <f t="shared" si="5"/>
        <v>0</v>
      </c>
      <c r="AA38" s="392">
        <f t="shared" si="5"/>
        <v>0</v>
      </c>
      <c r="AB38" s="392">
        <f t="shared" si="5"/>
        <v>0</v>
      </c>
      <c r="AC38" s="392">
        <f t="shared" si="5"/>
        <v>0</v>
      </c>
      <c r="AD38" s="392">
        <f t="shared" si="5"/>
        <v>0</v>
      </c>
      <c r="AE38" s="392">
        <f t="shared" si="5"/>
        <v>0</v>
      </c>
      <c r="AF38" s="392">
        <f t="shared" si="5"/>
        <v>0</v>
      </c>
      <c r="AG38" s="392">
        <f t="shared" si="5"/>
        <v>0</v>
      </c>
      <c r="AH38" s="392">
        <f t="shared" si="5"/>
        <v>0</v>
      </c>
      <c r="AI38" s="392">
        <f t="shared" si="5"/>
        <v>0</v>
      </c>
      <c r="AJ38" s="392">
        <f t="shared" si="5"/>
        <v>0</v>
      </c>
      <c r="AK38" s="392">
        <f t="shared" si="5"/>
        <v>0</v>
      </c>
      <c r="AL38" s="111">
        <f t="shared" si="5"/>
        <v>0</v>
      </c>
      <c r="AM38" s="393" t="s">
        <v>134</v>
      </c>
      <c r="AN38" s="915">
        <f>IFERROR(AN29/AN37,0)</f>
        <v>0</v>
      </c>
      <c r="AO38" s="915">
        <f>IFERROR(AO29/AO37,0)</f>
        <v>0</v>
      </c>
      <c r="AP38" s="915">
        <f>IFERROR(AP29/AP37,0)</f>
        <v>0</v>
      </c>
      <c r="AQ38" s="903">
        <f t="shared" si="5"/>
        <v>0</v>
      </c>
    </row>
    <row r="39" spans="1:43" ht="14.4" x14ac:dyDescent="0.3"/>
  </sheetData>
  <sheetProtection algorithmName="SHA-512" hashValue="+svudOWfQS2J/z6NxmoDBHnhVf6duPKOP5xTEREMIrYlqisxiYrLYvuh4Xto/lw+ZOw3qiK60g1UCsLaiCG2VA==" saltValue="rIM1B/YDPFfwKmblx9MWVQ==" spinCount="100000" sheet="1" objects="1" scenarios="1"/>
  <mergeCells count="1">
    <mergeCell ref="AN1:AQ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B34DC-A6D3-4B18-8670-4C106D602994}">
  <sheetPr>
    <tabColor theme="0" tint="-0.499984740745262"/>
  </sheetPr>
  <dimension ref="A1:F7"/>
  <sheetViews>
    <sheetView showGridLines="0" zoomScaleNormal="100" workbookViewId="0">
      <selection activeCell="B7" sqref="B7"/>
    </sheetView>
  </sheetViews>
  <sheetFormatPr defaultColWidth="0" defaultRowHeight="14.4" zeroHeight="1" x14ac:dyDescent="0.3"/>
  <cols>
    <col min="1" max="1" width="50.6640625" style="1" customWidth="1"/>
    <col min="2" max="4" width="12.6640625" style="1" customWidth="1"/>
    <col min="5" max="5" width="2.6640625" style="1" customWidth="1"/>
    <col min="6" max="6" width="12.33203125" style="1" hidden="1" customWidth="1"/>
    <col min="7" max="16384" width="8.88671875" style="1" hidden="1"/>
  </cols>
  <sheetData>
    <row r="1" spans="1:6" x14ac:dyDescent="0.3">
      <c r="A1" s="18" t="s">
        <v>148</v>
      </c>
      <c r="B1" s="19"/>
      <c r="C1" s="19"/>
      <c r="D1" s="692"/>
    </row>
    <row r="2" spans="1:6" ht="15" thickBot="1" x14ac:dyDescent="0.35">
      <c r="A2" s="6" t="s">
        <v>617</v>
      </c>
      <c r="B2" s="155" t="s">
        <v>618</v>
      </c>
      <c r="C2" s="7" t="s">
        <v>78</v>
      </c>
      <c r="D2" s="8" t="s">
        <v>619</v>
      </c>
    </row>
    <row r="3" spans="1:6" ht="15" thickTop="1" x14ac:dyDescent="0.3">
      <c r="A3" s="678" t="s">
        <v>146</v>
      </c>
      <c r="B3" s="682" t="s">
        <v>411</v>
      </c>
      <c r="C3" s="686">
        <f>'MV Přepočet'!$AL$29</f>
        <v>0</v>
      </c>
      <c r="D3" s="691">
        <v>1</v>
      </c>
    </row>
    <row r="4" spans="1:6" x14ac:dyDescent="0.3">
      <c r="A4" s="679" t="s">
        <v>486</v>
      </c>
      <c r="B4" s="683" t="s">
        <v>510</v>
      </c>
      <c r="C4" s="104">
        <f>'ME Přepočet'!$AL$29</f>
        <v>0</v>
      </c>
      <c r="D4" s="690">
        <v>0.6</v>
      </c>
    </row>
    <row r="5" spans="1:6" ht="15" thickBot="1" x14ac:dyDescent="0.35">
      <c r="A5" s="680" t="s">
        <v>489</v>
      </c>
      <c r="B5" s="684" t="s">
        <v>513</v>
      </c>
      <c r="C5" s="687">
        <f>'MF Přepočet'!$AL$29</f>
        <v>0</v>
      </c>
      <c r="D5" s="690">
        <v>0.6</v>
      </c>
    </row>
    <row r="6" spans="1:6" ht="15" thickBot="1" x14ac:dyDescent="0.35">
      <c r="A6" s="681" t="s">
        <v>492</v>
      </c>
      <c r="B6" s="685"/>
      <c r="C6" s="688">
        <f>SUMPRODUCT(C3:C5,D3:D5)</f>
        <v>0</v>
      </c>
      <c r="D6" s="689" t="s">
        <v>134</v>
      </c>
      <c r="F6" s="51"/>
    </row>
    <row r="7" spans="1:6" x14ac:dyDescent="0.3"/>
  </sheetData>
  <sheetProtection algorithmName="SHA-512" hashValue="2v4mbepuBntpNCjwCUDCAYZsUKsLejMevUZSjjzcacKsBpQmam9LEvo2VkzhbfJ7XFEr2SdWJ/JIppOzMwfcRw==" saltValue="x84aKTKAb26Kul9ZhwOF/Q==" spinCount="100000" sheet="1" objects="1" scenarios="1"/>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4D66-2E0C-4021-BB83-D8A8C6E7CACA}">
  <sheetPr>
    <tabColor theme="1"/>
  </sheetPr>
  <dimension ref="A1:AR29"/>
  <sheetViews>
    <sheetView showGridLines="0" zoomScaleNormal="100" workbookViewId="0">
      <pane xSplit="4" topLeftCell="E1" activePane="topRight" state="frozen"/>
      <selection pane="topRight" activeCell="A12" sqref="A12"/>
    </sheetView>
  </sheetViews>
  <sheetFormatPr defaultColWidth="0" defaultRowHeight="14.4" zeroHeight="1" x14ac:dyDescent="0.3"/>
  <cols>
    <col min="1" max="1" width="4.33203125" style="1" customWidth="1"/>
    <col min="2" max="2" width="42.6640625" style="1" customWidth="1"/>
    <col min="3" max="3" width="5" style="1" bestFit="1" customWidth="1"/>
    <col min="4" max="4" width="21.6640625" style="1" customWidth="1"/>
    <col min="5" max="41" width="9.109375" style="1" customWidth="1"/>
    <col min="42" max="42" width="65.6640625" style="1" bestFit="1" customWidth="1"/>
    <col min="43" max="43" width="2.6640625" style="1" customWidth="1"/>
    <col min="44" max="44" width="0" style="1" hidden="1" customWidth="1"/>
    <col min="45" max="16384" width="8.88671875" style="1" hidden="1"/>
  </cols>
  <sheetData>
    <row r="1" spans="1:42" x14ac:dyDescent="0.3">
      <c r="A1" s="138" t="s">
        <v>149</v>
      </c>
      <c r="B1" s="139"/>
      <c r="C1" s="139"/>
      <c r="D1" s="140"/>
      <c r="E1" s="12" t="str">
        <f>'Model výchozí (MV)'!E1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43" t="s">
        <v>8</v>
      </c>
    </row>
    <row r="2" spans="1:42" ht="15" thickBot="1" x14ac:dyDescent="0.35">
      <c r="A2" s="6" t="s">
        <v>631</v>
      </c>
      <c r="B2" s="141"/>
      <c r="C2" s="7"/>
      <c r="D2" s="142"/>
      <c r="E2" s="7">
        <v>2025</v>
      </c>
      <c r="F2" s="7">
        <f>E2+1</f>
        <v>2026</v>
      </c>
      <c r="G2" s="7">
        <f t="shared" ref="G2:H2" si="0">F2+1</f>
        <v>2027</v>
      </c>
      <c r="H2" s="7">
        <f t="shared" si="0"/>
        <v>2028</v>
      </c>
      <c r="I2" s="7" t="str">
        <f>'Model výchozí (MV)'!E2</f>
        <v>XII/29</v>
      </c>
      <c r="J2" s="7" t="str">
        <f>'Model výchozí (MV)'!F2</f>
        <v>I-VI/30</v>
      </c>
      <c r="K2" s="7" t="str">
        <f>'Model výchozí (MV)'!G2</f>
        <v>VI-XII/30</v>
      </c>
      <c r="L2" s="7" t="str">
        <f>'Model výchozí (MV)'!H2</f>
        <v>XII/30</v>
      </c>
      <c r="M2" s="7">
        <f>'Model výchozí (MV)'!I2</f>
        <v>2031</v>
      </c>
      <c r="N2" s="7">
        <f>'Model výchozí (MV)'!J2</f>
        <v>2032</v>
      </c>
      <c r="O2" s="7">
        <f>'Model výchozí (MV)'!K2</f>
        <v>2033</v>
      </c>
      <c r="P2" s="7">
        <f>'Model výchozí (MV)'!L2</f>
        <v>2034</v>
      </c>
      <c r="Q2" s="7">
        <f>'Model výchozí (MV)'!M2</f>
        <v>2035</v>
      </c>
      <c r="R2" s="7">
        <f>'Model výchozí (MV)'!N2</f>
        <v>2036</v>
      </c>
      <c r="S2" s="7">
        <f>'Model výchozí (MV)'!O2</f>
        <v>2037</v>
      </c>
      <c r="T2" s="7">
        <f>'Model výchozí (MV)'!P2</f>
        <v>2038</v>
      </c>
      <c r="U2" s="7">
        <f>'Model výchozí (MV)'!Q2</f>
        <v>2039</v>
      </c>
      <c r="V2" s="7">
        <f>'Model výchozí (MV)'!R2</f>
        <v>2040</v>
      </c>
      <c r="W2" s="7">
        <f>'Model výchozí (MV)'!S2</f>
        <v>2041</v>
      </c>
      <c r="X2" s="7">
        <f>'Model výchozí (MV)'!T2</f>
        <v>2042</v>
      </c>
      <c r="Y2" s="7">
        <f>'Model výchozí (MV)'!U2</f>
        <v>2043</v>
      </c>
      <c r="Z2" s="7">
        <f>'Model výchozí (MV)'!V2</f>
        <v>2044</v>
      </c>
      <c r="AA2" s="7">
        <f>'Model výchozí (MV)'!W2</f>
        <v>2045</v>
      </c>
      <c r="AB2" s="7">
        <f>'Model výchozí (MV)'!X2</f>
        <v>2046</v>
      </c>
      <c r="AC2" s="7">
        <f>'Model výchozí (MV)'!Y2</f>
        <v>2047</v>
      </c>
      <c r="AD2" s="7">
        <f>'Model výchozí (MV)'!Z2</f>
        <v>2048</v>
      </c>
      <c r="AE2" s="7">
        <f>'Model výchozí (MV)'!AA2</f>
        <v>2049</v>
      </c>
      <c r="AF2" s="7">
        <f>'Model výchozí (MV)'!AB2</f>
        <v>2050</v>
      </c>
      <c r="AG2" s="7">
        <f>'Model výchozí (MV)'!AC2</f>
        <v>2051</v>
      </c>
      <c r="AH2" s="7">
        <f>'Model výchozí (MV)'!AD2</f>
        <v>2052</v>
      </c>
      <c r="AI2" s="7">
        <f>'Model výchozí (MV)'!AE2</f>
        <v>2053</v>
      </c>
      <c r="AJ2" s="7">
        <f>'Model výchozí (MV)'!AF2</f>
        <v>2054</v>
      </c>
      <c r="AK2" s="7">
        <f>'Model výchozí (MV)'!AG2</f>
        <v>2055</v>
      </c>
      <c r="AL2" s="7">
        <f>'Model výchozí (MV)'!AH2</f>
        <v>2056</v>
      </c>
      <c r="AM2" s="7">
        <f>'Model výchozí (MV)'!AI2</f>
        <v>2057</v>
      </c>
      <c r="AN2" s="7">
        <f>'Model výchozí (MV)'!AJ2</f>
        <v>2058</v>
      </c>
      <c r="AO2" s="7">
        <f>'Model výchozí (MV)'!AK2</f>
        <v>2059</v>
      </c>
      <c r="AP2" s="144" t="s">
        <v>150</v>
      </c>
    </row>
    <row r="3" spans="1:42" ht="15" thickTop="1" x14ac:dyDescent="0.3">
      <c r="A3" s="3">
        <f>'Model výchozí (MV)'!A3</f>
        <v>1</v>
      </c>
      <c r="B3" s="44" t="str">
        <f>'Model výchozí (MV)'!B3</f>
        <v>Trakční energie a palivo</v>
      </c>
      <c r="C3" s="62">
        <f>'Model výchozí (MV)'!C3</f>
        <v>1.1000000000000001</v>
      </c>
      <c r="D3" s="63" t="str">
        <f>'Model výchozí (MV)'!D3</f>
        <v>Elektrická energie</v>
      </c>
      <c r="E3" s="276">
        <v>210</v>
      </c>
      <c r="F3" s="276"/>
      <c r="G3" s="276"/>
      <c r="H3" s="276"/>
      <c r="I3" s="276"/>
      <c r="J3" s="276"/>
      <c r="K3" s="363">
        <f t="shared" ref="K3:K5" si="1">J3</f>
        <v>0</v>
      </c>
      <c r="L3" s="363">
        <f>J3</f>
        <v>0</v>
      </c>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297" t="s">
        <v>151</v>
      </c>
    </row>
    <row r="4" spans="1:42" x14ac:dyDescent="0.3">
      <c r="A4" s="4"/>
      <c r="B4" s="45"/>
      <c r="C4" s="64">
        <f>'Model výchozí (MV)'!C4</f>
        <v>1.2</v>
      </c>
      <c r="D4" s="65" t="str">
        <f>'Model výchozí (MV)'!D4</f>
        <v>Motorová nafta</v>
      </c>
      <c r="E4" s="298">
        <v>37.58</v>
      </c>
      <c r="F4" s="298"/>
      <c r="G4" s="298"/>
      <c r="H4" s="298"/>
      <c r="I4" s="298"/>
      <c r="J4" s="299"/>
      <c r="K4" s="364">
        <f t="shared" si="1"/>
        <v>0</v>
      </c>
      <c r="L4" s="364">
        <f>J4</f>
        <v>0</v>
      </c>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145" t="s">
        <v>152</v>
      </c>
    </row>
    <row r="5" spans="1:42" x14ac:dyDescent="0.3">
      <c r="A5" s="4">
        <f>'Model výchozí (MV)'!A5</f>
        <v>2</v>
      </c>
      <c r="B5" s="45" t="str">
        <f>'Model výchozí (MV)'!B5</f>
        <v>Netrakční energie a palivo</v>
      </c>
      <c r="C5" s="64"/>
      <c r="D5" s="65"/>
      <c r="E5" s="147">
        <v>151.30000000000001</v>
      </c>
      <c r="F5" s="277"/>
      <c r="G5" s="277"/>
      <c r="H5" s="277"/>
      <c r="I5" s="277"/>
      <c r="J5" s="147"/>
      <c r="K5" s="332">
        <f t="shared" si="1"/>
        <v>0</v>
      </c>
      <c r="L5" s="332">
        <f>J5</f>
        <v>0</v>
      </c>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50" t="s">
        <v>153</v>
      </c>
    </row>
    <row r="6" spans="1:42" x14ac:dyDescent="0.3">
      <c r="A6" s="4">
        <f>'Model výchozí (MV)'!A6</f>
        <v>3</v>
      </c>
      <c r="B6" s="45" t="str">
        <f>'Model výchozí (MV)'!B6</f>
        <v>Přímý materiál</v>
      </c>
      <c r="C6" s="64"/>
      <c r="D6" s="65"/>
      <c r="E6" s="331">
        <f>E5</f>
        <v>151.30000000000001</v>
      </c>
      <c r="F6" s="331">
        <f t="shared" ref="F6:AN6" si="2">F5</f>
        <v>0</v>
      </c>
      <c r="G6" s="331">
        <f t="shared" si="2"/>
        <v>0</v>
      </c>
      <c r="H6" s="331">
        <f t="shared" si="2"/>
        <v>0</v>
      </c>
      <c r="I6" s="331">
        <f t="shared" si="2"/>
        <v>0</v>
      </c>
      <c r="J6" s="331">
        <f t="shared" si="2"/>
        <v>0</v>
      </c>
      <c r="K6" s="331">
        <f t="shared" si="2"/>
        <v>0</v>
      </c>
      <c r="L6" s="331">
        <f t="shared" si="2"/>
        <v>0</v>
      </c>
      <c r="M6" s="331">
        <f t="shared" si="2"/>
        <v>0</v>
      </c>
      <c r="N6" s="331">
        <f t="shared" si="2"/>
        <v>0</v>
      </c>
      <c r="O6" s="331">
        <f t="shared" si="2"/>
        <v>0</v>
      </c>
      <c r="P6" s="331">
        <f t="shared" si="2"/>
        <v>0</v>
      </c>
      <c r="Q6" s="331">
        <f t="shared" si="2"/>
        <v>0</v>
      </c>
      <c r="R6" s="331">
        <f t="shared" si="2"/>
        <v>0</v>
      </c>
      <c r="S6" s="331">
        <f t="shared" si="2"/>
        <v>0</v>
      </c>
      <c r="T6" s="331">
        <f t="shared" si="2"/>
        <v>0</v>
      </c>
      <c r="U6" s="331">
        <f t="shared" si="2"/>
        <v>0</v>
      </c>
      <c r="V6" s="331">
        <f t="shared" si="2"/>
        <v>0</v>
      </c>
      <c r="W6" s="331">
        <f t="shared" si="2"/>
        <v>0</v>
      </c>
      <c r="X6" s="331">
        <f t="shared" si="2"/>
        <v>0</v>
      </c>
      <c r="Y6" s="331">
        <f t="shared" si="2"/>
        <v>0</v>
      </c>
      <c r="Z6" s="331">
        <f t="shared" si="2"/>
        <v>0</v>
      </c>
      <c r="AA6" s="331">
        <f t="shared" si="2"/>
        <v>0</v>
      </c>
      <c r="AB6" s="331">
        <f t="shared" si="2"/>
        <v>0</v>
      </c>
      <c r="AC6" s="331">
        <f t="shared" si="2"/>
        <v>0</v>
      </c>
      <c r="AD6" s="331">
        <f t="shared" si="2"/>
        <v>0</v>
      </c>
      <c r="AE6" s="331">
        <f t="shared" si="2"/>
        <v>0</v>
      </c>
      <c r="AF6" s="331">
        <f t="shared" si="2"/>
        <v>0</v>
      </c>
      <c r="AG6" s="331">
        <f t="shared" si="2"/>
        <v>0</v>
      </c>
      <c r="AH6" s="331">
        <f t="shared" si="2"/>
        <v>0</v>
      </c>
      <c r="AI6" s="331">
        <f t="shared" si="2"/>
        <v>0</v>
      </c>
      <c r="AJ6" s="331">
        <f t="shared" si="2"/>
        <v>0</v>
      </c>
      <c r="AK6" s="331">
        <f t="shared" si="2"/>
        <v>0</v>
      </c>
      <c r="AL6" s="331">
        <f t="shared" si="2"/>
        <v>0</v>
      </c>
      <c r="AM6" s="331">
        <f t="shared" si="2"/>
        <v>0</v>
      </c>
      <c r="AN6" s="331">
        <f t="shared" si="2"/>
        <v>0</v>
      </c>
      <c r="AO6" s="332">
        <f>AO5</f>
        <v>0</v>
      </c>
      <c r="AP6" s="150" t="s">
        <v>153</v>
      </c>
    </row>
    <row r="7" spans="1:42" x14ac:dyDescent="0.3">
      <c r="A7" s="4">
        <f>'Model výchozí (MV)'!A7</f>
        <v>4</v>
      </c>
      <c r="B7" s="45" t="str">
        <f>'Model výchozí (MV)'!B7</f>
        <v>Opravy a údržba vozidel</v>
      </c>
      <c r="C7" s="64"/>
      <c r="D7" s="65"/>
      <c r="E7" s="331">
        <f>E5</f>
        <v>151.30000000000001</v>
      </c>
      <c r="F7" s="331">
        <f t="shared" ref="E7:AN10" si="3">F5</f>
        <v>0</v>
      </c>
      <c r="G7" s="331">
        <f t="shared" si="3"/>
        <v>0</v>
      </c>
      <c r="H7" s="331">
        <f t="shared" si="3"/>
        <v>0</v>
      </c>
      <c r="I7" s="331">
        <f t="shared" si="3"/>
        <v>0</v>
      </c>
      <c r="J7" s="331">
        <f t="shared" si="3"/>
        <v>0</v>
      </c>
      <c r="K7" s="331">
        <f t="shared" si="3"/>
        <v>0</v>
      </c>
      <c r="L7" s="331">
        <f t="shared" si="3"/>
        <v>0</v>
      </c>
      <c r="M7" s="331">
        <f t="shared" si="3"/>
        <v>0</v>
      </c>
      <c r="N7" s="331">
        <f t="shared" si="3"/>
        <v>0</v>
      </c>
      <c r="O7" s="331">
        <f t="shared" si="3"/>
        <v>0</v>
      </c>
      <c r="P7" s="331">
        <f t="shared" si="3"/>
        <v>0</v>
      </c>
      <c r="Q7" s="331">
        <f t="shared" si="3"/>
        <v>0</v>
      </c>
      <c r="R7" s="331">
        <f t="shared" si="3"/>
        <v>0</v>
      </c>
      <c r="S7" s="331">
        <f t="shared" si="3"/>
        <v>0</v>
      </c>
      <c r="T7" s="331">
        <f t="shared" si="3"/>
        <v>0</v>
      </c>
      <c r="U7" s="331">
        <f t="shared" si="3"/>
        <v>0</v>
      </c>
      <c r="V7" s="331">
        <f t="shared" si="3"/>
        <v>0</v>
      </c>
      <c r="W7" s="331">
        <f t="shared" si="3"/>
        <v>0</v>
      </c>
      <c r="X7" s="331">
        <f t="shared" si="3"/>
        <v>0</v>
      </c>
      <c r="Y7" s="331">
        <f t="shared" si="3"/>
        <v>0</v>
      </c>
      <c r="Z7" s="331">
        <f t="shared" si="3"/>
        <v>0</v>
      </c>
      <c r="AA7" s="331">
        <f t="shared" si="3"/>
        <v>0</v>
      </c>
      <c r="AB7" s="331">
        <f t="shared" si="3"/>
        <v>0</v>
      </c>
      <c r="AC7" s="331">
        <f t="shared" si="3"/>
        <v>0</v>
      </c>
      <c r="AD7" s="331">
        <f t="shared" si="3"/>
        <v>0</v>
      </c>
      <c r="AE7" s="331">
        <f t="shared" si="3"/>
        <v>0</v>
      </c>
      <c r="AF7" s="331">
        <f t="shared" si="3"/>
        <v>0</v>
      </c>
      <c r="AG7" s="331">
        <f t="shared" si="3"/>
        <v>0</v>
      </c>
      <c r="AH7" s="331">
        <f t="shared" si="3"/>
        <v>0</v>
      </c>
      <c r="AI7" s="331">
        <f t="shared" si="3"/>
        <v>0</v>
      </c>
      <c r="AJ7" s="331">
        <f t="shared" si="3"/>
        <v>0</v>
      </c>
      <c r="AK7" s="331">
        <f t="shared" si="3"/>
        <v>0</v>
      </c>
      <c r="AL7" s="331">
        <f t="shared" si="3"/>
        <v>0</v>
      </c>
      <c r="AM7" s="331">
        <f t="shared" si="3"/>
        <v>0</v>
      </c>
      <c r="AN7" s="331">
        <f t="shared" si="3"/>
        <v>0</v>
      </c>
      <c r="AO7" s="332">
        <f>AO5</f>
        <v>0</v>
      </c>
      <c r="AP7" s="150" t="s">
        <v>153</v>
      </c>
    </row>
    <row r="8" spans="1:42" x14ac:dyDescent="0.3">
      <c r="A8" s="4">
        <f>'Model výchozí (MV)'!A8</f>
        <v>5</v>
      </c>
      <c r="B8" s="45" t="str">
        <f>'Model výchozí (MV)'!B8</f>
        <v>Odpisy dlouhodobého majetku</v>
      </c>
      <c r="C8" s="64">
        <f>'Model výchozí (MV)'!C8</f>
        <v>5.0999999999999996</v>
      </c>
      <c r="D8" s="66" t="str">
        <f>'Model výchozí (MV)'!D8</f>
        <v>Vozidla</v>
      </c>
      <c r="E8" s="794">
        <v>1</v>
      </c>
      <c r="F8" s="298"/>
      <c r="G8" s="298"/>
      <c r="H8" s="298"/>
      <c r="I8" s="298"/>
      <c r="J8" s="795">
        <f>I8</f>
        <v>0</v>
      </c>
      <c r="K8" s="795">
        <f>J8</f>
        <v>0</v>
      </c>
      <c r="L8" s="795">
        <f t="shared" ref="L8:AO8" si="4">K8</f>
        <v>0</v>
      </c>
      <c r="M8" s="795">
        <f t="shared" si="4"/>
        <v>0</v>
      </c>
      <c r="N8" s="795">
        <f t="shared" si="4"/>
        <v>0</v>
      </c>
      <c r="O8" s="795">
        <f t="shared" si="4"/>
        <v>0</v>
      </c>
      <c r="P8" s="795">
        <f t="shared" si="4"/>
        <v>0</v>
      </c>
      <c r="Q8" s="795">
        <f t="shared" si="4"/>
        <v>0</v>
      </c>
      <c r="R8" s="795">
        <f t="shared" si="4"/>
        <v>0</v>
      </c>
      <c r="S8" s="795">
        <f t="shared" si="4"/>
        <v>0</v>
      </c>
      <c r="T8" s="795">
        <f t="shared" si="4"/>
        <v>0</v>
      </c>
      <c r="U8" s="795">
        <f t="shared" si="4"/>
        <v>0</v>
      </c>
      <c r="V8" s="795">
        <f t="shared" si="4"/>
        <v>0</v>
      </c>
      <c r="W8" s="795">
        <f t="shared" si="4"/>
        <v>0</v>
      </c>
      <c r="X8" s="795">
        <f t="shared" si="4"/>
        <v>0</v>
      </c>
      <c r="Y8" s="795">
        <f t="shared" si="4"/>
        <v>0</v>
      </c>
      <c r="Z8" s="795">
        <f t="shared" si="4"/>
        <v>0</v>
      </c>
      <c r="AA8" s="795">
        <f t="shared" si="4"/>
        <v>0</v>
      </c>
      <c r="AB8" s="795">
        <f t="shared" si="4"/>
        <v>0</v>
      </c>
      <c r="AC8" s="795">
        <f t="shared" si="4"/>
        <v>0</v>
      </c>
      <c r="AD8" s="795">
        <f t="shared" si="4"/>
        <v>0</v>
      </c>
      <c r="AE8" s="795">
        <f t="shared" si="4"/>
        <v>0</v>
      </c>
      <c r="AF8" s="795">
        <f t="shared" si="4"/>
        <v>0</v>
      </c>
      <c r="AG8" s="795">
        <f t="shared" si="4"/>
        <v>0</v>
      </c>
      <c r="AH8" s="795">
        <f t="shared" si="4"/>
        <v>0</v>
      </c>
      <c r="AI8" s="795">
        <f t="shared" si="4"/>
        <v>0</v>
      </c>
      <c r="AJ8" s="795">
        <f t="shared" si="4"/>
        <v>0</v>
      </c>
      <c r="AK8" s="795">
        <f t="shared" si="4"/>
        <v>0</v>
      </c>
      <c r="AL8" s="795">
        <f t="shared" si="4"/>
        <v>0</v>
      </c>
      <c r="AM8" s="795">
        <f t="shared" si="4"/>
        <v>0</v>
      </c>
      <c r="AN8" s="795">
        <f t="shared" si="4"/>
        <v>0</v>
      </c>
      <c r="AO8" s="364">
        <f t="shared" si="4"/>
        <v>0</v>
      </c>
      <c r="AP8" s="590" t="s">
        <v>676</v>
      </c>
    </row>
    <row r="9" spans="1:42" x14ac:dyDescent="0.3">
      <c r="A9" s="4"/>
      <c r="B9" s="45"/>
      <c r="C9" s="64">
        <f>'Model výchozí (MV)'!C9</f>
        <v>5.2</v>
      </c>
      <c r="D9" s="66" t="str">
        <f>'Model výchozí (MV)'!D9</f>
        <v>Ostatní</v>
      </c>
      <c r="E9" s="278">
        <v>1</v>
      </c>
      <c r="F9" s="278">
        <v>1</v>
      </c>
      <c r="G9" s="278">
        <v>1</v>
      </c>
      <c r="H9" s="278">
        <v>1</v>
      </c>
      <c r="I9" s="278">
        <v>1</v>
      </c>
      <c r="J9" s="148">
        <v>1</v>
      </c>
      <c r="K9" s="148">
        <v>1</v>
      </c>
      <c r="L9" s="148">
        <v>1</v>
      </c>
      <c r="M9" s="148">
        <v>1</v>
      </c>
      <c r="N9" s="148">
        <v>1</v>
      </c>
      <c r="O9" s="148">
        <v>1</v>
      </c>
      <c r="P9" s="148">
        <v>1</v>
      </c>
      <c r="Q9" s="148">
        <v>1</v>
      </c>
      <c r="R9" s="148">
        <v>1</v>
      </c>
      <c r="S9" s="148">
        <v>1</v>
      </c>
      <c r="T9" s="148">
        <v>1</v>
      </c>
      <c r="U9" s="148">
        <v>1</v>
      </c>
      <c r="V9" s="148">
        <v>1</v>
      </c>
      <c r="W9" s="148">
        <v>1</v>
      </c>
      <c r="X9" s="148">
        <v>1</v>
      </c>
      <c r="Y9" s="148">
        <v>1</v>
      </c>
      <c r="Z9" s="148">
        <v>1</v>
      </c>
      <c r="AA9" s="148">
        <v>1</v>
      </c>
      <c r="AB9" s="148">
        <v>1</v>
      </c>
      <c r="AC9" s="148">
        <v>1</v>
      </c>
      <c r="AD9" s="148">
        <v>1</v>
      </c>
      <c r="AE9" s="148">
        <v>1</v>
      </c>
      <c r="AF9" s="148">
        <v>1</v>
      </c>
      <c r="AG9" s="148">
        <v>1</v>
      </c>
      <c r="AH9" s="148">
        <v>1</v>
      </c>
      <c r="AI9" s="148">
        <v>1</v>
      </c>
      <c r="AJ9" s="148">
        <v>1</v>
      </c>
      <c r="AK9" s="148">
        <v>1</v>
      </c>
      <c r="AL9" s="148">
        <v>1</v>
      </c>
      <c r="AM9" s="148">
        <v>1</v>
      </c>
      <c r="AN9" s="148">
        <v>1</v>
      </c>
      <c r="AO9" s="148">
        <v>1</v>
      </c>
      <c r="AP9" s="149" t="s">
        <v>154</v>
      </c>
    </row>
    <row r="10" spans="1:42" x14ac:dyDescent="0.3">
      <c r="A10" s="4">
        <f>'Model výchozí (MV)'!A10</f>
        <v>6</v>
      </c>
      <c r="B10" s="45" t="str">
        <f>'Model výchozí (MV)'!B10</f>
        <v>Pronájem a leasing vozidel</v>
      </c>
      <c r="C10" s="64"/>
      <c r="D10" s="65"/>
      <c r="E10" s="795">
        <f t="shared" si="3"/>
        <v>1</v>
      </c>
      <c r="F10" s="795">
        <f t="shared" si="3"/>
        <v>0</v>
      </c>
      <c r="G10" s="795">
        <f t="shared" si="3"/>
        <v>0</v>
      </c>
      <c r="H10" s="795">
        <f t="shared" si="3"/>
        <v>0</v>
      </c>
      <c r="I10" s="795">
        <f t="shared" si="3"/>
        <v>0</v>
      </c>
      <c r="J10" s="795">
        <f t="shared" si="3"/>
        <v>0</v>
      </c>
      <c r="K10" s="795">
        <f t="shared" si="3"/>
        <v>0</v>
      </c>
      <c r="L10" s="795">
        <f t="shared" si="3"/>
        <v>0</v>
      </c>
      <c r="M10" s="795">
        <f t="shared" si="3"/>
        <v>0</v>
      </c>
      <c r="N10" s="795">
        <f t="shared" si="3"/>
        <v>0</v>
      </c>
      <c r="O10" s="795">
        <f t="shared" si="3"/>
        <v>0</v>
      </c>
      <c r="P10" s="795">
        <f t="shared" si="3"/>
        <v>0</v>
      </c>
      <c r="Q10" s="795">
        <f t="shared" si="3"/>
        <v>0</v>
      </c>
      <c r="R10" s="795">
        <f t="shared" si="3"/>
        <v>0</v>
      </c>
      <c r="S10" s="795">
        <f t="shared" si="3"/>
        <v>0</v>
      </c>
      <c r="T10" s="795">
        <f t="shared" si="3"/>
        <v>0</v>
      </c>
      <c r="U10" s="795">
        <f t="shared" si="3"/>
        <v>0</v>
      </c>
      <c r="V10" s="795">
        <f t="shared" si="3"/>
        <v>0</v>
      </c>
      <c r="W10" s="795">
        <f t="shared" si="3"/>
        <v>0</v>
      </c>
      <c r="X10" s="795">
        <f t="shared" si="3"/>
        <v>0</v>
      </c>
      <c r="Y10" s="795">
        <f t="shared" si="3"/>
        <v>0</v>
      </c>
      <c r="Z10" s="795">
        <f t="shared" si="3"/>
        <v>0</v>
      </c>
      <c r="AA10" s="795">
        <f t="shared" si="3"/>
        <v>0</v>
      </c>
      <c r="AB10" s="795">
        <f t="shared" si="3"/>
        <v>0</v>
      </c>
      <c r="AC10" s="795">
        <f t="shared" si="3"/>
        <v>0</v>
      </c>
      <c r="AD10" s="795">
        <f t="shared" si="3"/>
        <v>0</v>
      </c>
      <c r="AE10" s="795">
        <f t="shared" si="3"/>
        <v>0</v>
      </c>
      <c r="AF10" s="795">
        <f t="shared" si="3"/>
        <v>0</v>
      </c>
      <c r="AG10" s="795">
        <f t="shared" si="3"/>
        <v>0</v>
      </c>
      <c r="AH10" s="795">
        <f t="shared" si="3"/>
        <v>0</v>
      </c>
      <c r="AI10" s="795">
        <f t="shared" si="3"/>
        <v>0</v>
      </c>
      <c r="AJ10" s="795">
        <f t="shared" si="3"/>
        <v>0</v>
      </c>
      <c r="AK10" s="795">
        <f t="shared" si="3"/>
        <v>0</v>
      </c>
      <c r="AL10" s="795">
        <f t="shared" si="3"/>
        <v>0</v>
      </c>
      <c r="AM10" s="795">
        <f t="shared" si="3"/>
        <v>0</v>
      </c>
      <c r="AN10" s="795">
        <f t="shared" si="3"/>
        <v>0</v>
      </c>
      <c r="AO10" s="364">
        <f>AO8</f>
        <v>0</v>
      </c>
      <c r="AP10" s="590" t="str">
        <f>AP8</f>
        <v>Eskalační doložka</v>
      </c>
    </row>
    <row r="11" spans="1:42" x14ac:dyDescent="0.3">
      <c r="A11" s="4">
        <f>'Model výchozí (MV)'!A11</f>
        <v>7</v>
      </c>
      <c r="B11" s="45" t="str">
        <f>'Model výchozí (MV)'!B11</f>
        <v>Mzdové náklady</v>
      </c>
      <c r="C11" s="64">
        <f>'Model výchozí (MV)'!C11</f>
        <v>7.1</v>
      </c>
      <c r="D11" s="65" t="str">
        <f>'Model výchozí (MV)'!D11</f>
        <v>Vlaková četa</v>
      </c>
      <c r="E11" s="188">
        <v>41316</v>
      </c>
      <c r="F11" s="188"/>
      <c r="G11" s="188"/>
      <c r="H11" s="188"/>
      <c r="I11" s="188"/>
      <c r="J11" s="300"/>
      <c r="K11" s="333">
        <f>J11</f>
        <v>0</v>
      </c>
      <c r="L11" s="333">
        <f>J11</f>
        <v>0</v>
      </c>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150" t="s">
        <v>155</v>
      </c>
    </row>
    <row r="12" spans="1:42" x14ac:dyDescent="0.3">
      <c r="A12" s="4"/>
      <c r="B12" s="45"/>
      <c r="C12" s="64" t="str">
        <f>'Model výchozí (MV)'!C12</f>
        <v>7.2</v>
      </c>
      <c r="D12" s="65" t="str">
        <f>'Model výchozí (MV)'!D12</f>
        <v>Strojvedoucí</v>
      </c>
      <c r="E12" s="215">
        <f>E11</f>
        <v>41316</v>
      </c>
      <c r="F12" s="215">
        <f t="shared" ref="F12:AN12" si="5">F11</f>
        <v>0</v>
      </c>
      <c r="G12" s="215">
        <f t="shared" si="5"/>
        <v>0</v>
      </c>
      <c r="H12" s="215">
        <f t="shared" si="5"/>
        <v>0</v>
      </c>
      <c r="I12" s="215">
        <f t="shared" si="5"/>
        <v>0</v>
      </c>
      <c r="J12" s="215">
        <f t="shared" si="5"/>
        <v>0</v>
      </c>
      <c r="K12" s="215">
        <f t="shared" si="5"/>
        <v>0</v>
      </c>
      <c r="L12" s="215">
        <f t="shared" si="5"/>
        <v>0</v>
      </c>
      <c r="M12" s="215">
        <f t="shared" si="5"/>
        <v>0</v>
      </c>
      <c r="N12" s="215">
        <f t="shared" si="5"/>
        <v>0</v>
      </c>
      <c r="O12" s="215">
        <f t="shared" si="5"/>
        <v>0</v>
      </c>
      <c r="P12" s="215">
        <f t="shared" si="5"/>
        <v>0</v>
      </c>
      <c r="Q12" s="215">
        <f t="shared" si="5"/>
        <v>0</v>
      </c>
      <c r="R12" s="215">
        <f t="shared" si="5"/>
        <v>0</v>
      </c>
      <c r="S12" s="215">
        <f t="shared" si="5"/>
        <v>0</v>
      </c>
      <c r="T12" s="215">
        <f t="shared" si="5"/>
        <v>0</v>
      </c>
      <c r="U12" s="215">
        <f t="shared" si="5"/>
        <v>0</v>
      </c>
      <c r="V12" s="215">
        <f t="shared" si="5"/>
        <v>0</v>
      </c>
      <c r="W12" s="215">
        <f t="shared" si="5"/>
        <v>0</v>
      </c>
      <c r="X12" s="215">
        <f t="shared" si="5"/>
        <v>0</v>
      </c>
      <c r="Y12" s="215">
        <f t="shared" si="5"/>
        <v>0</v>
      </c>
      <c r="Z12" s="215">
        <f t="shared" si="5"/>
        <v>0</v>
      </c>
      <c r="AA12" s="215">
        <f t="shared" si="5"/>
        <v>0</v>
      </c>
      <c r="AB12" s="215">
        <f t="shared" si="5"/>
        <v>0</v>
      </c>
      <c r="AC12" s="215">
        <f t="shared" si="5"/>
        <v>0</v>
      </c>
      <c r="AD12" s="215">
        <f t="shared" si="5"/>
        <v>0</v>
      </c>
      <c r="AE12" s="215">
        <f t="shared" si="5"/>
        <v>0</v>
      </c>
      <c r="AF12" s="215">
        <f t="shared" si="5"/>
        <v>0</v>
      </c>
      <c r="AG12" s="215">
        <f t="shared" si="5"/>
        <v>0</v>
      </c>
      <c r="AH12" s="215">
        <f t="shared" si="5"/>
        <v>0</v>
      </c>
      <c r="AI12" s="215">
        <f t="shared" si="5"/>
        <v>0</v>
      </c>
      <c r="AJ12" s="215">
        <f t="shared" si="5"/>
        <v>0</v>
      </c>
      <c r="AK12" s="215">
        <f t="shared" si="5"/>
        <v>0</v>
      </c>
      <c r="AL12" s="215">
        <f t="shared" si="5"/>
        <v>0</v>
      </c>
      <c r="AM12" s="215">
        <f t="shared" si="5"/>
        <v>0</v>
      </c>
      <c r="AN12" s="215">
        <f t="shared" si="5"/>
        <v>0</v>
      </c>
      <c r="AO12" s="333">
        <f>AO11</f>
        <v>0</v>
      </c>
      <c r="AP12" s="150" t="s">
        <v>155</v>
      </c>
    </row>
    <row r="13" spans="1:42" x14ac:dyDescent="0.3">
      <c r="A13" s="4"/>
      <c r="B13" s="45"/>
      <c r="C13" s="64" t="str">
        <f>'Model výchozí (MV)'!C13</f>
        <v>7.3</v>
      </c>
      <c r="D13" s="65" t="str">
        <f>'Model výchozí (MV)'!D13</f>
        <v>Pokladní</v>
      </c>
      <c r="E13" s="215">
        <f>E11</f>
        <v>41316</v>
      </c>
      <c r="F13" s="215">
        <f t="shared" ref="F13:AN13" si="6">F11</f>
        <v>0</v>
      </c>
      <c r="G13" s="215">
        <f t="shared" si="6"/>
        <v>0</v>
      </c>
      <c r="H13" s="215">
        <f t="shared" si="6"/>
        <v>0</v>
      </c>
      <c r="I13" s="215">
        <f t="shared" si="6"/>
        <v>0</v>
      </c>
      <c r="J13" s="215">
        <f t="shared" si="6"/>
        <v>0</v>
      </c>
      <c r="K13" s="215">
        <f t="shared" ref="K13:L13" si="7">K11</f>
        <v>0</v>
      </c>
      <c r="L13" s="215">
        <f t="shared" si="7"/>
        <v>0</v>
      </c>
      <c r="M13" s="215">
        <f t="shared" si="6"/>
        <v>0</v>
      </c>
      <c r="N13" s="215">
        <f t="shared" si="6"/>
        <v>0</v>
      </c>
      <c r="O13" s="215">
        <f t="shared" si="6"/>
        <v>0</v>
      </c>
      <c r="P13" s="215">
        <f t="shared" si="6"/>
        <v>0</v>
      </c>
      <c r="Q13" s="215">
        <f t="shared" si="6"/>
        <v>0</v>
      </c>
      <c r="R13" s="215">
        <f t="shared" si="6"/>
        <v>0</v>
      </c>
      <c r="S13" s="215">
        <f t="shared" si="6"/>
        <v>0</v>
      </c>
      <c r="T13" s="215">
        <f t="shared" si="6"/>
        <v>0</v>
      </c>
      <c r="U13" s="215">
        <f t="shared" si="6"/>
        <v>0</v>
      </c>
      <c r="V13" s="215">
        <f t="shared" si="6"/>
        <v>0</v>
      </c>
      <c r="W13" s="215">
        <f t="shared" si="6"/>
        <v>0</v>
      </c>
      <c r="X13" s="215">
        <f t="shared" si="6"/>
        <v>0</v>
      </c>
      <c r="Y13" s="215">
        <f t="shared" si="6"/>
        <v>0</v>
      </c>
      <c r="Z13" s="215">
        <f t="shared" si="6"/>
        <v>0</v>
      </c>
      <c r="AA13" s="215">
        <f t="shared" si="6"/>
        <v>0</v>
      </c>
      <c r="AB13" s="215">
        <f t="shared" si="6"/>
        <v>0</v>
      </c>
      <c r="AC13" s="215">
        <f t="shared" si="6"/>
        <v>0</v>
      </c>
      <c r="AD13" s="215">
        <f t="shared" si="6"/>
        <v>0</v>
      </c>
      <c r="AE13" s="215">
        <f t="shared" si="6"/>
        <v>0</v>
      </c>
      <c r="AF13" s="215">
        <f t="shared" si="6"/>
        <v>0</v>
      </c>
      <c r="AG13" s="215">
        <f t="shared" si="6"/>
        <v>0</v>
      </c>
      <c r="AH13" s="215">
        <f t="shared" si="6"/>
        <v>0</v>
      </c>
      <c r="AI13" s="215">
        <f t="shared" si="6"/>
        <v>0</v>
      </c>
      <c r="AJ13" s="215">
        <f t="shared" si="6"/>
        <v>0</v>
      </c>
      <c r="AK13" s="215">
        <f t="shared" si="6"/>
        <v>0</v>
      </c>
      <c r="AL13" s="215">
        <f t="shared" si="6"/>
        <v>0</v>
      </c>
      <c r="AM13" s="215">
        <f t="shared" si="6"/>
        <v>0</v>
      </c>
      <c r="AN13" s="215">
        <f t="shared" si="6"/>
        <v>0</v>
      </c>
      <c r="AO13" s="333">
        <f>AO11</f>
        <v>0</v>
      </c>
      <c r="AP13" s="150" t="s">
        <v>155</v>
      </c>
    </row>
    <row r="14" spans="1:42" x14ac:dyDescent="0.3">
      <c r="A14" s="4"/>
      <c r="B14" s="45"/>
      <c r="C14" s="64" t="str">
        <f>'Model výchozí (MV)'!C14</f>
        <v>7.4</v>
      </c>
      <c r="D14" s="65" t="str">
        <f>'Model výchozí (MV)'!D14</f>
        <v>Ostatní zaměstnanci</v>
      </c>
      <c r="E14" s="215">
        <f>E11</f>
        <v>41316</v>
      </c>
      <c r="F14" s="215">
        <f t="shared" ref="F14:AN14" si="8">F11</f>
        <v>0</v>
      </c>
      <c r="G14" s="215">
        <f t="shared" si="8"/>
        <v>0</v>
      </c>
      <c r="H14" s="215">
        <f t="shared" si="8"/>
        <v>0</v>
      </c>
      <c r="I14" s="215">
        <f t="shared" si="8"/>
        <v>0</v>
      </c>
      <c r="J14" s="215">
        <f t="shared" si="8"/>
        <v>0</v>
      </c>
      <c r="K14" s="215">
        <f t="shared" ref="K14:L14" si="9">K11</f>
        <v>0</v>
      </c>
      <c r="L14" s="215">
        <f t="shared" si="9"/>
        <v>0</v>
      </c>
      <c r="M14" s="215">
        <f t="shared" si="8"/>
        <v>0</v>
      </c>
      <c r="N14" s="215">
        <f t="shared" si="8"/>
        <v>0</v>
      </c>
      <c r="O14" s="215">
        <f t="shared" si="8"/>
        <v>0</v>
      </c>
      <c r="P14" s="215">
        <f t="shared" si="8"/>
        <v>0</v>
      </c>
      <c r="Q14" s="215">
        <f t="shared" si="8"/>
        <v>0</v>
      </c>
      <c r="R14" s="215">
        <f t="shared" si="8"/>
        <v>0</v>
      </c>
      <c r="S14" s="215">
        <f t="shared" si="8"/>
        <v>0</v>
      </c>
      <c r="T14" s="215">
        <f t="shared" si="8"/>
        <v>0</v>
      </c>
      <c r="U14" s="215">
        <f t="shared" si="8"/>
        <v>0</v>
      </c>
      <c r="V14" s="215">
        <f t="shared" si="8"/>
        <v>0</v>
      </c>
      <c r="W14" s="215">
        <f t="shared" si="8"/>
        <v>0</v>
      </c>
      <c r="X14" s="215">
        <f t="shared" si="8"/>
        <v>0</v>
      </c>
      <c r="Y14" s="215">
        <f t="shared" si="8"/>
        <v>0</v>
      </c>
      <c r="Z14" s="215">
        <f t="shared" si="8"/>
        <v>0</v>
      </c>
      <c r="AA14" s="215">
        <f t="shared" si="8"/>
        <v>0</v>
      </c>
      <c r="AB14" s="215">
        <f t="shared" si="8"/>
        <v>0</v>
      </c>
      <c r="AC14" s="215">
        <f t="shared" si="8"/>
        <v>0</v>
      </c>
      <c r="AD14" s="215">
        <f t="shared" si="8"/>
        <v>0</v>
      </c>
      <c r="AE14" s="215">
        <f t="shared" si="8"/>
        <v>0</v>
      </c>
      <c r="AF14" s="215">
        <f t="shared" si="8"/>
        <v>0</v>
      </c>
      <c r="AG14" s="215">
        <f t="shared" si="8"/>
        <v>0</v>
      </c>
      <c r="AH14" s="215">
        <f t="shared" si="8"/>
        <v>0</v>
      </c>
      <c r="AI14" s="215">
        <f t="shared" si="8"/>
        <v>0</v>
      </c>
      <c r="AJ14" s="215">
        <f t="shared" si="8"/>
        <v>0</v>
      </c>
      <c r="AK14" s="215">
        <f t="shared" si="8"/>
        <v>0</v>
      </c>
      <c r="AL14" s="215">
        <f t="shared" si="8"/>
        <v>0</v>
      </c>
      <c r="AM14" s="215">
        <f t="shared" si="8"/>
        <v>0</v>
      </c>
      <c r="AN14" s="215">
        <f t="shared" si="8"/>
        <v>0</v>
      </c>
      <c r="AO14" s="333">
        <f>AO11</f>
        <v>0</v>
      </c>
      <c r="AP14" s="150" t="s">
        <v>155</v>
      </c>
    </row>
    <row r="15" spans="1:42" x14ac:dyDescent="0.3">
      <c r="A15" s="4">
        <f>'Model výchozí (MV)'!A15</f>
        <v>8</v>
      </c>
      <c r="B15" s="45" t="str">
        <f>'Model výchozí (MV)'!B15</f>
        <v>Sociální a zdravotní pojištění</v>
      </c>
      <c r="C15" s="64">
        <f>'Model výchozí (MV)'!C15</f>
        <v>8.1</v>
      </c>
      <c r="D15" s="65" t="str">
        <f>'Model výchozí (MV)'!D15</f>
        <v>Vlaková četa</v>
      </c>
      <c r="E15" s="215">
        <f>E11</f>
        <v>41316</v>
      </c>
      <c r="F15" s="215">
        <f t="shared" ref="F15:AN15" si="10">F11</f>
        <v>0</v>
      </c>
      <c r="G15" s="215">
        <f t="shared" si="10"/>
        <v>0</v>
      </c>
      <c r="H15" s="215">
        <f t="shared" si="10"/>
        <v>0</v>
      </c>
      <c r="I15" s="215">
        <f t="shared" si="10"/>
        <v>0</v>
      </c>
      <c r="J15" s="215">
        <f t="shared" si="10"/>
        <v>0</v>
      </c>
      <c r="K15" s="215">
        <f t="shared" ref="K15:L15" si="11">K11</f>
        <v>0</v>
      </c>
      <c r="L15" s="215">
        <f t="shared" si="11"/>
        <v>0</v>
      </c>
      <c r="M15" s="215">
        <f t="shared" si="10"/>
        <v>0</v>
      </c>
      <c r="N15" s="215">
        <f t="shared" si="10"/>
        <v>0</v>
      </c>
      <c r="O15" s="215">
        <f t="shared" si="10"/>
        <v>0</v>
      </c>
      <c r="P15" s="215">
        <f t="shared" si="10"/>
        <v>0</v>
      </c>
      <c r="Q15" s="215">
        <f t="shared" si="10"/>
        <v>0</v>
      </c>
      <c r="R15" s="215">
        <f t="shared" si="10"/>
        <v>0</v>
      </c>
      <c r="S15" s="215">
        <f t="shared" si="10"/>
        <v>0</v>
      </c>
      <c r="T15" s="215">
        <f t="shared" si="10"/>
        <v>0</v>
      </c>
      <c r="U15" s="215">
        <f t="shared" si="10"/>
        <v>0</v>
      </c>
      <c r="V15" s="215">
        <f t="shared" si="10"/>
        <v>0</v>
      </c>
      <c r="W15" s="215">
        <f t="shared" si="10"/>
        <v>0</v>
      </c>
      <c r="X15" s="215">
        <f t="shared" si="10"/>
        <v>0</v>
      </c>
      <c r="Y15" s="215">
        <f t="shared" si="10"/>
        <v>0</v>
      </c>
      <c r="Z15" s="215">
        <f t="shared" si="10"/>
        <v>0</v>
      </c>
      <c r="AA15" s="215">
        <f t="shared" si="10"/>
        <v>0</v>
      </c>
      <c r="AB15" s="215">
        <f t="shared" si="10"/>
        <v>0</v>
      </c>
      <c r="AC15" s="215">
        <f t="shared" si="10"/>
        <v>0</v>
      </c>
      <c r="AD15" s="215">
        <f t="shared" si="10"/>
        <v>0</v>
      </c>
      <c r="AE15" s="215">
        <f t="shared" si="10"/>
        <v>0</v>
      </c>
      <c r="AF15" s="215">
        <f t="shared" si="10"/>
        <v>0</v>
      </c>
      <c r="AG15" s="215">
        <f t="shared" si="10"/>
        <v>0</v>
      </c>
      <c r="AH15" s="215">
        <f t="shared" si="10"/>
        <v>0</v>
      </c>
      <c r="AI15" s="215">
        <f t="shared" si="10"/>
        <v>0</v>
      </c>
      <c r="AJ15" s="215">
        <f t="shared" si="10"/>
        <v>0</v>
      </c>
      <c r="AK15" s="215">
        <f t="shared" si="10"/>
        <v>0</v>
      </c>
      <c r="AL15" s="215">
        <f t="shared" si="10"/>
        <v>0</v>
      </c>
      <c r="AM15" s="215">
        <f t="shared" si="10"/>
        <v>0</v>
      </c>
      <c r="AN15" s="215">
        <f t="shared" si="10"/>
        <v>0</v>
      </c>
      <c r="AO15" s="333">
        <f>AO11</f>
        <v>0</v>
      </c>
      <c r="AP15" s="150" t="s">
        <v>155</v>
      </c>
    </row>
    <row r="16" spans="1:42" x14ac:dyDescent="0.3">
      <c r="A16" s="4"/>
      <c r="B16" s="45"/>
      <c r="C16" s="64" t="str">
        <f>'Model výchozí (MV)'!C16</f>
        <v>8.2</v>
      </c>
      <c r="D16" s="65" t="str">
        <f>'Model výchozí (MV)'!D16</f>
        <v>Strojvedoucí</v>
      </c>
      <c r="E16" s="215">
        <f>E11</f>
        <v>41316</v>
      </c>
      <c r="F16" s="215">
        <f t="shared" ref="F16:AN16" si="12">F11</f>
        <v>0</v>
      </c>
      <c r="G16" s="215">
        <f t="shared" si="12"/>
        <v>0</v>
      </c>
      <c r="H16" s="215">
        <f t="shared" si="12"/>
        <v>0</v>
      </c>
      <c r="I16" s="215">
        <f t="shared" si="12"/>
        <v>0</v>
      </c>
      <c r="J16" s="215">
        <f t="shared" si="12"/>
        <v>0</v>
      </c>
      <c r="K16" s="215">
        <f t="shared" ref="K16:L16" si="13">K11</f>
        <v>0</v>
      </c>
      <c r="L16" s="215">
        <f t="shared" si="13"/>
        <v>0</v>
      </c>
      <c r="M16" s="215">
        <f t="shared" si="12"/>
        <v>0</v>
      </c>
      <c r="N16" s="215">
        <f t="shared" si="12"/>
        <v>0</v>
      </c>
      <c r="O16" s="215">
        <f t="shared" si="12"/>
        <v>0</v>
      </c>
      <c r="P16" s="215">
        <f t="shared" si="12"/>
        <v>0</v>
      </c>
      <c r="Q16" s="215">
        <f t="shared" si="12"/>
        <v>0</v>
      </c>
      <c r="R16" s="215">
        <f t="shared" si="12"/>
        <v>0</v>
      </c>
      <c r="S16" s="215">
        <f t="shared" si="12"/>
        <v>0</v>
      </c>
      <c r="T16" s="215">
        <f t="shared" si="12"/>
        <v>0</v>
      </c>
      <c r="U16" s="215">
        <f t="shared" si="12"/>
        <v>0</v>
      </c>
      <c r="V16" s="215">
        <f t="shared" si="12"/>
        <v>0</v>
      </c>
      <c r="W16" s="215">
        <f t="shared" si="12"/>
        <v>0</v>
      </c>
      <c r="X16" s="215">
        <f t="shared" si="12"/>
        <v>0</v>
      </c>
      <c r="Y16" s="215">
        <f t="shared" si="12"/>
        <v>0</v>
      </c>
      <c r="Z16" s="215">
        <f t="shared" si="12"/>
        <v>0</v>
      </c>
      <c r="AA16" s="215">
        <f t="shared" si="12"/>
        <v>0</v>
      </c>
      <c r="AB16" s="215">
        <f t="shared" si="12"/>
        <v>0</v>
      </c>
      <c r="AC16" s="215">
        <f t="shared" si="12"/>
        <v>0</v>
      </c>
      <c r="AD16" s="215">
        <f t="shared" si="12"/>
        <v>0</v>
      </c>
      <c r="AE16" s="215">
        <f t="shared" si="12"/>
        <v>0</v>
      </c>
      <c r="AF16" s="215">
        <f t="shared" si="12"/>
        <v>0</v>
      </c>
      <c r="AG16" s="215">
        <f t="shared" si="12"/>
        <v>0</v>
      </c>
      <c r="AH16" s="215">
        <f t="shared" si="12"/>
        <v>0</v>
      </c>
      <c r="AI16" s="215">
        <f t="shared" si="12"/>
        <v>0</v>
      </c>
      <c r="AJ16" s="215">
        <f t="shared" si="12"/>
        <v>0</v>
      </c>
      <c r="AK16" s="215">
        <f t="shared" si="12"/>
        <v>0</v>
      </c>
      <c r="AL16" s="215">
        <f t="shared" si="12"/>
        <v>0</v>
      </c>
      <c r="AM16" s="215">
        <f t="shared" si="12"/>
        <v>0</v>
      </c>
      <c r="AN16" s="215">
        <f t="shared" si="12"/>
        <v>0</v>
      </c>
      <c r="AO16" s="333">
        <f>AO11</f>
        <v>0</v>
      </c>
      <c r="AP16" s="150" t="s">
        <v>155</v>
      </c>
    </row>
    <row r="17" spans="1:42" x14ac:dyDescent="0.3">
      <c r="A17" s="4"/>
      <c r="B17" s="45"/>
      <c r="C17" s="64" t="str">
        <f>'Model výchozí (MV)'!C17</f>
        <v>8.3</v>
      </c>
      <c r="D17" s="65" t="str">
        <f>'Model výchozí (MV)'!D17</f>
        <v>Pokladní</v>
      </c>
      <c r="E17" s="215">
        <f>E11</f>
        <v>41316</v>
      </c>
      <c r="F17" s="215">
        <f t="shared" ref="F17:AN17" si="14">F11</f>
        <v>0</v>
      </c>
      <c r="G17" s="215">
        <f t="shared" si="14"/>
        <v>0</v>
      </c>
      <c r="H17" s="215">
        <f t="shared" si="14"/>
        <v>0</v>
      </c>
      <c r="I17" s="215">
        <f t="shared" si="14"/>
        <v>0</v>
      </c>
      <c r="J17" s="215">
        <f t="shared" si="14"/>
        <v>0</v>
      </c>
      <c r="K17" s="215">
        <f t="shared" ref="K17:L17" si="15">K11</f>
        <v>0</v>
      </c>
      <c r="L17" s="215">
        <f t="shared" si="15"/>
        <v>0</v>
      </c>
      <c r="M17" s="215">
        <f t="shared" si="14"/>
        <v>0</v>
      </c>
      <c r="N17" s="215">
        <f t="shared" si="14"/>
        <v>0</v>
      </c>
      <c r="O17" s="215">
        <f t="shared" si="14"/>
        <v>0</v>
      </c>
      <c r="P17" s="215">
        <f t="shared" si="14"/>
        <v>0</v>
      </c>
      <c r="Q17" s="215">
        <f t="shared" si="14"/>
        <v>0</v>
      </c>
      <c r="R17" s="215">
        <f t="shared" si="14"/>
        <v>0</v>
      </c>
      <c r="S17" s="215">
        <f t="shared" si="14"/>
        <v>0</v>
      </c>
      <c r="T17" s="215">
        <f t="shared" si="14"/>
        <v>0</v>
      </c>
      <c r="U17" s="215">
        <f t="shared" si="14"/>
        <v>0</v>
      </c>
      <c r="V17" s="215">
        <f t="shared" si="14"/>
        <v>0</v>
      </c>
      <c r="W17" s="215">
        <f t="shared" si="14"/>
        <v>0</v>
      </c>
      <c r="X17" s="215">
        <f t="shared" si="14"/>
        <v>0</v>
      </c>
      <c r="Y17" s="215">
        <f t="shared" si="14"/>
        <v>0</v>
      </c>
      <c r="Z17" s="215">
        <f t="shared" si="14"/>
        <v>0</v>
      </c>
      <c r="AA17" s="215">
        <f t="shared" si="14"/>
        <v>0</v>
      </c>
      <c r="AB17" s="215">
        <f t="shared" si="14"/>
        <v>0</v>
      </c>
      <c r="AC17" s="215">
        <f t="shared" si="14"/>
        <v>0</v>
      </c>
      <c r="AD17" s="215">
        <f t="shared" si="14"/>
        <v>0</v>
      </c>
      <c r="AE17" s="215">
        <f t="shared" si="14"/>
        <v>0</v>
      </c>
      <c r="AF17" s="215">
        <f t="shared" si="14"/>
        <v>0</v>
      </c>
      <c r="AG17" s="215">
        <f t="shared" si="14"/>
        <v>0</v>
      </c>
      <c r="AH17" s="215">
        <f t="shared" si="14"/>
        <v>0</v>
      </c>
      <c r="AI17" s="215">
        <f t="shared" si="14"/>
        <v>0</v>
      </c>
      <c r="AJ17" s="215">
        <f t="shared" si="14"/>
        <v>0</v>
      </c>
      <c r="AK17" s="215">
        <f t="shared" si="14"/>
        <v>0</v>
      </c>
      <c r="AL17" s="215">
        <f t="shared" si="14"/>
        <v>0</v>
      </c>
      <c r="AM17" s="215">
        <f t="shared" si="14"/>
        <v>0</v>
      </c>
      <c r="AN17" s="215">
        <f t="shared" si="14"/>
        <v>0</v>
      </c>
      <c r="AO17" s="333">
        <f>AO11</f>
        <v>0</v>
      </c>
      <c r="AP17" s="150" t="s">
        <v>155</v>
      </c>
    </row>
    <row r="18" spans="1:42" x14ac:dyDescent="0.3">
      <c r="A18" s="4"/>
      <c r="B18" s="45"/>
      <c r="C18" s="64" t="str">
        <f>'Model výchozí (MV)'!C18</f>
        <v>8.4</v>
      </c>
      <c r="D18" s="65" t="str">
        <f>'Model výchozí (MV)'!D18</f>
        <v>Ostatní zaměstnanci</v>
      </c>
      <c r="E18" s="215">
        <f>E11</f>
        <v>41316</v>
      </c>
      <c r="F18" s="215">
        <f t="shared" ref="F18:AN18" si="16">F11</f>
        <v>0</v>
      </c>
      <c r="G18" s="215">
        <f t="shared" si="16"/>
        <v>0</v>
      </c>
      <c r="H18" s="215">
        <f t="shared" si="16"/>
        <v>0</v>
      </c>
      <c r="I18" s="215">
        <f t="shared" si="16"/>
        <v>0</v>
      </c>
      <c r="J18" s="215">
        <f t="shared" si="16"/>
        <v>0</v>
      </c>
      <c r="K18" s="215">
        <f t="shared" ref="K18:L18" si="17">K11</f>
        <v>0</v>
      </c>
      <c r="L18" s="215">
        <f t="shared" si="17"/>
        <v>0</v>
      </c>
      <c r="M18" s="215">
        <f t="shared" si="16"/>
        <v>0</v>
      </c>
      <c r="N18" s="215">
        <f t="shared" si="16"/>
        <v>0</v>
      </c>
      <c r="O18" s="215">
        <f t="shared" si="16"/>
        <v>0</v>
      </c>
      <c r="P18" s="215">
        <f t="shared" si="16"/>
        <v>0</v>
      </c>
      <c r="Q18" s="215">
        <f t="shared" si="16"/>
        <v>0</v>
      </c>
      <c r="R18" s="215">
        <f t="shared" si="16"/>
        <v>0</v>
      </c>
      <c r="S18" s="215">
        <f t="shared" si="16"/>
        <v>0</v>
      </c>
      <c r="T18" s="215">
        <f t="shared" si="16"/>
        <v>0</v>
      </c>
      <c r="U18" s="215">
        <f t="shared" si="16"/>
        <v>0</v>
      </c>
      <c r="V18" s="215">
        <f t="shared" si="16"/>
        <v>0</v>
      </c>
      <c r="W18" s="215">
        <f t="shared" si="16"/>
        <v>0</v>
      </c>
      <c r="X18" s="215">
        <f t="shared" si="16"/>
        <v>0</v>
      </c>
      <c r="Y18" s="215">
        <f t="shared" si="16"/>
        <v>0</v>
      </c>
      <c r="Z18" s="215">
        <f t="shared" si="16"/>
        <v>0</v>
      </c>
      <c r="AA18" s="215">
        <f t="shared" si="16"/>
        <v>0</v>
      </c>
      <c r="AB18" s="215">
        <f t="shared" si="16"/>
        <v>0</v>
      </c>
      <c r="AC18" s="215">
        <f t="shared" si="16"/>
        <v>0</v>
      </c>
      <c r="AD18" s="215">
        <f t="shared" si="16"/>
        <v>0</v>
      </c>
      <c r="AE18" s="215">
        <f t="shared" si="16"/>
        <v>0</v>
      </c>
      <c r="AF18" s="215">
        <f t="shared" si="16"/>
        <v>0</v>
      </c>
      <c r="AG18" s="215">
        <f t="shared" si="16"/>
        <v>0</v>
      </c>
      <c r="AH18" s="215">
        <f t="shared" si="16"/>
        <v>0</v>
      </c>
      <c r="AI18" s="215">
        <f t="shared" si="16"/>
        <v>0</v>
      </c>
      <c r="AJ18" s="215">
        <f t="shared" si="16"/>
        <v>0</v>
      </c>
      <c r="AK18" s="215">
        <f t="shared" si="16"/>
        <v>0</v>
      </c>
      <c r="AL18" s="215">
        <f t="shared" si="16"/>
        <v>0</v>
      </c>
      <c r="AM18" s="215">
        <f t="shared" si="16"/>
        <v>0</v>
      </c>
      <c r="AN18" s="215">
        <f t="shared" si="16"/>
        <v>0</v>
      </c>
      <c r="AO18" s="333">
        <f>AO11</f>
        <v>0</v>
      </c>
      <c r="AP18" s="150" t="s">
        <v>155</v>
      </c>
    </row>
    <row r="19" spans="1:42" x14ac:dyDescent="0.3">
      <c r="A19" s="4">
        <f>'Model výchozí (MV)'!A19</f>
        <v>9</v>
      </c>
      <c r="B19" s="45" t="str">
        <f>'Model výchozí (MV)'!B19</f>
        <v>Cestovné</v>
      </c>
      <c r="C19" s="64"/>
      <c r="D19" s="65"/>
      <c r="E19" s="331">
        <f>E5</f>
        <v>151.30000000000001</v>
      </c>
      <c r="F19" s="331">
        <f t="shared" ref="F19:AN19" si="18">F5</f>
        <v>0</v>
      </c>
      <c r="G19" s="331">
        <f t="shared" si="18"/>
        <v>0</v>
      </c>
      <c r="H19" s="331">
        <f t="shared" si="18"/>
        <v>0</v>
      </c>
      <c r="I19" s="331">
        <f t="shared" si="18"/>
        <v>0</v>
      </c>
      <c r="J19" s="331">
        <f t="shared" si="18"/>
        <v>0</v>
      </c>
      <c r="K19" s="331">
        <f t="shared" ref="K19:L19" si="19">K5</f>
        <v>0</v>
      </c>
      <c r="L19" s="331">
        <f t="shared" si="19"/>
        <v>0</v>
      </c>
      <c r="M19" s="331">
        <f t="shared" si="18"/>
        <v>0</v>
      </c>
      <c r="N19" s="331">
        <f t="shared" si="18"/>
        <v>0</v>
      </c>
      <c r="O19" s="331">
        <f t="shared" si="18"/>
        <v>0</v>
      </c>
      <c r="P19" s="331">
        <f t="shared" si="18"/>
        <v>0</v>
      </c>
      <c r="Q19" s="331">
        <f t="shared" si="18"/>
        <v>0</v>
      </c>
      <c r="R19" s="331">
        <f t="shared" si="18"/>
        <v>0</v>
      </c>
      <c r="S19" s="331">
        <f t="shared" si="18"/>
        <v>0</v>
      </c>
      <c r="T19" s="331">
        <f t="shared" si="18"/>
        <v>0</v>
      </c>
      <c r="U19" s="331">
        <f t="shared" si="18"/>
        <v>0</v>
      </c>
      <c r="V19" s="331">
        <f t="shared" si="18"/>
        <v>0</v>
      </c>
      <c r="W19" s="331">
        <f t="shared" si="18"/>
        <v>0</v>
      </c>
      <c r="X19" s="331">
        <f t="shared" si="18"/>
        <v>0</v>
      </c>
      <c r="Y19" s="331">
        <f t="shared" si="18"/>
        <v>0</v>
      </c>
      <c r="Z19" s="331">
        <f t="shared" si="18"/>
        <v>0</v>
      </c>
      <c r="AA19" s="331">
        <f t="shared" si="18"/>
        <v>0</v>
      </c>
      <c r="AB19" s="331">
        <f t="shared" si="18"/>
        <v>0</v>
      </c>
      <c r="AC19" s="331">
        <f t="shared" si="18"/>
        <v>0</v>
      </c>
      <c r="AD19" s="331">
        <f t="shared" si="18"/>
        <v>0</v>
      </c>
      <c r="AE19" s="331">
        <f t="shared" si="18"/>
        <v>0</v>
      </c>
      <c r="AF19" s="331">
        <f t="shared" si="18"/>
        <v>0</v>
      </c>
      <c r="AG19" s="331">
        <f t="shared" si="18"/>
        <v>0</v>
      </c>
      <c r="AH19" s="331">
        <f t="shared" si="18"/>
        <v>0</v>
      </c>
      <c r="AI19" s="331">
        <f t="shared" si="18"/>
        <v>0</v>
      </c>
      <c r="AJ19" s="331">
        <f t="shared" si="18"/>
        <v>0</v>
      </c>
      <c r="AK19" s="331">
        <f t="shared" si="18"/>
        <v>0</v>
      </c>
      <c r="AL19" s="331">
        <f t="shared" si="18"/>
        <v>0</v>
      </c>
      <c r="AM19" s="331">
        <f t="shared" si="18"/>
        <v>0</v>
      </c>
      <c r="AN19" s="331">
        <f t="shared" si="18"/>
        <v>0</v>
      </c>
      <c r="AO19" s="332">
        <f>AO5</f>
        <v>0</v>
      </c>
      <c r="AP19" s="150" t="s">
        <v>153</v>
      </c>
    </row>
    <row r="20" spans="1:42" x14ac:dyDescent="0.3">
      <c r="A20" s="4">
        <f>'Model výchozí (MV)'!A20</f>
        <v>10</v>
      </c>
      <c r="B20" s="45" t="str">
        <f>'Model výchozí (MV)'!B20</f>
        <v>Úhrada za použití dopravní cesty</v>
      </c>
      <c r="C20" s="64"/>
      <c r="D20" s="65"/>
      <c r="E20" s="278">
        <v>1</v>
      </c>
      <c r="F20" s="278">
        <v>1</v>
      </c>
      <c r="G20" s="278">
        <v>1</v>
      </c>
      <c r="H20" s="278">
        <v>1</v>
      </c>
      <c r="I20" s="278">
        <v>1</v>
      </c>
      <c r="J20" s="148">
        <v>1</v>
      </c>
      <c r="K20" s="148">
        <v>1</v>
      </c>
      <c r="L20" s="148">
        <v>1</v>
      </c>
      <c r="M20" s="148">
        <v>1</v>
      </c>
      <c r="N20" s="148">
        <v>1</v>
      </c>
      <c r="O20" s="148">
        <v>1</v>
      </c>
      <c r="P20" s="148">
        <v>1</v>
      </c>
      <c r="Q20" s="148">
        <v>1</v>
      </c>
      <c r="R20" s="148">
        <v>1</v>
      </c>
      <c r="S20" s="148">
        <v>1</v>
      </c>
      <c r="T20" s="148">
        <v>1</v>
      </c>
      <c r="U20" s="148">
        <v>1</v>
      </c>
      <c r="V20" s="148">
        <v>1</v>
      </c>
      <c r="W20" s="148">
        <v>1</v>
      </c>
      <c r="X20" s="148">
        <v>1</v>
      </c>
      <c r="Y20" s="148">
        <v>1</v>
      </c>
      <c r="Z20" s="148">
        <v>1</v>
      </c>
      <c r="AA20" s="148">
        <v>1</v>
      </c>
      <c r="AB20" s="148">
        <v>1</v>
      </c>
      <c r="AC20" s="148">
        <v>1</v>
      </c>
      <c r="AD20" s="148">
        <v>1</v>
      </c>
      <c r="AE20" s="148">
        <v>1</v>
      </c>
      <c r="AF20" s="148">
        <v>1</v>
      </c>
      <c r="AG20" s="148">
        <v>1</v>
      </c>
      <c r="AH20" s="148">
        <v>1</v>
      </c>
      <c r="AI20" s="148">
        <v>1</v>
      </c>
      <c r="AJ20" s="148">
        <v>1</v>
      </c>
      <c r="AK20" s="148">
        <v>1</v>
      </c>
      <c r="AL20" s="148">
        <v>1</v>
      </c>
      <c r="AM20" s="148">
        <v>1</v>
      </c>
      <c r="AN20" s="148">
        <v>1</v>
      </c>
      <c r="AO20" s="148">
        <v>1</v>
      </c>
      <c r="AP20" s="149" t="s">
        <v>154</v>
      </c>
    </row>
    <row r="21" spans="1:42" x14ac:dyDescent="0.3">
      <c r="A21" s="4">
        <f>'Model výchozí (MV)'!A21</f>
        <v>11</v>
      </c>
      <c r="B21" s="45" t="str">
        <f>'Model výchozí (MV)'!B21</f>
        <v>Úhrada za použití ostatní infrastruktury</v>
      </c>
      <c r="C21" s="64"/>
      <c r="D21" s="65"/>
      <c r="E21" s="278">
        <v>1</v>
      </c>
      <c r="F21" s="278">
        <v>1</v>
      </c>
      <c r="G21" s="278">
        <v>1</v>
      </c>
      <c r="H21" s="278">
        <v>1</v>
      </c>
      <c r="I21" s="278">
        <v>1</v>
      </c>
      <c r="J21" s="148">
        <v>1</v>
      </c>
      <c r="K21" s="148">
        <v>1</v>
      </c>
      <c r="L21" s="148">
        <v>1</v>
      </c>
      <c r="M21" s="148">
        <v>1</v>
      </c>
      <c r="N21" s="148">
        <v>1</v>
      </c>
      <c r="O21" s="148">
        <v>1</v>
      </c>
      <c r="P21" s="148">
        <v>1</v>
      </c>
      <c r="Q21" s="148">
        <v>1</v>
      </c>
      <c r="R21" s="148">
        <v>1</v>
      </c>
      <c r="S21" s="148">
        <v>1</v>
      </c>
      <c r="T21" s="148">
        <v>1</v>
      </c>
      <c r="U21" s="148">
        <v>1</v>
      </c>
      <c r="V21" s="148">
        <v>1</v>
      </c>
      <c r="W21" s="148">
        <v>1</v>
      </c>
      <c r="X21" s="148">
        <v>1</v>
      </c>
      <c r="Y21" s="148">
        <v>1</v>
      </c>
      <c r="Z21" s="148">
        <v>1</v>
      </c>
      <c r="AA21" s="148">
        <v>1</v>
      </c>
      <c r="AB21" s="148">
        <v>1</v>
      </c>
      <c r="AC21" s="148">
        <v>1</v>
      </c>
      <c r="AD21" s="148">
        <v>1</v>
      </c>
      <c r="AE21" s="148">
        <v>1</v>
      </c>
      <c r="AF21" s="148">
        <v>1</v>
      </c>
      <c r="AG21" s="148">
        <v>1</v>
      </c>
      <c r="AH21" s="148">
        <v>1</v>
      </c>
      <c r="AI21" s="148">
        <v>1</v>
      </c>
      <c r="AJ21" s="148">
        <v>1</v>
      </c>
      <c r="AK21" s="148">
        <v>1</v>
      </c>
      <c r="AL21" s="148">
        <v>1</v>
      </c>
      <c r="AM21" s="148">
        <v>1</v>
      </c>
      <c r="AN21" s="148">
        <v>1</v>
      </c>
      <c r="AO21" s="148">
        <v>1</v>
      </c>
      <c r="AP21" s="149" t="s">
        <v>154</v>
      </c>
    </row>
    <row r="22" spans="1:42" x14ac:dyDescent="0.3">
      <c r="A22" s="4">
        <f>'Model výchozí (MV)'!A22</f>
        <v>12</v>
      </c>
      <c r="B22" s="45" t="str">
        <f>'Model výchozí (MV)'!B22</f>
        <v>Ostatní přímé náklady</v>
      </c>
      <c r="C22" s="64" t="str">
        <f>'Model výchozí (MV)'!C22</f>
        <v>12.1</v>
      </c>
      <c r="D22" s="65" t="str">
        <f>'Model výchozí (MV)'!D22</f>
        <v>Finanční náklady</v>
      </c>
      <c r="E22" s="795">
        <f>E8</f>
        <v>1</v>
      </c>
      <c r="F22" s="795">
        <f t="shared" ref="F22:AO22" si="20">F8</f>
        <v>0</v>
      </c>
      <c r="G22" s="795">
        <f t="shared" si="20"/>
        <v>0</v>
      </c>
      <c r="H22" s="795">
        <f t="shared" si="20"/>
        <v>0</v>
      </c>
      <c r="I22" s="795">
        <f t="shared" si="20"/>
        <v>0</v>
      </c>
      <c r="J22" s="795">
        <f t="shared" si="20"/>
        <v>0</v>
      </c>
      <c r="K22" s="795">
        <f t="shared" si="20"/>
        <v>0</v>
      </c>
      <c r="L22" s="795">
        <f t="shared" si="20"/>
        <v>0</v>
      </c>
      <c r="M22" s="795">
        <f t="shared" si="20"/>
        <v>0</v>
      </c>
      <c r="N22" s="795">
        <f t="shared" si="20"/>
        <v>0</v>
      </c>
      <c r="O22" s="795">
        <f t="shared" si="20"/>
        <v>0</v>
      </c>
      <c r="P22" s="795">
        <f t="shared" si="20"/>
        <v>0</v>
      </c>
      <c r="Q22" s="795">
        <f t="shared" si="20"/>
        <v>0</v>
      </c>
      <c r="R22" s="795">
        <f t="shared" si="20"/>
        <v>0</v>
      </c>
      <c r="S22" s="795">
        <f t="shared" si="20"/>
        <v>0</v>
      </c>
      <c r="T22" s="795">
        <f t="shared" si="20"/>
        <v>0</v>
      </c>
      <c r="U22" s="795">
        <f t="shared" si="20"/>
        <v>0</v>
      </c>
      <c r="V22" s="795">
        <f t="shared" si="20"/>
        <v>0</v>
      </c>
      <c r="W22" s="795">
        <f t="shared" si="20"/>
        <v>0</v>
      </c>
      <c r="X22" s="795">
        <f t="shared" si="20"/>
        <v>0</v>
      </c>
      <c r="Y22" s="795">
        <f t="shared" si="20"/>
        <v>0</v>
      </c>
      <c r="Z22" s="795">
        <f t="shared" si="20"/>
        <v>0</v>
      </c>
      <c r="AA22" s="795">
        <f t="shared" si="20"/>
        <v>0</v>
      </c>
      <c r="AB22" s="795">
        <f t="shared" si="20"/>
        <v>0</v>
      </c>
      <c r="AC22" s="795">
        <f t="shared" si="20"/>
        <v>0</v>
      </c>
      <c r="AD22" s="795">
        <f t="shared" si="20"/>
        <v>0</v>
      </c>
      <c r="AE22" s="795">
        <f t="shared" si="20"/>
        <v>0</v>
      </c>
      <c r="AF22" s="795">
        <f t="shared" si="20"/>
        <v>0</v>
      </c>
      <c r="AG22" s="795">
        <f t="shared" si="20"/>
        <v>0</v>
      </c>
      <c r="AH22" s="795">
        <f t="shared" si="20"/>
        <v>0</v>
      </c>
      <c r="AI22" s="795">
        <f t="shared" si="20"/>
        <v>0</v>
      </c>
      <c r="AJ22" s="795">
        <f t="shared" si="20"/>
        <v>0</v>
      </c>
      <c r="AK22" s="795">
        <f t="shared" si="20"/>
        <v>0</v>
      </c>
      <c r="AL22" s="795">
        <f t="shared" si="20"/>
        <v>0</v>
      </c>
      <c r="AM22" s="795">
        <f t="shared" si="20"/>
        <v>0</v>
      </c>
      <c r="AN22" s="795">
        <f t="shared" si="20"/>
        <v>0</v>
      </c>
      <c r="AO22" s="795">
        <f t="shared" si="20"/>
        <v>0</v>
      </c>
      <c r="AP22" s="590" t="str">
        <f>AP8</f>
        <v>Eskalační doložka</v>
      </c>
    </row>
    <row r="23" spans="1:42" x14ac:dyDescent="0.3">
      <c r="A23" s="4"/>
      <c r="B23" s="45"/>
      <c r="C23" s="64" t="str">
        <f>'Model výchozí (MV)'!C23</f>
        <v>12.2</v>
      </c>
      <c r="D23" s="65" t="str">
        <f>'Model výchozí (MV)'!D23</f>
        <v>Ostatní</v>
      </c>
      <c r="E23" s="331">
        <f>E5</f>
        <v>151.30000000000001</v>
      </c>
      <c r="F23" s="331">
        <f t="shared" ref="F23:AN23" si="21">F5</f>
        <v>0</v>
      </c>
      <c r="G23" s="331">
        <f t="shared" si="21"/>
        <v>0</v>
      </c>
      <c r="H23" s="331">
        <f t="shared" si="21"/>
        <v>0</v>
      </c>
      <c r="I23" s="331">
        <f t="shared" si="21"/>
        <v>0</v>
      </c>
      <c r="J23" s="331">
        <f t="shared" si="21"/>
        <v>0</v>
      </c>
      <c r="K23" s="331">
        <f t="shared" ref="K23:L23" si="22">K5</f>
        <v>0</v>
      </c>
      <c r="L23" s="331">
        <f t="shared" si="22"/>
        <v>0</v>
      </c>
      <c r="M23" s="331">
        <f t="shared" si="21"/>
        <v>0</v>
      </c>
      <c r="N23" s="331">
        <f t="shared" si="21"/>
        <v>0</v>
      </c>
      <c r="O23" s="331">
        <f t="shared" si="21"/>
        <v>0</v>
      </c>
      <c r="P23" s="331">
        <f t="shared" si="21"/>
        <v>0</v>
      </c>
      <c r="Q23" s="331">
        <f t="shared" si="21"/>
        <v>0</v>
      </c>
      <c r="R23" s="331">
        <f t="shared" si="21"/>
        <v>0</v>
      </c>
      <c r="S23" s="331">
        <f t="shared" si="21"/>
        <v>0</v>
      </c>
      <c r="T23" s="331">
        <f t="shared" si="21"/>
        <v>0</v>
      </c>
      <c r="U23" s="331">
        <f t="shared" si="21"/>
        <v>0</v>
      </c>
      <c r="V23" s="331">
        <f t="shared" si="21"/>
        <v>0</v>
      </c>
      <c r="W23" s="331">
        <f t="shared" si="21"/>
        <v>0</v>
      </c>
      <c r="X23" s="331">
        <f t="shared" si="21"/>
        <v>0</v>
      </c>
      <c r="Y23" s="331">
        <f t="shared" si="21"/>
        <v>0</v>
      </c>
      <c r="Z23" s="331">
        <f t="shared" si="21"/>
        <v>0</v>
      </c>
      <c r="AA23" s="331">
        <f t="shared" si="21"/>
        <v>0</v>
      </c>
      <c r="AB23" s="331">
        <f t="shared" si="21"/>
        <v>0</v>
      </c>
      <c r="AC23" s="331">
        <f t="shared" si="21"/>
        <v>0</v>
      </c>
      <c r="AD23" s="331">
        <f t="shared" si="21"/>
        <v>0</v>
      </c>
      <c r="AE23" s="331">
        <f t="shared" si="21"/>
        <v>0</v>
      </c>
      <c r="AF23" s="331">
        <f t="shared" si="21"/>
        <v>0</v>
      </c>
      <c r="AG23" s="331">
        <f t="shared" si="21"/>
        <v>0</v>
      </c>
      <c r="AH23" s="331">
        <f t="shared" si="21"/>
        <v>0</v>
      </c>
      <c r="AI23" s="331">
        <f t="shared" si="21"/>
        <v>0</v>
      </c>
      <c r="AJ23" s="331">
        <f t="shared" si="21"/>
        <v>0</v>
      </c>
      <c r="AK23" s="331">
        <f t="shared" si="21"/>
        <v>0</v>
      </c>
      <c r="AL23" s="331">
        <f t="shared" si="21"/>
        <v>0</v>
      </c>
      <c r="AM23" s="331">
        <f t="shared" si="21"/>
        <v>0</v>
      </c>
      <c r="AN23" s="331">
        <f t="shared" si="21"/>
        <v>0</v>
      </c>
      <c r="AO23" s="332">
        <f>AO5</f>
        <v>0</v>
      </c>
      <c r="AP23" s="150" t="s">
        <v>153</v>
      </c>
    </row>
    <row r="24" spans="1:42" x14ac:dyDescent="0.3">
      <c r="A24" s="4">
        <f>'Model výchozí (MV)'!A24</f>
        <v>13</v>
      </c>
      <c r="B24" s="45" t="str">
        <f>'Model výchozí (MV)'!B24</f>
        <v>Ostatní služby</v>
      </c>
      <c r="C24" s="64" t="str">
        <f>'Model výchozí (MV)'!C24</f>
        <v>13.1</v>
      </c>
      <c r="D24" s="65" t="str">
        <f>'Model výchozí (MV)'!D24</f>
        <v>Ostraha</v>
      </c>
      <c r="E24" s="331">
        <f>E5</f>
        <v>151.30000000000001</v>
      </c>
      <c r="F24" s="334">
        <f t="shared" ref="F24:AN24" si="23">F5</f>
        <v>0</v>
      </c>
      <c r="G24" s="334">
        <f t="shared" si="23"/>
        <v>0</v>
      </c>
      <c r="H24" s="334">
        <f t="shared" si="23"/>
        <v>0</v>
      </c>
      <c r="I24" s="334">
        <f t="shared" si="23"/>
        <v>0</v>
      </c>
      <c r="J24" s="334">
        <f t="shared" si="23"/>
        <v>0</v>
      </c>
      <c r="K24" s="334">
        <f t="shared" ref="K24:L24" si="24">K5</f>
        <v>0</v>
      </c>
      <c r="L24" s="334">
        <f t="shared" si="24"/>
        <v>0</v>
      </c>
      <c r="M24" s="334">
        <f t="shared" si="23"/>
        <v>0</v>
      </c>
      <c r="N24" s="334">
        <f t="shared" si="23"/>
        <v>0</v>
      </c>
      <c r="O24" s="334">
        <f t="shared" si="23"/>
        <v>0</v>
      </c>
      <c r="P24" s="334">
        <f t="shared" si="23"/>
        <v>0</v>
      </c>
      <c r="Q24" s="334">
        <f t="shared" si="23"/>
        <v>0</v>
      </c>
      <c r="R24" s="334">
        <f t="shared" si="23"/>
        <v>0</v>
      </c>
      <c r="S24" s="334">
        <f t="shared" si="23"/>
        <v>0</v>
      </c>
      <c r="T24" s="334">
        <f t="shared" si="23"/>
        <v>0</v>
      </c>
      <c r="U24" s="334">
        <f t="shared" si="23"/>
        <v>0</v>
      </c>
      <c r="V24" s="334">
        <f t="shared" si="23"/>
        <v>0</v>
      </c>
      <c r="W24" s="334">
        <f t="shared" si="23"/>
        <v>0</v>
      </c>
      <c r="X24" s="334">
        <f t="shared" si="23"/>
        <v>0</v>
      </c>
      <c r="Y24" s="334">
        <f t="shared" si="23"/>
        <v>0</v>
      </c>
      <c r="Z24" s="334">
        <f t="shared" si="23"/>
        <v>0</v>
      </c>
      <c r="AA24" s="334">
        <f t="shared" si="23"/>
        <v>0</v>
      </c>
      <c r="AB24" s="334">
        <f t="shared" si="23"/>
        <v>0</v>
      </c>
      <c r="AC24" s="334">
        <f t="shared" si="23"/>
        <v>0</v>
      </c>
      <c r="AD24" s="334">
        <f t="shared" si="23"/>
        <v>0</v>
      </c>
      <c r="AE24" s="334">
        <f t="shared" si="23"/>
        <v>0</v>
      </c>
      <c r="AF24" s="334">
        <f t="shared" si="23"/>
        <v>0</v>
      </c>
      <c r="AG24" s="334">
        <f t="shared" si="23"/>
        <v>0</v>
      </c>
      <c r="AH24" s="334">
        <f t="shared" si="23"/>
        <v>0</v>
      </c>
      <c r="AI24" s="334">
        <f t="shared" si="23"/>
        <v>0</v>
      </c>
      <c r="AJ24" s="334">
        <f t="shared" si="23"/>
        <v>0</v>
      </c>
      <c r="AK24" s="334">
        <f t="shared" si="23"/>
        <v>0</v>
      </c>
      <c r="AL24" s="334">
        <f t="shared" si="23"/>
        <v>0</v>
      </c>
      <c r="AM24" s="334">
        <f t="shared" si="23"/>
        <v>0</v>
      </c>
      <c r="AN24" s="334">
        <f t="shared" si="23"/>
        <v>0</v>
      </c>
      <c r="AO24" s="335">
        <f>AO5</f>
        <v>0</v>
      </c>
      <c r="AP24" s="150" t="s">
        <v>153</v>
      </c>
    </row>
    <row r="25" spans="1:42" x14ac:dyDescent="0.3">
      <c r="A25" s="4"/>
      <c r="B25" s="45"/>
      <c r="C25" s="64" t="str">
        <f>'Model výchozí (MV)'!C25</f>
        <v>13.2</v>
      </c>
      <c r="D25" s="65" t="str">
        <f>'Model výchozí (MV)'!D25</f>
        <v>Ostatní služby</v>
      </c>
      <c r="E25" s="331">
        <f>E5</f>
        <v>151.30000000000001</v>
      </c>
      <c r="F25" s="331">
        <f t="shared" ref="F25:AN25" si="25">F5</f>
        <v>0</v>
      </c>
      <c r="G25" s="331">
        <f t="shared" si="25"/>
        <v>0</v>
      </c>
      <c r="H25" s="331">
        <f t="shared" si="25"/>
        <v>0</v>
      </c>
      <c r="I25" s="331">
        <f t="shared" si="25"/>
        <v>0</v>
      </c>
      <c r="J25" s="331">
        <f t="shared" si="25"/>
        <v>0</v>
      </c>
      <c r="K25" s="331">
        <f t="shared" ref="K25:L25" si="26">K5</f>
        <v>0</v>
      </c>
      <c r="L25" s="331">
        <f t="shared" si="26"/>
        <v>0</v>
      </c>
      <c r="M25" s="331">
        <f t="shared" si="25"/>
        <v>0</v>
      </c>
      <c r="N25" s="331">
        <f t="shared" si="25"/>
        <v>0</v>
      </c>
      <c r="O25" s="331">
        <f t="shared" si="25"/>
        <v>0</v>
      </c>
      <c r="P25" s="331">
        <f t="shared" si="25"/>
        <v>0</v>
      </c>
      <c r="Q25" s="331">
        <f t="shared" si="25"/>
        <v>0</v>
      </c>
      <c r="R25" s="331">
        <f t="shared" si="25"/>
        <v>0</v>
      </c>
      <c r="S25" s="331">
        <f t="shared" si="25"/>
        <v>0</v>
      </c>
      <c r="T25" s="331">
        <f t="shared" si="25"/>
        <v>0</v>
      </c>
      <c r="U25" s="331">
        <f t="shared" si="25"/>
        <v>0</v>
      </c>
      <c r="V25" s="331">
        <f t="shared" si="25"/>
        <v>0</v>
      </c>
      <c r="W25" s="331">
        <f t="shared" si="25"/>
        <v>0</v>
      </c>
      <c r="X25" s="331">
        <f t="shared" si="25"/>
        <v>0</v>
      </c>
      <c r="Y25" s="331">
        <f t="shared" si="25"/>
        <v>0</v>
      </c>
      <c r="Z25" s="331">
        <f t="shared" si="25"/>
        <v>0</v>
      </c>
      <c r="AA25" s="331">
        <f t="shared" si="25"/>
        <v>0</v>
      </c>
      <c r="AB25" s="331">
        <f t="shared" si="25"/>
        <v>0</v>
      </c>
      <c r="AC25" s="331">
        <f t="shared" si="25"/>
        <v>0</v>
      </c>
      <c r="AD25" s="331">
        <f t="shared" si="25"/>
        <v>0</v>
      </c>
      <c r="AE25" s="331">
        <f t="shared" si="25"/>
        <v>0</v>
      </c>
      <c r="AF25" s="331">
        <f t="shared" si="25"/>
        <v>0</v>
      </c>
      <c r="AG25" s="331">
        <f t="shared" si="25"/>
        <v>0</v>
      </c>
      <c r="AH25" s="331">
        <f t="shared" si="25"/>
        <v>0</v>
      </c>
      <c r="AI25" s="331">
        <f t="shared" si="25"/>
        <v>0</v>
      </c>
      <c r="AJ25" s="331">
        <f t="shared" si="25"/>
        <v>0</v>
      </c>
      <c r="AK25" s="331">
        <f t="shared" si="25"/>
        <v>0</v>
      </c>
      <c r="AL25" s="331">
        <f t="shared" si="25"/>
        <v>0</v>
      </c>
      <c r="AM25" s="331">
        <f t="shared" si="25"/>
        <v>0</v>
      </c>
      <c r="AN25" s="331">
        <f t="shared" si="25"/>
        <v>0</v>
      </c>
      <c r="AO25" s="332">
        <f>AO5</f>
        <v>0</v>
      </c>
      <c r="AP25" s="150" t="s">
        <v>153</v>
      </c>
    </row>
    <row r="26" spans="1:42" x14ac:dyDescent="0.3">
      <c r="A26" s="4">
        <f>'Model výchozí (MV)'!A26</f>
        <v>14</v>
      </c>
      <c r="B26" s="45" t="str">
        <f>'Model výchozí (MV)'!B26</f>
        <v>Provozní režie</v>
      </c>
      <c r="C26" s="45"/>
      <c r="D26" s="65"/>
      <c r="E26" s="331">
        <f>E5</f>
        <v>151.30000000000001</v>
      </c>
      <c r="F26" s="331">
        <f t="shared" ref="F26:AN26" si="27">F5</f>
        <v>0</v>
      </c>
      <c r="G26" s="331">
        <f t="shared" si="27"/>
        <v>0</v>
      </c>
      <c r="H26" s="331">
        <f t="shared" si="27"/>
        <v>0</v>
      </c>
      <c r="I26" s="331">
        <f t="shared" si="27"/>
        <v>0</v>
      </c>
      <c r="J26" s="331">
        <f t="shared" si="27"/>
        <v>0</v>
      </c>
      <c r="K26" s="331">
        <f t="shared" ref="K26:L26" si="28">K5</f>
        <v>0</v>
      </c>
      <c r="L26" s="331">
        <f t="shared" si="28"/>
        <v>0</v>
      </c>
      <c r="M26" s="331">
        <f t="shared" si="27"/>
        <v>0</v>
      </c>
      <c r="N26" s="331">
        <f t="shared" si="27"/>
        <v>0</v>
      </c>
      <c r="O26" s="331">
        <f t="shared" si="27"/>
        <v>0</v>
      </c>
      <c r="P26" s="331">
        <f t="shared" si="27"/>
        <v>0</v>
      </c>
      <c r="Q26" s="331">
        <f t="shared" si="27"/>
        <v>0</v>
      </c>
      <c r="R26" s="331">
        <f t="shared" si="27"/>
        <v>0</v>
      </c>
      <c r="S26" s="331">
        <f t="shared" si="27"/>
        <v>0</v>
      </c>
      <c r="T26" s="331">
        <f t="shared" si="27"/>
        <v>0</v>
      </c>
      <c r="U26" s="331">
        <f t="shared" si="27"/>
        <v>0</v>
      </c>
      <c r="V26" s="331">
        <f t="shared" si="27"/>
        <v>0</v>
      </c>
      <c r="W26" s="331">
        <f t="shared" si="27"/>
        <v>0</v>
      </c>
      <c r="X26" s="331">
        <f t="shared" si="27"/>
        <v>0</v>
      </c>
      <c r="Y26" s="331">
        <f t="shared" si="27"/>
        <v>0</v>
      </c>
      <c r="Z26" s="331">
        <f t="shared" si="27"/>
        <v>0</v>
      </c>
      <c r="AA26" s="331">
        <f t="shared" si="27"/>
        <v>0</v>
      </c>
      <c r="AB26" s="331">
        <f t="shared" si="27"/>
        <v>0</v>
      </c>
      <c r="AC26" s="331">
        <f t="shared" si="27"/>
        <v>0</v>
      </c>
      <c r="AD26" s="331">
        <f t="shared" si="27"/>
        <v>0</v>
      </c>
      <c r="AE26" s="331">
        <f t="shared" si="27"/>
        <v>0</v>
      </c>
      <c r="AF26" s="331">
        <f t="shared" si="27"/>
        <v>0</v>
      </c>
      <c r="AG26" s="331">
        <f t="shared" si="27"/>
        <v>0</v>
      </c>
      <c r="AH26" s="331">
        <f t="shared" si="27"/>
        <v>0</v>
      </c>
      <c r="AI26" s="331">
        <f t="shared" si="27"/>
        <v>0</v>
      </c>
      <c r="AJ26" s="331">
        <f t="shared" si="27"/>
        <v>0</v>
      </c>
      <c r="AK26" s="331">
        <f t="shared" si="27"/>
        <v>0</v>
      </c>
      <c r="AL26" s="331">
        <f t="shared" si="27"/>
        <v>0</v>
      </c>
      <c r="AM26" s="331">
        <f t="shared" si="27"/>
        <v>0</v>
      </c>
      <c r="AN26" s="331">
        <f t="shared" si="27"/>
        <v>0</v>
      </c>
      <c r="AO26" s="332">
        <f>AO5</f>
        <v>0</v>
      </c>
      <c r="AP26" s="150" t="s">
        <v>153</v>
      </c>
    </row>
    <row r="27" spans="1:42" x14ac:dyDescent="0.3">
      <c r="A27" s="4">
        <f>'Model výchozí (MV)'!A27</f>
        <v>15</v>
      </c>
      <c r="B27" s="45" t="str">
        <f>'Model výchozí (MV)'!B27</f>
        <v>Správní režie</v>
      </c>
      <c r="C27" s="45"/>
      <c r="D27" s="65"/>
      <c r="E27" s="331">
        <f>E5</f>
        <v>151.30000000000001</v>
      </c>
      <c r="F27" s="331">
        <f t="shared" ref="F27:AN27" si="29">F5</f>
        <v>0</v>
      </c>
      <c r="G27" s="331">
        <f t="shared" si="29"/>
        <v>0</v>
      </c>
      <c r="H27" s="331">
        <f t="shared" si="29"/>
        <v>0</v>
      </c>
      <c r="I27" s="331">
        <f t="shared" si="29"/>
        <v>0</v>
      </c>
      <c r="J27" s="331">
        <f t="shared" si="29"/>
        <v>0</v>
      </c>
      <c r="K27" s="331">
        <f t="shared" ref="K27:L27" si="30">K5</f>
        <v>0</v>
      </c>
      <c r="L27" s="331">
        <f t="shared" si="30"/>
        <v>0</v>
      </c>
      <c r="M27" s="331">
        <f t="shared" si="29"/>
        <v>0</v>
      </c>
      <c r="N27" s="331">
        <f t="shared" si="29"/>
        <v>0</v>
      </c>
      <c r="O27" s="331">
        <f t="shared" si="29"/>
        <v>0</v>
      </c>
      <c r="P27" s="331">
        <f t="shared" si="29"/>
        <v>0</v>
      </c>
      <c r="Q27" s="331">
        <f t="shared" si="29"/>
        <v>0</v>
      </c>
      <c r="R27" s="331">
        <f t="shared" si="29"/>
        <v>0</v>
      </c>
      <c r="S27" s="331">
        <f t="shared" si="29"/>
        <v>0</v>
      </c>
      <c r="T27" s="331">
        <f t="shared" si="29"/>
        <v>0</v>
      </c>
      <c r="U27" s="331">
        <f t="shared" si="29"/>
        <v>0</v>
      </c>
      <c r="V27" s="331">
        <f t="shared" si="29"/>
        <v>0</v>
      </c>
      <c r="W27" s="331">
        <f t="shared" si="29"/>
        <v>0</v>
      </c>
      <c r="X27" s="331">
        <f t="shared" si="29"/>
        <v>0</v>
      </c>
      <c r="Y27" s="331">
        <f t="shared" si="29"/>
        <v>0</v>
      </c>
      <c r="Z27" s="331">
        <f t="shared" si="29"/>
        <v>0</v>
      </c>
      <c r="AA27" s="331">
        <f t="shared" si="29"/>
        <v>0</v>
      </c>
      <c r="AB27" s="331">
        <f t="shared" si="29"/>
        <v>0</v>
      </c>
      <c r="AC27" s="331">
        <f t="shared" si="29"/>
        <v>0</v>
      </c>
      <c r="AD27" s="331">
        <f t="shared" si="29"/>
        <v>0</v>
      </c>
      <c r="AE27" s="331">
        <f t="shared" si="29"/>
        <v>0</v>
      </c>
      <c r="AF27" s="331">
        <f t="shared" si="29"/>
        <v>0</v>
      </c>
      <c r="AG27" s="331">
        <f t="shared" si="29"/>
        <v>0</v>
      </c>
      <c r="AH27" s="331">
        <f t="shared" si="29"/>
        <v>0</v>
      </c>
      <c r="AI27" s="331">
        <f t="shared" si="29"/>
        <v>0</v>
      </c>
      <c r="AJ27" s="331">
        <f t="shared" si="29"/>
        <v>0</v>
      </c>
      <c r="AK27" s="331">
        <f t="shared" si="29"/>
        <v>0</v>
      </c>
      <c r="AL27" s="331">
        <f t="shared" si="29"/>
        <v>0</v>
      </c>
      <c r="AM27" s="331">
        <f t="shared" si="29"/>
        <v>0</v>
      </c>
      <c r="AN27" s="331">
        <f t="shared" si="29"/>
        <v>0</v>
      </c>
      <c r="AO27" s="332">
        <f>AO5</f>
        <v>0</v>
      </c>
      <c r="AP27" s="150" t="s">
        <v>153</v>
      </c>
    </row>
    <row r="28" spans="1:42" ht="15" thickBot="1" x14ac:dyDescent="0.35">
      <c r="A28" s="292">
        <f>'Model výchozí (MV)'!A28</f>
        <v>16</v>
      </c>
      <c r="B28" s="120" t="str">
        <f>'Model výchozí (MV)'!B28</f>
        <v>Zisk</v>
      </c>
      <c r="C28" s="120"/>
      <c r="D28" s="293"/>
      <c r="E28" s="294">
        <v>1</v>
      </c>
      <c r="F28" s="294">
        <v>1</v>
      </c>
      <c r="G28" s="294">
        <v>1</v>
      </c>
      <c r="H28" s="294">
        <v>1</v>
      </c>
      <c r="I28" s="294">
        <v>1</v>
      </c>
      <c r="J28" s="295">
        <v>1</v>
      </c>
      <c r="K28" s="295">
        <v>1</v>
      </c>
      <c r="L28" s="295">
        <v>1</v>
      </c>
      <c r="M28" s="295">
        <v>1</v>
      </c>
      <c r="N28" s="295">
        <v>1</v>
      </c>
      <c r="O28" s="295">
        <v>1</v>
      </c>
      <c r="P28" s="295">
        <v>1</v>
      </c>
      <c r="Q28" s="295">
        <v>1</v>
      </c>
      <c r="R28" s="295">
        <v>1</v>
      </c>
      <c r="S28" s="295">
        <v>1</v>
      </c>
      <c r="T28" s="295">
        <v>1</v>
      </c>
      <c r="U28" s="295">
        <v>1</v>
      </c>
      <c r="V28" s="295">
        <v>1</v>
      </c>
      <c r="W28" s="295">
        <v>1</v>
      </c>
      <c r="X28" s="295">
        <v>1</v>
      </c>
      <c r="Y28" s="295">
        <v>1</v>
      </c>
      <c r="Z28" s="295">
        <v>1</v>
      </c>
      <c r="AA28" s="295">
        <v>1</v>
      </c>
      <c r="AB28" s="295">
        <v>1</v>
      </c>
      <c r="AC28" s="295">
        <v>1</v>
      </c>
      <c r="AD28" s="295">
        <v>1</v>
      </c>
      <c r="AE28" s="295">
        <v>1</v>
      </c>
      <c r="AF28" s="295">
        <v>1</v>
      </c>
      <c r="AG28" s="295">
        <v>1</v>
      </c>
      <c r="AH28" s="295">
        <v>1</v>
      </c>
      <c r="AI28" s="295">
        <v>1</v>
      </c>
      <c r="AJ28" s="295">
        <v>1</v>
      </c>
      <c r="AK28" s="295">
        <v>1</v>
      </c>
      <c r="AL28" s="295">
        <v>1</v>
      </c>
      <c r="AM28" s="295">
        <v>1</v>
      </c>
      <c r="AN28" s="295">
        <v>1</v>
      </c>
      <c r="AO28" s="295">
        <v>1</v>
      </c>
      <c r="AP28" s="296" t="s">
        <v>154</v>
      </c>
    </row>
    <row r="29" spans="1:42" x14ac:dyDescent="0.3">
      <c r="A29" s="716"/>
      <c r="B29" s="702"/>
      <c r="C29" s="702"/>
      <c r="D29" s="717"/>
      <c r="E29" s="718"/>
      <c r="F29" s="718"/>
      <c r="G29" s="718"/>
      <c r="H29" s="718"/>
      <c r="I29" s="718"/>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699"/>
    </row>
  </sheetData>
  <sheetProtection algorithmName="SHA-512" hashValue="Pw3VYnfClA++ryrIfhoHLHvwwuT0FriALO3vBUuq+Q37TBhM9+6/y6vJIhad4WhKul4uIUxabiKgrzFb7+i26Q==" saltValue="Bz40XkON7Na74aW6inJL4Q==" spinCount="100000" sheet="1" objects="1" scenarios="1"/>
  <hyperlinks>
    <hyperlink ref="AP11" r:id="rId1" xr:uid="{CCB51A04-EF24-4806-B10A-CA66A6501284}"/>
    <hyperlink ref="AP12" r:id="rId2" xr:uid="{C684B8AD-915D-4557-98BA-BAB3A93A7BC8}"/>
    <hyperlink ref="AP13" r:id="rId3" xr:uid="{D23A8737-A50D-4D54-B2E9-6E96406B528C}"/>
    <hyperlink ref="AP14" r:id="rId4" xr:uid="{6992B779-C087-4681-927D-4EFE01B0DBB2}"/>
    <hyperlink ref="AP15" r:id="rId5" xr:uid="{C671F5B5-047A-4A08-8C98-88D242128B53}"/>
    <hyperlink ref="AP16" r:id="rId6" xr:uid="{9106AB1E-32B1-4179-B5D6-447CFD305862}"/>
    <hyperlink ref="AP17" r:id="rId7" xr:uid="{EC4DC5E5-1527-4A15-A2AB-C8666C46144D}"/>
    <hyperlink ref="AP18" r:id="rId8" xr:uid="{2425DD8A-AA30-45A2-99D1-E201C3454060}"/>
    <hyperlink ref="AP4" r:id="rId9" xr:uid="{F48F7A0A-4C2A-46B0-A64D-3C73D3CAECA7}"/>
    <hyperlink ref="AP19" r:id="rId10" xr:uid="{ABC500BF-9476-4F2D-86A4-58C7C17C204D}"/>
    <hyperlink ref="AP27" r:id="rId11" xr:uid="{B2B96E79-13AA-4E96-8B7A-E19FF200F768}"/>
    <hyperlink ref="AP26" r:id="rId12" xr:uid="{A93CD397-709C-47B0-9271-C4D51E40D351}"/>
    <hyperlink ref="AP25" r:id="rId13" xr:uid="{5EB4B7B5-C85A-40D5-97E1-092499FE292A}"/>
    <hyperlink ref="AP24" r:id="rId14" xr:uid="{79768A44-0590-4DE2-895E-1B408E69709B}"/>
    <hyperlink ref="AP23" r:id="rId15" xr:uid="{B45AA37E-22B2-4181-8E78-0A0E30386767}"/>
    <hyperlink ref="AP7" r:id="rId16" xr:uid="{E6EB2286-424F-4FC3-A4B9-4C244D2789B2}"/>
    <hyperlink ref="AP6" r:id="rId17" xr:uid="{A56164BD-E457-4FDD-96B9-18E9431A045A}"/>
    <hyperlink ref="AP5" r:id="rId18" xr:uid="{BE989834-5CBF-4924-96E9-2AB398E2854A}"/>
    <hyperlink ref="AP3" r:id="rId19" xr:uid="{79581F73-ED34-43C0-9BBA-5E94FEC26B2A}"/>
  </hyperlinks>
  <pageMargins left="0.7" right="0.7" top="0.78740157499999996" bottom="0.78740157499999996" header="0.3" footer="0.3"/>
  <pageSetup paperSize="9" orientation="portrait"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FA4AA-A107-4C0D-B0B3-1DDCA3716EA4}">
  <sheetPr>
    <tabColor theme="1"/>
  </sheetPr>
  <dimension ref="A1:AR29"/>
  <sheetViews>
    <sheetView showGridLines="0" zoomScaleNormal="100" workbookViewId="0">
      <pane xSplit="4" topLeftCell="E1" activePane="topRight" state="frozen"/>
      <selection activeCell="G4" sqref="G4"/>
      <selection pane="topRight" activeCell="H26" sqref="H26"/>
    </sheetView>
  </sheetViews>
  <sheetFormatPr defaultColWidth="0" defaultRowHeight="14.4" zeroHeight="1" x14ac:dyDescent="0.3"/>
  <cols>
    <col min="1" max="1" width="4.33203125" style="1" customWidth="1"/>
    <col min="2" max="2" width="42.6640625" style="1" customWidth="1"/>
    <col min="3" max="3" width="5" style="1" bestFit="1" customWidth="1"/>
    <col min="4" max="4" width="21.6640625" style="1" customWidth="1"/>
    <col min="5" max="41" width="9.109375" style="1" customWidth="1"/>
    <col min="42" max="42" width="65.6640625" style="1" bestFit="1" customWidth="1"/>
    <col min="43" max="43" width="2.6640625" style="1" customWidth="1"/>
    <col min="44" max="44" width="0" style="1" hidden="1" customWidth="1"/>
    <col min="45" max="16384" width="8.88671875" style="1" hidden="1"/>
  </cols>
  <sheetData>
    <row r="1" spans="1:42" x14ac:dyDescent="0.3">
      <c r="A1" s="138" t="s">
        <v>493</v>
      </c>
      <c r="B1" s="139"/>
      <c r="C1" s="139"/>
      <c r="D1" s="140"/>
      <c r="E1" s="12" t="str">
        <f>'Model výchozí (MV)'!E1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43" t="s">
        <v>8</v>
      </c>
    </row>
    <row r="2" spans="1:42" ht="15" thickBot="1" x14ac:dyDescent="0.35">
      <c r="A2" s="6" t="s">
        <v>631</v>
      </c>
      <c r="B2" s="141"/>
      <c r="C2" s="7"/>
      <c r="D2" s="142"/>
      <c r="E2" s="7">
        <v>2025</v>
      </c>
      <c r="F2" s="7">
        <f>E2+1</f>
        <v>2026</v>
      </c>
      <c r="G2" s="7">
        <f t="shared" ref="G2:H2" si="0">F2+1</f>
        <v>2027</v>
      </c>
      <c r="H2" s="7">
        <f t="shared" si="0"/>
        <v>2028</v>
      </c>
      <c r="I2" s="7" t="str">
        <f>'Model výchozí (MV)'!E2</f>
        <v>XII/29</v>
      </c>
      <c r="J2" s="7" t="str">
        <f>'Model výchozí (MV)'!F2</f>
        <v>I-VI/30</v>
      </c>
      <c r="K2" s="7" t="str">
        <f>'Model výchozí (MV)'!G2</f>
        <v>VI-XII/30</v>
      </c>
      <c r="L2" s="7" t="str">
        <f>'Model výchozí (MV)'!H2</f>
        <v>XII/30</v>
      </c>
      <c r="M2" s="7">
        <f>'Model výchozí (MV)'!I2</f>
        <v>2031</v>
      </c>
      <c r="N2" s="7">
        <f>'Model výchozí (MV)'!J2</f>
        <v>2032</v>
      </c>
      <c r="O2" s="7">
        <f>'Model výchozí (MV)'!K2</f>
        <v>2033</v>
      </c>
      <c r="P2" s="7">
        <f>'Model výchozí (MV)'!L2</f>
        <v>2034</v>
      </c>
      <c r="Q2" s="7">
        <f>'Model výchozí (MV)'!M2</f>
        <v>2035</v>
      </c>
      <c r="R2" s="7">
        <f>'Model výchozí (MV)'!N2</f>
        <v>2036</v>
      </c>
      <c r="S2" s="7">
        <f>'Model výchozí (MV)'!O2</f>
        <v>2037</v>
      </c>
      <c r="T2" s="7">
        <f>'Model výchozí (MV)'!P2</f>
        <v>2038</v>
      </c>
      <c r="U2" s="7">
        <f>'Model výchozí (MV)'!Q2</f>
        <v>2039</v>
      </c>
      <c r="V2" s="7">
        <f>'Model výchozí (MV)'!R2</f>
        <v>2040</v>
      </c>
      <c r="W2" s="7">
        <f>'Model výchozí (MV)'!S2</f>
        <v>2041</v>
      </c>
      <c r="X2" s="7">
        <f>'Model výchozí (MV)'!T2</f>
        <v>2042</v>
      </c>
      <c r="Y2" s="7">
        <f>'Model výchozí (MV)'!U2</f>
        <v>2043</v>
      </c>
      <c r="Z2" s="7">
        <f>'Model výchozí (MV)'!V2</f>
        <v>2044</v>
      </c>
      <c r="AA2" s="7">
        <f>'Model výchozí (MV)'!W2</f>
        <v>2045</v>
      </c>
      <c r="AB2" s="7">
        <f>'Model výchozí (MV)'!X2</f>
        <v>2046</v>
      </c>
      <c r="AC2" s="7">
        <f>'Model výchozí (MV)'!Y2</f>
        <v>2047</v>
      </c>
      <c r="AD2" s="7">
        <f>'Model výchozí (MV)'!Z2</f>
        <v>2048</v>
      </c>
      <c r="AE2" s="7">
        <f>'Model výchozí (MV)'!AA2</f>
        <v>2049</v>
      </c>
      <c r="AF2" s="7">
        <f>'Model výchozí (MV)'!AB2</f>
        <v>2050</v>
      </c>
      <c r="AG2" s="7">
        <f>'Model výchozí (MV)'!AC2</f>
        <v>2051</v>
      </c>
      <c r="AH2" s="7">
        <f>'Model výchozí (MV)'!AD2</f>
        <v>2052</v>
      </c>
      <c r="AI2" s="7">
        <f>'Model výchozí (MV)'!AE2</f>
        <v>2053</v>
      </c>
      <c r="AJ2" s="7">
        <f>'Model výchozí (MV)'!AF2</f>
        <v>2054</v>
      </c>
      <c r="AK2" s="7">
        <f>'Model výchozí (MV)'!AG2</f>
        <v>2055</v>
      </c>
      <c r="AL2" s="7">
        <f>'Model výchozí (MV)'!AH2</f>
        <v>2056</v>
      </c>
      <c r="AM2" s="7">
        <f>'Model výchozí (MV)'!AI2</f>
        <v>2057</v>
      </c>
      <c r="AN2" s="7">
        <f>'Model výchozí (MV)'!AJ2</f>
        <v>2058</v>
      </c>
      <c r="AO2" s="7">
        <f>'Model výchozí (MV)'!AK2</f>
        <v>2059</v>
      </c>
      <c r="AP2" s="144" t="s">
        <v>150</v>
      </c>
    </row>
    <row r="3" spans="1:42" ht="15.6" thickTop="1" thickBot="1" x14ac:dyDescent="0.35">
      <c r="A3" s="3">
        <f>'Model výchozí (MV)'!A3</f>
        <v>1</v>
      </c>
      <c r="B3" s="44" t="str">
        <f>'Model výchozí (MV)'!B3</f>
        <v>Trakční energie a palivo</v>
      </c>
      <c r="C3" s="62">
        <f>'Model výchozí (MV)'!C3</f>
        <v>1.1000000000000001</v>
      </c>
      <c r="D3" s="63" t="str">
        <f>'Model výchozí (MV)'!D3</f>
        <v>Elektrická energie</v>
      </c>
      <c r="E3" s="435">
        <f>'MV Index'!E3</f>
        <v>210</v>
      </c>
      <c r="F3" s="437">
        <f>'MV Index'!F3</f>
        <v>0</v>
      </c>
      <c r="G3" s="437">
        <f>'MV Index'!G3</f>
        <v>0</v>
      </c>
      <c r="H3" s="437">
        <f>'MV Index'!H3</f>
        <v>0</v>
      </c>
      <c r="I3" s="437">
        <f>'MV Index'!I3</f>
        <v>0</v>
      </c>
      <c r="J3" s="437">
        <f>'MV Index'!J3</f>
        <v>0</v>
      </c>
      <c r="K3" s="437">
        <f>'MV Index'!K3</f>
        <v>0</v>
      </c>
      <c r="L3" s="437">
        <f>'MV Index'!L3</f>
        <v>0</v>
      </c>
      <c r="M3" s="437">
        <f>'MV Index'!M3</f>
        <v>0</v>
      </c>
      <c r="N3" s="437">
        <f>'MV Index'!N3</f>
        <v>0</v>
      </c>
      <c r="O3" s="437">
        <f>'MV Index'!O3</f>
        <v>0</v>
      </c>
      <c r="P3" s="437">
        <f>'MV Index'!P3</f>
        <v>0</v>
      </c>
      <c r="Q3" s="437">
        <f>'MV Index'!Q3</f>
        <v>0</v>
      </c>
      <c r="R3" s="437">
        <f>'MV Index'!R3</f>
        <v>0</v>
      </c>
      <c r="S3" s="437">
        <f>'MV Index'!S3</f>
        <v>0</v>
      </c>
      <c r="T3" s="437">
        <f>'MV Index'!T3</f>
        <v>0</v>
      </c>
      <c r="U3" s="437">
        <f>'MV Index'!U3</f>
        <v>0</v>
      </c>
      <c r="V3" s="437">
        <f>'MV Index'!V3</f>
        <v>0</v>
      </c>
      <c r="W3" s="437">
        <f>'MV Index'!W3</f>
        <v>0</v>
      </c>
      <c r="X3" s="437">
        <f>'MV Index'!X3</f>
        <v>0</v>
      </c>
      <c r="Y3" s="437">
        <f>'MV Index'!Y3</f>
        <v>0</v>
      </c>
      <c r="Z3" s="437">
        <f>'MV Index'!Z3</f>
        <v>0</v>
      </c>
      <c r="AA3" s="437">
        <f>'MV Index'!AA3</f>
        <v>0</v>
      </c>
      <c r="AB3" s="437">
        <f>'MV Index'!AB3</f>
        <v>0</v>
      </c>
      <c r="AC3" s="437">
        <f>'MV Index'!AC3</f>
        <v>0</v>
      </c>
      <c r="AD3" s="437">
        <f>'MV Index'!AD3</f>
        <v>0</v>
      </c>
      <c r="AE3" s="437">
        <f>'MV Index'!AE3</f>
        <v>0</v>
      </c>
      <c r="AF3" s="437">
        <f>'MV Index'!AF3</f>
        <v>0</v>
      </c>
      <c r="AG3" s="437">
        <f>'MV Index'!AG3</f>
        <v>0</v>
      </c>
      <c r="AH3" s="437">
        <f>'MV Index'!AH3</f>
        <v>0</v>
      </c>
      <c r="AI3" s="437">
        <f>'MV Index'!AI3</f>
        <v>0</v>
      </c>
      <c r="AJ3" s="437">
        <f>'MV Index'!AJ3</f>
        <v>0</v>
      </c>
      <c r="AK3" s="437">
        <f>'MV Index'!AK3</f>
        <v>0</v>
      </c>
      <c r="AL3" s="437">
        <f>'MV Index'!AL3</f>
        <v>0</v>
      </c>
      <c r="AM3" s="437">
        <f>'MV Index'!AM3</f>
        <v>0</v>
      </c>
      <c r="AN3" s="437">
        <f>'MV Index'!AN3</f>
        <v>0</v>
      </c>
      <c r="AO3" s="438">
        <f>'MV Index'!AO3</f>
        <v>0</v>
      </c>
      <c r="AP3" s="145" t="s">
        <v>151</v>
      </c>
    </row>
    <row r="4" spans="1:42" ht="15" thickTop="1" x14ac:dyDescent="0.3">
      <c r="A4" s="4"/>
      <c r="B4" s="45"/>
      <c r="C4" s="64">
        <f>'Model výchozí (MV)'!C4</f>
        <v>1.2</v>
      </c>
      <c r="D4" s="65" t="str">
        <f>'Model výchozí (MV)'!D4</f>
        <v>Motorová nafta</v>
      </c>
      <c r="E4" s="436">
        <f>'MV Index'!E4</f>
        <v>37.58</v>
      </c>
      <c r="F4" s="334">
        <f>'MV Index'!F4</f>
        <v>0</v>
      </c>
      <c r="G4" s="334">
        <f>'MV Index'!G4</f>
        <v>0</v>
      </c>
      <c r="H4" s="334">
        <f>'MV Index'!H4</f>
        <v>0</v>
      </c>
      <c r="I4" s="334">
        <f>'MV Index'!I4</f>
        <v>0</v>
      </c>
      <c r="J4" s="334">
        <f>'MV Index'!J4</f>
        <v>0</v>
      </c>
      <c r="K4" s="334">
        <f>'MV Index'!K4</f>
        <v>0</v>
      </c>
      <c r="L4" s="334">
        <f>'MV Index'!L4</f>
        <v>0</v>
      </c>
      <c r="M4" s="334">
        <f>'MV Index'!M4</f>
        <v>0</v>
      </c>
      <c r="N4" s="334">
        <f>'MV Index'!N4</f>
        <v>0</v>
      </c>
      <c r="O4" s="334">
        <f>'MV Index'!O4</f>
        <v>0</v>
      </c>
      <c r="P4" s="334">
        <f>'MV Index'!P4</f>
        <v>0</v>
      </c>
      <c r="Q4" s="334">
        <f>'MV Index'!Q4</f>
        <v>0</v>
      </c>
      <c r="R4" s="334">
        <f>'MV Index'!R4</f>
        <v>0</v>
      </c>
      <c r="S4" s="334">
        <f>'MV Index'!S4</f>
        <v>0</v>
      </c>
      <c r="T4" s="334">
        <f>'MV Index'!T4</f>
        <v>0</v>
      </c>
      <c r="U4" s="334">
        <f>'MV Index'!U4</f>
        <v>0</v>
      </c>
      <c r="V4" s="334">
        <f>'MV Index'!V4</f>
        <v>0</v>
      </c>
      <c r="W4" s="334">
        <f>'MV Index'!W4</f>
        <v>0</v>
      </c>
      <c r="X4" s="334">
        <f>'MV Index'!X4</f>
        <v>0</v>
      </c>
      <c r="Y4" s="334">
        <f>'MV Index'!Y4</f>
        <v>0</v>
      </c>
      <c r="Z4" s="334">
        <f>'MV Index'!Z4</f>
        <v>0</v>
      </c>
      <c r="AA4" s="334">
        <f>'MV Index'!AA4</f>
        <v>0</v>
      </c>
      <c r="AB4" s="334">
        <f>'MV Index'!AB4</f>
        <v>0</v>
      </c>
      <c r="AC4" s="334">
        <f>'MV Index'!AC4</f>
        <v>0</v>
      </c>
      <c r="AD4" s="334">
        <f>'MV Index'!AD4</f>
        <v>0</v>
      </c>
      <c r="AE4" s="334">
        <f>'MV Index'!AE4</f>
        <v>0</v>
      </c>
      <c r="AF4" s="334">
        <f>'MV Index'!AF4</f>
        <v>0</v>
      </c>
      <c r="AG4" s="334">
        <f>'MV Index'!AG4</f>
        <v>0</v>
      </c>
      <c r="AH4" s="334">
        <f>'MV Index'!AH4</f>
        <v>0</v>
      </c>
      <c r="AI4" s="334">
        <f>'MV Index'!AI4</f>
        <v>0</v>
      </c>
      <c r="AJ4" s="334">
        <f>'MV Index'!AJ4</f>
        <v>0</v>
      </c>
      <c r="AK4" s="334">
        <f>'MV Index'!AK4</f>
        <v>0</v>
      </c>
      <c r="AL4" s="334">
        <f>'MV Index'!AL4</f>
        <v>0</v>
      </c>
      <c r="AM4" s="334">
        <f>'MV Index'!AM4</f>
        <v>0</v>
      </c>
      <c r="AN4" s="334">
        <f>'MV Index'!AN4</f>
        <v>0</v>
      </c>
      <c r="AO4" s="439">
        <f>'MV Index'!AO4</f>
        <v>0</v>
      </c>
      <c r="AP4" s="297" t="s">
        <v>152</v>
      </c>
    </row>
    <row r="5" spans="1:42" x14ac:dyDescent="0.3">
      <c r="A5" s="4">
        <f>'Model výchozí (MV)'!A5</f>
        <v>2</v>
      </c>
      <c r="B5" s="45" t="str">
        <f>'Model výchozí (MV)'!B5</f>
        <v>Netrakční energie a palivo</v>
      </c>
      <c r="C5" s="64"/>
      <c r="D5" s="65"/>
      <c r="E5" s="436">
        <f>'MV Index'!E5</f>
        <v>151.30000000000001</v>
      </c>
      <c r="F5" s="334">
        <f>'MV Index'!F5</f>
        <v>0</v>
      </c>
      <c r="G5" s="334">
        <f>'MV Index'!G5</f>
        <v>0</v>
      </c>
      <c r="H5" s="334">
        <f>'MV Index'!H5</f>
        <v>0</v>
      </c>
      <c r="I5" s="334">
        <f>'MV Index'!I5</f>
        <v>0</v>
      </c>
      <c r="J5" s="334">
        <f>'MV Index'!J5</f>
        <v>0</v>
      </c>
      <c r="K5" s="334">
        <f>'MV Index'!K5</f>
        <v>0</v>
      </c>
      <c r="L5" s="334">
        <f>'MV Index'!L5</f>
        <v>0</v>
      </c>
      <c r="M5" s="334">
        <f>'MV Index'!M5</f>
        <v>0</v>
      </c>
      <c r="N5" s="334">
        <f>'MV Index'!N5</f>
        <v>0</v>
      </c>
      <c r="O5" s="334">
        <f>'MV Index'!O5</f>
        <v>0</v>
      </c>
      <c r="P5" s="334">
        <f>'MV Index'!P5</f>
        <v>0</v>
      </c>
      <c r="Q5" s="334">
        <f>'MV Index'!Q5</f>
        <v>0</v>
      </c>
      <c r="R5" s="334">
        <f>'MV Index'!R5</f>
        <v>0</v>
      </c>
      <c r="S5" s="334">
        <f>'MV Index'!S5</f>
        <v>0</v>
      </c>
      <c r="T5" s="334">
        <f>'MV Index'!T5</f>
        <v>0</v>
      </c>
      <c r="U5" s="334">
        <f>'MV Index'!U5</f>
        <v>0</v>
      </c>
      <c r="V5" s="334">
        <f>'MV Index'!V5</f>
        <v>0</v>
      </c>
      <c r="W5" s="334">
        <f>'MV Index'!W5</f>
        <v>0</v>
      </c>
      <c r="X5" s="334">
        <f>'MV Index'!X5</f>
        <v>0</v>
      </c>
      <c r="Y5" s="334">
        <f>'MV Index'!Y5</f>
        <v>0</v>
      </c>
      <c r="Z5" s="334">
        <f>'MV Index'!Z5</f>
        <v>0</v>
      </c>
      <c r="AA5" s="334">
        <f>'MV Index'!AA5</f>
        <v>0</v>
      </c>
      <c r="AB5" s="334">
        <f>'MV Index'!AB5</f>
        <v>0</v>
      </c>
      <c r="AC5" s="334">
        <f>'MV Index'!AC5</f>
        <v>0</v>
      </c>
      <c r="AD5" s="334">
        <f>'MV Index'!AD5</f>
        <v>0</v>
      </c>
      <c r="AE5" s="334">
        <f>'MV Index'!AE5</f>
        <v>0</v>
      </c>
      <c r="AF5" s="334">
        <f>'MV Index'!AF5</f>
        <v>0</v>
      </c>
      <c r="AG5" s="334">
        <f>'MV Index'!AG5</f>
        <v>0</v>
      </c>
      <c r="AH5" s="334">
        <f>'MV Index'!AH5</f>
        <v>0</v>
      </c>
      <c r="AI5" s="334">
        <f>'MV Index'!AI5</f>
        <v>0</v>
      </c>
      <c r="AJ5" s="334">
        <f>'MV Index'!AJ5</f>
        <v>0</v>
      </c>
      <c r="AK5" s="334">
        <f>'MV Index'!AK5</f>
        <v>0</v>
      </c>
      <c r="AL5" s="334">
        <f>'MV Index'!AL5</f>
        <v>0</v>
      </c>
      <c r="AM5" s="334">
        <f>'MV Index'!AM5</f>
        <v>0</v>
      </c>
      <c r="AN5" s="334">
        <f>'MV Index'!AN5</f>
        <v>0</v>
      </c>
      <c r="AO5" s="439">
        <f>'MV Index'!AO5</f>
        <v>0</v>
      </c>
      <c r="AP5" s="150" t="s">
        <v>153</v>
      </c>
    </row>
    <row r="6" spans="1:42" x14ac:dyDescent="0.3">
      <c r="A6" s="4">
        <f>'Model výchozí (MV)'!A6</f>
        <v>3</v>
      </c>
      <c r="B6" s="45" t="str">
        <f>'Model výchozí (MV)'!B6</f>
        <v>Přímý materiál</v>
      </c>
      <c r="C6" s="64"/>
      <c r="D6" s="65"/>
      <c r="E6" s="436">
        <f>'MV Index'!E6</f>
        <v>151.30000000000001</v>
      </c>
      <c r="F6" s="334">
        <f>'MV Index'!F6</f>
        <v>0</v>
      </c>
      <c r="G6" s="334">
        <f>'MV Index'!G6</f>
        <v>0</v>
      </c>
      <c r="H6" s="334">
        <f>'MV Index'!H6</f>
        <v>0</v>
      </c>
      <c r="I6" s="334">
        <f>'MV Index'!I6</f>
        <v>0</v>
      </c>
      <c r="J6" s="334">
        <f>'MV Index'!J6</f>
        <v>0</v>
      </c>
      <c r="K6" s="334">
        <f>'MV Index'!K6</f>
        <v>0</v>
      </c>
      <c r="L6" s="334">
        <f>'MV Index'!L6</f>
        <v>0</v>
      </c>
      <c r="M6" s="334">
        <f>'MV Index'!M6</f>
        <v>0</v>
      </c>
      <c r="N6" s="334">
        <f>'MV Index'!N6</f>
        <v>0</v>
      </c>
      <c r="O6" s="334">
        <f>'MV Index'!O6</f>
        <v>0</v>
      </c>
      <c r="P6" s="334">
        <f>'MV Index'!P6</f>
        <v>0</v>
      </c>
      <c r="Q6" s="334">
        <f>'MV Index'!Q6</f>
        <v>0</v>
      </c>
      <c r="R6" s="334">
        <f>'MV Index'!R6</f>
        <v>0</v>
      </c>
      <c r="S6" s="334">
        <f>'MV Index'!S6</f>
        <v>0</v>
      </c>
      <c r="T6" s="334">
        <f>'MV Index'!T6</f>
        <v>0</v>
      </c>
      <c r="U6" s="334">
        <f>'MV Index'!U6</f>
        <v>0</v>
      </c>
      <c r="V6" s="334">
        <f>'MV Index'!V6</f>
        <v>0</v>
      </c>
      <c r="W6" s="334">
        <f>'MV Index'!W6</f>
        <v>0</v>
      </c>
      <c r="X6" s="334">
        <f>'MV Index'!X6</f>
        <v>0</v>
      </c>
      <c r="Y6" s="334">
        <f>'MV Index'!Y6</f>
        <v>0</v>
      </c>
      <c r="Z6" s="334">
        <f>'MV Index'!Z6</f>
        <v>0</v>
      </c>
      <c r="AA6" s="334">
        <f>'MV Index'!AA6</f>
        <v>0</v>
      </c>
      <c r="AB6" s="334">
        <f>'MV Index'!AB6</f>
        <v>0</v>
      </c>
      <c r="AC6" s="334">
        <f>'MV Index'!AC6</f>
        <v>0</v>
      </c>
      <c r="AD6" s="334">
        <f>'MV Index'!AD6</f>
        <v>0</v>
      </c>
      <c r="AE6" s="334">
        <f>'MV Index'!AE6</f>
        <v>0</v>
      </c>
      <c r="AF6" s="334">
        <f>'MV Index'!AF6</f>
        <v>0</v>
      </c>
      <c r="AG6" s="334">
        <f>'MV Index'!AG6</f>
        <v>0</v>
      </c>
      <c r="AH6" s="334">
        <f>'MV Index'!AH6</f>
        <v>0</v>
      </c>
      <c r="AI6" s="334">
        <f>'MV Index'!AI6</f>
        <v>0</v>
      </c>
      <c r="AJ6" s="334">
        <f>'MV Index'!AJ6</f>
        <v>0</v>
      </c>
      <c r="AK6" s="334">
        <f>'MV Index'!AK6</f>
        <v>0</v>
      </c>
      <c r="AL6" s="334">
        <f>'MV Index'!AL6</f>
        <v>0</v>
      </c>
      <c r="AM6" s="334">
        <f>'MV Index'!AM6</f>
        <v>0</v>
      </c>
      <c r="AN6" s="334">
        <f>'MV Index'!AN6</f>
        <v>0</v>
      </c>
      <c r="AO6" s="439">
        <f>'MV Index'!AO6</f>
        <v>0</v>
      </c>
      <c r="AP6" s="150" t="s">
        <v>153</v>
      </c>
    </row>
    <row r="7" spans="1:42" x14ac:dyDescent="0.3">
      <c r="A7" s="4">
        <f>'Model výchozí (MV)'!A7</f>
        <v>4</v>
      </c>
      <c r="B7" s="45" t="str">
        <f>'Model výchozí (MV)'!B7</f>
        <v>Opravy a údržba vozidel</v>
      </c>
      <c r="C7" s="64"/>
      <c r="D7" s="65"/>
      <c r="E7" s="436">
        <f>'MV Index'!E7</f>
        <v>151.30000000000001</v>
      </c>
      <c r="F7" s="334">
        <f>'MV Index'!F7</f>
        <v>0</v>
      </c>
      <c r="G7" s="334">
        <f>'MV Index'!G7</f>
        <v>0</v>
      </c>
      <c r="H7" s="334">
        <f>'MV Index'!H7</f>
        <v>0</v>
      </c>
      <c r="I7" s="334">
        <f>'MV Index'!I7</f>
        <v>0</v>
      </c>
      <c r="J7" s="334">
        <f>'MV Index'!J7</f>
        <v>0</v>
      </c>
      <c r="K7" s="334">
        <f>'MV Index'!K7</f>
        <v>0</v>
      </c>
      <c r="L7" s="334">
        <f>'MV Index'!L7</f>
        <v>0</v>
      </c>
      <c r="M7" s="334">
        <f>'MV Index'!M7</f>
        <v>0</v>
      </c>
      <c r="N7" s="334">
        <f>'MV Index'!N7</f>
        <v>0</v>
      </c>
      <c r="O7" s="334">
        <f>'MV Index'!O7</f>
        <v>0</v>
      </c>
      <c r="P7" s="334">
        <f>'MV Index'!P7</f>
        <v>0</v>
      </c>
      <c r="Q7" s="334">
        <f>'MV Index'!Q7</f>
        <v>0</v>
      </c>
      <c r="R7" s="334">
        <f>'MV Index'!R7</f>
        <v>0</v>
      </c>
      <c r="S7" s="334">
        <f>'MV Index'!S7</f>
        <v>0</v>
      </c>
      <c r="T7" s="334">
        <f>'MV Index'!T7</f>
        <v>0</v>
      </c>
      <c r="U7" s="334">
        <f>'MV Index'!U7</f>
        <v>0</v>
      </c>
      <c r="V7" s="334">
        <f>'MV Index'!V7</f>
        <v>0</v>
      </c>
      <c r="W7" s="334">
        <f>'MV Index'!W7</f>
        <v>0</v>
      </c>
      <c r="X7" s="334">
        <f>'MV Index'!X7</f>
        <v>0</v>
      </c>
      <c r="Y7" s="334">
        <f>'MV Index'!Y7</f>
        <v>0</v>
      </c>
      <c r="Z7" s="334">
        <f>'MV Index'!Z7</f>
        <v>0</v>
      </c>
      <c r="AA7" s="334">
        <f>'MV Index'!AA7</f>
        <v>0</v>
      </c>
      <c r="AB7" s="334">
        <f>'MV Index'!AB7</f>
        <v>0</v>
      </c>
      <c r="AC7" s="334">
        <f>'MV Index'!AC7</f>
        <v>0</v>
      </c>
      <c r="AD7" s="334">
        <f>'MV Index'!AD7</f>
        <v>0</v>
      </c>
      <c r="AE7" s="334">
        <f>'MV Index'!AE7</f>
        <v>0</v>
      </c>
      <c r="AF7" s="334">
        <f>'MV Index'!AF7</f>
        <v>0</v>
      </c>
      <c r="AG7" s="334">
        <f>'MV Index'!AG7</f>
        <v>0</v>
      </c>
      <c r="AH7" s="334">
        <f>'MV Index'!AH7</f>
        <v>0</v>
      </c>
      <c r="AI7" s="334">
        <f>'MV Index'!AI7</f>
        <v>0</v>
      </c>
      <c r="AJ7" s="334">
        <f>'MV Index'!AJ7</f>
        <v>0</v>
      </c>
      <c r="AK7" s="334">
        <f>'MV Index'!AK7</f>
        <v>0</v>
      </c>
      <c r="AL7" s="334">
        <f>'MV Index'!AL7</f>
        <v>0</v>
      </c>
      <c r="AM7" s="334">
        <f>'MV Index'!AM7</f>
        <v>0</v>
      </c>
      <c r="AN7" s="334">
        <f>'MV Index'!AN7</f>
        <v>0</v>
      </c>
      <c r="AO7" s="439">
        <f>'MV Index'!AO7</f>
        <v>0</v>
      </c>
      <c r="AP7" s="150" t="s">
        <v>153</v>
      </c>
    </row>
    <row r="8" spans="1:42" x14ac:dyDescent="0.3">
      <c r="A8" s="4">
        <f>'Model výchozí (MV)'!A8</f>
        <v>5</v>
      </c>
      <c r="B8" s="45" t="str">
        <f>'Model výchozí (MV)'!B8</f>
        <v>Odpisy dlouhodobého majetku</v>
      </c>
      <c r="C8" s="64">
        <f>'Model výchozí (MV)'!C8</f>
        <v>5.0999999999999996</v>
      </c>
      <c r="D8" s="66" t="str">
        <f>'Model výchozí (MV)'!D8</f>
        <v>Vozidla</v>
      </c>
      <c r="E8" s="796">
        <f>'MV Index'!E8</f>
        <v>1</v>
      </c>
      <c r="F8" s="795">
        <f>'MV Index'!F8</f>
        <v>0</v>
      </c>
      <c r="G8" s="795">
        <f>'MV Index'!G8</f>
        <v>0</v>
      </c>
      <c r="H8" s="795">
        <f>'MV Index'!H8</f>
        <v>0</v>
      </c>
      <c r="I8" s="795">
        <f>'MV Index'!I8</f>
        <v>0</v>
      </c>
      <c r="J8" s="298"/>
      <c r="K8" s="795">
        <f>J8</f>
        <v>0</v>
      </c>
      <c r="L8" s="795">
        <f>K8</f>
        <v>0</v>
      </c>
      <c r="M8" s="298"/>
      <c r="N8" s="298"/>
      <c r="O8" s="795">
        <f t="shared" ref="O8:AO8" si="1">N8</f>
        <v>0</v>
      </c>
      <c r="P8" s="795">
        <f t="shared" si="1"/>
        <v>0</v>
      </c>
      <c r="Q8" s="795">
        <f t="shared" si="1"/>
        <v>0</v>
      </c>
      <c r="R8" s="795">
        <f t="shared" si="1"/>
        <v>0</v>
      </c>
      <c r="S8" s="795">
        <f t="shared" si="1"/>
        <v>0</v>
      </c>
      <c r="T8" s="795">
        <f t="shared" si="1"/>
        <v>0</v>
      </c>
      <c r="U8" s="795">
        <f t="shared" si="1"/>
        <v>0</v>
      </c>
      <c r="V8" s="795">
        <f t="shared" si="1"/>
        <v>0</v>
      </c>
      <c r="W8" s="795">
        <f t="shared" si="1"/>
        <v>0</v>
      </c>
      <c r="X8" s="795">
        <f t="shared" si="1"/>
        <v>0</v>
      </c>
      <c r="Y8" s="795">
        <f t="shared" si="1"/>
        <v>0</v>
      </c>
      <c r="Z8" s="795">
        <f t="shared" si="1"/>
        <v>0</v>
      </c>
      <c r="AA8" s="795">
        <f t="shared" si="1"/>
        <v>0</v>
      </c>
      <c r="AB8" s="795">
        <f t="shared" si="1"/>
        <v>0</v>
      </c>
      <c r="AC8" s="795">
        <f t="shared" si="1"/>
        <v>0</v>
      </c>
      <c r="AD8" s="795">
        <f t="shared" si="1"/>
        <v>0</v>
      </c>
      <c r="AE8" s="795">
        <f t="shared" si="1"/>
        <v>0</v>
      </c>
      <c r="AF8" s="795">
        <f t="shared" si="1"/>
        <v>0</v>
      </c>
      <c r="AG8" s="795">
        <f t="shared" si="1"/>
        <v>0</v>
      </c>
      <c r="AH8" s="795">
        <f t="shared" si="1"/>
        <v>0</v>
      </c>
      <c r="AI8" s="795">
        <f t="shared" si="1"/>
        <v>0</v>
      </c>
      <c r="AJ8" s="795">
        <f t="shared" si="1"/>
        <v>0</v>
      </c>
      <c r="AK8" s="795">
        <f t="shared" si="1"/>
        <v>0</v>
      </c>
      <c r="AL8" s="795">
        <f t="shared" si="1"/>
        <v>0</v>
      </c>
      <c r="AM8" s="795">
        <f t="shared" si="1"/>
        <v>0</v>
      </c>
      <c r="AN8" s="795">
        <f t="shared" si="1"/>
        <v>0</v>
      </c>
      <c r="AO8" s="795">
        <f t="shared" si="1"/>
        <v>0</v>
      </c>
      <c r="AP8" s="590" t="s">
        <v>676</v>
      </c>
    </row>
    <row r="9" spans="1:42" x14ac:dyDescent="0.3">
      <c r="A9" s="4"/>
      <c r="B9" s="45"/>
      <c r="C9" s="64">
        <f>'Model výchozí (MV)'!C9</f>
        <v>5.2</v>
      </c>
      <c r="D9" s="66" t="str">
        <f>'Model výchozí (MV)'!D9</f>
        <v>Ostatní</v>
      </c>
      <c r="E9" s="797">
        <f>'MV Index'!E9</f>
        <v>1</v>
      </c>
      <c r="F9" s="278">
        <f>'MV Index'!F9</f>
        <v>1</v>
      </c>
      <c r="G9" s="278">
        <f>'MV Index'!G9</f>
        <v>1</v>
      </c>
      <c r="H9" s="278">
        <f>'MV Index'!H9</f>
        <v>1</v>
      </c>
      <c r="I9" s="278">
        <f>'MV Index'!I9</f>
        <v>1</v>
      </c>
      <c r="J9" s="278">
        <f>'MV Index'!J9</f>
        <v>1</v>
      </c>
      <c r="K9" s="278">
        <f>'MV Index'!K9</f>
        <v>1</v>
      </c>
      <c r="L9" s="278">
        <f>'MV Index'!L9</f>
        <v>1</v>
      </c>
      <c r="M9" s="278">
        <f>'MV Index'!M9</f>
        <v>1</v>
      </c>
      <c r="N9" s="278">
        <f>'MV Index'!N9</f>
        <v>1</v>
      </c>
      <c r="O9" s="278">
        <f>'MV Index'!O9</f>
        <v>1</v>
      </c>
      <c r="P9" s="278">
        <f>'MV Index'!P9</f>
        <v>1</v>
      </c>
      <c r="Q9" s="278">
        <f>'MV Index'!Q9</f>
        <v>1</v>
      </c>
      <c r="R9" s="278">
        <f>'MV Index'!R9</f>
        <v>1</v>
      </c>
      <c r="S9" s="278">
        <f>'MV Index'!S9</f>
        <v>1</v>
      </c>
      <c r="T9" s="278">
        <f>'MV Index'!T9</f>
        <v>1</v>
      </c>
      <c r="U9" s="278">
        <f>'MV Index'!U9</f>
        <v>1</v>
      </c>
      <c r="V9" s="278">
        <f>'MV Index'!V9</f>
        <v>1</v>
      </c>
      <c r="W9" s="278">
        <f>'MV Index'!W9</f>
        <v>1</v>
      </c>
      <c r="X9" s="278">
        <f>'MV Index'!X9</f>
        <v>1</v>
      </c>
      <c r="Y9" s="278">
        <f>'MV Index'!Y9</f>
        <v>1</v>
      </c>
      <c r="Z9" s="278">
        <f>'MV Index'!Z9</f>
        <v>1</v>
      </c>
      <c r="AA9" s="278">
        <f>'MV Index'!AA9</f>
        <v>1</v>
      </c>
      <c r="AB9" s="278">
        <f>'MV Index'!AB9</f>
        <v>1</v>
      </c>
      <c r="AC9" s="278">
        <f>'MV Index'!AC9</f>
        <v>1</v>
      </c>
      <c r="AD9" s="278">
        <f>'MV Index'!AD9</f>
        <v>1</v>
      </c>
      <c r="AE9" s="278">
        <f>'MV Index'!AE9</f>
        <v>1</v>
      </c>
      <c r="AF9" s="278">
        <f>'MV Index'!AF9</f>
        <v>1</v>
      </c>
      <c r="AG9" s="278">
        <f>'MV Index'!AG9</f>
        <v>1</v>
      </c>
      <c r="AH9" s="278">
        <f>'MV Index'!AH9</f>
        <v>1</v>
      </c>
      <c r="AI9" s="278">
        <f>'MV Index'!AI9</f>
        <v>1</v>
      </c>
      <c r="AJ9" s="278">
        <f>'MV Index'!AJ9</f>
        <v>1</v>
      </c>
      <c r="AK9" s="278">
        <f>'MV Index'!AK9</f>
        <v>1</v>
      </c>
      <c r="AL9" s="278">
        <f>'MV Index'!AL9</f>
        <v>1</v>
      </c>
      <c r="AM9" s="278">
        <f>'MV Index'!AM9</f>
        <v>1</v>
      </c>
      <c r="AN9" s="278">
        <f>'MV Index'!AN9</f>
        <v>1</v>
      </c>
      <c r="AO9" s="798">
        <f>'MV Index'!AO9</f>
        <v>1</v>
      </c>
      <c r="AP9" s="149" t="s">
        <v>154</v>
      </c>
    </row>
    <row r="10" spans="1:42" x14ac:dyDescent="0.3">
      <c r="A10" s="4">
        <f>'Model výchozí (MV)'!A10</f>
        <v>6</v>
      </c>
      <c r="B10" s="45" t="str">
        <f>'Model výchozí (MV)'!B10</f>
        <v>Pronájem a leasing vozidel</v>
      </c>
      <c r="C10" s="64"/>
      <c r="D10" s="65"/>
      <c r="E10" s="795">
        <f t="shared" ref="E10:AN10" si="2">E8</f>
        <v>1</v>
      </c>
      <c r="F10" s="795">
        <f t="shared" si="2"/>
        <v>0</v>
      </c>
      <c r="G10" s="795">
        <f t="shared" si="2"/>
        <v>0</v>
      </c>
      <c r="H10" s="795">
        <f t="shared" si="2"/>
        <v>0</v>
      </c>
      <c r="I10" s="795">
        <f t="shared" si="2"/>
        <v>0</v>
      </c>
      <c r="J10" s="795">
        <f t="shared" si="2"/>
        <v>0</v>
      </c>
      <c r="K10" s="795">
        <f t="shared" si="2"/>
        <v>0</v>
      </c>
      <c r="L10" s="795">
        <f t="shared" si="2"/>
        <v>0</v>
      </c>
      <c r="M10" s="795">
        <f t="shared" si="2"/>
        <v>0</v>
      </c>
      <c r="N10" s="795">
        <f t="shared" si="2"/>
        <v>0</v>
      </c>
      <c r="O10" s="795">
        <f t="shared" si="2"/>
        <v>0</v>
      </c>
      <c r="P10" s="795">
        <f t="shared" si="2"/>
        <v>0</v>
      </c>
      <c r="Q10" s="795">
        <f t="shared" si="2"/>
        <v>0</v>
      </c>
      <c r="R10" s="795">
        <f t="shared" si="2"/>
        <v>0</v>
      </c>
      <c r="S10" s="795">
        <f t="shared" si="2"/>
        <v>0</v>
      </c>
      <c r="T10" s="795">
        <f t="shared" si="2"/>
        <v>0</v>
      </c>
      <c r="U10" s="795">
        <f t="shared" si="2"/>
        <v>0</v>
      </c>
      <c r="V10" s="795">
        <f t="shared" si="2"/>
        <v>0</v>
      </c>
      <c r="W10" s="795">
        <f t="shared" si="2"/>
        <v>0</v>
      </c>
      <c r="X10" s="795">
        <f t="shared" si="2"/>
        <v>0</v>
      </c>
      <c r="Y10" s="795">
        <f t="shared" si="2"/>
        <v>0</v>
      </c>
      <c r="Z10" s="795">
        <f t="shared" si="2"/>
        <v>0</v>
      </c>
      <c r="AA10" s="795">
        <f t="shared" si="2"/>
        <v>0</v>
      </c>
      <c r="AB10" s="795">
        <f t="shared" si="2"/>
        <v>0</v>
      </c>
      <c r="AC10" s="795">
        <f t="shared" si="2"/>
        <v>0</v>
      </c>
      <c r="AD10" s="795">
        <f t="shared" si="2"/>
        <v>0</v>
      </c>
      <c r="AE10" s="795">
        <f t="shared" si="2"/>
        <v>0</v>
      </c>
      <c r="AF10" s="795">
        <f t="shared" si="2"/>
        <v>0</v>
      </c>
      <c r="AG10" s="795">
        <f t="shared" si="2"/>
        <v>0</v>
      </c>
      <c r="AH10" s="795">
        <f t="shared" si="2"/>
        <v>0</v>
      </c>
      <c r="AI10" s="795">
        <f t="shared" si="2"/>
        <v>0</v>
      </c>
      <c r="AJ10" s="795">
        <f t="shared" si="2"/>
        <v>0</v>
      </c>
      <c r="AK10" s="795">
        <f t="shared" si="2"/>
        <v>0</v>
      </c>
      <c r="AL10" s="795">
        <f t="shared" si="2"/>
        <v>0</v>
      </c>
      <c r="AM10" s="795">
        <f t="shared" si="2"/>
        <v>0</v>
      </c>
      <c r="AN10" s="795">
        <f t="shared" si="2"/>
        <v>0</v>
      </c>
      <c r="AO10" s="364">
        <f>AO8</f>
        <v>0</v>
      </c>
      <c r="AP10" s="590" t="s">
        <v>676</v>
      </c>
    </row>
    <row r="11" spans="1:42" x14ac:dyDescent="0.3">
      <c r="A11" s="4">
        <f>'Model výchozí (MV)'!A11</f>
        <v>7</v>
      </c>
      <c r="B11" s="45" t="str">
        <f>'Model výchozí (MV)'!B11</f>
        <v>Mzdové náklady</v>
      </c>
      <c r="C11" s="64">
        <f>'Model výchozí (MV)'!C11</f>
        <v>7.1</v>
      </c>
      <c r="D11" s="65" t="str">
        <f>'Model výchozí (MV)'!D11</f>
        <v>Vlaková četa</v>
      </c>
      <c r="E11" s="214">
        <f>'MV Index'!E11</f>
        <v>41316</v>
      </c>
      <c r="F11" s="215">
        <f>'MV Index'!F11</f>
        <v>0</v>
      </c>
      <c r="G11" s="215">
        <f>'MV Index'!G11</f>
        <v>0</v>
      </c>
      <c r="H11" s="215">
        <f>'MV Index'!H11</f>
        <v>0</v>
      </c>
      <c r="I11" s="215">
        <f>'MV Index'!I11</f>
        <v>0</v>
      </c>
      <c r="J11" s="215">
        <f>'MV Index'!J11</f>
        <v>0</v>
      </c>
      <c r="K11" s="215">
        <f>'MV Index'!K11</f>
        <v>0</v>
      </c>
      <c r="L11" s="215">
        <f>'MV Index'!L11</f>
        <v>0</v>
      </c>
      <c r="M11" s="215">
        <f>'MV Index'!M11</f>
        <v>0</v>
      </c>
      <c r="N11" s="215">
        <f>'MV Index'!N11</f>
        <v>0</v>
      </c>
      <c r="O11" s="215">
        <f>'MV Index'!O11</f>
        <v>0</v>
      </c>
      <c r="P11" s="215">
        <f>'MV Index'!P11</f>
        <v>0</v>
      </c>
      <c r="Q11" s="215">
        <f>'MV Index'!Q11</f>
        <v>0</v>
      </c>
      <c r="R11" s="215">
        <f>'MV Index'!R11</f>
        <v>0</v>
      </c>
      <c r="S11" s="215">
        <f>'MV Index'!S11</f>
        <v>0</v>
      </c>
      <c r="T11" s="215">
        <f>'MV Index'!T11</f>
        <v>0</v>
      </c>
      <c r="U11" s="215">
        <f>'MV Index'!U11</f>
        <v>0</v>
      </c>
      <c r="V11" s="215">
        <f>'MV Index'!V11</f>
        <v>0</v>
      </c>
      <c r="W11" s="215">
        <f>'MV Index'!W11</f>
        <v>0</v>
      </c>
      <c r="X11" s="215">
        <f>'MV Index'!X11</f>
        <v>0</v>
      </c>
      <c r="Y11" s="215">
        <f>'MV Index'!Y11</f>
        <v>0</v>
      </c>
      <c r="Z11" s="215">
        <f>'MV Index'!Z11</f>
        <v>0</v>
      </c>
      <c r="AA11" s="215">
        <f>'MV Index'!AA11</f>
        <v>0</v>
      </c>
      <c r="AB11" s="215">
        <f>'MV Index'!AB11</f>
        <v>0</v>
      </c>
      <c r="AC11" s="215">
        <f>'MV Index'!AC11</f>
        <v>0</v>
      </c>
      <c r="AD11" s="215">
        <f>'MV Index'!AD11</f>
        <v>0</v>
      </c>
      <c r="AE11" s="215">
        <f>'MV Index'!AE11</f>
        <v>0</v>
      </c>
      <c r="AF11" s="215">
        <f>'MV Index'!AF11</f>
        <v>0</v>
      </c>
      <c r="AG11" s="215">
        <f>'MV Index'!AG11</f>
        <v>0</v>
      </c>
      <c r="AH11" s="215">
        <f>'MV Index'!AH11</f>
        <v>0</v>
      </c>
      <c r="AI11" s="215">
        <f>'MV Index'!AI11</f>
        <v>0</v>
      </c>
      <c r="AJ11" s="215">
        <f>'MV Index'!AJ11</f>
        <v>0</v>
      </c>
      <c r="AK11" s="215">
        <f>'MV Index'!AK11</f>
        <v>0</v>
      </c>
      <c r="AL11" s="215">
        <f>'MV Index'!AL11</f>
        <v>0</v>
      </c>
      <c r="AM11" s="215">
        <f>'MV Index'!AM11</f>
        <v>0</v>
      </c>
      <c r="AN11" s="215">
        <f>'MV Index'!AN11</f>
        <v>0</v>
      </c>
      <c r="AO11" s="280">
        <f>'MV Index'!AO11</f>
        <v>0</v>
      </c>
      <c r="AP11" s="150" t="s">
        <v>155</v>
      </c>
    </row>
    <row r="12" spans="1:42" x14ac:dyDescent="0.3">
      <c r="A12" s="4"/>
      <c r="B12" s="45"/>
      <c r="C12" s="64" t="str">
        <f>'Model výchozí (MV)'!C12</f>
        <v>7.2</v>
      </c>
      <c r="D12" s="65" t="str">
        <f>'Model výchozí (MV)'!D12</f>
        <v>Strojvedoucí</v>
      </c>
      <c r="E12" s="214">
        <f>'MV Index'!E12</f>
        <v>41316</v>
      </c>
      <c r="F12" s="215">
        <f>'MV Index'!F12</f>
        <v>0</v>
      </c>
      <c r="G12" s="215">
        <f>'MV Index'!G12</f>
        <v>0</v>
      </c>
      <c r="H12" s="215">
        <f>'MV Index'!H12</f>
        <v>0</v>
      </c>
      <c r="I12" s="215">
        <f>'MV Index'!I12</f>
        <v>0</v>
      </c>
      <c r="J12" s="215">
        <f>'MV Index'!J12</f>
        <v>0</v>
      </c>
      <c r="K12" s="215">
        <f>'MV Index'!K12</f>
        <v>0</v>
      </c>
      <c r="L12" s="215">
        <f>'MV Index'!L12</f>
        <v>0</v>
      </c>
      <c r="M12" s="215">
        <f>'MV Index'!M12</f>
        <v>0</v>
      </c>
      <c r="N12" s="215">
        <f>'MV Index'!N12</f>
        <v>0</v>
      </c>
      <c r="O12" s="215">
        <f>'MV Index'!O12</f>
        <v>0</v>
      </c>
      <c r="P12" s="215">
        <f>'MV Index'!P12</f>
        <v>0</v>
      </c>
      <c r="Q12" s="215">
        <f>'MV Index'!Q12</f>
        <v>0</v>
      </c>
      <c r="R12" s="215">
        <f>'MV Index'!R12</f>
        <v>0</v>
      </c>
      <c r="S12" s="215">
        <f>'MV Index'!S12</f>
        <v>0</v>
      </c>
      <c r="T12" s="215">
        <f>'MV Index'!T12</f>
        <v>0</v>
      </c>
      <c r="U12" s="215">
        <f>'MV Index'!U12</f>
        <v>0</v>
      </c>
      <c r="V12" s="215">
        <f>'MV Index'!V12</f>
        <v>0</v>
      </c>
      <c r="W12" s="215">
        <f>'MV Index'!W12</f>
        <v>0</v>
      </c>
      <c r="X12" s="215">
        <f>'MV Index'!X12</f>
        <v>0</v>
      </c>
      <c r="Y12" s="215">
        <f>'MV Index'!Y12</f>
        <v>0</v>
      </c>
      <c r="Z12" s="215">
        <f>'MV Index'!Z12</f>
        <v>0</v>
      </c>
      <c r="AA12" s="215">
        <f>'MV Index'!AA12</f>
        <v>0</v>
      </c>
      <c r="AB12" s="215">
        <f>'MV Index'!AB12</f>
        <v>0</v>
      </c>
      <c r="AC12" s="215">
        <f>'MV Index'!AC12</f>
        <v>0</v>
      </c>
      <c r="AD12" s="215">
        <f>'MV Index'!AD12</f>
        <v>0</v>
      </c>
      <c r="AE12" s="215">
        <f>'MV Index'!AE12</f>
        <v>0</v>
      </c>
      <c r="AF12" s="215">
        <f>'MV Index'!AF12</f>
        <v>0</v>
      </c>
      <c r="AG12" s="215">
        <f>'MV Index'!AG12</f>
        <v>0</v>
      </c>
      <c r="AH12" s="215">
        <f>'MV Index'!AH12</f>
        <v>0</v>
      </c>
      <c r="AI12" s="215">
        <f>'MV Index'!AI12</f>
        <v>0</v>
      </c>
      <c r="AJ12" s="215">
        <f>'MV Index'!AJ12</f>
        <v>0</v>
      </c>
      <c r="AK12" s="215">
        <f>'MV Index'!AK12</f>
        <v>0</v>
      </c>
      <c r="AL12" s="215">
        <f>'MV Index'!AL12</f>
        <v>0</v>
      </c>
      <c r="AM12" s="215">
        <f>'MV Index'!AM12</f>
        <v>0</v>
      </c>
      <c r="AN12" s="215">
        <f>'MV Index'!AN12</f>
        <v>0</v>
      </c>
      <c r="AO12" s="280">
        <f>'MV Index'!AO12</f>
        <v>0</v>
      </c>
      <c r="AP12" s="150" t="s">
        <v>155</v>
      </c>
    </row>
    <row r="13" spans="1:42" x14ac:dyDescent="0.3">
      <c r="A13" s="4"/>
      <c r="B13" s="45"/>
      <c r="C13" s="64" t="str">
        <f>'Model výchozí (MV)'!C13</f>
        <v>7.3</v>
      </c>
      <c r="D13" s="65" t="str">
        <f>'Model výchozí (MV)'!D13</f>
        <v>Pokladní</v>
      </c>
      <c r="E13" s="214">
        <f>'MV Index'!E13</f>
        <v>41316</v>
      </c>
      <c r="F13" s="215">
        <f>'MV Index'!F13</f>
        <v>0</v>
      </c>
      <c r="G13" s="215">
        <f>'MV Index'!G13</f>
        <v>0</v>
      </c>
      <c r="H13" s="215">
        <f>'MV Index'!H13</f>
        <v>0</v>
      </c>
      <c r="I13" s="215">
        <f>'MV Index'!I13</f>
        <v>0</v>
      </c>
      <c r="J13" s="215">
        <f>'MV Index'!J13</f>
        <v>0</v>
      </c>
      <c r="K13" s="215">
        <f>'MV Index'!K13</f>
        <v>0</v>
      </c>
      <c r="L13" s="215">
        <f>'MV Index'!L13</f>
        <v>0</v>
      </c>
      <c r="M13" s="215">
        <f>'MV Index'!M13</f>
        <v>0</v>
      </c>
      <c r="N13" s="215">
        <f>'MV Index'!N13</f>
        <v>0</v>
      </c>
      <c r="O13" s="215">
        <f>'MV Index'!O13</f>
        <v>0</v>
      </c>
      <c r="P13" s="215">
        <f>'MV Index'!P13</f>
        <v>0</v>
      </c>
      <c r="Q13" s="215">
        <f>'MV Index'!Q13</f>
        <v>0</v>
      </c>
      <c r="R13" s="215">
        <f>'MV Index'!R13</f>
        <v>0</v>
      </c>
      <c r="S13" s="215">
        <f>'MV Index'!S13</f>
        <v>0</v>
      </c>
      <c r="T13" s="215">
        <f>'MV Index'!T13</f>
        <v>0</v>
      </c>
      <c r="U13" s="215">
        <f>'MV Index'!U13</f>
        <v>0</v>
      </c>
      <c r="V13" s="215">
        <f>'MV Index'!V13</f>
        <v>0</v>
      </c>
      <c r="W13" s="215">
        <f>'MV Index'!W13</f>
        <v>0</v>
      </c>
      <c r="X13" s="215">
        <f>'MV Index'!X13</f>
        <v>0</v>
      </c>
      <c r="Y13" s="215">
        <f>'MV Index'!Y13</f>
        <v>0</v>
      </c>
      <c r="Z13" s="215">
        <f>'MV Index'!Z13</f>
        <v>0</v>
      </c>
      <c r="AA13" s="215">
        <f>'MV Index'!AA13</f>
        <v>0</v>
      </c>
      <c r="AB13" s="215">
        <f>'MV Index'!AB13</f>
        <v>0</v>
      </c>
      <c r="AC13" s="215">
        <f>'MV Index'!AC13</f>
        <v>0</v>
      </c>
      <c r="AD13" s="215">
        <f>'MV Index'!AD13</f>
        <v>0</v>
      </c>
      <c r="AE13" s="215">
        <f>'MV Index'!AE13</f>
        <v>0</v>
      </c>
      <c r="AF13" s="215">
        <f>'MV Index'!AF13</f>
        <v>0</v>
      </c>
      <c r="AG13" s="215">
        <f>'MV Index'!AG13</f>
        <v>0</v>
      </c>
      <c r="AH13" s="215">
        <f>'MV Index'!AH13</f>
        <v>0</v>
      </c>
      <c r="AI13" s="215">
        <f>'MV Index'!AI13</f>
        <v>0</v>
      </c>
      <c r="AJ13" s="215">
        <f>'MV Index'!AJ13</f>
        <v>0</v>
      </c>
      <c r="AK13" s="215">
        <f>'MV Index'!AK13</f>
        <v>0</v>
      </c>
      <c r="AL13" s="215">
        <f>'MV Index'!AL13</f>
        <v>0</v>
      </c>
      <c r="AM13" s="215">
        <f>'MV Index'!AM13</f>
        <v>0</v>
      </c>
      <c r="AN13" s="215">
        <f>'MV Index'!AN13</f>
        <v>0</v>
      </c>
      <c r="AO13" s="280">
        <f>'MV Index'!AO13</f>
        <v>0</v>
      </c>
      <c r="AP13" s="150" t="s">
        <v>155</v>
      </c>
    </row>
    <row r="14" spans="1:42" x14ac:dyDescent="0.3">
      <c r="A14" s="4"/>
      <c r="B14" s="45"/>
      <c r="C14" s="64" t="str">
        <f>'Model výchozí (MV)'!C14</f>
        <v>7.4</v>
      </c>
      <c r="D14" s="65" t="str">
        <f>'Model výchozí (MV)'!D14</f>
        <v>Ostatní zaměstnanci</v>
      </c>
      <c r="E14" s="214">
        <f>'MV Index'!E14</f>
        <v>41316</v>
      </c>
      <c r="F14" s="215">
        <f>'MV Index'!F14</f>
        <v>0</v>
      </c>
      <c r="G14" s="215">
        <f>'MV Index'!G14</f>
        <v>0</v>
      </c>
      <c r="H14" s="215">
        <f>'MV Index'!H14</f>
        <v>0</v>
      </c>
      <c r="I14" s="215">
        <f>'MV Index'!I14</f>
        <v>0</v>
      </c>
      <c r="J14" s="215">
        <f>'MV Index'!J14</f>
        <v>0</v>
      </c>
      <c r="K14" s="215">
        <f>'MV Index'!K14</f>
        <v>0</v>
      </c>
      <c r="L14" s="215">
        <f>'MV Index'!L14</f>
        <v>0</v>
      </c>
      <c r="M14" s="215">
        <f>'MV Index'!M14</f>
        <v>0</v>
      </c>
      <c r="N14" s="215">
        <f>'MV Index'!N14</f>
        <v>0</v>
      </c>
      <c r="O14" s="215">
        <f>'MV Index'!O14</f>
        <v>0</v>
      </c>
      <c r="P14" s="215">
        <f>'MV Index'!P14</f>
        <v>0</v>
      </c>
      <c r="Q14" s="215">
        <f>'MV Index'!Q14</f>
        <v>0</v>
      </c>
      <c r="R14" s="215">
        <f>'MV Index'!R14</f>
        <v>0</v>
      </c>
      <c r="S14" s="215">
        <f>'MV Index'!S14</f>
        <v>0</v>
      </c>
      <c r="T14" s="215">
        <f>'MV Index'!T14</f>
        <v>0</v>
      </c>
      <c r="U14" s="215">
        <f>'MV Index'!U14</f>
        <v>0</v>
      </c>
      <c r="V14" s="215">
        <f>'MV Index'!V14</f>
        <v>0</v>
      </c>
      <c r="W14" s="215">
        <f>'MV Index'!W14</f>
        <v>0</v>
      </c>
      <c r="X14" s="215">
        <f>'MV Index'!X14</f>
        <v>0</v>
      </c>
      <c r="Y14" s="215">
        <f>'MV Index'!Y14</f>
        <v>0</v>
      </c>
      <c r="Z14" s="215">
        <f>'MV Index'!Z14</f>
        <v>0</v>
      </c>
      <c r="AA14" s="215">
        <f>'MV Index'!AA14</f>
        <v>0</v>
      </c>
      <c r="AB14" s="215">
        <f>'MV Index'!AB14</f>
        <v>0</v>
      </c>
      <c r="AC14" s="215">
        <f>'MV Index'!AC14</f>
        <v>0</v>
      </c>
      <c r="AD14" s="215">
        <f>'MV Index'!AD14</f>
        <v>0</v>
      </c>
      <c r="AE14" s="215">
        <f>'MV Index'!AE14</f>
        <v>0</v>
      </c>
      <c r="AF14" s="215">
        <f>'MV Index'!AF14</f>
        <v>0</v>
      </c>
      <c r="AG14" s="215">
        <f>'MV Index'!AG14</f>
        <v>0</v>
      </c>
      <c r="AH14" s="215">
        <f>'MV Index'!AH14</f>
        <v>0</v>
      </c>
      <c r="AI14" s="215">
        <f>'MV Index'!AI14</f>
        <v>0</v>
      </c>
      <c r="AJ14" s="215">
        <f>'MV Index'!AJ14</f>
        <v>0</v>
      </c>
      <c r="AK14" s="215">
        <f>'MV Index'!AK14</f>
        <v>0</v>
      </c>
      <c r="AL14" s="215">
        <f>'MV Index'!AL14</f>
        <v>0</v>
      </c>
      <c r="AM14" s="215">
        <f>'MV Index'!AM14</f>
        <v>0</v>
      </c>
      <c r="AN14" s="215">
        <f>'MV Index'!AN14</f>
        <v>0</v>
      </c>
      <c r="AO14" s="280">
        <f>'MV Index'!AO14</f>
        <v>0</v>
      </c>
      <c r="AP14" s="150" t="s">
        <v>155</v>
      </c>
    </row>
    <row r="15" spans="1:42" x14ac:dyDescent="0.3">
      <c r="A15" s="4">
        <f>'Model výchozí (MV)'!A15</f>
        <v>8</v>
      </c>
      <c r="B15" s="45" t="str">
        <f>'Model výchozí (MV)'!B15</f>
        <v>Sociální a zdravotní pojištění</v>
      </c>
      <c r="C15" s="64">
        <f>'Model výchozí (MV)'!C15</f>
        <v>8.1</v>
      </c>
      <c r="D15" s="65" t="str">
        <f>'Model výchozí (MV)'!D15</f>
        <v>Vlaková četa</v>
      </c>
      <c r="E15" s="214">
        <f>'MV Index'!E15</f>
        <v>41316</v>
      </c>
      <c r="F15" s="215">
        <f>'MV Index'!F15</f>
        <v>0</v>
      </c>
      <c r="G15" s="215">
        <f>'MV Index'!G15</f>
        <v>0</v>
      </c>
      <c r="H15" s="215">
        <f>'MV Index'!H15</f>
        <v>0</v>
      </c>
      <c r="I15" s="215">
        <f>'MV Index'!I15</f>
        <v>0</v>
      </c>
      <c r="J15" s="215">
        <f>'MV Index'!J15</f>
        <v>0</v>
      </c>
      <c r="K15" s="215">
        <f>'MV Index'!K15</f>
        <v>0</v>
      </c>
      <c r="L15" s="215">
        <f>'MV Index'!L15</f>
        <v>0</v>
      </c>
      <c r="M15" s="215">
        <f>'MV Index'!M15</f>
        <v>0</v>
      </c>
      <c r="N15" s="215">
        <f>'MV Index'!N15</f>
        <v>0</v>
      </c>
      <c r="O15" s="215">
        <f>'MV Index'!O15</f>
        <v>0</v>
      </c>
      <c r="P15" s="215">
        <f>'MV Index'!P15</f>
        <v>0</v>
      </c>
      <c r="Q15" s="215">
        <f>'MV Index'!Q15</f>
        <v>0</v>
      </c>
      <c r="R15" s="215">
        <f>'MV Index'!R15</f>
        <v>0</v>
      </c>
      <c r="S15" s="215">
        <f>'MV Index'!S15</f>
        <v>0</v>
      </c>
      <c r="T15" s="215">
        <f>'MV Index'!T15</f>
        <v>0</v>
      </c>
      <c r="U15" s="215">
        <f>'MV Index'!U15</f>
        <v>0</v>
      </c>
      <c r="V15" s="215">
        <f>'MV Index'!V15</f>
        <v>0</v>
      </c>
      <c r="W15" s="215">
        <f>'MV Index'!W15</f>
        <v>0</v>
      </c>
      <c r="X15" s="215">
        <f>'MV Index'!X15</f>
        <v>0</v>
      </c>
      <c r="Y15" s="215">
        <f>'MV Index'!Y15</f>
        <v>0</v>
      </c>
      <c r="Z15" s="215">
        <f>'MV Index'!Z15</f>
        <v>0</v>
      </c>
      <c r="AA15" s="215">
        <f>'MV Index'!AA15</f>
        <v>0</v>
      </c>
      <c r="AB15" s="215">
        <f>'MV Index'!AB15</f>
        <v>0</v>
      </c>
      <c r="AC15" s="215">
        <f>'MV Index'!AC15</f>
        <v>0</v>
      </c>
      <c r="AD15" s="215">
        <f>'MV Index'!AD15</f>
        <v>0</v>
      </c>
      <c r="AE15" s="215">
        <f>'MV Index'!AE15</f>
        <v>0</v>
      </c>
      <c r="AF15" s="215">
        <f>'MV Index'!AF15</f>
        <v>0</v>
      </c>
      <c r="AG15" s="215">
        <f>'MV Index'!AG15</f>
        <v>0</v>
      </c>
      <c r="AH15" s="215">
        <f>'MV Index'!AH15</f>
        <v>0</v>
      </c>
      <c r="AI15" s="215">
        <f>'MV Index'!AI15</f>
        <v>0</v>
      </c>
      <c r="AJ15" s="215">
        <f>'MV Index'!AJ15</f>
        <v>0</v>
      </c>
      <c r="AK15" s="215">
        <f>'MV Index'!AK15</f>
        <v>0</v>
      </c>
      <c r="AL15" s="215">
        <f>'MV Index'!AL15</f>
        <v>0</v>
      </c>
      <c r="AM15" s="215">
        <f>'MV Index'!AM15</f>
        <v>0</v>
      </c>
      <c r="AN15" s="215">
        <f>'MV Index'!AN15</f>
        <v>0</v>
      </c>
      <c r="AO15" s="280">
        <f>'MV Index'!AO15</f>
        <v>0</v>
      </c>
      <c r="AP15" s="150" t="s">
        <v>155</v>
      </c>
    </row>
    <row r="16" spans="1:42" x14ac:dyDescent="0.3">
      <c r="A16" s="4"/>
      <c r="B16" s="45"/>
      <c r="C16" s="64" t="str">
        <f>'Model výchozí (MV)'!C16</f>
        <v>8.2</v>
      </c>
      <c r="D16" s="65" t="str">
        <f>'Model výchozí (MV)'!D16</f>
        <v>Strojvedoucí</v>
      </c>
      <c r="E16" s="214">
        <f>'MV Index'!E16</f>
        <v>41316</v>
      </c>
      <c r="F16" s="215">
        <f>'MV Index'!F16</f>
        <v>0</v>
      </c>
      <c r="G16" s="215">
        <f>'MV Index'!G16</f>
        <v>0</v>
      </c>
      <c r="H16" s="215">
        <f>'MV Index'!H16</f>
        <v>0</v>
      </c>
      <c r="I16" s="215">
        <f>'MV Index'!I16</f>
        <v>0</v>
      </c>
      <c r="J16" s="215">
        <f>'MV Index'!J16</f>
        <v>0</v>
      </c>
      <c r="K16" s="215">
        <f>'MV Index'!K16</f>
        <v>0</v>
      </c>
      <c r="L16" s="215">
        <f>'MV Index'!L16</f>
        <v>0</v>
      </c>
      <c r="M16" s="215">
        <f>'MV Index'!M16</f>
        <v>0</v>
      </c>
      <c r="N16" s="215">
        <f>'MV Index'!N16</f>
        <v>0</v>
      </c>
      <c r="O16" s="215">
        <f>'MV Index'!O16</f>
        <v>0</v>
      </c>
      <c r="P16" s="215">
        <f>'MV Index'!P16</f>
        <v>0</v>
      </c>
      <c r="Q16" s="215">
        <f>'MV Index'!Q16</f>
        <v>0</v>
      </c>
      <c r="R16" s="215">
        <f>'MV Index'!R16</f>
        <v>0</v>
      </c>
      <c r="S16" s="215">
        <f>'MV Index'!S16</f>
        <v>0</v>
      </c>
      <c r="T16" s="215">
        <f>'MV Index'!T16</f>
        <v>0</v>
      </c>
      <c r="U16" s="215">
        <f>'MV Index'!U16</f>
        <v>0</v>
      </c>
      <c r="V16" s="215">
        <f>'MV Index'!V16</f>
        <v>0</v>
      </c>
      <c r="W16" s="215">
        <f>'MV Index'!W16</f>
        <v>0</v>
      </c>
      <c r="X16" s="215">
        <f>'MV Index'!X16</f>
        <v>0</v>
      </c>
      <c r="Y16" s="215">
        <f>'MV Index'!Y16</f>
        <v>0</v>
      </c>
      <c r="Z16" s="215">
        <f>'MV Index'!Z16</f>
        <v>0</v>
      </c>
      <c r="AA16" s="215">
        <f>'MV Index'!AA16</f>
        <v>0</v>
      </c>
      <c r="AB16" s="215">
        <f>'MV Index'!AB16</f>
        <v>0</v>
      </c>
      <c r="AC16" s="215">
        <f>'MV Index'!AC16</f>
        <v>0</v>
      </c>
      <c r="AD16" s="215">
        <f>'MV Index'!AD16</f>
        <v>0</v>
      </c>
      <c r="AE16" s="215">
        <f>'MV Index'!AE16</f>
        <v>0</v>
      </c>
      <c r="AF16" s="215">
        <f>'MV Index'!AF16</f>
        <v>0</v>
      </c>
      <c r="AG16" s="215">
        <f>'MV Index'!AG16</f>
        <v>0</v>
      </c>
      <c r="AH16" s="215">
        <f>'MV Index'!AH16</f>
        <v>0</v>
      </c>
      <c r="AI16" s="215">
        <f>'MV Index'!AI16</f>
        <v>0</v>
      </c>
      <c r="AJ16" s="215">
        <f>'MV Index'!AJ16</f>
        <v>0</v>
      </c>
      <c r="AK16" s="215">
        <f>'MV Index'!AK16</f>
        <v>0</v>
      </c>
      <c r="AL16" s="215">
        <f>'MV Index'!AL16</f>
        <v>0</v>
      </c>
      <c r="AM16" s="215">
        <f>'MV Index'!AM16</f>
        <v>0</v>
      </c>
      <c r="AN16" s="215">
        <f>'MV Index'!AN16</f>
        <v>0</v>
      </c>
      <c r="AO16" s="280">
        <f>'MV Index'!AO16</f>
        <v>0</v>
      </c>
      <c r="AP16" s="150" t="s">
        <v>155</v>
      </c>
    </row>
    <row r="17" spans="1:42" x14ac:dyDescent="0.3">
      <c r="A17" s="4"/>
      <c r="B17" s="45"/>
      <c r="C17" s="64" t="str">
        <f>'Model výchozí (MV)'!C17</f>
        <v>8.3</v>
      </c>
      <c r="D17" s="65" t="str">
        <f>'Model výchozí (MV)'!D17</f>
        <v>Pokladní</v>
      </c>
      <c r="E17" s="214">
        <f>'MV Index'!E17</f>
        <v>41316</v>
      </c>
      <c r="F17" s="215">
        <f>'MV Index'!F17</f>
        <v>0</v>
      </c>
      <c r="G17" s="215">
        <f>'MV Index'!G17</f>
        <v>0</v>
      </c>
      <c r="H17" s="215">
        <f>'MV Index'!H17</f>
        <v>0</v>
      </c>
      <c r="I17" s="215">
        <f>'MV Index'!I17</f>
        <v>0</v>
      </c>
      <c r="J17" s="215">
        <f>'MV Index'!J17</f>
        <v>0</v>
      </c>
      <c r="K17" s="215">
        <f>'MV Index'!K17</f>
        <v>0</v>
      </c>
      <c r="L17" s="215">
        <f>'MV Index'!L17</f>
        <v>0</v>
      </c>
      <c r="M17" s="215">
        <f>'MV Index'!M17</f>
        <v>0</v>
      </c>
      <c r="N17" s="215">
        <f>'MV Index'!N17</f>
        <v>0</v>
      </c>
      <c r="O17" s="215">
        <f>'MV Index'!O17</f>
        <v>0</v>
      </c>
      <c r="P17" s="215">
        <f>'MV Index'!P17</f>
        <v>0</v>
      </c>
      <c r="Q17" s="215">
        <f>'MV Index'!Q17</f>
        <v>0</v>
      </c>
      <c r="R17" s="215">
        <f>'MV Index'!R17</f>
        <v>0</v>
      </c>
      <c r="S17" s="215">
        <f>'MV Index'!S17</f>
        <v>0</v>
      </c>
      <c r="T17" s="215">
        <f>'MV Index'!T17</f>
        <v>0</v>
      </c>
      <c r="U17" s="215">
        <f>'MV Index'!U17</f>
        <v>0</v>
      </c>
      <c r="V17" s="215">
        <f>'MV Index'!V17</f>
        <v>0</v>
      </c>
      <c r="W17" s="215">
        <f>'MV Index'!W17</f>
        <v>0</v>
      </c>
      <c r="X17" s="215">
        <f>'MV Index'!X17</f>
        <v>0</v>
      </c>
      <c r="Y17" s="215">
        <f>'MV Index'!Y17</f>
        <v>0</v>
      </c>
      <c r="Z17" s="215">
        <f>'MV Index'!Z17</f>
        <v>0</v>
      </c>
      <c r="AA17" s="215">
        <f>'MV Index'!AA17</f>
        <v>0</v>
      </c>
      <c r="AB17" s="215">
        <f>'MV Index'!AB17</f>
        <v>0</v>
      </c>
      <c r="AC17" s="215">
        <f>'MV Index'!AC17</f>
        <v>0</v>
      </c>
      <c r="AD17" s="215">
        <f>'MV Index'!AD17</f>
        <v>0</v>
      </c>
      <c r="AE17" s="215">
        <f>'MV Index'!AE17</f>
        <v>0</v>
      </c>
      <c r="AF17" s="215">
        <f>'MV Index'!AF17</f>
        <v>0</v>
      </c>
      <c r="AG17" s="215">
        <f>'MV Index'!AG17</f>
        <v>0</v>
      </c>
      <c r="AH17" s="215">
        <f>'MV Index'!AH17</f>
        <v>0</v>
      </c>
      <c r="AI17" s="215">
        <f>'MV Index'!AI17</f>
        <v>0</v>
      </c>
      <c r="AJ17" s="215">
        <f>'MV Index'!AJ17</f>
        <v>0</v>
      </c>
      <c r="AK17" s="215">
        <f>'MV Index'!AK17</f>
        <v>0</v>
      </c>
      <c r="AL17" s="215">
        <f>'MV Index'!AL17</f>
        <v>0</v>
      </c>
      <c r="AM17" s="215">
        <f>'MV Index'!AM17</f>
        <v>0</v>
      </c>
      <c r="AN17" s="215">
        <f>'MV Index'!AN17</f>
        <v>0</v>
      </c>
      <c r="AO17" s="280">
        <f>'MV Index'!AO17</f>
        <v>0</v>
      </c>
      <c r="AP17" s="150" t="s">
        <v>155</v>
      </c>
    </row>
    <row r="18" spans="1:42" x14ac:dyDescent="0.3">
      <c r="A18" s="4"/>
      <c r="B18" s="45"/>
      <c r="C18" s="64" t="str">
        <f>'Model výchozí (MV)'!C18</f>
        <v>8.4</v>
      </c>
      <c r="D18" s="65" t="str">
        <f>'Model výchozí (MV)'!D18</f>
        <v>Ostatní zaměstnanci</v>
      </c>
      <c r="E18" s="214">
        <f>'MV Index'!E18</f>
        <v>41316</v>
      </c>
      <c r="F18" s="215">
        <f>'MV Index'!F18</f>
        <v>0</v>
      </c>
      <c r="G18" s="215">
        <f>'MV Index'!G18</f>
        <v>0</v>
      </c>
      <c r="H18" s="215">
        <f>'MV Index'!H18</f>
        <v>0</v>
      </c>
      <c r="I18" s="215">
        <f>'MV Index'!I18</f>
        <v>0</v>
      </c>
      <c r="J18" s="215">
        <f>'MV Index'!J18</f>
        <v>0</v>
      </c>
      <c r="K18" s="215">
        <f>'MV Index'!K18</f>
        <v>0</v>
      </c>
      <c r="L18" s="215">
        <f>'MV Index'!L18</f>
        <v>0</v>
      </c>
      <c r="M18" s="215">
        <f>'MV Index'!M18</f>
        <v>0</v>
      </c>
      <c r="N18" s="215">
        <f>'MV Index'!N18</f>
        <v>0</v>
      </c>
      <c r="O18" s="215">
        <f>'MV Index'!O18</f>
        <v>0</v>
      </c>
      <c r="P18" s="215">
        <f>'MV Index'!P18</f>
        <v>0</v>
      </c>
      <c r="Q18" s="215">
        <f>'MV Index'!Q18</f>
        <v>0</v>
      </c>
      <c r="R18" s="215">
        <f>'MV Index'!R18</f>
        <v>0</v>
      </c>
      <c r="S18" s="215">
        <f>'MV Index'!S18</f>
        <v>0</v>
      </c>
      <c r="T18" s="215">
        <f>'MV Index'!T18</f>
        <v>0</v>
      </c>
      <c r="U18" s="215">
        <f>'MV Index'!U18</f>
        <v>0</v>
      </c>
      <c r="V18" s="215">
        <f>'MV Index'!V18</f>
        <v>0</v>
      </c>
      <c r="W18" s="215">
        <f>'MV Index'!W18</f>
        <v>0</v>
      </c>
      <c r="X18" s="215">
        <f>'MV Index'!X18</f>
        <v>0</v>
      </c>
      <c r="Y18" s="215">
        <f>'MV Index'!Y18</f>
        <v>0</v>
      </c>
      <c r="Z18" s="215">
        <f>'MV Index'!Z18</f>
        <v>0</v>
      </c>
      <c r="AA18" s="215">
        <f>'MV Index'!AA18</f>
        <v>0</v>
      </c>
      <c r="AB18" s="215">
        <f>'MV Index'!AB18</f>
        <v>0</v>
      </c>
      <c r="AC18" s="215">
        <f>'MV Index'!AC18</f>
        <v>0</v>
      </c>
      <c r="AD18" s="215">
        <f>'MV Index'!AD18</f>
        <v>0</v>
      </c>
      <c r="AE18" s="215">
        <f>'MV Index'!AE18</f>
        <v>0</v>
      </c>
      <c r="AF18" s="215">
        <f>'MV Index'!AF18</f>
        <v>0</v>
      </c>
      <c r="AG18" s="215">
        <f>'MV Index'!AG18</f>
        <v>0</v>
      </c>
      <c r="AH18" s="215">
        <f>'MV Index'!AH18</f>
        <v>0</v>
      </c>
      <c r="AI18" s="215">
        <f>'MV Index'!AI18</f>
        <v>0</v>
      </c>
      <c r="AJ18" s="215">
        <f>'MV Index'!AJ18</f>
        <v>0</v>
      </c>
      <c r="AK18" s="215">
        <f>'MV Index'!AK18</f>
        <v>0</v>
      </c>
      <c r="AL18" s="215">
        <f>'MV Index'!AL18</f>
        <v>0</v>
      </c>
      <c r="AM18" s="215">
        <f>'MV Index'!AM18</f>
        <v>0</v>
      </c>
      <c r="AN18" s="215">
        <f>'MV Index'!AN18</f>
        <v>0</v>
      </c>
      <c r="AO18" s="280">
        <f>'MV Index'!AO18</f>
        <v>0</v>
      </c>
      <c r="AP18" s="150" t="s">
        <v>155</v>
      </c>
    </row>
    <row r="19" spans="1:42" x14ac:dyDescent="0.3">
      <c r="A19" s="4">
        <f>'Model výchozí (MV)'!A19</f>
        <v>9</v>
      </c>
      <c r="B19" s="45" t="str">
        <f>'Model výchozí (MV)'!B19</f>
        <v>Cestovné</v>
      </c>
      <c r="C19" s="64"/>
      <c r="D19" s="65"/>
      <c r="E19" s="436">
        <f>'MV Index'!E19</f>
        <v>151.30000000000001</v>
      </c>
      <c r="F19" s="334">
        <f>'MV Index'!F19</f>
        <v>0</v>
      </c>
      <c r="G19" s="334">
        <f>'MV Index'!G19</f>
        <v>0</v>
      </c>
      <c r="H19" s="334">
        <f>'MV Index'!H19</f>
        <v>0</v>
      </c>
      <c r="I19" s="334">
        <f>'MV Index'!I19</f>
        <v>0</v>
      </c>
      <c r="J19" s="334">
        <f>'MV Index'!J19</f>
        <v>0</v>
      </c>
      <c r="K19" s="334">
        <f>'MV Index'!K19</f>
        <v>0</v>
      </c>
      <c r="L19" s="334">
        <f>'MV Index'!L19</f>
        <v>0</v>
      </c>
      <c r="M19" s="334">
        <f>'MV Index'!M19</f>
        <v>0</v>
      </c>
      <c r="N19" s="334">
        <f>'MV Index'!N19</f>
        <v>0</v>
      </c>
      <c r="O19" s="334">
        <f>'MV Index'!O19</f>
        <v>0</v>
      </c>
      <c r="P19" s="334">
        <f>'MV Index'!P19</f>
        <v>0</v>
      </c>
      <c r="Q19" s="334">
        <f>'MV Index'!Q19</f>
        <v>0</v>
      </c>
      <c r="R19" s="334">
        <f>'MV Index'!R19</f>
        <v>0</v>
      </c>
      <c r="S19" s="334">
        <f>'MV Index'!S19</f>
        <v>0</v>
      </c>
      <c r="T19" s="334">
        <f>'MV Index'!T19</f>
        <v>0</v>
      </c>
      <c r="U19" s="334">
        <f>'MV Index'!U19</f>
        <v>0</v>
      </c>
      <c r="V19" s="334">
        <f>'MV Index'!V19</f>
        <v>0</v>
      </c>
      <c r="W19" s="334">
        <f>'MV Index'!W19</f>
        <v>0</v>
      </c>
      <c r="X19" s="334">
        <f>'MV Index'!X19</f>
        <v>0</v>
      </c>
      <c r="Y19" s="334">
        <f>'MV Index'!Y19</f>
        <v>0</v>
      </c>
      <c r="Z19" s="334">
        <f>'MV Index'!Z19</f>
        <v>0</v>
      </c>
      <c r="AA19" s="334">
        <f>'MV Index'!AA19</f>
        <v>0</v>
      </c>
      <c r="AB19" s="334">
        <f>'MV Index'!AB19</f>
        <v>0</v>
      </c>
      <c r="AC19" s="334">
        <f>'MV Index'!AC19</f>
        <v>0</v>
      </c>
      <c r="AD19" s="334">
        <f>'MV Index'!AD19</f>
        <v>0</v>
      </c>
      <c r="AE19" s="334">
        <f>'MV Index'!AE19</f>
        <v>0</v>
      </c>
      <c r="AF19" s="334">
        <f>'MV Index'!AF19</f>
        <v>0</v>
      </c>
      <c r="AG19" s="334">
        <f>'MV Index'!AG19</f>
        <v>0</v>
      </c>
      <c r="AH19" s="334">
        <f>'MV Index'!AH19</f>
        <v>0</v>
      </c>
      <c r="AI19" s="334">
        <f>'MV Index'!AI19</f>
        <v>0</v>
      </c>
      <c r="AJ19" s="334">
        <f>'MV Index'!AJ19</f>
        <v>0</v>
      </c>
      <c r="AK19" s="334">
        <f>'MV Index'!AK19</f>
        <v>0</v>
      </c>
      <c r="AL19" s="334">
        <f>'MV Index'!AL19</f>
        <v>0</v>
      </c>
      <c r="AM19" s="334">
        <f>'MV Index'!AM19</f>
        <v>0</v>
      </c>
      <c r="AN19" s="334">
        <f>'MV Index'!AN19</f>
        <v>0</v>
      </c>
      <c r="AO19" s="439">
        <f>'MV Index'!AO19</f>
        <v>0</v>
      </c>
      <c r="AP19" s="150" t="s">
        <v>153</v>
      </c>
    </row>
    <row r="20" spans="1:42" x14ac:dyDescent="0.3">
      <c r="A20" s="4">
        <f>'Model výchozí (MV)'!A20</f>
        <v>10</v>
      </c>
      <c r="B20" s="45" t="str">
        <f>'Model výchozí (MV)'!B20</f>
        <v>Úhrada za použití dopravní cesty</v>
      </c>
      <c r="C20" s="64"/>
      <c r="D20" s="65"/>
      <c r="E20" s="797">
        <f>'MV Index'!E20</f>
        <v>1</v>
      </c>
      <c r="F20" s="278">
        <f>'MV Index'!F20</f>
        <v>1</v>
      </c>
      <c r="G20" s="278">
        <f>'MV Index'!G20</f>
        <v>1</v>
      </c>
      <c r="H20" s="278">
        <f>'MV Index'!H20</f>
        <v>1</v>
      </c>
      <c r="I20" s="278">
        <f>'MV Index'!I20</f>
        <v>1</v>
      </c>
      <c r="J20" s="278">
        <f>'MV Index'!J20</f>
        <v>1</v>
      </c>
      <c r="K20" s="278">
        <f>'MV Index'!K20</f>
        <v>1</v>
      </c>
      <c r="L20" s="278">
        <f>'MV Index'!L20</f>
        <v>1</v>
      </c>
      <c r="M20" s="278">
        <f>'MV Index'!M20</f>
        <v>1</v>
      </c>
      <c r="N20" s="278">
        <f>'MV Index'!N20</f>
        <v>1</v>
      </c>
      <c r="O20" s="278">
        <f>'MV Index'!O20</f>
        <v>1</v>
      </c>
      <c r="P20" s="278">
        <f>'MV Index'!P20</f>
        <v>1</v>
      </c>
      <c r="Q20" s="278">
        <f>'MV Index'!Q20</f>
        <v>1</v>
      </c>
      <c r="R20" s="278">
        <f>'MV Index'!R20</f>
        <v>1</v>
      </c>
      <c r="S20" s="278">
        <f>'MV Index'!S20</f>
        <v>1</v>
      </c>
      <c r="T20" s="278">
        <f>'MV Index'!T20</f>
        <v>1</v>
      </c>
      <c r="U20" s="278">
        <f>'MV Index'!U20</f>
        <v>1</v>
      </c>
      <c r="V20" s="278">
        <f>'MV Index'!V20</f>
        <v>1</v>
      </c>
      <c r="W20" s="278">
        <f>'MV Index'!W20</f>
        <v>1</v>
      </c>
      <c r="X20" s="278">
        <f>'MV Index'!X20</f>
        <v>1</v>
      </c>
      <c r="Y20" s="278">
        <f>'MV Index'!Y20</f>
        <v>1</v>
      </c>
      <c r="Z20" s="278">
        <f>'MV Index'!Z20</f>
        <v>1</v>
      </c>
      <c r="AA20" s="278">
        <f>'MV Index'!AA20</f>
        <v>1</v>
      </c>
      <c r="AB20" s="278">
        <f>'MV Index'!AB20</f>
        <v>1</v>
      </c>
      <c r="AC20" s="278">
        <f>'MV Index'!AC20</f>
        <v>1</v>
      </c>
      <c r="AD20" s="278">
        <f>'MV Index'!AD20</f>
        <v>1</v>
      </c>
      <c r="AE20" s="278">
        <f>'MV Index'!AE20</f>
        <v>1</v>
      </c>
      <c r="AF20" s="278">
        <f>'MV Index'!AF20</f>
        <v>1</v>
      </c>
      <c r="AG20" s="278">
        <f>'MV Index'!AG20</f>
        <v>1</v>
      </c>
      <c r="AH20" s="278">
        <f>'MV Index'!AH20</f>
        <v>1</v>
      </c>
      <c r="AI20" s="278">
        <f>'MV Index'!AI20</f>
        <v>1</v>
      </c>
      <c r="AJ20" s="278">
        <f>'MV Index'!AJ20</f>
        <v>1</v>
      </c>
      <c r="AK20" s="278">
        <f>'MV Index'!AK20</f>
        <v>1</v>
      </c>
      <c r="AL20" s="278">
        <f>'MV Index'!AL20</f>
        <v>1</v>
      </c>
      <c r="AM20" s="278">
        <f>'MV Index'!AM20</f>
        <v>1</v>
      </c>
      <c r="AN20" s="278">
        <f>'MV Index'!AN20</f>
        <v>1</v>
      </c>
      <c r="AO20" s="798">
        <f>'MV Index'!AO20</f>
        <v>1</v>
      </c>
      <c r="AP20" s="149" t="s">
        <v>154</v>
      </c>
    </row>
    <row r="21" spans="1:42" x14ac:dyDescent="0.3">
      <c r="A21" s="4">
        <f>'Model výchozí (MV)'!A21</f>
        <v>11</v>
      </c>
      <c r="B21" s="45" t="str">
        <f>'Model výchozí (MV)'!B21</f>
        <v>Úhrada za použití ostatní infrastruktury</v>
      </c>
      <c r="C21" s="64"/>
      <c r="D21" s="65"/>
      <c r="E21" s="797">
        <f>'MV Index'!E21</f>
        <v>1</v>
      </c>
      <c r="F21" s="278">
        <f>'MV Index'!F21</f>
        <v>1</v>
      </c>
      <c r="G21" s="278">
        <f>'MV Index'!G21</f>
        <v>1</v>
      </c>
      <c r="H21" s="278">
        <f>'MV Index'!H21</f>
        <v>1</v>
      </c>
      <c r="I21" s="278">
        <f>'MV Index'!I21</f>
        <v>1</v>
      </c>
      <c r="J21" s="278">
        <f>'MV Index'!J21</f>
        <v>1</v>
      </c>
      <c r="K21" s="278">
        <f>'MV Index'!K21</f>
        <v>1</v>
      </c>
      <c r="L21" s="278">
        <f>'MV Index'!L21</f>
        <v>1</v>
      </c>
      <c r="M21" s="278">
        <f>'MV Index'!M21</f>
        <v>1</v>
      </c>
      <c r="N21" s="278">
        <f>'MV Index'!N21</f>
        <v>1</v>
      </c>
      <c r="O21" s="278">
        <f>'MV Index'!O21</f>
        <v>1</v>
      </c>
      <c r="P21" s="278">
        <f>'MV Index'!P21</f>
        <v>1</v>
      </c>
      <c r="Q21" s="278">
        <f>'MV Index'!Q21</f>
        <v>1</v>
      </c>
      <c r="R21" s="278">
        <f>'MV Index'!R21</f>
        <v>1</v>
      </c>
      <c r="S21" s="278">
        <f>'MV Index'!S21</f>
        <v>1</v>
      </c>
      <c r="T21" s="278">
        <f>'MV Index'!T21</f>
        <v>1</v>
      </c>
      <c r="U21" s="278">
        <f>'MV Index'!U21</f>
        <v>1</v>
      </c>
      <c r="V21" s="278">
        <f>'MV Index'!V21</f>
        <v>1</v>
      </c>
      <c r="W21" s="278">
        <f>'MV Index'!W21</f>
        <v>1</v>
      </c>
      <c r="X21" s="278">
        <f>'MV Index'!X21</f>
        <v>1</v>
      </c>
      <c r="Y21" s="278">
        <f>'MV Index'!Y21</f>
        <v>1</v>
      </c>
      <c r="Z21" s="278">
        <f>'MV Index'!Z21</f>
        <v>1</v>
      </c>
      <c r="AA21" s="278">
        <f>'MV Index'!AA21</f>
        <v>1</v>
      </c>
      <c r="AB21" s="278">
        <f>'MV Index'!AB21</f>
        <v>1</v>
      </c>
      <c r="AC21" s="278">
        <f>'MV Index'!AC21</f>
        <v>1</v>
      </c>
      <c r="AD21" s="278">
        <f>'MV Index'!AD21</f>
        <v>1</v>
      </c>
      <c r="AE21" s="278">
        <f>'MV Index'!AE21</f>
        <v>1</v>
      </c>
      <c r="AF21" s="278">
        <f>'MV Index'!AF21</f>
        <v>1</v>
      </c>
      <c r="AG21" s="278">
        <f>'MV Index'!AG21</f>
        <v>1</v>
      </c>
      <c r="AH21" s="278">
        <f>'MV Index'!AH21</f>
        <v>1</v>
      </c>
      <c r="AI21" s="278">
        <f>'MV Index'!AI21</f>
        <v>1</v>
      </c>
      <c r="AJ21" s="278">
        <f>'MV Index'!AJ21</f>
        <v>1</v>
      </c>
      <c r="AK21" s="278">
        <f>'MV Index'!AK21</f>
        <v>1</v>
      </c>
      <c r="AL21" s="278">
        <f>'MV Index'!AL21</f>
        <v>1</v>
      </c>
      <c r="AM21" s="278">
        <f>'MV Index'!AM21</f>
        <v>1</v>
      </c>
      <c r="AN21" s="278">
        <f>'MV Index'!AN21</f>
        <v>1</v>
      </c>
      <c r="AO21" s="798">
        <f>'MV Index'!AO21</f>
        <v>1</v>
      </c>
      <c r="AP21" s="149" t="s">
        <v>154</v>
      </c>
    </row>
    <row r="22" spans="1:42" x14ac:dyDescent="0.3">
      <c r="A22" s="4">
        <f>'Model výchozí (MV)'!A22</f>
        <v>12</v>
      </c>
      <c r="B22" s="45" t="str">
        <f>'Model výchozí (MV)'!B22</f>
        <v>Ostatní přímé náklady</v>
      </c>
      <c r="C22" s="64" t="str">
        <f>'Model výchozí (MV)'!C22</f>
        <v>12.1</v>
      </c>
      <c r="D22" s="65" t="str">
        <f>'Model výchozí (MV)'!D22</f>
        <v>Finanční náklady</v>
      </c>
      <c r="E22" s="795">
        <f>E8</f>
        <v>1</v>
      </c>
      <c r="F22" s="795">
        <f t="shared" ref="F22:AO22" si="3">F8</f>
        <v>0</v>
      </c>
      <c r="G22" s="795">
        <f t="shared" si="3"/>
        <v>0</v>
      </c>
      <c r="H22" s="795">
        <f t="shared" si="3"/>
        <v>0</v>
      </c>
      <c r="I22" s="795">
        <f t="shared" si="3"/>
        <v>0</v>
      </c>
      <c r="J22" s="795">
        <f t="shared" si="3"/>
        <v>0</v>
      </c>
      <c r="K22" s="795">
        <f t="shared" si="3"/>
        <v>0</v>
      </c>
      <c r="L22" s="795">
        <f t="shared" si="3"/>
        <v>0</v>
      </c>
      <c r="M22" s="795">
        <f t="shared" si="3"/>
        <v>0</v>
      </c>
      <c r="N22" s="795">
        <f t="shared" si="3"/>
        <v>0</v>
      </c>
      <c r="O22" s="795">
        <f t="shared" si="3"/>
        <v>0</v>
      </c>
      <c r="P22" s="795">
        <f t="shared" si="3"/>
        <v>0</v>
      </c>
      <c r="Q22" s="795">
        <f t="shared" si="3"/>
        <v>0</v>
      </c>
      <c r="R22" s="795">
        <f t="shared" si="3"/>
        <v>0</v>
      </c>
      <c r="S22" s="795">
        <f t="shared" si="3"/>
        <v>0</v>
      </c>
      <c r="T22" s="795">
        <f t="shared" si="3"/>
        <v>0</v>
      </c>
      <c r="U22" s="795">
        <f t="shared" si="3"/>
        <v>0</v>
      </c>
      <c r="V22" s="795">
        <f t="shared" si="3"/>
        <v>0</v>
      </c>
      <c r="W22" s="795">
        <f t="shared" si="3"/>
        <v>0</v>
      </c>
      <c r="X22" s="795">
        <f t="shared" si="3"/>
        <v>0</v>
      </c>
      <c r="Y22" s="795">
        <f t="shared" si="3"/>
        <v>0</v>
      </c>
      <c r="Z22" s="795">
        <f t="shared" si="3"/>
        <v>0</v>
      </c>
      <c r="AA22" s="795">
        <f t="shared" si="3"/>
        <v>0</v>
      </c>
      <c r="AB22" s="795">
        <f t="shared" si="3"/>
        <v>0</v>
      </c>
      <c r="AC22" s="795">
        <f t="shared" si="3"/>
        <v>0</v>
      </c>
      <c r="AD22" s="795">
        <f t="shared" si="3"/>
        <v>0</v>
      </c>
      <c r="AE22" s="795">
        <f t="shared" si="3"/>
        <v>0</v>
      </c>
      <c r="AF22" s="795">
        <f t="shared" si="3"/>
        <v>0</v>
      </c>
      <c r="AG22" s="795">
        <f t="shared" si="3"/>
        <v>0</v>
      </c>
      <c r="AH22" s="795">
        <f t="shared" si="3"/>
        <v>0</v>
      </c>
      <c r="AI22" s="795">
        <f t="shared" si="3"/>
        <v>0</v>
      </c>
      <c r="AJ22" s="795">
        <f t="shared" si="3"/>
        <v>0</v>
      </c>
      <c r="AK22" s="795">
        <f t="shared" si="3"/>
        <v>0</v>
      </c>
      <c r="AL22" s="795">
        <f t="shared" si="3"/>
        <v>0</v>
      </c>
      <c r="AM22" s="795">
        <f t="shared" si="3"/>
        <v>0</v>
      </c>
      <c r="AN22" s="795">
        <f t="shared" si="3"/>
        <v>0</v>
      </c>
      <c r="AO22" s="795">
        <f t="shared" si="3"/>
        <v>0</v>
      </c>
      <c r="AP22" s="590" t="s">
        <v>676</v>
      </c>
    </row>
    <row r="23" spans="1:42" x14ac:dyDescent="0.3">
      <c r="A23" s="4"/>
      <c r="B23" s="45"/>
      <c r="C23" s="64" t="str">
        <f>'Model výchozí (MV)'!C23</f>
        <v>12.2</v>
      </c>
      <c r="D23" s="65" t="str">
        <f>'Model výchozí (MV)'!D23</f>
        <v>Ostatní</v>
      </c>
      <c r="E23" s="436">
        <f>'MV Index'!E23</f>
        <v>151.30000000000001</v>
      </c>
      <c r="F23" s="334">
        <f>'MV Index'!F23</f>
        <v>0</v>
      </c>
      <c r="G23" s="334">
        <f>'MV Index'!G23</f>
        <v>0</v>
      </c>
      <c r="H23" s="334">
        <f>'MV Index'!H23</f>
        <v>0</v>
      </c>
      <c r="I23" s="334">
        <f>'MV Index'!I23</f>
        <v>0</v>
      </c>
      <c r="J23" s="334">
        <f>'MV Index'!J23</f>
        <v>0</v>
      </c>
      <c r="K23" s="334">
        <f>'MV Index'!K23</f>
        <v>0</v>
      </c>
      <c r="L23" s="334">
        <f>'MV Index'!L23</f>
        <v>0</v>
      </c>
      <c r="M23" s="334">
        <f>'MV Index'!M23</f>
        <v>0</v>
      </c>
      <c r="N23" s="334">
        <f>'MV Index'!N23</f>
        <v>0</v>
      </c>
      <c r="O23" s="334">
        <f>'MV Index'!O23</f>
        <v>0</v>
      </c>
      <c r="P23" s="334">
        <f>'MV Index'!P23</f>
        <v>0</v>
      </c>
      <c r="Q23" s="334">
        <f>'MV Index'!Q23</f>
        <v>0</v>
      </c>
      <c r="R23" s="334">
        <f>'MV Index'!R23</f>
        <v>0</v>
      </c>
      <c r="S23" s="334">
        <f>'MV Index'!S23</f>
        <v>0</v>
      </c>
      <c r="T23" s="334">
        <f>'MV Index'!T23</f>
        <v>0</v>
      </c>
      <c r="U23" s="334">
        <f>'MV Index'!U23</f>
        <v>0</v>
      </c>
      <c r="V23" s="334">
        <f>'MV Index'!V23</f>
        <v>0</v>
      </c>
      <c r="W23" s="334">
        <f>'MV Index'!W23</f>
        <v>0</v>
      </c>
      <c r="X23" s="334">
        <f>'MV Index'!X23</f>
        <v>0</v>
      </c>
      <c r="Y23" s="334">
        <f>'MV Index'!Y23</f>
        <v>0</v>
      </c>
      <c r="Z23" s="334">
        <f>'MV Index'!Z23</f>
        <v>0</v>
      </c>
      <c r="AA23" s="334">
        <f>'MV Index'!AA23</f>
        <v>0</v>
      </c>
      <c r="AB23" s="334">
        <f>'MV Index'!AB23</f>
        <v>0</v>
      </c>
      <c r="AC23" s="334">
        <f>'MV Index'!AC23</f>
        <v>0</v>
      </c>
      <c r="AD23" s="334">
        <f>'MV Index'!AD23</f>
        <v>0</v>
      </c>
      <c r="AE23" s="334">
        <f>'MV Index'!AE23</f>
        <v>0</v>
      </c>
      <c r="AF23" s="334">
        <f>'MV Index'!AF23</f>
        <v>0</v>
      </c>
      <c r="AG23" s="334">
        <f>'MV Index'!AG23</f>
        <v>0</v>
      </c>
      <c r="AH23" s="334">
        <f>'MV Index'!AH23</f>
        <v>0</v>
      </c>
      <c r="AI23" s="334">
        <f>'MV Index'!AI23</f>
        <v>0</v>
      </c>
      <c r="AJ23" s="334">
        <f>'MV Index'!AJ23</f>
        <v>0</v>
      </c>
      <c r="AK23" s="334">
        <f>'MV Index'!AK23</f>
        <v>0</v>
      </c>
      <c r="AL23" s="334">
        <f>'MV Index'!AL23</f>
        <v>0</v>
      </c>
      <c r="AM23" s="334">
        <f>'MV Index'!AM23</f>
        <v>0</v>
      </c>
      <c r="AN23" s="334">
        <f>'MV Index'!AN23</f>
        <v>0</v>
      </c>
      <c r="AO23" s="439">
        <f>'MV Index'!AO23</f>
        <v>0</v>
      </c>
      <c r="AP23" s="150" t="s">
        <v>153</v>
      </c>
    </row>
    <row r="24" spans="1:42" x14ac:dyDescent="0.3">
      <c r="A24" s="4">
        <f>'Model výchozí (MV)'!A24</f>
        <v>13</v>
      </c>
      <c r="B24" s="45" t="str">
        <f>'Model výchozí (MV)'!B24</f>
        <v>Ostatní služby</v>
      </c>
      <c r="C24" s="64" t="str">
        <f>'Model výchozí (MV)'!C24</f>
        <v>13.1</v>
      </c>
      <c r="D24" s="65" t="str">
        <f>'Model výchozí (MV)'!D24</f>
        <v>Ostraha</v>
      </c>
      <c r="E24" s="436">
        <f>'MV Index'!E24</f>
        <v>151.30000000000001</v>
      </c>
      <c r="F24" s="334">
        <f>'MV Index'!F24</f>
        <v>0</v>
      </c>
      <c r="G24" s="334">
        <f>'MV Index'!G24</f>
        <v>0</v>
      </c>
      <c r="H24" s="334">
        <f>'MV Index'!H24</f>
        <v>0</v>
      </c>
      <c r="I24" s="334">
        <f>'MV Index'!I24</f>
        <v>0</v>
      </c>
      <c r="J24" s="334">
        <f>'MV Index'!J24</f>
        <v>0</v>
      </c>
      <c r="K24" s="334">
        <f>'MV Index'!K24</f>
        <v>0</v>
      </c>
      <c r="L24" s="334">
        <f>'MV Index'!L24</f>
        <v>0</v>
      </c>
      <c r="M24" s="334">
        <f>'MV Index'!M24</f>
        <v>0</v>
      </c>
      <c r="N24" s="334">
        <f>'MV Index'!N24</f>
        <v>0</v>
      </c>
      <c r="O24" s="334">
        <f>'MV Index'!O24</f>
        <v>0</v>
      </c>
      <c r="P24" s="334">
        <f>'MV Index'!P24</f>
        <v>0</v>
      </c>
      <c r="Q24" s="334">
        <f>'MV Index'!Q24</f>
        <v>0</v>
      </c>
      <c r="R24" s="334">
        <f>'MV Index'!R24</f>
        <v>0</v>
      </c>
      <c r="S24" s="334">
        <f>'MV Index'!S24</f>
        <v>0</v>
      </c>
      <c r="T24" s="334">
        <f>'MV Index'!T24</f>
        <v>0</v>
      </c>
      <c r="U24" s="334">
        <f>'MV Index'!U24</f>
        <v>0</v>
      </c>
      <c r="V24" s="334">
        <f>'MV Index'!V24</f>
        <v>0</v>
      </c>
      <c r="W24" s="334">
        <f>'MV Index'!W24</f>
        <v>0</v>
      </c>
      <c r="X24" s="334">
        <f>'MV Index'!X24</f>
        <v>0</v>
      </c>
      <c r="Y24" s="334">
        <f>'MV Index'!Y24</f>
        <v>0</v>
      </c>
      <c r="Z24" s="334">
        <f>'MV Index'!Z24</f>
        <v>0</v>
      </c>
      <c r="AA24" s="334">
        <f>'MV Index'!AA24</f>
        <v>0</v>
      </c>
      <c r="AB24" s="334">
        <f>'MV Index'!AB24</f>
        <v>0</v>
      </c>
      <c r="AC24" s="334">
        <f>'MV Index'!AC24</f>
        <v>0</v>
      </c>
      <c r="AD24" s="334">
        <f>'MV Index'!AD24</f>
        <v>0</v>
      </c>
      <c r="AE24" s="334">
        <f>'MV Index'!AE24</f>
        <v>0</v>
      </c>
      <c r="AF24" s="334">
        <f>'MV Index'!AF24</f>
        <v>0</v>
      </c>
      <c r="AG24" s="334">
        <f>'MV Index'!AG24</f>
        <v>0</v>
      </c>
      <c r="AH24" s="334">
        <f>'MV Index'!AH24</f>
        <v>0</v>
      </c>
      <c r="AI24" s="334">
        <f>'MV Index'!AI24</f>
        <v>0</v>
      </c>
      <c r="AJ24" s="334">
        <f>'MV Index'!AJ24</f>
        <v>0</v>
      </c>
      <c r="AK24" s="334">
        <f>'MV Index'!AK24</f>
        <v>0</v>
      </c>
      <c r="AL24" s="334">
        <f>'MV Index'!AL24</f>
        <v>0</v>
      </c>
      <c r="AM24" s="334">
        <f>'MV Index'!AM24</f>
        <v>0</v>
      </c>
      <c r="AN24" s="334">
        <f>'MV Index'!AN24</f>
        <v>0</v>
      </c>
      <c r="AO24" s="439">
        <f>'MV Index'!AO24</f>
        <v>0</v>
      </c>
      <c r="AP24" s="150" t="s">
        <v>153</v>
      </c>
    </row>
    <row r="25" spans="1:42" x14ac:dyDescent="0.3">
      <c r="A25" s="4"/>
      <c r="B25" s="45"/>
      <c r="C25" s="64" t="str">
        <f>'Model výchozí (MV)'!C25</f>
        <v>13.2</v>
      </c>
      <c r="D25" s="65" t="str">
        <f>'Model výchozí (MV)'!D25</f>
        <v>Ostatní služby</v>
      </c>
      <c r="E25" s="436">
        <f>'MV Index'!E25</f>
        <v>151.30000000000001</v>
      </c>
      <c r="F25" s="334">
        <f>'MV Index'!F25</f>
        <v>0</v>
      </c>
      <c r="G25" s="334">
        <f>'MV Index'!G25</f>
        <v>0</v>
      </c>
      <c r="H25" s="334">
        <f>'MV Index'!H25</f>
        <v>0</v>
      </c>
      <c r="I25" s="334">
        <f>'MV Index'!I25</f>
        <v>0</v>
      </c>
      <c r="J25" s="334">
        <f>'MV Index'!J25</f>
        <v>0</v>
      </c>
      <c r="K25" s="334">
        <f>'MV Index'!K25</f>
        <v>0</v>
      </c>
      <c r="L25" s="334">
        <f>'MV Index'!L25</f>
        <v>0</v>
      </c>
      <c r="M25" s="334">
        <f>'MV Index'!M25</f>
        <v>0</v>
      </c>
      <c r="N25" s="334">
        <f>'MV Index'!N25</f>
        <v>0</v>
      </c>
      <c r="O25" s="334">
        <f>'MV Index'!O25</f>
        <v>0</v>
      </c>
      <c r="P25" s="334">
        <f>'MV Index'!P25</f>
        <v>0</v>
      </c>
      <c r="Q25" s="334">
        <f>'MV Index'!Q25</f>
        <v>0</v>
      </c>
      <c r="R25" s="334">
        <f>'MV Index'!R25</f>
        <v>0</v>
      </c>
      <c r="S25" s="334">
        <f>'MV Index'!S25</f>
        <v>0</v>
      </c>
      <c r="T25" s="334">
        <f>'MV Index'!T25</f>
        <v>0</v>
      </c>
      <c r="U25" s="334">
        <f>'MV Index'!U25</f>
        <v>0</v>
      </c>
      <c r="V25" s="334">
        <f>'MV Index'!V25</f>
        <v>0</v>
      </c>
      <c r="W25" s="334">
        <f>'MV Index'!W25</f>
        <v>0</v>
      </c>
      <c r="X25" s="334">
        <f>'MV Index'!X25</f>
        <v>0</v>
      </c>
      <c r="Y25" s="334">
        <f>'MV Index'!Y25</f>
        <v>0</v>
      </c>
      <c r="Z25" s="334">
        <f>'MV Index'!Z25</f>
        <v>0</v>
      </c>
      <c r="AA25" s="334">
        <f>'MV Index'!AA25</f>
        <v>0</v>
      </c>
      <c r="AB25" s="334">
        <f>'MV Index'!AB25</f>
        <v>0</v>
      </c>
      <c r="AC25" s="334">
        <f>'MV Index'!AC25</f>
        <v>0</v>
      </c>
      <c r="AD25" s="334">
        <f>'MV Index'!AD25</f>
        <v>0</v>
      </c>
      <c r="AE25" s="334">
        <f>'MV Index'!AE25</f>
        <v>0</v>
      </c>
      <c r="AF25" s="334">
        <f>'MV Index'!AF25</f>
        <v>0</v>
      </c>
      <c r="AG25" s="334">
        <f>'MV Index'!AG25</f>
        <v>0</v>
      </c>
      <c r="AH25" s="334">
        <f>'MV Index'!AH25</f>
        <v>0</v>
      </c>
      <c r="AI25" s="334">
        <f>'MV Index'!AI25</f>
        <v>0</v>
      </c>
      <c r="AJ25" s="334">
        <f>'MV Index'!AJ25</f>
        <v>0</v>
      </c>
      <c r="AK25" s="334">
        <f>'MV Index'!AK25</f>
        <v>0</v>
      </c>
      <c r="AL25" s="334">
        <f>'MV Index'!AL25</f>
        <v>0</v>
      </c>
      <c r="AM25" s="334">
        <f>'MV Index'!AM25</f>
        <v>0</v>
      </c>
      <c r="AN25" s="334">
        <f>'MV Index'!AN25</f>
        <v>0</v>
      </c>
      <c r="AO25" s="439">
        <f>'MV Index'!AO25</f>
        <v>0</v>
      </c>
      <c r="AP25" s="150" t="s">
        <v>153</v>
      </c>
    </row>
    <row r="26" spans="1:42" x14ac:dyDescent="0.3">
      <c r="A26" s="4">
        <f>'Model výchozí (MV)'!A26</f>
        <v>14</v>
      </c>
      <c r="B26" s="45" t="str">
        <f>'Model výchozí (MV)'!B26</f>
        <v>Provozní režie</v>
      </c>
      <c r="C26" s="45"/>
      <c r="D26" s="65"/>
      <c r="E26" s="436">
        <f>'MV Index'!E26</f>
        <v>151.30000000000001</v>
      </c>
      <c r="F26" s="334">
        <f>'MV Index'!F26</f>
        <v>0</v>
      </c>
      <c r="G26" s="334">
        <f>'MV Index'!G26</f>
        <v>0</v>
      </c>
      <c r="H26" s="334">
        <f>'MV Index'!H26</f>
        <v>0</v>
      </c>
      <c r="I26" s="334">
        <f>'MV Index'!I26</f>
        <v>0</v>
      </c>
      <c r="J26" s="334">
        <f>'MV Index'!J26</f>
        <v>0</v>
      </c>
      <c r="K26" s="334">
        <f>'MV Index'!K26</f>
        <v>0</v>
      </c>
      <c r="L26" s="334">
        <f>'MV Index'!L26</f>
        <v>0</v>
      </c>
      <c r="M26" s="334">
        <f>'MV Index'!M26</f>
        <v>0</v>
      </c>
      <c r="N26" s="334">
        <f>'MV Index'!N26</f>
        <v>0</v>
      </c>
      <c r="O26" s="334">
        <f>'MV Index'!O26</f>
        <v>0</v>
      </c>
      <c r="P26" s="334">
        <f>'MV Index'!P26</f>
        <v>0</v>
      </c>
      <c r="Q26" s="334">
        <f>'MV Index'!Q26</f>
        <v>0</v>
      </c>
      <c r="R26" s="334">
        <f>'MV Index'!R26</f>
        <v>0</v>
      </c>
      <c r="S26" s="334">
        <f>'MV Index'!S26</f>
        <v>0</v>
      </c>
      <c r="T26" s="334">
        <f>'MV Index'!T26</f>
        <v>0</v>
      </c>
      <c r="U26" s="334">
        <f>'MV Index'!U26</f>
        <v>0</v>
      </c>
      <c r="V26" s="334">
        <f>'MV Index'!V26</f>
        <v>0</v>
      </c>
      <c r="W26" s="334">
        <f>'MV Index'!W26</f>
        <v>0</v>
      </c>
      <c r="X26" s="334">
        <f>'MV Index'!X26</f>
        <v>0</v>
      </c>
      <c r="Y26" s="334">
        <f>'MV Index'!Y26</f>
        <v>0</v>
      </c>
      <c r="Z26" s="334">
        <f>'MV Index'!Z26</f>
        <v>0</v>
      </c>
      <c r="AA26" s="334">
        <f>'MV Index'!AA26</f>
        <v>0</v>
      </c>
      <c r="AB26" s="334">
        <f>'MV Index'!AB26</f>
        <v>0</v>
      </c>
      <c r="AC26" s="334">
        <f>'MV Index'!AC26</f>
        <v>0</v>
      </c>
      <c r="AD26" s="334">
        <f>'MV Index'!AD26</f>
        <v>0</v>
      </c>
      <c r="AE26" s="334">
        <f>'MV Index'!AE26</f>
        <v>0</v>
      </c>
      <c r="AF26" s="334">
        <f>'MV Index'!AF26</f>
        <v>0</v>
      </c>
      <c r="AG26" s="334">
        <f>'MV Index'!AG26</f>
        <v>0</v>
      </c>
      <c r="AH26" s="334">
        <f>'MV Index'!AH26</f>
        <v>0</v>
      </c>
      <c r="AI26" s="334">
        <f>'MV Index'!AI26</f>
        <v>0</v>
      </c>
      <c r="AJ26" s="334">
        <f>'MV Index'!AJ26</f>
        <v>0</v>
      </c>
      <c r="AK26" s="334">
        <f>'MV Index'!AK26</f>
        <v>0</v>
      </c>
      <c r="AL26" s="334">
        <f>'MV Index'!AL26</f>
        <v>0</v>
      </c>
      <c r="AM26" s="334">
        <f>'MV Index'!AM26</f>
        <v>0</v>
      </c>
      <c r="AN26" s="334">
        <f>'MV Index'!AN26</f>
        <v>0</v>
      </c>
      <c r="AO26" s="439">
        <f>'MV Index'!AO26</f>
        <v>0</v>
      </c>
      <c r="AP26" s="150" t="s">
        <v>153</v>
      </c>
    </row>
    <row r="27" spans="1:42" x14ac:dyDescent="0.3">
      <c r="A27" s="4">
        <f>'Model výchozí (MV)'!A27</f>
        <v>15</v>
      </c>
      <c r="B27" s="45" t="str">
        <f>'Model výchozí (MV)'!B27</f>
        <v>Správní režie</v>
      </c>
      <c r="C27" s="45"/>
      <c r="D27" s="65"/>
      <c r="E27" s="436">
        <f>'MV Index'!E27</f>
        <v>151.30000000000001</v>
      </c>
      <c r="F27" s="334">
        <f>'MV Index'!F27</f>
        <v>0</v>
      </c>
      <c r="G27" s="334">
        <f>'MV Index'!G27</f>
        <v>0</v>
      </c>
      <c r="H27" s="334">
        <f>'MV Index'!H27</f>
        <v>0</v>
      </c>
      <c r="I27" s="334">
        <f>'MV Index'!I27</f>
        <v>0</v>
      </c>
      <c r="J27" s="334">
        <f>'MV Index'!J27</f>
        <v>0</v>
      </c>
      <c r="K27" s="334">
        <f>'MV Index'!K27</f>
        <v>0</v>
      </c>
      <c r="L27" s="334">
        <f>'MV Index'!L27</f>
        <v>0</v>
      </c>
      <c r="M27" s="334">
        <f>'MV Index'!M27</f>
        <v>0</v>
      </c>
      <c r="N27" s="334">
        <f>'MV Index'!N27</f>
        <v>0</v>
      </c>
      <c r="O27" s="334">
        <f>'MV Index'!O27</f>
        <v>0</v>
      </c>
      <c r="P27" s="334">
        <f>'MV Index'!P27</f>
        <v>0</v>
      </c>
      <c r="Q27" s="334">
        <f>'MV Index'!Q27</f>
        <v>0</v>
      </c>
      <c r="R27" s="334">
        <f>'MV Index'!R27</f>
        <v>0</v>
      </c>
      <c r="S27" s="334">
        <f>'MV Index'!S27</f>
        <v>0</v>
      </c>
      <c r="T27" s="334">
        <f>'MV Index'!T27</f>
        <v>0</v>
      </c>
      <c r="U27" s="334">
        <f>'MV Index'!U27</f>
        <v>0</v>
      </c>
      <c r="V27" s="334">
        <f>'MV Index'!V27</f>
        <v>0</v>
      </c>
      <c r="W27" s="334">
        <f>'MV Index'!W27</f>
        <v>0</v>
      </c>
      <c r="X27" s="334">
        <f>'MV Index'!X27</f>
        <v>0</v>
      </c>
      <c r="Y27" s="334">
        <f>'MV Index'!Y27</f>
        <v>0</v>
      </c>
      <c r="Z27" s="334">
        <f>'MV Index'!Z27</f>
        <v>0</v>
      </c>
      <c r="AA27" s="334">
        <f>'MV Index'!AA27</f>
        <v>0</v>
      </c>
      <c r="AB27" s="334">
        <f>'MV Index'!AB27</f>
        <v>0</v>
      </c>
      <c r="AC27" s="334">
        <f>'MV Index'!AC27</f>
        <v>0</v>
      </c>
      <c r="AD27" s="334">
        <f>'MV Index'!AD27</f>
        <v>0</v>
      </c>
      <c r="AE27" s="334">
        <f>'MV Index'!AE27</f>
        <v>0</v>
      </c>
      <c r="AF27" s="334">
        <f>'MV Index'!AF27</f>
        <v>0</v>
      </c>
      <c r="AG27" s="334">
        <f>'MV Index'!AG27</f>
        <v>0</v>
      </c>
      <c r="AH27" s="334">
        <f>'MV Index'!AH27</f>
        <v>0</v>
      </c>
      <c r="AI27" s="334">
        <f>'MV Index'!AI27</f>
        <v>0</v>
      </c>
      <c r="AJ27" s="334">
        <f>'MV Index'!AJ27</f>
        <v>0</v>
      </c>
      <c r="AK27" s="334">
        <f>'MV Index'!AK27</f>
        <v>0</v>
      </c>
      <c r="AL27" s="334">
        <f>'MV Index'!AL27</f>
        <v>0</v>
      </c>
      <c r="AM27" s="334">
        <f>'MV Index'!AM27</f>
        <v>0</v>
      </c>
      <c r="AN27" s="334">
        <f>'MV Index'!AN27</f>
        <v>0</v>
      </c>
      <c r="AO27" s="439">
        <f>'MV Index'!AO27</f>
        <v>0</v>
      </c>
      <c r="AP27" s="150" t="s">
        <v>153</v>
      </c>
    </row>
    <row r="28" spans="1:42" ht="15" thickBot="1" x14ac:dyDescent="0.35">
      <c r="A28" s="292">
        <f>'Model výchozí (MV)'!A28</f>
        <v>16</v>
      </c>
      <c r="B28" s="120" t="str">
        <f>'Model výchozí (MV)'!B28</f>
        <v>Zisk</v>
      </c>
      <c r="C28" s="120"/>
      <c r="D28" s="293"/>
      <c r="E28" s="799">
        <f>'MV Index'!E28</f>
        <v>1</v>
      </c>
      <c r="F28" s="294">
        <f>'MV Index'!F28</f>
        <v>1</v>
      </c>
      <c r="G28" s="294">
        <f>'MV Index'!G28</f>
        <v>1</v>
      </c>
      <c r="H28" s="294">
        <f>'MV Index'!H28</f>
        <v>1</v>
      </c>
      <c r="I28" s="294">
        <f>'MV Index'!I28</f>
        <v>1</v>
      </c>
      <c r="J28" s="294">
        <f>'MV Index'!J28</f>
        <v>1</v>
      </c>
      <c r="K28" s="294">
        <f>'MV Index'!K28</f>
        <v>1</v>
      </c>
      <c r="L28" s="294">
        <f>'MV Index'!L28</f>
        <v>1</v>
      </c>
      <c r="M28" s="294">
        <f>'MV Index'!M28</f>
        <v>1</v>
      </c>
      <c r="N28" s="294">
        <f>'MV Index'!N28</f>
        <v>1</v>
      </c>
      <c r="O28" s="294">
        <f>'MV Index'!O28</f>
        <v>1</v>
      </c>
      <c r="P28" s="294">
        <f>'MV Index'!P28</f>
        <v>1</v>
      </c>
      <c r="Q28" s="294">
        <f>'MV Index'!Q28</f>
        <v>1</v>
      </c>
      <c r="R28" s="294">
        <f>'MV Index'!R28</f>
        <v>1</v>
      </c>
      <c r="S28" s="294">
        <f>'MV Index'!S28</f>
        <v>1</v>
      </c>
      <c r="T28" s="294">
        <f>'MV Index'!T28</f>
        <v>1</v>
      </c>
      <c r="U28" s="294">
        <f>'MV Index'!U28</f>
        <v>1</v>
      </c>
      <c r="V28" s="294">
        <f>'MV Index'!V28</f>
        <v>1</v>
      </c>
      <c r="W28" s="294">
        <f>'MV Index'!W28</f>
        <v>1</v>
      </c>
      <c r="X28" s="294">
        <f>'MV Index'!X28</f>
        <v>1</v>
      </c>
      <c r="Y28" s="294">
        <f>'MV Index'!Y28</f>
        <v>1</v>
      </c>
      <c r="Z28" s="294">
        <f>'MV Index'!Z28</f>
        <v>1</v>
      </c>
      <c r="AA28" s="294">
        <f>'MV Index'!AA28</f>
        <v>1</v>
      </c>
      <c r="AB28" s="294">
        <f>'MV Index'!AB28</f>
        <v>1</v>
      </c>
      <c r="AC28" s="294">
        <f>'MV Index'!AC28</f>
        <v>1</v>
      </c>
      <c r="AD28" s="294">
        <f>'MV Index'!AD28</f>
        <v>1</v>
      </c>
      <c r="AE28" s="294">
        <f>'MV Index'!AE28</f>
        <v>1</v>
      </c>
      <c r="AF28" s="294">
        <f>'MV Index'!AF28</f>
        <v>1</v>
      </c>
      <c r="AG28" s="294">
        <f>'MV Index'!AG28</f>
        <v>1</v>
      </c>
      <c r="AH28" s="294">
        <f>'MV Index'!AH28</f>
        <v>1</v>
      </c>
      <c r="AI28" s="294">
        <f>'MV Index'!AI28</f>
        <v>1</v>
      </c>
      <c r="AJ28" s="294">
        <f>'MV Index'!AJ28</f>
        <v>1</v>
      </c>
      <c r="AK28" s="294">
        <f>'MV Index'!AK28</f>
        <v>1</v>
      </c>
      <c r="AL28" s="294">
        <f>'MV Index'!AL28</f>
        <v>1</v>
      </c>
      <c r="AM28" s="294">
        <f>'MV Index'!AM28</f>
        <v>1</v>
      </c>
      <c r="AN28" s="294">
        <f>'MV Index'!AN28</f>
        <v>1</v>
      </c>
      <c r="AO28" s="800">
        <f>'MV Index'!AO28</f>
        <v>1</v>
      </c>
      <c r="AP28" s="296" t="s">
        <v>154</v>
      </c>
    </row>
    <row r="29" spans="1:42" x14ac:dyDescent="0.3"/>
  </sheetData>
  <sheetProtection algorithmName="SHA-512" hashValue="+QJjH8wSfHFS0tJCxSqDObtPfYfl3duTRJgQAEDwi+xD9FORYugMn38BlQpf1kZA3dHHyzG6H40SF8+99xJtXw==" saltValue="IMjduVx1TQxcpIrW14aRjA==" spinCount="100000" sheet="1" objects="1" scenarios="1"/>
  <hyperlinks>
    <hyperlink ref="AP3" r:id="rId1" display="Index cen průmyslových výrobců D351" xr:uid="{4986A104-F22F-4745-9444-72F4BA3A537B}"/>
    <hyperlink ref="AP5" r:id="rId2" xr:uid="{A070CEC4-55BA-4FE0-BDC7-9C87737E4C5F}"/>
    <hyperlink ref="AP6" r:id="rId3" xr:uid="{6B44DA76-AFE4-4C38-A33C-843C104477EF}"/>
    <hyperlink ref="AP11" r:id="rId4" display="Průměrná hrubá měsíční mzda na přepočtené počty zaměstnanců" xr:uid="{7566264A-FB48-4D92-8305-7B405BA5DDF5}"/>
    <hyperlink ref="AP12" r:id="rId5" display="Průměrná hrubá měsíční mzda na přepočtené počty zaměstnanců" xr:uid="{49FFF24B-A185-4A4D-BD59-557E89D3991D}"/>
    <hyperlink ref="AP13" r:id="rId6" display="Průměrná hrubá měsíční mzda na přepočtené počty zaměstnanců" xr:uid="{01F0FBBC-629E-46ED-9123-FCB33E749CCE}"/>
    <hyperlink ref="AP14" r:id="rId7" display="Průměrná hrubá měsíční mzda na přepočtené počty zaměstnanců" xr:uid="{8E35F0E2-D462-4EB7-8918-FBD31DCE6456}"/>
    <hyperlink ref="AP15" r:id="rId8" display="Průměrná hrubá měsíční mzda na přepočtené počty zaměstnanců" xr:uid="{76F824FF-6F83-420C-835E-7B6AD646272D}"/>
    <hyperlink ref="AP16" r:id="rId9" display="Průměrná hrubá měsíční mzda na přepočtené počty zaměstnanců" xr:uid="{234DED5B-B1DB-4333-B80B-225811BFD3D7}"/>
    <hyperlink ref="AP17" r:id="rId10" display="Průměrná hrubá měsíční mzda na přepočtené počty zaměstnanců" xr:uid="{86DDC638-1D20-42DC-B27F-C8803C868123}"/>
    <hyperlink ref="AP18" r:id="rId11" display="Průměrná hrubá měsíční mzda na přepočtené počty zaměstnanců" xr:uid="{EA747388-D500-4BA6-8E1B-870733EBABC5}"/>
    <hyperlink ref="AP19" r:id="rId12" xr:uid="{25508421-2613-4FDC-99CB-11F09A8E0DA3}"/>
    <hyperlink ref="AP23" r:id="rId13" xr:uid="{279AD602-3CCB-4026-876C-26AB4460281B}"/>
    <hyperlink ref="AP25" r:id="rId14" xr:uid="{639F47C9-7314-433F-91A9-75578A831215}"/>
    <hyperlink ref="AP26" r:id="rId15" xr:uid="{A06B4A24-FE8B-4CC8-99C8-6AB14E01EAA3}"/>
    <hyperlink ref="AP27" r:id="rId16" xr:uid="{D263F33B-E7FC-4869-922F-F29500CC3DF8}"/>
    <hyperlink ref="AP4" r:id="rId17" xr:uid="{2576EF84-4FB3-4404-80FD-F1A3529DDC7C}"/>
    <hyperlink ref="AP7" r:id="rId18" xr:uid="{D0194A3C-39FA-4236-882F-3DAA38F4699F}"/>
    <hyperlink ref="AP24" r:id="rId19" xr:uid="{7EB585DA-EC52-4E90-9FDC-3E0B385D8AC1}"/>
  </hyperlinks>
  <pageMargins left="0.7" right="0.7" top="0.78740157499999996" bottom="0.78740157499999996" header="0.3" footer="0.3"/>
  <pageSetup paperSize="9" orientation="portrait"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2B7B-92CC-4FA6-AB0F-779F1D03CDEB}">
  <sheetPr>
    <tabColor theme="1"/>
  </sheetPr>
  <dimension ref="A1:AR29"/>
  <sheetViews>
    <sheetView showGridLines="0" zoomScaleNormal="100" workbookViewId="0">
      <pane xSplit="4" topLeftCell="E1" activePane="topRight" state="frozen"/>
      <selection activeCell="G4" sqref="G4"/>
      <selection pane="topRight" activeCell="O8" sqref="O8"/>
    </sheetView>
  </sheetViews>
  <sheetFormatPr defaultColWidth="0" defaultRowHeight="14.4" zeroHeight="1" x14ac:dyDescent="0.3"/>
  <cols>
    <col min="1" max="1" width="4.33203125" style="1" customWidth="1"/>
    <col min="2" max="2" width="42.6640625" style="1" customWidth="1"/>
    <col min="3" max="3" width="5" style="1" bestFit="1" customWidth="1"/>
    <col min="4" max="4" width="21.6640625" style="1" customWidth="1"/>
    <col min="5" max="41" width="9.109375" style="1" customWidth="1"/>
    <col min="42" max="42" width="65.6640625" style="1" bestFit="1" customWidth="1"/>
    <col min="43" max="43" width="2.6640625" style="1" customWidth="1"/>
    <col min="44" max="44" width="0" style="1" hidden="1" customWidth="1"/>
    <col min="45" max="16384" width="8.88671875" style="1" hidden="1"/>
  </cols>
  <sheetData>
    <row r="1" spans="1:42" x14ac:dyDescent="0.3">
      <c r="A1" s="138" t="s">
        <v>494</v>
      </c>
      <c r="B1" s="139"/>
      <c r="C1" s="139"/>
      <c r="D1" s="140"/>
      <c r="E1" s="12" t="str">
        <f>'Model výchozí (MV)'!E1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43" t="s">
        <v>8</v>
      </c>
    </row>
    <row r="2" spans="1:42" ht="15" thickBot="1" x14ac:dyDescent="0.35">
      <c r="A2" s="6" t="s">
        <v>631</v>
      </c>
      <c r="B2" s="141"/>
      <c r="C2" s="7"/>
      <c r="D2" s="142"/>
      <c r="E2" s="7">
        <v>2025</v>
      </c>
      <c r="F2" s="7">
        <f>E2+1</f>
        <v>2026</v>
      </c>
      <c r="G2" s="7">
        <f t="shared" ref="G2:H2" si="0">F2+1</f>
        <v>2027</v>
      </c>
      <c r="H2" s="7">
        <f t="shared" si="0"/>
        <v>2028</v>
      </c>
      <c r="I2" s="7" t="str">
        <f>'Model výchozí (MV)'!E2</f>
        <v>XII/29</v>
      </c>
      <c r="J2" s="7" t="str">
        <f>'Model výchozí (MV)'!F2</f>
        <v>I-VI/30</v>
      </c>
      <c r="K2" s="7" t="str">
        <f>'Model výchozí (MV)'!G2</f>
        <v>VI-XII/30</v>
      </c>
      <c r="L2" s="7" t="str">
        <f>'Model výchozí (MV)'!H2</f>
        <v>XII/30</v>
      </c>
      <c r="M2" s="7">
        <f>'Model výchozí (MV)'!I2</f>
        <v>2031</v>
      </c>
      <c r="N2" s="7">
        <f>'Model výchozí (MV)'!J2</f>
        <v>2032</v>
      </c>
      <c r="O2" s="7">
        <f>'Model výchozí (MV)'!K2</f>
        <v>2033</v>
      </c>
      <c r="P2" s="7">
        <f>'Model výchozí (MV)'!L2</f>
        <v>2034</v>
      </c>
      <c r="Q2" s="7">
        <f>'Model výchozí (MV)'!M2</f>
        <v>2035</v>
      </c>
      <c r="R2" s="7">
        <f>'Model výchozí (MV)'!N2</f>
        <v>2036</v>
      </c>
      <c r="S2" s="7">
        <f>'Model výchozí (MV)'!O2</f>
        <v>2037</v>
      </c>
      <c r="T2" s="7">
        <f>'Model výchozí (MV)'!P2</f>
        <v>2038</v>
      </c>
      <c r="U2" s="7">
        <f>'Model výchozí (MV)'!Q2</f>
        <v>2039</v>
      </c>
      <c r="V2" s="7">
        <f>'Model výchozí (MV)'!R2</f>
        <v>2040</v>
      </c>
      <c r="W2" s="7">
        <f>'Model výchozí (MV)'!S2</f>
        <v>2041</v>
      </c>
      <c r="X2" s="7">
        <f>'Model výchozí (MV)'!T2</f>
        <v>2042</v>
      </c>
      <c r="Y2" s="7">
        <f>'Model výchozí (MV)'!U2</f>
        <v>2043</v>
      </c>
      <c r="Z2" s="7">
        <f>'Model výchozí (MV)'!V2</f>
        <v>2044</v>
      </c>
      <c r="AA2" s="7">
        <f>'Model výchozí (MV)'!W2</f>
        <v>2045</v>
      </c>
      <c r="AB2" s="7">
        <f>'Model výchozí (MV)'!X2</f>
        <v>2046</v>
      </c>
      <c r="AC2" s="7">
        <f>'Model výchozí (MV)'!Y2</f>
        <v>2047</v>
      </c>
      <c r="AD2" s="7">
        <f>'Model výchozí (MV)'!Z2</f>
        <v>2048</v>
      </c>
      <c r="AE2" s="7">
        <f>'Model výchozí (MV)'!AA2</f>
        <v>2049</v>
      </c>
      <c r="AF2" s="7">
        <f>'Model výchozí (MV)'!AB2</f>
        <v>2050</v>
      </c>
      <c r="AG2" s="7">
        <f>'Model výchozí (MV)'!AC2</f>
        <v>2051</v>
      </c>
      <c r="AH2" s="7">
        <f>'Model výchozí (MV)'!AD2</f>
        <v>2052</v>
      </c>
      <c r="AI2" s="7">
        <f>'Model výchozí (MV)'!AE2</f>
        <v>2053</v>
      </c>
      <c r="AJ2" s="7">
        <f>'Model výchozí (MV)'!AF2</f>
        <v>2054</v>
      </c>
      <c r="AK2" s="7">
        <f>'Model výchozí (MV)'!AG2</f>
        <v>2055</v>
      </c>
      <c r="AL2" s="7">
        <f>'Model výchozí (MV)'!AH2</f>
        <v>2056</v>
      </c>
      <c r="AM2" s="7">
        <f>'Model výchozí (MV)'!AI2</f>
        <v>2057</v>
      </c>
      <c r="AN2" s="7">
        <f>'Model výchozí (MV)'!AJ2</f>
        <v>2058</v>
      </c>
      <c r="AO2" s="7">
        <f>'Model výchozí (MV)'!AK2</f>
        <v>2059</v>
      </c>
      <c r="AP2" s="144" t="s">
        <v>150</v>
      </c>
    </row>
    <row r="3" spans="1:42" ht="15.6" thickTop="1" thickBot="1" x14ac:dyDescent="0.35">
      <c r="A3" s="3">
        <f>'Model výchozí (MV)'!A3</f>
        <v>1</v>
      </c>
      <c r="B3" s="44" t="str">
        <f>'Model výchozí (MV)'!B3</f>
        <v>Trakční energie a palivo</v>
      </c>
      <c r="C3" s="62">
        <f>'Model výchozí (MV)'!C3</f>
        <v>1.1000000000000001</v>
      </c>
      <c r="D3" s="63" t="str">
        <f>'Model výchozí (MV)'!D3</f>
        <v>Elektrická energie</v>
      </c>
      <c r="E3" s="435">
        <f>'MV Index'!E3</f>
        <v>210</v>
      </c>
      <c r="F3" s="437">
        <f>'MV Index'!F3</f>
        <v>0</v>
      </c>
      <c r="G3" s="437">
        <f>'MV Index'!G3</f>
        <v>0</v>
      </c>
      <c r="H3" s="437">
        <f>'MV Index'!H3</f>
        <v>0</v>
      </c>
      <c r="I3" s="437">
        <f>'MV Index'!I3</f>
        <v>0</v>
      </c>
      <c r="J3" s="437">
        <f>'MV Index'!J3</f>
        <v>0</v>
      </c>
      <c r="K3" s="437">
        <f>'MV Index'!K3</f>
        <v>0</v>
      </c>
      <c r="L3" s="437">
        <f>'MV Index'!L3</f>
        <v>0</v>
      </c>
      <c r="M3" s="437">
        <f>'MV Index'!M3</f>
        <v>0</v>
      </c>
      <c r="N3" s="437">
        <f>'MV Index'!N3</f>
        <v>0</v>
      </c>
      <c r="O3" s="437">
        <f>'MV Index'!O3</f>
        <v>0</v>
      </c>
      <c r="P3" s="437">
        <f>'MV Index'!P3</f>
        <v>0</v>
      </c>
      <c r="Q3" s="437">
        <f>'MV Index'!Q3</f>
        <v>0</v>
      </c>
      <c r="R3" s="437">
        <f>'MV Index'!R3</f>
        <v>0</v>
      </c>
      <c r="S3" s="437">
        <f>'MV Index'!S3</f>
        <v>0</v>
      </c>
      <c r="T3" s="437">
        <f>'MV Index'!T3</f>
        <v>0</v>
      </c>
      <c r="U3" s="437">
        <f>'MV Index'!U3</f>
        <v>0</v>
      </c>
      <c r="V3" s="437">
        <f>'MV Index'!V3</f>
        <v>0</v>
      </c>
      <c r="W3" s="437">
        <f>'MV Index'!W3</f>
        <v>0</v>
      </c>
      <c r="X3" s="437">
        <f>'MV Index'!X3</f>
        <v>0</v>
      </c>
      <c r="Y3" s="437">
        <f>'MV Index'!Y3</f>
        <v>0</v>
      </c>
      <c r="Z3" s="437">
        <f>'MV Index'!Z3</f>
        <v>0</v>
      </c>
      <c r="AA3" s="437">
        <f>'MV Index'!AA3</f>
        <v>0</v>
      </c>
      <c r="AB3" s="437">
        <f>'MV Index'!AB3</f>
        <v>0</v>
      </c>
      <c r="AC3" s="437">
        <f>'MV Index'!AC3</f>
        <v>0</v>
      </c>
      <c r="AD3" s="437">
        <f>'MV Index'!AD3</f>
        <v>0</v>
      </c>
      <c r="AE3" s="437">
        <f>'MV Index'!AE3</f>
        <v>0</v>
      </c>
      <c r="AF3" s="437">
        <f>'MV Index'!AF3</f>
        <v>0</v>
      </c>
      <c r="AG3" s="437">
        <f>'MV Index'!AG3</f>
        <v>0</v>
      </c>
      <c r="AH3" s="437">
        <f>'MV Index'!AH3</f>
        <v>0</v>
      </c>
      <c r="AI3" s="437">
        <f>'MV Index'!AI3</f>
        <v>0</v>
      </c>
      <c r="AJ3" s="437">
        <f>'MV Index'!AJ3</f>
        <v>0</v>
      </c>
      <c r="AK3" s="437">
        <f>'MV Index'!AK3</f>
        <v>0</v>
      </c>
      <c r="AL3" s="437">
        <f>'MV Index'!AL3</f>
        <v>0</v>
      </c>
      <c r="AM3" s="437">
        <f>'MV Index'!AM3</f>
        <v>0</v>
      </c>
      <c r="AN3" s="437">
        <f>'MV Index'!AN3</f>
        <v>0</v>
      </c>
      <c r="AO3" s="438">
        <f>'MV Index'!AO3</f>
        <v>0</v>
      </c>
      <c r="AP3" s="145" t="s">
        <v>151</v>
      </c>
    </row>
    <row r="4" spans="1:42" ht="15" thickTop="1" x14ac:dyDescent="0.3">
      <c r="A4" s="4"/>
      <c r="B4" s="45"/>
      <c r="C4" s="64">
        <f>'Model výchozí (MV)'!C4</f>
        <v>1.2</v>
      </c>
      <c r="D4" s="65" t="str">
        <f>'Model výchozí (MV)'!D4</f>
        <v>Motorová nafta</v>
      </c>
      <c r="E4" s="436">
        <f>'MV Index'!E4</f>
        <v>37.58</v>
      </c>
      <c r="F4" s="334">
        <f>'MV Index'!F4</f>
        <v>0</v>
      </c>
      <c r="G4" s="334">
        <f>'MV Index'!G4</f>
        <v>0</v>
      </c>
      <c r="H4" s="334">
        <f>'MV Index'!H4</f>
        <v>0</v>
      </c>
      <c r="I4" s="334">
        <f>'MV Index'!I4</f>
        <v>0</v>
      </c>
      <c r="J4" s="334">
        <f>'MV Index'!J4</f>
        <v>0</v>
      </c>
      <c r="K4" s="334">
        <f>'MV Index'!K4</f>
        <v>0</v>
      </c>
      <c r="L4" s="334">
        <f>'MV Index'!L4</f>
        <v>0</v>
      </c>
      <c r="M4" s="334">
        <f>'MV Index'!M4</f>
        <v>0</v>
      </c>
      <c r="N4" s="334">
        <f>'MV Index'!N4</f>
        <v>0</v>
      </c>
      <c r="O4" s="334">
        <f>'MV Index'!O4</f>
        <v>0</v>
      </c>
      <c r="P4" s="334">
        <f>'MV Index'!P4</f>
        <v>0</v>
      </c>
      <c r="Q4" s="334">
        <f>'MV Index'!Q4</f>
        <v>0</v>
      </c>
      <c r="R4" s="334">
        <f>'MV Index'!R4</f>
        <v>0</v>
      </c>
      <c r="S4" s="334">
        <f>'MV Index'!S4</f>
        <v>0</v>
      </c>
      <c r="T4" s="334">
        <f>'MV Index'!T4</f>
        <v>0</v>
      </c>
      <c r="U4" s="334">
        <f>'MV Index'!U4</f>
        <v>0</v>
      </c>
      <c r="V4" s="334">
        <f>'MV Index'!V4</f>
        <v>0</v>
      </c>
      <c r="W4" s="334">
        <f>'MV Index'!W4</f>
        <v>0</v>
      </c>
      <c r="X4" s="334">
        <f>'MV Index'!X4</f>
        <v>0</v>
      </c>
      <c r="Y4" s="334">
        <f>'MV Index'!Y4</f>
        <v>0</v>
      </c>
      <c r="Z4" s="334">
        <f>'MV Index'!Z4</f>
        <v>0</v>
      </c>
      <c r="AA4" s="334">
        <f>'MV Index'!AA4</f>
        <v>0</v>
      </c>
      <c r="AB4" s="334">
        <f>'MV Index'!AB4</f>
        <v>0</v>
      </c>
      <c r="AC4" s="334">
        <f>'MV Index'!AC4</f>
        <v>0</v>
      </c>
      <c r="AD4" s="334">
        <f>'MV Index'!AD4</f>
        <v>0</v>
      </c>
      <c r="AE4" s="334">
        <f>'MV Index'!AE4</f>
        <v>0</v>
      </c>
      <c r="AF4" s="334">
        <f>'MV Index'!AF4</f>
        <v>0</v>
      </c>
      <c r="AG4" s="334">
        <f>'MV Index'!AG4</f>
        <v>0</v>
      </c>
      <c r="AH4" s="334">
        <f>'MV Index'!AH4</f>
        <v>0</v>
      </c>
      <c r="AI4" s="334">
        <f>'MV Index'!AI4</f>
        <v>0</v>
      </c>
      <c r="AJ4" s="334">
        <f>'MV Index'!AJ4</f>
        <v>0</v>
      </c>
      <c r="AK4" s="334">
        <f>'MV Index'!AK4</f>
        <v>0</v>
      </c>
      <c r="AL4" s="334">
        <f>'MV Index'!AL4</f>
        <v>0</v>
      </c>
      <c r="AM4" s="334">
        <f>'MV Index'!AM4</f>
        <v>0</v>
      </c>
      <c r="AN4" s="334">
        <f>'MV Index'!AN4</f>
        <v>0</v>
      </c>
      <c r="AO4" s="439">
        <f>'MV Index'!AO4</f>
        <v>0</v>
      </c>
      <c r="AP4" s="297" t="s">
        <v>152</v>
      </c>
    </row>
    <row r="5" spans="1:42" x14ac:dyDescent="0.3">
      <c r="A5" s="4">
        <f>'Model výchozí (MV)'!A5</f>
        <v>2</v>
      </c>
      <c r="B5" s="45" t="str">
        <f>'Model výchozí (MV)'!B5</f>
        <v>Netrakční energie a palivo</v>
      </c>
      <c r="C5" s="64"/>
      <c r="D5" s="65"/>
      <c r="E5" s="436">
        <f>'MV Index'!E5</f>
        <v>151.30000000000001</v>
      </c>
      <c r="F5" s="334">
        <f>'MV Index'!F5</f>
        <v>0</v>
      </c>
      <c r="G5" s="334">
        <f>'MV Index'!G5</f>
        <v>0</v>
      </c>
      <c r="H5" s="334">
        <f>'MV Index'!H5</f>
        <v>0</v>
      </c>
      <c r="I5" s="334">
        <f>'MV Index'!I5</f>
        <v>0</v>
      </c>
      <c r="J5" s="334">
        <f>'MV Index'!J5</f>
        <v>0</v>
      </c>
      <c r="K5" s="334">
        <f>'MV Index'!K5</f>
        <v>0</v>
      </c>
      <c r="L5" s="334">
        <f>'MV Index'!L5</f>
        <v>0</v>
      </c>
      <c r="M5" s="334">
        <f>'MV Index'!M5</f>
        <v>0</v>
      </c>
      <c r="N5" s="334">
        <f>'MV Index'!N5</f>
        <v>0</v>
      </c>
      <c r="O5" s="334">
        <f>'MV Index'!O5</f>
        <v>0</v>
      </c>
      <c r="P5" s="334">
        <f>'MV Index'!P5</f>
        <v>0</v>
      </c>
      <c r="Q5" s="334">
        <f>'MV Index'!Q5</f>
        <v>0</v>
      </c>
      <c r="R5" s="334">
        <f>'MV Index'!R5</f>
        <v>0</v>
      </c>
      <c r="S5" s="334">
        <f>'MV Index'!S5</f>
        <v>0</v>
      </c>
      <c r="T5" s="334">
        <f>'MV Index'!T5</f>
        <v>0</v>
      </c>
      <c r="U5" s="334">
        <f>'MV Index'!U5</f>
        <v>0</v>
      </c>
      <c r="V5" s="334">
        <f>'MV Index'!V5</f>
        <v>0</v>
      </c>
      <c r="W5" s="334">
        <f>'MV Index'!W5</f>
        <v>0</v>
      </c>
      <c r="X5" s="334">
        <f>'MV Index'!X5</f>
        <v>0</v>
      </c>
      <c r="Y5" s="334">
        <f>'MV Index'!Y5</f>
        <v>0</v>
      </c>
      <c r="Z5" s="334">
        <f>'MV Index'!Z5</f>
        <v>0</v>
      </c>
      <c r="AA5" s="334">
        <f>'MV Index'!AA5</f>
        <v>0</v>
      </c>
      <c r="AB5" s="334">
        <f>'MV Index'!AB5</f>
        <v>0</v>
      </c>
      <c r="AC5" s="334">
        <f>'MV Index'!AC5</f>
        <v>0</v>
      </c>
      <c r="AD5" s="334">
        <f>'MV Index'!AD5</f>
        <v>0</v>
      </c>
      <c r="AE5" s="334">
        <f>'MV Index'!AE5</f>
        <v>0</v>
      </c>
      <c r="AF5" s="334">
        <f>'MV Index'!AF5</f>
        <v>0</v>
      </c>
      <c r="AG5" s="334">
        <f>'MV Index'!AG5</f>
        <v>0</v>
      </c>
      <c r="AH5" s="334">
        <f>'MV Index'!AH5</f>
        <v>0</v>
      </c>
      <c r="AI5" s="334">
        <f>'MV Index'!AI5</f>
        <v>0</v>
      </c>
      <c r="AJ5" s="334">
        <f>'MV Index'!AJ5</f>
        <v>0</v>
      </c>
      <c r="AK5" s="334">
        <f>'MV Index'!AK5</f>
        <v>0</v>
      </c>
      <c r="AL5" s="334">
        <f>'MV Index'!AL5</f>
        <v>0</v>
      </c>
      <c r="AM5" s="334">
        <f>'MV Index'!AM5</f>
        <v>0</v>
      </c>
      <c r="AN5" s="334">
        <f>'MV Index'!AN5</f>
        <v>0</v>
      </c>
      <c r="AO5" s="439">
        <f>'MV Index'!AO5</f>
        <v>0</v>
      </c>
      <c r="AP5" s="150" t="s">
        <v>153</v>
      </c>
    </row>
    <row r="6" spans="1:42" x14ac:dyDescent="0.3">
      <c r="A6" s="4">
        <f>'Model výchozí (MV)'!A6</f>
        <v>3</v>
      </c>
      <c r="B6" s="45" t="str">
        <f>'Model výchozí (MV)'!B6</f>
        <v>Přímý materiál</v>
      </c>
      <c r="C6" s="64"/>
      <c r="D6" s="65"/>
      <c r="E6" s="436">
        <f>'MV Index'!E6</f>
        <v>151.30000000000001</v>
      </c>
      <c r="F6" s="334">
        <f>'MV Index'!F6</f>
        <v>0</v>
      </c>
      <c r="G6" s="334">
        <f>'MV Index'!G6</f>
        <v>0</v>
      </c>
      <c r="H6" s="334">
        <f>'MV Index'!H6</f>
        <v>0</v>
      </c>
      <c r="I6" s="334">
        <f>'MV Index'!I6</f>
        <v>0</v>
      </c>
      <c r="J6" s="334">
        <f>'MV Index'!J6</f>
        <v>0</v>
      </c>
      <c r="K6" s="334">
        <f>'MV Index'!K6</f>
        <v>0</v>
      </c>
      <c r="L6" s="334">
        <f>'MV Index'!L6</f>
        <v>0</v>
      </c>
      <c r="M6" s="334">
        <f>'MV Index'!M6</f>
        <v>0</v>
      </c>
      <c r="N6" s="334">
        <f>'MV Index'!N6</f>
        <v>0</v>
      </c>
      <c r="O6" s="334">
        <f>'MV Index'!O6</f>
        <v>0</v>
      </c>
      <c r="P6" s="334">
        <f>'MV Index'!P6</f>
        <v>0</v>
      </c>
      <c r="Q6" s="334">
        <f>'MV Index'!Q6</f>
        <v>0</v>
      </c>
      <c r="R6" s="334">
        <f>'MV Index'!R6</f>
        <v>0</v>
      </c>
      <c r="S6" s="334">
        <f>'MV Index'!S6</f>
        <v>0</v>
      </c>
      <c r="T6" s="334">
        <f>'MV Index'!T6</f>
        <v>0</v>
      </c>
      <c r="U6" s="334">
        <f>'MV Index'!U6</f>
        <v>0</v>
      </c>
      <c r="V6" s="334">
        <f>'MV Index'!V6</f>
        <v>0</v>
      </c>
      <c r="W6" s="334">
        <f>'MV Index'!W6</f>
        <v>0</v>
      </c>
      <c r="X6" s="334">
        <f>'MV Index'!X6</f>
        <v>0</v>
      </c>
      <c r="Y6" s="334">
        <f>'MV Index'!Y6</f>
        <v>0</v>
      </c>
      <c r="Z6" s="334">
        <f>'MV Index'!Z6</f>
        <v>0</v>
      </c>
      <c r="AA6" s="334">
        <f>'MV Index'!AA6</f>
        <v>0</v>
      </c>
      <c r="AB6" s="334">
        <f>'MV Index'!AB6</f>
        <v>0</v>
      </c>
      <c r="AC6" s="334">
        <f>'MV Index'!AC6</f>
        <v>0</v>
      </c>
      <c r="AD6" s="334">
        <f>'MV Index'!AD6</f>
        <v>0</v>
      </c>
      <c r="AE6" s="334">
        <f>'MV Index'!AE6</f>
        <v>0</v>
      </c>
      <c r="AF6" s="334">
        <f>'MV Index'!AF6</f>
        <v>0</v>
      </c>
      <c r="AG6" s="334">
        <f>'MV Index'!AG6</f>
        <v>0</v>
      </c>
      <c r="AH6" s="334">
        <f>'MV Index'!AH6</f>
        <v>0</v>
      </c>
      <c r="AI6" s="334">
        <f>'MV Index'!AI6</f>
        <v>0</v>
      </c>
      <c r="AJ6" s="334">
        <f>'MV Index'!AJ6</f>
        <v>0</v>
      </c>
      <c r="AK6" s="334">
        <f>'MV Index'!AK6</f>
        <v>0</v>
      </c>
      <c r="AL6" s="334">
        <f>'MV Index'!AL6</f>
        <v>0</v>
      </c>
      <c r="AM6" s="334">
        <f>'MV Index'!AM6</f>
        <v>0</v>
      </c>
      <c r="AN6" s="334">
        <f>'MV Index'!AN6</f>
        <v>0</v>
      </c>
      <c r="AO6" s="439">
        <f>'MV Index'!AO6</f>
        <v>0</v>
      </c>
      <c r="AP6" s="150" t="s">
        <v>153</v>
      </c>
    </row>
    <row r="7" spans="1:42" x14ac:dyDescent="0.3">
      <c r="A7" s="4">
        <f>'Model výchozí (MV)'!A7</f>
        <v>4</v>
      </c>
      <c r="B7" s="45" t="str">
        <f>'Model výchozí (MV)'!B7</f>
        <v>Opravy a údržba vozidel</v>
      </c>
      <c r="C7" s="64"/>
      <c r="D7" s="65"/>
      <c r="E7" s="436">
        <f>'MV Index'!E7</f>
        <v>151.30000000000001</v>
      </c>
      <c r="F7" s="334">
        <f>'MV Index'!F7</f>
        <v>0</v>
      </c>
      <c r="G7" s="334">
        <f>'MV Index'!G7</f>
        <v>0</v>
      </c>
      <c r="H7" s="334">
        <f>'MV Index'!H7</f>
        <v>0</v>
      </c>
      <c r="I7" s="334">
        <f>'MV Index'!I7</f>
        <v>0</v>
      </c>
      <c r="J7" s="334">
        <f>'MV Index'!J7</f>
        <v>0</v>
      </c>
      <c r="K7" s="334">
        <f>'MV Index'!K7</f>
        <v>0</v>
      </c>
      <c r="L7" s="334">
        <f>'MV Index'!L7</f>
        <v>0</v>
      </c>
      <c r="M7" s="334">
        <f>'MV Index'!M7</f>
        <v>0</v>
      </c>
      <c r="N7" s="334">
        <f>'MV Index'!N7</f>
        <v>0</v>
      </c>
      <c r="O7" s="334">
        <f>'MV Index'!O7</f>
        <v>0</v>
      </c>
      <c r="P7" s="334">
        <f>'MV Index'!P7</f>
        <v>0</v>
      </c>
      <c r="Q7" s="334">
        <f>'MV Index'!Q7</f>
        <v>0</v>
      </c>
      <c r="R7" s="334">
        <f>'MV Index'!R7</f>
        <v>0</v>
      </c>
      <c r="S7" s="334">
        <f>'MV Index'!S7</f>
        <v>0</v>
      </c>
      <c r="T7" s="334">
        <f>'MV Index'!T7</f>
        <v>0</v>
      </c>
      <c r="U7" s="334">
        <f>'MV Index'!U7</f>
        <v>0</v>
      </c>
      <c r="V7" s="334">
        <f>'MV Index'!V7</f>
        <v>0</v>
      </c>
      <c r="W7" s="334">
        <f>'MV Index'!W7</f>
        <v>0</v>
      </c>
      <c r="X7" s="334">
        <f>'MV Index'!X7</f>
        <v>0</v>
      </c>
      <c r="Y7" s="334">
        <f>'MV Index'!Y7</f>
        <v>0</v>
      </c>
      <c r="Z7" s="334">
        <f>'MV Index'!Z7</f>
        <v>0</v>
      </c>
      <c r="AA7" s="334">
        <f>'MV Index'!AA7</f>
        <v>0</v>
      </c>
      <c r="AB7" s="334">
        <f>'MV Index'!AB7</f>
        <v>0</v>
      </c>
      <c r="AC7" s="334">
        <f>'MV Index'!AC7</f>
        <v>0</v>
      </c>
      <c r="AD7" s="334">
        <f>'MV Index'!AD7</f>
        <v>0</v>
      </c>
      <c r="AE7" s="334">
        <f>'MV Index'!AE7</f>
        <v>0</v>
      </c>
      <c r="AF7" s="334">
        <f>'MV Index'!AF7</f>
        <v>0</v>
      </c>
      <c r="AG7" s="334">
        <f>'MV Index'!AG7</f>
        <v>0</v>
      </c>
      <c r="AH7" s="334">
        <f>'MV Index'!AH7</f>
        <v>0</v>
      </c>
      <c r="AI7" s="334">
        <f>'MV Index'!AI7</f>
        <v>0</v>
      </c>
      <c r="AJ7" s="334">
        <f>'MV Index'!AJ7</f>
        <v>0</v>
      </c>
      <c r="AK7" s="334">
        <f>'MV Index'!AK7</f>
        <v>0</v>
      </c>
      <c r="AL7" s="334">
        <f>'MV Index'!AL7</f>
        <v>0</v>
      </c>
      <c r="AM7" s="334">
        <f>'MV Index'!AM7</f>
        <v>0</v>
      </c>
      <c r="AN7" s="334">
        <f>'MV Index'!AN7</f>
        <v>0</v>
      </c>
      <c r="AO7" s="439">
        <f>'MV Index'!AO7</f>
        <v>0</v>
      </c>
      <c r="AP7" s="150" t="s">
        <v>153</v>
      </c>
    </row>
    <row r="8" spans="1:42" x14ac:dyDescent="0.3">
      <c r="A8" s="4">
        <f>'Model výchozí (MV)'!A8</f>
        <v>5</v>
      </c>
      <c r="B8" s="45" t="str">
        <f>'Model výchozí (MV)'!B8</f>
        <v>Odpisy dlouhodobého majetku</v>
      </c>
      <c r="C8" s="64">
        <f>'Model výchozí (MV)'!C8</f>
        <v>5.0999999999999996</v>
      </c>
      <c r="D8" s="66" t="str">
        <f>'Model výchozí (MV)'!D8</f>
        <v>Vozidla</v>
      </c>
      <c r="E8" s="796">
        <f>'MV Index'!E8</f>
        <v>1</v>
      </c>
      <c r="F8" s="795">
        <f>'MV Index'!F8</f>
        <v>0</v>
      </c>
      <c r="G8" s="795">
        <f>'MV Index'!G8</f>
        <v>0</v>
      </c>
      <c r="H8" s="795">
        <f>'MV Index'!H8</f>
        <v>0</v>
      </c>
      <c r="I8" s="795">
        <f>'MV Index'!I8</f>
        <v>0</v>
      </c>
      <c r="J8" s="801">
        <f>'ME Index'!J8</f>
        <v>0</v>
      </c>
      <c r="K8" s="801">
        <f>J8</f>
        <v>0</v>
      </c>
      <c r="L8" s="801">
        <f>K8</f>
        <v>0</v>
      </c>
      <c r="M8" s="801">
        <f>'ME Index'!M8</f>
        <v>0</v>
      </c>
      <c r="N8" s="801">
        <f>'ME Index'!N8</f>
        <v>0</v>
      </c>
      <c r="O8" s="298"/>
      <c r="P8" s="795">
        <f t="shared" ref="P8:AO8" si="1">O8</f>
        <v>0</v>
      </c>
      <c r="Q8" s="795">
        <f t="shared" si="1"/>
        <v>0</v>
      </c>
      <c r="R8" s="795">
        <f t="shared" si="1"/>
        <v>0</v>
      </c>
      <c r="S8" s="795">
        <f t="shared" si="1"/>
        <v>0</v>
      </c>
      <c r="T8" s="795">
        <f t="shared" si="1"/>
        <v>0</v>
      </c>
      <c r="U8" s="795">
        <f t="shared" si="1"/>
        <v>0</v>
      </c>
      <c r="V8" s="795">
        <f t="shared" si="1"/>
        <v>0</v>
      </c>
      <c r="W8" s="795">
        <f t="shared" si="1"/>
        <v>0</v>
      </c>
      <c r="X8" s="795">
        <f t="shared" si="1"/>
        <v>0</v>
      </c>
      <c r="Y8" s="795">
        <f t="shared" si="1"/>
        <v>0</v>
      </c>
      <c r="Z8" s="795">
        <f t="shared" si="1"/>
        <v>0</v>
      </c>
      <c r="AA8" s="795">
        <f t="shared" si="1"/>
        <v>0</v>
      </c>
      <c r="AB8" s="795">
        <f t="shared" si="1"/>
        <v>0</v>
      </c>
      <c r="AC8" s="795">
        <f t="shared" si="1"/>
        <v>0</v>
      </c>
      <c r="AD8" s="795">
        <f t="shared" si="1"/>
        <v>0</v>
      </c>
      <c r="AE8" s="795">
        <f t="shared" si="1"/>
        <v>0</v>
      </c>
      <c r="AF8" s="795">
        <f t="shared" si="1"/>
        <v>0</v>
      </c>
      <c r="AG8" s="795">
        <f t="shared" si="1"/>
        <v>0</v>
      </c>
      <c r="AH8" s="795">
        <f t="shared" si="1"/>
        <v>0</v>
      </c>
      <c r="AI8" s="795">
        <f t="shared" si="1"/>
        <v>0</v>
      </c>
      <c r="AJ8" s="795">
        <f t="shared" si="1"/>
        <v>0</v>
      </c>
      <c r="AK8" s="795">
        <f t="shared" si="1"/>
        <v>0</v>
      </c>
      <c r="AL8" s="795">
        <f t="shared" si="1"/>
        <v>0</v>
      </c>
      <c r="AM8" s="795">
        <f t="shared" si="1"/>
        <v>0</v>
      </c>
      <c r="AN8" s="795">
        <f t="shared" si="1"/>
        <v>0</v>
      </c>
      <c r="AO8" s="795">
        <f t="shared" si="1"/>
        <v>0</v>
      </c>
      <c r="AP8" s="590" t="s">
        <v>676</v>
      </c>
    </row>
    <row r="9" spans="1:42" x14ac:dyDescent="0.3">
      <c r="A9" s="4"/>
      <c r="B9" s="45"/>
      <c r="C9" s="64">
        <f>'Model výchozí (MV)'!C9</f>
        <v>5.2</v>
      </c>
      <c r="D9" s="66" t="str">
        <f>'Model výchozí (MV)'!D9</f>
        <v>Ostatní</v>
      </c>
      <c r="E9" s="797">
        <f>'MV Index'!E9</f>
        <v>1</v>
      </c>
      <c r="F9" s="278">
        <f>'MV Index'!F9</f>
        <v>1</v>
      </c>
      <c r="G9" s="278">
        <f>'MV Index'!G9</f>
        <v>1</v>
      </c>
      <c r="H9" s="278">
        <f>'MV Index'!H9</f>
        <v>1</v>
      </c>
      <c r="I9" s="278">
        <f>'MV Index'!I9</f>
        <v>1</v>
      </c>
      <c r="J9" s="278">
        <f>'MV Index'!J9</f>
        <v>1</v>
      </c>
      <c r="K9" s="278">
        <f>'MV Index'!K9</f>
        <v>1</v>
      </c>
      <c r="L9" s="278">
        <f>'MV Index'!L9</f>
        <v>1</v>
      </c>
      <c r="M9" s="278">
        <f>'MV Index'!M9</f>
        <v>1</v>
      </c>
      <c r="N9" s="278">
        <f>'MV Index'!N9</f>
        <v>1</v>
      </c>
      <c r="O9" s="278">
        <f>'MV Index'!O9</f>
        <v>1</v>
      </c>
      <c r="P9" s="278">
        <f>'MV Index'!P9</f>
        <v>1</v>
      </c>
      <c r="Q9" s="278">
        <f>'MV Index'!Q9</f>
        <v>1</v>
      </c>
      <c r="R9" s="278">
        <f>'MV Index'!R9</f>
        <v>1</v>
      </c>
      <c r="S9" s="278">
        <f>'MV Index'!S9</f>
        <v>1</v>
      </c>
      <c r="T9" s="278">
        <f>'MV Index'!T9</f>
        <v>1</v>
      </c>
      <c r="U9" s="278">
        <f>'MV Index'!U9</f>
        <v>1</v>
      </c>
      <c r="V9" s="278">
        <f>'MV Index'!V9</f>
        <v>1</v>
      </c>
      <c r="W9" s="278">
        <f>'MV Index'!W9</f>
        <v>1</v>
      </c>
      <c r="X9" s="278">
        <f>'MV Index'!X9</f>
        <v>1</v>
      </c>
      <c r="Y9" s="278">
        <f>'MV Index'!Y9</f>
        <v>1</v>
      </c>
      <c r="Z9" s="278">
        <f>'MV Index'!Z9</f>
        <v>1</v>
      </c>
      <c r="AA9" s="278">
        <f>'MV Index'!AA9</f>
        <v>1</v>
      </c>
      <c r="AB9" s="278">
        <f>'MV Index'!AB9</f>
        <v>1</v>
      </c>
      <c r="AC9" s="278">
        <f>'MV Index'!AC9</f>
        <v>1</v>
      </c>
      <c r="AD9" s="278">
        <f>'MV Index'!AD9</f>
        <v>1</v>
      </c>
      <c r="AE9" s="278">
        <f>'MV Index'!AE9</f>
        <v>1</v>
      </c>
      <c r="AF9" s="278">
        <f>'MV Index'!AF9</f>
        <v>1</v>
      </c>
      <c r="AG9" s="278">
        <f>'MV Index'!AG9</f>
        <v>1</v>
      </c>
      <c r="AH9" s="278">
        <f>'MV Index'!AH9</f>
        <v>1</v>
      </c>
      <c r="AI9" s="278">
        <f>'MV Index'!AI9</f>
        <v>1</v>
      </c>
      <c r="AJ9" s="278">
        <f>'MV Index'!AJ9</f>
        <v>1</v>
      </c>
      <c r="AK9" s="278">
        <f>'MV Index'!AK9</f>
        <v>1</v>
      </c>
      <c r="AL9" s="278">
        <f>'MV Index'!AL9</f>
        <v>1</v>
      </c>
      <c r="AM9" s="278">
        <f>'MV Index'!AM9</f>
        <v>1</v>
      </c>
      <c r="AN9" s="278">
        <f>'MV Index'!AN9</f>
        <v>1</v>
      </c>
      <c r="AO9" s="798">
        <f>'MV Index'!AO9</f>
        <v>1</v>
      </c>
      <c r="AP9" s="149" t="s">
        <v>154</v>
      </c>
    </row>
    <row r="10" spans="1:42" x14ac:dyDescent="0.3">
      <c r="A10" s="4">
        <f>'Model výchozí (MV)'!A10</f>
        <v>6</v>
      </c>
      <c r="B10" s="45" t="str">
        <f>'Model výchozí (MV)'!B10</f>
        <v>Pronájem a leasing vozidel</v>
      </c>
      <c r="C10" s="64"/>
      <c r="D10" s="65"/>
      <c r="E10" s="795">
        <f t="shared" ref="E10:AN10" si="2">E8</f>
        <v>1</v>
      </c>
      <c r="F10" s="795">
        <f t="shared" si="2"/>
        <v>0</v>
      </c>
      <c r="G10" s="795">
        <f t="shared" si="2"/>
        <v>0</v>
      </c>
      <c r="H10" s="795">
        <f t="shared" si="2"/>
        <v>0</v>
      </c>
      <c r="I10" s="795">
        <f t="shared" si="2"/>
        <v>0</v>
      </c>
      <c r="J10" s="795">
        <f t="shared" si="2"/>
        <v>0</v>
      </c>
      <c r="K10" s="795">
        <f t="shared" si="2"/>
        <v>0</v>
      </c>
      <c r="L10" s="795">
        <f t="shared" si="2"/>
        <v>0</v>
      </c>
      <c r="M10" s="795">
        <f t="shared" si="2"/>
        <v>0</v>
      </c>
      <c r="N10" s="795">
        <f t="shared" si="2"/>
        <v>0</v>
      </c>
      <c r="O10" s="795">
        <f t="shared" si="2"/>
        <v>0</v>
      </c>
      <c r="P10" s="795">
        <f t="shared" si="2"/>
        <v>0</v>
      </c>
      <c r="Q10" s="795">
        <f t="shared" si="2"/>
        <v>0</v>
      </c>
      <c r="R10" s="795">
        <f t="shared" si="2"/>
        <v>0</v>
      </c>
      <c r="S10" s="795">
        <f t="shared" si="2"/>
        <v>0</v>
      </c>
      <c r="T10" s="795">
        <f t="shared" si="2"/>
        <v>0</v>
      </c>
      <c r="U10" s="795">
        <f t="shared" si="2"/>
        <v>0</v>
      </c>
      <c r="V10" s="795">
        <f t="shared" si="2"/>
        <v>0</v>
      </c>
      <c r="W10" s="795">
        <f t="shared" si="2"/>
        <v>0</v>
      </c>
      <c r="X10" s="795">
        <f t="shared" si="2"/>
        <v>0</v>
      </c>
      <c r="Y10" s="795">
        <f t="shared" si="2"/>
        <v>0</v>
      </c>
      <c r="Z10" s="795">
        <f t="shared" si="2"/>
        <v>0</v>
      </c>
      <c r="AA10" s="795">
        <f t="shared" si="2"/>
        <v>0</v>
      </c>
      <c r="AB10" s="795">
        <f t="shared" si="2"/>
        <v>0</v>
      </c>
      <c r="AC10" s="795">
        <f t="shared" si="2"/>
        <v>0</v>
      </c>
      <c r="AD10" s="795">
        <f t="shared" si="2"/>
        <v>0</v>
      </c>
      <c r="AE10" s="795">
        <f t="shared" si="2"/>
        <v>0</v>
      </c>
      <c r="AF10" s="795">
        <f t="shared" si="2"/>
        <v>0</v>
      </c>
      <c r="AG10" s="795">
        <f t="shared" si="2"/>
        <v>0</v>
      </c>
      <c r="AH10" s="795">
        <f t="shared" si="2"/>
        <v>0</v>
      </c>
      <c r="AI10" s="795">
        <f t="shared" si="2"/>
        <v>0</v>
      </c>
      <c r="AJ10" s="795">
        <f t="shared" si="2"/>
        <v>0</v>
      </c>
      <c r="AK10" s="795">
        <f t="shared" si="2"/>
        <v>0</v>
      </c>
      <c r="AL10" s="795">
        <f t="shared" si="2"/>
        <v>0</v>
      </c>
      <c r="AM10" s="795">
        <f t="shared" si="2"/>
        <v>0</v>
      </c>
      <c r="AN10" s="795">
        <f t="shared" si="2"/>
        <v>0</v>
      </c>
      <c r="AO10" s="364">
        <f>AO8</f>
        <v>0</v>
      </c>
      <c r="AP10" s="590" t="s">
        <v>676</v>
      </c>
    </row>
    <row r="11" spans="1:42" x14ac:dyDescent="0.3">
      <c r="A11" s="4">
        <f>'Model výchozí (MV)'!A11</f>
        <v>7</v>
      </c>
      <c r="B11" s="45" t="str">
        <f>'Model výchozí (MV)'!B11</f>
        <v>Mzdové náklady</v>
      </c>
      <c r="C11" s="64">
        <f>'Model výchozí (MV)'!C11</f>
        <v>7.1</v>
      </c>
      <c r="D11" s="65" t="str">
        <f>'Model výchozí (MV)'!D11</f>
        <v>Vlaková četa</v>
      </c>
      <c r="E11" s="214">
        <f>'MV Index'!E11</f>
        <v>41316</v>
      </c>
      <c r="F11" s="215">
        <f>'MV Index'!F11</f>
        <v>0</v>
      </c>
      <c r="G11" s="215">
        <f>'MV Index'!G11</f>
        <v>0</v>
      </c>
      <c r="H11" s="215">
        <f>'MV Index'!H11</f>
        <v>0</v>
      </c>
      <c r="I11" s="215">
        <f>'MV Index'!I11</f>
        <v>0</v>
      </c>
      <c r="J11" s="215">
        <f>'MV Index'!J11</f>
        <v>0</v>
      </c>
      <c r="K11" s="215">
        <f>'MV Index'!K11</f>
        <v>0</v>
      </c>
      <c r="L11" s="215">
        <f>'MV Index'!L11</f>
        <v>0</v>
      </c>
      <c r="M11" s="215">
        <f>'MV Index'!M11</f>
        <v>0</v>
      </c>
      <c r="N11" s="215">
        <f>'MV Index'!N11</f>
        <v>0</v>
      </c>
      <c r="O11" s="215">
        <f>'MV Index'!O11</f>
        <v>0</v>
      </c>
      <c r="P11" s="215">
        <f>'MV Index'!P11</f>
        <v>0</v>
      </c>
      <c r="Q11" s="215">
        <f>'MV Index'!Q11</f>
        <v>0</v>
      </c>
      <c r="R11" s="215">
        <f>'MV Index'!R11</f>
        <v>0</v>
      </c>
      <c r="S11" s="215">
        <f>'MV Index'!S11</f>
        <v>0</v>
      </c>
      <c r="T11" s="215">
        <f>'MV Index'!T11</f>
        <v>0</v>
      </c>
      <c r="U11" s="215">
        <f>'MV Index'!U11</f>
        <v>0</v>
      </c>
      <c r="V11" s="215">
        <f>'MV Index'!V11</f>
        <v>0</v>
      </c>
      <c r="W11" s="215">
        <f>'MV Index'!W11</f>
        <v>0</v>
      </c>
      <c r="X11" s="215">
        <f>'MV Index'!X11</f>
        <v>0</v>
      </c>
      <c r="Y11" s="215">
        <f>'MV Index'!Y11</f>
        <v>0</v>
      </c>
      <c r="Z11" s="215">
        <f>'MV Index'!Z11</f>
        <v>0</v>
      </c>
      <c r="AA11" s="215">
        <f>'MV Index'!AA11</f>
        <v>0</v>
      </c>
      <c r="AB11" s="215">
        <f>'MV Index'!AB11</f>
        <v>0</v>
      </c>
      <c r="AC11" s="215">
        <f>'MV Index'!AC11</f>
        <v>0</v>
      </c>
      <c r="AD11" s="215">
        <f>'MV Index'!AD11</f>
        <v>0</v>
      </c>
      <c r="AE11" s="215">
        <f>'MV Index'!AE11</f>
        <v>0</v>
      </c>
      <c r="AF11" s="215">
        <f>'MV Index'!AF11</f>
        <v>0</v>
      </c>
      <c r="AG11" s="215">
        <f>'MV Index'!AG11</f>
        <v>0</v>
      </c>
      <c r="AH11" s="215">
        <f>'MV Index'!AH11</f>
        <v>0</v>
      </c>
      <c r="AI11" s="215">
        <f>'MV Index'!AI11</f>
        <v>0</v>
      </c>
      <c r="AJ11" s="215">
        <f>'MV Index'!AJ11</f>
        <v>0</v>
      </c>
      <c r="AK11" s="215">
        <f>'MV Index'!AK11</f>
        <v>0</v>
      </c>
      <c r="AL11" s="215">
        <f>'MV Index'!AL11</f>
        <v>0</v>
      </c>
      <c r="AM11" s="215">
        <f>'MV Index'!AM11</f>
        <v>0</v>
      </c>
      <c r="AN11" s="215">
        <f>'MV Index'!AN11</f>
        <v>0</v>
      </c>
      <c r="AO11" s="280">
        <f>'MV Index'!AO11</f>
        <v>0</v>
      </c>
      <c r="AP11" s="150" t="s">
        <v>155</v>
      </c>
    </row>
    <row r="12" spans="1:42" x14ac:dyDescent="0.3">
      <c r="A12" s="4"/>
      <c r="B12" s="45"/>
      <c r="C12" s="64" t="str">
        <f>'Model výchozí (MV)'!C12</f>
        <v>7.2</v>
      </c>
      <c r="D12" s="65" t="str">
        <f>'Model výchozí (MV)'!D12</f>
        <v>Strojvedoucí</v>
      </c>
      <c r="E12" s="214">
        <f>'MV Index'!E12</f>
        <v>41316</v>
      </c>
      <c r="F12" s="215">
        <f>'MV Index'!F12</f>
        <v>0</v>
      </c>
      <c r="G12" s="215">
        <f>'MV Index'!G12</f>
        <v>0</v>
      </c>
      <c r="H12" s="215">
        <f>'MV Index'!H12</f>
        <v>0</v>
      </c>
      <c r="I12" s="215">
        <f>'MV Index'!I12</f>
        <v>0</v>
      </c>
      <c r="J12" s="215">
        <f>'MV Index'!J12</f>
        <v>0</v>
      </c>
      <c r="K12" s="215">
        <f>'MV Index'!K12</f>
        <v>0</v>
      </c>
      <c r="L12" s="215">
        <f>'MV Index'!L12</f>
        <v>0</v>
      </c>
      <c r="M12" s="215">
        <f>'MV Index'!M12</f>
        <v>0</v>
      </c>
      <c r="N12" s="215">
        <f>'MV Index'!N12</f>
        <v>0</v>
      </c>
      <c r="O12" s="215">
        <f>'MV Index'!O12</f>
        <v>0</v>
      </c>
      <c r="P12" s="215">
        <f>'MV Index'!P12</f>
        <v>0</v>
      </c>
      <c r="Q12" s="215">
        <f>'MV Index'!Q12</f>
        <v>0</v>
      </c>
      <c r="R12" s="215">
        <f>'MV Index'!R12</f>
        <v>0</v>
      </c>
      <c r="S12" s="215">
        <f>'MV Index'!S12</f>
        <v>0</v>
      </c>
      <c r="T12" s="215">
        <f>'MV Index'!T12</f>
        <v>0</v>
      </c>
      <c r="U12" s="215">
        <f>'MV Index'!U12</f>
        <v>0</v>
      </c>
      <c r="V12" s="215">
        <f>'MV Index'!V12</f>
        <v>0</v>
      </c>
      <c r="W12" s="215">
        <f>'MV Index'!W12</f>
        <v>0</v>
      </c>
      <c r="X12" s="215">
        <f>'MV Index'!X12</f>
        <v>0</v>
      </c>
      <c r="Y12" s="215">
        <f>'MV Index'!Y12</f>
        <v>0</v>
      </c>
      <c r="Z12" s="215">
        <f>'MV Index'!Z12</f>
        <v>0</v>
      </c>
      <c r="AA12" s="215">
        <f>'MV Index'!AA12</f>
        <v>0</v>
      </c>
      <c r="AB12" s="215">
        <f>'MV Index'!AB12</f>
        <v>0</v>
      </c>
      <c r="AC12" s="215">
        <f>'MV Index'!AC12</f>
        <v>0</v>
      </c>
      <c r="AD12" s="215">
        <f>'MV Index'!AD12</f>
        <v>0</v>
      </c>
      <c r="AE12" s="215">
        <f>'MV Index'!AE12</f>
        <v>0</v>
      </c>
      <c r="AF12" s="215">
        <f>'MV Index'!AF12</f>
        <v>0</v>
      </c>
      <c r="AG12" s="215">
        <f>'MV Index'!AG12</f>
        <v>0</v>
      </c>
      <c r="AH12" s="215">
        <f>'MV Index'!AH12</f>
        <v>0</v>
      </c>
      <c r="AI12" s="215">
        <f>'MV Index'!AI12</f>
        <v>0</v>
      </c>
      <c r="AJ12" s="215">
        <f>'MV Index'!AJ12</f>
        <v>0</v>
      </c>
      <c r="AK12" s="215">
        <f>'MV Index'!AK12</f>
        <v>0</v>
      </c>
      <c r="AL12" s="215">
        <f>'MV Index'!AL12</f>
        <v>0</v>
      </c>
      <c r="AM12" s="215">
        <f>'MV Index'!AM12</f>
        <v>0</v>
      </c>
      <c r="AN12" s="215">
        <f>'MV Index'!AN12</f>
        <v>0</v>
      </c>
      <c r="AO12" s="280">
        <f>'MV Index'!AO12</f>
        <v>0</v>
      </c>
      <c r="AP12" s="150" t="s">
        <v>155</v>
      </c>
    </row>
    <row r="13" spans="1:42" x14ac:dyDescent="0.3">
      <c r="A13" s="4"/>
      <c r="B13" s="45"/>
      <c r="C13" s="64" t="str">
        <f>'Model výchozí (MV)'!C13</f>
        <v>7.3</v>
      </c>
      <c r="D13" s="65" t="str">
        <f>'Model výchozí (MV)'!D13</f>
        <v>Pokladní</v>
      </c>
      <c r="E13" s="214">
        <f>'MV Index'!E13</f>
        <v>41316</v>
      </c>
      <c r="F13" s="215">
        <f>'MV Index'!F13</f>
        <v>0</v>
      </c>
      <c r="G13" s="215">
        <f>'MV Index'!G13</f>
        <v>0</v>
      </c>
      <c r="H13" s="215">
        <f>'MV Index'!H13</f>
        <v>0</v>
      </c>
      <c r="I13" s="215">
        <f>'MV Index'!I13</f>
        <v>0</v>
      </c>
      <c r="J13" s="215">
        <f>'MV Index'!J13</f>
        <v>0</v>
      </c>
      <c r="K13" s="215">
        <f>'MV Index'!K13</f>
        <v>0</v>
      </c>
      <c r="L13" s="215">
        <f>'MV Index'!L13</f>
        <v>0</v>
      </c>
      <c r="M13" s="215">
        <f>'MV Index'!M13</f>
        <v>0</v>
      </c>
      <c r="N13" s="215">
        <f>'MV Index'!N13</f>
        <v>0</v>
      </c>
      <c r="O13" s="215">
        <f>'MV Index'!O13</f>
        <v>0</v>
      </c>
      <c r="P13" s="215">
        <f>'MV Index'!P13</f>
        <v>0</v>
      </c>
      <c r="Q13" s="215">
        <f>'MV Index'!Q13</f>
        <v>0</v>
      </c>
      <c r="R13" s="215">
        <f>'MV Index'!R13</f>
        <v>0</v>
      </c>
      <c r="S13" s="215">
        <f>'MV Index'!S13</f>
        <v>0</v>
      </c>
      <c r="T13" s="215">
        <f>'MV Index'!T13</f>
        <v>0</v>
      </c>
      <c r="U13" s="215">
        <f>'MV Index'!U13</f>
        <v>0</v>
      </c>
      <c r="V13" s="215">
        <f>'MV Index'!V13</f>
        <v>0</v>
      </c>
      <c r="W13" s="215">
        <f>'MV Index'!W13</f>
        <v>0</v>
      </c>
      <c r="X13" s="215">
        <f>'MV Index'!X13</f>
        <v>0</v>
      </c>
      <c r="Y13" s="215">
        <f>'MV Index'!Y13</f>
        <v>0</v>
      </c>
      <c r="Z13" s="215">
        <f>'MV Index'!Z13</f>
        <v>0</v>
      </c>
      <c r="AA13" s="215">
        <f>'MV Index'!AA13</f>
        <v>0</v>
      </c>
      <c r="AB13" s="215">
        <f>'MV Index'!AB13</f>
        <v>0</v>
      </c>
      <c r="AC13" s="215">
        <f>'MV Index'!AC13</f>
        <v>0</v>
      </c>
      <c r="AD13" s="215">
        <f>'MV Index'!AD13</f>
        <v>0</v>
      </c>
      <c r="AE13" s="215">
        <f>'MV Index'!AE13</f>
        <v>0</v>
      </c>
      <c r="AF13" s="215">
        <f>'MV Index'!AF13</f>
        <v>0</v>
      </c>
      <c r="AG13" s="215">
        <f>'MV Index'!AG13</f>
        <v>0</v>
      </c>
      <c r="AH13" s="215">
        <f>'MV Index'!AH13</f>
        <v>0</v>
      </c>
      <c r="AI13" s="215">
        <f>'MV Index'!AI13</f>
        <v>0</v>
      </c>
      <c r="AJ13" s="215">
        <f>'MV Index'!AJ13</f>
        <v>0</v>
      </c>
      <c r="AK13" s="215">
        <f>'MV Index'!AK13</f>
        <v>0</v>
      </c>
      <c r="AL13" s="215">
        <f>'MV Index'!AL13</f>
        <v>0</v>
      </c>
      <c r="AM13" s="215">
        <f>'MV Index'!AM13</f>
        <v>0</v>
      </c>
      <c r="AN13" s="215">
        <f>'MV Index'!AN13</f>
        <v>0</v>
      </c>
      <c r="AO13" s="280">
        <f>'MV Index'!AO13</f>
        <v>0</v>
      </c>
      <c r="AP13" s="150" t="s">
        <v>155</v>
      </c>
    </row>
    <row r="14" spans="1:42" x14ac:dyDescent="0.3">
      <c r="A14" s="4"/>
      <c r="B14" s="45"/>
      <c r="C14" s="64" t="str">
        <f>'Model výchozí (MV)'!C14</f>
        <v>7.4</v>
      </c>
      <c r="D14" s="65" t="str">
        <f>'Model výchozí (MV)'!D14</f>
        <v>Ostatní zaměstnanci</v>
      </c>
      <c r="E14" s="214">
        <f>'MV Index'!E14</f>
        <v>41316</v>
      </c>
      <c r="F14" s="215">
        <f>'MV Index'!F14</f>
        <v>0</v>
      </c>
      <c r="G14" s="215">
        <f>'MV Index'!G14</f>
        <v>0</v>
      </c>
      <c r="H14" s="215">
        <f>'MV Index'!H14</f>
        <v>0</v>
      </c>
      <c r="I14" s="215">
        <f>'MV Index'!I14</f>
        <v>0</v>
      </c>
      <c r="J14" s="215">
        <f>'MV Index'!J14</f>
        <v>0</v>
      </c>
      <c r="K14" s="215">
        <f>'MV Index'!K14</f>
        <v>0</v>
      </c>
      <c r="L14" s="215">
        <f>'MV Index'!L14</f>
        <v>0</v>
      </c>
      <c r="M14" s="215">
        <f>'MV Index'!M14</f>
        <v>0</v>
      </c>
      <c r="N14" s="215">
        <f>'MV Index'!N14</f>
        <v>0</v>
      </c>
      <c r="O14" s="215">
        <f>'MV Index'!O14</f>
        <v>0</v>
      </c>
      <c r="P14" s="215">
        <f>'MV Index'!P14</f>
        <v>0</v>
      </c>
      <c r="Q14" s="215">
        <f>'MV Index'!Q14</f>
        <v>0</v>
      </c>
      <c r="R14" s="215">
        <f>'MV Index'!R14</f>
        <v>0</v>
      </c>
      <c r="S14" s="215">
        <f>'MV Index'!S14</f>
        <v>0</v>
      </c>
      <c r="T14" s="215">
        <f>'MV Index'!T14</f>
        <v>0</v>
      </c>
      <c r="U14" s="215">
        <f>'MV Index'!U14</f>
        <v>0</v>
      </c>
      <c r="V14" s="215">
        <f>'MV Index'!V14</f>
        <v>0</v>
      </c>
      <c r="W14" s="215">
        <f>'MV Index'!W14</f>
        <v>0</v>
      </c>
      <c r="X14" s="215">
        <f>'MV Index'!X14</f>
        <v>0</v>
      </c>
      <c r="Y14" s="215">
        <f>'MV Index'!Y14</f>
        <v>0</v>
      </c>
      <c r="Z14" s="215">
        <f>'MV Index'!Z14</f>
        <v>0</v>
      </c>
      <c r="AA14" s="215">
        <f>'MV Index'!AA14</f>
        <v>0</v>
      </c>
      <c r="AB14" s="215">
        <f>'MV Index'!AB14</f>
        <v>0</v>
      </c>
      <c r="AC14" s="215">
        <f>'MV Index'!AC14</f>
        <v>0</v>
      </c>
      <c r="AD14" s="215">
        <f>'MV Index'!AD14</f>
        <v>0</v>
      </c>
      <c r="AE14" s="215">
        <f>'MV Index'!AE14</f>
        <v>0</v>
      </c>
      <c r="AF14" s="215">
        <f>'MV Index'!AF14</f>
        <v>0</v>
      </c>
      <c r="AG14" s="215">
        <f>'MV Index'!AG14</f>
        <v>0</v>
      </c>
      <c r="AH14" s="215">
        <f>'MV Index'!AH14</f>
        <v>0</v>
      </c>
      <c r="AI14" s="215">
        <f>'MV Index'!AI14</f>
        <v>0</v>
      </c>
      <c r="AJ14" s="215">
        <f>'MV Index'!AJ14</f>
        <v>0</v>
      </c>
      <c r="AK14" s="215">
        <f>'MV Index'!AK14</f>
        <v>0</v>
      </c>
      <c r="AL14" s="215">
        <f>'MV Index'!AL14</f>
        <v>0</v>
      </c>
      <c r="AM14" s="215">
        <f>'MV Index'!AM14</f>
        <v>0</v>
      </c>
      <c r="AN14" s="215">
        <f>'MV Index'!AN14</f>
        <v>0</v>
      </c>
      <c r="AO14" s="280">
        <f>'MV Index'!AO14</f>
        <v>0</v>
      </c>
      <c r="AP14" s="150" t="s">
        <v>155</v>
      </c>
    </row>
    <row r="15" spans="1:42" x14ac:dyDescent="0.3">
      <c r="A15" s="4">
        <f>'Model výchozí (MV)'!A15</f>
        <v>8</v>
      </c>
      <c r="B15" s="45" t="str">
        <f>'Model výchozí (MV)'!B15</f>
        <v>Sociální a zdravotní pojištění</v>
      </c>
      <c r="C15" s="64">
        <f>'Model výchozí (MV)'!C15</f>
        <v>8.1</v>
      </c>
      <c r="D15" s="65" t="str">
        <f>'Model výchozí (MV)'!D15</f>
        <v>Vlaková četa</v>
      </c>
      <c r="E15" s="214">
        <f>'MV Index'!E15</f>
        <v>41316</v>
      </c>
      <c r="F15" s="215">
        <f>'MV Index'!F15</f>
        <v>0</v>
      </c>
      <c r="G15" s="215">
        <f>'MV Index'!G15</f>
        <v>0</v>
      </c>
      <c r="H15" s="215">
        <f>'MV Index'!H15</f>
        <v>0</v>
      </c>
      <c r="I15" s="215">
        <f>'MV Index'!I15</f>
        <v>0</v>
      </c>
      <c r="J15" s="215">
        <f>'MV Index'!J15</f>
        <v>0</v>
      </c>
      <c r="K15" s="215">
        <f>'MV Index'!K15</f>
        <v>0</v>
      </c>
      <c r="L15" s="215">
        <f>'MV Index'!L15</f>
        <v>0</v>
      </c>
      <c r="M15" s="215">
        <f>'MV Index'!M15</f>
        <v>0</v>
      </c>
      <c r="N15" s="215">
        <f>'MV Index'!N15</f>
        <v>0</v>
      </c>
      <c r="O15" s="215">
        <f>'MV Index'!O15</f>
        <v>0</v>
      </c>
      <c r="P15" s="215">
        <f>'MV Index'!P15</f>
        <v>0</v>
      </c>
      <c r="Q15" s="215">
        <f>'MV Index'!Q15</f>
        <v>0</v>
      </c>
      <c r="R15" s="215">
        <f>'MV Index'!R15</f>
        <v>0</v>
      </c>
      <c r="S15" s="215">
        <f>'MV Index'!S15</f>
        <v>0</v>
      </c>
      <c r="T15" s="215">
        <f>'MV Index'!T15</f>
        <v>0</v>
      </c>
      <c r="U15" s="215">
        <f>'MV Index'!U15</f>
        <v>0</v>
      </c>
      <c r="V15" s="215">
        <f>'MV Index'!V15</f>
        <v>0</v>
      </c>
      <c r="W15" s="215">
        <f>'MV Index'!W15</f>
        <v>0</v>
      </c>
      <c r="X15" s="215">
        <f>'MV Index'!X15</f>
        <v>0</v>
      </c>
      <c r="Y15" s="215">
        <f>'MV Index'!Y15</f>
        <v>0</v>
      </c>
      <c r="Z15" s="215">
        <f>'MV Index'!Z15</f>
        <v>0</v>
      </c>
      <c r="AA15" s="215">
        <f>'MV Index'!AA15</f>
        <v>0</v>
      </c>
      <c r="AB15" s="215">
        <f>'MV Index'!AB15</f>
        <v>0</v>
      </c>
      <c r="AC15" s="215">
        <f>'MV Index'!AC15</f>
        <v>0</v>
      </c>
      <c r="AD15" s="215">
        <f>'MV Index'!AD15</f>
        <v>0</v>
      </c>
      <c r="AE15" s="215">
        <f>'MV Index'!AE15</f>
        <v>0</v>
      </c>
      <c r="AF15" s="215">
        <f>'MV Index'!AF15</f>
        <v>0</v>
      </c>
      <c r="AG15" s="215">
        <f>'MV Index'!AG15</f>
        <v>0</v>
      </c>
      <c r="AH15" s="215">
        <f>'MV Index'!AH15</f>
        <v>0</v>
      </c>
      <c r="AI15" s="215">
        <f>'MV Index'!AI15</f>
        <v>0</v>
      </c>
      <c r="AJ15" s="215">
        <f>'MV Index'!AJ15</f>
        <v>0</v>
      </c>
      <c r="AK15" s="215">
        <f>'MV Index'!AK15</f>
        <v>0</v>
      </c>
      <c r="AL15" s="215">
        <f>'MV Index'!AL15</f>
        <v>0</v>
      </c>
      <c r="AM15" s="215">
        <f>'MV Index'!AM15</f>
        <v>0</v>
      </c>
      <c r="AN15" s="215">
        <f>'MV Index'!AN15</f>
        <v>0</v>
      </c>
      <c r="AO15" s="280">
        <f>'MV Index'!AO15</f>
        <v>0</v>
      </c>
      <c r="AP15" s="150" t="s">
        <v>155</v>
      </c>
    </row>
    <row r="16" spans="1:42" x14ac:dyDescent="0.3">
      <c r="A16" s="4"/>
      <c r="B16" s="45"/>
      <c r="C16" s="64" t="str">
        <f>'Model výchozí (MV)'!C16</f>
        <v>8.2</v>
      </c>
      <c r="D16" s="65" t="str">
        <f>'Model výchozí (MV)'!D16</f>
        <v>Strojvedoucí</v>
      </c>
      <c r="E16" s="214">
        <f>'MV Index'!E16</f>
        <v>41316</v>
      </c>
      <c r="F16" s="215">
        <f>'MV Index'!F16</f>
        <v>0</v>
      </c>
      <c r="G16" s="215">
        <f>'MV Index'!G16</f>
        <v>0</v>
      </c>
      <c r="H16" s="215">
        <f>'MV Index'!H16</f>
        <v>0</v>
      </c>
      <c r="I16" s="215">
        <f>'MV Index'!I16</f>
        <v>0</v>
      </c>
      <c r="J16" s="215">
        <f>'MV Index'!J16</f>
        <v>0</v>
      </c>
      <c r="K16" s="215">
        <f>'MV Index'!K16</f>
        <v>0</v>
      </c>
      <c r="L16" s="215">
        <f>'MV Index'!L16</f>
        <v>0</v>
      </c>
      <c r="M16" s="215">
        <f>'MV Index'!M16</f>
        <v>0</v>
      </c>
      <c r="N16" s="215">
        <f>'MV Index'!N16</f>
        <v>0</v>
      </c>
      <c r="O16" s="215">
        <f>'MV Index'!O16</f>
        <v>0</v>
      </c>
      <c r="P16" s="215">
        <f>'MV Index'!P16</f>
        <v>0</v>
      </c>
      <c r="Q16" s="215">
        <f>'MV Index'!Q16</f>
        <v>0</v>
      </c>
      <c r="R16" s="215">
        <f>'MV Index'!R16</f>
        <v>0</v>
      </c>
      <c r="S16" s="215">
        <f>'MV Index'!S16</f>
        <v>0</v>
      </c>
      <c r="T16" s="215">
        <f>'MV Index'!T16</f>
        <v>0</v>
      </c>
      <c r="U16" s="215">
        <f>'MV Index'!U16</f>
        <v>0</v>
      </c>
      <c r="V16" s="215">
        <f>'MV Index'!V16</f>
        <v>0</v>
      </c>
      <c r="W16" s="215">
        <f>'MV Index'!W16</f>
        <v>0</v>
      </c>
      <c r="X16" s="215">
        <f>'MV Index'!X16</f>
        <v>0</v>
      </c>
      <c r="Y16" s="215">
        <f>'MV Index'!Y16</f>
        <v>0</v>
      </c>
      <c r="Z16" s="215">
        <f>'MV Index'!Z16</f>
        <v>0</v>
      </c>
      <c r="AA16" s="215">
        <f>'MV Index'!AA16</f>
        <v>0</v>
      </c>
      <c r="AB16" s="215">
        <f>'MV Index'!AB16</f>
        <v>0</v>
      </c>
      <c r="AC16" s="215">
        <f>'MV Index'!AC16</f>
        <v>0</v>
      </c>
      <c r="AD16" s="215">
        <f>'MV Index'!AD16</f>
        <v>0</v>
      </c>
      <c r="AE16" s="215">
        <f>'MV Index'!AE16</f>
        <v>0</v>
      </c>
      <c r="AF16" s="215">
        <f>'MV Index'!AF16</f>
        <v>0</v>
      </c>
      <c r="AG16" s="215">
        <f>'MV Index'!AG16</f>
        <v>0</v>
      </c>
      <c r="AH16" s="215">
        <f>'MV Index'!AH16</f>
        <v>0</v>
      </c>
      <c r="AI16" s="215">
        <f>'MV Index'!AI16</f>
        <v>0</v>
      </c>
      <c r="AJ16" s="215">
        <f>'MV Index'!AJ16</f>
        <v>0</v>
      </c>
      <c r="AK16" s="215">
        <f>'MV Index'!AK16</f>
        <v>0</v>
      </c>
      <c r="AL16" s="215">
        <f>'MV Index'!AL16</f>
        <v>0</v>
      </c>
      <c r="AM16" s="215">
        <f>'MV Index'!AM16</f>
        <v>0</v>
      </c>
      <c r="AN16" s="215">
        <f>'MV Index'!AN16</f>
        <v>0</v>
      </c>
      <c r="AO16" s="280">
        <f>'MV Index'!AO16</f>
        <v>0</v>
      </c>
      <c r="AP16" s="150" t="s">
        <v>155</v>
      </c>
    </row>
    <row r="17" spans="1:42" x14ac:dyDescent="0.3">
      <c r="A17" s="4"/>
      <c r="B17" s="45"/>
      <c r="C17" s="64" t="str">
        <f>'Model výchozí (MV)'!C17</f>
        <v>8.3</v>
      </c>
      <c r="D17" s="65" t="str">
        <f>'Model výchozí (MV)'!D17</f>
        <v>Pokladní</v>
      </c>
      <c r="E17" s="214">
        <f>'MV Index'!E17</f>
        <v>41316</v>
      </c>
      <c r="F17" s="215">
        <f>'MV Index'!F17</f>
        <v>0</v>
      </c>
      <c r="G17" s="215">
        <f>'MV Index'!G17</f>
        <v>0</v>
      </c>
      <c r="H17" s="215">
        <f>'MV Index'!H17</f>
        <v>0</v>
      </c>
      <c r="I17" s="215">
        <f>'MV Index'!I17</f>
        <v>0</v>
      </c>
      <c r="J17" s="215">
        <f>'MV Index'!J17</f>
        <v>0</v>
      </c>
      <c r="K17" s="215">
        <f>'MV Index'!K17</f>
        <v>0</v>
      </c>
      <c r="L17" s="215">
        <f>'MV Index'!L17</f>
        <v>0</v>
      </c>
      <c r="M17" s="215">
        <f>'MV Index'!M17</f>
        <v>0</v>
      </c>
      <c r="N17" s="215">
        <f>'MV Index'!N17</f>
        <v>0</v>
      </c>
      <c r="O17" s="215">
        <f>'MV Index'!O17</f>
        <v>0</v>
      </c>
      <c r="P17" s="215">
        <f>'MV Index'!P17</f>
        <v>0</v>
      </c>
      <c r="Q17" s="215">
        <f>'MV Index'!Q17</f>
        <v>0</v>
      </c>
      <c r="R17" s="215">
        <f>'MV Index'!R17</f>
        <v>0</v>
      </c>
      <c r="S17" s="215">
        <f>'MV Index'!S17</f>
        <v>0</v>
      </c>
      <c r="T17" s="215">
        <f>'MV Index'!T17</f>
        <v>0</v>
      </c>
      <c r="U17" s="215">
        <f>'MV Index'!U17</f>
        <v>0</v>
      </c>
      <c r="V17" s="215">
        <f>'MV Index'!V17</f>
        <v>0</v>
      </c>
      <c r="W17" s="215">
        <f>'MV Index'!W17</f>
        <v>0</v>
      </c>
      <c r="X17" s="215">
        <f>'MV Index'!X17</f>
        <v>0</v>
      </c>
      <c r="Y17" s="215">
        <f>'MV Index'!Y17</f>
        <v>0</v>
      </c>
      <c r="Z17" s="215">
        <f>'MV Index'!Z17</f>
        <v>0</v>
      </c>
      <c r="AA17" s="215">
        <f>'MV Index'!AA17</f>
        <v>0</v>
      </c>
      <c r="AB17" s="215">
        <f>'MV Index'!AB17</f>
        <v>0</v>
      </c>
      <c r="AC17" s="215">
        <f>'MV Index'!AC17</f>
        <v>0</v>
      </c>
      <c r="AD17" s="215">
        <f>'MV Index'!AD17</f>
        <v>0</v>
      </c>
      <c r="AE17" s="215">
        <f>'MV Index'!AE17</f>
        <v>0</v>
      </c>
      <c r="AF17" s="215">
        <f>'MV Index'!AF17</f>
        <v>0</v>
      </c>
      <c r="AG17" s="215">
        <f>'MV Index'!AG17</f>
        <v>0</v>
      </c>
      <c r="AH17" s="215">
        <f>'MV Index'!AH17</f>
        <v>0</v>
      </c>
      <c r="AI17" s="215">
        <f>'MV Index'!AI17</f>
        <v>0</v>
      </c>
      <c r="AJ17" s="215">
        <f>'MV Index'!AJ17</f>
        <v>0</v>
      </c>
      <c r="AK17" s="215">
        <f>'MV Index'!AK17</f>
        <v>0</v>
      </c>
      <c r="AL17" s="215">
        <f>'MV Index'!AL17</f>
        <v>0</v>
      </c>
      <c r="AM17" s="215">
        <f>'MV Index'!AM17</f>
        <v>0</v>
      </c>
      <c r="AN17" s="215">
        <f>'MV Index'!AN17</f>
        <v>0</v>
      </c>
      <c r="AO17" s="280">
        <f>'MV Index'!AO17</f>
        <v>0</v>
      </c>
      <c r="AP17" s="150" t="s">
        <v>155</v>
      </c>
    </row>
    <row r="18" spans="1:42" x14ac:dyDescent="0.3">
      <c r="A18" s="4"/>
      <c r="B18" s="45"/>
      <c r="C18" s="64" t="str">
        <f>'Model výchozí (MV)'!C18</f>
        <v>8.4</v>
      </c>
      <c r="D18" s="65" t="str">
        <f>'Model výchozí (MV)'!D18</f>
        <v>Ostatní zaměstnanci</v>
      </c>
      <c r="E18" s="214">
        <f>'MV Index'!E18</f>
        <v>41316</v>
      </c>
      <c r="F18" s="215">
        <f>'MV Index'!F18</f>
        <v>0</v>
      </c>
      <c r="G18" s="215">
        <f>'MV Index'!G18</f>
        <v>0</v>
      </c>
      <c r="H18" s="215">
        <f>'MV Index'!H18</f>
        <v>0</v>
      </c>
      <c r="I18" s="215">
        <f>'MV Index'!I18</f>
        <v>0</v>
      </c>
      <c r="J18" s="215">
        <f>'MV Index'!J18</f>
        <v>0</v>
      </c>
      <c r="K18" s="215">
        <f>'MV Index'!K18</f>
        <v>0</v>
      </c>
      <c r="L18" s="215">
        <f>'MV Index'!L18</f>
        <v>0</v>
      </c>
      <c r="M18" s="215">
        <f>'MV Index'!M18</f>
        <v>0</v>
      </c>
      <c r="N18" s="215">
        <f>'MV Index'!N18</f>
        <v>0</v>
      </c>
      <c r="O18" s="215">
        <f>'MV Index'!O18</f>
        <v>0</v>
      </c>
      <c r="P18" s="215">
        <f>'MV Index'!P18</f>
        <v>0</v>
      </c>
      <c r="Q18" s="215">
        <f>'MV Index'!Q18</f>
        <v>0</v>
      </c>
      <c r="R18" s="215">
        <f>'MV Index'!R18</f>
        <v>0</v>
      </c>
      <c r="S18" s="215">
        <f>'MV Index'!S18</f>
        <v>0</v>
      </c>
      <c r="T18" s="215">
        <f>'MV Index'!T18</f>
        <v>0</v>
      </c>
      <c r="U18" s="215">
        <f>'MV Index'!U18</f>
        <v>0</v>
      </c>
      <c r="V18" s="215">
        <f>'MV Index'!V18</f>
        <v>0</v>
      </c>
      <c r="W18" s="215">
        <f>'MV Index'!W18</f>
        <v>0</v>
      </c>
      <c r="X18" s="215">
        <f>'MV Index'!X18</f>
        <v>0</v>
      </c>
      <c r="Y18" s="215">
        <f>'MV Index'!Y18</f>
        <v>0</v>
      </c>
      <c r="Z18" s="215">
        <f>'MV Index'!Z18</f>
        <v>0</v>
      </c>
      <c r="AA18" s="215">
        <f>'MV Index'!AA18</f>
        <v>0</v>
      </c>
      <c r="AB18" s="215">
        <f>'MV Index'!AB18</f>
        <v>0</v>
      </c>
      <c r="AC18" s="215">
        <f>'MV Index'!AC18</f>
        <v>0</v>
      </c>
      <c r="AD18" s="215">
        <f>'MV Index'!AD18</f>
        <v>0</v>
      </c>
      <c r="AE18" s="215">
        <f>'MV Index'!AE18</f>
        <v>0</v>
      </c>
      <c r="AF18" s="215">
        <f>'MV Index'!AF18</f>
        <v>0</v>
      </c>
      <c r="AG18" s="215">
        <f>'MV Index'!AG18</f>
        <v>0</v>
      </c>
      <c r="AH18" s="215">
        <f>'MV Index'!AH18</f>
        <v>0</v>
      </c>
      <c r="AI18" s="215">
        <f>'MV Index'!AI18</f>
        <v>0</v>
      </c>
      <c r="AJ18" s="215">
        <f>'MV Index'!AJ18</f>
        <v>0</v>
      </c>
      <c r="AK18" s="215">
        <f>'MV Index'!AK18</f>
        <v>0</v>
      </c>
      <c r="AL18" s="215">
        <f>'MV Index'!AL18</f>
        <v>0</v>
      </c>
      <c r="AM18" s="215">
        <f>'MV Index'!AM18</f>
        <v>0</v>
      </c>
      <c r="AN18" s="215">
        <f>'MV Index'!AN18</f>
        <v>0</v>
      </c>
      <c r="AO18" s="280">
        <f>'MV Index'!AO18</f>
        <v>0</v>
      </c>
      <c r="AP18" s="150" t="s">
        <v>155</v>
      </c>
    </row>
    <row r="19" spans="1:42" x14ac:dyDescent="0.3">
      <c r="A19" s="4">
        <f>'Model výchozí (MV)'!A19</f>
        <v>9</v>
      </c>
      <c r="B19" s="45" t="str">
        <f>'Model výchozí (MV)'!B19</f>
        <v>Cestovné</v>
      </c>
      <c r="C19" s="64"/>
      <c r="D19" s="65"/>
      <c r="E19" s="436">
        <f>'MV Index'!E19</f>
        <v>151.30000000000001</v>
      </c>
      <c r="F19" s="334">
        <f>'MV Index'!F19</f>
        <v>0</v>
      </c>
      <c r="G19" s="334">
        <f>'MV Index'!G19</f>
        <v>0</v>
      </c>
      <c r="H19" s="334">
        <f>'MV Index'!H19</f>
        <v>0</v>
      </c>
      <c r="I19" s="334">
        <f>'MV Index'!I19</f>
        <v>0</v>
      </c>
      <c r="J19" s="334">
        <f>'MV Index'!J19</f>
        <v>0</v>
      </c>
      <c r="K19" s="334">
        <f>'MV Index'!K19</f>
        <v>0</v>
      </c>
      <c r="L19" s="334">
        <f>'MV Index'!L19</f>
        <v>0</v>
      </c>
      <c r="M19" s="334">
        <f>'MV Index'!M19</f>
        <v>0</v>
      </c>
      <c r="N19" s="334">
        <f>'MV Index'!N19</f>
        <v>0</v>
      </c>
      <c r="O19" s="334">
        <f>'MV Index'!O19</f>
        <v>0</v>
      </c>
      <c r="P19" s="334">
        <f>'MV Index'!P19</f>
        <v>0</v>
      </c>
      <c r="Q19" s="334">
        <f>'MV Index'!Q19</f>
        <v>0</v>
      </c>
      <c r="R19" s="334">
        <f>'MV Index'!R19</f>
        <v>0</v>
      </c>
      <c r="S19" s="334">
        <f>'MV Index'!S19</f>
        <v>0</v>
      </c>
      <c r="T19" s="334">
        <f>'MV Index'!T19</f>
        <v>0</v>
      </c>
      <c r="U19" s="334">
        <f>'MV Index'!U19</f>
        <v>0</v>
      </c>
      <c r="V19" s="334">
        <f>'MV Index'!V19</f>
        <v>0</v>
      </c>
      <c r="W19" s="334">
        <f>'MV Index'!W19</f>
        <v>0</v>
      </c>
      <c r="X19" s="334">
        <f>'MV Index'!X19</f>
        <v>0</v>
      </c>
      <c r="Y19" s="334">
        <f>'MV Index'!Y19</f>
        <v>0</v>
      </c>
      <c r="Z19" s="334">
        <f>'MV Index'!Z19</f>
        <v>0</v>
      </c>
      <c r="AA19" s="334">
        <f>'MV Index'!AA19</f>
        <v>0</v>
      </c>
      <c r="AB19" s="334">
        <f>'MV Index'!AB19</f>
        <v>0</v>
      </c>
      <c r="AC19" s="334">
        <f>'MV Index'!AC19</f>
        <v>0</v>
      </c>
      <c r="AD19" s="334">
        <f>'MV Index'!AD19</f>
        <v>0</v>
      </c>
      <c r="AE19" s="334">
        <f>'MV Index'!AE19</f>
        <v>0</v>
      </c>
      <c r="AF19" s="334">
        <f>'MV Index'!AF19</f>
        <v>0</v>
      </c>
      <c r="AG19" s="334">
        <f>'MV Index'!AG19</f>
        <v>0</v>
      </c>
      <c r="AH19" s="334">
        <f>'MV Index'!AH19</f>
        <v>0</v>
      </c>
      <c r="AI19" s="334">
        <f>'MV Index'!AI19</f>
        <v>0</v>
      </c>
      <c r="AJ19" s="334">
        <f>'MV Index'!AJ19</f>
        <v>0</v>
      </c>
      <c r="AK19" s="334">
        <f>'MV Index'!AK19</f>
        <v>0</v>
      </c>
      <c r="AL19" s="334">
        <f>'MV Index'!AL19</f>
        <v>0</v>
      </c>
      <c r="AM19" s="334">
        <f>'MV Index'!AM19</f>
        <v>0</v>
      </c>
      <c r="AN19" s="334">
        <f>'MV Index'!AN19</f>
        <v>0</v>
      </c>
      <c r="AO19" s="439">
        <f>'MV Index'!AO19</f>
        <v>0</v>
      </c>
      <c r="AP19" s="150" t="s">
        <v>153</v>
      </c>
    </row>
    <row r="20" spans="1:42" x14ac:dyDescent="0.3">
      <c r="A20" s="4">
        <f>'Model výchozí (MV)'!A20</f>
        <v>10</v>
      </c>
      <c r="B20" s="45" t="str">
        <f>'Model výchozí (MV)'!B20</f>
        <v>Úhrada za použití dopravní cesty</v>
      </c>
      <c r="C20" s="64"/>
      <c r="D20" s="65"/>
      <c r="E20" s="797">
        <f>'MV Index'!E20</f>
        <v>1</v>
      </c>
      <c r="F20" s="278">
        <f>'MV Index'!F20</f>
        <v>1</v>
      </c>
      <c r="G20" s="278">
        <f>'MV Index'!G20</f>
        <v>1</v>
      </c>
      <c r="H20" s="278">
        <f>'MV Index'!H20</f>
        <v>1</v>
      </c>
      <c r="I20" s="278">
        <f>'MV Index'!I20</f>
        <v>1</v>
      </c>
      <c r="J20" s="278">
        <f>'MV Index'!J20</f>
        <v>1</v>
      </c>
      <c r="K20" s="278">
        <f>'MV Index'!K20</f>
        <v>1</v>
      </c>
      <c r="L20" s="278">
        <f>'MV Index'!L20</f>
        <v>1</v>
      </c>
      <c r="M20" s="278">
        <f>'MV Index'!M20</f>
        <v>1</v>
      </c>
      <c r="N20" s="278">
        <f>'MV Index'!N20</f>
        <v>1</v>
      </c>
      <c r="O20" s="278">
        <f>'MV Index'!O20</f>
        <v>1</v>
      </c>
      <c r="P20" s="278">
        <f>'MV Index'!P20</f>
        <v>1</v>
      </c>
      <c r="Q20" s="278">
        <f>'MV Index'!Q20</f>
        <v>1</v>
      </c>
      <c r="R20" s="278">
        <f>'MV Index'!R20</f>
        <v>1</v>
      </c>
      <c r="S20" s="278">
        <f>'MV Index'!S20</f>
        <v>1</v>
      </c>
      <c r="T20" s="278">
        <f>'MV Index'!T20</f>
        <v>1</v>
      </c>
      <c r="U20" s="278">
        <f>'MV Index'!U20</f>
        <v>1</v>
      </c>
      <c r="V20" s="278">
        <f>'MV Index'!V20</f>
        <v>1</v>
      </c>
      <c r="W20" s="278">
        <f>'MV Index'!W20</f>
        <v>1</v>
      </c>
      <c r="X20" s="278">
        <f>'MV Index'!X20</f>
        <v>1</v>
      </c>
      <c r="Y20" s="278">
        <f>'MV Index'!Y20</f>
        <v>1</v>
      </c>
      <c r="Z20" s="278">
        <f>'MV Index'!Z20</f>
        <v>1</v>
      </c>
      <c r="AA20" s="278">
        <f>'MV Index'!AA20</f>
        <v>1</v>
      </c>
      <c r="AB20" s="278">
        <f>'MV Index'!AB20</f>
        <v>1</v>
      </c>
      <c r="AC20" s="278">
        <f>'MV Index'!AC20</f>
        <v>1</v>
      </c>
      <c r="AD20" s="278">
        <f>'MV Index'!AD20</f>
        <v>1</v>
      </c>
      <c r="AE20" s="278">
        <f>'MV Index'!AE20</f>
        <v>1</v>
      </c>
      <c r="AF20" s="278">
        <f>'MV Index'!AF20</f>
        <v>1</v>
      </c>
      <c r="AG20" s="278">
        <f>'MV Index'!AG20</f>
        <v>1</v>
      </c>
      <c r="AH20" s="278">
        <f>'MV Index'!AH20</f>
        <v>1</v>
      </c>
      <c r="AI20" s="278">
        <f>'MV Index'!AI20</f>
        <v>1</v>
      </c>
      <c r="AJ20" s="278">
        <f>'MV Index'!AJ20</f>
        <v>1</v>
      </c>
      <c r="AK20" s="278">
        <f>'MV Index'!AK20</f>
        <v>1</v>
      </c>
      <c r="AL20" s="278">
        <f>'MV Index'!AL20</f>
        <v>1</v>
      </c>
      <c r="AM20" s="278">
        <f>'MV Index'!AM20</f>
        <v>1</v>
      </c>
      <c r="AN20" s="278">
        <f>'MV Index'!AN20</f>
        <v>1</v>
      </c>
      <c r="AO20" s="798">
        <f>'MV Index'!AO20</f>
        <v>1</v>
      </c>
      <c r="AP20" s="149" t="s">
        <v>154</v>
      </c>
    </row>
    <row r="21" spans="1:42" x14ac:dyDescent="0.3">
      <c r="A21" s="4">
        <f>'Model výchozí (MV)'!A21</f>
        <v>11</v>
      </c>
      <c r="B21" s="45" t="str">
        <f>'Model výchozí (MV)'!B21</f>
        <v>Úhrada za použití ostatní infrastruktury</v>
      </c>
      <c r="C21" s="64"/>
      <c r="D21" s="65"/>
      <c r="E21" s="797">
        <f>'MV Index'!E21</f>
        <v>1</v>
      </c>
      <c r="F21" s="278">
        <f>'MV Index'!F21</f>
        <v>1</v>
      </c>
      <c r="G21" s="278">
        <f>'MV Index'!G21</f>
        <v>1</v>
      </c>
      <c r="H21" s="278">
        <f>'MV Index'!H21</f>
        <v>1</v>
      </c>
      <c r="I21" s="278">
        <f>'MV Index'!I21</f>
        <v>1</v>
      </c>
      <c r="J21" s="278">
        <f>'MV Index'!J21</f>
        <v>1</v>
      </c>
      <c r="K21" s="278">
        <f>'MV Index'!K21</f>
        <v>1</v>
      </c>
      <c r="L21" s="278">
        <f>'MV Index'!L21</f>
        <v>1</v>
      </c>
      <c r="M21" s="278">
        <f>'MV Index'!M21</f>
        <v>1</v>
      </c>
      <c r="N21" s="278">
        <f>'MV Index'!N21</f>
        <v>1</v>
      </c>
      <c r="O21" s="278">
        <f>'MV Index'!O21</f>
        <v>1</v>
      </c>
      <c r="P21" s="278">
        <f>'MV Index'!P21</f>
        <v>1</v>
      </c>
      <c r="Q21" s="278">
        <f>'MV Index'!Q21</f>
        <v>1</v>
      </c>
      <c r="R21" s="278">
        <f>'MV Index'!R21</f>
        <v>1</v>
      </c>
      <c r="S21" s="278">
        <f>'MV Index'!S21</f>
        <v>1</v>
      </c>
      <c r="T21" s="278">
        <f>'MV Index'!T21</f>
        <v>1</v>
      </c>
      <c r="U21" s="278">
        <f>'MV Index'!U21</f>
        <v>1</v>
      </c>
      <c r="V21" s="278">
        <f>'MV Index'!V21</f>
        <v>1</v>
      </c>
      <c r="W21" s="278">
        <f>'MV Index'!W21</f>
        <v>1</v>
      </c>
      <c r="X21" s="278">
        <f>'MV Index'!X21</f>
        <v>1</v>
      </c>
      <c r="Y21" s="278">
        <f>'MV Index'!Y21</f>
        <v>1</v>
      </c>
      <c r="Z21" s="278">
        <f>'MV Index'!Z21</f>
        <v>1</v>
      </c>
      <c r="AA21" s="278">
        <f>'MV Index'!AA21</f>
        <v>1</v>
      </c>
      <c r="AB21" s="278">
        <f>'MV Index'!AB21</f>
        <v>1</v>
      </c>
      <c r="AC21" s="278">
        <f>'MV Index'!AC21</f>
        <v>1</v>
      </c>
      <c r="AD21" s="278">
        <f>'MV Index'!AD21</f>
        <v>1</v>
      </c>
      <c r="AE21" s="278">
        <f>'MV Index'!AE21</f>
        <v>1</v>
      </c>
      <c r="AF21" s="278">
        <f>'MV Index'!AF21</f>
        <v>1</v>
      </c>
      <c r="AG21" s="278">
        <f>'MV Index'!AG21</f>
        <v>1</v>
      </c>
      <c r="AH21" s="278">
        <f>'MV Index'!AH21</f>
        <v>1</v>
      </c>
      <c r="AI21" s="278">
        <f>'MV Index'!AI21</f>
        <v>1</v>
      </c>
      <c r="AJ21" s="278">
        <f>'MV Index'!AJ21</f>
        <v>1</v>
      </c>
      <c r="AK21" s="278">
        <f>'MV Index'!AK21</f>
        <v>1</v>
      </c>
      <c r="AL21" s="278">
        <f>'MV Index'!AL21</f>
        <v>1</v>
      </c>
      <c r="AM21" s="278">
        <f>'MV Index'!AM21</f>
        <v>1</v>
      </c>
      <c r="AN21" s="278">
        <f>'MV Index'!AN21</f>
        <v>1</v>
      </c>
      <c r="AO21" s="798">
        <f>'MV Index'!AO21</f>
        <v>1</v>
      </c>
      <c r="AP21" s="149" t="s">
        <v>154</v>
      </c>
    </row>
    <row r="22" spans="1:42" x14ac:dyDescent="0.3">
      <c r="A22" s="4">
        <f>'Model výchozí (MV)'!A22</f>
        <v>12</v>
      </c>
      <c r="B22" s="45" t="str">
        <f>'Model výchozí (MV)'!B22</f>
        <v>Ostatní přímé náklady</v>
      </c>
      <c r="C22" s="64" t="str">
        <f>'Model výchozí (MV)'!C22</f>
        <v>12.1</v>
      </c>
      <c r="D22" s="65" t="str">
        <f>'Model výchozí (MV)'!D22</f>
        <v>Finanční náklady</v>
      </c>
      <c r="E22" s="795">
        <f>E8</f>
        <v>1</v>
      </c>
      <c r="F22" s="795">
        <f t="shared" ref="F22:AO22" si="3">F8</f>
        <v>0</v>
      </c>
      <c r="G22" s="795">
        <f t="shared" si="3"/>
        <v>0</v>
      </c>
      <c r="H22" s="795">
        <f t="shared" si="3"/>
        <v>0</v>
      </c>
      <c r="I22" s="795">
        <f t="shared" si="3"/>
        <v>0</v>
      </c>
      <c r="J22" s="795">
        <f t="shared" si="3"/>
        <v>0</v>
      </c>
      <c r="K22" s="795">
        <f t="shared" si="3"/>
        <v>0</v>
      </c>
      <c r="L22" s="795">
        <f t="shared" si="3"/>
        <v>0</v>
      </c>
      <c r="M22" s="795">
        <f t="shared" si="3"/>
        <v>0</v>
      </c>
      <c r="N22" s="795">
        <f t="shared" si="3"/>
        <v>0</v>
      </c>
      <c r="O22" s="795">
        <f t="shared" si="3"/>
        <v>0</v>
      </c>
      <c r="P22" s="795">
        <f t="shared" si="3"/>
        <v>0</v>
      </c>
      <c r="Q22" s="795">
        <f t="shared" si="3"/>
        <v>0</v>
      </c>
      <c r="R22" s="795">
        <f t="shared" si="3"/>
        <v>0</v>
      </c>
      <c r="S22" s="795">
        <f t="shared" si="3"/>
        <v>0</v>
      </c>
      <c r="T22" s="795">
        <f t="shared" si="3"/>
        <v>0</v>
      </c>
      <c r="U22" s="795">
        <f t="shared" si="3"/>
        <v>0</v>
      </c>
      <c r="V22" s="795">
        <f t="shared" si="3"/>
        <v>0</v>
      </c>
      <c r="W22" s="795">
        <f t="shared" si="3"/>
        <v>0</v>
      </c>
      <c r="X22" s="795">
        <f t="shared" si="3"/>
        <v>0</v>
      </c>
      <c r="Y22" s="795">
        <f t="shared" si="3"/>
        <v>0</v>
      </c>
      <c r="Z22" s="795">
        <f t="shared" si="3"/>
        <v>0</v>
      </c>
      <c r="AA22" s="795">
        <f t="shared" si="3"/>
        <v>0</v>
      </c>
      <c r="AB22" s="795">
        <f t="shared" si="3"/>
        <v>0</v>
      </c>
      <c r="AC22" s="795">
        <f t="shared" si="3"/>
        <v>0</v>
      </c>
      <c r="AD22" s="795">
        <f t="shared" si="3"/>
        <v>0</v>
      </c>
      <c r="AE22" s="795">
        <f t="shared" si="3"/>
        <v>0</v>
      </c>
      <c r="AF22" s="795">
        <f t="shared" si="3"/>
        <v>0</v>
      </c>
      <c r="AG22" s="795">
        <f t="shared" si="3"/>
        <v>0</v>
      </c>
      <c r="AH22" s="795">
        <f t="shared" si="3"/>
        <v>0</v>
      </c>
      <c r="AI22" s="795">
        <f t="shared" si="3"/>
        <v>0</v>
      </c>
      <c r="AJ22" s="795">
        <f t="shared" si="3"/>
        <v>0</v>
      </c>
      <c r="AK22" s="795">
        <f t="shared" si="3"/>
        <v>0</v>
      </c>
      <c r="AL22" s="795">
        <f t="shared" si="3"/>
        <v>0</v>
      </c>
      <c r="AM22" s="795">
        <f t="shared" si="3"/>
        <v>0</v>
      </c>
      <c r="AN22" s="795">
        <f t="shared" si="3"/>
        <v>0</v>
      </c>
      <c r="AO22" s="795">
        <f t="shared" si="3"/>
        <v>0</v>
      </c>
      <c r="AP22" s="590" t="s">
        <v>676</v>
      </c>
    </row>
    <row r="23" spans="1:42" x14ac:dyDescent="0.3">
      <c r="A23" s="4"/>
      <c r="B23" s="45"/>
      <c r="C23" s="64" t="str">
        <f>'Model výchozí (MV)'!C23</f>
        <v>12.2</v>
      </c>
      <c r="D23" s="65" t="str">
        <f>'Model výchozí (MV)'!D23</f>
        <v>Ostatní</v>
      </c>
      <c r="E23" s="436">
        <f>'MV Index'!E23</f>
        <v>151.30000000000001</v>
      </c>
      <c r="F23" s="334">
        <f>'MV Index'!F23</f>
        <v>0</v>
      </c>
      <c r="G23" s="334">
        <f>'MV Index'!G23</f>
        <v>0</v>
      </c>
      <c r="H23" s="334">
        <f>'MV Index'!H23</f>
        <v>0</v>
      </c>
      <c r="I23" s="334">
        <f>'MV Index'!I23</f>
        <v>0</v>
      </c>
      <c r="J23" s="334">
        <f>'MV Index'!J23</f>
        <v>0</v>
      </c>
      <c r="K23" s="334">
        <f>'MV Index'!K23</f>
        <v>0</v>
      </c>
      <c r="L23" s="334">
        <f>'MV Index'!L23</f>
        <v>0</v>
      </c>
      <c r="M23" s="334">
        <f>'MV Index'!M23</f>
        <v>0</v>
      </c>
      <c r="N23" s="334">
        <f>'MV Index'!N23</f>
        <v>0</v>
      </c>
      <c r="O23" s="334">
        <f>'MV Index'!O23</f>
        <v>0</v>
      </c>
      <c r="P23" s="334">
        <f>'MV Index'!P23</f>
        <v>0</v>
      </c>
      <c r="Q23" s="334">
        <f>'MV Index'!Q23</f>
        <v>0</v>
      </c>
      <c r="R23" s="334">
        <f>'MV Index'!R23</f>
        <v>0</v>
      </c>
      <c r="S23" s="334">
        <f>'MV Index'!S23</f>
        <v>0</v>
      </c>
      <c r="T23" s="334">
        <f>'MV Index'!T23</f>
        <v>0</v>
      </c>
      <c r="U23" s="334">
        <f>'MV Index'!U23</f>
        <v>0</v>
      </c>
      <c r="V23" s="334">
        <f>'MV Index'!V23</f>
        <v>0</v>
      </c>
      <c r="W23" s="334">
        <f>'MV Index'!W23</f>
        <v>0</v>
      </c>
      <c r="X23" s="334">
        <f>'MV Index'!X23</f>
        <v>0</v>
      </c>
      <c r="Y23" s="334">
        <f>'MV Index'!Y23</f>
        <v>0</v>
      </c>
      <c r="Z23" s="334">
        <f>'MV Index'!Z23</f>
        <v>0</v>
      </c>
      <c r="AA23" s="334">
        <f>'MV Index'!AA23</f>
        <v>0</v>
      </c>
      <c r="AB23" s="334">
        <f>'MV Index'!AB23</f>
        <v>0</v>
      </c>
      <c r="AC23" s="334">
        <f>'MV Index'!AC23</f>
        <v>0</v>
      </c>
      <c r="AD23" s="334">
        <f>'MV Index'!AD23</f>
        <v>0</v>
      </c>
      <c r="AE23" s="334">
        <f>'MV Index'!AE23</f>
        <v>0</v>
      </c>
      <c r="AF23" s="334">
        <f>'MV Index'!AF23</f>
        <v>0</v>
      </c>
      <c r="AG23" s="334">
        <f>'MV Index'!AG23</f>
        <v>0</v>
      </c>
      <c r="AH23" s="334">
        <f>'MV Index'!AH23</f>
        <v>0</v>
      </c>
      <c r="AI23" s="334">
        <f>'MV Index'!AI23</f>
        <v>0</v>
      </c>
      <c r="AJ23" s="334">
        <f>'MV Index'!AJ23</f>
        <v>0</v>
      </c>
      <c r="AK23" s="334">
        <f>'MV Index'!AK23</f>
        <v>0</v>
      </c>
      <c r="AL23" s="334">
        <f>'MV Index'!AL23</f>
        <v>0</v>
      </c>
      <c r="AM23" s="334">
        <f>'MV Index'!AM23</f>
        <v>0</v>
      </c>
      <c r="AN23" s="334">
        <f>'MV Index'!AN23</f>
        <v>0</v>
      </c>
      <c r="AO23" s="439">
        <f>'MV Index'!AO23</f>
        <v>0</v>
      </c>
      <c r="AP23" s="150" t="s">
        <v>153</v>
      </c>
    </row>
    <row r="24" spans="1:42" x14ac:dyDescent="0.3">
      <c r="A24" s="4">
        <f>'Model výchozí (MV)'!A24</f>
        <v>13</v>
      </c>
      <c r="B24" s="45" t="str">
        <f>'Model výchozí (MV)'!B24</f>
        <v>Ostatní služby</v>
      </c>
      <c r="C24" s="64" t="str">
        <f>'Model výchozí (MV)'!C24</f>
        <v>13.1</v>
      </c>
      <c r="D24" s="65" t="str">
        <f>'Model výchozí (MV)'!D24</f>
        <v>Ostraha</v>
      </c>
      <c r="E24" s="436">
        <f>'MV Index'!E24</f>
        <v>151.30000000000001</v>
      </c>
      <c r="F24" s="334">
        <f>'MV Index'!F24</f>
        <v>0</v>
      </c>
      <c r="G24" s="334">
        <f>'MV Index'!G24</f>
        <v>0</v>
      </c>
      <c r="H24" s="334">
        <f>'MV Index'!H24</f>
        <v>0</v>
      </c>
      <c r="I24" s="334">
        <f>'MV Index'!I24</f>
        <v>0</v>
      </c>
      <c r="J24" s="334">
        <f>'MV Index'!J24</f>
        <v>0</v>
      </c>
      <c r="K24" s="334">
        <f>'MV Index'!K24</f>
        <v>0</v>
      </c>
      <c r="L24" s="334">
        <f>'MV Index'!L24</f>
        <v>0</v>
      </c>
      <c r="M24" s="334">
        <f>'MV Index'!M24</f>
        <v>0</v>
      </c>
      <c r="N24" s="334">
        <f>'MV Index'!N24</f>
        <v>0</v>
      </c>
      <c r="O24" s="334">
        <f>'MV Index'!O24</f>
        <v>0</v>
      </c>
      <c r="P24" s="334">
        <f>'MV Index'!P24</f>
        <v>0</v>
      </c>
      <c r="Q24" s="334">
        <f>'MV Index'!Q24</f>
        <v>0</v>
      </c>
      <c r="R24" s="334">
        <f>'MV Index'!R24</f>
        <v>0</v>
      </c>
      <c r="S24" s="334">
        <f>'MV Index'!S24</f>
        <v>0</v>
      </c>
      <c r="T24" s="334">
        <f>'MV Index'!T24</f>
        <v>0</v>
      </c>
      <c r="U24" s="334">
        <f>'MV Index'!U24</f>
        <v>0</v>
      </c>
      <c r="V24" s="334">
        <f>'MV Index'!V24</f>
        <v>0</v>
      </c>
      <c r="W24" s="334">
        <f>'MV Index'!W24</f>
        <v>0</v>
      </c>
      <c r="X24" s="334">
        <f>'MV Index'!X24</f>
        <v>0</v>
      </c>
      <c r="Y24" s="334">
        <f>'MV Index'!Y24</f>
        <v>0</v>
      </c>
      <c r="Z24" s="334">
        <f>'MV Index'!Z24</f>
        <v>0</v>
      </c>
      <c r="AA24" s="334">
        <f>'MV Index'!AA24</f>
        <v>0</v>
      </c>
      <c r="AB24" s="334">
        <f>'MV Index'!AB24</f>
        <v>0</v>
      </c>
      <c r="AC24" s="334">
        <f>'MV Index'!AC24</f>
        <v>0</v>
      </c>
      <c r="AD24" s="334">
        <f>'MV Index'!AD24</f>
        <v>0</v>
      </c>
      <c r="AE24" s="334">
        <f>'MV Index'!AE24</f>
        <v>0</v>
      </c>
      <c r="AF24" s="334">
        <f>'MV Index'!AF24</f>
        <v>0</v>
      </c>
      <c r="AG24" s="334">
        <f>'MV Index'!AG24</f>
        <v>0</v>
      </c>
      <c r="AH24" s="334">
        <f>'MV Index'!AH24</f>
        <v>0</v>
      </c>
      <c r="AI24" s="334">
        <f>'MV Index'!AI24</f>
        <v>0</v>
      </c>
      <c r="AJ24" s="334">
        <f>'MV Index'!AJ24</f>
        <v>0</v>
      </c>
      <c r="AK24" s="334">
        <f>'MV Index'!AK24</f>
        <v>0</v>
      </c>
      <c r="AL24" s="334">
        <f>'MV Index'!AL24</f>
        <v>0</v>
      </c>
      <c r="AM24" s="334">
        <f>'MV Index'!AM24</f>
        <v>0</v>
      </c>
      <c r="AN24" s="334">
        <f>'MV Index'!AN24</f>
        <v>0</v>
      </c>
      <c r="AO24" s="439">
        <f>'MV Index'!AO24</f>
        <v>0</v>
      </c>
      <c r="AP24" s="150" t="s">
        <v>153</v>
      </c>
    </row>
    <row r="25" spans="1:42" x14ac:dyDescent="0.3">
      <c r="A25" s="4"/>
      <c r="B25" s="45"/>
      <c r="C25" s="64" t="str">
        <f>'Model výchozí (MV)'!C25</f>
        <v>13.2</v>
      </c>
      <c r="D25" s="65" t="str">
        <f>'Model výchozí (MV)'!D25</f>
        <v>Ostatní služby</v>
      </c>
      <c r="E25" s="436">
        <f>'MV Index'!E25</f>
        <v>151.30000000000001</v>
      </c>
      <c r="F25" s="334">
        <f>'MV Index'!F25</f>
        <v>0</v>
      </c>
      <c r="G25" s="334">
        <f>'MV Index'!G25</f>
        <v>0</v>
      </c>
      <c r="H25" s="334">
        <f>'MV Index'!H25</f>
        <v>0</v>
      </c>
      <c r="I25" s="334">
        <f>'MV Index'!I25</f>
        <v>0</v>
      </c>
      <c r="J25" s="334">
        <f>'MV Index'!J25</f>
        <v>0</v>
      </c>
      <c r="K25" s="334">
        <f>'MV Index'!K25</f>
        <v>0</v>
      </c>
      <c r="L25" s="334">
        <f>'MV Index'!L25</f>
        <v>0</v>
      </c>
      <c r="M25" s="334">
        <f>'MV Index'!M25</f>
        <v>0</v>
      </c>
      <c r="N25" s="334">
        <f>'MV Index'!N25</f>
        <v>0</v>
      </c>
      <c r="O25" s="334">
        <f>'MV Index'!O25</f>
        <v>0</v>
      </c>
      <c r="P25" s="334">
        <f>'MV Index'!P25</f>
        <v>0</v>
      </c>
      <c r="Q25" s="334">
        <f>'MV Index'!Q25</f>
        <v>0</v>
      </c>
      <c r="R25" s="334">
        <f>'MV Index'!R25</f>
        <v>0</v>
      </c>
      <c r="S25" s="334">
        <f>'MV Index'!S25</f>
        <v>0</v>
      </c>
      <c r="T25" s="334">
        <f>'MV Index'!T25</f>
        <v>0</v>
      </c>
      <c r="U25" s="334">
        <f>'MV Index'!U25</f>
        <v>0</v>
      </c>
      <c r="V25" s="334">
        <f>'MV Index'!V25</f>
        <v>0</v>
      </c>
      <c r="W25" s="334">
        <f>'MV Index'!W25</f>
        <v>0</v>
      </c>
      <c r="X25" s="334">
        <f>'MV Index'!X25</f>
        <v>0</v>
      </c>
      <c r="Y25" s="334">
        <f>'MV Index'!Y25</f>
        <v>0</v>
      </c>
      <c r="Z25" s="334">
        <f>'MV Index'!Z25</f>
        <v>0</v>
      </c>
      <c r="AA25" s="334">
        <f>'MV Index'!AA25</f>
        <v>0</v>
      </c>
      <c r="AB25" s="334">
        <f>'MV Index'!AB25</f>
        <v>0</v>
      </c>
      <c r="AC25" s="334">
        <f>'MV Index'!AC25</f>
        <v>0</v>
      </c>
      <c r="AD25" s="334">
        <f>'MV Index'!AD25</f>
        <v>0</v>
      </c>
      <c r="AE25" s="334">
        <f>'MV Index'!AE25</f>
        <v>0</v>
      </c>
      <c r="AF25" s="334">
        <f>'MV Index'!AF25</f>
        <v>0</v>
      </c>
      <c r="AG25" s="334">
        <f>'MV Index'!AG25</f>
        <v>0</v>
      </c>
      <c r="AH25" s="334">
        <f>'MV Index'!AH25</f>
        <v>0</v>
      </c>
      <c r="AI25" s="334">
        <f>'MV Index'!AI25</f>
        <v>0</v>
      </c>
      <c r="AJ25" s="334">
        <f>'MV Index'!AJ25</f>
        <v>0</v>
      </c>
      <c r="AK25" s="334">
        <f>'MV Index'!AK25</f>
        <v>0</v>
      </c>
      <c r="AL25" s="334">
        <f>'MV Index'!AL25</f>
        <v>0</v>
      </c>
      <c r="AM25" s="334">
        <f>'MV Index'!AM25</f>
        <v>0</v>
      </c>
      <c r="AN25" s="334">
        <f>'MV Index'!AN25</f>
        <v>0</v>
      </c>
      <c r="AO25" s="439">
        <f>'MV Index'!AO25</f>
        <v>0</v>
      </c>
      <c r="AP25" s="150" t="s">
        <v>153</v>
      </c>
    </row>
    <row r="26" spans="1:42" x14ac:dyDescent="0.3">
      <c r="A26" s="4">
        <f>'Model výchozí (MV)'!A26</f>
        <v>14</v>
      </c>
      <c r="B26" s="45" t="str">
        <f>'Model výchozí (MV)'!B26</f>
        <v>Provozní režie</v>
      </c>
      <c r="C26" s="45"/>
      <c r="D26" s="65"/>
      <c r="E26" s="436">
        <f>'MV Index'!E26</f>
        <v>151.30000000000001</v>
      </c>
      <c r="F26" s="334">
        <f>'MV Index'!F26</f>
        <v>0</v>
      </c>
      <c r="G26" s="334">
        <f>'MV Index'!G26</f>
        <v>0</v>
      </c>
      <c r="H26" s="334">
        <f>'MV Index'!H26</f>
        <v>0</v>
      </c>
      <c r="I26" s="334">
        <f>'MV Index'!I26</f>
        <v>0</v>
      </c>
      <c r="J26" s="334">
        <f>'MV Index'!J26</f>
        <v>0</v>
      </c>
      <c r="K26" s="334">
        <f>'MV Index'!K26</f>
        <v>0</v>
      </c>
      <c r="L26" s="334">
        <f>'MV Index'!L26</f>
        <v>0</v>
      </c>
      <c r="M26" s="334">
        <f>'MV Index'!M26</f>
        <v>0</v>
      </c>
      <c r="N26" s="334">
        <f>'MV Index'!N26</f>
        <v>0</v>
      </c>
      <c r="O26" s="334">
        <f>'MV Index'!O26</f>
        <v>0</v>
      </c>
      <c r="P26" s="334">
        <f>'MV Index'!P26</f>
        <v>0</v>
      </c>
      <c r="Q26" s="334">
        <f>'MV Index'!Q26</f>
        <v>0</v>
      </c>
      <c r="R26" s="334">
        <f>'MV Index'!R26</f>
        <v>0</v>
      </c>
      <c r="S26" s="334">
        <f>'MV Index'!S26</f>
        <v>0</v>
      </c>
      <c r="T26" s="334">
        <f>'MV Index'!T26</f>
        <v>0</v>
      </c>
      <c r="U26" s="334">
        <f>'MV Index'!U26</f>
        <v>0</v>
      </c>
      <c r="V26" s="334">
        <f>'MV Index'!V26</f>
        <v>0</v>
      </c>
      <c r="W26" s="334">
        <f>'MV Index'!W26</f>
        <v>0</v>
      </c>
      <c r="X26" s="334">
        <f>'MV Index'!X26</f>
        <v>0</v>
      </c>
      <c r="Y26" s="334">
        <f>'MV Index'!Y26</f>
        <v>0</v>
      </c>
      <c r="Z26" s="334">
        <f>'MV Index'!Z26</f>
        <v>0</v>
      </c>
      <c r="AA26" s="334">
        <f>'MV Index'!AA26</f>
        <v>0</v>
      </c>
      <c r="AB26" s="334">
        <f>'MV Index'!AB26</f>
        <v>0</v>
      </c>
      <c r="AC26" s="334">
        <f>'MV Index'!AC26</f>
        <v>0</v>
      </c>
      <c r="AD26" s="334">
        <f>'MV Index'!AD26</f>
        <v>0</v>
      </c>
      <c r="AE26" s="334">
        <f>'MV Index'!AE26</f>
        <v>0</v>
      </c>
      <c r="AF26" s="334">
        <f>'MV Index'!AF26</f>
        <v>0</v>
      </c>
      <c r="AG26" s="334">
        <f>'MV Index'!AG26</f>
        <v>0</v>
      </c>
      <c r="AH26" s="334">
        <f>'MV Index'!AH26</f>
        <v>0</v>
      </c>
      <c r="AI26" s="334">
        <f>'MV Index'!AI26</f>
        <v>0</v>
      </c>
      <c r="AJ26" s="334">
        <f>'MV Index'!AJ26</f>
        <v>0</v>
      </c>
      <c r="AK26" s="334">
        <f>'MV Index'!AK26</f>
        <v>0</v>
      </c>
      <c r="AL26" s="334">
        <f>'MV Index'!AL26</f>
        <v>0</v>
      </c>
      <c r="AM26" s="334">
        <f>'MV Index'!AM26</f>
        <v>0</v>
      </c>
      <c r="AN26" s="334">
        <f>'MV Index'!AN26</f>
        <v>0</v>
      </c>
      <c r="AO26" s="439">
        <f>'MV Index'!AO26</f>
        <v>0</v>
      </c>
      <c r="AP26" s="150" t="s">
        <v>153</v>
      </c>
    </row>
    <row r="27" spans="1:42" x14ac:dyDescent="0.3">
      <c r="A27" s="4">
        <f>'Model výchozí (MV)'!A27</f>
        <v>15</v>
      </c>
      <c r="B27" s="45" t="str">
        <f>'Model výchozí (MV)'!B27</f>
        <v>Správní režie</v>
      </c>
      <c r="C27" s="45"/>
      <c r="D27" s="65"/>
      <c r="E27" s="436">
        <f>'MV Index'!E27</f>
        <v>151.30000000000001</v>
      </c>
      <c r="F27" s="334">
        <f>'MV Index'!F27</f>
        <v>0</v>
      </c>
      <c r="G27" s="334">
        <f>'MV Index'!G27</f>
        <v>0</v>
      </c>
      <c r="H27" s="334">
        <f>'MV Index'!H27</f>
        <v>0</v>
      </c>
      <c r="I27" s="334">
        <f>'MV Index'!I27</f>
        <v>0</v>
      </c>
      <c r="J27" s="334">
        <f>'MV Index'!J27</f>
        <v>0</v>
      </c>
      <c r="K27" s="334">
        <f>'MV Index'!K27</f>
        <v>0</v>
      </c>
      <c r="L27" s="334">
        <f>'MV Index'!L27</f>
        <v>0</v>
      </c>
      <c r="M27" s="334">
        <f>'MV Index'!M27</f>
        <v>0</v>
      </c>
      <c r="N27" s="334">
        <f>'MV Index'!N27</f>
        <v>0</v>
      </c>
      <c r="O27" s="334">
        <f>'MV Index'!O27</f>
        <v>0</v>
      </c>
      <c r="P27" s="334">
        <f>'MV Index'!P27</f>
        <v>0</v>
      </c>
      <c r="Q27" s="334">
        <f>'MV Index'!Q27</f>
        <v>0</v>
      </c>
      <c r="R27" s="334">
        <f>'MV Index'!R27</f>
        <v>0</v>
      </c>
      <c r="S27" s="334">
        <f>'MV Index'!S27</f>
        <v>0</v>
      </c>
      <c r="T27" s="334">
        <f>'MV Index'!T27</f>
        <v>0</v>
      </c>
      <c r="U27" s="334">
        <f>'MV Index'!U27</f>
        <v>0</v>
      </c>
      <c r="V27" s="334">
        <f>'MV Index'!V27</f>
        <v>0</v>
      </c>
      <c r="W27" s="334">
        <f>'MV Index'!W27</f>
        <v>0</v>
      </c>
      <c r="X27" s="334">
        <f>'MV Index'!X27</f>
        <v>0</v>
      </c>
      <c r="Y27" s="334">
        <f>'MV Index'!Y27</f>
        <v>0</v>
      </c>
      <c r="Z27" s="334">
        <f>'MV Index'!Z27</f>
        <v>0</v>
      </c>
      <c r="AA27" s="334">
        <f>'MV Index'!AA27</f>
        <v>0</v>
      </c>
      <c r="AB27" s="334">
        <f>'MV Index'!AB27</f>
        <v>0</v>
      </c>
      <c r="AC27" s="334">
        <f>'MV Index'!AC27</f>
        <v>0</v>
      </c>
      <c r="AD27" s="334">
        <f>'MV Index'!AD27</f>
        <v>0</v>
      </c>
      <c r="AE27" s="334">
        <f>'MV Index'!AE27</f>
        <v>0</v>
      </c>
      <c r="AF27" s="334">
        <f>'MV Index'!AF27</f>
        <v>0</v>
      </c>
      <c r="AG27" s="334">
        <f>'MV Index'!AG27</f>
        <v>0</v>
      </c>
      <c r="AH27" s="334">
        <f>'MV Index'!AH27</f>
        <v>0</v>
      </c>
      <c r="AI27" s="334">
        <f>'MV Index'!AI27</f>
        <v>0</v>
      </c>
      <c r="AJ27" s="334">
        <f>'MV Index'!AJ27</f>
        <v>0</v>
      </c>
      <c r="AK27" s="334">
        <f>'MV Index'!AK27</f>
        <v>0</v>
      </c>
      <c r="AL27" s="334">
        <f>'MV Index'!AL27</f>
        <v>0</v>
      </c>
      <c r="AM27" s="334">
        <f>'MV Index'!AM27</f>
        <v>0</v>
      </c>
      <c r="AN27" s="334">
        <f>'MV Index'!AN27</f>
        <v>0</v>
      </c>
      <c r="AO27" s="439">
        <f>'MV Index'!AO27</f>
        <v>0</v>
      </c>
      <c r="AP27" s="150" t="s">
        <v>153</v>
      </c>
    </row>
    <row r="28" spans="1:42" ht="15" thickBot="1" x14ac:dyDescent="0.35">
      <c r="A28" s="292">
        <f>'Model výchozí (MV)'!A28</f>
        <v>16</v>
      </c>
      <c r="B28" s="120" t="str">
        <f>'Model výchozí (MV)'!B28</f>
        <v>Zisk</v>
      </c>
      <c r="C28" s="120"/>
      <c r="D28" s="293"/>
      <c r="E28" s="799">
        <f>'MV Index'!E28</f>
        <v>1</v>
      </c>
      <c r="F28" s="294">
        <f>'MV Index'!F28</f>
        <v>1</v>
      </c>
      <c r="G28" s="294">
        <f>'MV Index'!G28</f>
        <v>1</v>
      </c>
      <c r="H28" s="294">
        <f>'MV Index'!H28</f>
        <v>1</v>
      </c>
      <c r="I28" s="294">
        <f>'MV Index'!I28</f>
        <v>1</v>
      </c>
      <c r="J28" s="294">
        <f>'MV Index'!J28</f>
        <v>1</v>
      </c>
      <c r="K28" s="294">
        <f>'MV Index'!K28</f>
        <v>1</v>
      </c>
      <c r="L28" s="294">
        <f>'MV Index'!L28</f>
        <v>1</v>
      </c>
      <c r="M28" s="294">
        <f>'MV Index'!M28</f>
        <v>1</v>
      </c>
      <c r="N28" s="294">
        <f>'MV Index'!N28</f>
        <v>1</v>
      </c>
      <c r="O28" s="294">
        <f>'MV Index'!O28</f>
        <v>1</v>
      </c>
      <c r="P28" s="294">
        <f>'MV Index'!P28</f>
        <v>1</v>
      </c>
      <c r="Q28" s="294">
        <f>'MV Index'!Q28</f>
        <v>1</v>
      </c>
      <c r="R28" s="294">
        <f>'MV Index'!R28</f>
        <v>1</v>
      </c>
      <c r="S28" s="294">
        <f>'MV Index'!S28</f>
        <v>1</v>
      </c>
      <c r="T28" s="294">
        <f>'MV Index'!T28</f>
        <v>1</v>
      </c>
      <c r="U28" s="294">
        <f>'MV Index'!U28</f>
        <v>1</v>
      </c>
      <c r="V28" s="294">
        <f>'MV Index'!V28</f>
        <v>1</v>
      </c>
      <c r="W28" s="294">
        <f>'MV Index'!W28</f>
        <v>1</v>
      </c>
      <c r="X28" s="294">
        <f>'MV Index'!X28</f>
        <v>1</v>
      </c>
      <c r="Y28" s="294">
        <f>'MV Index'!Y28</f>
        <v>1</v>
      </c>
      <c r="Z28" s="294">
        <f>'MV Index'!Z28</f>
        <v>1</v>
      </c>
      <c r="AA28" s="294">
        <f>'MV Index'!AA28</f>
        <v>1</v>
      </c>
      <c r="AB28" s="294">
        <f>'MV Index'!AB28</f>
        <v>1</v>
      </c>
      <c r="AC28" s="294">
        <f>'MV Index'!AC28</f>
        <v>1</v>
      </c>
      <c r="AD28" s="294">
        <f>'MV Index'!AD28</f>
        <v>1</v>
      </c>
      <c r="AE28" s="294">
        <f>'MV Index'!AE28</f>
        <v>1</v>
      </c>
      <c r="AF28" s="294">
        <f>'MV Index'!AF28</f>
        <v>1</v>
      </c>
      <c r="AG28" s="294">
        <f>'MV Index'!AG28</f>
        <v>1</v>
      </c>
      <c r="AH28" s="294">
        <f>'MV Index'!AH28</f>
        <v>1</v>
      </c>
      <c r="AI28" s="294">
        <f>'MV Index'!AI28</f>
        <v>1</v>
      </c>
      <c r="AJ28" s="294">
        <f>'MV Index'!AJ28</f>
        <v>1</v>
      </c>
      <c r="AK28" s="294">
        <f>'MV Index'!AK28</f>
        <v>1</v>
      </c>
      <c r="AL28" s="294">
        <f>'MV Index'!AL28</f>
        <v>1</v>
      </c>
      <c r="AM28" s="294">
        <f>'MV Index'!AM28</f>
        <v>1</v>
      </c>
      <c r="AN28" s="294">
        <f>'MV Index'!AN28</f>
        <v>1</v>
      </c>
      <c r="AO28" s="800">
        <f>'MV Index'!AO28</f>
        <v>1</v>
      </c>
      <c r="AP28" s="296" t="s">
        <v>154</v>
      </c>
    </row>
    <row r="29" spans="1:42" x14ac:dyDescent="0.3"/>
  </sheetData>
  <sheetProtection algorithmName="SHA-512" hashValue="qgONqRvowhDDfY/oPiZ3IytyrR6ca0gl9JuKWlOenc/EJwzjzzSvWNLoMMWTKxAzD59+NoK+VEkG2BXR3v/QoQ==" saltValue="4+zwP7mpOJUgU9/EZw5Akg==" spinCount="100000" sheet="1" objects="1" scenarios="1"/>
  <hyperlinks>
    <hyperlink ref="AP3" r:id="rId1" display="Index cen průmyslových výrobců D351" xr:uid="{CB3767B3-8357-40CE-A31C-E02ED55B1B5B}"/>
    <hyperlink ref="AP5" r:id="rId2" xr:uid="{1E5A23AE-E669-4E0D-83DE-7342658FB25E}"/>
    <hyperlink ref="AP6" r:id="rId3" xr:uid="{BCBDF625-02F2-4F3C-93A6-4BA1869A1BDB}"/>
    <hyperlink ref="AP11" r:id="rId4" display="Průměrná hrubá měsíční mzda na přepočtené počty zaměstnanců" xr:uid="{BC716C16-D15B-454E-BCD5-758750C1A9A0}"/>
    <hyperlink ref="AP12" r:id="rId5" display="Průměrná hrubá měsíční mzda na přepočtené počty zaměstnanců" xr:uid="{478D84E6-CF31-4AA9-AC0E-F0C78A4EC0C3}"/>
    <hyperlink ref="AP13" r:id="rId6" display="Průměrná hrubá měsíční mzda na přepočtené počty zaměstnanců" xr:uid="{F71BA3D9-B6DC-412D-9FC9-285797B3C63A}"/>
    <hyperlink ref="AP14" r:id="rId7" display="Průměrná hrubá měsíční mzda na přepočtené počty zaměstnanců" xr:uid="{E07F26FE-30E8-4340-8378-4C48B14AA123}"/>
    <hyperlink ref="AP15" r:id="rId8" display="Průměrná hrubá měsíční mzda na přepočtené počty zaměstnanců" xr:uid="{4367FD56-0AF5-4322-AE98-3D442F633CC8}"/>
    <hyperlink ref="AP16" r:id="rId9" display="Průměrná hrubá měsíční mzda na přepočtené počty zaměstnanců" xr:uid="{B6298132-E0CA-4D0C-B660-6E7B974B8DC2}"/>
    <hyperlink ref="AP17" r:id="rId10" display="Průměrná hrubá měsíční mzda na přepočtené počty zaměstnanců" xr:uid="{A5D45ADF-D00D-47D5-BC46-548BB8F69C62}"/>
    <hyperlink ref="AP18" r:id="rId11" display="Průměrná hrubá měsíční mzda na přepočtené počty zaměstnanců" xr:uid="{EB6C2C08-01F5-47A4-9E84-286D9913DFBA}"/>
    <hyperlink ref="AP19" r:id="rId12" xr:uid="{09B58298-AC10-4015-93F7-EAB3B087673E}"/>
    <hyperlink ref="AP23" r:id="rId13" xr:uid="{F837116F-63DB-4DF1-BEAD-2E693E29EFAE}"/>
    <hyperlink ref="AP25" r:id="rId14" xr:uid="{8C632305-8402-44F1-A4A4-C923A6580C89}"/>
    <hyperlink ref="AP26" r:id="rId15" xr:uid="{16E73FBA-B28E-44B7-B340-FAF5506BB36E}"/>
    <hyperlink ref="AP27" r:id="rId16" xr:uid="{224D925C-208E-4758-BE67-88005A10BDF7}"/>
    <hyperlink ref="AP4" r:id="rId17" xr:uid="{D1F423C6-745F-4573-9707-E6605EFBD816}"/>
    <hyperlink ref="AP7" r:id="rId18" xr:uid="{8E65EDF1-5CA6-4843-BFE5-69AA94672617}"/>
    <hyperlink ref="AP24" r:id="rId19" xr:uid="{B366AC32-45D5-44A1-82A8-184BBF745008}"/>
  </hyperlinks>
  <pageMargins left="0.7" right="0.7" top="0.78740157499999996" bottom="0.78740157499999996" header="0.3" footer="0.3"/>
  <pageSetup paperSize="9" orientation="portrait"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91BE-94A9-4B56-8361-4AD89620357C}">
  <sheetPr>
    <tabColor theme="1"/>
  </sheetPr>
  <dimension ref="A1:AR123"/>
  <sheetViews>
    <sheetView showGridLines="0" zoomScaleNormal="100" workbookViewId="0">
      <pane xSplit="4" topLeftCell="E1" activePane="topRight" state="frozen"/>
      <selection pane="topRight" activeCell="AN1" sqref="AN1:AQ122"/>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3" width="10.6640625" style="1" customWidth="1"/>
    <col min="44" max="44" width="2.6640625" style="1" customWidth="1"/>
    <col min="45" max="16384" width="9.109375" style="1" hidden="1"/>
  </cols>
  <sheetData>
    <row r="1" spans="1:43" x14ac:dyDescent="0.3">
      <c r="A1" s="138" t="s">
        <v>599</v>
      </c>
      <c r="B1" s="139"/>
      <c r="C1" s="139"/>
      <c r="D1" s="151"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80"/>
      <c r="AN1" s="1017" t="s">
        <v>77</v>
      </c>
      <c r="AO1" s="1018"/>
      <c r="AP1" s="1018"/>
      <c r="AQ1" s="1019"/>
    </row>
    <row r="2" spans="1:43"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81" t="s">
        <v>79</v>
      </c>
      <c r="AN2" s="884" t="s">
        <v>80</v>
      </c>
      <c r="AO2" s="884" t="s">
        <v>81</v>
      </c>
      <c r="AP2" s="884" t="s">
        <v>82</v>
      </c>
      <c r="AQ2" s="917" t="s">
        <v>83</v>
      </c>
    </row>
    <row r="3" spans="1:43" ht="15" thickTop="1" x14ac:dyDescent="0.3">
      <c r="A3" s="3">
        <v>1</v>
      </c>
      <c r="B3" s="44" t="s">
        <v>84</v>
      </c>
      <c r="C3" s="62">
        <v>1.1000000000000001</v>
      </c>
      <c r="D3" s="63" t="s">
        <v>85</v>
      </c>
      <c r="E3" s="82">
        <f>E45+E87</f>
        <v>0</v>
      </c>
      <c r="F3" s="50">
        <f t="shared" ref="F3:AK3" si="0">F45+F87</f>
        <v>0</v>
      </c>
      <c r="G3" s="50">
        <f t="shared" si="0"/>
        <v>0</v>
      </c>
      <c r="H3" s="50">
        <f t="shared" si="0"/>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135">
        <f t="shared" ref="AM3:AM29" si="1">IFERROR(SUMPRODUCT(E3:AK3,E$37:AK$37)/SUM(E$37:AK$37),0)</f>
        <v>0</v>
      </c>
      <c r="AN3" s="907">
        <f>'Model výchozí (MV)'!AP3</f>
        <v>0</v>
      </c>
      <c r="AO3" s="908">
        <f>'Model výchozí (MV)'!AQ3</f>
        <v>0</v>
      </c>
      <c r="AP3" s="908">
        <f>'Model výchozí (MV)'!AR3</f>
        <v>0</v>
      </c>
      <c r="AQ3" s="909">
        <f>1-SUM(AN3:AP3)</f>
        <v>1</v>
      </c>
    </row>
    <row r="4" spans="1:43" x14ac:dyDescent="0.3">
      <c r="A4" s="4"/>
      <c r="B4" s="45"/>
      <c r="C4" s="64">
        <v>1.2</v>
      </c>
      <c r="D4" s="65" t="s">
        <v>86</v>
      </c>
      <c r="E4" s="84">
        <f t="shared" ref="E4:AK4" si="2">E46+E88</f>
        <v>0</v>
      </c>
      <c r="F4" s="103">
        <f t="shared" si="2"/>
        <v>0</v>
      </c>
      <c r="G4" s="103">
        <f t="shared" si="2"/>
        <v>0</v>
      </c>
      <c r="H4" s="103">
        <f t="shared" si="2"/>
        <v>0</v>
      </c>
      <c r="I4" s="103">
        <f t="shared" si="2"/>
        <v>0</v>
      </c>
      <c r="J4" s="103">
        <f t="shared" si="2"/>
        <v>0</v>
      </c>
      <c r="K4" s="103">
        <f t="shared" si="2"/>
        <v>0</v>
      </c>
      <c r="L4" s="103">
        <f t="shared" si="2"/>
        <v>0</v>
      </c>
      <c r="M4" s="103">
        <f t="shared" si="2"/>
        <v>0</v>
      </c>
      <c r="N4" s="103">
        <f t="shared" si="2"/>
        <v>0</v>
      </c>
      <c r="O4" s="103">
        <f t="shared" si="2"/>
        <v>0</v>
      </c>
      <c r="P4" s="103">
        <f t="shared" si="2"/>
        <v>0</v>
      </c>
      <c r="Q4" s="103">
        <f t="shared" si="2"/>
        <v>0</v>
      </c>
      <c r="R4" s="103">
        <f t="shared" si="2"/>
        <v>0</v>
      </c>
      <c r="S4" s="103">
        <f t="shared" si="2"/>
        <v>0</v>
      </c>
      <c r="T4" s="103">
        <f t="shared" si="2"/>
        <v>0</v>
      </c>
      <c r="U4" s="103">
        <f t="shared" si="2"/>
        <v>0</v>
      </c>
      <c r="V4" s="103">
        <f t="shared" si="2"/>
        <v>0</v>
      </c>
      <c r="W4" s="103">
        <f t="shared" si="2"/>
        <v>0</v>
      </c>
      <c r="X4" s="103">
        <f t="shared" si="2"/>
        <v>0</v>
      </c>
      <c r="Y4" s="103">
        <f t="shared" si="2"/>
        <v>0</v>
      </c>
      <c r="Z4" s="103">
        <f t="shared" si="2"/>
        <v>0</v>
      </c>
      <c r="AA4" s="103">
        <f t="shared" si="2"/>
        <v>0</v>
      </c>
      <c r="AB4" s="103">
        <f t="shared" si="2"/>
        <v>0</v>
      </c>
      <c r="AC4" s="103">
        <f t="shared" si="2"/>
        <v>0</v>
      </c>
      <c r="AD4" s="103">
        <f t="shared" si="2"/>
        <v>0</v>
      </c>
      <c r="AE4" s="103">
        <f t="shared" si="2"/>
        <v>0</v>
      </c>
      <c r="AF4" s="103">
        <f t="shared" si="2"/>
        <v>0</v>
      </c>
      <c r="AG4" s="103">
        <f t="shared" si="2"/>
        <v>0</v>
      </c>
      <c r="AH4" s="103">
        <f t="shared" si="2"/>
        <v>0</v>
      </c>
      <c r="AI4" s="103">
        <f t="shared" si="2"/>
        <v>0</v>
      </c>
      <c r="AJ4" s="103">
        <f t="shared" si="2"/>
        <v>0</v>
      </c>
      <c r="AK4" s="85">
        <f t="shared" si="2"/>
        <v>0</v>
      </c>
      <c r="AL4" s="84">
        <f t="shared" ref="AL4:AL28" si="3">SUM(E4:AK4)</f>
        <v>0</v>
      </c>
      <c r="AM4" s="136">
        <f t="shared" si="1"/>
        <v>0</v>
      </c>
      <c r="AN4" s="910">
        <f>'Model výchozí (MV)'!AP4</f>
        <v>0</v>
      </c>
      <c r="AO4" s="911">
        <f>'Model výchozí (MV)'!AQ4</f>
        <v>0</v>
      </c>
      <c r="AP4" s="911">
        <f>'Model výchozí (MV)'!AR4</f>
        <v>0</v>
      </c>
      <c r="AQ4" s="912">
        <f t="shared" ref="AQ4:AQ28" si="4">1-SUM(AN4:AP4)</f>
        <v>1</v>
      </c>
    </row>
    <row r="5" spans="1:43" x14ac:dyDescent="0.3">
      <c r="A5" s="4">
        <v>2</v>
      </c>
      <c r="B5" s="45" t="s">
        <v>87</v>
      </c>
      <c r="C5" s="64"/>
      <c r="D5" s="65"/>
      <c r="E5" s="84">
        <f t="shared" ref="E5:AK5" si="5">E47+E89</f>
        <v>0</v>
      </c>
      <c r="F5" s="103">
        <f t="shared" si="5"/>
        <v>0</v>
      </c>
      <c r="G5" s="103">
        <f t="shared" si="5"/>
        <v>0</v>
      </c>
      <c r="H5" s="103">
        <f t="shared" si="5"/>
        <v>0</v>
      </c>
      <c r="I5" s="103">
        <f t="shared" si="5"/>
        <v>0</v>
      </c>
      <c r="J5" s="103">
        <f t="shared" si="5"/>
        <v>0</v>
      </c>
      <c r="K5" s="103">
        <f t="shared" si="5"/>
        <v>0</v>
      </c>
      <c r="L5" s="103">
        <f t="shared" si="5"/>
        <v>0</v>
      </c>
      <c r="M5" s="103">
        <f t="shared" si="5"/>
        <v>0</v>
      </c>
      <c r="N5" s="103">
        <f t="shared" si="5"/>
        <v>0</v>
      </c>
      <c r="O5" s="103">
        <f t="shared" si="5"/>
        <v>0</v>
      </c>
      <c r="P5" s="103">
        <f t="shared" si="5"/>
        <v>0</v>
      </c>
      <c r="Q5" s="103">
        <f t="shared" si="5"/>
        <v>0</v>
      </c>
      <c r="R5" s="103">
        <f t="shared" si="5"/>
        <v>0</v>
      </c>
      <c r="S5" s="103">
        <f t="shared" si="5"/>
        <v>0</v>
      </c>
      <c r="T5" s="103">
        <f t="shared" si="5"/>
        <v>0</v>
      </c>
      <c r="U5" s="103">
        <f t="shared" si="5"/>
        <v>0</v>
      </c>
      <c r="V5" s="103">
        <f t="shared" si="5"/>
        <v>0</v>
      </c>
      <c r="W5" s="103">
        <f t="shared" si="5"/>
        <v>0</v>
      </c>
      <c r="X5" s="103">
        <f t="shared" si="5"/>
        <v>0</v>
      </c>
      <c r="Y5" s="103">
        <f t="shared" si="5"/>
        <v>0</v>
      </c>
      <c r="Z5" s="103">
        <f t="shared" si="5"/>
        <v>0</v>
      </c>
      <c r="AA5" s="103">
        <f t="shared" si="5"/>
        <v>0</v>
      </c>
      <c r="AB5" s="103">
        <f t="shared" si="5"/>
        <v>0</v>
      </c>
      <c r="AC5" s="103">
        <f t="shared" si="5"/>
        <v>0</v>
      </c>
      <c r="AD5" s="103">
        <f t="shared" si="5"/>
        <v>0</v>
      </c>
      <c r="AE5" s="103">
        <f t="shared" si="5"/>
        <v>0</v>
      </c>
      <c r="AF5" s="103">
        <f t="shared" si="5"/>
        <v>0</v>
      </c>
      <c r="AG5" s="103">
        <f t="shared" si="5"/>
        <v>0</v>
      </c>
      <c r="AH5" s="103">
        <f t="shared" si="5"/>
        <v>0</v>
      </c>
      <c r="AI5" s="103">
        <f t="shared" si="5"/>
        <v>0</v>
      </c>
      <c r="AJ5" s="103">
        <f t="shared" si="5"/>
        <v>0</v>
      </c>
      <c r="AK5" s="85">
        <f t="shared" si="5"/>
        <v>0</v>
      </c>
      <c r="AL5" s="84">
        <f t="shared" si="3"/>
        <v>0</v>
      </c>
      <c r="AM5" s="136">
        <f t="shared" si="1"/>
        <v>0</v>
      </c>
      <c r="AN5" s="910">
        <f>'Model výchozí (MV)'!AP5</f>
        <v>0</v>
      </c>
      <c r="AO5" s="911">
        <f>'Model výchozí (MV)'!AQ5</f>
        <v>0</v>
      </c>
      <c r="AP5" s="911">
        <f>'Model výchozí (MV)'!AR5</f>
        <v>0</v>
      </c>
      <c r="AQ5" s="912">
        <f t="shared" si="4"/>
        <v>1</v>
      </c>
    </row>
    <row r="6" spans="1:43" x14ac:dyDescent="0.3">
      <c r="A6" s="4">
        <v>3</v>
      </c>
      <c r="B6" s="45" t="s">
        <v>88</v>
      </c>
      <c r="C6" s="64"/>
      <c r="D6" s="65"/>
      <c r="E6" s="84">
        <f t="shared" ref="E6:AK6" si="6">E48+E90</f>
        <v>0</v>
      </c>
      <c r="F6" s="103">
        <f t="shared" si="6"/>
        <v>0</v>
      </c>
      <c r="G6" s="103">
        <f t="shared" si="6"/>
        <v>0</v>
      </c>
      <c r="H6" s="103">
        <f t="shared" si="6"/>
        <v>0</v>
      </c>
      <c r="I6" s="103">
        <f t="shared" si="6"/>
        <v>0</v>
      </c>
      <c r="J6" s="103">
        <f t="shared" si="6"/>
        <v>0</v>
      </c>
      <c r="K6" s="103">
        <f t="shared" si="6"/>
        <v>0</v>
      </c>
      <c r="L6" s="103">
        <f t="shared" si="6"/>
        <v>0</v>
      </c>
      <c r="M6" s="103">
        <f t="shared" si="6"/>
        <v>0</v>
      </c>
      <c r="N6" s="103">
        <f t="shared" si="6"/>
        <v>0</v>
      </c>
      <c r="O6" s="103">
        <f t="shared" si="6"/>
        <v>0</v>
      </c>
      <c r="P6" s="103">
        <f t="shared" si="6"/>
        <v>0</v>
      </c>
      <c r="Q6" s="103">
        <f t="shared" si="6"/>
        <v>0</v>
      </c>
      <c r="R6" s="103">
        <f t="shared" si="6"/>
        <v>0</v>
      </c>
      <c r="S6" s="103">
        <f t="shared" si="6"/>
        <v>0</v>
      </c>
      <c r="T6" s="103">
        <f t="shared" si="6"/>
        <v>0</v>
      </c>
      <c r="U6" s="103">
        <f t="shared" si="6"/>
        <v>0</v>
      </c>
      <c r="V6" s="103">
        <f t="shared" si="6"/>
        <v>0</v>
      </c>
      <c r="W6" s="103">
        <f t="shared" si="6"/>
        <v>0</v>
      </c>
      <c r="X6" s="103">
        <f t="shared" si="6"/>
        <v>0</v>
      </c>
      <c r="Y6" s="103">
        <f t="shared" si="6"/>
        <v>0</v>
      </c>
      <c r="Z6" s="103">
        <f t="shared" si="6"/>
        <v>0</v>
      </c>
      <c r="AA6" s="103">
        <f t="shared" si="6"/>
        <v>0</v>
      </c>
      <c r="AB6" s="103">
        <f t="shared" si="6"/>
        <v>0</v>
      </c>
      <c r="AC6" s="103">
        <f t="shared" si="6"/>
        <v>0</v>
      </c>
      <c r="AD6" s="103">
        <f t="shared" si="6"/>
        <v>0</v>
      </c>
      <c r="AE6" s="103">
        <f t="shared" si="6"/>
        <v>0</v>
      </c>
      <c r="AF6" s="103">
        <f t="shared" si="6"/>
        <v>0</v>
      </c>
      <c r="AG6" s="103">
        <f t="shared" si="6"/>
        <v>0</v>
      </c>
      <c r="AH6" s="103">
        <f t="shared" si="6"/>
        <v>0</v>
      </c>
      <c r="AI6" s="103">
        <f t="shared" si="6"/>
        <v>0</v>
      </c>
      <c r="AJ6" s="103">
        <f t="shared" si="6"/>
        <v>0</v>
      </c>
      <c r="AK6" s="85">
        <f t="shared" si="6"/>
        <v>0</v>
      </c>
      <c r="AL6" s="84">
        <f t="shared" si="3"/>
        <v>0</v>
      </c>
      <c r="AM6" s="136">
        <f t="shared" si="1"/>
        <v>0</v>
      </c>
      <c r="AN6" s="910">
        <f>'Model výchozí (MV)'!AP6</f>
        <v>0</v>
      </c>
      <c r="AO6" s="911">
        <f>'Model výchozí (MV)'!AQ6</f>
        <v>0</v>
      </c>
      <c r="AP6" s="911">
        <f>'Model výchozí (MV)'!AR6</f>
        <v>0</v>
      </c>
      <c r="AQ6" s="912">
        <f t="shared" si="4"/>
        <v>1</v>
      </c>
    </row>
    <row r="7" spans="1:43" x14ac:dyDescent="0.3">
      <c r="A7" s="4">
        <v>4</v>
      </c>
      <c r="B7" s="45" t="s">
        <v>89</v>
      </c>
      <c r="C7" s="64"/>
      <c r="D7" s="65"/>
      <c r="E7" s="84">
        <f t="shared" ref="E7:AK7" si="7">E49+E91</f>
        <v>0</v>
      </c>
      <c r="F7" s="103">
        <f t="shared" si="7"/>
        <v>0</v>
      </c>
      <c r="G7" s="103">
        <f t="shared" si="7"/>
        <v>0</v>
      </c>
      <c r="H7" s="103">
        <f t="shared" si="7"/>
        <v>0</v>
      </c>
      <c r="I7" s="103">
        <f t="shared" si="7"/>
        <v>0</v>
      </c>
      <c r="J7" s="103">
        <f t="shared" si="7"/>
        <v>0</v>
      </c>
      <c r="K7" s="103">
        <f t="shared" si="7"/>
        <v>0</v>
      </c>
      <c r="L7" s="103">
        <f t="shared" si="7"/>
        <v>0</v>
      </c>
      <c r="M7" s="103">
        <f t="shared" si="7"/>
        <v>0</v>
      </c>
      <c r="N7" s="103">
        <f t="shared" si="7"/>
        <v>0</v>
      </c>
      <c r="O7" s="103">
        <f t="shared" si="7"/>
        <v>0</v>
      </c>
      <c r="P7" s="103">
        <f t="shared" si="7"/>
        <v>0</v>
      </c>
      <c r="Q7" s="103">
        <f t="shared" si="7"/>
        <v>0</v>
      </c>
      <c r="R7" s="103">
        <f t="shared" si="7"/>
        <v>0</v>
      </c>
      <c r="S7" s="103">
        <f t="shared" si="7"/>
        <v>0</v>
      </c>
      <c r="T7" s="103">
        <f t="shared" si="7"/>
        <v>0</v>
      </c>
      <c r="U7" s="103">
        <f t="shared" si="7"/>
        <v>0</v>
      </c>
      <c r="V7" s="103">
        <f t="shared" si="7"/>
        <v>0</v>
      </c>
      <c r="W7" s="103">
        <f t="shared" si="7"/>
        <v>0</v>
      </c>
      <c r="X7" s="103">
        <f t="shared" si="7"/>
        <v>0</v>
      </c>
      <c r="Y7" s="103">
        <f t="shared" si="7"/>
        <v>0</v>
      </c>
      <c r="Z7" s="103">
        <f t="shared" si="7"/>
        <v>0</v>
      </c>
      <c r="AA7" s="103">
        <f t="shared" si="7"/>
        <v>0</v>
      </c>
      <c r="AB7" s="103">
        <f t="shared" si="7"/>
        <v>0</v>
      </c>
      <c r="AC7" s="103">
        <f t="shared" si="7"/>
        <v>0</v>
      </c>
      <c r="AD7" s="103">
        <f t="shared" si="7"/>
        <v>0</v>
      </c>
      <c r="AE7" s="103">
        <f t="shared" si="7"/>
        <v>0</v>
      </c>
      <c r="AF7" s="103">
        <f t="shared" si="7"/>
        <v>0</v>
      </c>
      <c r="AG7" s="103">
        <f t="shared" si="7"/>
        <v>0</v>
      </c>
      <c r="AH7" s="103">
        <f t="shared" si="7"/>
        <v>0</v>
      </c>
      <c r="AI7" s="103">
        <f t="shared" si="7"/>
        <v>0</v>
      </c>
      <c r="AJ7" s="103">
        <f t="shared" si="7"/>
        <v>0</v>
      </c>
      <c r="AK7" s="85">
        <f t="shared" si="7"/>
        <v>0</v>
      </c>
      <c r="AL7" s="84">
        <f t="shared" si="3"/>
        <v>0</v>
      </c>
      <c r="AM7" s="136">
        <f t="shared" si="1"/>
        <v>0</v>
      </c>
      <c r="AN7" s="910">
        <f>'Model výchozí (MV)'!AP7</f>
        <v>0</v>
      </c>
      <c r="AO7" s="911">
        <f>'Model výchozí (MV)'!AQ7</f>
        <v>0</v>
      </c>
      <c r="AP7" s="911">
        <f>'Model výchozí (MV)'!AR7</f>
        <v>0</v>
      </c>
      <c r="AQ7" s="912">
        <f t="shared" si="4"/>
        <v>1</v>
      </c>
    </row>
    <row r="8" spans="1:43" x14ac:dyDescent="0.3">
      <c r="A8" s="4">
        <v>5</v>
      </c>
      <c r="B8" s="45" t="s">
        <v>90</v>
      </c>
      <c r="C8" s="64">
        <v>5.0999999999999996</v>
      </c>
      <c r="D8" s="66" t="s">
        <v>91</v>
      </c>
      <c r="E8" s="84">
        <f t="shared" ref="E8:AK8" si="8">E50+E92</f>
        <v>0</v>
      </c>
      <c r="F8" s="103">
        <f t="shared" si="8"/>
        <v>0</v>
      </c>
      <c r="G8" s="103">
        <f t="shared" si="8"/>
        <v>0</v>
      </c>
      <c r="H8" s="103">
        <f t="shared" si="8"/>
        <v>0</v>
      </c>
      <c r="I8" s="103">
        <f t="shared" si="8"/>
        <v>0</v>
      </c>
      <c r="J8" s="103">
        <f t="shared" si="8"/>
        <v>0</v>
      </c>
      <c r="K8" s="103">
        <f t="shared" si="8"/>
        <v>0</v>
      </c>
      <c r="L8" s="103">
        <f t="shared" si="8"/>
        <v>0</v>
      </c>
      <c r="M8" s="103">
        <f t="shared" si="8"/>
        <v>0</v>
      </c>
      <c r="N8" s="103">
        <f t="shared" si="8"/>
        <v>0</v>
      </c>
      <c r="O8" s="103">
        <f t="shared" si="8"/>
        <v>0</v>
      </c>
      <c r="P8" s="103">
        <f t="shared" si="8"/>
        <v>0</v>
      </c>
      <c r="Q8" s="103">
        <f t="shared" si="8"/>
        <v>0</v>
      </c>
      <c r="R8" s="103">
        <f t="shared" si="8"/>
        <v>0</v>
      </c>
      <c r="S8" s="103">
        <f t="shared" si="8"/>
        <v>0</v>
      </c>
      <c r="T8" s="103">
        <f t="shared" si="8"/>
        <v>0</v>
      </c>
      <c r="U8" s="103">
        <f t="shared" si="8"/>
        <v>0</v>
      </c>
      <c r="V8" s="103">
        <f t="shared" si="8"/>
        <v>0</v>
      </c>
      <c r="W8" s="103">
        <f t="shared" si="8"/>
        <v>0</v>
      </c>
      <c r="X8" s="103">
        <f t="shared" si="8"/>
        <v>0</v>
      </c>
      <c r="Y8" s="103">
        <f t="shared" si="8"/>
        <v>0</v>
      </c>
      <c r="Z8" s="103">
        <f t="shared" si="8"/>
        <v>0</v>
      </c>
      <c r="AA8" s="103">
        <f t="shared" si="8"/>
        <v>0</v>
      </c>
      <c r="AB8" s="103">
        <f t="shared" si="8"/>
        <v>0</v>
      </c>
      <c r="AC8" s="103">
        <f t="shared" si="8"/>
        <v>0</v>
      </c>
      <c r="AD8" s="103">
        <f t="shared" si="8"/>
        <v>0</v>
      </c>
      <c r="AE8" s="103">
        <f t="shared" si="8"/>
        <v>0</v>
      </c>
      <c r="AF8" s="103">
        <f t="shared" si="8"/>
        <v>0</v>
      </c>
      <c r="AG8" s="103">
        <f t="shared" si="8"/>
        <v>0</v>
      </c>
      <c r="AH8" s="103">
        <f t="shared" si="8"/>
        <v>0</v>
      </c>
      <c r="AI8" s="103">
        <f t="shared" si="8"/>
        <v>0</v>
      </c>
      <c r="AJ8" s="103">
        <f t="shared" si="8"/>
        <v>0</v>
      </c>
      <c r="AK8" s="85">
        <f t="shared" si="8"/>
        <v>0</v>
      </c>
      <c r="AL8" s="84">
        <f t="shared" si="3"/>
        <v>0</v>
      </c>
      <c r="AM8" s="136">
        <f t="shared" si="1"/>
        <v>0</v>
      </c>
      <c r="AN8" s="910">
        <f>'Model výchozí (MV)'!AP8</f>
        <v>0</v>
      </c>
      <c r="AO8" s="911">
        <f>'Model výchozí (MV)'!AQ8</f>
        <v>0</v>
      </c>
      <c r="AP8" s="911">
        <f>'Model výchozí (MV)'!AR8</f>
        <v>1</v>
      </c>
      <c r="AQ8" s="912">
        <f t="shared" si="4"/>
        <v>0</v>
      </c>
    </row>
    <row r="9" spans="1:43" x14ac:dyDescent="0.3">
      <c r="A9" s="4"/>
      <c r="B9" s="45"/>
      <c r="C9" s="64">
        <v>5.2</v>
      </c>
      <c r="D9" s="66" t="s">
        <v>92</v>
      </c>
      <c r="E9" s="84">
        <f t="shared" ref="E9:AK9" si="9">E51+E93</f>
        <v>0</v>
      </c>
      <c r="F9" s="103">
        <f t="shared" si="9"/>
        <v>0</v>
      </c>
      <c r="G9" s="103">
        <f t="shared" si="9"/>
        <v>0</v>
      </c>
      <c r="H9" s="103">
        <f t="shared" si="9"/>
        <v>0</v>
      </c>
      <c r="I9" s="103">
        <f t="shared" si="9"/>
        <v>0</v>
      </c>
      <c r="J9" s="103">
        <f t="shared" si="9"/>
        <v>0</v>
      </c>
      <c r="K9" s="103">
        <f t="shared" si="9"/>
        <v>0</v>
      </c>
      <c r="L9" s="103">
        <f t="shared" si="9"/>
        <v>0</v>
      </c>
      <c r="M9" s="103">
        <f t="shared" si="9"/>
        <v>0</v>
      </c>
      <c r="N9" s="103">
        <f t="shared" si="9"/>
        <v>0</v>
      </c>
      <c r="O9" s="103">
        <f t="shared" si="9"/>
        <v>0</v>
      </c>
      <c r="P9" s="103">
        <f t="shared" si="9"/>
        <v>0</v>
      </c>
      <c r="Q9" s="103">
        <f t="shared" si="9"/>
        <v>0</v>
      </c>
      <c r="R9" s="103">
        <f t="shared" si="9"/>
        <v>0</v>
      </c>
      <c r="S9" s="103">
        <f t="shared" si="9"/>
        <v>0</v>
      </c>
      <c r="T9" s="103">
        <f t="shared" si="9"/>
        <v>0</v>
      </c>
      <c r="U9" s="103">
        <f t="shared" si="9"/>
        <v>0</v>
      </c>
      <c r="V9" s="103">
        <f t="shared" si="9"/>
        <v>0</v>
      </c>
      <c r="W9" s="103">
        <f t="shared" si="9"/>
        <v>0</v>
      </c>
      <c r="X9" s="103">
        <f t="shared" si="9"/>
        <v>0</v>
      </c>
      <c r="Y9" s="103">
        <f t="shared" si="9"/>
        <v>0</v>
      </c>
      <c r="Z9" s="103">
        <f t="shared" si="9"/>
        <v>0</v>
      </c>
      <c r="AA9" s="103">
        <f t="shared" si="9"/>
        <v>0</v>
      </c>
      <c r="AB9" s="103">
        <f t="shared" si="9"/>
        <v>0</v>
      </c>
      <c r="AC9" s="103">
        <f t="shared" si="9"/>
        <v>0</v>
      </c>
      <c r="AD9" s="103">
        <f t="shared" si="9"/>
        <v>0</v>
      </c>
      <c r="AE9" s="103">
        <f t="shared" si="9"/>
        <v>0</v>
      </c>
      <c r="AF9" s="103">
        <f t="shared" si="9"/>
        <v>0</v>
      </c>
      <c r="AG9" s="103">
        <f t="shared" si="9"/>
        <v>0</v>
      </c>
      <c r="AH9" s="103">
        <f t="shared" si="9"/>
        <v>0</v>
      </c>
      <c r="AI9" s="103">
        <f t="shared" si="9"/>
        <v>0</v>
      </c>
      <c r="AJ9" s="103">
        <f t="shared" si="9"/>
        <v>0</v>
      </c>
      <c r="AK9" s="85">
        <f t="shared" si="9"/>
        <v>0</v>
      </c>
      <c r="AL9" s="84">
        <f t="shared" si="3"/>
        <v>0</v>
      </c>
      <c r="AM9" s="136">
        <f t="shared" si="1"/>
        <v>0</v>
      </c>
      <c r="AN9" s="910">
        <f>'Model výchozí (MV)'!AP9</f>
        <v>0</v>
      </c>
      <c r="AO9" s="911">
        <f>'Model výchozí (MV)'!AQ9</f>
        <v>0</v>
      </c>
      <c r="AP9" s="911">
        <f>'Model výchozí (MV)'!AR9</f>
        <v>0</v>
      </c>
      <c r="AQ9" s="912">
        <f t="shared" si="4"/>
        <v>1</v>
      </c>
    </row>
    <row r="10" spans="1:43" x14ac:dyDescent="0.3">
      <c r="A10" s="4">
        <v>6</v>
      </c>
      <c r="B10" s="45" t="s">
        <v>93</v>
      </c>
      <c r="C10" s="64"/>
      <c r="D10" s="65"/>
      <c r="E10" s="84">
        <f t="shared" ref="E10:AK10" si="10">E52+E94</f>
        <v>0</v>
      </c>
      <c r="F10" s="103">
        <f t="shared" si="10"/>
        <v>0</v>
      </c>
      <c r="G10" s="103">
        <f t="shared" si="10"/>
        <v>0</v>
      </c>
      <c r="H10" s="103">
        <f t="shared" si="10"/>
        <v>0</v>
      </c>
      <c r="I10" s="103">
        <f t="shared" si="10"/>
        <v>0</v>
      </c>
      <c r="J10" s="103">
        <f t="shared" si="10"/>
        <v>0</v>
      </c>
      <c r="K10" s="103">
        <f t="shared" si="10"/>
        <v>0</v>
      </c>
      <c r="L10" s="103">
        <f t="shared" si="10"/>
        <v>0</v>
      </c>
      <c r="M10" s="103">
        <f t="shared" si="10"/>
        <v>0</v>
      </c>
      <c r="N10" s="103">
        <f t="shared" si="10"/>
        <v>0</v>
      </c>
      <c r="O10" s="103">
        <f t="shared" si="10"/>
        <v>0</v>
      </c>
      <c r="P10" s="103">
        <f t="shared" si="10"/>
        <v>0</v>
      </c>
      <c r="Q10" s="103">
        <f t="shared" si="10"/>
        <v>0</v>
      </c>
      <c r="R10" s="103">
        <f t="shared" si="10"/>
        <v>0</v>
      </c>
      <c r="S10" s="103">
        <f t="shared" si="10"/>
        <v>0</v>
      </c>
      <c r="T10" s="103">
        <f t="shared" si="10"/>
        <v>0</v>
      </c>
      <c r="U10" s="103">
        <f t="shared" si="10"/>
        <v>0</v>
      </c>
      <c r="V10" s="103">
        <f t="shared" si="10"/>
        <v>0</v>
      </c>
      <c r="W10" s="103">
        <f t="shared" si="10"/>
        <v>0</v>
      </c>
      <c r="X10" s="103">
        <f t="shared" si="10"/>
        <v>0</v>
      </c>
      <c r="Y10" s="103">
        <f t="shared" si="10"/>
        <v>0</v>
      </c>
      <c r="Z10" s="103">
        <f t="shared" si="10"/>
        <v>0</v>
      </c>
      <c r="AA10" s="103">
        <f t="shared" si="10"/>
        <v>0</v>
      </c>
      <c r="AB10" s="103">
        <f t="shared" si="10"/>
        <v>0</v>
      </c>
      <c r="AC10" s="103">
        <f t="shared" si="10"/>
        <v>0</v>
      </c>
      <c r="AD10" s="103">
        <f t="shared" si="10"/>
        <v>0</v>
      </c>
      <c r="AE10" s="103">
        <f t="shared" si="10"/>
        <v>0</v>
      </c>
      <c r="AF10" s="103">
        <f t="shared" si="10"/>
        <v>0</v>
      </c>
      <c r="AG10" s="103">
        <f t="shared" si="10"/>
        <v>0</v>
      </c>
      <c r="AH10" s="103">
        <f t="shared" si="10"/>
        <v>0</v>
      </c>
      <c r="AI10" s="103">
        <f t="shared" si="10"/>
        <v>0</v>
      </c>
      <c r="AJ10" s="103">
        <f t="shared" si="10"/>
        <v>0</v>
      </c>
      <c r="AK10" s="85">
        <f t="shared" si="10"/>
        <v>0</v>
      </c>
      <c r="AL10" s="84">
        <f t="shared" si="3"/>
        <v>0</v>
      </c>
      <c r="AM10" s="136">
        <f t="shared" si="1"/>
        <v>0</v>
      </c>
      <c r="AN10" s="910">
        <f>'Model výchozí (MV)'!AP10</f>
        <v>0</v>
      </c>
      <c r="AO10" s="911">
        <f>'Model výchozí (MV)'!AQ10</f>
        <v>0</v>
      </c>
      <c r="AP10" s="911">
        <f>'Model výchozí (MV)'!AR10</f>
        <v>1</v>
      </c>
      <c r="AQ10" s="912">
        <f t="shared" si="4"/>
        <v>0</v>
      </c>
    </row>
    <row r="11" spans="1:43" x14ac:dyDescent="0.3">
      <c r="A11" s="4">
        <v>7</v>
      </c>
      <c r="B11" s="45" t="s">
        <v>94</v>
      </c>
      <c r="C11" s="64">
        <v>7.1</v>
      </c>
      <c r="D11" s="65" t="s">
        <v>95</v>
      </c>
      <c r="E11" s="84">
        <f t="shared" ref="E11:AK11" si="11">E53+E95</f>
        <v>0</v>
      </c>
      <c r="F11" s="103">
        <f t="shared" si="11"/>
        <v>0</v>
      </c>
      <c r="G11" s="103">
        <f t="shared" si="11"/>
        <v>0</v>
      </c>
      <c r="H11" s="103">
        <f t="shared" si="11"/>
        <v>0</v>
      </c>
      <c r="I11" s="103">
        <f t="shared" si="11"/>
        <v>0</v>
      </c>
      <c r="J11" s="103">
        <f t="shared" si="11"/>
        <v>0</v>
      </c>
      <c r="K11" s="103">
        <f t="shared" si="11"/>
        <v>0</v>
      </c>
      <c r="L11" s="103">
        <f t="shared" si="11"/>
        <v>0</v>
      </c>
      <c r="M11" s="103">
        <f t="shared" si="11"/>
        <v>0</v>
      </c>
      <c r="N11" s="103">
        <f t="shared" si="11"/>
        <v>0</v>
      </c>
      <c r="O11" s="103">
        <f t="shared" si="11"/>
        <v>0</v>
      </c>
      <c r="P11" s="103">
        <f t="shared" si="11"/>
        <v>0</v>
      </c>
      <c r="Q11" s="103">
        <f t="shared" si="11"/>
        <v>0</v>
      </c>
      <c r="R11" s="103">
        <f t="shared" si="11"/>
        <v>0</v>
      </c>
      <c r="S11" s="103">
        <f t="shared" si="11"/>
        <v>0</v>
      </c>
      <c r="T11" s="103">
        <f t="shared" si="11"/>
        <v>0</v>
      </c>
      <c r="U11" s="103">
        <f t="shared" si="11"/>
        <v>0</v>
      </c>
      <c r="V11" s="103">
        <f t="shared" si="11"/>
        <v>0</v>
      </c>
      <c r="W11" s="103">
        <f t="shared" si="11"/>
        <v>0</v>
      </c>
      <c r="X11" s="103">
        <f t="shared" si="11"/>
        <v>0</v>
      </c>
      <c r="Y11" s="103">
        <f t="shared" si="11"/>
        <v>0</v>
      </c>
      <c r="Z11" s="103">
        <f t="shared" si="11"/>
        <v>0</v>
      </c>
      <c r="AA11" s="103">
        <f t="shared" si="11"/>
        <v>0</v>
      </c>
      <c r="AB11" s="103">
        <f t="shared" si="11"/>
        <v>0</v>
      </c>
      <c r="AC11" s="103">
        <f t="shared" si="11"/>
        <v>0</v>
      </c>
      <c r="AD11" s="103">
        <f t="shared" si="11"/>
        <v>0</v>
      </c>
      <c r="AE11" s="103">
        <f t="shared" si="11"/>
        <v>0</v>
      </c>
      <c r="AF11" s="103">
        <f t="shared" si="11"/>
        <v>0</v>
      </c>
      <c r="AG11" s="103">
        <f t="shared" si="11"/>
        <v>0</v>
      </c>
      <c r="AH11" s="103">
        <f t="shared" si="11"/>
        <v>0</v>
      </c>
      <c r="AI11" s="103">
        <f t="shared" si="11"/>
        <v>0</v>
      </c>
      <c r="AJ11" s="103">
        <f t="shared" si="11"/>
        <v>0</v>
      </c>
      <c r="AK11" s="85">
        <f t="shared" si="11"/>
        <v>0</v>
      </c>
      <c r="AL11" s="84">
        <f t="shared" si="3"/>
        <v>0</v>
      </c>
      <c r="AM11" s="136">
        <f t="shared" si="1"/>
        <v>0</v>
      </c>
      <c r="AN11" s="910">
        <f>'Model výchozí (MV)'!AP11</f>
        <v>0</v>
      </c>
      <c r="AO11" s="911">
        <f>'Model výchozí (MV)'!AQ11</f>
        <v>0</v>
      </c>
      <c r="AP11" s="911">
        <f>'Model výchozí (MV)'!AR11</f>
        <v>0</v>
      </c>
      <c r="AQ11" s="912">
        <f t="shared" si="4"/>
        <v>1</v>
      </c>
    </row>
    <row r="12" spans="1:43" x14ac:dyDescent="0.3">
      <c r="A12" s="4"/>
      <c r="B12" s="45"/>
      <c r="C12" s="64" t="s">
        <v>96</v>
      </c>
      <c r="D12" s="65" t="s">
        <v>97</v>
      </c>
      <c r="E12" s="84">
        <f t="shared" ref="E12:AK12" si="12">E54+E96</f>
        <v>0</v>
      </c>
      <c r="F12" s="103">
        <f t="shared" si="12"/>
        <v>0</v>
      </c>
      <c r="G12" s="103">
        <f t="shared" si="12"/>
        <v>0</v>
      </c>
      <c r="H12" s="103">
        <f t="shared" si="12"/>
        <v>0</v>
      </c>
      <c r="I12" s="103">
        <f t="shared" si="12"/>
        <v>0</v>
      </c>
      <c r="J12" s="103">
        <f t="shared" si="12"/>
        <v>0</v>
      </c>
      <c r="K12" s="103">
        <f t="shared" si="12"/>
        <v>0</v>
      </c>
      <c r="L12" s="103">
        <f t="shared" si="12"/>
        <v>0</v>
      </c>
      <c r="M12" s="103">
        <f t="shared" si="12"/>
        <v>0</v>
      </c>
      <c r="N12" s="103">
        <f t="shared" si="12"/>
        <v>0</v>
      </c>
      <c r="O12" s="103">
        <f t="shared" si="12"/>
        <v>0</v>
      </c>
      <c r="P12" s="103">
        <f t="shared" si="12"/>
        <v>0</v>
      </c>
      <c r="Q12" s="103">
        <f t="shared" si="12"/>
        <v>0</v>
      </c>
      <c r="R12" s="103">
        <f t="shared" si="12"/>
        <v>0</v>
      </c>
      <c r="S12" s="103">
        <f t="shared" si="12"/>
        <v>0</v>
      </c>
      <c r="T12" s="103">
        <f t="shared" si="12"/>
        <v>0</v>
      </c>
      <c r="U12" s="103">
        <f t="shared" si="12"/>
        <v>0</v>
      </c>
      <c r="V12" s="103">
        <f t="shared" si="12"/>
        <v>0</v>
      </c>
      <c r="W12" s="103">
        <f t="shared" si="12"/>
        <v>0</v>
      </c>
      <c r="X12" s="103">
        <f t="shared" si="12"/>
        <v>0</v>
      </c>
      <c r="Y12" s="103">
        <f t="shared" si="12"/>
        <v>0</v>
      </c>
      <c r="Z12" s="103">
        <f t="shared" si="12"/>
        <v>0</v>
      </c>
      <c r="AA12" s="103">
        <f t="shared" si="12"/>
        <v>0</v>
      </c>
      <c r="AB12" s="103">
        <f t="shared" si="12"/>
        <v>0</v>
      </c>
      <c r="AC12" s="103">
        <f t="shared" si="12"/>
        <v>0</v>
      </c>
      <c r="AD12" s="103">
        <f t="shared" si="12"/>
        <v>0</v>
      </c>
      <c r="AE12" s="103">
        <f t="shared" si="12"/>
        <v>0</v>
      </c>
      <c r="AF12" s="103">
        <f t="shared" si="12"/>
        <v>0</v>
      </c>
      <c r="AG12" s="103">
        <f t="shared" si="12"/>
        <v>0</v>
      </c>
      <c r="AH12" s="103">
        <f t="shared" si="12"/>
        <v>0</v>
      </c>
      <c r="AI12" s="103">
        <f t="shared" si="12"/>
        <v>0</v>
      </c>
      <c r="AJ12" s="103">
        <f t="shared" si="12"/>
        <v>0</v>
      </c>
      <c r="AK12" s="85">
        <f t="shared" si="12"/>
        <v>0</v>
      </c>
      <c r="AL12" s="84">
        <f t="shared" si="3"/>
        <v>0</v>
      </c>
      <c r="AM12" s="136">
        <f t="shared" si="1"/>
        <v>0</v>
      </c>
      <c r="AN12" s="910">
        <f>'Model výchozí (MV)'!AP12</f>
        <v>0</v>
      </c>
      <c r="AO12" s="911">
        <f>'Model výchozí (MV)'!AQ12</f>
        <v>0</v>
      </c>
      <c r="AP12" s="911">
        <f>'Model výchozí (MV)'!AR12</f>
        <v>0</v>
      </c>
      <c r="AQ12" s="912">
        <f t="shared" si="4"/>
        <v>1</v>
      </c>
    </row>
    <row r="13" spans="1:43" x14ac:dyDescent="0.3">
      <c r="A13" s="4"/>
      <c r="B13" s="45"/>
      <c r="C13" s="64" t="s">
        <v>98</v>
      </c>
      <c r="D13" s="65" t="s">
        <v>99</v>
      </c>
      <c r="E13" s="84">
        <f t="shared" ref="E13:AK13" si="13">E55+E97</f>
        <v>0</v>
      </c>
      <c r="F13" s="103">
        <f t="shared" si="13"/>
        <v>0</v>
      </c>
      <c r="G13" s="103">
        <f t="shared" si="13"/>
        <v>0</v>
      </c>
      <c r="H13" s="103">
        <f t="shared" si="13"/>
        <v>0</v>
      </c>
      <c r="I13" s="103">
        <f t="shared" si="13"/>
        <v>0</v>
      </c>
      <c r="J13" s="103">
        <f t="shared" si="13"/>
        <v>0</v>
      </c>
      <c r="K13" s="103">
        <f t="shared" si="13"/>
        <v>0</v>
      </c>
      <c r="L13" s="103">
        <f t="shared" si="13"/>
        <v>0</v>
      </c>
      <c r="M13" s="103">
        <f t="shared" si="13"/>
        <v>0</v>
      </c>
      <c r="N13" s="103">
        <f t="shared" si="13"/>
        <v>0</v>
      </c>
      <c r="O13" s="103">
        <f t="shared" si="13"/>
        <v>0</v>
      </c>
      <c r="P13" s="103">
        <f t="shared" si="13"/>
        <v>0</v>
      </c>
      <c r="Q13" s="103">
        <f t="shared" si="13"/>
        <v>0</v>
      </c>
      <c r="R13" s="103">
        <f t="shared" si="13"/>
        <v>0</v>
      </c>
      <c r="S13" s="103">
        <f t="shared" si="13"/>
        <v>0</v>
      </c>
      <c r="T13" s="103">
        <f t="shared" si="13"/>
        <v>0</v>
      </c>
      <c r="U13" s="103">
        <f t="shared" si="13"/>
        <v>0</v>
      </c>
      <c r="V13" s="103">
        <f t="shared" si="13"/>
        <v>0</v>
      </c>
      <c r="W13" s="103">
        <f t="shared" si="13"/>
        <v>0</v>
      </c>
      <c r="X13" s="103">
        <f t="shared" si="13"/>
        <v>0</v>
      </c>
      <c r="Y13" s="103">
        <f t="shared" si="13"/>
        <v>0</v>
      </c>
      <c r="Z13" s="103">
        <f t="shared" si="13"/>
        <v>0</v>
      </c>
      <c r="AA13" s="103">
        <f t="shared" si="13"/>
        <v>0</v>
      </c>
      <c r="AB13" s="103">
        <f t="shared" si="13"/>
        <v>0</v>
      </c>
      <c r="AC13" s="103">
        <f t="shared" si="13"/>
        <v>0</v>
      </c>
      <c r="AD13" s="103">
        <f t="shared" si="13"/>
        <v>0</v>
      </c>
      <c r="AE13" s="103">
        <f t="shared" si="13"/>
        <v>0</v>
      </c>
      <c r="AF13" s="103">
        <f t="shared" si="13"/>
        <v>0</v>
      </c>
      <c r="AG13" s="103">
        <f t="shared" si="13"/>
        <v>0</v>
      </c>
      <c r="AH13" s="103">
        <f t="shared" si="13"/>
        <v>0</v>
      </c>
      <c r="AI13" s="103">
        <f t="shared" si="13"/>
        <v>0</v>
      </c>
      <c r="AJ13" s="103">
        <f t="shared" si="13"/>
        <v>0</v>
      </c>
      <c r="AK13" s="85">
        <f t="shared" si="13"/>
        <v>0</v>
      </c>
      <c r="AL13" s="84">
        <f t="shared" si="3"/>
        <v>0</v>
      </c>
      <c r="AM13" s="136">
        <f t="shared" si="1"/>
        <v>0</v>
      </c>
      <c r="AN13" s="910">
        <f>'Model výchozí (MV)'!AP13</f>
        <v>0</v>
      </c>
      <c r="AO13" s="911">
        <f>'Model výchozí (MV)'!AQ13</f>
        <v>0</v>
      </c>
      <c r="AP13" s="911">
        <f>'Model výchozí (MV)'!AR13</f>
        <v>0</v>
      </c>
      <c r="AQ13" s="912">
        <f t="shared" si="4"/>
        <v>1</v>
      </c>
    </row>
    <row r="14" spans="1:43" x14ac:dyDescent="0.3">
      <c r="A14" s="4"/>
      <c r="B14" s="45"/>
      <c r="C14" s="64" t="s">
        <v>100</v>
      </c>
      <c r="D14" s="65" t="s">
        <v>101</v>
      </c>
      <c r="E14" s="84">
        <f t="shared" ref="E14:AK14" si="14">E56+E98</f>
        <v>0</v>
      </c>
      <c r="F14" s="103">
        <f t="shared" si="14"/>
        <v>0</v>
      </c>
      <c r="G14" s="103">
        <f t="shared" si="14"/>
        <v>0</v>
      </c>
      <c r="H14" s="103">
        <f t="shared" si="14"/>
        <v>0</v>
      </c>
      <c r="I14" s="103">
        <f t="shared" si="14"/>
        <v>0</v>
      </c>
      <c r="J14" s="103">
        <f t="shared" si="14"/>
        <v>0</v>
      </c>
      <c r="K14" s="103">
        <f t="shared" si="14"/>
        <v>0</v>
      </c>
      <c r="L14" s="103">
        <f t="shared" si="14"/>
        <v>0</v>
      </c>
      <c r="M14" s="103">
        <f t="shared" si="14"/>
        <v>0</v>
      </c>
      <c r="N14" s="103">
        <f t="shared" si="14"/>
        <v>0</v>
      </c>
      <c r="O14" s="103">
        <f t="shared" si="14"/>
        <v>0</v>
      </c>
      <c r="P14" s="103">
        <f t="shared" si="14"/>
        <v>0</v>
      </c>
      <c r="Q14" s="103">
        <f t="shared" si="14"/>
        <v>0</v>
      </c>
      <c r="R14" s="103">
        <f t="shared" si="14"/>
        <v>0</v>
      </c>
      <c r="S14" s="103">
        <f t="shared" si="14"/>
        <v>0</v>
      </c>
      <c r="T14" s="103">
        <f t="shared" si="14"/>
        <v>0</v>
      </c>
      <c r="U14" s="103">
        <f t="shared" si="14"/>
        <v>0</v>
      </c>
      <c r="V14" s="103">
        <f t="shared" si="14"/>
        <v>0</v>
      </c>
      <c r="W14" s="103">
        <f t="shared" si="14"/>
        <v>0</v>
      </c>
      <c r="X14" s="103">
        <f t="shared" si="14"/>
        <v>0</v>
      </c>
      <c r="Y14" s="103">
        <f t="shared" si="14"/>
        <v>0</v>
      </c>
      <c r="Z14" s="103">
        <f t="shared" si="14"/>
        <v>0</v>
      </c>
      <c r="AA14" s="103">
        <f t="shared" si="14"/>
        <v>0</v>
      </c>
      <c r="AB14" s="103">
        <f t="shared" si="14"/>
        <v>0</v>
      </c>
      <c r="AC14" s="103">
        <f t="shared" si="14"/>
        <v>0</v>
      </c>
      <c r="AD14" s="103">
        <f t="shared" si="14"/>
        <v>0</v>
      </c>
      <c r="AE14" s="103">
        <f t="shared" si="14"/>
        <v>0</v>
      </c>
      <c r="AF14" s="103">
        <f t="shared" si="14"/>
        <v>0</v>
      </c>
      <c r="AG14" s="103">
        <f t="shared" si="14"/>
        <v>0</v>
      </c>
      <c r="AH14" s="103">
        <f t="shared" si="14"/>
        <v>0</v>
      </c>
      <c r="AI14" s="103">
        <f t="shared" si="14"/>
        <v>0</v>
      </c>
      <c r="AJ14" s="103">
        <f t="shared" si="14"/>
        <v>0</v>
      </c>
      <c r="AK14" s="85">
        <f t="shared" si="14"/>
        <v>0</v>
      </c>
      <c r="AL14" s="84">
        <f t="shared" si="3"/>
        <v>0</v>
      </c>
      <c r="AM14" s="136">
        <f t="shared" si="1"/>
        <v>0</v>
      </c>
      <c r="AN14" s="910">
        <f>'Model výchozí (MV)'!AP14</f>
        <v>0</v>
      </c>
      <c r="AO14" s="911">
        <f>'Model výchozí (MV)'!AQ14</f>
        <v>0</v>
      </c>
      <c r="AP14" s="911">
        <f>'Model výchozí (MV)'!AR14</f>
        <v>0</v>
      </c>
      <c r="AQ14" s="912">
        <f t="shared" si="4"/>
        <v>1</v>
      </c>
    </row>
    <row r="15" spans="1:43" x14ac:dyDescent="0.3">
      <c r="A15" s="4">
        <v>8</v>
      </c>
      <c r="B15" s="45" t="s">
        <v>102</v>
      </c>
      <c r="C15" s="64">
        <v>8.1</v>
      </c>
      <c r="D15" s="65" t="s">
        <v>95</v>
      </c>
      <c r="E15" s="84">
        <f t="shared" ref="E15:AK15" si="15">E57+E99</f>
        <v>0</v>
      </c>
      <c r="F15" s="103">
        <f t="shared" si="15"/>
        <v>0</v>
      </c>
      <c r="G15" s="103">
        <f t="shared" si="15"/>
        <v>0</v>
      </c>
      <c r="H15" s="103">
        <f t="shared" si="15"/>
        <v>0</v>
      </c>
      <c r="I15" s="103">
        <f t="shared" si="15"/>
        <v>0</v>
      </c>
      <c r="J15" s="103">
        <f t="shared" si="15"/>
        <v>0</v>
      </c>
      <c r="K15" s="103">
        <f t="shared" si="15"/>
        <v>0</v>
      </c>
      <c r="L15" s="103">
        <f t="shared" si="15"/>
        <v>0</v>
      </c>
      <c r="M15" s="103">
        <f t="shared" si="15"/>
        <v>0</v>
      </c>
      <c r="N15" s="103">
        <f t="shared" si="15"/>
        <v>0</v>
      </c>
      <c r="O15" s="103">
        <f t="shared" si="15"/>
        <v>0</v>
      </c>
      <c r="P15" s="103">
        <f t="shared" si="15"/>
        <v>0</v>
      </c>
      <c r="Q15" s="103">
        <f t="shared" si="15"/>
        <v>0</v>
      </c>
      <c r="R15" s="103">
        <f t="shared" si="15"/>
        <v>0</v>
      </c>
      <c r="S15" s="103">
        <f t="shared" si="15"/>
        <v>0</v>
      </c>
      <c r="T15" s="103">
        <f t="shared" si="15"/>
        <v>0</v>
      </c>
      <c r="U15" s="103">
        <f t="shared" si="15"/>
        <v>0</v>
      </c>
      <c r="V15" s="103">
        <f t="shared" si="15"/>
        <v>0</v>
      </c>
      <c r="W15" s="103">
        <f t="shared" si="15"/>
        <v>0</v>
      </c>
      <c r="X15" s="103">
        <f t="shared" si="15"/>
        <v>0</v>
      </c>
      <c r="Y15" s="103">
        <f t="shared" si="15"/>
        <v>0</v>
      </c>
      <c r="Z15" s="103">
        <f t="shared" si="15"/>
        <v>0</v>
      </c>
      <c r="AA15" s="103">
        <f t="shared" si="15"/>
        <v>0</v>
      </c>
      <c r="AB15" s="103">
        <f t="shared" si="15"/>
        <v>0</v>
      </c>
      <c r="AC15" s="103">
        <f t="shared" si="15"/>
        <v>0</v>
      </c>
      <c r="AD15" s="103">
        <f t="shared" si="15"/>
        <v>0</v>
      </c>
      <c r="AE15" s="103">
        <f t="shared" si="15"/>
        <v>0</v>
      </c>
      <c r="AF15" s="103">
        <f t="shared" si="15"/>
        <v>0</v>
      </c>
      <c r="AG15" s="103">
        <f t="shared" si="15"/>
        <v>0</v>
      </c>
      <c r="AH15" s="103">
        <f t="shared" si="15"/>
        <v>0</v>
      </c>
      <c r="AI15" s="103">
        <f t="shared" si="15"/>
        <v>0</v>
      </c>
      <c r="AJ15" s="103">
        <f t="shared" si="15"/>
        <v>0</v>
      </c>
      <c r="AK15" s="85">
        <f t="shared" si="15"/>
        <v>0</v>
      </c>
      <c r="AL15" s="84">
        <f t="shared" si="3"/>
        <v>0</v>
      </c>
      <c r="AM15" s="136">
        <f t="shared" si="1"/>
        <v>0</v>
      </c>
      <c r="AN15" s="910">
        <f>'Model výchozí (MV)'!AP15</f>
        <v>0</v>
      </c>
      <c r="AO15" s="911">
        <f>'Model výchozí (MV)'!AQ15</f>
        <v>0</v>
      </c>
      <c r="AP15" s="911">
        <f>'Model výchozí (MV)'!AR15</f>
        <v>0</v>
      </c>
      <c r="AQ15" s="912">
        <f t="shared" si="4"/>
        <v>1</v>
      </c>
    </row>
    <row r="16" spans="1:43" x14ac:dyDescent="0.3">
      <c r="A16" s="4"/>
      <c r="B16" s="45"/>
      <c r="C16" s="64" t="s">
        <v>103</v>
      </c>
      <c r="D16" s="65" t="s">
        <v>97</v>
      </c>
      <c r="E16" s="84">
        <f t="shared" ref="E16:AK16" si="16">E58+E100</f>
        <v>0</v>
      </c>
      <c r="F16" s="103">
        <f t="shared" si="16"/>
        <v>0</v>
      </c>
      <c r="G16" s="103">
        <f t="shared" si="16"/>
        <v>0</v>
      </c>
      <c r="H16" s="103">
        <f t="shared" si="16"/>
        <v>0</v>
      </c>
      <c r="I16" s="103">
        <f t="shared" si="16"/>
        <v>0</v>
      </c>
      <c r="J16" s="103">
        <f t="shared" si="16"/>
        <v>0</v>
      </c>
      <c r="K16" s="103">
        <f t="shared" si="16"/>
        <v>0</v>
      </c>
      <c r="L16" s="103">
        <f t="shared" si="16"/>
        <v>0</v>
      </c>
      <c r="M16" s="103">
        <f t="shared" si="16"/>
        <v>0</v>
      </c>
      <c r="N16" s="103">
        <f t="shared" si="16"/>
        <v>0</v>
      </c>
      <c r="O16" s="103">
        <f t="shared" si="16"/>
        <v>0</v>
      </c>
      <c r="P16" s="103">
        <f t="shared" si="16"/>
        <v>0</v>
      </c>
      <c r="Q16" s="103">
        <f t="shared" si="16"/>
        <v>0</v>
      </c>
      <c r="R16" s="103">
        <f t="shared" si="16"/>
        <v>0</v>
      </c>
      <c r="S16" s="103">
        <f t="shared" si="16"/>
        <v>0</v>
      </c>
      <c r="T16" s="103">
        <f t="shared" si="16"/>
        <v>0</v>
      </c>
      <c r="U16" s="103">
        <f t="shared" si="16"/>
        <v>0</v>
      </c>
      <c r="V16" s="103">
        <f t="shared" si="16"/>
        <v>0</v>
      </c>
      <c r="W16" s="103">
        <f t="shared" si="16"/>
        <v>0</v>
      </c>
      <c r="X16" s="103">
        <f t="shared" si="16"/>
        <v>0</v>
      </c>
      <c r="Y16" s="103">
        <f t="shared" si="16"/>
        <v>0</v>
      </c>
      <c r="Z16" s="103">
        <f t="shared" si="16"/>
        <v>0</v>
      </c>
      <c r="AA16" s="103">
        <f t="shared" si="16"/>
        <v>0</v>
      </c>
      <c r="AB16" s="103">
        <f t="shared" si="16"/>
        <v>0</v>
      </c>
      <c r="AC16" s="103">
        <f t="shared" si="16"/>
        <v>0</v>
      </c>
      <c r="AD16" s="103">
        <f t="shared" si="16"/>
        <v>0</v>
      </c>
      <c r="AE16" s="103">
        <f t="shared" si="16"/>
        <v>0</v>
      </c>
      <c r="AF16" s="103">
        <f t="shared" si="16"/>
        <v>0</v>
      </c>
      <c r="AG16" s="103">
        <f t="shared" si="16"/>
        <v>0</v>
      </c>
      <c r="AH16" s="103">
        <f t="shared" si="16"/>
        <v>0</v>
      </c>
      <c r="AI16" s="103">
        <f t="shared" si="16"/>
        <v>0</v>
      </c>
      <c r="AJ16" s="103">
        <f t="shared" si="16"/>
        <v>0</v>
      </c>
      <c r="AK16" s="85">
        <f t="shared" si="16"/>
        <v>0</v>
      </c>
      <c r="AL16" s="84">
        <f t="shared" si="3"/>
        <v>0</v>
      </c>
      <c r="AM16" s="136">
        <f t="shared" si="1"/>
        <v>0</v>
      </c>
      <c r="AN16" s="910">
        <f>'Model výchozí (MV)'!AP16</f>
        <v>0</v>
      </c>
      <c r="AO16" s="911">
        <f>'Model výchozí (MV)'!AQ16</f>
        <v>0</v>
      </c>
      <c r="AP16" s="911">
        <f>'Model výchozí (MV)'!AR16</f>
        <v>0</v>
      </c>
      <c r="AQ16" s="912">
        <f t="shared" si="4"/>
        <v>1</v>
      </c>
    </row>
    <row r="17" spans="1:43" x14ac:dyDescent="0.3">
      <c r="A17" s="4"/>
      <c r="B17" s="45"/>
      <c r="C17" s="64" t="s">
        <v>104</v>
      </c>
      <c r="D17" s="65" t="s">
        <v>99</v>
      </c>
      <c r="E17" s="84">
        <f t="shared" ref="E17:AK17" si="17">E59+E101</f>
        <v>0</v>
      </c>
      <c r="F17" s="103">
        <f t="shared" si="17"/>
        <v>0</v>
      </c>
      <c r="G17" s="103">
        <f t="shared" si="17"/>
        <v>0</v>
      </c>
      <c r="H17" s="103">
        <f t="shared" si="17"/>
        <v>0</v>
      </c>
      <c r="I17" s="103">
        <f t="shared" si="17"/>
        <v>0</v>
      </c>
      <c r="J17" s="103">
        <f t="shared" si="17"/>
        <v>0</v>
      </c>
      <c r="K17" s="103">
        <f t="shared" si="17"/>
        <v>0</v>
      </c>
      <c r="L17" s="103">
        <f t="shared" si="17"/>
        <v>0</v>
      </c>
      <c r="M17" s="103">
        <f t="shared" si="17"/>
        <v>0</v>
      </c>
      <c r="N17" s="103">
        <f t="shared" si="17"/>
        <v>0</v>
      </c>
      <c r="O17" s="103">
        <f t="shared" si="17"/>
        <v>0</v>
      </c>
      <c r="P17" s="103">
        <f t="shared" si="17"/>
        <v>0</v>
      </c>
      <c r="Q17" s="103">
        <f t="shared" si="17"/>
        <v>0</v>
      </c>
      <c r="R17" s="103">
        <f t="shared" si="17"/>
        <v>0</v>
      </c>
      <c r="S17" s="103">
        <f t="shared" si="17"/>
        <v>0</v>
      </c>
      <c r="T17" s="103">
        <f t="shared" si="17"/>
        <v>0</v>
      </c>
      <c r="U17" s="103">
        <f t="shared" si="17"/>
        <v>0</v>
      </c>
      <c r="V17" s="103">
        <f t="shared" si="17"/>
        <v>0</v>
      </c>
      <c r="W17" s="103">
        <f t="shared" si="17"/>
        <v>0</v>
      </c>
      <c r="X17" s="103">
        <f t="shared" si="17"/>
        <v>0</v>
      </c>
      <c r="Y17" s="103">
        <f t="shared" si="17"/>
        <v>0</v>
      </c>
      <c r="Z17" s="103">
        <f t="shared" si="17"/>
        <v>0</v>
      </c>
      <c r="AA17" s="103">
        <f t="shared" si="17"/>
        <v>0</v>
      </c>
      <c r="AB17" s="103">
        <f t="shared" si="17"/>
        <v>0</v>
      </c>
      <c r="AC17" s="103">
        <f t="shared" si="17"/>
        <v>0</v>
      </c>
      <c r="AD17" s="103">
        <f t="shared" si="17"/>
        <v>0</v>
      </c>
      <c r="AE17" s="103">
        <f t="shared" si="17"/>
        <v>0</v>
      </c>
      <c r="AF17" s="103">
        <f t="shared" si="17"/>
        <v>0</v>
      </c>
      <c r="AG17" s="103">
        <f t="shared" si="17"/>
        <v>0</v>
      </c>
      <c r="AH17" s="103">
        <f t="shared" si="17"/>
        <v>0</v>
      </c>
      <c r="AI17" s="103">
        <f t="shared" si="17"/>
        <v>0</v>
      </c>
      <c r="AJ17" s="103">
        <f t="shared" si="17"/>
        <v>0</v>
      </c>
      <c r="AK17" s="85">
        <f t="shared" si="17"/>
        <v>0</v>
      </c>
      <c r="AL17" s="84">
        <f t="shared" si="3"/>
        <v>0</v>
      </c>
      <c r="AM17" s="136">
        <f t="shared" si="1"/>
        <v>0</v>
      </c>
      <c r="AN17" s="910">
        <f>'Model výchozí (MV)'!AP17</f>
        <v>0</v>
      </c>
      <c r="AO17" s="911">
        <f>'Model výchozí (MV)'!AQ17</f>
        <v>0</v>
      </c>
      <c r="AP17" s="911">
        <f>'Model výchozí (MV)'!AR17</f>
        <v>0</v>
      </c>
      <c r="AQ17" s="912">
        <f t="shared" si="4"/>
        <v>1</v>
      </c>
    </row>
    <row r="18" spans="1:43" x14ac:dyDescent="0.3">
      <c r="A18" s="4"/>
      <c r="B18" s="45"/>
      <c r="C18" s="64" t="s">
        <v>105</v>
      </c>
      <c r="D18" s="65" t="s">
        <v>101</v>
      </c>
      <c r="E18" s="84">
        <f t="shared" ref="E18:AK18" si="18">E60+E102</f>
        <v>0</v>
      </c>
      <c r="F18" s="103">
        <f t="shared" si="18"/>
        <v>0</v>
      </c>
      <c r="G18" s="103">
        <f t="shared" si="18"/>
        <v>0</v>
      </c>
      <c r="H18" s="103">
        <f t="shared" si="18"/>
        <v>0</v>
      </c>
      <c r="I18" s="103">
        <f t="shared" si="18"/>
        <v>0</v>
      </c>
      <c r="J18" s="103">
        <f t="shared" si="18"/>
        <v>0</v>
      </c>
      <c r="K18" s="103">
        <f t="shared" si="18"/>
        <v>0</v>
      </c>
      <c r="L18" s="103">
        <f t="shared" si="18"/>
        <v>0</v>
      </c>
      <c r="M18" s="103">
        <f t="shared" si="18"/>
        <v>0</v>
      </c>
      <c r="N18" s="103">
        <f t="shared" si="18"/>
        <v>0</v>
      </c>
      <c r="O18" s="103">
        <f t="shared" si="18"/>
        <v>0</v>
      </c>
      <c r="P18" s="103">
        <f t="shared" si="18"/>
        <v>0</v>
      </c>
      <c r="Q18" s="103">
        <f t="shared" si="18"/>
        <v>0</v>
      </c>
      <c r="R18" s="103">
        <f t="shared" si="18"/>
        <v>0</v>
      </c>
      <c r="S18" s="103">
        <f t="shared" si="18"/>
        <v>0</v>
      </c>
      <c r="T18" s="103">
        <f t="shared" si="18"/>
        <v>0</v>
      </c>
      <c r="U18" s="103">
        <f t="shared" si="18"/>
        <v>0</v>
      </c>
      <c r="V18" s="103">
        <f t="shared" si="18"/>
        <v>0</v>
      </c>
      <c r="W18" s="103">
        <f t="shared" si="18"/>
        <v>0</v>
      </c>
      <c r="X18" s="103">
        <f t="shared" si="18"/>
        <v>0</v>
      </c>
      <c r="Y18" s="103">
        <f t="shared" si="18"/>
        <v>0</v>
      </c>
      <c r="Z18" s="103">
        <f t="shared" si="18"/>
        <v>0</v>
      </c>
      <c r="AA18" s="103">
        <f t="shared" si="18"/>
        <v>0</v>
      </c>
      <c r="AB18" s="103">
        <f t="shared" si="18"/>
        <v>0</v>
      </c>
      <c r="AC18" s="103">
        <f t="shared" si="18"/>
        <v>0</v>
      </c>
      <c r="AD18" s="103">
        <f t="shared" si="18"/>
        <v>0</v>
      </c>
      <c r="AE18" s="103">
        <f t="shared" si="18"/>
        <v>0</v>
      </c>
      <c r="AF18" s="103">
        <f t="shared" si="18"/>
        <v>0</v>
      </c>
      <c r="AG18" s="103">
        <f t="shared" si="18"/>
        <v>0</v>
      </c>
      <c r="AH18" s="103">
        <f t="shared" si="18"/>
        <v>0</v>
      </c>
      <c r="AI18" s="103">
        <f t="shared" si="18"/>
        <v>0</v>
      </c>
      <c r="AJ18" s="103">
        <f t="shared" si="18"/>
        <v>0</v>
      </c>
      <c r="AK18" s="85">
        <f t="shared" si="18"/>
        <v>0</v>
      </c>
      <c r="AL18" s="84">
        <f t="shared" si="3"/>
        <v>0</v>
      </c>
      <c r="AM18" s="136">
        <f t="shared" si="1"/>
        <v>0</v>
      </c>
      <c r="AN18" s="910">
        <f>'Model výchozí (MV)'!AP18</f>
        <v>0</v>
      </c>
      <c r="AO18" s="911">
        <f>'Model výchozí (MV)'!AQ18</f>
        <v>0</v>
      </c>
      <c r="AP18" s="911">
        <f>'Model výchozí (MV)'!AR18</f>
        <v>0</v>
      </c>
      <c r="AQ18" s="912">
        <f t="shared" si="4"/>
        <v>1</v>
      </c>
    </row>
    <row r="19" spans="1:43" x14ac:dyDescent="0.3">
      <c r="A19" s="4">
        <v>9</v>
      </c>
      <c r="B19" s="45" t="s">
        <v>106</v>
      </c>
      <c r="C19" s="64"/>
      <c r="D19" s="65"/>
      <c r="E19" s="84">
        <f t="shared" ref="E19:AK19" si="19">E61+E103</f>
        <v>0</v>
      </c>
      <c r="F19" s="103">
        <f t="shared" si="19"/>
        <v>0</v>
      </c>
      <c r="G19" s="103">
        <f t="shared" si="19"/>
        <v>0</v>
      </c>
      <c r="H19" s="103">
        <f t="shared" si="19"/>
        <v>0</v>
      </c>
      <c r="I19" s="103">
        <f t="shared" si="19"/>
        <v>0</v>
      </c>
      <c r="J19" s="103">
        <f t="shared" si="19"/>
        <v>0</v>
      </c>
      <c r="K19" s="103">
        <f t="shared" si="19"/>
        <v>0</v>
      </c>
      <c r="L19" s="103">
        <f t="shared" si="19"/>
        <v>0</v>
      </c>
      <c r="M19" s="103">
        <f t="shared" si="19"/>
        <v>0</v>
      </c>
      <c r="N19" s="103">
        <f t="shared" si="19"/>
        <v>0</v>
      </c>
      <c r="O19" s="103">
        <f t="shared" si="19"/>
        <v>0</v>
      </c>
      <c r="P19" s="103">
        <f t="shared" si="19"/>
        <v>0</v>
      </c>
      <c r="Q19" s="103">
        <f t="shared" si="19"/>
        <v>0</v>
      </c>
      <c r="R19" s="103">
        <f t="shared" si="19"/>
        <v>0</v>
      </c>
      <c r="S19" s="103">
        <f t="shared" si="19"/>
        <v>0</v>
      </c>
      <c r="T19" s="103">
        <f t="shared" si="19"/>
        <v>0</v>
      </c>
      <c r="U19" s="103">
        <f t="shared" si="19"/>
        <v>0</v>
      </c>
      <c r="V19" s="103">
        <f t="shared" si="19"/>
        <v>0</v>
      </c>
      <c r="W19" s="103">
        <f t="shared" si="19"/>
        <v>0</v>
      </c>
      <c r="X19" s="103">
        <f t="shared" si="19"/>
        <v>0</v>
      </c>
      <c r="Y19" s="103">
        <f t="shared" si="19"/>
        <v>0</v>
      </c>
      <c r="Z19" s="103">
        <f t="shared" si="19"/>
        <v>0</v>
      </c>
      <c r="AA19" s="103">
        <f t="shared" si="19"/>
        <v>0</v>
      </c>
      <c r="AB19" s="103">
        <f t="shared" si="19"/>
        <v>0</v>
      </c>
      <c r="AC19" s="103">
        <f t="shared" si="19"/>
        <v>0</v>
      </c>
      <c r="AD19" s="103">
        <f t="shared" si="19"/>
        <v>0</v>
      </c>
      <c r="AE19" s="103">
        <f t="shared" si="19"/>
        <v>0</v>
      </c>
      <c r="AF19" s="103">
        <f t="shared" si="19"/>
        <v>0</v>
      </c>
      <c r="AG19" s="103">
        <f t="shared" si="19"/>
        <v>0</v>
      </c>
      <c r="AH19" s="103">
        <f t="shared" si="19"/>
        <v>0</v>
      </c>
      <c r="AI19" s="103">
        <f t="shared" si="19"/>
        <v>0</v>
      </c>
      <c r="AJ19" s="103">
        <f t="shared" si="19"/>
        <v>0</v>
      </c>
      <c r="AK19" s="85">
        <f t="shared" si="19"/>
        <v>0</v>
      </c>
      <c r="AL19" s="84">
        <f t="shared" si="3"/>
        <v>0</v>
      </c>
      <c r="AM19" s="136">
        <f t="shared" si="1"/>
        <v>0</v>
      </c>
      <c r="AN19" s="910">
        <f>'Model výchozí (MV)'!AP19</f>
        <v>0</v>
      </c>
      <c r="AO19" s="911">
        <f>'Model výchozí (MV)'!AQ19</f>
        <v>0</v>
      </c>
      <c r="AP19" s="911">
        <f>'Model výchozí (MV)'!AR19</f>
        <v>0</v>
      </c>
      <c r="AQ19" s="912">
        <f t="shared" si="4"/>
        <v>1</v>
      </c>
    </row>
    <row r="20" spans="1:43" x14ac:dyDescent="0.3">
      <c r="A20" s="4">
        <v>10</v>
      </c>
      <c r="B20" s="45" t="s">
        <v>107</v>
      </c>
      <c r="C20" s="64"/>
      <c r="D20" s="65"/>
      <c r="E20" s="84">
        <f t="shared" ref="E20:AK20" si="20">E62+E104</f>
        <v>0</v>
      </c>
      <c r="F20" s="103">
        <f t="shared" si="20"/>
        <v>0</v>
      </c>
      <c r="G20" s="103">
        <f t="shared" si="20"/>
        <v>0</v>
      </c>
      <c r="H20" s="103">
        <f t="shared" si="20"/>
        <v>0</v>
      </c>
      <c r="I20" s="103">
        <f t="shared" si="20"/>
        <v>0</v>
      </c>
      <c r="J20" s="103">
        <f t="shared" si="20"/>
        <v>0</v>
      </c>
      <c r="K20" s="103">
        <f t="shared" si="20"/>
        <v>0</v>
      </c>
      <c r="L20" s="103">
        <f t="shared" si="20"/>
        <v>0</v>
      </c>
      <c r="M20" s="103">
        <f t="shared" si="20"/>
        <v>0</v>
      </c>
      <c r="N20" s="103">
        <f t="shared" si="20"/>
        <v>0</v>
      </c>
      <c r="O20" s="103">
        <f t="shared" si="20"/>
        <v>0</v>
      </c>
      <c r="P20" s="103">
        <f t="shared" si="20"/>
        <v>0</v>
      </c>
      <c r="Q20" s="103">
        <f t="shared" si="20"/>
        <v>0</v>
      </c>
      <c r="R20" s="103">
        <f t="shared" si="20"/>
        <v>0</v>
      </c>
      <c r="S20" s="103">
        <f t="shared" si="20"/>
        <v>0</v>
      </c>
      <c r="T20" s="103">
        <f t="shared" si="20"/>
        <v>0</v>
      </c>
      <c r="U20" s="103">
        <f t="shared" si="20"/>
        <v>0</v>
      </c>
      <c r="V20" s="103">
        <f t="shared" si="20"/>
        <v>0</v>
      </c>
      <c r="W20" s="103">
        <f t="shared" si="20"/>
        <v>0</v>
      </c>
      <c r="X20" s="103">
        <f t="shared" si="20"/>
        <v>0</v>
      </c>
      <c r="Y20" s="103">
        <f t="shared" si="20"/>
        <v>0</v>
      </c>
      <c r="Z20" s="103">
        <f t="shared" si="20"/>
        <v>0</v>
      </c>
      <c r="AA20" s="103">
        <f t="shared" si="20"/>
        <v>0</v>
      </c>
      <c r="AB20" s="103">
        <f t="shared" si="20"/>
        <v>0</v>
      </c>
      <c r="AC20" s="103">
        <f t="shared" si="20"/>
        <v>0</v>
      </c>
      <c r="AD20" s="103">
        <f t="shared" si="20"/>
        <v>0</v>
      </c>
      <c r="AE20" s="103">
        <f t="shared" si="20"/>
        <v>0</v>
      </c>
      <c r="AF20" s="103">
        <f t="shared" si="20"/>
        <v>0</v>
      </c>
      <c r="AG20" s="103">
        <f t="shared" si="20"/>
        <v>0</v>
      </c>
      <c r="AH20" s="103">
        <f t="shared" si="20"/>
        <v>0</v>
      </c>
      <c r="AI20" s="103">
        <f t="shared" si="20"/>
        <v>0</v>
      </c>
      <c r="AJ20" s="103">
        <f t="shared" si="20"/>
        <v>0</v>
      </c>
      <c r="AK20" s="85">
        <f t="shared" si="20"/>
        <v>0</v>
      </c>
      <c r="AL20" s="84">
        <f t="shared" si="3"/>
        <v>0</v>
      </c>
      <c r="AM20" s="136">
        <f t="shared" si="1"/>
        <v>0</v>
      </c>
      <c r="AN20" s="910">
        <f>'Model výchozí (MV)'!AP20</f>
        <v>1</v>
      </c>
      <c r="AO20" s="911">
        <f>'Model výchozí (MV)'!AQ20</f>
        <v>0</v>
      </c>
      <c r="AP20" s="911">
        <f>'Model výchozí (MV)'!AR20</f>
        <v>0</v>
      </c>
      <c r="AQ20" s="912">
        <f t="shared" si="4"/>
        <v>0</v>
      </c>
    </row>
    <row r="21" spans="1:43" x14ac:dyDescent="0.3">
      <c r="A21" s="4">
        <v>11</v>
      </c>
      <c r="B21" s="45" t="s">
        <v>108</v>
      </c>
      <c r="C21" s="64"/>
      <c r="D21" s="65"/>
      <c r="E21" s="84">
        <f t="shared" ref="E21:AK21" si="21">E63+E105</f>
        <v>0</v>
      </c>
      <c r="F21" s="103">
        <f t="shared" si="21"/>
        <v>0</v>
      </c>
      <c r="G21" s="103">
        <f t="shared" si="21"/>
        <v>0</v>
      </c>
      <c r="H21" s="103">
        <f t="shared" si="21"/>
        <v>0</v>
      </c>
      <c r="I21" s="103">
        <f t="shared" si="21"/>
        <v>0</v>
      </c>
      <c r="J21" s="103">
        <f t="shared" si="21"/>
        <v>0</v>
      </c>
      <c r="K21" s="103">
        <f t="shared" si="21"/>
        <v>0</v>
      </c>
      <c r="L21" s="103">
        <f t="shared" si="21"/>
        <v>0</v>
      </c>
      <c r="M21" s="103">
        <f t="shared" si="21"/>
        <v>0</v>
      </c>
      <c r="N21" s="103">
        <f t="shared" si="21"/>
        <v>0</v>
      </c>
      <c r="O21" s="103">
        <f t="shared" si="21"/>
        <v>0</v>
      </c>
      <c r="P21" s="103">
        <f t="shared" si="21"/>
        <v>0</v>
      </c>
      <c r="Q21" s="103">
        <f t="shared" si="21"/>
        <v>0</v>
      </c>
      <c r="R21" s="103">
        <f t="shared" si="21"/>
        <v>0</v>
      </c>
      <c r="S21" s="103">
        <f t="shared" si="21"/>
        <v>0</v>
      </c>
      <c r="T21" s="103">
        <f t="shared" si="21"/>
        <v>0</v>
      </c>
      <c r="U21" s="103">
        <f t="shared" si="21"/>
        <v>0</v>
      </c>
      <c r="V21" s="103">
        <f t="shared" si="21"/>
        <v>0</v>
      </c>
      <c r="W21" s="103">
        <f t="shared" si="21"/>
        <v>0</v>
      </c>
      <c r="X21" s="103">
        <f t="shared" si="21"/>
        <v>0</v>
      </c>
      <c r="Y21" s="103">
        <f t="shared" si="21"/>
        <v>0</v>
      </c>
      <c r="Z21" s="103">
        <f t="shared" si="21"/>
        <v>0</v>
      </c>
      <c r="AA21" s="103">
        <f t="shared" si="21"/>
        <v>0</v>
      </c>
      <c r="AB21" s="103">
        <f t="shared" si="21"/>
        <v>0</v>
      </c>
      <c r="AC21" s="103">
        <f t="shared" si="21"/>
        <v>0</v>
      </c>
      <c r="AD21" s="103">
        <f t="shared" si="21"/>
        <v>0</v>
      </c>
      <c r="AE21" s="103">
        <f t="shared" si="21"/>
        <v>0</v>
      </c>
      <c r="AF21" s="103">
        <f t="shared" si="21"/>
        <v>0</v>
      </c>
      <c r="AG21" s="103">
        <f t="shared" si="21"/>
        <v>0</v>
      </c>
      <c r="AH21" s="103">
        <f t="shared" si="21"/>
        <v>0</v>
      </c>
      <c r="AI21" s="103">
        <f t="shared" si="21"/>
        <v>0</v>
      </c>
      <c r="AJ21" s="103">
        <f t="shared" si="21"/>
        <v>0</v>
      </c>
      <c r="AK21" s="85">
        <f t="shared" si="21"/>
        <v>0</v>
      </c>
      <c r="AL21" s="84">
        <f t="shared" si="3"/>
        <v>0</v>
      </c>
      <c r="AM21" s="136">
        <f t="shared" si="1"/>
        <v>0</v>
      </c>
      <c r="AN21" s="910">
        <f>'Model výchozí (MV)'!AP21</f>
        <v>1</v>
      </c>
      <c r="AO21" s="911">
        <f>'Model výchozí (MV)'!AQ21</f>
        <v>0</v>
      </c>
      <c r="AP21" s="911">
        <f>'Model výchozí (MV)'!AR21</f>
        <v>0</v>
      </c>
      <c r="AQ21" s="912">
        <f t="shared" si="4"/>
        <v>0</v>
      </c>
    </row>
    <row r="22" spans="1:43" x14ac:dyDescent="0.3">
      <c r="A22" s="4">
        <v>12</v>
      </c>
      <c r="B22" s="45" t="s">
        <v>109</v>
      </c>
      <c r="C22" s="64" t="s">
        <v>110</v>
      </c>
      <c r="D22" s="65" t="s">
        <v>111</v>
      </c>
      <c r="E22" s="84">
        <f t="shared" ref="E22:AK22" si="22">E64+E106</f>
        <v>0</v>
      </c>
      <c r="F22" s="103">
        <f t="shared" si="22"/>
        <v>0</v>
      </c>
      <c r="G22" s="103">
        <f t="shared" si="22"/>
        <v>0</v>
      </c>
      <c r="H22" s="103">
        <f t="shared" si="22"/>
        <v>0</v>
      </c>
      <c r="I22" s="103">
        <f t="shared" si="22"/>
        <v>0</v>
      </c>
      <c r="J22" s="103">
        <f t="shared" si="22"/>
        <v>0</v>
      </c>
      <c r="K22" s="103">
        <f t="shared" si="22"/>
        <v>0</v>
      </c>
      <c r="L22" s="103">
        <f t="shared" si="22"/>
        <v>0</v>
      </c>
      <c r="M22" s="103">
        <f t="shared" si="22"/>
        <v>0</v>
      </c>
      <c r="N22" s="103">
        <f t="shared" si="22"/>
        <v>0</v>
      </c>
      <c r="O22" s="103">
        <f t="shared" si="22"/>
        <v>0</v>
      </c>
      <c r="P22" s="103">
        <f t="shared" si="22"/>
        <v>0</v>
      </c>
      <c r="Q22" s="103">
        <f t="shared" si="22"/>
        <v>0</v>
      </c>
      <c r="R22" s="103">
        <f t="shared" si="22"/>
        <v>0</v>
      </c>
      <c r="S22" s="103">
        <f t="shared" si="22"/>
        <v>0</v>
      </c>
      <c r="T22" s="103">
        <f t="shared" si="22"/>
        <v>0</v>
      </c>
      <c r="U22" s="103">
        <f t="shared" si="22"/>
        <v>0</v>
      </c>
      <c r="V22" s="103">
        <f t="shared" si="22"/>
        <v>0</v>
      </c>
      <c r="W22" s="103">
        <f t="shared" si="22"/>
        <v>0</v>
      </c>
      <c r="X22" s="103">
        <f t="shared" si="22"/>
        <v>0</v>
      </c>
      <c r="Y22" s="103">
        <f t="shared" si="22"/>
        <v>0</v>
      </c>
      <c r="Z22" s="103">
        <f t="shared" si="22"/>
        <v>0</v>
      </c>
      <c r="AA22" s="103">
        <f t="shared" si="22"/>
        <v>0</v>
      </c>
      <c r="AB22" s="103">
        <f t="shared" si="22"/>
        <v>0</v>
      </c>
      <c r="AC22" s="103">
        <f t="shared" si="22"/>
        <v>0</v>
      </c>
      <c r="AD22" s="103">
        <f t="shared" si="22"/>
        <v>0</v>
      </c>
      <c r="AE22" s="103">
        <f t="shared" si="22"/>
        <v>0</v>
      </c>
      <c r="AF22" s="103">
        <f t="shared" si="22"/>
        <v>0</v>
      </c>
      <c r="AG22" s="103">
        <f t="shared" si="22"/>
        <v>0</v>
      </c>
      <c r="AH22" s="103">
        <f t="shared" si="22"/>
        <v>0</v>
      </c>
      <c r="AI22" s="103">
        <f t="shared" si="22"/>
        <v>0</v>
      </c>
      <c r="AJ22" s="103">
        <f t="shared" si="22"/>
        <v>0</v>
      </c>
      <c r="AK22" s="85">
        <f t="shared" si="22"/>
        <v>0</v>
      </c>
      <c r="AL22" s="84">
        <f t="shared" si="3"/>
        <v>0</v>
      </c>
      <c r="AM22" s="136">
        <f t="shared" si="1"/>
        <v>0</v>
      </c>
      <c r="AN22" s="910">
        <f>'Model výchozí (MV)'!AP22</f>
        <v>0</v>
      </c>
      <c r="AO22" s="911">
        <f>'Model výchozí (MV)'!AQ22</f>
        <v>0</v>
      </c>
      <c r="AP22" s="911">
        <f>'Model výchozí (MV)'!AR22</f>
        <v>1</v>
      </c>
      <c r="AQ22" s="912">
        <f t="shared" si="4"/>
        <v>0</v>
      </c>
    </row>
    <row r="23" spans="1:43" x14ac:dyDescent="0.3">
      <c r="A23" s="4"/>
      <c r="B23" s="45"/>
      <c r="C23" s="64" t="s">
        <v>112</v>
      </c>
      <c r="D23" s="65" t="s">
        <v>92</v>
      </c>
      <c r="E23" s="84">
        <f t="shared" ref="E23:AK23" si="23">E65+E107</f>
        <v>0</v>
      </c>
      <c r="F23" s="103">
        <f t="shared" si="23"/>
        <v>0</v>
      </c>
      <c r="G23" s="103">
        <f t="shared" si="23"/>
        <v>0</v>
      </c>
      <c r="H23" s="103">
        <f t="shared" si="23"/>
        <v>0</v>
      </c>
      <c r="I23" s="103">
        <f t="shared" si="23"/>
        <v>0</v>
      </c>
      <c r="J23" s="103">
        <f t="shared" si="23"/>
        <v>0</v>
      </c>
      <c r="K23" s="103">
        <f t="shared" si="23"/>
        <v>0</v>
      </c>
      <c r="L23" s="103">
        <f t="shared" si="23"/>
        <v>0</v>
      </c>
      <c r="M23" s="103">
        <f t="shared" si="23"/>
        <v>0</v>
      </c>
      <c r="N23" s="103">
        <f t="shared" si="23"/>
        <v>0</v>
      </c>
      <c r="O23" s="103">
        <f t="shared" si="23"/>
        <v>0</v>
      </c>
      <c r="P23" s="103">
        <f t="shared" si="23"/>
        <v>0</v>
      </c>
      <c r="Q23" s="103">
        <f t="shared" si="23"/>
        <v>0</v>
      </c>
      <c r="R23" s="103">
        <f t="shared" si="23"/>
        <v>0</v>
      </c>
      <c r="S23" s="103">
        <f t="shared" si="23"/>
        <v>0</v>
      </c>
      <c r="T23" s="103">
        <f t="shared" si="23"/>
        <v>0</v>
      </c>
      <c r="U23" s="103">
        <f t="shared" si="23"/>
        <v>0</v>
      </c>
      <c r="V23" s="103">
        <f t="shared" si="23"/>
        <v>0</v>
      </c>
      <c r="W23" s="103">
        <f t="shared" si="23"/>
        <v>0</v>
      </c>
      <c r="X23" s="103">
        <f t="shared" si="23"/>
        <v>0</v>
      </c>
      <c r="Y23" s="103">
        <f t="shared" si="23"/>
        <v>0</v>
      </c>
      <c r="Z23" s="103">
        <f t="shared" si="23"/>
        <v>0</v>
      </c>
      <c r="AA23" s="103">
        <f t="shared" si="23"/>
        <v>0</v>
      </c>
      <c r="AB23" s="103">
        <f t="shared" si="23"/>
        <v>0</v>
      </c>
      <c r="AC23" s="103">
        <f t="shared" si="23"/>
        <v>0</v>
      </c>
      <c r="AD23" s="103">
        <f t="shared" si="23"/>
        <v>0</v>
      </c>
      <c r="AE23" s="103">
        <f t="shared" si="23"/>
        <v>0</v>
      </c>
      <c r="AF23" s="103">
        <f t="shared" si="23"/>
        <v>0</v>
      </c>
      <c r="AG23" s="103">
        <f t="shared" si="23"/>
        <v>0</v>
      </c>
      <c r="AH23" s="103">
        <f t="shared" si="23"/>
        <v>0</v>
      </c>
      <c r="AI23" s="103">
        <f t="shared" si="23"/>
        <v>0</v>
      </c>
      <c r="AJ23" s="103">
        <f t="shared" si="23"/>
        <v>0</v>
      </c>
      <c r="AK23" s="85">
        <f t="shared" si="23"/>
        <v>0</v>
      </c>
      <c r="AL23" s="84">
        <f t="shared" si="3"/>
        <v>0</v>
      </c>
      <c r="AM23" s="136">
        <f t="shared" si="1"/>
        <v>0</v>
      </c>
      <c r="AN23" s="910">
        <f>'Model výchozí (MV)'!AP23</f>
        <v>0</v>
      </c>
      <c r="AO23" s="911">
        <f>'Model výchozí (MV)'!AQ23</f>
        <v>0</v>
      </c>
      <c r="AP23" s="911">
        <f>'Model výchozí (MV)'!AR23</f>
        <v>0</v>
      </c>
      <c r="AQ23" s="912">
        <f t="shared" si="4"/>
        <v>1</v>
      </c>
    </row>
    <row r="24" spans="1:43" x14ac:dyDescent="0.3">
      <c r="A24" s="4">
        <v>13</v>
      </c>
      <c r="B24" s="45" t="s">
        <v>113</v>
      </c>
      <c r="C24" s="64" t="s">
        <v>114</v>
      </c>
      <c r="D24" s="65" t="s">
        <v>115</v>
      </c>
      <c r="E24" s="84">
        <f t="shared" ref="E24:AK24" si="24">E66+E108</f>
        <v>0</v>
      </c>
      <c r="F24" s="103">
        <f t="shared" si="24"/>
        <v>0</v>
      </c>
      <c r="G24" s="103">
        <f t="shared" si="24"/>
        <v>0</v>
      </c>
      <c r="H24" s="103">
        <f t="shared" si="24"/>
        <v>0</v>
      </c>
      <c r="I24" s="103">
        <f t="shared" si="24"/>
        <v>0</v>
      </c>
      <c r="J24" s="103">
        <f t="shared" si="24"/>
        <v>0</v>
      </c>
      <c r="K24" s="103">
        <f t="shared" si="24"/>
        <v>0</v>
      </c>
      <c r="L24" s="103">
        <f t="shared" si="24"/>
        <v>0</v>
      </c>
      <c r="M24" s="103">
        <f t="shared" si="24"/>
        <v>0</v>
      </c>
      <c r="N24" s="103">
        <f t="shared" si="24"/>
        <v>0</v>
      </c>
      <c r="O24" s="103">
        <f t="shared" si="24"/>
        <v>0</v>
      </c>
      <c r="P24" s="103">
        <f t="shared" si="24"/>
        <v>0</v>
      </c>
      <c r="Q24" s="103">
        <f t="shared" si="24"/>
        <v>0</v>
      </c>
      <c r="R24" s="103">
        <f t="shared" si="24"/>
        <v>0</v>
      </c>
      <c r="S24" s="103">
        <f t="shared" si="24"/>
        <v>0</v>
      </c>
      <c r="T24" s="103">
        <f t="shared" si="24"/>
        <v>0</v>
      </c>
      <c r="U24" s="103">
        <f t="shared" si="24"/>
        <v>0</v>
      </c>
      <c r="V24" s="103">
        <f t="shared" si="24"/>
        <v>0</v>
      </c>
      <c r="W24" s="103">
        <f t="shared" si="24"/>
        <v>0</v>
      </c>
      <c r="X24" s="103">
        <f t="shared" si="24"/>
        <v>0</v>
      </c>
      <c r="Y24" s="103">
        <f t="shared" si="24"/>
        <v>0</v>
      </c>
      <c r="Z24" s="103">
        <f t="shared" si="24"/>
        <v>0</v>
      </c>
      <c r="AA24" s="103">
        <f t="shared" si="24"/>
        <v>0</v>
      </c>
      <c r="AB24" s="103">
        <f t="shared" si="24"/>
        <v>0</v>
      </c>
      <c r="AC24" s="103">
        <f t="shared" si="24"/>
        <v>0</v>
      </c>
      <c r="AD24" s="103">
        <f t="shared" si="24"/>
        <v>0</v>
      </c>
      <c r="AE24" s="103">
        <f t="shared" si="24"/>
        <v>0</v>
      </c>
      <c r="AF24" s="103">
        <f t="shared" si="24"/>
        <v>0</v>
      </c>
      <c r="AG24" s="103">
        <f t="shared" si="24"/>
        <v>0</v>
      </c>
      <c r="AH24" s="103">
        <f t="shared" si="24"/>
        <v>0</v>
      </c>
      <c r="AI24" s="103">
        <f t="shared" si="24"/>
        <v>0</v>
      </c>
      <c r="AJ24" s="103">
        <f t="shared" si="24"/>
        <v>0</v>
      </c>
      <c r="AK24" s="85">
        <f t="shared" si="24"/>
        <v>0</v>
      </c>
      <c r="AL24" s="84">
        <f t="shared" si="3"/>
        <v>0</v>
      </c>
      <c r="AM24" s="136">
        <f t="shared" si="1"/>
        <v>0</v>
      </c>
      <c r="AN24" s="910">
        <f>'Model výchozí (MV)'!AP24</f>
        <v>0</v>
      </c>
      <c r="AO24" s="911">
        <f>'Model výchozí (MV)'!AQ24</f>
        <v>0</v>
      </c>
      <c r="AP24" s="911">
        <f>'Model výchozí (MV)'!AR24</f>
        <v>0</v>
      </c>
      <c r="AQ24" s="912">
        <f t="shared" si="4"/>
        <v>1</v>
      </c>
    </row>
    <row r="25" spans="1:43" x14ac:dyDescent="0.3">
      <c r="A25" s="4"/>
      <c r="B25" s="45"/>
      <c r="C25" s="64" t="s">
        <v>116</v>
      </c>
      <c r="D25" s="65" t="s">
        <v>113</v>
      </c>
      <c r="E25" s="84">
        <f t="shared" ref="E25:AK25" si="25">E67+E109</f>
        <v>0</v>
      </c>
      <c r="F25" s="103">
        <f t="shared" si="25"/>
        <v>0</v>
      </c>
      <c r="G25" s="103">
        <f t="shared" si="25"/>
        <v>0</v>
      </c>
      <c r="H25" s="103">
        <f t="shared" si="25"/>
        <v>0</v>
      </c>
      <c r="I25" s="103">
        <f t="shared" si="25"/>
        <v>0</v>
      </c>
      <c r="J25" s="103">
        <f t="shared" si="25"/>
        <v>0</v>
      </c>
      <c r="K25" s="103">
        <f t="shared" si="25"/>
        <v>0</v>
      </c>
      <c r="L25" s="103">
        <f t="shared" si="25"/>
        <v>0</v>
      </c>
      <c r="M25" s="103">
        <f t="shared" si="25"/>
        <v>0</v>
      </c>
      <c r="N25" s="103">
        <f t="shared" si="25"/>
        <v>0</v>
      </c>
      <c r="O25" s="103">
        <f t="shared" si="25"/>
        <v>0</v>
      </c>
      <c r="P25" s="103">
        <f t="shared" si="25"/>
        <v>0</v>
      </c>
      <c r="Q25" s="103">
        <f t="shared" si="25"/>
        <v>0</v>
      </c>
      <c r="R25" s="103">
        <f t="shared" si="25"/>
        <v>0</v>
      </c>
      <c r="S25" s="103">
        <f t="shared" si="25"/>
        <v>0</v>
      </c>
      <c r="T25" s="103">
        <f t="shared" si="25"/>
        <v>0</v>
      </c>
      <c r="U25" s="103">
        <f t="shared" si="25"/>
        <v>0</v>
      </c>
      <c r="V25" s="103">
        <f t="shared" si="25"/>
        <v>0</v>
      </c>
      <c r="W25" s="103">
        <f t="shared" si="25"/>
        <v>0</v>
      </c>
      <c r="X25" s="103">
        <f t="shared" si="25"/>
        <v>0</v>
      </c>
      <c r="Y25" s="103">
        <f t="shared" si="25"/>
        <v>0</v>
      </c>
      <c r="Z25" s="103">
        <f t="shared" si="25"/>
        <v>0</v>
      </c>
      <c r="AA25" s="103">
        <f t="shared" si="25"/>
        <v>0</v>
      </c>
      <c r="AB25" s="103">
        <f t="shared" si="25"/>
        <v>0</v>
      </c>
      <c r="AC25" s="103">
        <f t="shared" si="25"/>
        <v>0</v>
      </c>
      <c r="AD25" s="103">
        <f t="shared" si="25"/>
        <v>0</v>
      </c>
      <c r="AE25" s="103">
        <f t="shared" si="25"/>
        <v>0</v>
      </c>
      <c r="AF25" s="103">
        <f t="shared" si="25"/>
        <v>0</v>
      </c>
      <c r="AG25" s="103">
        <f t="shared" si="25"/>
        <v>0</v>
      </c>
      <c r="AH25" s="103">
        <f t="shared" si="25"/>
        <v>0</v>
      </c>
      <c r="AI25" s="103">
        <f t="shared" si="25"/>
        <v>0</v>
      </c>
      <c r="AJ25" s="103">
        <f t="shared" si="25"/>
        <v>0</v>
      </c>
      <c r="AK25" s="85">
        <f t="shared" si="25"/>
        <v>0</v>
      </c>
      <c r="AL25" s="84">
        <f t="shared" si="3"/>
        <v>0</v>
      </c>
      <c r="AM25" s="136">
        <f t="shared" si="1"/>
        <v>0</v>
      </c>
      <c r="AN25" s="910">
        <f>'Model výchozí (MV)'!AP25</f>
        <v>0</v>
      </c>
      <c r="AO25" s="911">
        <f>'Model výchozí (MV)'!AQ25</f>
        <v>0</v>
      </c>
      <c r="AP25" s="911">
        <f>'Model výchozí (MV)'!AR25</f>
        <v>0</v>
      </c>
      <c r="AQ25" s="912">
        <f t="shared" ref="AQ25" si="26">1-SUM(AN25:AP25)</f>
        <v>1</v>
      </c>
    </row>
    <row r="26" spans="1:43" x14ac:dyDescent="0.3">
      <c r="A26" s="4">
        <v>14</v>
      </c>
      <c r="B26" s="45" t="s">
        <v>117</v>
      </c>
      <c r="C26" s="340"/>
      <c r="D26" s="65"/>
      <c r="E26" s="84">
        <f t="shared" ref="E26:AK26" si="27">E68+E110</f>
        <v>0</v>
      </c>
      <c r="F26" s="103">
        <f t="shared" si="27"/>
        <v>0</v>
      </c>
      <c r="G26" s="103">
        <f t="shared" si="27"/>
        <v>0</v>
      </c>
      <c r="H26" s="103">
        <f t="shared" si="27"/>
        <v>0</v>
      </c>
      <c r="I26" s="103">
        <f t="shared" si="27"/>
        <v>0</v>
      </c>
      <c r="J26" s="103">
        <f t="shared" si="27"/>
        <v>0</v>
      </c>
      <c r="K26" s="103">
        <f t="shared" si="27"/>
        <v>0</v>
      </c>
      <c r="L26" s="103">
        <f t="shared" si="27"/>
        <v>0</v>
      </c>
      <c r="M26" s="103">
        <f t="shared" si="27"/>
        <v>0</v>
      </c>
      <c r="N26" s="103">
        <f t="shared" si="27"/>
        <v>0</v>
      </c>
      <c r="O26" s="103">
        <f t="shared" si="27"/>
        <v>0</v>
      </c>
      <c r="P26" s="103">
        <f t="shared" si="27"/>
        <v>0</v>
      </c>
      <c r="Q26" s="103">
        <f t="shared" si="27"/>
        <v>0</v>
      </c>
      <c r="R26" s="103">
        <f t="shared" si="27"/>
        <v>0</v>
      </c>
      <c r="S26" s="103">
        <f t="shared" si="27"/>
        <v>0</v>
      </c>
      <c r="T26" s="103">
        <f t="shared" si="27"/>
        <v>0</v>
      </c>
      <c r="U26" s="103">
        <f t="shared" si="27"/>
        <v>0</v>
      </c>
      <c r="V26" s="103">
        <f t="shared" si="27"/>
        <v>0</v>
      </c>
      <c r="W26" s="103">
        <f t="shared" si="27"/>
        <v>0</v>
      </c>
      <c r="X26" s="103">
        <f t="shared" si="27"/>
        <v>0</v>
      </c>
      <c r="Y26" s="103">
        <f t="shared" si="27"/>
        <v>0</v>
      </c>
      <c r="Z26" s="103">
        <f t="shared" si="27"/>
        <v>0</v>
      </c>
      <c r="AA26" s="103">
        <f t="shared" si="27"/>
        <v>0</v>
      </c>
      <c r="AB26" s="103">
        <f t="shared" si="27"/>
        <v>0</v>
      </c>
      <c r="AC26" s="103">
        <f t="shared" si="27"/>
        <v>0</v>
      </c>
      <c r="AD26" s="103">
        <f t="shared" si="27"/>
        <v>0</v>
      </c>
      <c r="AE26" s="103">
        <f t="shared" si="27"/>
        <v>0</v>
      </c>
      <c r="AF26" s="103">
        <f t="shared" si="27"/>
        <v>0</v>
      </c>
      <c r="AG26" s="103">
        <f t="shared" si="27"/>
        <v>0</v>
      </c>
      <c r="AH26" s="103">
        <f t="shared" si="27"/>
        <v>0</v>
      </c>
      <c r="AI26" s="103">
        <f t="shared" si="27"/>
        <v>0</v>
      </c>
      <c r="AJ26" s="103">
        <f t="shared" si="27"/>
        <v>0</v>
      </c>
      <c r="AK26" s="85">
        <f t="shared" si="27"/>
        <v>0</v>
      </c>
      <c r="AL26" s="84">
        <f t="shared" si="3"/>
        <v>0</v>
      </c>
      <c r="AM26" s="136">
        <f t="shared" si="1"/>
        <v>0</v>
      </c>
      <c r="AN26" s="910">
        <f>'Model výchozí (MV)'!AP26</f>
        <v>0</v>
      </c>
      <c r="AO26" s="911">
        <f>'Model výchozí (MV)'!AQ26</f>
        <v>0</v>
      </c>
      <c r="AP26" s="911">
        <f>'Model výchozí (MV)'!AR26</f>
        <v>0</v>
      </c>
      <c r="AQ26" s="912">
        <f t="shared" si="4"/>
        <v>1</v>
      </c>
    </row>
    <row r="27" spans="1:43" x14ac:dyDescent="0.3">
      <c r="A27" s="4">
        <v>15</v>
      </c>
      <c r="B27" s="45" t="s">
        <v>118</v>
      </c>
      <c r="C27" s="340"/>
      <c r="D27" s="65"/>
      <c r="E27" s="84">
        <f t="shared" ref="E27:AK27" si="28">E69+E111</f>
        <v>0</v>
      </c>
      <c r="F27" s="103">
        <f t="shared" si="28"/>
        <v>0</v>
      </c>
      <c r="G27" s="103">
        <f t="shared" si="28"/>
        <v>0</v>
      </c>
      <c r="H27" s="103">
        <f t="shared" si="28"/>
        <v>0</v>
      </c>
      <c r="I27" s="103">
        <f t="shared" si="28"/>
        <v>0</v>
      </c>
      <c r="J27" s="103">
        <f t="shared" si="28"/>
        <v>0</v>
      </c>
      <c r="K27" s="103">
        <f t="shared" si="28"/>
        <v>0</v>
      </c>
      <c r="L27" s="103">
        <f t="shared" si="28"/>
        <v>0</v>
      </c>
      <c r="M27" s="103">
        <f t="shared" si="28"/>
        <v>0</v>
      </c>
      <c r="N27" s="103">
        <f t="shared" si="28"/>
        <v>0</v>
      </c>
      <c r="O27" s="103">
        <f t="shared" si="28"/>
        <v>0</v>
      </c>
      <c r="P27" s="103">
        <f t="shared" si="28"/>
        <v>0</v>
      </c>
      <c r="Q27" s="103">
        <f t="shared" si="28"/>
        <v>0</v>
      </c>
      <c r="R27" s="103">
        <f t="shared" si="28"/>
        <v>0</v>
      </c>
      <c r="S27" s="103">
        <f t="shared" si="28"/>
        <v>0</v>
      </c>
      <c r="T27" s="103">
        <f t="shared" si="28"/>
        <v>0</v>
      </c>
      <c r="U27" s="103">
        <f t="shared" si="28"/>
        <v>0</v>
      </c>
      <c r="V27" s="103">
        <f t="shared" si="28"/>
        <v>0</v>
      </c>
      <c r="W27" s="103">
        <f t="shared" si="28"/>
        <v>0</v>
      </c>
      <c r="X27" s="103">
        <f t="shared" si="28"/>
        <v>0</v>
      </c>
      <c r="Y27" s="103">
        <f t="shared" si="28"/>
        <v>0</v>
      </c>
      <c r="Z27" s="103">
        <f t="shared" si="28"/>
        <v>0</v>
      </c>
      <c r="AA27" s="103">
        <f t="shared" si="28"/>
        <v>0</v>
      </c>
      <c r="AB27" s="103">
        <f t="shared" si="28"/>
        <v>0</v>
      </c>
      <c r="AC27" s="103">
        <f t="shared" si="28"/>
        <v>0</v>
      </c>
      <c r="AD27" s="103">
        <f t="shared" si="28"/>
        <v>0</v>
      </c>
      <c r="AE27" s="103">
        <f t="shared" si="28"/>
        <v>0</v>
      </c>
      <c r="AF27" s="103">
        <f t="shared" si="28"/>
        <v>0</v>
      </c>
      <c r="AG27" s="103">
        <f t="shared" si="28"/>
        <v>0</v>
      </c>
      <c r="AH27" s="103">
        <f t="shared" si="28"/>
        <v>0</v>
      </c>
      <c r="AI27" s="103">
        <f t="shared" si="28"/>
        <v>0</v>
      </c>
      <c r="AJ27" s="103">
        <f t="shared" si="28"/>
        <v>0</v>
      </c>
      <c r="AK27" s="85">
        <f t="shared" si="28"/>
        <v>0</v>
      </c>
      <c r="AL27" s="84">
        <f t="shared" si="3"/>
        <v>0</v>
      </c>
      <c r="AM27" s="136">
        <f t="shared" si="1"/>
        <v>0</v>
      </c>
      <c r="AN27" s="910">
        <f>'Model výchozí (MV)'!AP27</f>
        <v>0</v>
      </c>
      <c r="AO27" s="911">
        <f>'Model výchozí (MV)'!AQ27</f>
        <v>0</v>
      </c>
      <c r="AP27" s="911">
        <f>'Model výchozí (MV)'!AR27</f>
        <v>0</v>
      </c>
      <c r="AQ27" s="912">
        <f t="shared" si="4"/>
        <v>1</v>
      </c>
    </row>
    <row r="28" spans="1:43" x14ac:dyDescent="0.3">
      <c r="A28" s="9">
        <v>16</v>
      </c>
      <c r="B28" s="67" t="s">
        <v>119</v>
      </c>
      <c r="C28" s="341"/>
      <c r="D28" s="68"/>
      <c r="E28" s="84">
        <f t="shared" ref="E28:AK28" si="29">E70+E112</f>
        <v>0</v>
      </c>
      <c r="F28" s="103">
        <f t="shared" si="29"/>
        <v>0</v>
      </c>
      <c r="G28" s="103">
        <f t="shared" si="29"/>
        <v>0</v>
      </c>
      <c r="H28" s="103">
        <f t="shared" si="29"/>
        <v>0</v>
      </c>
      <c r="I28" s="103">
        <f t="shared" si="29"/>
        <v>0</v>
      </c>
      <c r="J28" s="103">
        <f t="shared" si="29"/>
        <v>0</v>
      </c>
      <c r="K28" s="103">
        <f t="shared" si="29"/>
        <v>0</v>
      </c>
      <c r="L28" s="103">
        <f t="shared" si="29"/>
        <v>0</v>
      </c>
      <c r="M28" s="103">
        <f t="shared" si="29"/>
        <v>0</v>
      </c>
      <c r="N28" s="103">
        <f t="shared" si="29"/>
        <v>0</v>
      </c>
      <c r="O28" s="103">
        <f t="shared" si="29"/>
        <v>0</v>
      </c>
      <c r="P28" s="103">
        <f t="shared" si="29"/>
        <v>0</v>
      </c>
      <c r="Q28" s="103">
        <f t="shared" si="29"/>
        <v>0</v>
      </c>
      <c r="R28" s="103">
        <f t="shared" si="29"/>
        <v>0</v>
      </c>
      <c r="S28" s="103">
        <f t="shared" si="29"/>
        <v>0</v>
      </c>
      <c r="T28" s="103">
        <f t="shared" si="29"/>
        <v>0</v>
      </c>
      <c r="U28" s="103">
        <f t="shared" si="29"/>
        <v>0</v>
      </c>
      <c r="V28" s="103">
        <f t="shared" si="29"/>
        <v>0</v>
      </c>
      <c r="W28" s="103">
        <f t="shared" si="29"/>
        <v>0</v>
      </c>
      <c r="X28" s="103">
        <f t="shared" si="29"/>
        <v>0</v>
      </c>
      <c r="Y28" s="103">
        <f t="shared" si="29"/>
        <v>0</v>
      </c>
      <c r="Z28" s="103">
        <f t="shared" si="29"/>
        <v>0</v>
      </c>
      <c r="AA28" s="103">
        <f t="shared" si="29"/>
        <v>0</v>
      </c>
      <c r="AB28" s="103">
        <f t="shared" si="29"/>
        <v>0</v>
      </c>
      <c r="AC28" s="103">
        <f t="shared" si="29"/>
        <v>0</v>
      </c>
      <c r="AD28" s="103">
        <f t="shared" si="29"/>
        <v>0</v>
      </c>
      <c r="AE28" s="103">
        <f t="shared" si="29"/>
        <v>0</v>
      </c>
      <c r="AF28" s="103">
        <f t="shared" si="29"/>
        <v>0</v>
      </c>
      <c r="AG28" s="103">
        <f t="shared" si="29"/>
        <v>0</v>
      </c>
      <c r="AH28" s="103">
        <f t="shared" si="29"/>
        <v>0</v>
      </c>
      <c r="AI28" s="103">
        <f t="shared" si="29"/>
        <v>0</v>
      </c>
      <c r="AJ28" s="103">
        <f t="shared" si="29"/>
        <v>0</v>
      </c>
      <c r="AK28" s="85">
        <f t="shared" si="29"/>
        <v>0</v>
      </c>
      <c r="AL28" s="84">
        <f t="shared" si="3"/>
        <v>0</v>
      </c>
      <c r="AM28" s="136">
        <f t="shared" si="1"/>
        <v>0</v>
      </c>
      <c r="AN28" s="910">
        <f>'Model výchozí (MV)'!AP28</f>
        <v>0</v>
      </c>
      <c r="AO28" s="911">
        <f>'Model výchozí (MV)'!AQ28</f>
        <v>0</v>
      </c>
      <c r="AP28" s="911">
        <f>'Model výchozí (MV)'!AR28</f>
        <v>0</v>
      </c>
      <c r="AQ28" s="912">
        <f t="shared" si="4"/>
        <v>1</v>
      </c>
    </row>
    <row r="29" spans="1:43" ht="15.6" thickBot="1" x14ac:dyDescent="0.4">
      <c r="A29" s="5">
        <v>21</v>
      </c>
      <c r="B29" s="69" t="s">
        <v>566</v>
      </c>
      <c r="C29" s="342"/>
      <c r="D29" s="70" t="s">
        <v>570</v>
      </c>
      <c r="E29" s="102">
        <f t="shared" ref="E29:AK29" si="30">SUM(E3:E28)</f>
        <v>0</v>
      </c>
      <c r="F29" s="102">
        <f t="shared" si="30"/>
        <v>0</v>
      </c>
      <c r="G29" s="102">
        <f t="shared" si="30"/>
        <v>0</v>
      </c>
      <c r="H29" s="102">
        <f t="shared" si="30"/>
        <v>0</v>
      </c>
      <c r="I29" s="102">
        <f t="shared" si="30"/>
        <v>0</v>
      </c>
      <c r="J29" s="102">
        <f t="shared" si="30"/>
        <v>0</v>
      </c>
      <c r="K29" s="102">
        <f t="shared" si="30"/>
        <v>0</v>
      </c>
      <c r="L29" s="102">
        <f t="shared" si="30"/>
        <v>0</v>
      </c>
      <c r="M29" s="102">
        <f t="shared" si="30"/>
        <v>0</v>
      </c>
      <c r="N29" s="102">
        <f>SUM(N3:N28)</f>
        <v>0</v>
      </c>
      <c r="O29" s="102">
        <f t="shared" si="30"/>
        <v>0</v>
      </c>
      <c r="P29" s="102">
        <f t="shared" si="30"/>
        <v>0</v>
      </c>
      <c r="Q29" s="102">
        <f t="shared" si="30"/>
        <v>0</v>
      </c>
      <c r="R29" s="102">
        <f t="shared" si="30"/>
        <v>0</v>
      </c>
      <c r="S29" s="102">
        <f t="shared" si="30"/>
        <v>0</v>
      </c>
      <c r="T29" s="102">
        <f t="shared" si="30"/>
        <v>0</v>
      </c>
      <c r="U29" s="102">
        <f t="shared" si="30"/>
        <v>0</v>
      </c>
      <c r="V29" s="102">
        <f t="shared" si="30"/>
        <v>0</v>
      </c>
      <c r="W29" s="102">
        <f t="shared" si="30"/>
        <v>0</v>
      </c>
      <c r="X29" s="102">
        <f t="shared" si="30"/>
        <v>0</v>
      </c>
      <c r="Y29" s="102">
        <f t="shared" si="30"/>
        <v>0</v>
      </c>
      <c r="Z29" s="102">
        <f t="shared" si="30"/>
        <v>0</v>
      </c>
      <c r="AA29" s="102">
        <f t="shared" si="30"/>
        <v>0</v>
      </c>
      <c r="AB29" s="102">
        <f t="shared" si="30"/>
        <v>0</v>
      </c>
      <c r="AC29" s="102">
        <f t="shared" si="30"/>
        <v>0</v>
      </c>
      <c r="AD29" s="102">
        <f t="shared" si="30"/>
        <v>0</v>
      </c>
      <c r="AE29" s="102">
        <f t="shared" si="30"/>
        <v>0</v>
      </c>
      <c r="AF29" s="102">
        <f t="shared" si="30"/>
        <v>0</v>
      </c>
      <c r="AG29" s="102">
        <f t="shared" si="30"/>
        <v>0</v>
      </c>
      <c r="AH29" s="102">
        <f t="shared" si="30"/>
        <v>0</v>
      </c>
      <c r="AI29" s="102">
        <f t="shared" si="30"/>
        <v>0</v>
      </c>
      <c r="AJ29" s="102">
        <f t="shared" si="30"/>
        <v>0</v>
      </c>
      <c r="AK29" s="102">
        <f t="shared" si="30"/>
        <v>0</v>
      </c>
      <c r="AL29" s="86">
        <f t="shared" ref="AL29:AL37" si="31">SUM(E29:AK29)</f>
        <v>0</v>
      </c>
      <c r="AM29" s="127">
        <f t="shared" si="1"/>
        <v>0</v>
      </c>
      <c r="AN29" s="892">
        <f>SUMPRODUCT($AL3:$AL28,AN3:AN28)</f>
        <v>0</v>
      </c>
      <c r="AO29" s="892">
        <f>SUMPRODUCT($AL3:$AL28,AO3:AO28)</f>
        <v>0</v>
      </c>
      <c r="AP29" s="892">
        <f>SUMPRODUCT($AL3:$AL28,AP3:AP28)</f>
        <v>0</v>
      </c>
      <c r="AQ29" s="913">
        <f>SUMPRODUCT($AL3:$AL28,AQ3:AQ28)</f>
        <v>0</v>
      </c>
    </row>
    <row r="30" spans="1:43"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0"/>
      <c r="AM30" s="531"/>
      <c r="AN30" s="894"/>
      <c r="AO30" s="894"/>
      <c r="AP30" s="894"/>
      <c r="AQ30" s="895"/>
    </row>
    <row r="31" spans="1:43"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M31" s="541"/>
      <c r="AN31" s="896"/>
      <c r="AO31" s="896"/>
      <c r="AP31" s="896"/>
      <c r="AQ31" s="897"/>
    </row>
    <row r="32" spans="1:43"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M32" s="541"/>
      <c r="AN32" s="896"/>
      <c r="AO32" s="896"/>
      <c r="AP32" s="896"/>
      <c r="AQ32" s="897"/>
    </row>
    <row r="33" spans="1:43"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c r="AM33" s="541"/>
      <c r="AN33" s="896"/>
      <c r="AO33" s="896"/>
      <c r="AP33" s="896"/>
      <c r="AQ33" s="897"/>
    </row>
    <row r="34" spans="1:43"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0"/>
      <c r="AM34" s="541"/>
      <c r="AN34" s="896"/>
      <c r="AO34" s="896"/>
      <c r="AP34" s="896"/>
      <c r="AQ34" s="897"/>
    </row>
    <row r="35" spans="1:43"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896"/>
      <c r="AO35" s="896"/>
      <c r="AP35" s="896"/>
      <c r="AQ35" s="897"/>
    </row>
    <row r="36" spans="1:43"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898"/>
      <c r="AO36" s="898"/>
      <c r="AP36" s="898"/>
      <c r="AQ36" s="899"/>
    </row>
    <row r="37" spans="1:43" ht="15" x14ac:dyDescent="0.35">
      <c r="A37" s="9">
        <v>26</v>
      </c>
      <c r="B37" s="67" t="s">
        <v>133</v>
      </c>
      <c r="C37" s="67"/>
      <c r="D37" s="76" t="s">
        <v>51</v>
      </c>
      <c r="E37" s="49">
        <f>'Provoz výchozí'!C3</f>
        <v>80927.057534246575</v>
      </c>
      <c r="F37" s="49">
        <f>'Provoz výchozí'!D3</f>
        <v>814328.51643835625</v>
      </c>
      <c r="G37" s="49">
        <f>'Provoz výchozí'!E3</f>
        <v>1765688.6860273974</v>
      </c>
      <c r="H37" s="49">
        <f>'Provoz výchozí'!F3</f>
        <v>244021.67671232877</v>
      </c>
      <c r="I37" s="49">
        <f>'Provoz výchozí'!G3</f>
        <v>5566744.5</v>
      </c>
      <c r="J37" s="49">
        <f>'Provoz výchozí'!H3</f>
        <v>5566744.5</v>
      </c>
      <c r="K37" s="49">
        <f>'Provoz výchozí'!I3</f>
        <v>5566744.5</v>
      </c>
      <c r="L37" s="49">
        <f>'Provoz výchozí'!J3</f>
        <v>5566744.5</v>
      </c>
      <c r="M37" s="49">
        <f>'Provoz výchozí'!K3</f>
        <v>5566744.5</v>
      </c>
      <c r="N37" s="49">
        <f>'Provoz výchozí'!L3</f>
        <v>5566744.5</v>
      </c>
      <c r="O37" s="49">
        <f>'Provoz výchozí'!M3</f>
        <v>5566744.5</v>
      </c>
      <c r="P37" s="49">
        <f>'Provoz výchozí'!N3</f>
        <v>5566744.5</v>
      </c>
      <c r="Q37" s="49">
        <f>'Provoz výchozí'!O3</f>
        <v>5566744.5</v>
      </c>
      <c r="R37" s="49">
        <f>'Provoz výchozí'!P3</f>
        <v>5566744.5</v>
      </c>
      <c r="S37" s="49">
        <f>'Provoz výchozí'!Q3</f>
        <v>5566744.5</v>
      </c>
      <c r="T37" s="49">
        <f>'Provoz výchozí'!R3</f>
        <v>5566744.5</v>
      </c>
      <c r="U37" s="49">
        <f>'Provoz výchozí'!S3</f>
        <v>5566744.5</v>
      </c>
      <c r="V37" s="49">
        <f>'Provoz výchozí'!T3</f>
        <v>5566744.5</v>
      </c>
      <c r="W37" s="49">
        <f>'Provoz výchozí'!U3</f>
        <v>5566744.5</v>
      </c>
      <c r="X37" s="49">
        <f>'Provoz výchozí'!V3</f>
        <v>5566744.5</v>
      </c>
      <c r="Y37" s="49">
        <f>'Provoz výchozí'!W3</f>
        <v>5566744.5</v>
      </c>
      <c r="Z37" s="49">
        <f>'Provoz výchozí'!X3</f>
        <v>5566744.5</v>
      </c>
      <c r="AA37" s="49">
        <f>'Provoz výchozí'!Y3</f>
        <v>5566744.5</v>
      </c>
      <c r="AB37" s="49">
        <f>'Provoz výchozí'!Z3</f>
        <v>5566744.5</v>
      </c>
      <c r="AC37" s="49">
        <f>'Provoz výchozí'!AA3</f>
        <v>5566744.5</v>
      </c>
      <c r="AD37" s="49">
        <f>'Provoz výchozí'!AB3</f>
        <v>5566744.5</v>
      </c>
      <c r="AE37" s="49">
        <f>'Provoz výchozí'!AC3</f>
        <v>5566744.5</v>
      </c>
      <c r="AF37" s="49">
        <f>'Provoz výchozí'!AD3</f>
        <v>5566744.5</v>
      </c>
      <c r="AG37" s="49">
        <f>'Provoz výchozí'!AE3</f>
        <v>5566744.5</v>
      </c>
      <c r="AH37" s="49">
        <f>'Provoz výchozí'!AF3</f>
        <v>5566744.5</v>
      </c>
      <c r="AI37" s="49">
        <f>'Provoz výchozí'!AG3</f>
        <v>5566744.5</v>
      </c>
      <c r="AJ37" s="49">
        <f>'Provoz výchozí'!AH3</f>
        <v>5566744.5</v>
      </c>
      <c r="AK37" s="49">
        <f>'Provoz výchozí'!AI3</f>
        <v>5566744.5</v>
      </c>
      <c r="AL37" s="48">
        <f t="shared" si="31"/>
        <v>164340556.43671232</v>
      </c>
      <c r="AM37" s="546" t="s">
        <v>134</v>
      </c>
      <c r="AN37" s="914">
        <f>$AL37</f>
        <v>164340556.43671232</v>
      </c>
      <c r="AO37" s="914">
        <f>$AL37</f>
        <v>164340556.43671232</v>
      </c>
      <c r="AP37" s="914">
        <f t="shared" ref="AP37:AQ37" si="32">$AL37</f>
        <v>164340556.43671232</v>
      </c>
      <c r="AQ37" s="901">
        <f t="shared" si="32"/>
        <v>164340556.43671232</v>
      </c>
    </row>
    <row r="38" spans="1:43" s="113" customFormat="1" ht="15.6" thickBot="1" x14ac:dyDescent="0.4">
      <c r="A38" s="5">
        <v>27</v>
      </c>
      <c r="B38" s="69" t="s">
        <v>567</v>
      </c>
      <c r="C38" s="69"/>
      <c r="D38" s="70" t="s">
        <v>571</v>
      </c>
      <c r="E38" s="392">
        <f t="shared" ref="E38:AQ38" si="33">IFERROR(E29/E37,0)</f>
        <v>0</v>
      </c>
      <c r="F38" s="392">
        <f t="shared" si="33"/>
        <v>0</v>
      </c>
      <c r="G38" s="392">
        <f t="shared" si="33"/>
        <v>0</v>
      </c>
      <c r="H38" s="392">
        <f t="shared" si="33"/>
        <v>0</v>
      </c>
      <c r="I38" s="392">
        <f t="shared" si="33"/>
        <v>0</v>
      </c>
      <c r="J38" s="392">
        <f t="shared" si="33"/>
        <v>0</v>
      </c>
      <c r="K38" s="392">
        <f t="shared" si="33"/>
        <v>0</v>
      </c>
      <c r="L38" s="392">
        <f t="shared" si="33"/>
        <v>0</v>
      </c>
      <c r="M38" s="392">
        <f t="shared" si="33"/>
        <v>0</v>
      </c>
      <c r="N38" s="392">
        <f t="shared" si="33"/>
        <v>0</v>
      </c>
      <c r="O38" s="392">
        <f t="shared" si="33"/>
        <v>0</v>
      </c>
      <c r="P38" s="392">
        <f t="shared" si="33"/>
        <v>0</v>
      </c>
      <c r="Q38" s="392">
        <f t="shared" si="33"/>
        <v>0</v>
      </c>
      <c r="R38" s="392">
        <f t="shared" si="33"/>
        <v>0</v>
      </c>
      <c r="S38" s="392">
        <f t="shared" si="33"/>
        <v>0</v>
      </c>
      <c r="T38" s="392">
        <f t="shared" si="33"/>
        <v>0</v>
      </c>
      <c r="U38" s="392">
        <f t="shared" si="33"/>
        <v>0</v>
      </c>
      <c r="V38" s="392">
        <f t="shared" si="33"/>
        <v>0</v>
      </c>
      <c r="W38" s="392">
        <f t="shared" si="33"/>
        <v>0</v>
      </c>
      <c r="X38" s="392">
        <f t="shared" si="33"/>
        <v>0</v>
      </c>
      <c r="Y38" s="392">
        <f t="shared" si="33"/>
        <v>0</v>
      </c>
      <c r="Z38" s="392">
        <f t="shared" si="33"/>
        <v>0</v>
      </c>
      <c r="AA38" s="392">
        <f t="shared" si="33"/>
        <v>0</v>
      </c>
      <c r="AB38" s="392">
        <f t="shared" si="33"/>
        <v>0</v>
      </c>
      <c r="AC38" s="392">
        <f t="shared" si="33"/>
        <v>0</v>
      </c>
      <c r="AD38" s="392">
        <f t="shared" si="33"/>
        <v>0</v>
      </c>
      <c r="AE38" s="392">
        <f t="shared" si="33"/>
        <v>0</v>
      </c>
      <c r="AF38" s="392">
        <f t="shared" si="33"/>
        <v>0</v>
      </c>
      <c r="AG38" s="392">
        <f t="shared" si="33"/>
        <v>0</v>
      </c>
      <c r="AH38" s="392">
        <f t="shared" si="33"/>
        <v>0</v>
      </c>
      <c r="AI38" s="392">
        <f t="shared" si="33"/>
        <v>0</v>
      </c>
      <c r="AJ38" s="392">
        <f t="shared" si="33"/>
        <v>0</v>
      </c>
      <c r="AK38" s="392">
        <f t="shared" si="33"/>
        <v>0</v>
      </c>
      <c r="AL38" s="111">
        <f t="shared" si="33"/>
        <v>0</v>
      </c>
      <c r="AM38" s="393" t="s">
        <v>134</v>
      </c>
      <c r="AN38" s="915">
        <f>IFERROR(AN29/AN37,0)</f>
        <v>0</v>
      </c>
      <c r="AO38" s="915">
        <f>IFERROR(AO29/AO37,0)</f>
        <v>0</v>
      </c>
      <c r="AP38" s="915">
        <f>IFERROR(AP29/AP37,0)</f>
        <v>0</v>
      </c>
      <c r="AQ38" s="903">
        <f t="shared" si="33"/>
        <v>0</v>
      </c>
    </row>
    <row r="39" spans="1:43"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394"/>
      <c r="AM39" s="394"/>
      <c r="AN39" s="916"/>
      <c r="AO39" s="916"/>
      <c r="AP39" s="916"/>
      <c r="AQ39" s="916"/>
    </row>
    <row r="40" spans="1:43"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394"/>
      <c r="AM40" s="394"/>
      <c r="AN40" s="916"/>
      <c r="AO40" s="916"/>
      <c r="AP40" s="916"/>
      <c r="AQ40" s="916"/>
    </row>
    <row r="41" spans="1:43"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394"/>
      <c r="AM41" s="394"/>
      <c r="AN41" s="916"/>
      <c r="AO41" s="916"/>
      <c r="AP41" s="916"/>
      <c r="AQ41" s="916"/>
    </row>
    <row r="42" spans="1:43"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N42" s="916"/>
      <c r="AO42" s="916"/>
      <c r="AP42" s="916"/>
      <c r="AQ42" s="916"/>
    </row>
    <row r="43" spans="1:43" x14ac:dyDescent="0.3">
      <c r="A43" s="138" t="str">
        <f>A1</f>
        <v>Indexovaný Výchozí finanční model</v>
      </c>
      <c r="B43" s="138"/>
      <c r="C43" s="139"/>
      <c r="D43" s="139"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98"/>
      <c r="AN43" s="1017" t="s">
        <v>77</v>
      </c>
      <c r="AO43" s="1018"/>
      <c r="AP43" s="1018"/>
      <c r="AQ43" s="1019"/>
    </row>
    <row r="44" spans="1:43" ht="15" thickBot="1" x14ac:dyDescent="0.35">
      <c r="A44" s="6" t="str">
        <f>A2</f>
        <v>Cenová úroveň pro Kalendářní rok [tis.Kč]</v>
      </c>
      <c r="B44" s="60"/>
      <c r="C44" s="40"/>
      <c r="D44" s="61"/>
      <c r="E44" s="7" t="str">
        <f>E2</f>
        <v>XII/29</v>
      </c>
      <c r="F44" s="7" t="str">
        <f t="shared" ref="F44:AK44" si="34">F2</f>
        <v>I-VI/30</v>
      </c>
      <c r="G44" s="7" t="str">
        <f t="shared" si="34"/>
        <v>VI-XII/30</v>
      </c>
      <c r="H44" s="7" t="str">
        <f t="shared" si="34"/>
        <v>XII/30</v>
      </c>
      <c r="I44" s="7">
        <f t="shared" si="34"/>
        <v>2031</v>
      </c>
      <c r="J44" s="7">
        <f t="shared" si="34"/>
        <v>2032</v>
      </c>
      <c r="K44" s="7">
        <f t="shared" si="34"/>
        <v>2033</v>
      </c>
      <c r="L44" s="7">
        <f t="shared" si="34"/>
        <v>2034</v>
      </c>
      <c r="M44" s="7">
        <f t="shared" si="34"/>
        <v>2035</v>
      </c>
      <c r="N44" s="7">
        <f t="shared" si="34"/>
        <v>2036</v>
      </c>
      <c r="O44" s="7">
        <f t="shared" si="34"/>
        <v>2037</v>
      </c>
      <c r="P44" s="7">
        <f t="shared" si="34"/>
        <v>2038</v>
      </c>
      <c r="Q44" s="7">
        <f t="shared" si="34"/>
        <v>2039</v>
      </c>
      <c r="R44" s="7">
        <f t="shared" si="34"/>
        <v>2040</v>
      </c>
      <c r="S44" s="7">
        <f t="shared" si="34"/>
        <v>2041</v>
      </c>
      <c r="T44" s="7">
        <f t="shared" si="34"/>
        <v>2042</v>
      </c>
      <c r="U44" s="7">
        <f t="shared" si="34"/>
        <v>2043</v>
      </c>
      <c r="V44" s="7">
        <f t="shared" si="34"/>
        <v>2044</v>
      </c>
      <c r="W44" s="7">
        <f t="shared" si="34"/>
        <v>2045</v>
      </c>
      <c r="X44" s="7">
        <f t="shared" si="34"/>
        <v>2046</v>
      </c>
      <c r="Y44" s="7">
        <f t="shared" si="34"/>
        <v>2047</v>
      </c>
      <c r="Z44" s="7">
        <f t="shared" si="34"/>
        <v>2048</v>
      </c>
      <c r="AA44" s="7">
        <f t="shared" si="34"/>
        <v>2049</v>
      </c>
      <c r="AB44" s="7">
        <f t="shared" si="34"/>
        <v>2050</v>
      </c>
      <c r="AC44" s="7">
        <f t="shared" si="34"/>
        <v>2051</v>
      </c>
      <c r="AD44" s="7">
        <f t="shared" si="34"/>
        <v>2052</v>
      </c>
      <c r="AE44" s="7">
        <f t="shared" si="34"/>
        <v>2053</v>
      </c>
      <c r="AF44" s="7">
        <f t="shared" si="34"/>
        <v>2054</v>
      </c>
      <c r="AG44" s="7">
        <f t="shared" si="34"/>
        <v>2055</v>
      </c>
      <c r="AH44" s="7">
        <f t="shared" si="34"/>
        <v>2056</v>
      </c>
      <c r="AI44" s="7">
        <f t="shared" si="34"/>
        <v>2057</v>
      </c>
      <c r="AJ44" s="7">
        <f t="shared" si="34"/>
        <v>2058</v>
      </c>
      <c r="AK44" s="7">
        <f t="shared" si="34"/>
        <v>2059</v>
      </c>
      <c r="AL44" s="99" t="s">
        <v>78</v>
      </c>
      <c r="AM44" s="100" t="s">
        <v>79</v>
      </c>
      <c r="AN44" s="884" t="s">
        <v>80</v>
      </c>
      <c r="AO44" s="884" t="s">
        <v>81</v>
      </c>
      <c r="AP44" s="884" t="s">
        <v>82</v>
      </c>
      <c r="AQ44" s="885" t="s">
        <v>83</v>
      </c>
    </row>
    <row r="45" spans="1:43" ht="15" thickTop="1" x14ac:dyDescent="0.3">
      <c r="A45" s="3">
        <f t="shared" ref="A45:D60" si="35">IF(A3="","",A3)</f>
        <v>1</v>
      </c>
      <c r="B45" s="44" t="str">
        <f t="shared" si="35"/>
        <v>Trakční energie a palivo</v>
      </c>
      <c r="C45" s="62">
        <f t="shared" si="35"/>
        <v>1.1000000000000001</v>
      </c>
      <c r="D45" s="63" t="str">
        <f t="shared" si="35"/>
        <v>Elektrická energie</v>
      </c>
      <c r="E45" s="107">
        <f>IFERROR('Model výchozí (MV)'!E45*('MV Index'!I3/'MV Index'!$E3),0)</f>
        <v>0</v>
      </c>
      <c r="F45" s="107">
        <f>IFERROR('Model výchozí (MV)'!F45*('MV Index'!J3/'MV Index'!$E3),0)</f>
        <v>0</v>
      </c>
      <c r="G45" s="107">
        <f>IFERROR('Model výchozí (MV)'!G45*('MV Index'!K3/'MV Index'!$E3),0)</f>
        <v>0</v>
      </c>
      <c r="H45" s="107">
        <f>IFERROR('Model výchozí (MV)'!H45*('MV Index'!L3/'MV Index'!$E3),0)</f>
        <v>0</v>
      </c>
      <c r="I45" s="107">
        <f>IFERROR('Model výchozí (MV)'!I45*('MV Index'!M3/'MV Index'!$E3),0)</f>
        <v>0</v>
      </c>
      <c r="J45" s="107">
        <f>IFERROR('Model výchozí (MV)'!J45*('MV Index'!N3/'MV Index'!$E3),0)</f>
        <v>0</v>
      </c>
      <c r="K45" s="107">
        <f>IFERROR('Model výchozí (MV)'!K45*('MV Index'!O3/'MV Index'!$E3),0)</f>
        <v>0</v>
      </c>
      <c r="L45" s="107">
        <f>IFERROR('Model výchozí (MV)'!L45*('MV Index'!P3/'MV Index'!$E3),0)</f>
        <v>0</v>
      </c>
      <c r="M45" s="107">
        <f>IFERROR('Model výchozí (MV)'!M45*('MV Index'!Q3/'MV Index'!$E3),0)</f>
        <v>0</v>
      </c>
      <c r="N45" s="107">
        <f>IFERROR('Model výchozí (MV)'!N45*('MV Index'!R3/'MV Index'!$E3),0)</f>
        <v>0</v>
      </c>
      <c r="O45" s="107">
        <f>IFERROR('Model výchozí (MV)'!O45*('MV Index'!S3/'MV Index'!$E3),0)</f>
        <v>0</v>
      </c>
      <c r="P45" s="107">
        <f>IFERROR('Model výchozí (MV)'!P45*('MV Index'!T3/'MV Index'!$E3),0)</f>
        <v>0</v>
      </c>
      <c r="Q45" s="107">
        <f>IFERROR('Model výchozí (MV)'!Q45*('MV Index'!U3/'MV Index'!$E3),0)</f>
        <v>0</v>
      </c>
      <c r="R45" s="107">
        <f>IFERROR('Model výchozí (MV)'!R45*('MV Index'!V3/'MV Index'!$E3),0)</f>
        <v>0</v>
      </c>
      <c r="S45" s="107">
        <f>IFERROR('Model výchozí (MV)'!S45*('MV Index'!W3/'MV Index'!$E3),0)</f>
        <v>0</v>
      </c>
      <c r="T45" s="107">
        <f>IFERROR('Model výchozí (MV)'!T45*('MV Index'!X3/'MV Index'!$E3),0)</f>
        <v>0</v>
      </c>
      <c r="U45" s="107">
        <f>IFERROR('Model výchozí (MV)'!U45*('MV Index'!Y3/'MV Index'!$E3),0)</f>
        <v>0</v>
      </c>
      <c r="V45" s="107">
        <f>IFERROR('Model výchozí (MV)'!V45*('MV Index'!Z3/'MV Index'!$E3),0)</f>
        <v>0</v>
      </c>
      <c r="W45" s="107">
        <f>IFERROR('Model výchozí (MV)'!W45*('MV Index'!AA3/'MV Index'!$E3),0)</f>
        <v>0</v>
      </c>
      <c r="X45" s="107">
        <f>IFERROR('Model výchozí (MV)'!X45*('MV Index'!AB3/'MV Index'!$E3),0)</f>
        <v>0</v>
      </c>
      <c r="Y45" s="107">
        <f>IFERROR('Model výchozí (MV)'!Y45*('MV Index'!AC3/'MV Index'!$E3),0)</f>
        <v>0</v>
      </c>
      <c r="Z45" s="107">
        <f>IFERROR('Model výchozí (MV)'!Z45*('MV Index'!AD3/'MV Index'!$E3),0)</f>
        <v>0</v>
      </c>
      <c r="AA45" s="107">
        <f>IFERROR('Model výchozí (MV)'!AA45*('MV Index'!AE3/'MV Index'!$E3),0)</f>
        <v>0</v>
      </c>
      <c r="AB45" s="107">
        <f>IFERROR('Model výchozí (MV)'!AB45*('MV Index'!AF3/'MV Index'!$E3),0)</f>
        <v>0</v>
      </c>
      <c r="AC45" s="107">
        <f>IFERROR('Model výchozí (MV)'!AC45*('MV Index'!AG3/'MV Index'!$E3),0)</f>
        <v>0</v>
      </c>
      <c r="AD45" s="107">
        <f>IFERROR('Model výchozí (MV)'!AD45*('MV Index'!AH3/'MV Index'!$E3),0)</f>
        <v>0</v>
      </c>
      <c r="AE45" s="107">
        <f>IFERROR('Model výchozí (MV)'!AE45*('MV Index'!AI3/'MV Index'!$E3),0)</f>
        <v>0</v>
      </c>
      <c r="AF45" s="107">
        <f>IFERROR('Model výchozí (MV)'!AF45*('MV Index'!AJ3/'MV Index'!$E3),0)</f>
        <v>0</v>
      </c>
      <c r="AG45" s="107">
        <f>IFERROR('Model výchozí (MV)'!AG45*('MV Index'!AK3/'MV Index'!$E3),0)</f>
        <v>0</v>
      </c>
      <c r="AH45" s="107">
        <f>IFERROR('Model výchozí (MV)'!AH45*('MV Index'!AL3/'MV Index'!$E3),0)</f>
        <v>0</v>
      </c>
      <c r="AI45" s="107">
        <f>IFERROR('Model výchozí (MV)'!AI45*('MV Index'!AM3/'MV Index'!$E3),0)</f>
        <v>0</v>
      </c>
      <c r="AJ45" s="107">
        <f>IFERROR('Model výchozí (MV)'!AJ45*('MV Index'!AN3/'MV Index'!$E3),0)</f>
        <v>0</v>
      </c>
      <c r="AK45" s="107">
        <f>IFERROR('Model výchozí (MV)'!AK45*('MV Index'!AO3/'MV Index'!$E3),0)</f>
        <v>0</v>
      </c>
      <c r="AL45" s="20">
        <f>SUM(E45:AK45)</f>
        <v>0</v>
      </c>
      <c r="AM45" s="128">
        <f t="shared" ref="AM45:AM71" si="36">IFERROR(SUMPRODUCT(E45:AK45,E$79:AK$79)/SUM(E$79:AK$79),0)</f>
        <v>0</v>
      </c>
      <c r="AN45" s="886">
        <f t="shared" ref="AN45:AQ60" si="37">AN3</f>
        <v>0</v>
      </c>
      <c r="AO45" s="886">
        <f t="shared" si="37"/>
        <v>0</v>
      </c>
      <c r="AP45" s="886">
        <f t="shared" si="37"/>
        <v>0</v>
      </c>
      <c r="AQ45" s="887">
        <f t="shared" si="37"/>
        <v>1</v>
      </c>
    </row>
    <row r="46" spans="1:43" x14ac:dyDescent="0.3">
      <c r="A46" s="4" t="str">
        <f t="shared" si="35"/>
        <v/>
      </c>
      <c r="B46" s="45" t="str">
        <f t="shared" si="35"/>
        <v/>
      </c>
      <c r="C46" s="64">
        <f t="shared" si="35"/>
        <v>1.2</v>
      </c>
      <c r="D46" s="65" t="str">
        <f t="shared" si="35"/>
        <v>Motorová nafta</v>
      </c>
      <c r="E46" s="107">
        <f>IFERROR('Model výchozí (MV)'!E46*('MV Index'!I4/'MV Index'!$E4),0)</f>
        <v>0</v>
      </c>
      <c r="F46" s="107">
        <f>IFERROR('Model výchozí (MV)'!F46*('MV Index'!J4/'MV Index'!$E4),0)</f>
        <v>0</v>
      </c>
      <c r="G46" s="107">
        <f>IFERROR('Model výchozí (MV)'!G46*('MV Index'!K4/'MV Index'!$E4),0)</f>
        <v>0</v>
      </c>
      <c r="H46" s="107">
        <f>IFERROR('Model výchozí (MV)'!H46*('MV Index'!L4/'MV Index'!$E4),0)</f>
        <v>0</v>
      </c>
      <c r="I46" s="107">
        <f>IFERROR('Model výchozí (MV)'!I46*('MV Index'!M4/'MV Index'!$E4),0)</f>
        <v>0</v>
      </c>
      <c r="J46" s="107">
        <f>IFERROR('Model výchozí (MV)'!J46*('MV Index'!N4/'MV Index'!$E4),0)</f>
        <v>0</v>
      </c>
      <c r="K46" s="107">
        <f>IFERROR('Model výchozí (MV)'!K46*('MV Index'!O4/'MV Index'!$E4),0)</f>
        <v>0</v>
      </c>
      <c r="L46" s="107">
        <f>IFERROR('Model výchozí (MV)'!L46*('MV Index'!P4/'MV Index'!$E4),0)</f>
        <v>0</v>
      </c>
      <c r="M46" s="107">
        <f>IFERROR('Model výchozí (MV)'!M46*('MV Index'!Q4/'MV Index'!$E4),0)</f>
        <v>0</v>
      </c>
      <c r="N46" s="107">
        <f>IFERROR('Model výchozí (MV)'!N46*('MV Index'!R4/'MV Index'!$E4),0)</f>
        <v>0</v>
      </c>
      <c r="O46" s="107">
        <f>IFERROR('Model výchozí (MV)'!O46*('MV Index'!S4/'MV Index'!$E4),0)</f>
        <v>0</v>
      </c>
      <c r="P46" s="107">
        <f>IFERROR('Model výchozí (MV)'!P46*('MV Index'!T4/'MV Index'!$E4),0)</f>
        <v>0</v>
      </c>
      <c r="Q46" s="107">
        <f>IFERROR('Model výchozí (MV)'!Q46*('MV Index'!U4/'MV Index'!$E4),0)</f>
        <v>0</v>
      </c>
      <c r="R46" s="107">
        <f>IFERROR('Model výchozí (MV)'!R46*('MV Index'!V4/'MV Index'!$E4),0)</f>
        <v>0</v>
      </c>
      <c r="S46" s="107">
        <f>IFERROR('Model výchozí (MV)'!S46*('MV Index'!W4/'MV Index'!$E4),0)</f>
        <v>0</v>
      </c>
      <c r="T46" s="107">
        <f>IFERROR('Model výchozí (MV)'!T46*('MV Index'!X4/'MV Index'!$E4),0)</f>
        <v>0</v>
      </c>
      <c r="U46" s="107">
        <f>IFERROR('Model výchozí (MV)'!U46*('MV Index'!Y4/'MV Index'!$E4),0)</f>
        <v>0</v>
      </c>
      <c r="V46" s="107">
        <f>IFERROR('Model výchozí (MV)'!V46*('MV Index'!Z4/'MV Index'!$E4),0)</f>
        <v>0</v>
      </c>
      <c r="W46" s="107">
        <f>IFERROR('Model výchozí (MV)'!W46*('MV Index'!AA4/'MV Index'!$E4),0)</f>
        <v>0</v>
      </c>
      <c r="X46" s="107">
        <f>IFERROR('Model výchozí (MV)'!X46*('MV Index'!AB4/'MV Index'!$E4),0)</f>
        <v>0</v>
      </c>
      <c r="Y46" s="107">
        <f>IFERROR('Model výchozí (MV)'!Y46*('MV Index'!AC4/'MV Index'!$E4),0)</f>
        <v>0</v>
      </c>
      <c r="Z46" s="107">
        <f>IFERROR('Model výchozí (MV)'!Z46*('MV Index'!AD4/'MV Index'!$E4),0)</f>
        <v>0</v>
      </c>
      <c r="AA46" s="107">
        <f>IFERROR('Model výchozí (MV)'!AA46*('MV Index'!AE4/'MV Index'!$E4),0)</f>
        <v>0</v>
      </c>
      <c r="AB46" s="107">
        <f>IFERROR('Model výchozí (MV)'!AB46*('MV Index'!AF4/'MV Index'!$E4),0)</f>
        <v>0</v>
      </c>
      <c r="AC46" s="107">
        <f>IFERROR('Model výchozí (MV)'!AC46*('MV Index'!AG4/'MV Index'!$E4),0)</f>
        <v>0</v>
      </c>
      <c r="AD46" s="107">
        <f>IFERROR('Model výchozí (MV)'!AD46*('MV Index'!AH4/'MV Index'!$E4),0)</f>
        <v>0</v>
      </c>
      <c r="AE46" s="107">
        <f>IFERROR('Model výchozí (MV)'!AE46*('MV Index'!AI4/'MV Index'!$E4),0)</f>
        <v>0</v>
      </c>
      <c r="AF46" s="107">
        <f>IFERROR('Model výchozí (MV)'!AF46*('MV Index'!AJ4/'MV Index'!$E4),0)</f>
        <v>0</v>
      </c>
      <c r="AG46" s="107">
        <f>IFERROR('Model výchozí (MV)'!AG46*('MV Index'!AK4/'MV Index'!$E4),0)</f>
        <v>0</v>
      </c>
      <c r="AH46" s="107">
        <f>IFERROR('Model výchozí (MV)'!AH46*('MV Index'!AL4/'MV Index'!$E4),0)</f>
        <v>0</v>
      </c>
      <c r="AI46" s="107">
        <f>IFERROR('Model výchozí (MV)'!AI46*('MV Index'!AM4/'MV Index'!$E4),0)</f>
        <v>0</v>
      </c>
      <c r="AJ46" s="107">
        <f>IFERROR('Model výchozí (MV)'!AJ46*('MV Index'!AN4/'MV Index'!$E4),0)</f>
        <v>0</v>
      </c>
      <c r="AK46" s="107">
        <f>IFERROR('Model výchozí (MV)'!AK46*('MV Index'!AO4/'MV Index'!$E4),0)</f>
        <v>0</v>
      </c>
      <c r="AL46" s="24">
        <f t="shared" ref="AL46:AL70" si="38">SUM(E46:AK46)</f>
        <v>0</v>
      </c>
      <c r="AM46" s="129">
        <f t="shared" si="36"/>
        <v>0</v>
      </c>
      <c r="AN46" s="888">
        <f t="shared" si="37"/>
        <v>0</v>
      </c>
      <c r="AO46" s="888">
        <f t="shared" si="37"/>
        <v>0</v>
      </c>
      <c r="AP46" s="888">
        <f t="shared" si="37"/>
        <v>0</v>
      </c>
      <c r="AQ46" s="889">
        <f t="shared" si="37"/>
        <v>1</v>
      </c>
    </row>
    <row r="47" spans="1:43" x14ac:dyDescent="0.3">
      <c r="A47" s="4">
        <f t="shared" si="35"/>
        <v>2</v>
      </c>
      <c r="B47" s="45" t="str">
        <f t="shared" si="35"/>
        <v>Netrakční energie a palivo</v>
      </c>
      <c r="C47" s="64" t="str">
        <f t="shared" si="35"/>
        <v/>
      </c>
      <c r="D47" s="65" t="str">
        <f t="shared" si="35"/>
        <v/>
      </c>
      <c r="E47" s="107">
        <f>IFERROR('Model výchozí (MV)'!E47*('MV Index'!I5/'MV Index'!$E5),0)</f>
        <v>0</v>
      </c>
      <c r="F47" s="107">
        <f>IFERROR('Model výchozí (MV)'!F47*('MV Index'!J5/'MV Index'!$E5),0)</f>
        <v>0</v>
      </c>
      <c r="G47" s="107">
        <f>IFERROR('Model výchozí (MV)'!G47*('MV Index'!K5/'MV Index'!$E5),0)</f>
        <v>0</v>
      </c>
      <c r="H47" s="107">
        <f>IFERROR('Model výchozí (MV)'!H47*('MV Index'!L5/'MV Index'!$E5),0)</f>
        <v>0</v>
      </c>
      <c r="I47" s="107">
        <f>IFERROR('Model výchozí (MV)'!I47*('MV Index'!M5/'MV Index'!$E5),0)</f>
        <v>0</v>
      </c>
      <c r="J47" s="107">
        <f>IFERROR('Model výchozí (MV)'!J47*('MV Index'!N5/'MV Index'!$E5),0)</f>
        <v>0</v>
      </c>
      <c r="K47" s="107">
        <f>IFERROR('Model výchozí (MV)'!K47*('MV Index'!O5/'MV Index'!$E5),0)</f>
        <v>0</v>
      </c>
      <c r="L47" s="107">
        <f>IFERROR('Model výchozí (MV)'!L47*('MV Index'!P5/'MV Index'!$E5),0)</f>
        <v>0</v>
      </c>
      <c r="M47" s="107">
        <f>IFERROR('Model výchozí (MV)'!M47*('MV Index'!Q5/'MV Index'!$E5),0)</f>
        <v>0</v>
      </c>
      <c r="N47" s="107">
        <f>IFERROR('Model výchozí (MV)'!N47*('MV Index'!R5/'MV Index'!$E5),0)</f>
        <v>0</v>
      </c>
      <c r="O47" s="107">
        <f>IFERROR('Model výchozí (MV)'!O47*('MV Index'!S5/'MV Index'!$E5),0)</f>
        <v>0</v>
      </c>
      <c r="P47" s="107">
        <f>IFERROR('Model výchozí (MV)'!P47*('MV Index'!T5/'MV Index'!$E5),0)</f>
        <v>0</v>
      </c>
      <c r="Q47" s="107">
        <f>IFERROR('Model výchozí (MV)'!Q47*('MV Index'!U5/'MV Index'!$E5),0)</f>
        <v>0</v>
      </c>
      <c r="R47" s="107">
        <f>IFERROR('Model výchozí (MV)'!R47*('MV Index'!V5/'MV Index'!$E5),0)</f>
        <v>0</v>
      </c>
      <c r="S47" s="107">
        <f>IFERROR('Model výchozí (MV)'!S47*('MV Index'!W5/'MV Index'!$E5),0)</f>
        <v>0</v>
      </c>
      <c r="T47" s="107">
        <f>IFERROR('Model výchozí (MV)'!T47*('MV Index'!X5/'MV Index'!$E5),0)</f>
        <v>0</v>
      </c>
      <c r="U47" s="107">
        <f>IFERROR('Model výchozí (MV)'!U47*('MV Index'!Y5/'MV Index'!$E5),0)</f>
        <v>0</v>
      </c>
      <c r="V47" s="107">
        <f>IFERROR('Model výchozí (MV)'!V47*('MV Index'!Z5/'MV Index'!$E5),0)</f>
        <v>0</v>
      </c>
      <c r="W47" s="107">
        <f>IFERROR('Model výchozí (MV)'!W47*('MV Index'!AA5/'MV Index'!$E5),0)</f>
        <v>0</v>
      </c>
      <c r="X47" s="107">
        <f>IFERROR('Model výchozí (MV)'!X47*('MV Index'!AB5/'MV Index'!$E5),0)</f>
        <v>0</v>
      </c>
      <c r="Y47" s="107">
        <f>IFERROR('Model výchozí (MV)'!Y47*('MV Index'!AC5/'MV Index'!$E5),0)</f>
        <v>0</v>
      </c>
      <c r="Z47" s="107">
        <f>IFERROR('Model výchozí (MV)'!Z47*('MV Index'!AD5/'MV Index'!$E5),0)</f>
        <v>0</v>
      </c>
      <c r="AA47" s="107">
        <f>IFERROR('Model výchozí (MV)'!AA47*('MV Index'!AE5/'MV Index'!$E5),0)</f>
        <v>0</v>
      </c>
      <c r="AB47" s="107">
        <f>IFERROR('Model výchozí (MV)'!AB47*('MV Index'!AF5/'MV Index'!$E5),0)</f>
        <v>0</v>
      </c>
      <c r="AC47" s="107">
        <f>IFERROR('Model výchozí (MV)'!AC47*('MV Index'!AG5/'MV Index'!$E5),0)</f>
        <v>0</v>
      </c>
      <c r="AD47" s="107">
        <f>IFERROR('Model výchozí (MV)'!AD47*('MV Index'!AH5/'MV Index'!$E5),0)</f>
        <v>0</v>
      </c>
      <c r="AE47" s="107">
        <f>IFERROR('Model výchozí (MV)'!AE47*('MV Index'!AI5/'MV Index'!$E5),0)</f>
        <v>0</v>
      </c>
      <c r="AF47" s="107">
        <f>IFERROR('Model výchozí (MV)'!AF47*('MV Index'!AJ5/'MV Index'!$E5),0)</f>
        <v>0</v>
      </c>
      <c r="AG47" s="107">
        <f>IFERROR('Model výchozí (MV)'!AG47*('MV Index'!AK5/'MV Index'!$E5),0)</f>
        <v>0</v>
      </c>
      <c r="AH47" s="107">
        <f>IFERROR('Model výchozí (MV)'!AH47*('MV Index'!AL5/'MV Index'!$E5),0)</f>
        <v>0</v>
      </c>
      <c r="AI47" s="107">
        <f>IFERROR('Model výchozí (MV)'!AI47*('MV Index'!AM5/'MV Index'!$E5),0)</f>
        <v>0</v>
      </c>
      <c r="AJ47" s="107">
        <f>IFERROR('Model výchozí (MV)'!AJ47*('MV Index'!AN5/'MV Index'!$E5),0)</f>
        <v>0</v>
      </c>
      <c r="AK47" s="107">
        <f>IFERROR('Model výchozí (MV)'!AK47*('MV Index'!AO5/'MV Index'!$E5),0)</f>
        <v>0</v>
      </c>
      <c r="AL47" s="24">
        <f t="shared" si="38"/>
        <v>0</v>
      </c>
      <c r="AM47" s="129">
        <f t="shared" si="36"/>
        <v>0</v>
      </c>
      <c r="AN47" s="888">
        <f t="shared" si="37"/>
        <v>0</v>
      </c>
      <c r="AO47" s="888">
        <f t="shared" si="37"/>
        <v>0</v>
      </c>
      <c r="AP47" s="888">
        <f t="shared" si="37"/>
        <v>0</v>
      </c>
      <c r="AQ47" s="889">
        <f t="shared" si="37"/>
        <v>1</v>
      </c>
    </row>
    <row r="48" spans="1:43" x14ac:dyDescent="0.3">
      <c r="A48" s="4">
        <f t="shared" si="35"/>
        <v>3</v>
      </c>
      <c r="B48" s="45" t="str">
        <f t="shared" si="35"/>
        <v>Přímý materiál</v>
      </c>
      <c r="C48" s="64" t="str">
        <f t="shared" si="35"/>
        <v/>
      </c>
      <c r="D48" s="65" t="str">
        <f t="shared" si="35"/>
        <v/>
      </c>
      <c r="E48" s="107">
        <f>IFERROR('Model výchozí (MV)'!E48*('MV Index'!I6/'MV Index'!$E6),0)</f>
        <v>0</v>
      </c>
      <c r="F48" s="107">
        <f>IFERROR('Model výchozí (MV)'!F48*('MV Index'!J6/'MV Index'!$E6),0)</f>
        <v>0</v>
      </c>
      <c r="G48" s="107">
        <f>IFERROR('Model výchozí (MV)'!G48*('MV Index'!K6/'MV Index'!$E6),0)</f>
        <v>0</v>
      </c>
      <c r="H48" s="107">
        <f>IFERROR('Model výchozí (MV)'!H48*('MV Index'!L6/'MV Index'!$E6),0)</f>
        <v>0</v>
      </c>
      <c r="I48" s="107">
        <f>IFERROR('Model výchozí (MV)'!I48*('MV Index'!M6/'MV Index'!$E6),0)</f>
        <v>0</v>
      </c>
      <c r="J48" s="107">
        <f>IFERROR('Model výchozí (MV)'!J48*('MV Index'!N6/'MV Index'!$E6),0)</f>
        <v>0</v>
      </c>
      <c r="K48" s="107">
        <f>IFERROR('Model výchozí (MV)'!K48*('MV Index'!O6/'MV Index'!$E6),0)</f>
        <v>0</v>
      </c>
      <c r="L48" s="107">
        <f>IFERROR('Model výchozí (MV)'!L48*('MV Index'!P6/'MV Index'!$E6),0)</f>
        <v>0</v>
      </c>
      <c r="M48" s="107">
        <f>IFERROR('Model výchozí (MV)'!M48*('MV Index'!Q6/'MV Index'!$E6),0)</f>
        <v>0</v>
      </c>
      <c r="N48" s="107">
        <f>IFERROR('Model výchozí (MV)'!N48*('MV Index'!R6/'MV Index'!$E6),0)</f>
        <v>0</v>
      </c>
      <c r="O48" s="107">
        <f>IFERROR('Model výchozí (MV)'!O48*('MV Index'!S6/'MV Index'!$E6),0)</f>
        <v>0</v>
      </c>
      <c r="P48" s="107">
        <f>IFERROR('Model výchozí (MV)'!P48*('MV Index'!T6/'MV Index'!$E6),0)</f>
        <v>0</v>
      </c>
      <c r="Q48" s="107">
        <f>IFERROR('Model výchozí (MV)'!Q48*('MV Index'!U6/'MV Index'!$E6),0)</f>
        <v>0</v>
      </c>
      <c r="R48" s="107">
        <f>IFERROR('Model výchozí (MV)'!R48*('MV Index'!V6/'MV Index'!$E6),0)</f>
        <v>0</v>
      </c>
      <c r="S48" s="107">
        <f>IFERROR('Model výchozí (MV)'!S48*('MV Index'!W6/'MV Index'!$E6),0)</f>
        <v>0</v>
      </c>
      <c r="T48" s="107">
        <f>IFERROR('Model výchozí (MV)'!T48*('MV Index'!X6/'MV Index'!$E6),0)</f>
        <v>0</v>
      </c>
      <c r="U48" s="107">
        <f>IFERROR('Model výchozí (MV)'!U48*('MV Index'!Y6/'MV Index'!$E6),0)</f>
        <v>0</v>
      </c>
      <c r="V48" s="107">
        <f>IFERROR('Model výchozí (MV)'!V48*('MV Index'!Z6/'MV Index'!$E6),0)</f>
        <v>0</v>
      </c>
      <c r="W48" s="107">
        <f>IFERROR('Model výchozí (MV)'!W48*('MV Index'!AA6/'MV Index'!$E6),0)</f>
        <v>0</v>
      </c>
      <c r="X48" s="107">
        <f>IFERROR('Model výchozí (MV)'!X48*('MV Index'!AB6/'MV Index'!$E6),0)</f>
        <v>0</v>
      </c>
      <c r="Y48" s="107">
        <f>IFERROR('Model výchozí (MV)'!Y48*('MV Index'!AC6/'MV Index'!$E6),0)</f>
        <v>0</v>
      </c>
      <c r="Z48" s="107">
        <f>IFERROR('Model výchozí (MV)'!Z48*('MV Index'!AD6/'MV Index'!$E6),0)</f>
        <v>0</v>
      </c>
      <c r="AA48" s="107">
        <f>IFERROR('Model výchozí (MV)'!AA48*('MV Index'!AE6/'MV Index'!$E6),0)</f>
        <v>0</v>
      </c>
      <c r="AB48" s="107">
        <f>IFERROR('Model výchozí (MV)'!AB48*('MV Index'!AF6/'MV Index'!$E6),0)</f>
        <v>0</v>
      </c>
      <c r="AC48" s="107">
        <f>IFERROR('Model výchozí (MV)'!AC48*('MV Index'!AG6/'MV Index'!$E6),0)</f>
        <v>0</v>
      </c>
      <c r="AD48" s="107">
        <f>IFERROR('Model výchozí (MV)'!AD48*('MV Index'!AH6/'MV Index'!$E6),0)</f>
        <v>0</v>
      </c>
      <c r="AE48" s="107">
        <f>IFERROR('Model výchozí (MV)'!AE48*('MV Index'!AI6/'MV Index'!$E6),0)</f>
        <v>0</v>
      </c>
      <c r="AF48" s="107">
        <f>IFERROR('Model výchozí (MV)'!AF48*('MV Index'!AJ6/'MV Index'!$E6),0)</f>
        <v>0</v>
      </c>
      <c r="AG48" s="107">
        <f>IFERROR('Model výchozí (MV)'!AG48*('MV Index'!AK6/'MV Index'!$E6),0)</f>
        <v>0</v>
      </c>
      <c r="AH48" s="107">
        <f>IFERROR('Model výchozí (MV)'!AH48*('MV Index'!AL6/'MV Index'!$E6),0)</f>
        <v>0</v>
      </c>
      <c r="AI48" s="107">
        <f>IFERROR('Model výchozí (MV)'!AI48*('MV Index'!AM6/'MV Index'!$E6),0)</f>
        <v>0</v>
      </c>
      <c r="AJ48" s="107">
        <f>IFERROR('Model výchozí (MV)'!AJ48*('MV Index'!AN6/'MV Index'!$E6),0)</f>
        <v>0</v>
      </c>
      <c r="AK48" s="107">
        <f>IFERROR('Model výchozí (MV)'!AK48*('MV Index'!AO6/'MV Index'!$E6),0)</f>
        <v>0</v>
      </c>
      <c r="AL48" s="24">
        <f t="shared" si="38"/>
        <v>0</v>
      </c>
      <c r="AM48" s="129">
        <f t="shared" si="36"/>
        <v>0</v>
      </c>
      <c r="AN48" s="888">
        <f t="shared" si="37"/>
        <v>0</v>
      </c>
      <c r="AO48" s="888">
        <f t="shared" si="37"/>
        <v>0</v>
      </c>
      <c r="AP48" s="888">
        <f t="shared" si="37"/>
        <v>0</v>
      </c>
      <c r="AQ48" s="889">
        <f t="shared" si="37"/>
        <v>1</v>
      </c>
    </row>
    <row r="49" spans="1:43" x14ac:dyDescent="0.3">
      <c r="A49" s="4">
        <f t="shared" si="35"/>
        <v>4</v>
      </c>
      <c r="B49" s="45" t="str">
        <f t="shared" si="35"/>
        <v>Opravy a údržba vozidel</v>
      </c>
      <c r="C49" s="64" t="str">
        <f t="shared" si="35"/>
        <v/>
      </c>
      <c r="D49" s="65" t="str">
        <f t="shared" si="35"/>
        <v/>
      </c>
      <c r="E49" s="107">
        <f>IFERROR('Model výchozí (MV)'!E49*('MV Index'!I7/'MV Index'!$E7),0)</f>
        <v>0</v>
      </c>
      <c r="F49" s="107">
        <f>IFERROR('Model výchozí (MV)'!F49*('MV Index'!J7/'MV Index'!$E7),0)</f>
        <v>0</v>
      </c>
      <c r="G49" s="107">
        <f>IFERROR('Model výchozí (MV)'!G49*('MV Index'!K7/'MV Index'!$E7),0)</f>
        <v>0</v>
      </c>
      <c r="H49" s="107">
        <f>IFERROR('Model výchozí (MV)'!H49*('MV Index'!L7/'MV Index'!$E7),0)</f>
        <v>0</v>
      </c>
      <c r="I49" s="107">
        <f>IFERROR('Model výchozí (MV)'!I49*('MV Index'!M7/'MV Index'!$E7),0)</f>
        <v>0</v>
      </c>
      <c r="J49" s="107">
        <f>IFERROR('Model výchozí (MV)'!J49*('MV Index'!N7/'MV Index'!$E7),0)</f>
        <v>0</v>
      </c>
      <c r="K49" s="107">
        <f>IFERROR('Model výchozí (MV)'!K49*('MV Index'!O7/'MV Index'!$E7),0)</f>
        <v>0</v>
      </c>
      <c r="L49" s="107">
        <f>IFERROR('Model výchozí (MV)'!L49*('MV Index'!P7/'MV Index'!$E7),0)</f>
        <v>0</v>
      </c>
      <c r="M49" s="107">
        <f>IFERROR('Model výchozí (MV)'!M49*('MV Index'!Q7/'MV Index'!$E7),0)</f>
        <v>0</v>
      </c>
      <c r="N49" s="107">
        <f>IFERROR('Model výchozí (MV)'!N49*('MV Index'!R7/'MV Index'!$E7),0)</f>
        <v>0</v>
      </c>
      <c r="O49" s="107">
        <f>IFERROR('Model výchozí (MV)'!O49*('MV Index'!S7/'MV Index'!$E7),0)</f>
        <v>0</v>
      </c>
      <c r="P49" s="107">
        <f>IFERROR('Model výchozí (MV)'!P49*('MV Index'!T7/'MV Index'!$E7),0)</f>
        <v>0</v>
      </c>
      <c r="Q49" s="107">
        <f>IFERROR('Model výchozí (MV)'!Q49*('MV Index'!U7/'MV Index'!$E7),0)</f>
        <v>0</v>
      </c>
      <c r="R49" s="107">
        <f>IFERROR('Model výchozí (MV)'!R49*('MV Index'!V7/'MV Index'!$E7),0)</f>
        <v>0</v>
      </c>
      <c r="S49" s="107">
        <f>IFERROR('Model výchozí (MV)'!S49*('MV Index'!W7/'MV Index'!$E7),0)</f>
        <v>0</v>
      </c>
      <c r="T49" s="107">
        <f>IFERROR('Model výchozí (MV)'!T49*('MV Index'!X7/'MV Index'!$E7),0)</f>
        <v>0</v>
      </c>
      <c r="U49" s="107">
        <f>IFERROR('Model výchozí (MV)'!U49*('MV Index'!Y7/'MV Index'!$E7),0)</f>
        <v>0</v>
      </c>
      <c r="V49" s="107">
        <f>IFERROR('Model výchozí (MV)'!V49*('MV Index'!Z7/'MV Index'!$E7),0)</f>
        <v>0</v>
      </c>
      <c r="W49" s="107">
        <f>IFERROR('Model výchozí (MV)'!W49*('MV Index'!AA7/'MV Index'!$E7),0)</f>
        <v>0</v>
      </c>
      <c r="X49" s="107">
        <f>IFERROR('Model výchozí (MV)'!X49*('MV Index'!AB7/'MV Index'!$E7),0)</f>
        <v>0</v>
      </c>
      <c r="Y49" s="107">
        <f>IFERROR('Model výchozí (MV)'!Y49*('MV Index'!AC7/'MV Index'!$E7),0)</f>
        <v>0</v>
      </c>
      <c r="Z49" s="107">
        <f>IFERROR('Model výchozí (MV)'!Z49*('MV Index'!AD7/'MV Index'!$E7),0)</f>
        <v>0</v>
      </c>
      <c r="AA49" s="107">
        <f>IFERROR('Model výchozí (MV)'!AA49*('MV Index'!AE7/'MV Index'!$E7),0)</f>
        <v>0</v>
      </c>
      <c r="AB49" s="107">
        <f>IFERROR('Model výchozí (MV)'!AB49*('MV Index'!AF7/'MV Index'!$E7),0)</f>
        <v>0</v>
      </c>
      <c r="AC49" s="107">
        <f>IFERROR('Model výchozí (MV)'!AC49*('MV Index'!AG7/'MV Index'!$E7),0)</f>
        <v>0</v>
      </c>
      <c r="AD49" s="107">
        <f>IFERROR('Model výchozí (MV)'!AD49*('MV Index'!AH7/'MV Index'!$E7),0)</f>
        <v>0</v>
      </c>
      <c r="AE49" s="107">
        <f>IFERROR('Model výchozí (MV)'!AE49*('MV Index'!AI7/'MV Index'!$E7),0)</f>
        <v>0</v>
      </c>
      <c r="AF49" s="107">
        <f>IFERROR('Model výchozí (MV)'!AF49*('MV Index'!AJ7/'MV Index'!$E7),0)</f>
        <v>0</v>
      </c>
      <c r="AG49" s="107">
        <f>IFERROR('Model výchozí (MV)'!AG49*('MV Index'!AK7/'MV Index'!$E7),0)</f>
        <v>0</v>
      </c>
      <c r="AH49" s="107">
        <f>IFERROR('Model výchozí (MV)'!AH49*('MV Index'!AL7/'MV Index'!$E7),0)</f>
        <v>0</v>
      </c>
      <c r="AI49" s="107">
        <f>IFERROR('Model výchozí (MV)'!AI49*('MV Index'!AM7/'MV Index'!$E7),0)</f>
        <v>0</v>
      </c>
      <c r="AJ49" s="107">
        <f>IFERROR('Model výchozí (MV)'!AJ49*('MV Index'!AN7/'MV Index'!$E7),0)</f>
        <v>0</v>
      </c>
      <c r="AK49" s="107">
        <f>IFERROR('Model výchozí (MV)'!AK49*('MV Index'!AO7/'MV Index'!$E7),0)</f>
        <v>0</v>
      </c>
      <c r="AL49" s="24">
        <f t="shared" si="38"/>
        <v>0</v>
      </c>
      <c r="AM49" s="129">
        <f t="shared" si="36"/>
        <v>0</v>
      </c>
      <c r="AN49" s="888">
        <f t="shared" si="37"/>
        <v>0</v>
      </c>
      <c r="AO49" s="888">
        <f t="shared" si="37"/>
        <v>0</v>
      </c>
      <c r="AP49" s="888">
        <f t="shared" si="37"/>
        <v>0</v>
      </c>
      <c r="AQ49" s="889">
        <f t="shared" si="37"/>
        <v>1</v>
      </c>
    </row>
    <row r="50" spans="1:43" x14ac:dyDescent="0.3">
      <c r="A50" s="4">
        <f t="shared" si="35"/>
        <v>5</v>
      </c>
      <c r="B50" s="45" t="str">
        <f t="shared" si="35"/>
        <v>Odpisy dlouhodobého majetku</v>
      </c>
      <c r="C50" s="64">
        <f t="shared" si="35"/>
        <v>5.0999999999999996</v>
      </c>
      <c r="D50" s="66" t="str">
        <f t="shared" si="35"/>
        <v>Vozidla</v>
      </c>
      <c r="E50" s="107">
        <f>IFERROR('Model výchozí (MV)'!E50*('MV Index'!I8/'MV Index'!$E8),0)</f>
        <v>0</v>
      </c>
      <c r="F50" s="107">
        <f>IFERROR('Model výchozí (MV)'!F50*('MV Index'!J8/'MV Index'!$E8),0)</f>
        <v>0</v>
      </c>
      <c r="G50" s="107">
        <f>IFERROR('Model výchozí (MV)'!G50*('MV Index'!K8/'MV Index'!$E8),0)</f>
        <v>0</v>
      </c>
      <c r="H50" s="107">
        <f>IFERROR('Model výchozí (MV)'!H50*('MV Index'!L8/'MV Index'!$E8),0)</f>
        <v>0</v>
      </c>
      <c r="I50" s="107">
        <f>IFERROR('Model výchozí (MV)'!I50*('MV Index'!M8/'MV Index'!$E8),0)</f>
        <v>0</v>
      </c>
      <c r="J50" s="107">
        <f>IFERROR('Model výchozí (MV)'!J50*('MV Index'!N8/'MV Index'!$E8),0)</f>
        <v>0</v>
      </c>
      <c r="K50" s="107">
        <f>IFERROR('Model výchozí (MV)'!K50*('MV Index'!O8/'MV Index'!$E8),0)</f>
        <v>0</v>
      </c>
      <c r="L50" s="107">
        <f>IFERROR('Model výchozí (MV)'!L50*('MV Index'!P8/'MV Index'!$E8),0)</f>
        <v>0</v>
      </c>
      <c r="M50" s="107">
        <f>IFERROR('Model výchozí (MV)'!M50*('MV Index'!Q8/'MV Index'!$E8),0)</f>
        <v>0</v>
      </c>
      <c r="N50" s="107">
        <f>IFERROR('Model výchozí (MV)'!N50*('MV Index'!R8/'MV Index'!$E8),0)</f>
        <v>0</v>
      </c>
      <c r="O50" s="107">
        <f>IFERROR('Model výchozí (MV)'!O50*('MV Index'!S8/'MV Index'!$E8),0)</f>
        <v>0</v>
      </c>
      <c r="P50" s="107">
        <f>IFERROR('Model výchozí (MV)'!P50*('MV Index'!T8/'MV Index'!$E8),0)</f>
        <v>0</v>
      </c>
      <c r="Q50" s="107">
        <f>IFERROR('Model výchozí (MV)'!Q50*('MV Index'!U8/'MV Index'!$E8),0)</f>
        <v>0</v>
      </c>
      <c r="R50" s="107">
        <f>IFERROR('Model výchozí (MV)'!R50*('MV Index'!V8/'MV Index'!$E8),0)</f>
        <v>0</v>
      </c>
      <c r="S50" s="107">
        <f>IFERROR('Model výchozí (MV)'!S50*('MV Index'!W8/'MV Index'!$E8),0)</f>
        <v>0</v>
      </c>
      <c r="T50" s="107">
        <f>IFERROR('Model výchozí (MV)'!T50*('MV Index'!X8/'MV Index'!$E8),0)</f>
        <v>0</v>
      </c>
      <c r="U50" s="107">
        <f>IFERROR('Model výchozí (MV)'!U50*('MV Index'!Y8/'MV Index'!$E8),0)</f>
        <v>0</v>
      </c>
      <c r="V50" s="107">
        <f>IFERROR('Model výchozí (MV)'!V50*('MV Index'!Z8/'MV Index'!$E8),0)</f>
        <v>0</v>
      </c>
      <c r="W50" s="107">
        <f>IFERROR('Model výchozí (MV)'!W50*('MV Index'!AA8/'MV Index'!$E8),0)</f>
        <v>0</v>
      </c>
      <c r="X50" s="107">
        <f>IFERROR('Model výchozí (MV)'!X50*('MV Index'!AB8/'MV Index'!$E8),0)</f>
        <v>0</v>
      </c>
      <c r="Y50" s="107">
        <f>IFERROR('Model výchozí (MV)'!Y50*('MV Index'!AC8/'MV Index'!$E8),0)</f>
        <v>0</v>
      </c>
      <c r="Z50" s="107">
        <f>IFERROR('Model výchozí (MV)'!Z50*('MV Index'!AD8/'MV Index'!$E8),0)</f>
        <v>0</v>
      </c>
      <c r="AA50" s="107">
        <f>IFERROR('Model výchozí (MV)'!AA50*('MV Index'!AE8/'MV Index'!$E8),0)</f>
        <v>0</v>
      </c>
      <c r="AB50" s="107">
        <f>IFERROR('Model výchozí (MV)'!AB50*('MV Index'!AF8/'MV Index'!$E8),0)</f>
        <v>0</v>
      </c>
      <c r="AC50" s="107">
        <f>IFERROR('Model výchozí (MV)'!AC50*('MV Index'!AG8/'MV Index'!$E8),0)</f>
        <v>0</v>
      </c>
      <c r="AD50" s="107">
        <f>IFERROR('Model výchozí (MV)'!AD50*('MV Index'!AH8/'MV Index'!$E8),0)</f>
        <v>0</v>
      </c>
      <c r="AE50" s="107">
        <f>IFERROR('Model výchozí (MV)'!AE50*('MV Index'!AI8/'MV Index'!$E8),0)</f>
        <v>0</v>
      </c>
      <c r="AF50" s="107">
        <f>IFERROR('Model výchozí (MV)'!AF50*('MV Index'!AJ8/'MV Index'!$E8),0)</f>
        <v>0</v>
      </c>
      <c r="AG50" s="107">
        <f>IFERROR('Model výchozí (MV)'!AG50*('MV Index'!AK8/'MV Index'!$E8),0)</f>
        <v>0</v>
      </c>
      <c r="AH50" s="107">
        <f>IFERROR('Model výchozí (MV)'!AH50*('MV Index'!AL8/'MV Index'!$E8),0)</f>
        <v>0</v>
      </c>
      <c r="AI50" s="107">
        <f>IFERROR('Model výchozí (MV)'!AI50*('MV Index'!AM8/'MV Index'!$E8),0)</f>
        <v>0</v>
      </c>
      <c r="AJ50" s="107">
        <f>IFERROR('Model výchozí (MV)'!AJ50*('MV Index'!AN8/'MV Index'!$E8),0)</f>
        <v>0</v>
      </c>
      <c r="AK50" s="107">
        <f>IFERROR('Model výchozí (MV)'!AK50*('MV Index'!AO8/'MV Index'!$E8),0)</f>
        <v>0</v>
      </c>
      <c r="AL50" s="24">
        <f t="shared" si="38"/>
        <v>0</v>
      </c>
      <c r="AM50" s="129">
        <f t="shared" si="36"/>
        <v>0</v>
      </c>
      <c r="AN50" s="888">
        <f t="shared" si="37"/>
        <v>0</v>
      </c>
      <c r="AO50" s="888">
        <f t="shared" si="37"/>
        <v>0</v>
      </c>
      <c r="AP50" s="888">
        <f t="shared" si="37"/>
        <v>1</v>
      </c>
      <c r="AQ50" s="889">
        <f t="shared" si="37"/>
        <v>0</v>
      </c>
    </row>
    <row r="51" spans="1:43" x14ac:dyDescent="0.3">
      <c r="A51" s="4" t="str">
        <f t="shared" si="35"/>
        <v/>
      </c>
      <c r="B51" s="45" t="str">
        <f t="shared" si="35"/>
        <v/>
      </c>
      <c r="C51" s="64">
        <f t="shared" si="35"/>
        <v>5.2</v>
      </c>
      <c r="D51" s="66" t="str">
        <f t="shared" si="35"/>
        <v>Ostatní</v>
      </c>
      <c r="E51" s="107">
        <f>IFERROR('Model výchozí (MV)'!E51*('MV Index'!I9/'MV Index'!$E9),0)</f>
        <v>0</v>
      </c>
      <c r="F51" s="107">
        <f>IFERROR('Model výchozí (MV)'!F51*('MV Index'!J9/'MV Index'!$E9),0)</f>
        <v>0</v>
      </c>
      <c r="G51" s="107">
        <f>IFERROR('Model výchozí (MV)'!G51*('MV Index'!K9/'MV Index'!$E9),0)</f>
        <v>0</v>
      </c>
      <c r="H51" s="107">
        <f>IFERROR('Model výchozí (MV)'!H51*('MV Index'!L9/'MV Index'!$E9),0)</f>
        <v>0</v>
      </c>
      <c r="I51" s="107">
        <f>IFERROR('Model výchozí (MV)'!I51*('MV Index'!M9/'MV Index'!$E9),0)</f>
        <v>0</v>
      </c>
      <c r="J51" s="107">
        <f>IFERROR('Model výchozí (MV)'!J51*('MV Index'!N9/'MV Index'!$E9),0)</f>
        <v>0</v>
      </c>
      <c r="K51" s="107">
        <f>IFERROR('Model výchozí (MV)'!K51*('MV Index'!O9/'MV Index'!$E9),0)</f>
        <v>0</v>
      </c>
      <c r="L51" s="107">
        <f>IFERROR('Model výchozí (MV)'!L51*('MV Index'!P9/'MV Index'!$E9),0)</f>
        <v>0</v>
      </c>
      <c r="M51" s="107">
        <f>IFERROR('Model výchozí (MV)'!M51*('MV Index'!Q9/'MV Index'!$E9),0)</f>
        <v>0</v>
      </c>
      <c r="N51" s="107">
        <f>IFERROR('Model výchozí (MV)'!N51*('MV Index'!R9/'MV Index'!$E9),0)</f>
        <v>0</v>
      </c>
      <c r="O51" s="107">
        <f>IFERROR('Model výchozí (MV)'!O51*('MV Index'!S9/'MV Index'!$E9),0)</f>
        <v>0</v>
      </c>
      <c r="P51" s="107">
        <f>IFERROR('Model výchozí (MV)'!P51*('MV Index'!T9/'MV Index'!$E9),0)</f>
        <v>0</v>
      </c>
      <c r="Q51" s="107">
        <f>IFERROR('Model výchozí (MV)'!Q51*('MV Index'!U9/'MV Index'!$E9),0)</f>
        <v>0</v>
      </c>
      <c r="R51" s="107">
        <f>IFERROR('Model výchozí (MV)'!R51*('MV Index'!V9/'MV Index'!$E9),0)</f>
        <v>0</v>
      </c>
      <c r="S51" s="107">
        <f>IFERROR('Model výchozí (MV)'!S51*('MV Index'!W9/'MV Index'!$E9),0)</f>
        <v>0</v>
      </c>
      <c r="T51" s="107">
        <f>IFERROR('Model výchozí (MV)'!T51*('MV Index'!X9/'MV Index'!$E9),0)</f>
        <v>0</v>
      </c>
      <c r="U51" s="107">
        <f>IFERROR('Model výchozí (MV)'!U51*('MV Index'!Y9/'MV Index'!$E9),0)</f>
        <v>0</v>
      </c>
      <c r="V51" s="107">
        <f>IFERROR('Model výchozí (MV)'!V51*('MV Index'!Z9/'MV Index'!$E9),0)</f>
        <v>0</v>
      </c>
      <c r="W51" s="107">
        <f>IFERROR('Model výchozí (MV)'!W51*('MV Index'!AA9/'MV Index'!$E9),0)</f>
        <v>0</v>
      </c>
      <c r="X51" s="107">
        <f>IFERROR('Model výchozí (MV)'!X51*('MV Index'!AB9/'MV Index'!$E9),0)</f>
        <v>0</v>
      </c>
      <c r="Y51" s="107">
        <f>IFERROR('Model výchozí (MV)'!Y51*('MV Index'!AC9/'MV Index'!$E9),0)</f>
        <v>0</v>
      </c>
      <c r="Z51" s="107">
        <f>IFERROR('Model výchozí (MV)'!Z51*('MV Index'!AD9/'MV Index'!$E9),0)</f>
        <v>0</v>
      </c>
      <c r="AA51" s="107">
        <f>IFERROR('Model výchozí (MV)'!AA51*('MV Index'!AE9/'MV Index'!$E9),0)</f>
        <v>0</v>
      </c>
      <c r="AB51" s="107">
        <f>IFERROR('Model výchozí (MV)'!AB51*('MV Index'!AF9/'MV Index'!$E9),0)</f>
        <v>0</v>
      </c>
      <c r="AC51" s="107">
        <f>IFERROR('Model výchozí (MV)'!AC51*('MV Index'!AG9/'MV Index'!$E9),0)</f>
        <v>0</v>
      </c>
      <c r="AD51" s="107">
        <f>IFERROR('Model výchozí (MV)'!AD51*('MV Index'!AH9/'MV Index'!$E9),0)</f>
        <v>0</v>
      </c>
      <c r="AE51" s="107">
        <f>IFERROR('Model výchozí (MV)'!AE51*('MV Index'!AI9/'MV Index'!$E9),0)</f>
        <v>0</v>
      </c>
      <c r="AF51" s="107">
        <f>IFERROR('Model výchozí (MV)'!AF51*('MV Index'!AJ9/'MV Index'!$E9),0)</f>
        <v>0</v>
      </c>
      <c r="AG51" s="107">
        <f>IFERROR('Model výchozí (MV)'!AG51*('MV Index'!AK9/'MV Index'!$E9),0)</f>
        <v>0</v>
      </c>
      <c r="AH51" s="107">
        <f>IFERROR('Model výchozí (MV)'!AH51*('MV Index'!AL9/'MV Index'!$E9),0)</f>
        <v>0</v>
      </c>
      <c r="AI51" s="107">
        <f>IFERROR('Model výchozí (MV)'!AI51*('MV Index'!AM9/'MV Index'!$E9),0)</f>
        <v>0</v>
      </c>
      <c r="AJ51" s="107">
        <f>IFERROR('Model výchozí (MV)'!AJ51*('MV Index'!AN9/'MV Index'!$E9),0)</f>
        <v>0</v>
      </c>
      <c r="AK51" s="107">
        <f>IFERROR('Model výchozí (MV)'!AK51*('MV Index'!AO9/'MV Index'!$E9),0)</f>
        <v>0</v>
      </c>
      <c r="AL51" s="24">
        <f t="shared" si="38"/>
        <v>0</v>
      </c>
      <c r="AM51" s="129">
        <f t="shared" si="36"/>
        <v>0</v>
      </c>
      <c r="AN51" s="888">
        <f t="shared" si="37"/>
        <v>0</v>
      </c>
      <c r="AO51" s="888">
        <f t="shared" si="37"/>
        <v>0</v>
      </c>
      <c r="AP51" s="888">
        <f t="shared" si="37"/>
        <v>0</v>
      </c>
      <c r="AQ51" s="889">
        <f t="shared" si="37"/>
        <v>1</v>
      </c>
    </row>
    <row r="52" spans="1:43" x14ac:dyDescent="0.3">
      <c r="A52" s="4">
        <f t="shared" si="35"/>
        <v>6</v>
      </c>
      <c r="B52" s="45" t="str">
        <f t="shared" si="35"/>
        <v>Pronájem a leasing vozidel</v>
      </c>
      <c r="C52" s="64" t="str">
        <f t="shared" si="35"/>
        <v/>
      </c>
      <c r="D52" s="65" t="str">
        <f t="shared" si="35"/>
        <v/>
      </c>
      <c r="E52" s="107">
        <f>IFERROR('Model výchozí (MV)'!E52*('MV Index'!I10/'MV Index'!$E10),0)</f>
        <v>0</v>
      </c>
      <c r="F52" s="107">
        <f>IFERROR('Model výchozí (MV)'!F52*('MV Index'!J10/'MV Index'!$E10),0)</f>
        <v>0</v>
      </c>
      <c r="G52" s="107">
        <f>IFERROR('Model výchozí (MV)'!G52*('MV Index'!K10/'MV Index'!$E10),0)</f>
        <v>0</v>
      </c>
      <c r="H52" s="107">
        <f>IFERROR('Model výchozí (MV)'!H52*('MV Index'!L10/'MV Index'!$E10),0)</f>
        <v>0</v>
      </c>
      <c r="I52" s="107">
        <f>IFERROR('Model výchozí (MV)'!I52*('MV Index'!M10/'MV Index'!$E10),0)</f>
        <v>0</v>
      </c>
      <c r="J52" s="107">
        <f>IFERROR('Model výchozí (MV)'!J52*('MV Index'!N10/'MV Index'!$E10),0)</f>
        <v>0</v>
      </c>
      <c r="K52" s="107">
        <f>IFERROR('Model výchozí (MV)'!K52*('MV Index'!O10/'MV Index'!$E10),0)</f>
        <v>0</v>
      </c>
      <c r="L52" s="107">
        <f>IFERROR('Model výchozí (MV)'!L52*('MV Index'!P10/'MV Index'!$E10),0)</f>
        <v>0</v>
      </c>
      <c r="M52" s="107">
        <f>IFERROR('Model výchozí (MV)'!M52*('MV Index'!Q10/'MV Index'!$E10),0)</f>
        <v>0</v>
      </c>
      <c r="N52" s="107">
        <f>IFERROR('Model výchozí (MV)'!N52*('MV Index'!R10/'MV Index'!$E10),0)</f>
        <v>0</v>
      </c>
      <c r="O52" s="107">
        <f>IFERROR('Model výchozí (MV)'!O52*('MV Index'!S10/'MV Index'!$E10),0)</f>
        <v>0</v>
      </c>
      <c r="P52" s="107">
        <f>IFERROR('Model výchozí (MV)'!P52*('MV Index'!T10/'MV Index'!$E10),0)</f>
        <v>0</v>
      </c>
      <c r="Q52" s="107">
        <f>IFERROR('Model výchozí (MV)'!Q52*('MV Index'!U10/'MV Index'!$E10),0)</f>
        <v>0</v>
      </c>
      <c r="R52" s="107">
        <f>IFERROR('Model výchozí (MV)'!R52*('MV Index'!V10/'MV Index'!$E10),0)</f>
        <v>0</v>
      </c>
      <c r="S52" s="107">
        <f>IFERROR('Model výchozí (MV)'!S52*('MV Index'!W10/'MV Index'!$E10),0)</f>
        <v>0</v>
      </c>
      <c r="T52" s="107">
        <f>IFERROR('Model výchozí (MV)'!T52*('MV Index'!X10/'MV Index'!$E10),0)</f>
        <v>0</v>
      </c>
      <c r="U52" s="107">
        <f>IFERROR('Model výchozí (MV)'!U52*('MV Index'!Y10/'MV Index'!$E10),0)</f>
        <v>0</v>
      </c>
      <c r="V52" s="107">
        <f>IFERROR('Model výchozí (MV)'!V52*('MV Index'!Z10/'MV Index'!$E10),0)</f>
        <v>0</v>
      </c>
      <c r="W52" s="107">
        <f>IFERROR('Model výchozí (MV)'!W52*('MV Index'!AA10/'MV Index'!$E10),0)</f>
        <v>0</v>
      </c>
      <c r="X52" s="107">
        <f>IFERROR('Model výchozí (MV)'!X52*('MV Index'!AB10/'MV Index'!$E10),0)</f>
        <v>0</v>
      </c>
      <c r="Y52" s="107">
        <f>IFERROR('Model výchozí (MV)'!Y52*('MV Index'!AC10/'MV Index'!$E10),0)</f>
        <v>0</v>
      </c>
      <c r="Z52" s="107">
        <f>IFERROR('Model výchozí (MV)'!Z52*('MV Index'!AD10/'MV Index'!$E10),0)</f>
        <v>0</v>
      </c>
      <c r="AA52" s="107">
        <f>IFERROR('Model výchozí (MV)'!AA52*('MV Index'!AE10/'MV Index'!$E10),0)</f>
        <v>0</v>
      </c>
      <c r="AB52" s="107">
        <f>IFERROR('Model výchozí (MV)'!AB52*('MV Index'!AF10/'MV Index'!$E10),0)</f>
        <v>0</v>
      </c>
      <c r="AC52" s="107">
        <f>IFERROR('Model výchozí (MV)'!AC52*('MV Index'!AG10/'MV Index'!$E10),0)</f>
        <v>0</v>
      </c>
      <c r="AD52" s="107">
        <f>IFERROR('Model výchozí (MV)'!AD52*('MV Index'!AH10/'MV Index'!$E10),0)</f>
        <v>0</v>
      </c>
      <c r="AE52" s="107">
        <f>IFERROR('Model výchozí (MV)'!AE52*('MV Index'!AI10/'MV Index'!$E10),0)</f>
        <v>0</v>
      </c>
      <c r="AF52" s="107">
        <f>IFERROR('Model výchozí (MV)'!AF52*('MV Index'!AJ10/'MV Index'!$E10),0)</f>
        <v>0</v>
      </c>
      <c r="AG52" s="107">
        <f>IFERROR('Model výchozí (MV)'!AG52*('MV Index'!AK10/'MV Index'!$E10),0)</f>
        <v>0</v>
      </c>
      <c r="AH52" s="107">
        <f>IFERROR('Model výchozí (MV)'!AH52*('MV Index'!AL10/'MV Index'!$E10),0)</f>
        <v>0</v>
      </c>
      <c r="AI52" s="107">
        <f>IFERROR('Model výchozí (MV)'!AI52*('MV Index'!AM10/'MV Index'!$E10),0)</f>
        <v>0</v>
      </c>
      <c r="AJ52" s="107">
        <f>IFERROR('Model výchozí (MV)'!AJ52*('MV Index'!AN10/'MV Index'!$E10),0)</f>
        <v>0</v>
      </c>
      <c r="AK52" s="107">
        <f>IFERROR('Model výchozí (MV)'!AK52*('MV Index'!AO10/'MV Index'!$E10),0)</f>
        <v>0</v>
      </c>
      <c r="AL52" s="24">
        <f t="shared" si="38"/>
        <v>0</v>
      </c>
      <c r="AM52" s="129">
        <f t="shared" si="36"/>
        <v>0</v>
      </c>
      <c r="AN52" s="888">
        <f t="shared" si="37"/>
        <v>0</v>
      </c>
      <c r="AO52" s="888">
        <f t="shared" si="37"/>
        <v>0</v>
      </c>
      <c r="AP52" s="888">
        <f t="shared" si="37"/>
        <v>1</v>
      </c>
      <c r="AQ52" s="889">
        <f t="shared" si="37"/>
        <v>0</v>
      </c>
    </row>
    <row r="53" spans="1:43" x14ac:dyDescent="0.3">
      <c r="A53" s="4">
        <f t="shared" si="35"/>
        <v>7</v>
      </c>
      <c r="B53" s="45" t="str">
        <f t="shared" si="35"/>
        <v>Mzdové náklady</v>
      </c>
      <c r="C53" s="64">
        <f t="shared" si="35"/>
        <v>7.1</v>
      </c>
      <c r="D53" s="65" t="str">
        <f t="shared" si="35"/>
        <v>Vlaková četa</v>
      </c>
      <c r="E53" s="107">
        <f>IFERROR('Model výchozí (MV)'!E53*('MV Index'!I11/'MV Index'!$E11),0)</f>
        <v>0</v>
      </c>
      <c r="F53" s="107">
        <f>IFERROR('Model výchozí (MV)'!F53*('MV Index'!J11/'MV Index'!$E11),0)</f>
        <v>0</v>
      </c>
      <c r="G53" s="107">
        <f>IFERROR('Model výchozí (MV)'!G53*('MV Index'!K11/'MV Index'!$E11),0)</f>
        <v>0</v>
      </c>
      <c r="H53" s="107">
        <f>IFERROR('Model výchozí (MV)'!H53*('MV Index'!L11/'MV Index'!$E11),0)</f>
        <v>0</v>
      </c>
      <c r="I53" s="107">
        <f>IFERROR('Model výchozí (MV)'!I53*('MV Index'!M11/'MV Index'!$E11),0)</f>
        <v>0</v>
      </c>
      <c r="J53" s="107">
        <f>IFERROR('Model výchozí (MV)'!J53*('MV Index'!N11/'MV Index'!$E11),0)</f>
        <v>0</v>
      </c>
      <c r="K53" s="107">
        <f>IFERROR('Model výchozí (MV)'!K53*('MV Index'!O11/'MV Index'!$E11),0)</f>
        <v>0</v>
      </c>
      <c r="L53" s="107">
        <f>IFERROR('Model výchozí (MV)'!L53*('MV Index'!P11/'MV Index'!$E11),0)</f>
        <v>0</v>
      </c>
      <c r="M53" s="107">
        <f>IFERROR('Model výchozí (MV)'!M53*('MV Index'!Q11/'MV Index'!$E11),0)</f>
        <v>0</v>
      </c>
      <c r="N53" s="107">
        <f>IFERROR('Model výchozí (MV)'!N53*('MV Index'!R11/'MV Index'!$E11),0)</f>
        <v>0</v>
      </c>
      <c r="O53" s="107">
        <f>IFERROR('Model výchozí (MV)'!O53*('MV Index'!S11/'MV Index'!$E11),0)</f>
        <v>0</v>
      </c>
      <c r="P53" s="107">
        <f>IFERROR('Model výchozí (MV)'!P53*('MV Index'!T11/'MV Index'!$E11),0)</f>
        <v>0</v>
      </c>
      <c r="Q53" s="107">
        <f>IFERROR('Model výchozí (MV)'!Q53*('MV Index'!U11/'MV Index'!$E11),0)</f>
        <v>0</v>
      </c>
      <c r="R53" s="107">
        <f>IFERROR('Model výchozí (MV)'!R53*('MV Index'!V11/'MV Index'!$E11),0)</f>
        <v>0</v>
      </c>
      <c r="S53" s="107">
        <f>IFERROR('Model výchozí (MV)'!S53*('MV Index'!W11/'MV Index'!$E11),0)</f>
        <v>0</v>
      </c>
      <c r="T53" s="107">
        <f>IFERROR('Model výchozí (MV)'!T53*('MV Index'!X11/'MV Index'!$E11),0)</f>
        <v>0</v>
      </c>
      <c r="U53" s="107">
        <f>IFERROR('Model výchozí (MV)'!U53*('MV Index'!Y11/'MV Index'!$E11),0)</f>
        <v>0</v>
      </c>
      <c r="V53" s="107">
        <f>IFERROR('Model výchozí (MV)'!V53*('MV Index'!Z11/'MV Index'!$E11),0)</f>
        <v>0</v>
      </c>
      <c r="W53" s="107">
        <f>IFERROR('Model výchozí (MV)'!W53*('MV Index'!AA11/'MV Index'!$E11),0)</f>
        <v>0</v>
      </c>
      <c r="X53" s="107">
        <f>IFERROR('Model výchozí (MV)'!X53*('MV Index'!AB11/'MV Index'!$E11),0)</f>
        <v>0</v>
      </c>
      <c r="Y53" s="107">
        <f>IFERROR('Model výchozí (MV)'!Y53*('MV Index'!AC11/'MV Index'!$E11),0)</f>
        <v>0</v>
      </c>
      <c r="Z53" s="107">
        <f>IFERROR('Model výchozí (MV)'!Z53*('MV Index'!AD11/'MV Index'!$E11),0)</f>
        <v>0</v>
      </c>
      <c r="AA53" s="107">
        <f>IFERROR('Model výchozí (MV)'!AA53*('MV Index'!AE11/'MV Index'!$E11),0)</f>
        <v>0</v>
      </c>
      <c r="AB53" s="107">
        <f>IFERROR('Model výchozí (MV)'!AB53*('MV Index'!AF11/'MV Index'!$E11),0)</f>
        <v>0</v>
      </c>
      <c r="AC53" s="107">
        <f>IFERROR('Model výchozí (MV)'!AC53*('MV Index'!AG11/'MV Index'!$E11),0)</f>
        <v>0</v>
      </c>
      <c r="AD53" s="107">
        <f>IFERROR('Model výchozí (MV)'!AD53*('MV Index'!AH11/'MV Index'!$E11),0)</f>
        <v>0</v>
      </c>
      <c r="AE53" s="107">
        <f>IFERROR('Model výchozí (MV)'!AE53*('MV Index'!AI11/'MV Index'!$E11),0)</f>
        <v>0</v>
      </c>
      <c r="AF53" s="107">
        <f>IFERROR('Model výchozí (MV)'!AF53*('MV Index'!AJ11/'MV Index'!$E11),0)</f>
        <v>0</v>
      </c>
      <c r="AG53" s="107">
        <f>IFERROR('Model výchozí (MV)'!AG53*('MV Index'!AK11/'MV Index'!$E11),0)</f>
        <v>0</v>
      </c>
      <c r="AH53" s="107">
        <f>IFERROR('Model výchozí (MV)'!AH53*('MV Index'!AL11/'MV Index'!$E11),0)</f>
        <v>0</v>
      </c>
      <c r="AI53" s="107">
        <f>IFERROR('Model výchozí (MV)'!AI53*('MV Index'!AM11/'MV Index'!$E11),0)</f>
        <v>0</v>
      </c>
      <c r="AJ53" s="107">
        <f>IFERROR('Model výchozí (MV)'!AJ53*('MV Index'!AN11/'MV Index'!$E11),0)</f>
        <v>0</v>
      </c>
      <c r="AK53" s="107">
        <f>IFERROR('Model výchozí (MV)'!AK53*('MV Index'!AO11/'MV Index'!$E11),0)</f>
        <v>0</v>
      </c>
      <c r="AL53" s="24">
        <f t="shared" si="38"/>
        <v>0</v>
      </c>
      <c r="AM53" s="129">
        <f t="shared" si="36"/>
        <v>0</v>
      </c>
      <c r="AN53" s="888">
        <f t="shared" si="37"/>
        <v>0</v>
      </c>
      <c r="AO53" s="888">
        <f t="shared" si="37"/>
        <v>0</v>
      </c>
      <c r="AP53" s="888">
        <f t="shared" si="37"/>
        <v>0</v>
      </c>
      <c r="AQ53" s="889">
        <f t="shared" si="37"/>
        <v>1</v>
      </c>
    </row>
    <row r="54" spans="1:43" x14ac:dyDescent="0.3">
      <c r="A54" s="4" t="str">
        <f t="shared" si="35"/>
        <v/>
      </c>
      <c r="B54" s="45" t="str">
        <f t="shared" si="35"/>
        <v/>
      </c>
      <c r="C54" s="64" t="str">
        <f t="shared" si="35"/>
        <v>7.2</v>
      </c>
      <c r="D54" s="65" t="str">
        <f t="shared" si="35"/>
        <v>Strojvedoucí</v>
      </c>
      <c r="E54" s="107">
        <f>IFERROR('Model výchozí (MV)'!E54*('MV Index'!I12/'MV Index'!$E12),0)</f>
        <v>0</v>
      </c>
      <c r="F54" s="107">
        <f>IFERROR('Model výchozí (MV)'!F54*('MV Index'!J12/'MV Index'!$E12),0)</f>
        <v>0</v>
      </c>
      <c r="G54" s="107">
        <f>IFERROR('Model výchozí (MV)'!G54*('MV Index'!K12/'MV Index'!$E12),0)</f>
        <v>0</v>
      </c>
      <c r="H54" s="107">
        <f>IFERROR('Model výchozí (MV)'!H54*('MV Index'!L12/'MV Index'!$E12),0)</f>
        <v>0</v>
      </c>
      <c r="I54" s="107">
        <f>IFERROR('Model výchozí (MV)'!I54*('MV Index'!M12/'MV Index'!$E12),0)</f>
        <v>0</v>
      </c>
      <c r="J54" s="107">
        <f>IFERROR('Model výchozí (MV)'!J54*('MV Index'!N12/'MV Index'!$E12),0)</f>
        <v>0</v>
      </c>
      <c r="K54" s="107">
        <f>IFERROR('Model výchozí (MV)'!K54*('MV Index'!O12/'MV Index'!$E12),0)</f>
        <v>0</v>
      </c>
      <c r="L54" s="107">
        <f>IFERROR('Model výchozí (MV)'!L54*('MV Index'!P12/'MV Index'!$E12),0)</f>
        <v>0</v>
      </c>
      <c r="M54" s="107">
        <f>IFERROR('Model výchozí (MV)'!M54*('MV Index'!Q12/'MV Index'!$E12),0)</f>
        <v>0</v>
      </c>
      <c r="N54" s="107">
        <f>IFERROR('Model výchozí (MV)'!N54*('MV Index'!R12/'MV Index'!$E12),0)</f>
        <v>0</v>
      </c>
      <c r="O54" s="107">
        <f>IFERROR('Model výchozí (MV)'!O54*('MV Index'!S12/'MV Index'!$E12),0)</f>
        <v>0</v>
      </c>
      <c r="P54" s="107">
        <f>IFERROR('Model výchozí (MV)'!P54*('MV Index'!T12/'MV Index'!$E12),0)</f>
        <v>0</v>
      </c>
      <c r="Q54" s="107">
        <f>IFERROR('Model výchozí (MV)'!Q54*('MV Index'!U12/'MV Index'!$E12),0)</f>
        <v>0</v>
      </c>
      <c r="R54" s="107">
        <f>IFERROR('Model výchozí (MV)'!R54*('MV Index'!V12/'MV Index'!$E12),0)</f>
        <v>0</v>
      </c>
      <c r="S54" s="107">
        <f>IFERROR('Model výchozí (MV)'!S54*('MV Index'!W12/'MV Index'!$E12),0)</f>
        <v>0</v>
      </c>
      <c r="T54" s="107">
        <f>IFERROR('Model výchozí (MV)'!T54*('MV Index'!X12/'MV Index'!$E12),0)</f>
        <v>0</v>
      </c>
      <c r="U54" s="107">
        <f>IFERROR('Model výchozí (MV)'!U54*('MV Index'!Y12/'MV Index'!$E12),0)</f>
        <v>0</v>
      </c>
      <c r="V54" s="107">
        <f>IFERROR('Model výchozí (MV)'!V54*('MV Index'!Z12/'MV Index'!$E12),0)</f>
        <v>0</v>
      </c>
      <c r="W54" s="107">
        <f>IFERROR('Model výchozí (MV)'!W54*('MV Index'!AA12/'MV Index'!$E12),0)</f>
        <v>0</v>
      </c>
      <c r="X54" s="107">
        <f>IFERROR('Model výchozí (MV)'!X54*('MV Index'!AB12/'MV Index'!$E12),0)</f>
        <v>0</v>
      </c>
      <c r="Y54" s="107">
        <f>IFERROR('Model výchozí (MV)'!Y54*('MV Index'!AC12/'MV Index'!$E12),0)</f>
        <v>0</v>
      </c>
      <c r="Z54" s="107">
        <f>IFERROR('Model výchozí (MV)'!Z54*('MV Index'!AD12/'MV Index'!$E12),0)</f>
        <v>0</v>
      </c>
      <c r="AA54" s="107">
        <f>IFERROR('Model výchozí (MV)'!AA54*('MV Index'!AE12/'MV Index'!$E12),0)</f>
        <v>0</v>
      </c>
      <c r="AB54" s="107">
        <f>IFERROR('Model výchozí (MV)'!AB54*('MV Index'!AF12/'MV Index'!$E12),0)</f>
        <v>0</v>
      </c>
      <c r="AC54" s="107">
        <f>IFERROR('Model výchozí (MV)'!AC54*('MV Index'!AG12/'MV Index'!$E12),0)</f>
        <v>0</v>
      </c>
      <c r="AD54" s="107">
        <f>IFERROR('Model výchozí (MV)'!AD54*('MV Index'!AH12/'MV Index'!$E12),0)</f>
        <v>0</v>
      </c>
      <c r="AE54" s="107">
        <f>IFERROR('Model výchozí (MV)'!AE54*('MV Index'!AI12/'MV Index'!$E12),0)</f>
        <v>0</v>
      </c>
      <c r="AF54" s="107">
        <f>IFERROR('Model výchozí (MV)'!AF54*('MV Index'!AJ12/'MV Index'!$E12),0)</f>
        <v>0</v>
      </c>
      <c r="AG54" s="107">
        <f>IFERROR('Model výchozí (MV)'!AG54*('MV Index'!AK12/'MV Index'!$E12),0)</f>
        <v>0</v>
      </c>
      <c r="AH54" s="107">
        <f>IFERROR('Model výchozí (MV)'!AH54*('MV Index'!AL12/'MV Index'!$E12),0)</f>
        <v>0</v>
      </c>
      <c r="AI54" s="107">
        <f>IFERROR('Model výchozí (MV)'!AI54*('MV Index'!AM12/'MV Index'!$E12),0)</f>
        <v>0</v>
      </c>
      <c r="AJ54" s="107">
        <f>IFERROR('Model výchozí (MV)'!AJ54*('MV Index'!AN12/'MV Index'!$E12),0)</f>
        <v>0</v>
      </c>
      <c r="AK54" s="107">
        <f>IFERROR('Model výchozí (MV)'!AK54*('MV Index'!AO12/'MV Index'!$E12),0)</f>
        <v>0</v>
      </c>
      <c r="AL54" s="24">
        <f t="shared" si="38"/>
        <v>0</v>
      </c>
      <c r="AM54" s="129">
        <f t="shared" si="36"/>
        <v>0</v>
      </c>
      <c r="AN54" s="888">
        <f t="shared" si="37"/>
        <v>0</v>
      </c>
      <c r="AO54" s="888">
        <f t="shared" si="37"/>
        <v>0</v>
      </c>
      <c r="AP54" s="888">
        <f t="shared" si="37"/>
        <v>0</v>
      </c>
      <c r="AQ54" s="889">
        <f t="shared" si="37"/>
        <v>1</v>
      </c>
    </row>
    <row r="55" spans="1:43" x14ac:dyDescent="0.3">
      <c r="A55" s="4" t="str">
        <f t="shared" si="35"/>
        <v/>
      </c>
      <c r="B55" s="45" t="str">
        <f t="shared" si="35"/>
        <v/>
      </c>
      <c r="C55" s="64" t="str">
        <f t="shared" si="35"/>
        <v>7.3</v>
      </c>
      <c r="D55" s="65" t="str">
        <f t="shared" si="35"/>
        <v>Pokladní</v>
      </c>
      <c r="E55" s="107">
        <f>IFERROR('Model výchozí (MV)'!E55*('MV Index'!I13/'MV Index'!$E13),0)</f>
        <v>0</v>
      </c>
      <c r="F55" s="107">
        <f>IFERROR('Model výchozí (MV)'!F55*('MV Index'!J13/'MV Index'!$E13),0)</f>
        <v>0</v>
      </c>
      <c r="G55" s="107">
        <f>IFERROR('Model výchozí (MV)'!G55*('MV Index'!K13/'MV Index'!$E13),0)</f>
        <v>0</v>
      </c>
      <c r="H55" s="107">
        <f>IFERROR('Model výchozí (MV)'!H55*('MV Index'!L13/'MV Index'!$E13),0)</f>
        <v>0</v>
      </c>
      <c r="I55" s="107">
        <f>IFERROR('Model výchozí (MV)'!I55*('MV Index'!M13/'MV Index'!$E13),0)</f>
        <v>0</v>
      </c>
      <c r="J55" s="107">
        <f>IFERROR('Model výchozí (MV)'!J55*('MV Index'!N13/'MV Index'!$E13),0)</f>
        <v>0</v>
      </c>
      <c r="K55" s="107">
        <f>IFERROR('Model výchozí (MV)'!K55*('MV Index'!O13/'MV Index'!$E13),0)</f>
        <v>0</v>
      </c>
      <c r="L55" s="107">
        <f>IFERROR('Model výchozí (MV)'!L55*('MV Index'!P13/'MV Index'!$E13),0)</f>
        <v>0</v>
      </c>
      <c r="M55" s="107">
        <f>IFERROR('Model výchozí (MV)'!M55*('MV Index'!Q13/'MV Index'!$E13),0)</f>
        <v>0</v>
      </c>
      <c r="N55" s="107">
        <f>IFERROR('Model výchozí (MV)'!N55*('MV Index'!R13/'MV Index'!$E13),0)</f>
        <v>0</v>
      </c>
      <c r="O55" s="107">
        <f>IFERROR('Model výchozí (MV)'!O55*('MV Index'!S13/'MV Index'!$E13),0)</f>
        <v>0</v>
      </c>
      <c r="P55" s="107">
        <f>IFERROR('Model výchozí (MV)'!P55*('MV Index'!T13/'MV Index'!$E13),0)</f>
        <v>0</v>
      </c>
      <c r="Q55" s="107">
        <f>IFERROR('Model výchozí (MV)'!Q55*('MV Index'!U13/'MV Index'!$E13),0)</f>
        <v>0</v>
      </c>
      <c r="R55" s="107">
        <f>IFERROR('Model výchozí (MV)'!R55*('MV Index'!V13/'MV Index'!$E13),0)</f>
        <v>0</v>
      </c>
      <c r="S55" s="107">
        <f>IFERROR('Model výchozí (MV)'!S55*('MV Index'!W13/'MV Index'!$E13),0)</f>
        <v>0</v>
      </c>
      <c r="T55" s="107">
        <f>IFERROR('Model výchozí (MV)'!T55*('MV Index'!X13/'MV Index'!$E13),0)</f>
        <v>0</v>
      </c>
      <c r="U55" s="107">
        <f>IFERROR('Model výchozí (MV)'!U55*('MV Index'!Y13/'MV Index'!$E13),0)</f>
        <v>0</v>
      </c>
      <c r="V55" s="107">
        <f>IFERROR('Model výchozí (MV)'!V55*('MV Index'!Z13/'MV Index'!$E13),0)</f>
        <v>0</v>
      </c>
      <c r="W55" s="107">
        <f>IFERROR('Model výchozí (MV)'!W55*('MV Index'!AA13/'MV Index'!$E13),0)</f>
        <v>0</v>
      </c>
      <c r="X55" s="107">
        <f>IFERROR('Model výchozí (MV)'!X55*('MV Index'!AB13/'MV Index'!$E13),0)</f>
        <v>0</v>
      </c>
      <c r="Y55" s="107">
        <f>IFERROR('Model výchozí (MV)'!Y55*('MV Index'!AC13/'MV Index'!$E13),0)</f>
        <v>0</v>
      </c>
      <c r="Z55" s="107">
        <f>IFERROR('Model výchozí (MV)'!Z55*('MV Index'!AD13/'MV Index'!$E13),0)</f>
        <v>0</v>
      </c>
      <c r="AA55" s="107">
        <f>IFERROR('Model výchozí (MV)'!AA55*('MV Index'!AE13/'MV Index'!$E13),0)</f>
        <v>0</v>
      </c>
      <c r="AB55" s="107">
        <f>IFERROR('Model výchozí (MV)'!AB55*('MV Index'!AF13/'MV Index'!$E13),0)</f>
        <v>0</v>
      </c>
      <c r="AC55" s="107">
        <f>IFERROR('Model výchozí (MV)'!AC55*('MV Index'!AG13/'MV Index'!$E13),0)</f>
        <v>0</v>
      </c>
      <c r="AD55" s="107">
        <f>IFERROR('Model výchozí (MV)'!AD55*('MV Index'!AH13/'MV Index'!$E13),0)</f>
        <v>0</v>
      </c>
      <c r="AE55" s="107">
        <f>IFERROR('Model výchozí (MV)'!AE55*('MV Index'!AI13/'MV Index'!$E13),0)</f>
        <v>0</v>
      </c>
      <c r="AF55" s="107">
        <f>IFERROR('Model výchozí (MV)'!AF55*('MV Index'!AJ13/'MV Index'!$E13),0)</f>
        <v>0</v>
      </c>
      <c r="AG55" s="107">
        <f>IFERROR('Model výchozí (MV)'!AG55*('MV Index'!AK13/'MV Index'!$E13),0)</f>
        <v>0</v>
      </c>
      <c r="AH55" s="107">
        <f>IFERROR('Model výchozí (MV)'!AH55*('MV Index'!AL13/'MV Index'!$E13),0)</f>
        <v>0</v>
      </c>
      <c r="AI55" s="107">
        <f>IFERROR('Model výchozí (MV)'!AI55*('MV Index'!AM13/'MV Index'!$E13),0)</f>
        <v>0</v>
      </c>
      <c r="AJ55" s="107">
        <f>IFERROR('Model výchozí (MV)'!AJ55*('MV Index'!AN13/'MV Index'!$E13),0)</f>
        <v>0</v>
      </c>
      <c r="AK55" s="107">
        <f>IFERROR('Model výchozí (MV)'!AK55*('MV Index'!AO13/'MV Index'!$E13),0)</f>
        <v>0</v>
      </c>
      <c r="AL55" s="24">
        <f t="shared" si="38"/>
        <v>0</v>
      </c>
      <c r="AM55" s="129">
        <f t="shared" si="36"/>
        <v>0</v>
      </c>
      <c r="AN55" s="888">
        <f t="shared" si="37"/>
        <v>0</v>
      </c>
      <c r="AO55" s="888">
        <f t="shared" si="37"/>
        <v>0</v>
      </c>
      <c r="AP55" s="888">
        <f t="shared" si="37"/>
        <v>0</v>
      </c>
      <c r="AQ55" s="889">
        <f t="shared" si="37"/>
        <v>1</v>
      </c>
    </row>
    <row r="56" spans="1:43" x14ac:dyDescent="0.3">
      <c r="A56" s="4" t="str">
        <f t="shared" si="35"/>
        <v/>
      </c>
      <c r="B56" s="45" t="str">
        <f t="shared" si="35"/>
        <v/>
      </c>
      <c r="C56" s="64" t="str">
        <f t="shared" si="35"/>
        <v>7.4</v>
      </c>
      <c r="D56" s="65" t="str">
        <f t="shared" si="35"/>
        <v>Ostatní zaměstnanci</v>
      </c>
      <c r="E56" s="107">
        <f>IFERROR('Model výchozí (MV)'!E56*('MV Index'!I14/'MV Index'!$E14),0)</f>
        <v>0</v>
      </c>
      <c r="F56" s="107">
        <f>IFERROR('Model výchozí (MV)'!F56*('MV Index'!J14/'MV Index'!$E14),0)</f>
        <v>0</v>
      </c>
      <c r="G56" s="107">
        <f>IFERROR('Model výchozí (MV)'!G56*('MV Index'!K14/'MV Index'!$E14),0)</f>
        <v>0</v>
      </c>
      <c r="H56" s="107">
        <f>IFERROR('Model výchozí (MV)'!H56*('MV Index'!L14/'MV Index'!$E14),0)</f>
        <v>0</v>
      </c>
      <c r="I56" s="107">
        <f>IFERROR('Model výchozí (MV)'!I56*('MV Index'!M14/'MV Index'!$E14),0)</f>
        <v>0</v>
      </c>
      <c r="J56" s="107">
        <f>IFERROR('Model výchozí (MV)'!J56*('MV Index'!N14/'MV Index'!$E14),0)</f>
        <v>0</v>
      </c>
      <c r="K56" s="107">
        <f>IFERROR('Model výchozí (MV)'!K56*('MV Index'!O14/'MV Index'!$E14),0)</f>
        <v>0</v>
      </c>
      <c r="L56" s="107">
        <f>IFERROR('Model výchozí (MV)'!L56*('MV Index'!P14/'MV Index'!$E14),0)</f>
        <v>0</v>
      </c>
      <c r="M56" s="107">
        <f>IFERROR('Model výchozí (MV)'!M56*('MV Index'!Q14/'MV Index'!$E14),0)</f>
        <v>0</v>
      </c>
      <c r="N56" s="107">
        <f>IFERROR('Model výchozí (MV)'!N56*('MV Index'!R14/'MV Index'!$E14),0)</f>
        <v>0</v>
      </c>
      <c r="O56" s="107">
        <f>IFERROR('Model výchozí (MV)'!O56*('MV Index'!S14/'MV Index'!$E14),0)</f>
        <v>0</v>
      </c>
      <c r="P56" s="107">
        <f>IFERROR('Model výchozí (MV)'!P56*('MV Index'!T14/'MV Index'!$E14),0)</f>
        <v>0</v>
      </c>
      <c r="Q56" s="107">
        <f>IFERROR('Model výchozí (MV)'!Q56*('MV Index'!U14/'MV Index'!$E14),0)</f>
        <v>0</v>
      </c>
      <c r="R56" s="107">
        <f>IFERROR('Model výchozí (MV)'!R56*('MV Index'!V14/'MV Index'!$E14),0)</f>
        <v>0</v>
      </c>
      <c r="S56" s="107">
        <f>IFERROR('Model výchozí (MV)'!S56*('MV Index'!W14/'MV Index'!$E14),0)</f>
        <v>0</v>
      </c>
      <c r="T56" s="107">
        <f>IFERROR('Model výchozí (MV)'!T56*('MV Index'!X14/'MV Index'!$E14),0)</f>
        <v>0</v>
      </c>
      <c r="U56" s="107">
        <f>IFERROR('Model výchozí (MV)'!U56*('MV Index'!Y14/'MV Index'!$E14),0)</f>
        <v>0</v>
      </c>
      <c r="V56" s="107">
        <f>IFERROR('Model výchozí (MV)'!V56*('MV Index'!Z14/'MV Index'!$E14),0)</f>
        <v>0</v>
      </c>
      <c r="W56" s="107">
        <f>IFERROR('Model výchozí (MV)'!W56*('MV Index'!AA14/'MV Index'!$E14),0)</f>
        <v>0</v>
      </c>
      <c r="X56" s="107">
        <f>IFERROR('Model výchozí (MV)'!X56*('MV Index'!AB14/'MV Index'!$E14),0)</f>
        <v>0</v>
      </c>
      <c r="Y56" s="107">
        <f>IFERROR('Model výchozí (MV)'!Y56*('MV Index'!AC14/'MV Index'!$E14),0)</f>
        <v>0</v>
      </c>
      <c r="Z56" s="107">
        <f>IFERROR('Model výchozí (MV)'!Z56*('MV Index'!AD14/'MV Index'!$E14),0)</f>
        <v>0</v>
      </c>
      <c r="AA56" s="107">
        <f>IFERROR('Model výchozí (MV)'!AA56*('MV Index'!AE14/'MV Index'!$E14),0)</f>
        <v>0</v>
      </c>
      <c r="AB56" s="107">
        <f>IFERROR('Model výchozí (MV)'!AB56*('MV Index'!AF14/'MV Index'!$E14),0)</f>
        <v>0</v>
      </c>
      <c r="AC56" s="107">
        <f>IFERROR('Model výchozí (MV)'!AC56*('MV Index'!AG14/'MV Index'!$E14),0)</f>
        <v>0</v>
      </c>
      <c r="AD56" s="107">
        <f>IFERROR('Model výchozí (MV)'!AD56*('MV Index'!AH14/'MV Index'!$E14),0)</f>
        <v>0</v>
      </c>
      <c r="AE56" s="107">
        <f>IFERROR('Model výchozí (MV)'!AE56*('MV Index'!AI14/'MV Index'!$E14),0)</f>
        <v>0</v>
      </c>
      <c r="AF56" s="107">
        <f>IFERROR('Model výchozí (MV)'!AF56*('MV Index'!AJ14/'MV Index'!$E14),0)</f>
        <v>0</v>
      </c>
      <c r="AG56" s="107">
        <f>IFERROR('Model výchozí (MV)'!AG56*('MV Index'!AK14/'MV Index'!$E14),0)</f>
        <v>0</v>
      </c>
      <c r="AH56" s="107">
        <f>IFERROR('Model výchozí (MV)'!AH56*('MV Index'!AL14/'MV Index'!$E14),0)</f>
        <v>0</v>
      </c>
      <c r="AI56" s="107">
        <f>IFERROR('Model výchozí (MV)'!AI56*('MV Index'!AM14/'MV Index'!$E14),0)</f>
        <v>0</v>
      </c>
      <c r="AJ56" s="107">
        <f>IFERROR('Model výchozí (MV)'!AJ56*('MV Index'!AN14/'MV Index'!$E14),0)</f>
        <v>0</v>
      </c>
      <c r="AK56" s="107">
        <f>IFERROR('Model výchozí (MV)'!AK56*('MV Index'!AO14/'MV Index'!$E14),0)</f>
        <v>0</v>
      </c>
      <c r="AL56" s="24">
        <f t="shared" si="38"/>
        <v>0</v>
      </c>
      <c r="AM56" s="129">
        <f t="shared" si="36"/>
        <v>0</v>
      </c>
      <c r="AN56" s="888">
        <f t="shared" si="37"/>
        <v>0</v>
      </c>
      <c r="AO56" s="888">
        <f t="shared" si="37"/>
        <v>0</v>
      </c>
      <c r="AP56" s="888">
        <f t="shared" si="37"/>
        <v>0</v>
      </c>
      <c r="AQ56" s="889">
        <f t="shared" si="37"/>
        <v>1</v>
      </c>
    </row>
    <row r="57" spans="1:43" x14ac:dyDescent="0.3">
      <c r="A57" s="4">
        <f t="shared" si="35"/>
        <v>8</v>
      </c>
      <c r="B57" s="45" t="str">
        <f t="shared" si="35"/>
        <v>Sociální a zdravotní pojištění</v>
      </c>
      <c r="C57" s="64">
        <f t="shared" si="35"/>
        <v>8.1</v>
      </c>
      <c r="D57" s="65" t="str">
        <f t="shared" si="35"/>
        <v>Vlaková četa</v>
      </c>
      <c r="E57" s="107">
        <f>IFERROR('Model výchozí (MV)'!E57*('MV Index'!I15/'MV Index'!$E15),0)</f>
        <v>0</v>
      </c>
      <c r="F57" s="107">
        <f>IFERROR('Model výchozí (MV)'!F57*('MV Index'!J15/'MV Index'!$E15),0)</f>
        <v>0</v>
      </c>
      <c r="G57" s="107">
        <f>IFERROR('Model výchozí (MV)'!G57*('MV Index'!K15/'MV Index'!$E15),0)</f>
        <v>0</v>
      </c>
      <c r="H57" s="107">
        <f>IFERROR('Model výchozí (MV)'!H57*('MV Index'!L15/'MV Index'!$E15),0)</f>
        <v>0</v>
      </c>
      <c r="I57" s="107">
        <f>IFERROR('Model výchozí (MV)'!I57*('MV Index'!M15/'MV Index'!$E15),0)</f>
        <v>0</v>
      </c>
      <c r="J57" s="107">
        <f>IFERROR('Model výchozí (MV)'!J57*('MV Index'!N15/'MV Index'!$E15),0)</f>
        <v>0</v>
      </c>
      <c r="K57" s="107">
        <f>IFERROR('Model výchozí (MV)'!K57*('MV Index'!O15/'MV Index'!$E15),0)</f>
        <v>0</v>
      </c>
      <c r="L57" s="107">
        <f>IFERROR('Model výchozí (MV)'!L57*('MV Index'!P15/'MV Index'!$E15),0)</f>
        <v>0</v>
      </c>
      <c r="M57" s="107">
        <f>IFERROR('Model výchozí (MV)'!M57*('MV Index'!Q15/'MV Index'!$E15),0)</f>
        <v>0</v>
      </c>
      <c r="N57" s="107">
        <f>IFERROR('Model výchozí (MV)'!N57*('MV Index'!R15/'MV Index'!$E15),0)</f>
        <v>0</v>
      </c>
      <c r="O57" s="107">
        <f>IFERROR('Model výchozí (MV)'!O57*('MV Index'!S15/'MV Index'!$E15),0)</f>
        <v>0</v>
      </c>
      <c r="P57" s="107">
        <f>IFERROR('Model výchozí (MV)'!P57*('MV Index'!T15/'MV Index'!$E15),0)</f>
        <v>0</v>
      </c>
      <c r="Q57" s="107">
        <f>IFERROR('Model výchozí (MV)'!Q57*('MV Index'!U15/'MV Index'!$E15),0)</f>
        <v>0</v>
      </c>
      <c r="R57" s="107">
        <f>IFERROR('Model výchozí (MV)'!R57*('MV Index'!V15/'MV Index'!$E15),0)</f>
        <v>0</v>
      </c>
      <c r="S57" s="107">
        <f>IFERROR('Model výchozí (MV)'!S57*('MV Index'!W15/'MV Index'!$E15),0)</f>
        <v>0</v>
      </c>
      <c r="T57" s="107">
        <f>IFERROR('Model výchozí (MV)'!T57*('MV Index'!X15/'MV Index'!$E15),0)</f>
        <v>0</v>
      </c>
      <c r="U57" s="107">
        <f>IFERROR('Model výchozí (MV)'!U57*('MV Index'!Y15/'MV Index'!$E15),0)</f>
        <v>0</v>
      </c>
      <c r="V57" s="107">
        <f>IFERROR('Model výchozí (MV)'!V57*('MV Index'!Z15/'MV Index'!$E15),0)</f>
        <v>0</v>
      </c>
      <c r="W57" s="107">
        <f>IFERROR('Model výchozí (MV)'!W57*('MV Index'!AA15/'MV Index'!$E15),0)</f>
        <v>0</v>
      </c>
      <c r="X57" s="107">
        <f>IFERROR('Model výchozí (MV)'!X57*('MV Index'!AB15/'MV Index'!$E15),0)</f>
        <v>0</v>
      </c>
      <c r="Y57" s="107">
        <f>IFERROR('Model výchozí (MV)'!Y57*('MV Index'!AC15/'MV Index'!$E15),0)</f>
        <v>0</v>
      </c>
      <c r="Z57" s="107">
        <f>IFERROR('Model výchozí (MV)'!Z57*('MV Index'!AD15/'MV Index'!$E15),0)</f>
        <v>0</v>
      </c>
      <c r="AA57" s="107">
        <f>IFERROR('Model výchozí (MV)'!AA57*('MV Index'!AE15/'MV Index'!$E15),0)</f>
        <v>0</v>
      </c>
      <c r="AB57" s="107">
        <f>IFERROR('Model výchozí (MV)'!AB57*('MV Index'!AF15/'MV Index'!$E15),0)</f>
        <v>0</v>
      </c>
      <c r="AC57" s="107">
        <f>IFERROR('Model výchozí (MV)'!AC57*('MV Index'!AG15/'MV Index'!$E15),0)</f>
        <v>0</v>
      </c>
      <c r="AD57" s="107">
        <f>IFERROR('Model výchozí (MV)'!AD57*('MV Index'!AH15/'MV Index'!$E15),0)</f>
        <v>0</v>
      </c>
      <c r="AE57" s="107">
        <f>IFERROR('Model výchozí (MV)'!AE57*('MV Index'!AI15/'MV Index'!$E15),0)</f>
        <v>0</v>
      </c>
      <c r="AF57" s="107">
        <f>IFERROR('Model výchozí (MV)'!AF57*('MV Index'!AJ15/'MV Index'!$E15),0)</f>
        <v>0</v>
      </c>
      <c r="AG57" s="107">
        <f>IFERROR('Model výchozí (MV)'!AG57*('MV Index'!AK15/'MV Index'!$E15),0)</f>
        <v>0</v>
      </c>
      <c r="AH57" s="107">
        <f>IFERROR('Model výchozí (MV)'!AH57*('MV Index'!AL15/'MV Index'!$E15),0)</f>
        <v>0</v>
      </c>
      <c r="AI57" s="107">
        <f>IFERROR('Model výchozí (MV)'!AI57*('MV Index'!AM15/'MV Index'!$E15),0)</f>
        <v>0</v>
      </c>
      <c r="AJ57" s="107">
        <f>IFERROR('Model výchozí (MV)'!AJ57*('MV Index'!AN15/'MV Index'!$E15),0)</f>
        <v>0</v>
      </c>
      <c r="AK57" s="107">
        <f>IFERROR('Model výchozí (MV)'!AK57*('MV Index'!AO15/'MV Index'!$E15),0)</f>
        <v>0</v>
      </c>
      <c r="AL57" s="24">
        <f t="shared" si="38"/>
        <v>0</v>
      </c>
      <c r="AM57" s="129">
        <f t="shared" si="36"/>
        <v>0</v>
      </c>
      <c r="AN57" s="888">
        <f t="shared" si="37"/>
        <v>0</v>
      </c>
      <c r="AO57" s="888">
        <f t="shared" si="37"/>
        <v>0</v>
      </c>
      <c r="AP57" s="888">
        <f t="shared" si="37"/>
        <v>0</v>
      </c>
      <c r="AQ57" s="889">
        <f t="shared" si="37"/>
        <v>1</v>
      </c>
    </row>
    <row r="58" spans="1:43" x14ac:dyDescent="0.3">
      <c r="A58" s="4" t="str">
        <f t="shared" si="35"/>
        <v/>
      </c>
      <c r="B58" s="45" t="str">
        <f t="shared" si="35"/>
        <v/>
      </c>
      <c r="C58" s="64" t="str">
        <f t="shared" si="35"/>
        <v>8.2</v>
      </c>
      <c r="D58" s="65" t="str">
        <f t="shared" si="35"/>
        <v>Strojvedoucí</v>
      </c>
      <c r="E58" s="107">
        <f>IFERROR('Model výchozí (MV)'!E58*('MV Index'!I16/'MV Index'!$E16),0)</f>
        <v>0</v>
      </c>
      <c r="F58" s="107">
        <f>IFERROR('Model výchozí (MV)'!F58*('MV Index'!J16/'MV Index'!$E16),0)</f>
        <v>0</v>
      </c>
      <c r="G58" s="107">
        <f>IFERROR('Model výchozí (MV)'!G58*('MV Index'!K16/'MV Index'!$E16),0)</f>
        <v>0</v>
      </c>
      <c r="H58" s="107">
        <f>IFERROR('Model výchozí (MV)'!H58*('MV Index'!L16/'MV Index'!$E16),0)</f>
        <v>0</v>
      </c>
      <c r="I58" s="107">
        <f>IFERROR('Model výchozí (MV)'!I58*('MV Index'!M16/'MV Index'!$E16),0)</f>
        <v>0</v>
      </c>
      <c r="J58" s="107">
        <f>IFERROR('Model výchozí (MV)'!J58*('MV Index'!N16/'MV Index'!$E16),0)</f>
        <v>0</v>
      </c>
      <c r="K58" s="107">
        <f>IFERROR('Model výchozí (MV)'!K58*('MV Index'!O16/'MV Index'!$E16),0)</f>
        <v>0</v>
      </c>
      <c r="L58" s="107">
        <f>IFERROR('Model výchozí (MV)'!L58*('MV Index'!P16/'MV Index'!$E16),0)</f>
        <v>0</v>
      </c>
      <c r="M58" s="107">
        <f>IFERROR('Model výchozí (MV)'!M58*('MV Index'!Q16/'MV Index'!$E16),0)</f>
        <v>0</v>
      </c>
      <c r="N58" s="107">
        <f>IFERROR('Model výchozí (MV)'!N58*('MV Index'!R16/'MV Index'!$E16),0)</f>
        <v>0</v>
      </c>
      <c r="O58" s="107">
        <f>IFERROR('Model výchozí (MV)'!O58*('MV Index'!S16/'MV Index'!$E16),0)</f>
        <v>0</v>
      </c>
      <c r="P58" s="107">
        <f>IFERROR('Model výchozí (MV)'!P58*('MV Index'!T16/'MV Index'!$E16),0)</f>
        <v>0</v>
      </c>
      <c r="Q58" s="107">
        <f>IFERROR('Model výchozí (MV)'!Q58*('MV Index'!U16/'MV Index'!$E16),0)</f>
        <v>0</v>
      </c>
      <c r="R58" s="107">
        <f>IFERROR('Model výchozí (MV)'!R58*('MV Index'!V16/'MV Index'!$E16),0)</f>
        <v>0</v>
      </c>
      <c r="S58" s="107">
        <f>IFERROR('Model výchozí (MV)'!S58*('MV Index'!W16/'MV Index'!$E16),0)</f>
        <v>0</v>
      </c>
      <c r="T58" s="107">
        <f>IFERROR('Model výchozí (MV)'!T58*('MV Index'!X16/'MV Index'!$E16),0)</f>
        <v>0</v>
      </c>
      <c r="U58" s="107">
        <f>IFERROR('Model výchozí (MV)'!U58*('MV Index'!Y16/'MV Index'!$E16),0)</f>
        <v>0</v>
      </c>
      <c r="V58" s="107">
        <f>IFERROR('Model výchozí (MV)'!V58*('MV Index'!Z16/'MV Index'!$E16),0)</f>
        <v>0</v>
      </c>
      <c r="W58" s="107">
        <f>IFERROR('Model výchozí (MV)'!W58*('MV Index'!AA16/'MV Index'!$E16),0)</f>
        <v>0</v>
      </c>
      <c r="X58" s="107">
        <f>IFERROR('Model výchozí (MV)'!X58*('MV Index'!AB16/'MV Index'!$E16),0)</f>
        <v>0</v>
      </c>
      <c r="Y58" s="107">
        <f>IFERROR('Model výchozí (MV)'!Y58*('MV Index'!AC16/'MV Index'!$E16),0)</f>
        <v>0</v>
      </c>
      <c r="Z58" s="107">
        <f>IFERROR('Model výchozí (MV)'!Z58*('MV Index'!AD16/'MV Index'!$E16),0)</f>
        <v>0</v>
      </c>
      <c r="AA58" s="107">
        <f>IFERROR('Model výchozí (MV)'!AA58*('MV Index'!AE16/'MV Index'!$E16),0)</f>
        <v>0</v>
      </c>
      <c r="AB58" s="107">
        <f>IFERROR('Model výchozí (MV)'!AB58*('MV Index'!AF16/'MV Index'!$E16),0)</f>
        <v>0</v>
      </c>
      <c r="AC58" s="107">
        <f>IFERROR('Model výchozí (MV)'!AC58*('MV Index'!AG16/'MV Index'!$E16),0)</f>
        <v>0</v>
      </c>
      <c r="AD58" s="107">
        <f>IFERROR('Model výchozí (MV)'!AD58*('MV Index'!AH16/'MV Index'!$E16),0)</f>
        <v>0</v>
      </c>
      <c r="AE58" s="107">
        <f>IFERROR('Model výchozí (MV)'!AE58*('MV Index'!AI16/'MV Index'!$E16),0)</f>
        <v>0</v>
      </c>
      <c r="AF58" s="107">
        <f>IFERROR('Model výchozí (MV)'!AF58*('MV Index'!AJ16/'MV Index'!$E16),0)</f>
        <v>0</v>
      </c>
      <c r="AG58" s="107">
        <f>IFERROR('Model výchozí (MV)'!AG58*('MV Index'!AK16/'MV Index'!$E16),0)</f>
        <v>0</v>
      </c>
      <c r="AH58" s="107">
        <f>IFERROR('Model výchozí (MV)'!AH58*('MV Index'!AL16/'MV Index'!$E16),0)</f>
        <v>0</v>
      </c>
      <c r="AI58" s="107">
        <f>IFERROR('Model výchozí (MV)'!AI58*('MV Index'!AM16/'MV Index'!$E16),0)</f>
        <v>0</v>
      </c>
      <c r="AJ58" s="107">
        <f>IFERROR('Model výchozí (MV)'!AJ58*('MV Index'!AN16/'MV Index'!$E16),0)</f>
        <v>0</v>
      </c>
      <c r="AK58" s="107">
        <f>IFERROR('Model výchozí (MV)'!AK58*('MV Index'!AO16/'MV Index'!$E16),0)</f>
        <v>0</v>
      </c>
      <c r="AL58" s="24">
        <f t="shared" si="38"/>
        <v>0</v>
      </c>
      <c r="AM58" s="129">
        <f t="shared" si="36"/>
        <v>0</v>
      </c>
      <c r="AN58" s="888">
        <f t="shared" si="37"/>
        <v>0</v>
      </c>
      <c r="AO58" s="888">
        <f t="shared" si="37"/>
        <v>0</v>
      </c>
      <c r="AP58" s="888">
        <f t="shared" si="37"/>
        <v>0</v>
      </c>
      <c r="AQ58" s="889">
        <f t="shared" si="37"/>
        <v>1</v>
      </c>
    </row>
    <row r="59" spans="1:43" x14ac:dyDescent="0.3">
      <c r="A59" s="4" t="str">
        <f t="shared" si="35"/>
        <v/>
      </c>
      <c r="B59" s="45" t="str">
        <f t="shared" si="35"/>
        <v/>
      </c>
      <c r="C59" s="64" t="str">
        <f t="shared" si="35"/>
        <v>8.3</v>
      </c>
      <c r="D59" s="65" t="str">
        <f t="shared" si="35"/>
        <v>Pokladní</v>
      </c>
      <c r="E59" s="107">
        <f>IFERROR('Model výchozí (MV)'!E59*('MV Index'!I17/'MV Index'!$E17),0)</f>
        <v>0</v>
      </c>
      <c r="F59" s="107">
        <f>IFERROR('Model výchozí (MV)'!F59*('MV Index'!J17/'MV Index'!$E17),0)</f>
        <v>0</v>
      </c>
      <c r="G59" s="107">
        <f>IFERROR('Model výchozí (MV)'!G59*('MV Index'!K17/'MV Index'!$E17),0)</f>
        <v>0</v>
      </c>
      <c r="H59" s="107">
        <f>IFERROR('Model výchozí (MV)'!H59*('MV Index'!L17/'MV Index'!$E17),0)</f>
        <v>0</v>
      </c>
      <c r="I59" s="107">
        <f>IFERROR('Model výchozí (MV)'!I59*('MV Index'!M17/'MV Index'!$E17),0)</f>
        <v>0</v>
      </c>
      <c r="J59" s="107">
        <f>IFERROR('Model výchozí (MV)'!J59*('MV Index'!N17/'MV Index'!$E17),0)</f>
        <v>0</v>
      </c>
      <c r="K59" s="107">
        <f>IFERROR('Model výchozí (MV)'!K59*('MV Index'!O17/'MV Index'!$E17),0)</f>
        <v>0</v>
      </c>
      <c r="L59" s="107">
        <f>IFERROR('Model výchozí (MV)'!L59*('MV Index'!P17/'MV Index'!$E17),0)</f>
        <v>0</v>
      </c>
      <c r="M59" s="107">
        <f>IFERROR('Model výchozí (MV)'!M59*('MV Index'!Q17/'MV Index'!$E17),0)</f>
        <v>0</v>
      </c>
      <c r="N59" s="107">
        <f>IFERROR('Model výchozí (MV)'!N59*('MV Index'!R17/'MV Index'!$E17),0)</f>
        <v>0</v>
      </c>
      <c r="O59" s="107">
        <f>IFERROR('Model výchozí (MV)'!O59*('MV Index'!S17/'MV Index'!$E17),0)</f>
        <v>0</v>
      </c>
      <c r="P59" s="107">
        <f>IFERROR('Model výchozí (MV)'!P59*('MV Index'!T17/'MV Index'!$E17),0)</f>
        <v>0</v>
      </c>
      <c r="Q59" s="107">
        <f>IFERROR('Model výchozí (MV)'!Q59*('MV Index'!U17/'MV Index'!$E17),0)</f>
        <v>0</v>
      </c>
      <c r="R59" s="107">
        <f>IFERROR('Model výchozí (MV)'!R59*('MV Index'!V17/'MV Index'!$E17),0)</f>
        <v>0</v>
      </c>
      <c r="S59" s="107">
        <f>IFERROR('Model výchozí (MV)'!S59*('MV Index'!W17/'MV Index'!$E17),0)</f>
        <v>0</v>
      </c>
      <c r="T59" s="107">
        <f>IFERROR('Model výchozí (MV)'!T59*('MV Index'!X17/'MV Index'!$E17),0)</f>
        <v>0</v>
      </c>
      <c r="U59" s="107">
        <f>IFERROR('Model výchozí (MV)'!U59*('MV Index'!Y17/'MV Index'!$E17),0)</f>
        <v>0</v>
      </c>
      <c r="V59" s="107">
        <f>IFERROR('Model výchozí (MV)'!V59*('MV Index'!Z17/'MV Index'!$E17),0)</f>
        <v>0</v>
      </c>
      <c r="W59" s="107">
        <f>IFERROR('Model výchozí (MV)'!W59*('MV Index'!AA17/'MV Index'!$E17),0)</f>
        <v>0</v>
      </c>
      <c r="X59" s="107">
        <f>IFERROR('Model výchozí (MV)'!X59*('MV Index'!AB17/'MV Index'!$E17),0)</f>
        <v>0</v>
      </c>
      <c r="Y59" s="107">
        <f>IFERROR('Model výchozí (MV)'!Y59*('MV Index'!AC17/'MV Index'!$E17),0)</f>
        <v>0</v>
      </c>
      <c r="Z59" s="107">
        <f>IFERROR('Model výchozí (MV)'!Z59*('MV Index'!AD17/'MV Index'!$E17),0)</f>
        <v>0</v>
      </c>
      <c r="AA59" s="107">
        <f>IFERROR('Model výchozí (MV)'!AA59*('MV Index'!AE17/'MV Index'!$E17),0)</f>
        <v>0</v>
      </c>
      <c r="AB59" s="107">
        <f>IFERROR('Model výchozí (MV)'!AB59*('MV Index'!AF17/'MV Index'!$E17),0)</f>
        <v>0</v>
      </c>
      <c r="AC59" s="107">
        <f>IFERROR('Model výchozí (MV)'!AC59*('MV Index'!AG17/'MV Index'!$E17),0)</f>
        <v>0</v>
      </c>
      <c r="AD59" s="107">
        <f>IFERROR('Model výchozí (MV)'!AD59*('MV Index'!AH17/'MV Index'!$E17),0)</f>
        <v>0</v>
      </c>
      <c r="AE59" s="107">
        <f>IFERROR('Model výchozí (MV)'!AE59*('MV Index'!AI17/'MV Index'!$E17),0)</f>
        <v>0</v>
      </c>
      <c r="AF59" s="107">
        <f>IFERROR('Model výchozí (MV)'!AF59*('MV Index'!AJ17/'MV Index'!$E17),0)</f>
        <v>0</v>
      </c>
      <c r="AG59" s="107">
        <f>IFERROR('Model výchozí (MV)'!AG59*('MV Index'!AK17/'MV Index'!$E17),0)</f>
        <v>0</v>
      </c>
      <c r="AH59" s="107">
        <f>IFERROR('Model výchozí (MV)'!AH59*('MV Index'!AL17/'MV Index'!$E17),0)</f>
        <v>0</v>
      </c>
      <c r="AI59" s="107">
        <f>IFERROR('Model výchozí (MV)'!AI59*('MV Index'!AM17/'MV Index'!$E17),0)</f>
        <v>0</v>
      </c>
      <c r="AJ59" s="107">
        <f>IFERROR('Model výchozí (MV)'!AJ59*('MV Index'!AN17/'MV Index'!$E17),0)</f>
        <v>0</v>
      </c>
      <c r="AK59" s="107">
        <f>IFERROR('Model výchozí (MV)'!AK59*('MV Index'!AO17/'MV Index'!$E17),0)</f>
        <v>0</v>
      </c>
      <c r="AL59" s="24">
        <f t="shared" si="38"/>
        <v>0</v>
      </c>
      <c r="AM59" s="129">
        <f t="shared" si="36"/>
        <v>0</v>
      </c>
      <c r="AN59" s="888">
        <f t="shared" si="37"/>
        <v>0</v>
      </c>
      <c r="AO59" s="888">
        <f t="shared" si="37"/>
        <v>0</v>
      </c>
      <c r="AP59" s="888">
        <f t="shared" si="37"/>
        <v>0</v>
      </c>
      <c r="AQ59" s="889">
        <f t="shared" si="37"/>
        <v>1</v>
      </c>
    </row>
    <row r="60" spans="1:43" x14ac:dyDescent="0.3">
      <c r="A60" s="4" t="str">
        <f t="shared" si="35"/>
        <v/>
      </c>
      <c r="B60" s="45" t="str">
        <f t="shared" si="35"/>
        <v/>
      </c>
      <c r="C60" s="64" t="str">
        <f t="shared" si="35"/>
        <v>8.4</v>
      </c>
      <c r="D60" s="65" t="str">
        <f t="shared" si="35"/>
        <v>Ostatní zaměstnanci</v>
      </c>
      <c r="E60" s="107">
        <f>IFERROR('Model výchozí (MV)'!E60*('MV Index'!I18/'MV Index'!$E18),0)</f>
        <v>0</v>
      </c>
      <c r="F60" s="107">
        <f>IFERROR('Model výchozí (MV)'!F60*('MV Index'!J18/'MV Index'!$E18),0)</f>
        <v>0</v>
      </c>
      <c r="G60" s="107">
        <f>IFERROR('Model výchozí (MV)'!G60*('MV Index'!K18/'MV Index'!$E18),0)</f>
        <v>0</v>
      </c>
      <c r="H60" s="107">
        <f>IFERROR('Model výchozí (MV)'!H60*('MV Index'!L18/'MV Index'!$E18),0)</f>
        <v>0</v>
      </c>
      <c r="I60" s="107">
        <f>IFERROR('Model výchozí (MV)'!I60*('MV Index'!M18/'MV Index'!$E18),0)</f>
        <v>0</v>
      </c>
      <c r="J60" s="107">
        <f>IFERROR('Model výchozí (MV)'!J60*('MV Index'!N18/'MV Index'!$E18),0)</f>
        <v>0</v>
      </c>
      <c r="K60" s="107">
        <f>IFERROR('Model výchozí (MV)'!K60*('MV Index'!O18/'MV Index'!$E18),0)</f>
        <v>0</v>
      </c>
      <c r="L60" s="107">
        <f>IFERROR('Model výchozí (MV)'!L60*('MV Index'!P18/'MV Index'!$E18),0)</f>
        <v>0</v>
      </c>
      <c r="M60" s="107">
        <f>IFERROR('Model výchozí (MV)'!M60*('MV Index'!Q18/'MV Index'!$E18),0)</f>
        <v>0</v>
      </c>
      <c r="N60" s="107">
        <f>IFERROR('Model výchozí (MV)'!N60*('MV Index'!R18/'MV Index'!$E18),0)</f>
        <v>0</v>
      </c>
      <c r="O60" s="107">
        <f>IFERROR('Model výchozí (MV)'!O60*('MV Index'!S18/'MV Index'!$E18),0)</f>
        <v>0</v>
      </c>
      <c r="P60" s="107">
        <f>IFERROR('Model výchozí (MV)'!P60*('MV Index'!T18/'MV Index'!$E18),0)</f>
        <v>0</v>
      </c>
      <c r="Q60" s="107">
        <f>IFERROR('Model výchozí (MV)'!Q60*('MV Index'!U18/'MV Index'!$E18),0)</f>
        <v>0</v>
      </c>
      <c r="R60" s="107">
        <f>IFERROR('Model výchozí (MV)'!R60*('MV Index'!V18/'MV Index'!$E18),0)</f>
        <v>0</v>
      </c>
      <c r="S60" s="107">
        <f>IFERROR('Model výchozí (MV)'!S60*('MV Index'!W18/'MV Index'!$E18),0)</f>
        <v>0</v>
      </c>
      <c r="T60" s="107">
        <f>IFERROR('Model výchozí (MV)'!T60*('MV Index'!X18/'MV Index'!$E18),0)</f>
        <v>0</v>
      </c>
      <c r="U60" s="107">
        <f>IFERROR('Model výchozí (MV)'!U60*('MV Index'!Y18/'MV Index'!$E18),0)</f>
        <v>0</v>
      </c>
      <c r="V60" s="107">
        <f>IFERROR('Model výchozí (MV)'!V60*('MV Index'!Z18/'MV Index'!$E18),0)</f>
        <v>0</v>
      </c>
      <c r="W60" s="107">
        <f>IFERROR('Model výchozí (MV)'!W60*('MV Index'!AA18/'MV Index'!$E18),0)</f>
        <v>0</v>
      </c>
      <c r="X60" s="107">
        <f>IFERROR('Model výchozí (MV)'!X60*('MV Index'!AB18/'MV Index'!$E18),0)</f>
        <v>0</v>
      </c>
      <c r="Y60" s="107">
        <f>IFERROR('Model výchozí (MV)'!Y60*('MV Index'!AC18/'MV Index'!$E18),0)</f>
        <v>0</v>
      </c>
      <c r="Z60" s="107">
        <f>IFERROR('Model výchozí (MV)'!Z60*('MV Index'!AD18/'MV Index'!$E18),0)</f>
        <v>0</v>
      </c>
      <c r="AA60" s="107">
        <f>IFERROR('Model výchozí (MV)'!AA60*('MV Index'!AE18/'MV Index'!$E18),0)</f>
        <v>0</v>
      </c>
      <c r="AB60" s="107">
        <f>IFERROR('Model výchozí (MV)'!AB60*('MV Index'!AF18/'MV Index'!$E18),0)</f>
        <v>0</v>
      </c>
      <c r="AC60" s="107">
        <f>IFERROR('Model výchozí (MV)'!AC60*('MV Index'!AG18/'MV Index'!$E18),0)</f>
        <v>0</v>
      </c>
      <c r="AD60" s="107">
        <f>IFERROR('Model výchozí (MV)'!AD60*('MV Index'!AH18/'MV Index'!$E18),0)</f>
        <v>0</v>
      </c>
      <c r="AE60" s="107">
        <f>IFERROR('Model výchozí (MV)'!AE60*('MV Index'!AI18/'MV Index'!$E18),0)</f>
        <v>0</v>
      </c>
      <c r="AF60" s="107">
        <f>IFERROR('Model výchozí (MV)'!AF60*('MV Index'!AJ18/'MV Index'!$E18),0)</f>
        <v>0</v>
      </c>
      <c r="AG60" s="107">
        <f>IFERROR('Model výchozí (MV)'!AG60*('MV Index'!AK18/'MV Index'!$E18),0)</f>
        <v>0</v>
      </c>
      <c r="AH60" s="107">
        <f>IFERROR('Model výchozí (MV)'!AH60*('MV Index'!AL18/'MV Index'!$E18),0)</f>
        <v>0</v>
      </c>
      <c r="AI60" s="107">
        <f>IFERROR('Model výchozí (MV)'!AI60*('MV Index'!AM18/'MV Index'!$E18),0)</f>
        <v>0</v>
      </c>
      <c r="AJ60" s="107">
        <f>IFERROR('Model výchozí (MV)'!AJ60*('MV Index'!AN18/'MV Index'!$E18),0)</f>
        <v>0</v>
      </c>
      <c r="AK60" s="107">
        <f>IFERROR('Model výchozí (MV)'!AK60*('MV Index'!AO18/'MV Index'!$E18),0)</f>
        <v>0</v>
      </c>
      <c r="AL60" s="24">
        <f t="shared" si="38"/>
        <v>0</v>
      </c>
      <c r="AM60" s="129">
        <f t="shared" si="36"/>
        <v>0</v>
      </c>
      <c r="AN60" s="888">
        <f t="shared" si="37"/>
        <v>0</v>
      </c>
      <c r="AO60" s="888">
        <f t="shared" si="37"/>
        <v>0</v>
      </c>
      <c r="AP60" s="888">
        <f t="shared" si="37"/>
        <v>0</v>
      </c>
      <c r="AQ60" s="889">
        <f t="shared" si="37"/>
        <v>1</v>
      </c>
    </row>
    <row r="61" spans="1:43" x14ac:dyDescent="0.3">
      <c r="A61" s="4">
        <f t="shared" ref="A61:D70" si="39">IF(A19="","",A19)</f>
        <v>9</v>
      </c>
      <c r="B61" s="45" t="str">
        <f t="shared" si="39"/>
        <v>Cestovné</v>
      </c>
      <c r="C61" s="64" t="str">
        <f t="shared" si="39"/>
        <v/>
      </c>
      <c r="D61" s="65" t="str">
        <f t="shared" si="39"/>
        <v/>
      </c>
      <c r="E61" s="107">
        <f>IFERROR('Model výchozí (MV)'!E61*('MV Index'!I19/'MV Index'!$E19),0)</f>
        <v>0</v>
      </c>
      <c r="F61" s="107">
        <f>IFERROR('Model výchozí (MV)'!F61*('MV Index'!J19/'MV Index'!$E19),0)</f>
        <v>0</v>
      </c>
      <c r="G61" s="107">
        <f>IFERROR('Model výchozí (MV)'!G61*('MV Index'!K19/'MV Index'!$E19),0)</f>
        <v>0</v>
      </c>
      <c r="H61" s="107">
        <f>IFERROR('Model výchozí (MV)'!H61*('MV Index'!L19/'MV Index'!$E19),0)</f>
        <v>0</v>
      </c>
      <c r="I61" s="107">
        <f>IFERROR('Model výchozí (MV)'!I61*('MV Index'!M19/'MV Index'!$E19),0)</f>
        <v>0</v>
      </c>
      <c r="J61" s="107">
        <f>IFERROR('Model výchozí (MV)'!J61*('MV Index'!N19/'MV Index'!$E19),0)</f>
        <v>0</v>
      </c>
      <c r="K61" s="107">
        <f>IFERROR('Model výchozí (MV)'!K61*('MV Index'!O19/'MV Index'!$E19),0)</f>
        <v>0</v>
      </c>
      <c r="L61" s="107">
        <f>IFERROR('Model výchozí (MV)'!L61*('MV Index'!P19/'MV Index'!$E19),0)</f>
        <v>0</v>
      </c>
      <c r="M61" s="107">
        <f>IFERROR('Model výchozí (MV)'!M61*('MV Index'!Q19/'MV Index'!$E19),0)</f>
        <v>0</v>
      </c>
      <c r="N61" s="107">
        <f>IFERROR('Model výchozí (MV)'!N61*('MV Index'!R19/'MV Index'!$E19),0)</f>
        <v>0</v>
      </c>
      <c r="O61" s="107">
        <f>IFERROR('Model výchozí (MV)'!O61*('MV Index'!S19/'MV Index'!$E19),0)</f>
        <v>0</v>
      </c>
      <c r="P61" s="107">
        <f>IFERROR('Model výchozí (MV)'!P61*('MV Index'!T19/'MV Index'!$E19),0)</f>
        <v>0</v>
      </c>
      <c r="Q61" s="107">
        <f>IFERROR('Model výchozí (MV)'!Q61*('MV Index'!U19/'MV Index'!$E19),0)</f>
        <v>0</v>
      </c>
      <c r="R61" s="107">
        <f>IFERROR('Model výchozí (MV)'!R61*('MV Index'!V19/'MV Index'!$E19),0)</f>
        <v>0</v>
      </c>
      <c r="S61" s="107">
        <f>IFERROR('Model výchozí (MV)'!S61*('MV Index'!W19/'MV Index'!$E19),0)</f>
        <v>0</v>
      </c>
      <c r="T61" s="107">
        <f>IFERROR('Model výchozí (MV)'!T61*('MV Index'!X19/'MV Index'!$E19),0)</f>
        <v>0</v>
      </c>
      <c r="U61" s="107">
        <f>IFERROR('Model výchozí (MV)'!U61*('MV Index'!Y19/'MV Index'!$E19),0)</f>
        <v>0</v>
      </c>
      <c r="V61" s="107">
        <f>IFERROR('Model výchozí (MV)'!V61*('MV Index'!Z19/'MV Index'!$E19),0)</f>
        <v>0</v>
      </c>
      <c r="W61" s="107">
        <f>IFERROR('Model výchozí (MV)'!W61*('MV Index'!AA19/'MV Index'!$E19),0)</f>
        <v>0</v>
      </c>
      <c r="X61" s="107">
        <f>IFERROR('Model výchozí (MV)'!X61*('MV Index'!AB19/'MV Index'!$E19),0)</f>
        <v>0</v>
      </c>
      <c r="Y61" s="107">
        <f>IFERROR('Model výchozí (MV)'!Y61*('MV Index'!AC19/'MV Index'!$E19),0)</f>
        <v>0</v>
      </c>
      <c r="Z61" s="107">
        <f>IFERROR('Model výchozí (MV)'!Z61*('MV Index'!AD19/'MV Index'!$E19),0)</f>
        <v>0</v>
      </c>
      <c r="AA61" s="107">
        <f>IFERROR('Model výchozí (MV)'!AA61*('MV Index'!AE19/'MV Index'!$E19),0)</f>
        <v>0</v>
      </c>
      <c r="AB61" s="107">
        <f>IFERROR('Model výchozí (MV)'!AB61*('MV Index'!AF19/'MV Index'!$E19),0)</f>
        <v>0</v>
      </c>
      <c r="AC61" s="107">
        <f>IFERROR('Model výchozí (MV)'!AC61*('MV Index'!AG19/'MV Index'!$E19),0)</f>
        <v>0</v>
      </c>
      <c r="AD61" s="107">
        <f>IFERROR('Model výchozí (MV)'!AD61*('MV Index'!AH19/'MV Index'!$E19),0)</f>
        <v>0</v>
      </c>
      <c r="AE61" s="107">
        <f>IFERROR('Model výchozí (MV)'!AE61*('MV Index'!AI19/'MV Index'!$E19),0)</f>
        <v>0</v>
      </c>
      <c r="AF61" s="107">
        <f>IFERROR('Model výchozí (MV)'!AF61*('MV Index'!AJ19/'MV Index'!$E19),0)</f>
        <v>0</v>
      </c>
      <c r="AG61" s="107">
        <f>IFERROR('Model výchozí (MV)'!AG61*('MV Index'!AK19/'MV Index'!$E19),0)</f>
        <v>0</v>
      </c>
      <c r="AH61" s="107">
        <f>IFERROR('Model výchozí (MV)'!AH61*('MV Index'!AL19/'MV Index'!$E19),0)</f>
        <v>0</v>
      </c>
      <c r="AI61" s="107">
        <f>IFERROR('Model výchozí (MV)'!AI61*('MV Index'!AM19/'MV Index'!$E19),0)</f>
        <v>0</v>
      </c>
      <c r="AJ61" s="107">
        <f>IFERROR('Model výchozí (MV)'!AJ61*('MV Index'!AN19/'MV Index'!$E19),0)</f>
        <v>0</v>
      </c>
      <c r="AK61" s="107">
        <f>IFERROR('Model výchozí (MV)'!AK61*('MV Index'!AO19/'MV Index'!$E19),0)</f>
        <v>0</v>
      </c>
      <c r="AL61" s="24">
        <f t="shared" si="38"/>
        <v>0</v>
      </c>
      <c r="AM61" s="129">
        <f t="shared" si="36"/>
        <v>0</v>
      </c>
      <c r="AN61" s="888">
        <f t="shared" ref="AN61:AQ70" si="40">AN19</f>
        <v>0</v>
      </c>
      <c r="AO61" s="888">
        <f t="shared" si="40"/>
        <v>0</v>
      </c>
      <c r="AP61" s="888">
        <f t="shared" si="40"/>
        <v>0</v>
      </c>
      <c r="AQ61" s="889">
        <f t="shared" si="40"/>
        <v>1</v>
      </c>
    </row>
    <row r="62" spans="1:43" x14ac:dyDescent="0.3">
      <c r="A62" s="4">
        <f t="shared" si="39"/>
        <v>10</v>
      </c>
      <c r="B62" s="45" t="str">
        <f t="shared" si="39"/>
        <v>Úhrada za použití dopravní cesty</v>
      </c>
      <c r="C62" s="64" t="str">
        <f t="shared" si="39"/>
        <v/>
      </c>
      <c r="D62" s="65" t="str">
        <f t="shared" si="39"/>
        <v/>
      </c>
      <c r="E62" s="107">
        <f>IFERROR('Model výchozí (MV)'!E62*('MV Index'!I20/'MV Index'!$E20),0)</f>
        <v>0</v>
      </c>
      <c r="F62" s="107">
        <f>IFERROR('Model výchozí (MV)'!F62*('MV Index'!J20/'MV Index'!$E20),0)</f>
        <v>0</v>
      </c>
      <c r="G62" s="107">
        <f>IFERROR('Model výchozí (MV)'!G62*('MV Index'!K20/'MV Index'!$E20),0)</f>
        <v>0</v>
      </c>
      <c r="H62" s="107">
        <f>IFERROR('Model výchozí (MV)'!H62*('MV Index'!L20/'MV Index'!$E20),0)</f>
        <v>0</v>
      </c>
      <c r="I62" s="107">
        <f>IFERROR('Model výchozí (MV)'!I62*('MV Index'!M20/'MV Index'!$E20),0)</f>
        <v>0</v>
      </c>
      <c r="J62" s="107">
        <f>IFERROR('Model výchozí (MV)'!J62*('MV Index'!N20/'MV Index'!$E20),0)</f>
        <v>0</v>
      </c>
      <c r="K62" s="107">
        <f>IFERROR('Model výchozí (MV)'!K62*('MV Index'!O20/'MV Index'!$E20),0)</f>
        <v>0</v>
      </c>
      <c r="L62" s="107">
        <f>IFERROR('Model výchozí (MV)'!L62*('MV Index'!P20/'MV Index'!$E20),0)</f>
        <v>0</v>
      </c>
      <c r="M62" s="107">
        <f>IFERROR('Model výchozí (MV)'!M62*('MV Index'!Q20/'MV Index'!$E20),0)</f>
        <v>0</v>
      </c>
      <c r="N62" s="107">
        <f>IFERROR('Model výchozí (MV)'!N62*('MV Index'!R20/'MV Index'!$E20),0)</f>
        <v>0</v>
      </c>
      <c r="O62" s="107">
        <f>IFERROR('Model výchozí (MV)'!O62*('MV Index'!S20/'MV Index'!$E20),0)</f>
        <v>0</v>
      </c>
      <c r="P62" s="107">
        <f>IFERROR('Model výchozí (MV)'!P62*('MV Index'!T20/'MV Index'!$E20),0)</f>
        <v>0</v>
      </c>
      <c r="Q62" s="107">
        <f>IFERROR('Model výchozí (MV)'!Q62*('MV Index'!U20/'MV Index'!$E20),0)</f>
        <v>0</v>
      </c>
      <c r="R62" s="107">
        <f>IFERROR('Model výchozí (MV)'!R62*('MV Index'!V20/'MV Index'!$E20),0)</f>
        <v>0</v>
      </c>
      <c r="S62" s="107">
        <f>IFERROR('Model výchozí (MV)'!S62*('MV Index'!W20/'MV Index'!$E20),0)</f>
        <v>0</v>
      </c>
      <c r="T62" s="107">
        <f>IFERROR('Model výchozí (MV)'!T62*('MV Index'!X20/'MV Index'!$E20),0)</f>
        <v>0</v>
      </c>
      <c r="U62" s="107">
        <f>IFERROR('Model výchozí (MV)'!U62*('MV Index'!Y20/'MV Index'!$E20),0)</f>
        <v>0</v>
      </c>
      <c r="V62" s="107">
        <f>IFERROR('Model výchozí (MV)'!V62*('MV Index'!Z20/'MV Index'!$E20),0)</f>
        <v>0</v>
      </c>
      <c r="W62" s="107">
        <f>IFERROR('Model výchozí (MV)'!W62*('MV Index'!AA20/'MV Index'!$E20),0)</f>
        <v>0</v>
      </c>
      <c r="X62" s="107">
        <f>IFERROR('Model výchozí (MV)'!X62*('MV Index'!AB20/'MV Index'!$E20),0)</f>
        <v>0</v>
      </c>
      <c r="Y62" s="107">
        <f>IFERROR('Model výchozí (MV)'!Y62*('MV Index'!AC20/'MV Index'!$E20),0)</f>
        <v>0</v>
      </c>
      <c r="Z62" s="107">
        <f>IFERROR('Model výchozí (MV)'!Z62*('MV Index'!AD20/'MV Index'!$E20),0)</f>
        <v>0</v>
      </c>
      <c r="AA62" s="107">
        <f>IFERROR('Model výchozí (MV)'!AA62*('MV Index'!AE20/'MV Index'!$E20),0)</f>
        <v>0</v>
      </c>
      <c r="AB62" s="107">
        <f>IFERROR('Model výchozí (MV)'!AB62*('MV Index'!AF20/'MV Index'!$E20),0)</f>
        <v>0</v>
      </c>
      <c r="AC62" s="107">
        <f>IFERROR('Model výchozí (MV)'!AC62*('MV Index'!AG20/'MV Index'!$E20),0)</f>
        <v>0</v>
      </c>
      <c r="AD62" s="107">
        <f>IFERROR('Model výchozí (MV)'!AD62*('MV Index'!AH20/'MV Index'!$E20),0)</f>
        <v>0</v>
      </c>
      <c r="AE62" s="107">
        <f>IFERROR('Model výchozí (MV)'!AE62*('MV Index'!AI20/'MV Index'!$E20),0)</f>
        <v>0</v>
      </c>
      <c r="AF62" s="107">
        <f>IFERROR('Model výchozí (MV)'!AF62*('MV Index'!AJ20/'MV Index'!$E20),0)</f>
        <v>0</v>
      </c>
      <c r="AG62" s="107">
        <f>IFERROR('Model výchozí (MV)'!AG62*('MV Index'!AK20/'MV Index'!$E20),0)</f>
        <v>0</v>
      </c>
      <c r="AH62" s="107">
        <f>IFERROR('Model výchozí (MV)'!AH62*('MV Index'!AL20/'MV Index'!$E20),0)</f>
        <v>0</v>
      </c>
      <c r="AI62" s="107">
        <f>IFERROR('Model výchozí (MV)'!AI62*('MV Index'!AM20/'MV Index'!$E20),0)</f>
        <v>0</v>
      </c>
      <c r="AJ62" s="107">
        <f>IFERROR('Model výchozí (MV)'!AJ62*('MV Index'!AN20/'MV Index'!$E20),0)</f>
        <v>0</v>
      </c>
      <c r="AK62" s="107">
        <f>IFERROR('Model výchozí (MV)'!AK62*('MV Index'!AO20/'MV Index'!$E20),0)</f>
        <v>0</v>
      </c>
      <c r="AL62" s="24">
        <f t="shared" si="38"/>
        <v>0</v>
      </c>
      <c r="AM62" s="129">
        <f t="shared" si="36"/>
        <v>0</v>
      </c>
      <c r="AN62" s="888">
        <f t="shared" si="40"/>
        <v>1</v>
      </c>
      <c r="AO62" s="888">
        <f t="shared" si="40"/>
        <v>0</v>
      </c>
      <c r="AP62" s="888">
        <f t="shared" si="40"/>
        <v>0</v>
      </c>
      <c r="AQ62" s="889">
        <f t="shared" si="40"/>
        <v>0</v>
      </c>
    </row>
    <row r="63" spans="1:43" x14ac:dyDescent="0.3">
      <c r="A63" s="4">
        <f t="shared" si="39"/>
        <v>11</v>
      </c>
      <c r="B63" s="45" t="str">
        <f t="shared" si="39"/>
        <v>Úhrada za použití ostatní infrastruktury</v>
      </c>
      <c r="C63" s="64" t="str">
        <f t="shared" si="39"/>
        <v/>
      </c>
      <c r="D63" s="65" t="str">
        <f t="shared" si="39"/>
        <v/>
      </c>
      <c r="E63" s="107">
        <f>IFERROR('Model výchozí (MV)'!E63*('MV Index'!I21/'MV Index'!$E21),0)</f>
        <v>0</v>
      </c>
      <c r="F63" s="107">
        <f>IFERROR('Model výchozí (MV)'!F63*('MV Index'!J21/'MV Index'!$E21),0)</f>
        <v>0</v>
      </c>
      <c r="G63" s="107">
        <f>IFERROR('Model výchozí (MV)'!G63*('MV Index'!K21/'MV Index'!$E21),0)</f>
        <v>0</v>
      </c>
      <c r="H63" s="107">
        <f>IFERROR('Model výchozí (MV)'!H63*('MV Index'!L21/'MV Index'!$E21),0)</f>
        <v>0</v>
      </c>
      <c r="I63" s="107">
        <f>IFERROR('Model výchozí (MV)'!I63*('MV Index'!M21/'MV Index'!$E21),0)</f>
        <v>0</v>
      </c>
      <c r="J63" s="107">
        <f>IFERROR('Model výchozí (MV)'!J63*('MV Index'!N21/'MV Index'!$E21),0)</f>
        <v>0</v>
      </c>
      <c r="K63" s="107">
        <f>IFERROR('Model výchozí (MV)'!K63*('MV Index'!O21/'MV Index'!$E21),0)</f>
        <v>0</v>
      </c>
      <c r="L63" s="107">
        <f>IFERROR('Model výchozí (MV)'!L63*('MV Index'!P21/'MV Index'!$E21),0)</f>
        <v>0</v>
      </c>
      <c r="M63" s="107">
        <f>IFERROR('Model výchozí (MV)'!M63*('MV Index'!Q21/'MV Index'!$E21),0)</f>
        <v>0</v>
      </c>
      <c r="N63" s="107">
        <f>IFERROR('Model výchozí (MV)'!N63*('MV Index'!R21/'MV Index'!$E21),0)</f>
        <v>0</v>
      </c>
      <c r="O63" s="107">
        <f>IFERROR('Model výchozí (MV)'!O63*('MV Index'!S21/'MV Index'!$E21),0)</f>
        <v>0</v>
      </c>
      <c r="P63" s="107">
        <f>IFERROR('Model výchozí (MV)'!P63*('MV Index'!T21/'MV Index'!$E21),0)</f>
        <v>0</v>
      </c>
      <c r="Q63" s="107">
        <f>IFERROR('Model výchozí (MV)'!Q63*('MV Index'!U21/'MV Index'!$E21),0)</f>
        <v>0</v>
      </c>
      <c r="R63" s="107">
        <f>IFERROR('Model výchozí (MV)'!R63*('MV Index'!V21/'MV Index'!$E21),0)</f>
        <v>0</v>
      </c>
      <c r="S63" s="107">
        <f>IFERROR('Model výchozí (MV)'!S63*('MV Index'!W21/'MV Index'!$E21),0)</f>
        <v>0</v>
      </c>
      <c r="T63" s="107">
        <f>IFERROR('Model výchozí (MV)'!T63*('MV Index'!X21/'MV Index'!$E21),0)</f>
        <v>0</v>
      </c>
      <c r="U63" s="107">
        <f>IFERROR('Model výchozí (MV)'!U63*('MV Index'!Y21/'MV Index'!$E21),0)</f>
        <v>0</v>
      </c>
      <c r="V63" s="107">
        <f>IFERROR('Model výchozí (MV)'!V63*('MV Index'!Z21/'MV Index'!$E21),0)</f>
        <v>0</v>
      </c>
      <c r="W63" s="107">
        <f>IFERROR('Model výchozí (MV)'!W63*('MV Index'!AA21/'MV Index'!$E21),0)</f>
        <v>0</v>
      </c>
      <c r="X63" s="107">
        <f>IFERROR('Model výchozí (MV)'!X63*('MV Index'!AB21/'MV Index'!$E21),0)</f>
        <v>0</v>
      </c>
      <c r="Y63" s="107">
        <f>IFERROR('Model výchozí (MV)'!Y63*('MV Index'!AC21/'MV Index'!$E21),0)</f>
        <v>0</v>
      </c>
      <c r="Z63" s="107">
        <f>IFERROR('Model výchozí (MV)'!Z63*('MV Index'!AD21/'MV Index'!$E21),0)</f>
        <v>0</v>
      </c>
      <c r="AA63" s="107">
        <f>IFERROR('Model výchozí (MV)'!AA63*('MV Index'!AE21/'MV Index'!$E21),0)</f>
        <v>0</v>
      </c>
      <c r="AB63" s="107">
        <f>IFERROR('Model výchozí (MV)'!AB63*('MV Index'!AF21/'MV Index'!$E21),0)</f>
        <v>0</v>
      </c>
      <c r="AC63" s="107">
        <f>IFERROR('Model výchozí (MV)'!AC63*('MV Index'!AG21/'MV Index'!$E21),0)</f>
        <v>0</v>
      </c>
      <c r="AD63" s="107">
        <f>IFERROR('Model výchozí (MV)'!AD63*('MV Index'!AH21/'MV Index'!$E21),0)</f>
        <v>0</v>
      </c>
      <c r="AE63" s="107">
        <f>IFERROR('Model výchozí (MV)'!AE63*('MV Index'!AI21/'MV Index'!$E21),0)</f>
        <v>0</v>
      </c>
      <c r="AF63" s="107">
        <f>IFERROR('Model výchozí (MV)'!AF63*('MV Index'!AJ21/'MV Index'!$E21),0)</f>
        <v>0</v>
      </c>
      <c r="AG63" s="107">
        <f>IFERROR('Model výchozí (MV)'!AG63*('MV Index'!AK21/'MV Index'!$E21),0)</f>
        <v>0</v>
      </c>
      <c r="AH63" s="107">
        <f>IFERROR('Model výchozí (MV)'!AH63*('MV Index'!AL21/'MV Index'!$E21),0)</f>
        <v>0</v>
      </c>
      <c r="AI63" s="107">
        <f>IFERROR('Model výchozí (MV)'!AI63*('MV Index'!AM21/'MV Index'!$E21),0)</f>
        <v>0</v>
      </c>
      <c r="AJ63" s="107">
        <f>IFERROR('Model výchozí (MV)'!AJ63*('MV Index'!AN21/'MV Index'!$E21),0)</f>
        <v>0</v>
      </c>
      <c r="AK63" s="107">
        <f>IFERROR('Model výchozí (MV)'!AK63*('MV Index'!AO21/'MV Index'!$E21),0)</f>
        <v>0</v>
      </c>
      <c r="AL63" s="24">
        <f t="shared" si="38"/>
        <v>0</v>
      </c>
      <c r="AM63" s="129">
        <f t="shared" si="36"/>
        <v>0</v>
      </c>
      <c r="AN63" s="888">
        <f t="shared" si="40"/>
        <v>1</v>
      </c>
      <c r="AO63" s="888">
        <f t="shared" si="40"/>
        <v>0</v>
      </c>
      <c r="AP63" s="888">
        <f t="shared" si="40"/>
        <v>0</v>
      </c>
      <c r="AQ63" s="889">
        <f t="shared" si="40"/>
        <v>0</v>
      </c>
    </row>
    <row r="64" spans="1:43" x14ac:dyDescent="0.3">
      <c r="A64" s="4">
        <f t="shared" si="39"/>
        <v>12</v>
      </c>
      <c r="B64" s="45" t="str">
        <f t="shared" si="39"/>
        <v>Ostatní přímé náklady</v>
      </c>
      <c r="C64" s="64" t="str">
        <f t="shared" si="39"/>
        <v>12.1</v>
      </c>
      <c r="D64" s="65" t="str">
        <f t="shared" si="39"/>
        <v>Finanční náklady</v>
      </c>
      <c r="E64" s="107">
        <f>IFERROR('Model výchozí (MV)'!E64*('MV Index'!I22/'MV Index'!$E22),0)</f>
        <v>0</v>
      </c>
      <c r="F64" s="107">
        <f>IFERROR('Model výchozí (MV)'!F64*('MV Index'!J22/'MV Index'!$E22),0)</f>
        <v>0</v>
      </c>
      <c r="G64" s="107">
        <f>IFERROR('Model výchozí (MV)'!G64*('MV Index'!K22/'MV Index'!$E22),0)</f>
        <v>0</v>
      </c>
      <c r="H64" s="107">
        <f>IFERROR('Model výchozí (MV)'!H64*('MV Index'!L22/'MV Index'!$E22),0)</f>
        <v>0</v>
      </c>
      <c r="I64" s="107">
        <f>IFERROR('Model výchozí (MV)'!I64*('MV Index'!M22/'MV Index'!$E22),0)</f>
        <v>0</v>
      </c>
      <c r="J64" s="107">
        <f>IFERROR('Model výchozí (MV)'!J64*('MV Index'!N22/'MV Index'!$E22),0)</f>
        <v>0</v>
      </c>
      <c r="K64" s="107">
        <f>IFERROR('Model výchozí (MV)'!K64*('MV Index'!O22/'MV Index'!$E22),0)</f>
        <v>0</v>
      </c>
      <c r="L64" s="107">
        <f>IFERROR('Model výchozí (MV)'!L64*('MV Index'!P22/'MV Index'!$E22),0)</f>
        <v>0</v>
      </c>
      <c r="M64" s="107">
        <f>IFERROR('Model výchozí (MV)'!M64*('MV Index'!Q22/'MV Index'!$E22),0)</f>
        <v>0</v>
      </c>
      <c r="N64" s="107">
        <f>IFERROR('Model výchozí (MV)'!N64*('MV Index'!R22/'MV Index'!$E22),0)</f>
        <v>0</v>
      </c>
      <c r="O64" s="107">
        <f>IFERROR('Model výchozí (MV)'!O64*('MV Index'!S22/'MV Index'!$E22),0)</f>
        <v>0</v>
      </c>
      <c r="P64" s="107">
        <f>IFERROR('Model výchozí (MV)'!P64*('MV Index'!T22/'MV Index'!$E22),0)</f>
        <v>0</v>
      </c>
      <c r="Q64" s="107">
        <f>IFERROR('Model výchozí (MV)'!Q64*('MV Index'!U22/'MV Index'!$E22),0)</f>
        <v>0</v>
      </c>
      <c r="R64" s="107">
        <f>IFERROR('Model výchozí (MV)'!R64*('MV Index'!V22/'MV Index'!$E22),0)</f>
        <v>0</v>
      </c>
      <c r="S64" s="107">
        <f>IFERROR('Model výchozí (MV)'!S64*('MV Index'!W22/'MV Index'!$E22),0)</f>
        <v>0</v>
      </c>
      <c r="T64" s="107">
        <f>IFERROR('Model výchozí (MV)'!T64*('MV Index'!X22/'MV Index'!$E22),0)</f>
        <v>0</v>
      </c>
      <c r="U64" s="107">
        <f>IFERROR('Model výchozí (MV)'!U64*('MV Index'!Y22/'MV Index'!$E22),0)</f>
        <v>0</v>
      </c>
      <c r="V64" s="107">
        <f>IFERROR('Model výchozí (MV)'!V64*('MV Index'!Z22/'MV Index'!$E22),0)</f>
        <v>0</v>
      </c>
      <c r="W64" s="107">
        <f>IFERROR('Model výchozí (MV)'!W64*('MV Index'!AA22/'MV Index'!$E22),0)</f>
        <v>0</v>
      </c>
      <c r="X64" s="107">
        <f>IFERROR('Model výchozí (MV)'!X64*('MV Index'!AB22/'MV Index'!$E22),0)</f>
        <v>0</v>
      </c>
      <c r="Y64" s="107">
        <f>IFERROR('Model výchozí (MV)'!Y64*('MV Index'!AC22/'MV Index'!$E22),0)</f>
        <v>0</v>
      </c>
      <c r="Z64" s="107">
        <f>IFERROR('Model výchozí (MV)'!Z64*('MV Index'!AD22/'MV Index'!$E22),0)</f>
        <v>0</v>
      </c>
      <c r="AA64" s="107">
        <f>IFERROR('Model výchozí (MV)'!AA64*('MV Index'!AE22/'MV Index'!$E22),0)</f>
        <v>0</v>
      </c>
      <c r="AB64" s="107">
        <f>IFERROR('Model výchozí (MV)'!AB64*('MV Index'!AF22/'MV Index'!$E22),0)</f>
        <v>0</v>
      </c>
      <c r="AC64" s="107">
        <f>IFERROR('Model výchozí (MV)'!AC64*('MV Index'!AG22/'MV Index'!$E22),0)</f>
        <v>0</v>
      </c>
      <c r="AD64" s="107">
        <f>IFERROR('Model výchozí (MV)'!AD64*('MV Index'!AH22/'MV Index'!$E22),0)</f>
        <v>0</v>
      </c>
      <c r="AE64" s="107">
        <f>IFERROR('Model výchozí (MV)'!AE64*('MV Index'!AI22/'MV Index'!$E22),0)</f>
        <v>0</v>
      </c>
      <c r="AF64" s="107">
        <f>IFERROR('Model výchozí (MV)'!AF64*('MV Index'!AJ22/'MV Index'!$E22),0)</f>
        <v>0</v>
      </c>
      <c r="AG64" s="107">
        <f>IFERROR('Model výchozí (MV)'!AG64*('MV Index'!AK22/'MV Index'!$E22),0)</f>
        <v>0</v>
      </c>
      <c r="AH64" s="107">
        <f>IFERROR('Model výchozí (MV)'!AH64*('MV Index'!AL22/'MV Index'!$E22),0)</f>
        <v>0</v>
      </c>
      <c r="AI64" s="107">
        <f>IFERROR('Model výchozí (MV)'!AI64*('MV Index'!AM22/'MV Index'!$E22),0)</f>
        <v>0</v>
      </c>
      <c r="AJ64" s="107">
        <f>IFERROR('Model výchozí (MV)'!AJ64*('MV Index'!AN22/'MV Index'!$E22),0)</f>
        <v>0</v>
      </c>
      <c r="AK64" s="107">
        <f>IFERROR('Model výchozí (MV)'!AK64*('MV Index'!AO22/'MV Index'!$E22),0)</f>
        <v>0</v>
      </c>
      <c r="AL64" s="24">
        <f t="shared" si="38"/>
        <v>0</v>
      </c>
      <c r="AM64" s="129">
        <f t="shared" si="36"/>
        <v>0</v>
      </c>
      <c r="AN64" s="888">
        <f t="shared" si="40"/>
        <v>0</v>
      </c>
      <c r="AO64" s="888">
        <f t="shared" si="40"/>
        <v>0</v>
      </c>
      <c r="AP64" s="888">
        <f t="shared" si="40"/>
        <v>1</v>
      </c>
      <c r="AQ64" s="889">
        <f t="shared" si="40"/>
        <v>0</v>
      </c>
    </row>
    <row r="65" spans="1:43" x14ac:dyDescent="0.3">
      <c r="A65" s="4" t="str">
        <f t="shared" si="39"/>
        <v/>
      </c>
      <c r="B65" s="45" t="str">
        <f t="shared" si="39"/>
        <v/>
      </c>
      <c r="C65" s="64" t="str">
        <f t="shared" si="39"/>
        <v>12.2</v>
      </c>
      <c r="D65" s="65" t="str">
        <f t="shared" si="39"/>
        <v>Ostatní</v>
      </c>
      <c r="E65" s="107">
        <f>IFERROR('Model výchozí (MV)'!E65*('MV Index'!I23/'MV Index'!$E23),0)</f>
        <v>0</v>
      </c>
      <c r="F65" s="107">
        <f>IFERROR('Model výchozí (MV)'!F65*('MV Index'!J23/'MV Index'!$E23),0)</f>
        <v>0</v>
      </c>
      <c r="G65" s="107">
        <f>IFERROR('Model výchozí (MV)'!G65*('MV Index'!K23/'MV Index'!$E23),0)</f>
        <v>0</v>
      </c>
      <c r="H65" s="107">
        <f>IFERROR('Model výchozí (MV)'!H65*('MV Index'!L23/'MV Index'!$E23),0)</f>
        <v>0</v>
      </c>
      <c r="I65" s="107">
        <f>IFERROR('Model výchozí (MV)'!I65*('MV Index'!M23/'MV Index'!$E23),0)</f>
        <v>0</v>
      </c>
      <c r="J65" s="107">
        <f>IFERROR('Model výchozí (MV)'!J65*('MV Index'!N23/'MV Index'!$E23),0)</f>
        <v>0</v>
      </c>
      <c r="K65" s="107">
        <f>IFERROR('Model výchozí (MV)'!K65*('MV Index'!O23/'MV Index'!$E23),0)</f>
        <v>0</v>
      </c>
      <c r="L65" s="107">
        <f>IFERROR('Model výchozí (MV)'!L65*('MV Index'!P23/'MV Index'!$E23),0)</f>
        <v>0</v>
      </c>
      <c r="M65" s="107">
        <f>IFERROR('Model výchozí (MV)'!M65*('MV Index'!Q23/'MV Index'!$E23),0)</f>
        <v>0</v>
      </c>
      <c r="N65" s="107">
        <f>IFERROR('Model výchozí (MV)'!N65*('MV Index'!R23/'MV Index'!$E23),0)</f>
        <v>0</v>
      </c>
      <c r="O65" s="107">
        <f>IFERROR('Model výchozí (MV)'!O65*('MV Index'!S23/'MV Index'!$E23),0)</f>
        <v>0</v>
      </c>
      <c r="P65" s="107">
        <f>IFERROR('Model výchozí (MV)'!P65*('MV Index'!T23/'MV Index'!$E23),0)</f>
        <v>0</v>
      </c>
      <c r="Q65" s="107">
        <f>IFERROR('Model výchozí (MV)'!Q65*('MV Index'!U23/'MV Index'!$E23),0)</f>
        <v>0</v>
      </c>
      <c r="R65" s="107">
        <f>IFERROR('Model výchozí (MV)'!R65*('MV Index'!V23/'MV Index'!$E23),0)</f>
        <v>0</v>
      </c>
      <c r="S65" s="107">
        <f>IFERROR('Model výchozí (MV)'!S65*('MV Index'!W23/'MV Index'!$E23),0)</f>
        <v>0</v>
      </c>
      <c r="T65" s="107">
        <f>IFERROR('Model výchozí (MV)'!T65*('MV Index'!X23/'MV Index'!$E23),0)</f>
        <v>0</v>
      </c>
      <c r="U65" s="107">
        <f>IFERROR('Model výchozí (MV)'!U65*('MV Index'!Y23/'MV Index'!$E23),0)</f>
        <v>0</v>
      </c>
      <c r="V65" s="107">
        <f>IFERROR('Model výchozí (MV)'!V65*('MV Index'!Z23/'MV Index'!$E23),0)</f>
        <v>0</v>
      </c>
      <c r="W65" s="107">
        <f>IFERROR('Model výchozí (MV)'!W65*('MV Index'!AA23/'MV Index'!$E23),0)</f>
        <v>0</v>
      </c>
      <c r="X65" s="107">
        <f>IFERROR('Model výchozí (MV)'!X65*('MV Index'!AB23/'MV Index'!$E23),0)</f>
        <v>0</v>
      </c>
      <c r="Y65" s="107">
        <f>IFERROR('Model výchozí (MV)'!Y65*('MV Index'!AC23/'MV Index'!$E23),0)</f>
        <v>0</v>
      </c>
      <c r="Z65" s="107">
        <f>IFERROR('Model výchozí (MV)'!Z65*('MV Index'!AD23/'MV Index'!$E23),0)</f>
        <v>0</v>
      </c>
      <c r="AA65" s="107">
        <f>IFERROR('Model výchozí (MV)'!AA65*('MV Index'!AE23/'MV Index'!$E23),0)</f>
        <v>0</v>
      </c>
      <c r="AB65" s="107">
        <f>IFERROR('Model výchozí (MV)'!AB65*('MV Index'!AF23/'MV Index'!$E23),0)</f>
        <v>0</v>
      </c>
      <c r="AC65" s="107">
        <f>IFERROR('Model výchozí (MV)'!AC65*('MV Index'!AG23/'MV Index'!$E23),0)</f>
        <v>0</v>
      </c>
      <c r="AD65" s="107">
        <f>IFERROR('Model výchozí (MV)'!AD65*('MV Index'!AH23/'MV Index'!$E23),0)</f>
        <v>0</v>
      </c>
      <c r="AE65" s="107">
        <f>IFERROR('Model výchozí (MV)'!AE65*('MV Index'!AI23/'MV Index'!$E23),0)</f>
        <v>0</v>
      </c>
      <c r="AF65" s="107">
        <f>IFERROR('Model výchozí (MV)'!AF65*('MV Index'!AJ23/'MV Index'!$E23),0)</f>
        <v>0</v>
      </c>
      <c r="AG65" s="107">
        <f>IFERROR('Model výchozí (MV)'!AG65*('MV Index'!AK23/'MV Index'!$E23),0)</f>
        <v>0</v>
      </c>
      <c r="AH65" s="107">
        <f>IFERROR('Model výchozí (MV)'!AH65*('MV Index'!AL23/'MV Index'!$E23),0)</f>
        <v>0</v>
      </c>
      <c r="AI65" s="107">
        <f>IFERROR('Model výchozí (MV)'!AI65*('MV Index'!AM23/'MV Index'!$E23),0)</f>
        <v>0</v>
      </c>
      <c r="AJ65" s="107">
        <f>IFERROR('Model výchozí (MV)'!AJ65*('MV Index'!AN23/'MV Index'!$E23),0)</f>
        <v>0</v>
      </c>
      <c r="AK65" s="107">
        <f>IFERROR('Model výchozí (MV)'!AK65*('MV Index'!AO23/'MV Index'!$E23),0)</f>
        <v>0</v>
      </c>
      <c r="AL65" s="24">
        <f t="shared" si="38"/>
        <v>0</v>
      </c>
      <c r="AM65" s="129">
        <f t="shared" si="36"/>
        <v>0</v>
      </c>
      <c r="AN65" s="888">
        <f t="shared" si="40"/>
        <v>0</v>
      </c>
      <c r="AO65" s="888">
        <f t="shared" si="40"/>
        <v>0</v>
      </c>
      <c r="AP65" s="888">
        <f t="shared" si="40"/>
        <v>0</v>
      </c>
      <c r="AQ65" s="889">
        <f t="shared" si="40"/>
        <v>1</v>
      </c>
    </row>
    <row r="66" spans="1:43" x14ac:dyDescent="0.3">
      <c r="A66" s="4">
        <f t="shared" si="39"/>
        <v>13</v>
      </c>
      <c r="B66" s="45" t="str">
        <f t="shared" si="39"/>
        <v>Ostatní služby</v>
      </c>
      <c r="C66" s="340" t="str">
        <f t="shared" si="39"/>
        <v>13.1</v>
      </c>
      <c r="D66" s="65" t="str">
        <f t="shared" si="39"/>
        <v>Ostraha</v>
      </c>
      <c r="E66" s="107">
        <f>IFERROR('Model výchozí (MV)'!E66*('MV Index'!I24/'MV Index'!$E24),0)</f>
        <v>0</v>
      </c>
      <c r="F66" s="107">
        <f>IFERROR('Model výchozí (MV)'!F66*('MV Index'!J24/'MV Index'!$E24),0)</f>
        <v>0</v>
      </c>
      <c r="G66" s="107">
        <f>IFERROR('Model výchozí (MV)'!G66*('MV Index'!K24/'MV Index'!$E24),0)</f>
        <v>0</v>
      </c>
      <c r="H66" s="107">
        <f>IFERROR('Model výchozí (MV)'!H66*('MV Index'!L24/'MV Index'!$E24),0)</f>
        <v>0</v>
      </c>
      <c r="I66" s="107">
        <f>IFERROR('Model výchozí (MV)'!I66*('MV Index'!M24/'MV Index'!$E24),0)</f>
        <v>0</v>
      </c>
      <c r="J66" s="107">
        <f>IFERROR('Model výchozí (MV)'!J66*('MV Index'!N24/'MV Index'!$E24),0)</f>
        <v>0</v>
      </c>
      <c r="K66" s="107">
        <f>IFERROR('Model výchozí (MV)'!K66*('MV Index'!O24/'MV Index'!$E24),0)</f>
        <v>0</v>
      </c>
      <c r="L66" s="107">
        <f>IFERROR('Model výchozí (MV)'!L66*('MV Index'!P24/'MV Index'!$E24),0)</f>
        <v>0</v>
      </c>
      <c r="M66" s="107">
        <f>IFERROR('Model výchozí (MV)'!M66*('MV Index'!Q24/'MV Index'!$E24),0)</f>
        <v>0</v>
      </c>
      <c r="N66" s="107">
        <f>IFERROR('Model výchozí (MV)'!N66*('MV Index'!R24/'MV Index'!$E24),0)</f>
        <v>0</v>
      </c>
      <c r="O66" s="107">
        <f>IFERROR('Model výchozí (MV)'!O66*('MV Index'!S24/'MV Index'!$E24),0)</f>
        <v>0</v>
      </c>
      <c r="P66" s="107">
        <f>IFERROR('Model výchozí (MV)'!P66*('MV Index'!T24/'MV Index'!$E24),0)</f>
        <v>0</v>
      </c>
      <c r="Q66" s="107">
        <f>IFERROR('Model výchozí (MV)'!Q66*('MV Index'!U24/'MV Index'!$E24),0)</f>
        <v>0</v>
      </c>
      <c r="R66" s="107">
        <f>IFERROR('Model výchozí (MV)'!R66*('MV Index'!V24/'MV Index'!$E24),0)</f>
        <v>0</v>
      </c>
      <c r="S66" s="107">
        <f>IFERROR('Model výchozí (MV)'!S66*('MV Index'!W24/'MV Index'!$E24),0)</f>
        <v>0</v>
      </c>
      <c r="T66" s="107">
        <f>IFERROR('Model výchozí (MV)'!T66*('MV Index'!X24/'MV Index'!$E24),0)</f>
        <v>0</v>
      </c>
      <c r="U66" s="107">
        <f>IFERROR('Model výchozí (MV)'!U66*('MV Index'!Y24/'MV Index'!$E24),0)</f>
        <v>0</v>
      </c>
      <c r="V66" s="107">
        <f>IFERROR('Model výchozí (MV)'!V66*('MV Index'!Z24/'MV Index'!$E24),0)</f>
        <v>0</v>
      </c>
      <c r="W66" s="107">
        <f>IFERROR('Model výchozí (MV)'!W66*('MV Index'!AA24/'MV Index'!$E24),0)</f>
        <v>0</v>
      </c>
      <c r="X66" s="107">
        <f>IFERROR('Model výchozí (MV)'!X66*('MV Index'!AB24/'MV Index'!$E24),0)</f>
        <v>0</v>
      </c>
      <c r="Y66" s="107">
        <f>IFERROR('Model výchozí (MV)'!Y66*('MV Index'!AC24/'MV Index'!$E24),0)</f>
        <v>0</v>
      </c>
      <c r="Z66" s="107">
        <f>IFERROR('Model výchozí (MV)'!Z66*('MV Index'!AD24/'MV Index'!$E24),0)</f>
        <v>0</v>
      </c>
      <c r="AA66" s="107">
        <f>IFERROR('Model výchozí (MV)'!AA66*('MV Index'!AE24/'MV Index'!$E24),0)</f>
        <v>0</v>
      </c>
      <c r="AB66" s="107">
        <f>IFERROR('Model výchozí (MV)'!AB66*('MV Index'!AF24/'MV Index'!$E24),0)</f>
        <v>0</v>
      </c>
      <c r="AC66" s="107">
        <f>IFERROR('Model výchozí (MV)'!AC66*('MV Index'!AG24/'MV Index'!$E24),0)</f>
        <v>0</v>
      </c>
      <c r="AD66" s="107">
        <f>IFERROR('Model výchozí (MV)'!AD66*('MV Index'!AH24/'MV Index'!$E24),0)</f>
        <v>0</v>
      </c>
      <c r="AE66" s="107">
        <f>IFERROR('Model výchozí (MV)'!AE66*('MV Index'!AI24/'MV Index'!$E24),0)</f>
        <v>0</v>
      </c>
      <c r="AF66" s="107">
        <f>IFERROR('Model výchozí (MV)'!AF66*('MV Index'!AJ24/'MV Index'!$E24),0)</f>
        <v>0</v>
      </c>
      <c r="AG66" s="107">
        <f>IFERROR('Model výchozí (MV)'!AG66*('MV Index'!AK24/'MV Index'!$E24),0)</f>
        <v>0</v>
      </c>
      <c r="AH66" s="107">
        <f>IFERROR('Model výchozí (MV)'!AH66*('MV Index'!AL24/'MV Index'!$E24),0)</f>
        <v>0</v>
      </c>
      <c r="AI66" s="107">
        <f>IFERROR('Model výchozí (MV)'!AI66*('MV Index'!AM24/'MV Index'!$E24),0)</f>
        <v>0</v>
      </c>
      <c r="AJ66" s="107">
        <f>IFERROR('Model výchozí (MV)'!AJ66*('MV Index'!AN24/'MV Index'!$E24),0)</f>
        <v>0</v>
      </c>
      <c r="AK66" s="107">
        <f>IFERROR('Model výchozí (MV)'!AK66*('MV Index'!AO24/'MV Index'!$E24),0)</f>
        <v>0</v>
      </c>
      <c r="AL66" s="24">
        <f t="shared" si="38"/>
        <v>0</v>
      </c>
      <c r="AM66" s="129">
        <f t="shared" si="36"/>
        <v>0</v>
      </c>
      <c r="AN66" s="888">
        <f t="shared" si="40"/>
        <v>0</v>
      </c>
      <c r="AO66" s="888">
        <f t="shared" si="40"/>
        <v>0</v>
      </c>
      <c r="AP66" s="888">
        <f t="shared" si="40"/>
        <v>0</v>
      </c>
      <c r="AQ66" s="889">
        <f t="shared" si="40"/>
        <v>1</v>
      </c>
    </row>
    <row r="67" spans="1:43" x14ac:dyDescent="0.3">
      <c r="A67" s="4"/>
      <c r="B67" s="45"/>
      <c r="C67" s="340" t="str">
        <f t="shared" si="39"/>
        <v>13.2</v>
      </c>
      <c r="D67" s="65" t="str">
        <f t="shared" si="39"/>
        <v>Ostatní služby</v>
      </c>
      <c r="E67" s="107">
        <f>IFERROR('Model výchozí (MV)'!E67*('MV Index'!I25/'MV Index'!$E25),0)</f>
        <v>0</v>
      </c>
      <c r="F67" s="107">
        <f>IFERROR('Model výchozí (MV)'!F67*('MV Index'!J25/'MV Index'!$E25),0)</f>
        <v>0</v>
      </c>
      <c r="G67" s="107">
        <f>IFERROR('Model výchozí (MV)'!G67*('MV Index'!K25/'MV Index'!$E25),0)</f>
        <v>0</v>
      </c>
      <c r="H67" s="107">
        <f>IFERROR('Model výchozí (MV)'!H67*('MV Index'!L25/'MV Index'!$E25),0)</f>
        <v>0</v>
      </c>
      <c r="I67" s="107">
        <f>IFERROR('Model výchozí (MV)'!I67*('MV Index'!M25/'MV Index'!$E25),0)</f>
        <v>0</v>
      </c>
      <c r="J67" s="107">
        <f>IFERROR('Model výchozí (MV)'!J67*('MV Index'!N25/'MV Index'!$E25),0)</f>
        <v>0</v>
      </c>
      <c r="K67" s="107">
        <f>IFERROR('Model výchozí (MV)'!K67*('MV Index'!O25/'MV Index'!$E25),0)</f>
        <v>0</v>
      </c>
      <c r="L67" s="107">
        <f>IFERROR('Model výchozí (MV)'!L67*('MV Index'!P25/'MV Index'!$E25),0)</f>
        <v>0</v>
      </c>
      <c r="M67" s="107">
        <f>IFERROR('Model výchozí (MV)'!M67*('MV Index'!Q25/'MV Index'!$E25),0)</f>
        <v>0</v>
      </c>
      <c r="N67" s="107">
        <f>IFERROR('Model výchozí (MV)'!N67*('MV Index'!R25/'MV Index'!$E25),0)</f>
        <v>0</v>
      </c>
      <c r="O67" s="107">
        <f>IFERROR('Model výchozí (MV)'!O67*('MV Index'!S25/'MV Index'!$E25),0)</f>
        <v>0</v>
      </c>
      <c r="P67" s="107">
        <f>IFERROR('Model výchozí (MV)'!P67*('MV Index'!T25/'MV Index'!$E25),0)</f>
        <v>0</v>
      </c>
      <c r="Q67" s="107">
        <f>IFERROR('Model výchozí (MV)'!Q67*('MV Index'!U25/'MV Index'!$E25),0)</f>
        <v>0</v>
      </c>
      <c r="R67" s="107">
        <f>IFERROR('Model výchozí (MV)'!R67*('MV Index'!V25/'MV Index'!$E25),0)</f>
        <v>0</v>
      </c>
      <c r="S67" s="107">
        <f>IFERROR('Model výchozí (MV)'!S67*('MV Index'!W25/'MV Index'!$E25),0)</f>
        <v>0</v>
      </c>
      <c r="T67" s="107">
        <f>IFERROR('Model výchozí (MV)'!T67*('MV Index'!X25/'MV Index'!$E25),0)</f>
        <v>0</v>
      </c>
      <c r="U67" s="107">
        <f>IFERROR('Model výchozí (MV)'!U67*('MV Index'!Y25/'MV Index'!$E25),0)</f>
        <v>0</v>
      </c>
      <c r="V67" s="107">
        <f>IFERROR('Model výchozí (MV)'!V67*('MV Index'!Z25/'MV Index'!$E25),0)</f>
        <v>0</v>
      </c>
      <c r="W67" s="107">
        <f>IFERROR('Model výchozí (MV)'!W67*('MV Index'!AA25/'MV Index'!$E25),0)</f>
        <v>0</v>
      </c>
      <c r="X67" s="107">
        <f>IFERROR('Model výchozí (MV)'!X67*('MV Index'!AB25/'MV Index'!$E25),0)</f>
        <v>0</v>
      </c>
      <c r="Y67" s="107">
        <f>IFERROR('Model výchozí (MV)'!Y67*('MV Index'!AC25/'MV Index'!$E25),0)</f>
        <v>0</v>
      </c>
      <c r="Z67" s="107">
        <f>IFERROR('Model výchozí (MV)'!Z67*('MV Index'!AD25/'MV Index'!$E25),0)</f>
        <v>0</v>
      </c>
      <c r="AA67" s="107">
        <f>IFERROR('Model výchozí (MV)'!AA67*('MV Index'!AE25/'MV Index'!$E25),0)</f>
        <v>0</v>
      </c>
      <c r="AB67" s="107">
        <f>IFERROR('Model výchozí (MV)'!AB67*('MV Index'!AF25/'MV Index'!$E25),0)</f>
        <v>0</v>
      </c>
      <c r="AC67" s="107">
        <f>IFERROR('Model výchozí (MV)'!AC67*('MV Index'!AG25/'MV Index'!$E25),0)</f>
        <v>0</v>
      </c>
      <c r="AD67" s="107">
        <f>IFERROR('Model výchozí (MV)'!AD67*('MV Index'!AH25/'MV Index'!$E25),0)</f>
        <v>0</v>
      </c>
      <c r="AE67" s="107">
        <f>IFERROR('Model výchozí (MV)'!AE67*('MV Index'!AI25/'MV Index'!$E25),0)</f>
        <v>0</v>
      </c>
      <c r="AF67" s="107">
        <f>IFERROR('Model výchozí (MV)'!AF67*('MV Index'!AJ25/'MV Index'!$E25),0)</f>
        <v>0</v>
      </c>
      <c r="AG67" s="107">
        <f>IFERROR('Model výchozí (MV)'!AG67*('MV Index'!AK25/'MV Index'!$E25),0)</f>
        <v>0</v>
      </c>
      <c r="AH67" s="107">
        <f>IFERROR('Model výchozí (MV)'!AH67*('MV Index'!AL25/'MV Index'!$E25),0)</f>
        <v>0</v>
      </c>
      <c r="AI67" s="107">
        <f>IFERROR('Model výchozí (MV)'!AI67*('MV Index'!AM25/'MV Index'!$E25),0)</f>
        <v>0</v>
      </c>
      <c r="AJ67" s="107">
        <f>IFERROR('Model výchozí (MV)'!AJ67*('MV Index'!AN25/'MV Index'!$E25),0)</f>
        <v>0</v>
      </c>
      <c r="AK67" s="107">
        <f>IFERROR('Model výchozí (MV)'!AK67*('MV Index'!AO25/'MV Index'!$E25),0)</f>
        <v>0</v>
      </c>
      <c r="AL67" s="24">
        <f t="shared" si="38"/>
        <v>0</v>
      </c>
      <c r="AM67" s="129">
        <f t="shared" si="36"/>
        <v>0</v>
      </c>
      <c r="AN67" s="888">
        <f t="shared" si="40"/>
        <v>0</v>
      </c>
      <c r="AO67" s="888">
        <f t="shared" si="40"/>
        <v>0</v>
      </c>
      <c r="AP67" s="888">
        <f t="shared" si="40"/>
        <v>0</v>
      </c>
      <c r="AQ67" s="889">
        <f t="shared" si="40"/>
        <v>1</v>
      </c>
    </row>
    <row r="68" spans="1:43" x14ac:dyDescent="0.3">
      <c r="A68" s="4">
        <f t="shared" ref="A68:B80" si="41">IF(A26="","",A26)</f>
        <v>14</v>
      </c>
      <c r="B68" s="45" t="str">
        <f t="shared" si="41"/>
        <v>Provozní režie</v>
      </c>
      <c r="C68" s="340" t="str">
        <f t="shared" si="39"/>
        <v/>
      </c>
      <c r="D68" s="65" t="str">
        <f t="shared" si="39"/>
        <v/>
      </c>
      <c r="E68" s="107">
        <f>IFERROR('Model výchozí (MV)'!E68*('MV Index'!I26/'MV Index'!$E26),0)</f>
        <v>0</v>
      </c>
      <c r="F68" s="107">
        <f>IFERROR('Model výchozí (MV)'!F68*('MV Index'!J26/'MV Index'!$E26),0)</f>
        <v>0</v>
      </c>
      <c r="G68" s="107">
        <f>IFERROR('Model výchozí (MV)'!G68*('MV Index'!K26/'MV Index'!$E26),0)</f>
        <v>0</v>
      </c>
      <c r="H68" s="107">
        <f>IFERROR('Model výchozí (MV)'!H68*('MV Index'!L26/'MV Index'!$E26),0)</f>
        <v>0</v>
      </c>
      <c r="I68" s="107">
        <f>IFERROR('Model výchozí (MV)'!I68*('MV Index'!M26/'MV Index'!$E26),0)</f>
        <v>0</v>
      </c>
      <c r="J68" s="107">
        <f>IFERROR('Model výchozí (MV)'!J68*('MV Index'!N26/'MV Index'!$E26),0)</f>
        <v>0</v>
      </c>
      <c r="K68" s="107">
        <f>IFERROR('Model výchozí (MV)'!K68*('MV Index'!O26/'MV Index'!$E26),0)</f>
        <v>0</v>
      </c>
      <c r="L68" s="107">
        <f>IFERROR('Model výchozí (MV)'!L68*('MV Index'!P26/'MV Index'!$E26),0)</f>
        <v>0</v>
      </c>
      <c r="M68" s="107">
        <f>IFERROR('Model výchozí (MV)'!M68*('MV Index'!Q26/'MV Index'!$E26),0)</f>
        <v>0</v>
      </c>
      <c r="N68" s="107">
        <f>IFERROR('Model výchozí (MV)'!N68*('MV Index'!R26/'MV Index'!$E26),0)</f>
        <v>0</v>
      </c>
      <c r="O68" s="107">
        <f>IFERROR('Model výchozí (MV)'!O68*('MV Index'!S26/'MV Index'!$E26),0)</f>
        <v>0</v>
      </c>
      <c r="P68" s="107">
        <f>IFERROR('Model výchozí (MV)'!P68*('MV Index'!T26/'MV Index'!$E26),0)</f>
        <v>0</v>
      </c>
      <c r="Q68" s="107">
        <f>IFERROR('Model výchozí (MV)'!Q68*('MV Index'!U26/'MV Index'!$E26),0)</f>
        <v>0</v>
      </c>
      <c r="R68" s="107">
        <f>IFERROR('Model výchozí (MV)'!R68*('MV Index'!V26/'MV Index'!$E26),0)</f>
        <v>0</v>
      </c>
      <c r="S68" s="107">
        <f>IFERROR('Model výchozí (MV)'!S68*('MV Index'!W26/'MV Index'!$E26),0)</f>
        <v>0</v>
      </c>
      <c r="T68" s="107">
        <f>IFERROR('Model výchozí (MV)'!T68*('MV Index'!X26/'MV Index'!$E26),0)</f>
        <v>0</v>
      </c>
      <c r="U68" s="107">
        <f>IFERROR('Model výchozí (MV)'!U68*('MV Index'!Y26/'MV Index'!$E26),0)</f>
        <v>0</v>
      </c>
      <c r="V68" s="107">
        <f>IFERROR('Model výchozí (MV)'!V68*('MV Index'!Z26/'MV Index'!$E26),0)</f>
        <v>0</v>
      </c>
      <c r="W68" s="107">
        <f>IFERROR('Model výchozí (MV)'!W68*('MV Index'!AA26/'MV Index'!$E26),0)</f>
        <v>0</v>
      </c>
      <c r="X68" s="107">
        <f>IFERROR('Model výchozí (MV)'!X68*('MV Index'!AB26/'MV Index'!$E26),0)</f>
        <v>0</v>
      </c>
      <c r="Y68" s="107">
        <f>IFERROR('Model výchozí (MV)'!Y68*('MV Index'!AC26/'MV Index'!$E26),0)</f>
        <v>0</v>
      </c>
      <c r="Z68" s="107">
        <f>IFERROR('Model výchozí (MV)'!Z68*('MV Index'!AD26/'MV Index'!$E26),0)</f>
        <v>0</v>
      </c>
      <c r="AA68" s="107">
        <f>IFERROR('Model výchozí (MV)'!AA68*('MV Index'!AE26/'MV Index'!$E26),0)</f>
        <v>0</v>
      </c>
      <c r="AB68" s="107">
        <f>IFERROR('Model výchozí (MV)'!AB68*('MV Index'!AF26/'MV Index'!$E26),0)</f>
        <v>0</v>
      </c>
      <c r="AC68" s="107">
        <f>IFERROR('Model výchozí (MV)'!AC68*('MV Index'!AG26/'MV Index'!$E26),0)</f>
        <v>0</v>
      </c>
      <c r="AD68" s="107">
        <f>IFERROR('Model výchozí (MV)'!AD68*('MV Index'!AH26/'MV Index'!$E26),0)</f>
        <v>0</v>
      </c>
      <c r="AE68" s="107">
        <f>IFERROR('Model výchozí (MV)'!AE68*('MV Index'!AI26/'MV Index'!$E26),0)</f>
        <v>0</v>
      </c>
      <c r="AF68" s="107">
        <f>IFERROR('Model výchozí (MV)'!AF68*('MV Index'!AJ26/'MV Index'!$E26),0)</f>
        <v>0</v>
      </c>
      <c r="AG68" s="107">
        <f>IFERROR('Model výchozí (MV)'!AG68*('MV Index'!AK26/'MV Index'!$E26),0)</f>
        <v>0</v>
      </c>
      <c r="AH68" s="107">
        <f>IFERROR('Model výchozí (MV)'!AH68*('MV Index'!AL26/'MV Index'!$E26),0)</f>
        <v>0</v>
      </c>
      <c r="AI68" s="107">
        <f>IFERROR('Model výchozí (MV)'!AI68*('MV Index'!AM26/'MV Index'!$E26),0)</f>
        <v>0</v>
      </c>
      <c r="AJ68" s="107">
        <f>IFERROR('Model výchozí (MV)'!AJ68*('MV Index'!AN26/'MV Index'!$E26),0)</f>
        <v>0</v>
      </c>
      <c r="AK68" s="107">
        <f>IFERROR('Model výchozí (MV)'!AK68*('MV Index'!AO26/'MV Index'!$E26),0)</f>
        <v>0</v>
      </c>
      <c r="AL68" s="24">
        <f t="shared" si="38"/>
        <v>0</v>
      </c>
      <c r="AM68" s="129">
        <f t="shared" si="36"/>
        <v>0</v>
      </c>
      <c r="AN68" s="888">
        <f t="shared" si="40"/>
        <v>0</v>
      </c>
      <c r="AO68" s="888">
        <f t="shared" si="40"/>
        <v>0</v>
      </c>
      <c r="AP68" s="888">
        <f t="shared" si="40"/>
        <v>0</v>
      </c>
      <c r="AQ68" s="889">
        <f t="shared" si="40"/>
        <v>1</v>
      </c>
    </row>
    <row r="69" spans="1:43" x14ac:dyDescent="0.3">
      <c r="A69" s="4">
        <f t="shared" si="41"/>
        <v>15</v>
      </c>
      <c r="B69" s="45" t="str">
        <f t="shared" si="41"/>
        <v>Správní režie</v>
      </c>
      <c r="C69" s="340" t="str">
        <f t="shared" si="39"/>
        <v/>
      </c>
      <c r="D69" s="65" t="str">
        <f t="shared" si="39"/>
        <v/>
      </c>
      <c r="E69" s="107">
        <f>IFERROR('Model výchozí (MV)'!E69*('MV Index'!I27/'MV Index'!$E27),0)</f>
        <v>0</v>
      </c>
      <c r="F69" s="107">
        <f>IFERROR('Model výchozí (MV)'!F69*('MV Index'!J27/'MV Index'!$E27),0)</f>
        <v>0</v>
      </c>
      <c r="G69" s="107">
        <f>IFERROR('Model výchozí (MV)'!G69*('MV Index'!K27/'MV Index'!$E27),0)</f>
        <v>0</v>
      </c>
      <c r="H69" s="107">
        <f>IFERROR('Model výchozí (MV)'!H69*('MV Index'!L27/'MV Index'!$E27),0)</f>
        <v>0</v>
      </c>
      <c r="I69" s="107">
        <f>IFERROR('Model výchozí (MV)'!I69*('MV Index'!M27/'MV Index'!$E27),0)</f>
        <v>0</v>
      </c>
      <c r="J69" s="107">
        <f>IFERROR('Model výchozí (MV)'!J69*('MV Index'!N27/'MV Index'!$E27),0)</f>
        <v>0</v>
      </c>
      <c r="K69" s="107">
        <f>IFERROR('Model výchozí (MV)'!K69*('MV Index'!O27/'MV Index'!$E27),0)</f>
        <v>0</v>
      </c>
      <c r="L69" s="107">
        <f>IFERROR('Model výchozí (MV)'!L69*('MV Index'!P27/'MV Index'!$E27),0)</f>
        <v>0</v>
      </c>
      <c r="M69" s="107">
        <f>IFERROR('Model výchozí (MV)'!M69*('MV Index'!Q27/'MV Index'!$E27),0)</f>
        <v>0</v>
      </c>
      <c r="N69" s="107">
        <f>IFERROR('Model výchozí (MV)'!N69*('MV Index'!R27/'MV Index'!$E27),0)</f>
        <v>0</v>
      </c>
      <c r="O69" s="107">
        <f>IFERROR('Model výchozí (MV)'!O69*('MV Index'!S27/'MV Index'!$E27),0)</f>
        <v>0</v>
      </c>
      <c r="P69" s="107">
        <f>IFERROR('Model výchozí (MV)'!P69*('MV Index'!T27/'MV Index'!$E27),0)</f>
        <v>0</v>
      </c>
      <c r="Q69" s="107">
        <f>IFERROR('Model výchozí (MV)'!Q69*('MV Index'!U27/'MV Index'!$E27),0)</f>
        <v>0</v>
      </c>
      <c r="R69" s="107">
        <f>IFERROR('Model výchozí (MV)'!R69*('MV Index'!V27/'MV Index'!$E27),0)</f>
        <v>0</v>
      </c>
      <c r="S69" s="107">
        <f>IFERROR('Model výchozí (MV)'!S69*('MV Index'!W27/'MV Index'!$E27),0)</f>
        <v>0</v>
      </c>
      <c r="T69" s="107">
        <f>IFERROR('Model výchozí (MV)'!T69*('MV Index'!X27/'MV Index'!$E27),0)</f>
        <v>0</v>
      </c>
      <c r="U69" s="107">
        <f>IFERROR('Model výchozí (MV)'!U69*('MV Index'!Y27/'MV Index'!$E27),0)</f>
        <v>0</v>
      </c>
      <c r="V69" s="107">
        <f>IFERROR('Model výchozí (MV)'!V69*('MV Index'!Z27/'MV Index'!$E27),0)</f>
        <v>0</v>
      </c>
      <c r="W69" s="107">
        <f>IFERROR('Model výchozí (MV)'!W69*('MV Index'!AA27/'MV Index'!$E27),0)</f>
        <v>0</v>
      </c>
      <c r="X69" s="107">
        <f>IFERROR('Model výchozí (MV)'!X69*('MV Index'!AB27/'MV Index'!$E27),0)</f>
        <v>0</v>
      </c>
      <c r="Y69" s="107">
        <f>IFERROR('Model výchozí (MV)'!Y69*('MV Index'!AC27/'MV Index'!$E27),0)</f>
        <v>0</v>
      </c>
      <c r="Z69" s="107">
        <f>IFERROR('Model výchozí (MV)'!Z69*('MV Index'!AD27/'MV Index'!$E27),0)</f>
        <v>0</v>
      </c>
      <c r="AA69" s="107">
        <f>IFERROR('Model výchozí (MV)'!AA69*('MV Index'!AE27/'MV Index'!$E27),0)</f>
        <v>0</v>
      </c>
      <c r="AB69" s="107">
        <f>IFERROR('Model výchozí (MV)'!AB69*('MV Index'!AF27/'MV Index'!$E27),0)</f>
        <v>0</v>
      </c>
      <c r="AC69" s="107">
        <f>IFERROR('Model výchozí (MV)'!AC69*('MV Index'!AG27/'MV Index'!$E27),0)</f>
        <v>0</v>
      </c>
      <c r="AD69" s="107">
        <f>IFERROR('Model výchozí (MV)'!AD69*('MV Index'!AH27/'MV Index'!$E27),0)</f>
        <v>0</v>
      </c>
      <c r="AE69" s="107">
        <f>IFERROR('Model výchozí (MV)'!AE69*('MV Index'!AI27/'MV Index'!$E27),0)</f>
        <v>0</v>
      </c>
      <c r="AF69" s="107">
        <f>IFERROR('Model výchozí (MV)'!AF69*('MV Index'!AJ27/'MV Index'!$E27),0)</f>
        <v>0</v>
      </c>
      <c r="AG69" s="107">
        <f>IFERROR('Model výchozí (MV)'!AG69*('MV Index'!AK27/'MV Index'!$E27),0)</f>
        <v>0</v>
      </c>
      <c r="AH69" s="107">
        <f>IFERROR('Model výchozí (MV)'!AH69*('MV Index'!AL27/'MV Index'!$E27),0)</f>
        <v>0</v>
      </c>
      <c r="AI69" s="107">
        <f>IFERROR('Model výchozí (MV)'!AI69*('MV Index'!AM27/'MV Index'!$E27),0)</f>
        <v>0</v>
      </c>
      <c r="AJ69" s="107">
        <f>IFERROR('Model výchozí (MV)'!AJ69*('MV Index'!AN27/'MV Index'!$E27),0)</f>
        <v>0</v>
      </c>
      <c r="AK69" s="107">
        <f>IFERROR('Model výchozí (MV)'!AK69*('MV Index'!AO27/'MV Index'!$E27),0)</f>
        <v>0</v>
      </c>
      <c r="AL69" s="24">
        <f t="shared" si="38"/>
        <v>0</v>
      </c>
      <c r="AM69" s="129">
        <f t="shared" si="36"/>
        <v>0</v>
      </c>
      <c r="AN69" s="888">
        <f t="shared" si="40"/>
        <v>0</v>
      </c>
      <c r="AO69" s="888">
        <f t="shared" si="40"/>
        <v>0</v>
      </c>
      <c r="AP69" s="888">
        <f t="shared" si="40"/>
        <v>0</v>
      </c>
      <c r="AQ69" s="889">
        <f t="shared" si="40"/>
        <v>1</v>
      </c>
    </row>
    <row r="70" spans="1:43" x14ac:dyDescent="0.3">
      <c r="A70" s="9">
        <f t="shared" si="41"/>
        <v>16</v>
      </c>
      <c r="B70" s="67" t="str">
        <f t="shared" si="41"/>
        <v>Zisk</v>
      </c>
      <c r="C70" s="341" t="str">
        <f t="shared" si="39"/>
        <v/>
      </c>
      <c r="D70" s="68" t="str">
        <f t="shared" si="39"/>
        <v/>
      </c>
      <c r="E70" s="107">
        <f>IFERROR('Model výchozí (MV)'!E70*('MV Index'!I28/'MV Index'!$E28),0)</f>
        <v>0</v>
      </c>
      <c r="F70" s="107">
        <f>IFERROR('Model výchozí (MV)'!F70*('MV Index'!J28/'MV Index'!$E28),0)</f>
        <v>0</v>
      </c>
      <c r="G70" s="107">
        <f>IFERROR('Model výchozí (MV)'!G70*('MV Index'!K28/'MV Index'!$E28),0)</f>
        <v>0</v>
      </c>
      <c r="H70" s="107">
        <f>IFERROR('Model výchozí (MV)'!H70*('MV Index'!L28/'MV Index'!$E28),0)</f>
        <v>0</v>
      </c>
      <c r="I70" s="107">
        <f>IFERROR('Model výchozí (MV)'!I70*('MV Index'!M28/'MV Index'!$E28),0)</f>
        <v>0</v>
      </c>
      <c r="J70" s="107">
        <f>IFERROR('Model výchozí (MV)'!J70*('MV Index'!N28/'MV Index'!$E28),0)</f>
        <v>0</v>
      </c>
      <c r="K70" s="107">
        <f>IFERROR('Model výchozí (MV)'!K70*('MV Index'!O28/'MV Index'!$E28),0)</f>
        <v>0</v>
      </c>
      <c r="L70" s="107">
        <f>IFERROR('Model výchozí (MV)'!L70*('MV Index'!P28/'MV Index'!$E28),0)</f>
        <v>0</v>
      </c>
      <c r="M70" s="107">
        <f>IFERROR('Model výchozí (MV)'!M70*('MV Index'!Q28/'MV Index'!$E28),0)</f>
        <v>0</v>
      </c>
      <c r="N70" s="107">
        <f>IFERROR('Model výchozí (MV)'!N70*('MV Index'!R28/'MV Index'!$E28),0)</f>
        <v>0</v>
      </c>
      <c r="O70" s="107">
        <f>IFERROR('Model výchozí (MV)'!O70*('MV Index'!S28/'MV Index'!$E28),0)</f>
        <v>0</v>
      </c>
      <c r="P70" s="107">
        <f>IFERROR('Model výchozí (MV)'!P70*('MV Index'!T28/'MV Index'!$E28),0)</f>
        <v>0</v>
      </c>
      <c r="Q70" s="107">
        <f>IFERROR('Model výchozí (MV)'!Q70*('MV Index'!U28/'MV Index'!$E28),0)</f>
        <v>0</v>
      </c>
      <c r="R70" s="107">
        <f>IFERROR('Model výchozí (MV)'!R70*('MV Index'!V28/'MV Index'!$E28),0)</f>
        <v>0</v>
      </c>
      <c r="S70" s="107">
        <f>IFERROR('Model výchozí (MV)'!S70*('MV Index'!W28/'MV Index'!$E28),0)</f>
        <v>0</v>
      </c>
      <c r="T70" s="107">
        <f>IFERROR('Model výchozí (MV)'!T70*('MV Index'!X28/'MV Index'!$E28),0)</f>
        <v>0</v>
      </c>
      <c r="U70" s="107">
        <f>IFERROR('Model výchozí (MV)'!U70*('MV Index'!Y28/'MV Index'!$E28),0)</f>
        <v>0</v>
      </c>
      <c r="V70" s="107">
        <f>IFERROR('Model výchozí (MV)'!V70*('MV Index'!Z28/'MV Index'!$E28),0)</f>
        <v>0</v>
      </c>
      <c r="W70" s="107">
        <f>IFERROR('Model výchozí (MV)'!W70*('MV Index'!AA28/'MV Index'!$E28),0)</f>
        <v>0</v>
      </c>
      <c r="X70" s="107">
        <f>IFERROR('Model výchozí (MV)'!X70*('MV Index'!AB28/'MV Index'!$E28),0)</f>
        <v>0</v>
      </c>
      <c r="Y70" s="107">
        <f>IFERROR('Model výchozí (MV)'!Y70*('MV Index'!AC28/'MV Index'!$E28),0)</f>
        <v>0</v>
      </c>
      <c r="Z70" s="107">
        <f>IFERROR('Model výchozí (MV)'!Z70*('MV Index'!AD28/'MV Index'!$E28),0)</f>
        <v>0</v>
      </c>
      <c r="AA70" s="107">
        <f>IFERROR('Model výchozí (MV)'!AA70*('MV Index'!AE28/'MV Index'!$E28),0)</f>
        <v>0</v>
      </c>
      <c r="AB70" s="107">
        <f>IFERROR('Model výchozí (MV)'!AB70*('MV Index'!AF28/'MV Index'!$E28),0)</f>
        <v>0</v>
      </c>
      <c r="AC70" s="107">
        <f>IFERROR('Model výchozí (MV)'!AC70*('MV Index'!AG28/'MV Index'!$E28),0)</f>
        <v>0</v>
      </c>
      <c r="AD70" s="107">
        <f>IFERROR('Model výchozí (MV)'!AD70*('MV Index'!AH28/'MV Index'!$E28),0)</f>
        <v>0</v>
      </c>
      <c r="AE70" s="107">
        <f>IFERROR('Model výchozí (MV)'!AE70*('MV Index'!AI28/'MV Index'!$E28),0)</f>
        <v>0</v>
      </c>
      <c r="AF70" s="107">
        <f>IFERROR('Model výchozí (MV)'!AF70*('MV Index'!AJ28/'MV Index'!$E28),0)</f>
        <v>0</v>
      </c>
      <c r="AG70" s="107">
        <f>IFERROR('Model výchozí (MV)'!AG70*('MV Index'!AK28/'MV Index'!$E28),0)</f>
        <v>0</v>
      </c>
      <c r="AH70" s="107">
        <f>IFERROR('Model výchozí (MV)'!AH70*('MV Index'!AL28/'MV Index'!$E28),0)</f>
        <v>0</v>
      </c>
      <c r="AI70" s="107">
        <f>IFERROR('Model výchozí (MV)'!AI70*('MV Index'!AM28/'MV Index'!$E28),0)</f>
        <v>0</v>
      </c>
      <c r="AJ70" s="107">
        <f>IFERROR('Model výchozí (MV)'!AJ70*('MV Index'!AN28/'MV Index'!$E28),0)</f>
        <v>0</v>
      </c>
      <c r="AK70" s="107">
        <f>IFERROR('Model výchozí (MV)'!AK70*('MV Index'!AO28/'MV Index'!$E28),0)</f>
        <v>0</v>
      </c>
      <c r="AL70" s="24">
        <f t="shared" si="38"/>
        <v>0</v>
      </c>
      <c r="AM70" s="129">
        <f t="shared" si="36"/>
        <v>0</v>
      </c>
      <c r="AN70" s="890">
        <f t="shared" si="40"/>
        <v>0</v>
      </c>
      <c r="AO70" s="888">
        <f t="shared" si="40"/>
        <v>0</v>
      </c>
      <c r="AP70" s="890">
        <f t="shared" si="40"/>
        <v>0</v>
      </c>
      <c r="AQ70" s="891">
        <f t="shared" si="40"/>
        <v>1</v>
      </c>
    </row>
    <row r="71" spans="1:43" ht="15.6" thickBot="1" x14ac:dyDescent="0.4">
      <c r="A71" s="5">
        <f t="shared" si="41"/>
        <v>21</v>
      </c>
      <c r="B71" s="69" t="str">
        <f t="shared" si="41"/>
        <v>Výchozí cena indexovaná [tis.Kč]</v>
      </c>
      <c r="C71" s="342" t="str">
        <f>IF(C29="","",C29)</f>
        <v/>
      </c>
      <c r="D71" s="70" t="s">
        <v>568</v>
      </c>
      <c r="E71" s="108">
        <f t="shared" ref="E71:AK71" si="42">SUM(E45:E70)</f>
        <v>0</v>
      </c>
      <c r="F71" s="108">
        <f t="shared" si="42"/>
        <v>0</v>
      </c>
      <c r="G71" s="108">
        <f t="shared" si="42"/>
        <v>0</v>
      </c>
      <c r="H71" s="108">
        <f t="shared" si="42"/>
        <v>0</v>
      </c>
      <c r="I71" s="108">
        <f t="shared" si="42"/>
        <v>0</v>
      </c>
      <c r="J71" s="108">
        <f t="shared" si="42"/>
        <v>0</v>
      </c>
      <c r="K71" s="108">
        <f t="shared" si="42"/>
        <v>0</v>
      </c>
      <c r="L71" s="108">
        <f t="shared" si="42"/>
        <v>0</v>
      </c>
      <c r="M71" s="108">
        <f t="shared" si="42"/>
        <v>0</v>
      </c>
      <c r="N71" s="108">
        <f t="shared" si="42"/>
        <v>0</v>
      </c>
      <c r="O71" s="108">
        <f t="shared" si="42"/>
        <v>0</v>
      </c>
      <c r="P71" s="108">
        <f t="shared" si="42"/>
        <v>0</v>
      </c>
      <c r="Q71" s="108">
        <f t="shared" si="42"/>
        <v>0</v>
      </c>
      <c r="R71" s="108">
        <f t="shared" si="42"/>
        <v>0</v>
      </c>
      <c r="S71" s="108">
        <f t="shared" si="42"/>
        <v>0</v>
      </c>
      <c r="T71" s="108">
        <f t="shared" si="42"/>
        <v>0</v>
      </c>
      <c r="U71" s="108">
        <f t="shared" si="42"/>
        <v>0</v>
      </c>
      <c r="V71" s="108">
        <f t="shared" si="42"/>
        <v>0</v>
      </c>
      <c r="W71" s="108">
        <f t="shared" si="42"/>
        <v>0</v>
      </c>
      <c r="X71" s="108">
        <f t="shared" si="42"/>
        <v>0</v>
      </c>
      <c r="Y71" s="108">
        <f t="shared" si="42"/>
        <v>0</v>
      </c>
      <c r="Z71" s="108">
        <f t="shared" si="42"/>
        <v>0</v>
      </c>
      <c r="AA71" s="108">
        <f t="shared" si="42"/>
        <v>0</v>
      </c>
      <c r="AB71" s="108">
        <f t="shared" si="42"/>
        <v>0</v>
      </c>
      <c r="AC71" s="108">
        <f t="shared" si="42"/>
        <v>0</v>
      </c>
      <c r="AD71" s="108">
        <f t="shared" si="42"/>
        <v>0</v>
      </c>
      <c r="AE71" s="108">
        <f t="shared" si="42"/>
        <v>0</v>
      </c>
      <c r="AF71" s="108">
        <f t="shared" si="42"/>
        <v>0</v>
      </c>
      <c r="AG71" s="108">
        <f t="shared" si="42"/>
        <v>0</v>
      </c>
      <c r="AH71" s="108">
        <f t="shared" si="42"/>
        <v>0</v>
      </c>
      <c r="AI71" s="108">
        <f t="shared" si="42"/>
        <v>0</v>
      </c>
      <c r="AJ71" s="108">
        <f t="shared" si="42"/>
        <v>0</v>
      </c>
      <c r="AK71" s="108">
        <f t="shared" si="42"/>
        <v>0</v>
      </c>
      <c r="AL71" s="27">
        <f t="shared" ref="AL71:AL79" si="43">SUM(E71:AK71)</f>
        <v>0</v>
      </c>
      <c r="AM71" s="130">
        <f t="shared" si="36"/>
        <v>0</v>
      </c>
      <c r="AN71" s="892">
        <f>SUMPRODUCT($AL45:$AL70,AN45:AN70)</f>
        <v>0</v>
      </c>
      <c r="AO71" s="892">
        <f>SUMPRODUCT($AL45:$AL70,AO45:AO70)</f>
        <v>0</v>
      </c>
      <c r="AP71" s="892">
        <f>SUMPRODUCT($AL45:$AL70,AP45:AP70)</f>
        <v>0</v>
      </c>
      <c r="AQ71" s="893">
        <f>SUMPRODUCT($AL45:$AL70,AQ45:AQ70)</f>
        <v>0</v>
      </c>
    </row>
    <row r="72" spans="1:43"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0"/>
      <c r="AM72" s="531"/>
      <c r="AN72" s="894"/>
      <c r="AO72" s="894"/>
      <c r="AP72" s="894"/>
      <c r="AQ72" s="895"/>
    </row>
    <row r="73" spans="1:43"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0"/>
      <c r="AM73" s="541"/>
      <c r="AN73" s="896"/>
      <c r="AO73" s="896"/>
      <c r="AP73" s="896"/>
      <c r="AQ73" s="897"/>
    </row>
    <row r="74" spans="1:43"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0"/>
      <c r="AM74" s="541"/>
      <c r="AN74" s="896"/>
      <c r="AO74" s="896"/>
      <c r="AP74" s="896"/>
      <c r="AQ74" s="897"/>
    </row>
    <row r="75" spans="1:43"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0"/>
      <c r="AM75" s="541"/>
      <c r="AN75" s="896"/>
      <c r="AO75" s="896"/>
      <c r="AP75" s="896"/>
      <c r="AQ75" s="897"/>
    </row>
    <row r="76" spans="1:43"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0"/>
      <c r="AM76" s="541"/>
      <c r="AN76" s="896"/>
      <c r="AO76" s="896"/>
      <c r="AP76" s="896"/>
      <c r="AQ76" s="897"/>
    </row>
    <row r="77" spans="1:43"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897"/>
    </row>
    <row r="78" spans="1:43"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45"/>
      <c r="AN78" s="898"/>
      <c r="AO78" s="898"/>
      <c r="AP78" s="898"/>
      <c r="AQ78" s="899"/>
    </row>
    <row r="79" spans="1:43" ht="15" x14ac:dyDescent="0.35">
      <c r="A79" s="9">
        <f t="shared" si="41"/>
        <v>26</v>
      </c>
      <c r="B79" s="67" t="str">
        <f t="shared" si="41"/>
        <v>Výchozí dopravní výkon [tis.vlkm]</v>
      </c>
      <c r="C79" s="67"/>
      <c r="D79" s="76" t="s">
        <v>463</v>
      </c>
      <c r="E79" s="109">
        <f>'Provoz výchozí'!C15</f>
        <v>41941.396164383565</v>
      </c>
      <c r="F79" s="109">
        <f>'Provoz výchozí'!D15</f>
        <v>422035.29890410963</v>
      </c>
      <c r="G79" s="109">
        <f>'Provoz výchozí'!E15</f>
        <v>822024.64328767126</v>
      </c>
      <c r="H79" s="109">
        <f>'Provoz výchozí'!F15</f>
        <v>125356.20383561644</v>
      </c>
      <c r="I79" s="109">
        <f>'Provoz výchozí'!G15</f>
        <v>2859688.4</v>
      </c>
      <c r="J79" s="109">
        <f>'Provoz výchozí'!H15</f>
        <v>2859688.4</v>
      </c>
      <c r="K79" s="109">
        <f>'Provoz výchozí'!I15</f>
        <v>2859688.4</v>
      </c>
      <c r="L79" s="109">
        <f>'Provoz výchozí'!J15</f>
        <v>2859688.4</v>
      </c>
      <c r="M79" s="109">
        <f>'Provoz výchozí'!K15</f>
        <v>2859688.4</v>
      </c>
      <c r="N79" s="109">
        <f>'Provoz výchozí'!L15</f>
        <v>2859688.4</v>
      </c>
      <c r="O79" s="109">
        <f>'Provoz výchozí'!M15</f>
        <v>2859688.4</v>
      </c>
      <c r="P79" s="109">
        <f>'Provoz výchozí'!N15</f>
        <v>2859688.4</v>
      </c>
      <c r="Q79" s="109">
        <f>'Provoz výchozí'!O15</f>
        <v>2859688.4</v>
      </c>
      <c r="R79" s="109">
        <f>'Provoz výchozí'!P15</f>
        <v>2859688.4</v>
      </c>
      <c r="S79" s="109">
        <f>'Provoz výchozí'!Q15</f>
        <v>2859688.4</v>
      </c>
      <c r="T79" s="109">
        <f>'Provoz výchozí'!R15</f>
        <v>2859688.4</v>
      </c>
      <c r="U79" s="109">
        <f>'Provoz výchozí'!S15</f>
        <v>2859688.4</v>
      </c>
      <c r="V79" s="109">
        <f>'Provoz výchozí'!T15</f>
        <v>2859688.4</v>
      </c>
      <c r="W79" s="109">
        <f>'Provoz výchozí'!U15</f>
        <v>2859688.4</v>
      </c>
      <c r="X79" s="109">
        <f>'Provoz výchozí'!V15</f>
        <v>2859688.4</v>
      </c>
      <c r="Y79" s="109">
        <f>'Provoz výchozí'!W15</f>
        <v>2859688.4</v>
      </c>
      <c r="Z79" s="109">
        <f>'Provoz výchozí'!X15</f>
        <v>2859688.4</v>
      </c>
      <c r="AA79" s="109">
        <f>'Provoz výchozí'!Y15</f>
        <v>2859688.4</v>
      </c>
      <c r="AB79" s="109">
        <f>'Provoz výchozí'!Z15</f>
        <v>2859688.4</v>
      </c>
      <c r="AC79" s="109">
        <f>'Provoz výchozí'!AA15</f>
        <v>2859688.4</v>
      </c>
      <c r="AD79" s="109">
        <f>'Provoz výchozí'!AB15</f>
        <v>2859688.4</v>
      </c>
      <c r="AE79" s="109">
        <f>'Provoz výchozí'!AC15</f>
        <v>2859688.4</v>
      </c>
      <c r="AF79" s="109">
        <f>'Provoz výchozí'!AD15</f>
        <v>2859688.4</v>
      </c>
      <c r="AG79" s="109">
        <f>'Provoz výchozí'!AE15</f>
        <v>2859688.4</v>
      </c>
      <c r="AH79" s="109">
        <f>'Provoz výchozí'!AF15</f>
        <v>2859688.4</v>
      </c>
      <c r="AI79" s="109">
        <f>'Provoz výchozí'!AG15</f>
        <v>2859688.4</v>
      </c>
      <c r="AJ79" s="109">
        <f>'Provoz výchozí'!AH15</f>
        <v>2859688.4</v>
      </c>
      <c r="AK79" s="109">
        <f>'Provoz výchozí'!AI15</f>
        <v>2859688.4</v>
      </c>
      <c r="AL79" s="48">
        <f t="shared" si="43"/>
        <v>84342321.142191797</v>
      </c>
      <c r="AM79" s="420" t="s">
        <v>134</v>
      </c>
      <c r="AN79" s="900">
        <f>$AL79</f>
        <v>84342321.142191797</v>
      </c>
      <c r="AO79" s="900">
        <f>$AL79</f>
        <v>84342321.142191797</v>
      </c>
      <c r="AP79" s="900">
        <f t="shared" ref="AP79:AQ79" si="44">$AL79</f>
        <v>84342321.142191797</v>
      </c>
      <c r="AQ79" s="901">
        <f t="shared" si="44"/>
        <v>84342321.142191797</v>
      </c>
    </row>
    <row r="80" spans="1:43" ht="15.6" thickBot="1" x14ac:dyDescent="0.4">
      <c r="A80" s="5">
        <f t="shared" si="41"/>
        <v>27</v>
      </c>
      <c r="B80" s="69" t="str">
        <f t="shared" si="41"/>
        <v>Výchozí jednotková cena indexovaná [Kč/vlkm]</v>
      </c>
      <c r="C80" s="69"/>
      <c r="D80" s="70" t="s">
        <v>569</v>
      </c>
      <c r="E80" s="105">
        <f t="shared" ref="E80:AQ80" si="45">IFERROR(E71/E79,0)</f>
        <v>0</v>
      </c>
      <c r="F80" s="105">
        <f t="shared" si="45"/>
        <v>0</v>
      </c>
      <c r="G80" s="105">
        <f t="shared" si="45"/>
        <v>0</v>
      </c>
      <c r="H80" s="105">
        <f t="shared" si="45"/>
        <v>0</v>
      </c>
      <c r="I80" s="105">
        <f t="shared" si="45"/>
        <v>0</v>
      </c>
      <c r="J80" s="105">
        <f t="shared" si="45"/>
        <v>0</v>
      </c>
      <c r="K80" s="105">
        <f t="shared" si="45"/>
        <v>0</v>
      </c>
      <c r="L80" s="105">
        <f t="shared" si="45"/>
        <v>0</v>
      </c>
      <c r="M80" s="105">
        <f t="shared" si="45"/>
        <v>0</v>
      </c>
      <c r="N80" s="105">
        <f t="shared" si="45"/>
        <v>0</v>
      </c>
      <c r="O80" s="105">
        <f t="shared" si="45"/>
        <v>0</v>
      </c>
      <c r="P80" s="105">
        <f t="shared" si="45"/>
        <v>0</v>
      </c>
      <c r="Q80" s="105">
        <f t="shared" si="45"/>
        <v>0</v>
      </c>
      <c r="R80" s="105">
        <f t="shared" si="45"/>
        <v>0</v>
      </c>
      <c r="S80" s="105">
        <f t="shared" si="45"/>
        <v>0</v>
      </c>
      <c r="T80" s="105">
        <f t="shared" si="45"/>
        <v>0</v>
      </c>
      <c r="U80" s="105">
        <f t="shared" si="45"/>
        <v>0</v>
      </c>
      <c r="V80" s="105">
        <f t="shared" si="45"/>
        <v>0</v>
      </c>
      <c r="W80" s="105">
        <f t="shared" si="45"/>
        <v>0</v>
      </c>
      <c r="X80" s="105">
        <f t="shared" si="45"/>
        <v>0</v>
      </c>
      <c r="Y80" s="105">
        <f t="shared" si="45"/>
        <v>0</v>
      </c>
      <c r="Z80" s="105">
        <f t="shared" si="45"/>
        <v>0</v>
      </c>
      <c r="AA80" s="105">
        <f t="shared" si="45"/>
        <v>0</v>
      </c>
      <c r="AB80" s="105">
        <f t="shared" si="45"/>
        <v>0</v>
      </c>
      <c r="AC80" s="105">
        <f t="shared" si="45"/>
        <v>0</v>
      </c>
      <c r="AD80" s="105">
        <f t="shared" si="45"/>
        <v>0</v>
      </c>
      <c r="AE80" s="105">
        <f t="shared" si="45"/>
        <v>0</v>
      </c>
      <c r="AF80" s="105">
        <f t="shared" si="45"/>
        <v>0</v>
      </c>
      <c r="AG80" s="105">
        <f t="shared" si="45"/>
        <v>0</v>
      </c>
      <c r="AH80" s="105">
        <f t="shared" si="45"/>
        <v>0</v>
      </c>
      <c r="AI80" s="105">
        <f t="shared" si="45"/>
        <v>0</v>
      </c>
      <c r="AJ80" s="105">
        <f t="shared" si="45"/>
        <v>0</v>
      </c>
      <c r="AK80" s="105">
        <f t="shared" si="45"/>
        <v>0</v>
      </c>
      <c r="AL80" s="111">
        <f t="shared" si="45"/>
        <v>0</v>
      </c>
      <c r="AM80" s="393" t="s">
        <v>134</v>
      </c>
      <c r="AN80" s="902">
        <f t="shared" si="45"/>
        <v>0</v>
      </c>
      <c r="AO80" s="902">
        <f t="shared" si="45"/>
        <v>0</v>
      </c>
      <c r="AP80" s="902">
        <f t="shared" si="45"/>
        <v>0</v>
      </c>
      <c r="AQ80" s="903">
        <f t="shared" si="45"/>
        <v>0</v>
      </c>
    </row>
    <row r="81" spans="1:43" hidden="1" x14ac:dyDescent="0.3">
      <c r="AN81" s="916"/>
      <c r="AO81" s="916"/>
      <c r="AP81" s="916"/>
      <c r="AQ81" s="916"/>
    </row>
    <row r="82" spans="1:43" hidden="1" x14ac:dyDescent="0.3">
      <c r="AN82" s="916"/>
      <c r="AO82" s="916"/>
      <c r="AP82" s="916"/>
      <c r="AQ82" s="916"/>
    </row>
    <row r="83" spans="1:43" hidden="1" x14ac:dyDescent="0.3">
      <c r="AN83" s="916"/>
      <c r="AO83" s="916"/>
      <c r="AP83" s="916"/>
      <c r="AQ83" s="916"/>
    </row>
    <row r="84" spans="1:43" ht="15" thickBot="1" x14ac:dyDescent="0.35">
      <c r="C84" s="77"/>
      <c r="D84" s="79"/>
      <c r="AL84" s="95"/>
      <c r="AN84" s="916"/>
      <c r="AO84" s="916"/>
      <c r="AP84" s="916"/>
      <c r="AQ84" s="916"/>
    </row>
    <row r="85" spans="1:43" x14ac:dyDescent="0.3">
      <c r="A85" s="138" t="str">
        <f>A1</f>
        <v>Indexovaný Výchozí finanční model</v>
      </c>
      <c r="B85" s="138"/>
      <c r="C85" s="139"/>
      <c r="D85" s="139"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98"/>
      <c r="AN85" s="1017" t="s">
        <v>77</v>
      </c>
      <c r="AO85" s="1018"/>
      <c r="AP85" s="1018"/>
      <c r="AQ85" s="1019"/>
    </row>
    <row r="86" spans="1:43" ht="15" thickBot="1" x14ac:dyDescent="0.35">
      <c r="A86" s="6" t="str">
        <f>A2</f>
        <v>Cenová úroveň pro Kalendářní rok [tis.Kč]</v>
      </c>
      <c r="B86" s="60"/>
      <c r="C86" s="40"/>
      <c r="D86" s="61"/>
      <c r="E86" s="7" t="str">
        <f>E2</f>
        <v>XII/29</v>
      </c>
      <c r="F86" s="7" t="str">
        <f t="shared" ref="F86:AK86" si="46">F2</f>
        <v>I-VI/30</v>
      </c>
      <c r="G86" s="7" t="str">
        <f t="shared" si="46"/>
        <v>VI-XII/30</v>
      </c>
      <c r="H86" s="7" t="str">
        <f t="shared" si="46"/>
        <v>XII/30</v>
      </c>
      <c r="I86" s="7">
        <f t="shared" si="46"/>
        <v>2031</v>
      </c>
      <c r="J86" s="7">
        <f t="shared" si="46"/>
        <v>2032</v>
      </c>
      <c r="K86" s="7">
        <f t="shared" si="46"/>
        <v>2033</v>
      </c>
      <c r="L86" s="7">
        <f t="shared" si="46"/>
        <v>2034</v>
      </c>
      <c r="M86" s="7">
        <f t="shared" si="46"/>
        <v>2035</v>
      </c>
      <c r="N86" s="7">
        <f t="shared" si="46"/>
        <v>2036</v>
      </c>
      <c r="O86" s="7">
        <f t="shared" si="46"/>
        <v>2037</v>
      </c>
      <c r="P86" s="7">
        <f t="shared" si="46"/>
        <v>2038</v>
      </c>
      <c r="Q86" s="7">
        <f t="shared" si="46"/>
        <v>2039</v>
      </c>
      <c r="R86" s="7">
        <f t="shared" si="46"/>
        <v>2040</v>
      </c>
      <c r="S86" s="7">
        <f t="shared" si="46"/>
        <v>2041</v>
      </c>
      <c r="T86" s="7">
        <f t="shared" si="46"/>
        <v>2042</v>
      </c>
      <c r="U86" s="7">
        <f t="shared" si="46"/>
        <v>2043</v>
      </c>
      <c r="V86" s="7">
        <f t="shared" si="46"/>
        <v>2044</v>
      </c>
      <c r="W86" s="7">
        <f t="shared" si="46"/>
        <v>2045</v>
      </c>
      <c r="X86" s="7">
        <f t="shared" si="46"/>
        <v>2046</v>
      </c>
      <c r="Y86" s="7">
        <f t="shared" si="46"/>
        <v>2047</v>
      </c>
      <c r="Z86" s="7">
        <f t="shared" si="46"/>
        <v>2048</v>
      </c>
      <c r="AA86" s="7">
        <f t="shared" si="46"/>
        <v>2049</v>
      </c>
      <c r="AB86" s="7">
        <f t="shared" si="46"/>
        <v>2050</v>
      </c>
      <c r="AC86" s="7">
        <f t="shared" si="46"/>
        <v>2051</v>
      </c>
      <c r="AD86" s="7">
        <f t="shared" si="46"/>
        <v>2052</v>
      </c>
      <c r="AE86" s="7">
        <f t="shared" si="46"/>
        <v>2053</v>
      </c>
      <c r="AF86" s="7">
        <f t="shared" si="46"/>
        <v>2054</v>
      </c>
      <c r="AG86" s="7">
        <f t="shared" si="46"/>
        <v>2055</v>
      </c>
      <c r="AH86" s="7">
        <f t="shared" si="46"/>
        <v>2056</v>
      </c>
      <c r="AI86" s="7">
        <f t="shared" si="46"/>
        <v>2057</v>
      </c>
      <c r="AJ86" s="7">
        <f t="shared" si="46"/>
        <v>2058</v>
      </c>
      <c r="AK86" s="7">
        <f t="shared" si="46"/>
        <v>2059</v>
      </c>
      <c r="AL86" s="99" t="s">
        <v>78</v>
      </c>
      <c r="AM86" s="100" t="s">
        <v>79</v>
      </c>
      <c r="AN86" s="884" t="s">
        <v>80</v>
      </c>
      <c r="AO86" s="884" t="s">
        <v>81</v>
      </c>
      <c r="AP86" s="884" t="s">
        <v>82</v>
      </c>
      <c r="AQ86" s="885" t="s">
        <v>83</v>
      </c>
    </row>
    <row r="87" spans="1:43" ht="15" thickTop="1" x14ac:dyDescent="0.3">
      <c r="A87" s="3">
        <f t="shared" ref="A87:D102" si="47">IF(A45="","",A45)</f>
        <v>1</v>
      </c>
      <c r="B87" s="44" t="str">
        <f t="shared" si="47"/>
        <v>Trakční energie a palivo</v>
      </c>
      <c r="C87" s="62">
        <f t="shared" si="47"/>
        <v>1.1000000000000001</v>
      </c>
      <c r="D87" s="63" t="str">
        <f t="shared" si="47"/>
        <v>Elektrická energie</v>
      </c>
      <c r="E87" s="104">
        <f>IFERROR('Model výchozí (MV)'!E87*('MV Index'!I3/'MV Index'!$E3),0)</f>
        <v>0</v>
      </c>
      <c r="F87" s="104">
        <f>IFERROR('Model výchozí (MV)'!F87*('MV Index'!J3/'MV Index'!$E3),0)</f>
        <v>0</v>
      </c>
      <c r="G87" s="104">
        <f>IFERROR('Model výchozí (MV)'!G87*('MV Index'!K3/'MV Index'!$E3),0)</f>
        <v>0</v>
      </c>
      <c r="H87" s="104">
        <f>IFERROR('Model výchozí (MV)'!H87*('MV Index'!L3/'MV Index'!$E3),0)</f>
        <v>0</v>
      </c>
      <c r="I87" s="104">
        <f>IFERROR('Model výchozí (MV)'!I87*('MV Index'!M3/'MV Index'!$E3),0)</f>
        <v>0</v>
      </c>
      <c r="J87" s="104">
        <f>IFERROR('Model výchozí (MV)'!J87*('MV Index'!N3/'MV Index'!$E3),0)</f>
        <v>0</v>
      </c>
      <c r="K87" s="104">
        <f>IFERROR('Model výchozí (MV)'!K87*('MV Index'!O3/'MV Index'!$E3),0)</f>
        <v>0</v>
      </c>
      <c r="L87" s="104">
        <f>IFERROR('Model výchozí (MV)'!L87*('MV Index'!P3/'MV Index'!$E3),0)</f>
        <v>0</v>
      </c>
      <c r="M87" s="104">
        <f>IFERROR('Model výchozí (MV)'!M87*('MV Index'!Q3/'MV Index'!$E3),0)</f>
        <v>0</v>
      </c>
      <c r="N87" s="104">
        <f>IFERROR('Model výchozí (MV)'!N87*('MV Index'!R3/'MV Index'!$E3),0)</f>
        <v>0</v>
      </c>
      <c r="O87" s="104">
        <f>IFERROR('Model výchozí (MV)'!O87*('MV Index'!S3/'MV Index'!$E3),0)</f>
        <v>0</v>
      </c>
      <c r="P87" s="104">
        <f>IFERROR('Model výchozí (MV)'!P87*('MV Index'!T3/'MV Index'!$E3),0)</f>
        <v>0</v>
      </c>
      <c r="Q87" s="104">
        <f>IFERROR('Model výchozí (MV)'!Q87*('MV Index'!U3/'MV Index'!$E3),0)</f>
        <v>0</v>
      </c>
      <c r="R87" s="104">
        <f>IFERROR('Model výchozí (MV)'!R87*('MV Index'!V3/'MV Index'!$E3),0)</f>
        <v>0</v>
      </c>
      <c r="S87" s="104">
        <f>IFERROR('Model výchozí (MV)'!S87*('MV Index'!W3/'MV Index'!$E3),0)</f>
        <v>0</v>
      </c>
      <c r="T87" s="104">
        <f>IFERROR('Model výchozí (MV)'!T87*('MV Index'!X3/'MV Index'!$E3),0)</f>
        <v>0</v>
      </c>
      <c r="U87" s="104">
        <f>IFERROR('Model výchozí (MV)'!U87*('MV Index'!Y3/'MV Index'!$E3),0)</f>
        <v>0</v>
      </c>
      <c r="V87" s="104">
        <f>IFERROR('Model výchozí (MV)'!V87*('MV Index'!Z3/'MV Index'!$E3),0)</f>
        <v>0</v>
      </c>
      <c r="W87" s="104">
        <f>IFERROR('Model výchozí (MV)'!W87*('MV Index'!AA3/'MV Index'!$E3),0)</f>
        <v>0</v>
      </c>
      <c r="X87" s="104">
        <f>IFERROR('Model výchozí (MV)'!X87*('MV Index'!AB3/'MV Index'!$E3),0)</f>
        <v>0</v>
      </c>
      <c r="Y87" s="104">
        <f>IFERROR('Model výchozí (MV)'!Y87*('MV Index'!AC3/'MV Index'!$E3),0)</f>
        <v>0</v>
      </c>
      <c r="Z87" s="104">
        <f>IFERROR('Model výchozí (MV)'!Z87*('MV Index'!AD3/'MV Index'!$E3),0)</f>
        <v>0</v>
      </c>
      <c r="AA87" s="104">
        <f>IFERROR('Model výchozí (MV)'!AA87*('MV Index'!AE3/'MV Index'!$E3),0)</f>
        <v>0</v>
      </c>
      <c r="AB87" s="104">
        <f>IFERROR('Model výchozí (MV)'!AB87*('MV Index'!AF3/'MV Index'!$E3),0)</f>
        <v>0</v>
      </c>
      <c r="AC87" s="104">
        <f>IFERROR('Model výchozí (MV)'!AC87*('MV Index'!AG3/'MV Index'!$E3),0)</f>
        <v>0</v>
      </c>
      <c r="AD87" s="104">
        <f>IFERROR('Model výchozí (MV)'!AD87*('MV Index'!AH3/'MV Index'!$E3),0)</f>
        <v>0</v>
      </c>
      <c r="AE87" s="104">
        <f>IFERROR('Model výchozí (MV)'!AE87*('MV Index'!AI3/'MV Index'!$E3),0)</f>
        <v>0</v>
      </c>
      <c r="AF87" s="104">
        <f>IFERROR('Model výchozí (MV)'!AF87*('MV Index'!AJ3/'MV Index'!$E3),0)</f>
        <v>0</v>
      </c>
      <c r="AG87" s="104">
        <f>IFERROR('Model výchozí (MV)'!AG87*('MV Index'!AK3/'MV Index'!$E3),0)</f>
        <v>0</v>
      </c>
      <c r="AH87" s="104">
        <f>IFERROR('Model výchozí (MV)'!AH87*('MV Index'!AL3/'MV Index'!$E3),0)</f>
        <v>0</v>
      </c>
      <c r="AI87" s="104">
        <f>IFERROR('Model výchozí (MV)'!AI87*('MV Index'!AM3/'MV Index'!$E3),0)</f>
        <v>0</v>
      </c>
      <c r="AJ87" s="104">
        <f>IFERROR('Model výchozí (MV)'!AJ87*('MV Index'!AN3/'MV Index'!$E3),0)</f>
        <v>0</v>
      </c>
      <c r="AK87" s="104">
        <f>IFERROR('Model výchozí (MV)'!AK87*('MV Index'!AO3/'MV Index'!$E3),0)</f>
        <v>0</v>
      </c>
      <c r="AL87" s="20">
        <f>SUM(E87:AK87)</f>
        <v>0</v>
      </c>
      <c r="AM87" s="128">
        <f t="shared" ref="AM87:AM113" si="48">IFERROR(SUMPRODUCT(E87:AK87,E$121:AK$121)/SUM(E$121:AK$121),0)</f>
        <v>0</v>
      </c>
      <c r="AN87" s="886">
        <f t="shared" ref="AN87:AQ102" si="49">AN3</f>
        <v>0</v>
      </c>
      <c r="AO87" s="886">
        <f t="shared" si="49"/>
        <v>0</v>
      </c>
      <c r="AP87" s="886">
        <f t="shared" si="49"/>
        <v>0</v>
      </c>
      <c r="AQ87" s="887">
        <f t="shared" si="49"/>
        <v>1</v>
      </c>
    </row>
    <row r="88" spans="1:43" x14ac:dyDescent="0.3">
      <c r="A88" s="4" t="str">
        <f t="shared" si="47"/>
        <v/>
      </c>
      <c r="B88" s="45" t="str">
        <f t="shared" si="47"/>
        <v/>
      </c>
      <c r="C88" s="64">
        <f t="shared" si="47"/>
        <v>1.2</v>
      </c>
      <c r="D88" s="65" t="str">
        <f t="shared" si="47"/>
        <v>Motorová nafta</v>
      </c>
      <c r="E88" s="104">
        <f>IFERROR('Model výchozí (MV)'!E88*('MV Index'!I4/'MV Index'!$E4),0)</f>
        <v>0</v>
      </c>
      <c r="F88" s="104">
        <f>IFERROR('Model výchozí (MV)'!F88*('MV Index'!J4/'MV Index'!$E4),0)</f>
        <v>0</v>
      </c>
      <c r="G88" s="104">
        <f>IFERROR('Model výchozí (MV)'!G88*('MV Index'!K4/'MV Index'!$E4),0)</f>
        <v>0</v>
      </c>
      <c r="H88" s="104">
        <f>IFERROR('Model výchozí (MV)'!H88*('MV Index'!L4/'MV Index'!$E4),0)</f>
        <v>0</v>
      </c>
      <c r="I88" s="104">
        <f>IFERROR('Model výchozí (MV)'!I88*('MV Index'!M4/'MV Index'!$E4),0)</f>
        <v>0</v>
      </c>
      <c r="J88" s="104">
        <f>IFERROR('Model výchozí (MV)'!J88*('MV Index'!N4/'MV Index'!$E4),0)</f>
        <v>0</v>
      </c>
      <c r="K88" s="104">
        <f>IFERROR('Model výchozí (MV)'!K88*('MV Index'!O4/'MV Index'!$E4),0)</f>
        <v>0</v>
      </c>
      <c r="L88" s="104">
        <f>IFERROR('Model výchozí (MV)'!L88*('MV Index'!P4/'MV Index'!$E4),0)</f>
        <v>0</v>
      </c>
      <c r="M88" s="104">
        <f>IFERROR('Model výchozí (MV)'!M88*('MV Index'!Q4/'MV Index'!$E4),0)</f>
        <v>0</v>
      </c>
      <c r="N88" s="104">
        <f>IFERROR('Model výchozí (MV)'!N88*('MV Index'!R4/'MV Index'!$E4),0)</f>
        <v>0</v>
      </c>
      <c r="O88" s="104">
        <f>IFERROR('Model výchozí (MV)'!O88*('MV Index'!S4/'MV Index'!$E4),0)</f>
        <v>0</v>
      </c>
      <c r="P88" s="104">
        <f>IFERROR('Model výchozí (MV)'!P88*('MV Index'!T4/'MV Index'!$E4),0)</f>
        <v>0</v>
      </c>
      <c r="Q88" s="104">
        <f>IFERROR('Model výchozí (MV)'!Q88*('MV Index'!U4/'MV Index'!$E4),0)</f>
        <v>0</v>
      </c>
      <c r="R88" s="104">
        <f>IFERROR('Model výchozí (MV)'!R88*('MV Index'!V4/'MV Index'!$E4),0)</f>
        <v>0</v>
      </c>
      <c r="S88" s="104">
        <f>IFERROR('Model výchozí (MV)'!S88*('MV Index'!W4/'MV Index'!$E4),0)</f>
        <v>0</v>
      </c>
      <c r="T88" s="104">
        <f>IFERROR('Model výchozí (MV)'!T88*('MV Index'!X4/'MV Index'!$E4),0)</f>
        <v>0</v>
      </c>
      <c r="U88" s="104">
        <f>IFERROR('Model výchozí (MV)'!U88*('MV Index'!Y4/'MV Index'!$E4),0)</f>
        <v>0</v>
      </c>
      <c r="V88" s="104">
        <f>IFERROR('Model výchozí (MV)'!V88*('MV Index'!Z4/'MV Index'!$E4),0)</f>
        <v>0</v>
      </c>
      <c r="W88" s="104">
        <f>IFERROR('Model výchozí (MV)'!W88*('MV Index'!AA4/'MV Index'!$E4),0)</f>
        <v>0</v>
      </c>
      <c r="X88" s="104">
        <f>IFERROR('Model výchozí (MV)'!X88*('MV Index'!AB4/'MV Index'!$E4),0)</f>
        <v>0</v>
      </c>
      <c r="Y88" s="104">
        <f>IFERROR('Model výchozí (MV)'!Y88*('MV Index'!AC4/'MV Index'!$E4),0)</f>
        <v>0</v>
      </c>
      <c r="Z88" s="104">
        <f>IFERROR('Model výchozí (MV)'!Z88*('MV Index'!AD4/'MV Index'!$E4),0)</f>
        <v>0</v>
      </c>
      <c r="AA88" s="104">
        <f>IFERROR('Model výchozí (MV)'!AA88*('MV Index'!AE4/'MV Index'!$E4),0)</f>
        <v>0</v>
      </c>
      <c r="AB88" s="104">
        <f>IFERROR('Model výchozí (MV)'!AB88*('MV Index'!AF4/'MV Index'!$E4),0)</f>
        <v>0</v>
      </c>
      <c r="AC88" s="104">
        <f>IFERROR('Model výchozí (MV)'!AC88*('MV Index'!AG4/'MV Index'!$E4),0)</f>
        <v>0</v>
      </c>
      <c r="AD88" s="104">
        <f>IFERROR('Model výchozí (MV)'!AD88*('MV Index'!AH4/'MV Index'!$E4),0)</f>
        <v>0</v>
      </c>
      <c r="AE88" s="104">
        <f>IFERROR('Model výchozí (MV)'!AE88*('MV Index'!AI4/'MV Index'!$E4),0)</f>
        <v>0</v>
      </c>
      <c r="AF88" s="104">
        <f>IFERROR('Model výchozí (MV)'!AF88*('MV Index'!AJ4/'MV Index'!$E4),0)</f>
        <v>0</v>
      </c>
      <c r="AG88" s="104">
        <f>IFERROR('Model výchozí (MV)'!AG88*('MV Index'!AK4/'MV Index'!$E4),0)</f>
        <v>0</v>
      </c>
      <c r="AH88" s="104">
        <f>IFERROR('Model výchozí (MV)'!AH88*('MV Index'!AL4/'MV Index'!$E4),0)</f>
        <v>0</v>
      </c>
      <c r="AI88" s="104">
        <f>IFERROR('Model výchozí (MV)'!AI88*('MV Index'!AM4/'MV Index'!$E4),0)</f>
        <v>0</v>
      </c>
      <c r="AJ88" s="104">
        <f>IFERROR('Model výchozí (MV)'!AJ88*('MV Index'!AN4/'MV Index'!$E4),0)</f>
        <v>0</v>
      </c>
      <c r="AK88" s="104">
        <f>IFERROR('Model výchozí (MV)'!AK88*('MV Index'!AO4/'MV Index'!$E4),0)</f>
        <v>0</v>
      </c>
      <c r="AL88" s="24">
        <f t="shared" ref="AL88:AL112" si="50">SUM(E88:AK88)</f>
        <v>0</v>
      </c>
      <c r="AM88" s="129">
        <f t="shared" si="48"/>
        <v>0</v>
      </c>
      <c r="AN88" s="888">
        <f t="shared" si="49"/>
        <v>0</v>
      </c>
      <c r="AO88" s="888">
        <f t="shared" si="49"/>
        <v>0</v>
      </c>
      <c r="AP88" s="888">
        <f t="shared" si="49"/>
        <v>0</v>
      </c>
      <c r="AQ88" s="889">
        <f t="shared" si="49"/>
        <v>1</v>
      </c>
    </row>
    <row r="89" spans="1:43" x14ac:dyDescent="0.3">
      <c r="A89" s="4">
        <f t="shared" si="47"/>
        <v>2</v>
      </c>
      <c r="B89" s="45" t="str">
        <f t="shared" si="47"/>
        <v>Netrakční energie a palivo</v>
      </c>
      <c r="C89" s="64" t="str">
        <f t="shared" si="47"/>
        <v/>
      </c>
      <c r="D89" s="65" t="str">
        <f t="shared" si="47"/>
        <v/>
      </c>
      <c r="E89" s="104">
        <f>IFERROR('Model výchozí (MV)'!E89*('MV Index'!I5/'MV Index'!$E5),0)</f>
        <v>0</v>
      </c>
      <c r="F89" s="104">
        <f>IFERROR('Model výchozí (MV)'!F89*('MV Index'!J5/'MV Index'!$E5),0)</f>
        <v>0</v>
      </c>
      <c r="G89" s="104">
        <f>IFERROR('Model výchozí (MV)'!G89*('MV Index'!K5/'MV Index'!$E5),0)</f>
        <v>0</v>
      </c>
      <c r="H89" s="104">
        <f>IFERROR('Model výchozí (MV)'!H89*('MV Index'!L5/'MV Index'!$E5),0)</f>
        <v>0</v>
      </c>
      <c r="I89" s="104">
        <f>IFERROR('Model výchozí (MV)'!I89*('MV Index'!M5/'MV Index'!$E5),0)</f>
        <v>0</v>
      </c>
      <c r="J89" s="104">
        <f>IFERROR('Model výchozí (MV)'!J89*('MV Index'!N5/'MV Index'!$E5),0)</f>
        <v>0</v>
      </c>
      <c r="K89" s="104">
        <f>IFERROR('Model výchozí (MV)'!K89*('MV Index'!O5/'MV Index'!$E5),0)</f>
        <v>0</v>
      </c>
      <c r="L89" s="104">
        <f>IFERROR('Model výchozí (MV)'!L89*('MV Index'!P5/'MV Index'!$E5),0)</f>
        <v>0</v>
      </c>
      <c r="M89" s="104">
        <f>IFERROR('Model výchozí (MV)'!M89*('MV Index'!Q5/'MV Index'!$E5),0)</f>
        <v>0</v>
      </c>
      <c r="N89" s="104">
        <f>IFERROR('Model výchozí (MV)'!N89*('MV Index'!R5/'MV Index'!$E5),0)</f>
        <v>0</v>
      </c>
      <c r="O89" s="104">
        <f>IFERROR('Model výchozí (MV)'!O89*('MV Index'!S5/'MV Index'!$E5),0)</f>
        <v>0</v>
      </c>
      <c r="P89" s="104">
        <f>IFERROR('Model výchozí (MV)'!P89*('MV Index'!T5/'MV Index'!$E5),0)</f>
        <v>0</v>
      </c>
      <c r="Q89" s="104">
        <f>IFERROR('Model výchozí (MV)'!Q89*('MV Index'!U5/'MV Index'!$E5),0)</f>
        <v>0</v>
      </c>
      <c r="R89" s="104">
        <f>IFERROR('Model výchozí (MV)'!R89*('MV Index'!V5/'MV Index'!$E5),0)</f>
        <v>0</v>
      </c>
      <c r="S89" s="104">
        <f>IFERROR('Model výchozí (MV)'!S89*('MV Index'!W5/'MV Index'!$E5),0)</f>
        <v>0</v>
      </c>
      <c r="T89" s="104">
        <f>IFERROR('Model výchozí (MV)'!T89*('MV Index'!X5/'MV Index'!$E5),0)</f>
        <v>0</v>
      </c>
      <c r="U89" s="104">
        <f>IFERROR('Model výchozí (MV)'!U89*('MV Index'!Y5/'MV Index'!$E5),0)</f>
        <v>0</v>
      </c>
      <c r="V89" s="104">
        <f>IFERROR('Model výchozí (MV)'!V89*('MV Index'!Z5/'MV Index'!$E5),0)</f>
        <v>0</v>
      </c>
      <c r="W89" s="104">
        <f>IFERROR('Model výchozí (MV)'!W89*('MV Index'!AA5/'MV Index'!$E5),0)</f>
        <v>0</v>
      </c>
      <c r="X89" s="104">
        <f>IFERROR('Model výchozí (MV)'!X89*('MV Index'!AB5/'MV Index'!$E5),0)</f>
        <v>0</v>
      </c>
      <c r="Y89" s="104">
        <f>IFERROR('Model výchozí (MV)'!Y89*('MV Index'!AC5/'MV Index'!$E5),0)</f>
        <v>0</v>
      </c>
      <c r="Z89" s="104">
        <f>IFERROR('Model výchozí (MV)'!Z89*('MV Index'!AD5/'MV Index'!$E5),0)</f>
        <v>0</v>
      </c>
      <c r="AA89" s="104">
        <f>IFERROR('Model výchozí (MV)'!AA89*('MV Index'!AE5/'MV Index'!$E5),0)</f>
        <v>0</v>
      </c>
      <c r="AB89" s="104">
        <f>IFERROR('Model výchozí (MV)'!AB89*('MV Index'!AF5/'MV Index'!$E5),0)</f>
        <v>0</v>
      </c>
      <c r="AC89" s="104">
        <f>IFERROR('Model výchozí (MV)'!AC89*('MV Index'!AG5/'MV Index'!$E5),0)</f>
        <v>0</v>
      </c>
      <c r="AD89" s="104">
        <f>IFERROR('Model výchozí (MV)'!AD89*('MV Index'!AH5/'MV Index'!$E5),0)</f>
        <v>0</v>
      </c>
      <c r="AE89" s="104">
        <f>IFERROR('Model výchozí (MV)'!AE89*('MV Index'!AI5/'MV Index'!$E5),0)</f>
        <v>0</v>
      </c>
      <c r="AF89" s="104">
        <f>IFERROR('Model výchozí (MV)'!AF89*('MV Index'!AJ5/'MV Index'!$E5),0)</f>
        <v>0</v>
      </c>
      <c r="AG89" s="104">
        <f>IFERROR('Model výchozí (MV)'!AG89*('MV Index'!AK5/'MV Index'!$E5),0)</f>
        <v>0</v>
      </c>
      <c r="AH89" s="104">
        <f>IFERROR('Model výchozí (MV)'!AH89*('MV Index'!AL5/'MV Index'!$E5),0)</f>
        <v>0</v>
      </c>
      <c r="AI89" s="104">
        <f>IFERROR('Model výchozí (MV)'!AI89*('MV Index'!AM5/'MV Index'!$E5),0)</f>
        <v>0</v>
      </c>
      <c r="AJ89" s="104">
        <f>IFERROR('Model výchozí (MV)'!AJ89*('MV Index'!AN5/'MV Index'!$E5),0)</f>
        <v>0</v>
      </c>
      <c r="AK89" s="104">
        <f>IFERROR('Model výchozí (MV)'!AK89*('MV Index'!AO5/'MV Index'!$E5),0)</f>
        <v>0</v>
      </c>
      <c r="AL89" s="24">
        <f t="shared" si="50"/>
        <v>0</v>
      </c>
      <c r="AM89" s="129">
        <f t="shared" si="48"/>
        <v>0</v>
      </c>
      <c r="AN89" s="888">
        <f t="shared" si="49"/>
        <v>0</v>
      </c>
      <c r="AO89" s="888">
        <f t="shared" si="49"/>
        <v>0</v>
      </c>
      <c r="AP89" s="888">
        <f t="shared" si="49"/>
        <v>0</v>
      </c>
      <c r="AQ89" s="889">
        <f t="shared" si="49"/>
        <v>1</v>
      </c>
    </row>
    <row r="90" spans="1:43" x14ac:dyDescent="0.3">
      <c r="A90" s="4">
        <f t="shared" si="47"/>
        <v>3</v>
      </c>
      <c r="B90" s="45" t="str">
        <f t="shared" si="47"/>
        <v>Přímý materiál</v>
      </c>
      <c r="C90" s="64" t="str">
        <f t="shared" si="47"/>
        <v/>
      </c>
      <c r="D90" s="65" t="str">
        <f t="shared" si="47"/>
        <v/>
      </c>
      <c r="E90" s="104">
        <f>IFERROR('Model výchozí (MV)'!E90*('MV Index'!I6/'MV Index'!$E6),0)</f>
        <v>0</v>
      </c>
      <c r="F90" s="104">
        <f>IFERROR('Model výchozí (MV)'!F90*('MV Index'!J6/'MV Index'!$E6),0)</f>
        <v>0</v>
      </c>
      <c r="G90" s="104">
        <f>IFERROR('Model výchozí (MV)'!G90*('MV Index'!K6/'MV Index'!$E6),0)</f>
        <v>0</v>
      </c>
      <c r="H90" s="104">
        <f>IFERROR('Model výchozí (MV)'!H90*('MV Index'!L6/'MV Index'!$E6),0)</f>
        <v>0</v>
      </c>
      <c r="I90" s="104">
        <f>IFERROR('Model výchozí (MV)'!I90*('MV Index'!M6/'MV Index'!$E6),0)</f>
        <v>0</v>
      </c>
      <c r="J90" s="104">
        <f>IFERROR('Model výchozí (MV)'!J90*('MV Index'!N6/'MV Index'!$E6),0)</f>
        <v>0</v>
      </c>
      <c r="K90" s="104">
        <f>IFERROR('Model výchozí (MV)'!K90*('MV Index'!O6/'MV Index'!$E6),0)</f>
        <v>0</v>
      </c>
      <c r="L90" s="104">
        <f>IFERROR('Model výchozí (MV)'!L90*('MV Index'!P6/'MV Index'!$E6),0)</f>
        <v>0</v>
      </c>
      <c r="M90" s="104">
        <f>IFERROR('Model výchozí (MV)'!M90*('MV Index'!Q6/'MV Index'!$E6),0)</f>
        <v>0</v>
      </c>
      <c r="N90" s="104">
        <f>IFERROR('Model výchozí (MV)'!N90*('MV Index'!R6/'MV Index'!$E6),0)</f>
        <v>0</v>
      </c>
      <c r="O90" s="104">
        <f>IFERROR('Model výchozí (MV)'!O90*('MV Index'!S6/'MV Index'!$E6),0)</f>
        <v>0</v>
      </c>
      <c r="P90" s="104">
        <f>IFERROR('Model výchozí (MV)'!P90*('MV Index'!T6/'MV Index'!$E6),0)</f>
        <v>0</v>
      </c>
      <c r="Q90" s="104">
        <f>IFERROR('Model výchozí (MV)'!Q90*('MV Index'!U6/'MV Index'!$E6),0)</f>
        <v>0</v>
      </c>
      <c r="R90" s="104">
        <f>IFERROR('Model výchozí (MV)'!R90*('MV Index'!V6/'MV Index'!$E6),0)</f>
        <v>0</v>
      </c>
      <c r="S90" s="104">
        <f>IFERROR('Model výchozí (MV)'!S90*('MV Index'!W6/'MV Index'!$E6),0)</f>
        <v>0</v>
      </c>
      <c r="T90" s="104">
        <f>IFERROR('Model výchozí (MV)'!T90*('MV Index'!X6/'MV Index'!$E6),0)</f>
        <v>0</v>
      </c>
      <c r="U90" s="104">
        <f>IFERROR('Model výchozí (MV)'!U90*('MV Index'!Y6/'MV Index'!$E6),0)</f>
        <v>0</v>
      </c>
      <c r="V90" s="104">
        <f>IFERROR('Model výchozí (MV)'!V90*('MV Index'!Z6/'MV Index'!$E6),0)</f>
        <v>0</v>
      </c>
      <c r="W90" s="104">
        <f>IFERROR('Model výchozí (MV)'!W90*('MV Index'!AA6/'MV Index'!$E6),0)</f>
        <v>0</v>
      </c>
      <c r="X90" s="104">
        <f>IFERROR('Model výchozí (MV)'!X90*('MV Index'!AB6/'MV Index'!$E6),0)</f>
        <v>0</v>
      </c>
      <c r="Y90" s="104">
        <f>IFERROR('Model výchozí (MV)'!Y90*('MV Index'!AC6/'MV Index'!$E6),0)</f>
        <v>0</v>
      </c>
      <c r="Z90" s="104">
        <f>IFERROR('Model výchozí (MV)'!Z90*('MV Index'!AD6/'MV Index'!$E6),0)</f>
        <v>0</v>
      </c>
      <c r="AA90" s="104">
        <f>IFERROR('Model výchozí (MV)'!AA90*('MV Index'!AE6/'MV Index'!$E6),0)</f>
        <v>0</v>
      </c>
      <c r="AB90" s="104">
        <f>IFERROR('Model výchozí (MV)'!AB90*('MV Index'!AF6/'MV Index'!$E6),0)</f>
        <v>0</v>
      </c>
      <c r="AC90" s="104">
        <f>IFERROR('Model výchozí (MV)'!AC90*('MV Index'!AG6/'MV Index'!$E6),0)</f>
        <v>0</v>
      </c>
      <c r="AD90" s="104">
        <f>IFERROR('Model výchozí (MV)'!AD90*('MV Index'!AH6/'MV Index'!$E6),0)</f>
        <v>0</v>
      </c>
      <c r="AE90" s="104">
        <f>IFERROR('Model výchozí (MV)'!AE90*('MV Index'!AI6/'MV Index'!$E6),0)</f>
        <v>0</v>
      </c>
      <c r="AF90" s="104">
        <f>IFERROR('Model výchozí (MV)'!AF90*('MV Index'!AJ6/'MV Index'!$E6),0)</f>
        <v>0</v>
      </c>
      <c r="AG90" s="104">
        <f>IFERROR('Model výchozí (MV)'!AG90*('MV Index'!AK6/'MV Index'!$E6),0)</f>
        <v>0</v>
      </c>
      <c r="AH90" s="104">
        <f>IFERROR('Model výchozí (MV)'!AH90*('MV Index'!AL6/'MV Index'!$E6),0)</f>
        <v>0</v>
      </c>
      <c r="AI90" s="104">
        <f>IFERROR('Model výchozí (MV)'!AI90*('MV Index'!AM6/'MV Index'!$E6),0)</f>
        <v>0</v>
      </c>
      <c r="AJ90" s="104">
        <f>IFERROR('Model výchozí (MV)'!AJ90*('MV Index'!AN6/'MV Index'!$E6),0)</f>
        <v>0</v>
      </c>
      <c r="AK90" s="104">
        <f>IFERROR('Model výchozí (MV)'!AK90*('MV Index'!AO6/'MV Index'!$E6),0)</f>
        <v>0</v>
      </c>
      <c r="AL90" s="24">
        <f t="shared" si="50"/>
        <v>0</v>
      </c>
      <c r="AM90" s="129">
        <f t="shared" si="48"/>
        <v>0</v>
      </c>
      <c r="AN90" s="888">
        <f t="shared" si="49"/>
        <v>0</v>
      </c>
      <c r="AO90" s="888">
        <f t="shared" si="49"/>
        <v>0</v>
      </c>
      <c r="AP90" s="888">
        <f t="shared" si="49"/>
        <v>0</v>
      </c>
      <c r="AQ90" s="889">
        <f t="shared" si="49"/>
        <v>1</v>
      </c>
    </row>
    <row r="91" spans="1:43" x14ac:dyDescent="0.3">
      <c r="A91" s="4">
        <f t="shared" si="47"/>
        <v>4</v>
      </c>
      <c r="B91" s="45" t="str">
        <f t="shared" si="47"/>
        <v>Opravy a údržba vozidel</v>
      </c>
      <c r="C91" s="64" t="str">
        <f t="shared" si="47"/>
        <v/>
      </c>
      <c r="D91" s="65" t="str">
        <f t="shared" si="47"/>
        <v/>
      </c>
      <c r="E91" s="104">
        <f>IFERROR('Model výchozí (MV)'!E91*('MV Index'!I7/'MV Index'!$E7),0)</f>
        <v>0</v>
      </c>
      <c r="F91" s="104">
        <f>IFERROR('Model výchozí (MV)'!F91*('MV Index'!J7/'MV Index'!$E7),0)</f>
        <v>0</v>
      </c>
      <c r="G91" s="104">
        <f>IFERROR('Model výchozí (MV)'!G91*('MV Index'!K7/'MV Index'!$E7),0)</f>
        <v>0</v>
      </c>
      <c r="H91" s="104">
        <f>IFERROR('Model výchozí (MV)'!H91*('MV Index'!L7/'MV Index'!$E7),0)</f>
        <v>0</v>
      </c>
      <c r="I91" s="104">
        <f>IFERROR('Model výchozí (MV)'!I91*('MV Index'!M7/'MV Index'!$E7),0)</f>
        <v>0</v>
      </c>
      <c r="J91" s="104">
        <f>IFERROR('Model výchozí (MV)'!J91*('MV Index'!N7/'MV Index'!$E7),0)</f>
        <v>0</v>
      </c>
      <c r="K91" s="104">
        <f>IFERROR('Model výchozí (MV)'!K91*('MV Index'!O7/'MV Index'!$E7),0)</f>
        <v>0</v>
      </c>
      <c r="L91" s="104">
        <f>IFERROR('Model výchozí (MV)'!L91*('MV Index'!P7/'MV Index'!$E7),0)</f>
        <v>0</v>
      </c>
      <c r="M91" s="104">
        <f>IFERROR('Model výchozí (MV)'!M91*('MV Index'!Q7/'MV Index'!$E7),0)</f>
        <v>0</v>
      </c>
      <c r="N91" s="104">
        <f>IFERROR('Model výchozí (MV)'!N91*('MV Index'!R7/'MV Index'!$E7),0)</f>
        <v>0</v>
      </c>
      <c r="O91" s="104">
        <f>IFERROR('Model výchozí (MV)'!O91*('MV Index'!S7/'MV Index'!$E7),0)</f>
        <v>0</v>
      </c>
      <c r="P91" s="104">
        <f>IFERROR('Model výchozí (MV)'!P91*('MV Index'!T7/'MV Index'!$E7),0)</f>
        <v>0</v>
      </c>
      <c r="Q91" s="104">
        <f>IFERROR('Model výchozí (MV)'!Q91*('MV Index'!U7/'MV Index'!$E7),0)</f>
        <v>0</v>
      </c>
      <c r="R91" s="104">
        <f>IFERROR('Model výchozí (MV)'!R91*('MV Index'!V7/'MV Index'!$E7),0)</f>
        <v>0</v>
      </c>
      <c r="S91" s="104">
        <f>IFERROR('Model výchozí (MV)'!S91*('MV Index'!W7/'MV Index'!$E7),0)</f>
        <v>0</v>
      </c>
      <c r="T91" s="104">
        <f>IFERROR('Model výchozí (MV)'!T91*('MV Index'!X7/'MV Index'!$E7),0)</f>
        <v>0</v>
      </c>
      <c r="U91" s="104">
        <f>IFERROR('Model výchozí (MV)'!U91*('MV Index'!Y7/'MV Index'!$E7),0)</f>
        <v>0</v>
      </c>
      <c r="V91" s="104">
        <f>IFERROR('Model výchozí (MV)'!V91*('MV Index'!Z7/'MV Index'!$E7),0)</f>
        <v>0</v>
      </c>
      <c r="W91" s="104">
        <f>IFERROR('Model výchozí (MV)'!W91*('MV Index'!AA7/'MV Index'!$E7),0)</f>
        <v>0</v>
      </c>
      <c r="X91" s="104">
        <f>IFERROR('Model výchozí (MV)'!X91*('MV Index'!AB7/'MV Index'!$E7),0)</f>
        <v>0</v>
      </c>
      <c r="Y91" s="104">
        <f>IFERROR('Model výchozí (MV)'!Y91*('MV Index'!AC7/'MV Index'!$E7),0)</f>
        <v>0</v>
      </c>
      <c r="Z91" s="104">
        <f>IFERROR('Model výchozí (MV)'!Z91*('MV Index'!AD7/'MV Index'!$E7),0)</f>
        <v>0</v>
      </c>
      <c r="AA91" s="104">
        <f>IFERROR('Model výchozí (MV)'!AA91*('MV Index'!AE7/'MV Index'!$E7),0)</f>
        <v>0</v>
      </c>
      <c r="AB91" s="104">
        <f>IFERROR('Model výchozí (MV)'!AB91*('MV Index'!AF7/'MV Index'!$E7),0)</f>
        <v>0</v>
      </c>
      <c r="AC91" s="104">
        <f>IFERROR('Model výchozí (MV)'!AC91*('MV Index'!AG7/'MV Index'!$E7),0)</f>
        <v>0</v>
      </c>
      <c r="AD91" s="104">
        <f>IFERROR('Model výchozí (MV)'!AD91*('MV Index'!AH7/'MV Index'!$E7),0)</f>
        <v>0</v>
      </c>
      <c r="AE91" s="104">
        <f>IFERROR('Model výchozí (MV)'!AE91*('MV Index'!AI7/'MV Index'!$E7),0)</f>
        <v>0</v>
      </c>
      <c r="AF91" s="104">
        <f>IFERROR('Model výchozí (MV)'!AF91*('MV Index'!AJ7/'MV Index'!$E7),0)</f>
        <v>0</v>
      </c>
      <c r="AG91" s="104">
        <f>IFERROR('Model výchozí (MV)'!AG91*('MV Index'!AK7/'MV Index'!$E7),0)</f>
        <v>0</v>
      </c>
      <c r="AH91" s="104">
        <f>IFERROR('Model výchozí (MV)'!AH91*('MV Index'!AL7/'MV Index'!$E7),0)</f>
        <v>0</v>
      </c>
      <c r="AI91" s="104">
        <f>IFERROR('Model výchozí (MV)'!AI91*('MV Index'!AM7/'MV Index'!$E7),0)</f>
        <v>0</v>
      </c>
      <c r="AJ91" s="104">
        <f>IFERROR('Model výchozí (MV)'!AJ91*('MV Index'!AN7/'MV Index'!$E7),0)</f>
        <v>0</v>
      </c>
      <c r="AK91" s="104">
        <f>IFERROR('Model výchozí (MV)'!AK91*('MV Index'!AO7/'MV Index'!$E7),0)</f>
        <v>0</v>
      </c>
      <c r="AL91" s="24">
        <f t="shared" si="50"/>
        <v>0</v>
      </c>
      <c r="AM91" s="129">
        <f t="shared" si="48"/>
        <v>0</v>
      </c>
      <c r="AN91" s="888">
        <f t="shared" si="49"/>
        <v>0</v>
      </c>
      <c r="AO91" s="888">
        <f t="shared" si="49"/>
        <v>0</v>
      </c>
      <c r="AP91" s="888">
        <f t="shared" si="49"/>
        <v>0</v>
      </c>
      <c r="AQ91" s="889">
        <f t="shared" si="49"/>
        <v>1</v>
      </c>
    </row>
    <row r="92" spans="1:43" x14ac:dyDescent="0.3">
      <c r="A92" s="4">
        <f t="shared" si="47"/>
        <v>5</v>
      </c>
      <c r="B92" s="45" t="str">
        <f t="shared" si="47"/>
        <v>Odpisy dlouhodobého majetku</v>
      </c>
      <c r="C92" s="64">
        <f t="shared" si="47"/>
        <v>5.0999999999999996</v>
      </c>
      <c r="D92" s="66" t="str">
        <f t="shared" si="47"/>
        <v>Vozidla</v>
      </c>
      <c r="E92" s="104">
        <f>IFERROR('Model výchozí (MV)'!E92*('MV Index'!I8/'MV Index'!$E8),0)</f>
        <v>0</v>
      </c>
      <c r="F92" s="104">
        <f>IFERROR('Model výchozí (MV)'!F92*('MV Index'!J8/'MV Index'!$E8),0)</f>
        <v>0</v>
      </c>
      <c r="G92" s="104">
        <f>IFERROR('Model výchozí (MV)'!G92*('MV Index'!K8/'MV Index'!$E8),0)</f>
        <v>0</v>
      </c>
      <c r="H92" s="104">
        <f>IFERROR('Model výchozí (MV)'!H92*('MV Index'!L8/'MV Index'!$E8),0)</f>
        <v>0</v>
      </c>
      <c r="I92" s="104">
        <f>IFERROR('Model výchozí (MV)'!I92*('MV Index'!M8/'MV Index'!$E8),0)</f>
        <v>0</v>
      </c>
      <c r="J92" s="104">
        <f>IFERROR('Model výchozí (MV)'!J92*('MV Index'!N8/'MV Index'!$E8),0)</f>
        <v>0</v>
      </c>
      <c r="K92" s="104">
        <f>IFERROR('Model výchozí (MV)'!K92*('MV Index'!O8/'MV Index'!$E8),0)</f>
        <v>0</v>
      </c>
      <c r="L92" s="104">
        <f>IFERROR('Model výchozí (MV)'!L92*('MV Index'!P8/'MV Index'!$E8),0)</f>
        <v>0</v>
      </c>
      <c r="M92" s="104">
        <f>IFERROR('Model výchozí (MV)'!M92*('MV Index'!Q8/'MV Index'!$E8),0)</f>
        <v>0</v>
      </c>
      <c r="N92" s="104">
        <f>IFERROR('Model výchozí (MV)'!N92*('MV Index'!R8/'MV Index'!$E8),0)</f>
        <v>0</v>
      </c>
      <c r="O92" s="104">
        <f>IFERROR('Model výchozí (MV)'!O92*('MV Index'!S8/'MV Index'!$E8),0)</f>
        <v>0</v>
      </c>
      <c r="P92" s="104">
        <f>IFERROR('Model výchozí (MV)'!P92*('MV Index'!T8/'MV Index'!$E8),0)</f>
        <v>0</v>
      </c>
      <c r="Q92" s="104">
        <f>IFERROR('Model výchozí (MV)'!Q92*('MV Index'!U8/'MV Index'!$E8),0)</f>
        <v>0</v>
      </c>
      <c r="R92" s="104">
        <f>IFERROR('Model výchozí (MV)'!R92*('MV Index'!V8/'MV Index'!$E8),0)</f>
        <v>0</v>
      </c>
      <c r="S92" s="104">
        <f>IFERROR('Model výchozí (MV)'!S92*('MV Index'!W8/'MV Index'!$E8),0)</f>
        <v>0</v>
      </c>
      <c r="T92" s="104">
        <f>IFERROR('Model výchozí (MV)'!T92*('MV Index'!X8/'MV Index'!$E8),0)</f>
        <v>0</v>
      </c>
      <c r="U92" s="104">
        <f>IFERROR('Model výchozí (MV)'!U92*('MV Index'!Y8/'MV Index'!$E8),0)</f>
        <v>0</v>
      </c>
      <c r="V92" s="104">
        <f>IFERROR('Model výchozí (MV)'!V92*('MV Index'!Z8/'MV Index'!$E8),0)</f>
        <v>0</v>
      </c>
      <c r="W92" s="104">
        <f>IFERROR('Model výchozí (MV)'!W92*('MV Index'!AA8/'MV Index'!$E8),0)</f>
        <v>0</v>
      </c>
      <c r="X92" s="104">
        <f>IFERROR('Model výchozí (MV)'!X92*('MV Index'!AB8/'MV Index'!$E8),0)</f>
        <v>0</v>
      </c>
      <c r="Y92" s="104">
        <f>IFERROR('Model výchozí (MV)'!Y92*('MV Index'!AC8/'MV Index'!$E8),0)</f>
        <v>0</v>
      </c>
      <c r="Z92" s="104">
        <f>IFERROR('Model výchozí (MV)'!Z92*('MV Index'!AD8/'MV Index'!$E8),0)</f>
        <v>0</v>
      </c>
      <c r="AA92" s="104">
        <f>IFERROR('Model výchozí (MV)'!AA92*('MV Index'!AE8/'MV Index'!$E8),0)</f>
        <v>0</v>
      </c>
      <c r="AB92" s="104">
        <f>IFERROR('Model výchozí (MV)'!AB92*('MV Index'!AF8/'MV Index'!$E8),0)</f>
        <v>0</v>
      </c>
      <c r="AC92" s="104">
        <f>IFERROR('Model výchozí (MV)'!AC92*('MV Index'!AG8/'MV Index'!$E8),0)</f>
        <v>0</v>
      </c>
      <c r="AD92" s="104">
        <f>IFERROR('Model výchozí (MV)'!AD92*('MV Index'!AH8/'MV Index'!$E8),0)</f>
        <v>0</v>
      </c>
      <c r="AE92" s="104">
        <f>IFERROR('Model výchozí (MV)'!AE92*('MV Index'!AI8/'MV Index'!$E8),0)</f>
        <v>0</v>
      </c>
      <c r="AF92" s="104">
        <f>IFERROR('Model výchozí (MV)'!AF92*('MV Index'!AJ8/'MV Index'!$E8),0)</f>
        <v>0</v>
      </c>
      <c r="AG92" s="104">
        <f>IFERROR('Model výchozí (MV)'!AG92*('MV Index'!AK8/'MV Index'!$E8),0)</f>
        <v>0</v>
      </c>
      <c r="AH92" s="104">
        <f>IFERROR('Model výchozí (MV)'!AH92*('MV Index'!AL8/'MV Index'!$E8),0)</f>
        <v>0</v>
      </c>
      <c r="AI92" s="104">
        <f>IFERROR('Model výchozí (MV)'!AI92*('MV Index'!AM8/'MV Index'!$E8),0)</f>
        <v>0</v>
      </c>
      <c r="AJ92" s="104">
        <f>IFERROR('Model výchozí (MV)'!AJ92*('MV Index'!AN8/'MV Index'!$E8),0)</f>
        <v>0</v>
      </c>
      <c r="AK92" s="104">
        <f>IFERROR('Model výchozí (MV)'!AK92*('MV Index'!AO8/'MV Index'!$E8),0)</f>
        <v>0</v>
      </c>
      <c r="AL92" s="24">
        <f t="shared" si="50"/>
        <v>0</v>
      </c>
      <c r="AM92" s="129">
        <f t="shared" si="48"/>
        <v>0</v>
      </c>
      <c r="AN92" s="888">
        <f t="shared" si="49"/>
        <v>0</v>
      </c>
      <c r="AO92" s="888">
        <f t="shared" si="49"/>
        <v>0</v>
      </c>
      <c r="AP92" s="888">
        <f t="shared" si="49"/>
        <v>1</v>
      </c>
      <c r="AQ92" s="889">
        <f t="shared" si="49"/>
        <v>0</v>
      </c>
    </row>
    <row r="93" spans="1:43" x14ac:dyDescent="0.3">
      <c r="A93" s="4" t="str">
        <f t="shared" si="47"/>
        <v/>
      </c>
      <c r="B93" s="45" t="str">
        <f t="shared" si="47"/>
        <v/>
      </c>
      <c r="C93" s="64">
        <f t="shared" si="47"/>
        <v>5.2</v>
      </c>
      <c r="D93" s="66" t="str">
        <f t="shared" si="47"/>
        <v>Ostatní</v>
      </c>
      <c r="E93" s="104">
        <f>IFERROR('Model výchozí (MV)'!E93*('MV Index'!I9/'MV Index'!$E9),0)</f>
        <v>0</v>
      </c>
      <c r="F93" s="104">
        <f>IFERROR('Model výchozí (MV)'!F93*('MV Index'!J9/'MV Index'!$E9),0)</f>
        <v>0</v>
      </c>
      <c r="G93" s="104">
        <f>IFERROR('Model výchozí (MV)'!G93*('MV Index'!K9/'MV Index'!$E9),0)</f>
        <v>0</v>
      </c>
      <c r="H93" s="104">
        <f>IFERROR('Model výchozí (MV)'!H93*('MV Index'!L9/'MV Index'!$E9),0)</f>
        <v>0</v>
      </c>
      <c r="I93" s="104">
        <f>IFERROR('Model výchozí (MV)'!I93*('MV Index'!M9/'MV Index'!$E9),0)</f>
        <v>0</v>
      </c>
      <c r="J93" s="104">
        <f>IFERROR('Model výchozí (MV)'!J93*('MV Index'!N9/'MV Index'!$E9),0)</f>
        <v>0</v>
      </c>
      <c r="K93" s="104">
        <f>IFERROR('Model výchozí (MV)'!K93*('MV Index'!O9/'MV Index'!$E9),0)</f>
        <v>0</v>
      </c>
      <c r="L93" s="104">
        <f>IFERROR('Model výchozí (MV)'!L93*('MV Index'!P9/'MV Index'!$E9),0)</f>
        <v>0</v>
      </c>
      <c r="M93" s="104">
        <f>IFERROR('Model výchozí (MV)'!M93*('MV Index'!Q9/'MV Index'!$E9),0)</f>
        <v>0</v>
      </c>
      <c r="N93" s="104">
        <f>IFERROR('Model výchozí (MV)'!N93*('MV Index'!R9/'MV Index'!$E9),0)</f>
        <v>0</v>
      </c>
      <c r="O93" s="104">
        <f>IFERROR('Model výchozí (MV)'!O93*('MV Index'!S9/'MV Index'!$E9),0)</f>
        <v>0</v>
      </c>
      <c r="P93" s="104">
        <f>IFERROR('Model výchozí (MV)'!P93*('MV Index'!T9/'MV Index'!$E9),0)</f>
        <v>0</v>
      </c>
      <c r="Q93" s="104">
        <f>IFERROR('Model výchozí (MV)'!Q93*('MV Index'!U9/'MV Index'!$E9),0)</f>
        <v>0</v>
      </c>
      <c r="R93" s="104">
        <f>IFERROR('Model výchozí (MV)'!R93*('MV Index'!V9/'MV Index'!$E9),0)</f>
        <v>0</v>
      </c>
      <c r="S93" s="104">
        <f>IFERROR('Model výchozí (MV)'!S93*('MV Index'!W9/'MV Index'!$E9),0)</f>
        <v>0</v>
      </c>
      <c r="T93" s="104">
        <f>IFERROR('Model výchozí (MV)'!T93*('MV Index'!X9/'MV Index'!$E9),0)</f>
        <v>0</v>
      </c>
      <c r="U93" s="104">
        <f>IFERROR('Model výchozí (MV)'!U93*('MV Index'!Y9/'MV Index'!$E9),0)</f>
        <v>0</v>
      </c>
      <c r="V93" s="104">
        <f>IFERROR('Model výchozí (MV)'!V93*('MV Index'!Z9/'MV Index'!$E9),0)</f>
        <v>0</v>
      </c>
      <c r="W93" s="104">
        <f>IFERROR('Model výchozí (MV)'!W93*('MV Index'!AA9/'MV Index'!$E9),0)</f>
        <v>0</v>
      </c>
      <c r="X93" s="104">
        <f>IFERROR('Model výchozí (MV)'!X93*('MV Index'!AB9/'MV Index'!$E9),0)</f>
        <v>0</v>
      </c>
      <c r="Y93" s="104">
        <f>IFERROR('Model výchozí (MV)'!Y93*('MV Index'!AC9/'MV Index'!$E9),0)</f>
        <v>0</v>
      </c>
      <c r="Z93" s="104">
        <f>IFERROR('Model výchozí (MV)'!Z93*('MV Index'!AD9/'MV Index'!$E9),0)</f>
        <v>0</v>
      </c>
      <c r="AA93" s="104">
        <f>IFERROR('Model výchozí (MV)'!AA93*('MV Index'!AE9/'MV Index'!$E9),0)</f>
        <v>0</v>
      </c>
      <c r="AB93" s="104">
        <f>IFERROR('Model výchozí (MV)'!AB93*('MV Index'!AF9/'MV Index'!$E9),0)</f>
        <v>0</v>
      </c>
      <c r="AC93" s="104">
        <f>IFERROR('Model výchozí (MV)'!AC93*('MV Index'!AG9/'MV Index'!$E9),0)</f>
        <v>0</v>
      </c>
      <c r="AD93" s="104">
        <f>IFERROR('Model výchozí (MV)'!AD93*('MV Index'!AH9/'MV Index'!$E9),0)</f>
        <v>0</v>
      </c>
      <c r="AE93" s="104">
        <f>IFERROR('Model výchozí (MV)'!AE93*('MV Index'!AI9/'MV Index'!$E9),0)</f>
        <v>0</v>
      </c>
      <c r="AF93" s="104">
        <f>IFERROR('Model výchozí (MV)'!AF93*('MV Index'!AJ9/'MV Index'!$E9),0)</f>
        <v>0</v>
      </c>
      <c r="AG93" s="104">
        <f>IFERROR('Model výchozí (MV)'!AG93*('MV Index'!AK9/'MV Index'!$E9),0)</f>
        <v>0</v>
      </c>
      <c r="AH93" s="104">
        <f>IFERROR('Model výchozí (MV)'!AH93*('MV Index'!AL9/'MV Index'!$E9),0)</f>
        <v>0</v>
      </c>
      <c r="AI93" s="104">
        <f>IFERROR('Model výchozí (MV)'!AI93*('MV Index'!AM9/'MV Index'!$E9),0)</f>
        <v>0</v>
      </c>
      <c r="AJ93" s="104">
        <f>IFERROR('Model výchozí (MV)'!AJ93*('MV Index'!AN9/'MV Index'!$E9),0)</f>
        <v>0</v>
      </c>
      <c r="AK93" s="104">
        <f>IFERROR('Model výchozí (MV)'!AK93*('MV Index'!AO9/'MV Index'!$E9),0)</f>
        <v>0</v>
      </c>
      <c r="AL93" s="24">
        <f t="shared" si="50"/>
        <v>0</v>
      </c>
      <c r="AM93" s="129">
        <f t="shared" si="48"/>
        <v>0</v>
      </c>
      <c r="AN93" s="888">
        <f t="shared" si="49"/>
        <v>0</v>
      </c>
      <c r="AO93" s="888">
        <f t="shared" si="49"/>
        <v>0</v>
      </c>
      <c r="AP93" s="888">
        <f t="shared" si="49"/>
        <v>0</v>
      </c>
      <c r="AQ93" s="889">
        <f t="shared" si="49"/>
        <v>1</v>
      </c>
    </row>
    <row r="94" spans="1:43" x14ac:dyDescent="0.3">
      <c r="A94" s="4">
        <f t="shared" si="47"/>
        <v>6</v>
      </c>
      <c r="B94" s="45" t="str">
        <f t="shared" si="47"/>
        <v>Pronájem a leasing vozidel</v>
      </c>
      <c r="C94" s="64" t="str">
        <f t="shared" si="47"/>
        <v/>
      </c>
      <c r="D94" s="65" t="str">
        <f t="shared" si="47"/>
        <v/>
      </c>
      <c r="E94" s="104">
        <f>IFERROR('Model výchozí (MV)'!E94*('MV Index'!I10/'MV Index'!$E10),0)</f>
        <v>0</v>
      </c>
      <c r="F94" s="104">
        <f>IFERROR('Model výchozí (MV)'!F94*('MV Index'!J10/'MV Index'!$E10),0)</f>
        <v>0</v>
      </c>
      <c r="G94" s="104">
        <f>IFERROR('Model výchozí (MV)'!G94*('MV Index'!K10/'MV Index'!$E10),0)</f>
        <v>0</v>
      </c>
      <c r="H94" s="104">
        <f>IFERROR('Model výchozí (MV)'!H94*('MV Index'!L10/'MV Index'!$E10),0)</f>
        <v>0</v>
      </c>
      <c r="I94" s="104">
        <f>IFERROR('Model výchozí (MV)'!I94*('MV Index'!M10/'MV Index'!$E10),0)</f>
        <v>0</v>
      </c>
      <c r="J94" s="104">
        <f>IFERROR('Model výchozí (MV)'!J94*('MV Index'!N10/'MV Index'!$E10),0)</f>
        <v>0</v>
      </c>
      <c r="K94" s="104">
        <f>IFERROR('Model výchozí (MV)'!K94*('MV Index'!O10/'MV Index'!$E10),0)</f>
        <v>0</v>
      </c>
      <c r="L94" s="104">
        <f>IFERROR('Model výchozí (MV)'!L94*('MV Index'!P10/'MV Index'!$E10),0)</f>
        <v>0</v>
      </c>
      <c r="M94" s="104">
        <f>IFERROR('Model výchozí (MV)'!M94*('MV Index'!Q10/'MV Index'!$E10),0)</f>
        <v>0</v>
      </c>
      <c r="N94" s="104">
        <f>IFERROR('Model výchozí (MV)'!N94*('MV Index'!R10/'MV Index'!$E10),0)</f>
        <v>0</v>
      </c>
      <c r="O94" s="104">
        <f>IFERROR('Model výchozí (MV)'!O94*('MV Index'!S10/'MV Index'!$E10),0)</f>
        <v>0</v>
      </c>
      <c r="P94" s="104">
        <f>IFERROR('Model výchozí (MV)'!P94*('MV Index'!T10/'MV Index'!$E10),0)</f>
        <v>0</v>
      </c>
      <c r="Q94" s="104">
        <f>IFERROR('Model výchozí (MV)'!Q94*('MV Index'!U10/'MV Index'!$E10),0)</f>
        <v>0</v>
      </c>
      <c r="R94" s="104">
        <f>IFERROR('Model výchozí (MV)'!R94*('MV Index'!V10/'MV Index'!$E10),0)</f>
        <v>0</v>
      </c>
      <c r="S94" s="104">
        <f>IFERROR('Model výchozí (MV)'!S94*('MV Index'!W10/'MV Index'!$E10),0)</f>
        <v>0</v>
      </c>
      <c r="T94" s="104">
        <f>IFERROR('Model výchozí (MV)'!T94*('MV Index'!X10/'MV Index'!$E10),0)</f>
        <v>0</v>
      </c>
      <c r="U94" s="104">
        <f>IFERROR('Model výchozí (MV)'!U94*('MV Index'!Y10/'MV Index'!$E10),0)</f>
        <v>0</v>
      </c>
      <c r="V94" s="104">
        <f>IFERROR('Model výchozí (MV)'!V94*('MV Index'!Z10/'MV Index'!$E10),0)</f>
        <v>0</v>
      </c>
      <c r="W94" s="104">
        <f>IFERROR('Model výchozí (MV)'!W94*('MV Index'!AA10/'MV Index'!$E10),0)</f>
        <v>0</v>
      </c>
      <c r="X94" s="104">
        <f>IFERROR('Model výchozí (MV)'!X94*('MV Index'!AB10/'MV Index'!$E10),0)</f>
        <v>0</v>
      </c>
      <c r="Y94" s="104">
        <f>IFERROR('Model výchozí (MV)'!Y94*('MV Index'!AC10/'MV Index'!$E10),0)</f>
        <v>0</v>
      </c>
      <c r="Z94" s="104">
        <f>IFERROR('Model výchozí (MV)'!Z94*('MV Index'!AD10/'MV Index'!$E10),0)</f>
        <v>0</v>
      </c>
      <c r="AA94" s="104">
        <f>IFERROR('Model výchozí (MV)'!AA94*('MV Index'!AE10/'MV Index'!$E10),0)</f>
        <v>0</v>
      </c>
      <c r="AB94" s="104">
        <f>IFERROR('Model výchozí (MV)'!AB94*('MV Index'!AF10/'MV Index'!$E10),0)</f>
        <v>0</v>
      </c>
      <c r="AC94" s="104">
        <f>IFERROR('Model výchozí (MV)'!AC94*('MV Index'!AG10/'MV Index'!$E10),0)</f>
        <v>0</v>
      </c>
      <c r="AD94" s="104">
        <f>IFERROR('Model výchozí (MV)'!AD94*('MV Index'!AH10/'MV Index'!$E10),0)</f>
        <v>0</v>
      </c>
      <c r="AE94" s="104">
        <f>IFERROR('Model výchozí (MV)'!AE94*('MV Index'!AI10/'MV Index'!$E10),0)</f>
        <v>0</v>
      </c>
      <c r="AF94" s="104">
        <f>IFERROR('Model výchozí (MV)'!AF94*('MV Index'!AJ10/'MV Index'!$E10),0)</f>
        <v>0</v>
      </c>
      <c r="AG94" s="104">
        <f>IFERROR('Model výchozí (MV)'!AG94*('MV Index'!AK10/'MV Index'!$E10),0)</f>
        <v>0</v>
      </c>
      <c r="AH94" s="104">
        <f>IFERROR('Model výchozí (MV)'!AH94*('MV Index'!AL10/'MV Index'!$E10),0)</f>
        <v>0</v>
      </c>
      <c r="AI94" s="104">
        <f>IFERROR('Model výchozí (MV)'!AI94*('MV Index'!AM10/'MV Index'!$E10),0)</f>
        <v>0</v>
      </c>
      <c r="AJ94" s="104">
        <f>IFERROR('Model výchozí (MV)'!AJ94*('MV Index'!AN10/'MV Index'!$E10),0)</f>
        <v>0</v>
      </c>
      <c r="AK94" s="104">
        <f>IFERROR('Model výchozí (MV)'!AK94*('MV Index'!AO10/'MV Index'!$E10),0)</f>
        <v>0</v>
      </c>
      <c r="AL94" s="24">
        <f t="shared" si="50"/>
        <v>0</v>
      </c>
      <c r="AM94" s="129">
        <f t="shared" si="48"/>
        <v>0</v>
      </c>
      <c r="AN94" s="888">
        <f t="shared" si="49"/>
        <v>0</v>
      </c>
      <c r="AO94" s="888">
        <f t="shared" si="49"/>
        <v>0</v>
      </c>
      <c r="AP94" s="888">
        <f t="shared" si="49"/>
        <v>1</v>
      </c>
      <c r="AQ94" s="889">
        <f t="shared" si="49"/>
        <v>0</v>
      </c>
    </row>
    <row r="95" spans="1:43" x14ac:dyDescent="0.3">
      <c r="A95" s="4">
        <f t="shared" si="47"/>
        <v>7</v>
      </c>
      <c r="B95" s="45" t="str">
        <f t="shared" si="47"/>
        <v>Mzdové náklady</v>
      </c>
      <c r="C95" s="64">
        <f t="shared" si="47"/>
        <v>7.1</v>
      </c>
      <c r="D95" s="65" t="str">
        <f t="shared" si="47"/>
        <v>Vlaková četa</v>
      </c>
      <c r="E95" s="104">
        <f>IFERROR('Model výchozí (MV)'!E95*('MV Index'!I11/'MV Index'!$E11),0)</f>
        <v>0</v>
      </c>
      <c r="F95" s="104">
        <f>IFERROR('Model výchozí (MV)'!F95*('MV Index'!J11/'MV Index'!$E11),0)</f>
        <v>0</v>
      </c>
      <c r="G95" s="104">
        <f>IFERROR('Model výchozí (MV)'!G95*('MV Index'!K11/'MV Index'!$E11),0)</f>
        <v>0</v>
      </c>
      <c r="H95" s="104">
        <f>IFERROR('Model výchozí (MV)'!H95*('MV Index'!L11/'MV Index'!$E11),0)</f>
        <v>0</v>
      </c>
      <c r="I95" s="104">
        <f>IFERROR('Model výchozí (MV)'!I95*('MV Index'!M11/'MV Index'!$E11),0)</f>
        <v>0</v>
      </c>
      <c r="J95" s="104">
        <f>IFERROR('Model výchozí (MV)'!J95*('MV Index'!N11/'MV Index'!$E11),0)</f>
        <v>0</v>
      </c>
      <c r="K95" s="104">
        <f>IFERROR('Model výchozí (MV)'!K95*('MV Index'!O11/'MV Index'!$E11),0)</f>
        <v>0</v>
      </c>
      <c r="L95" s="104">
        <f>IFERROR('Model výchozí (MV)'!L95*('MV Index'!P11/'MV Index'!$E11),0)</f>
        <v>0</v>
      </c>
      <c r="M95" s="104">
        <f>IFERROR('Model výchozí (MV)'!M95*('MV Index'!Q11/'MV Index'!$E11),0)</f>
        <v>0</v>
      </c>
      <c r="N95" s="104">
        <f>IFERROR('Model výchozí (MV)'!N95*('MV Index'!R11/'MV Index'!$E11),0)</f>
        <v>0</v>
      </c>
      <c r="O95" s="104">
        <f>IFERROR('Model výchozí (MV)'!O95*('MV Index'!S11/'MV Index'!$E11),0)</f>
        <v>0</v>
      </c>
      <c r="P95" s="104">
        <f>IFERROR('Model výchozí (MV)'!P95*('MV Index'!T11/'MV Index'!$E11),0)</f>
        <v>0</v>
      </c>
      <c r="Q95" s="104">
        <f>IFERROR('Model výchozí (MV)'!Q95*('MV Index'!U11/'MV Index'!$E11),0)</f>
        <v>0</v>
      </c>
      <c r="R95" s="104">
        <f>IFERROR('Model výchozí (MV)'!R95*('MV Index'!V11/'MV Index'!$E11),0)</f>
        <v>0</v>
      </c>
      <c r="S95" s="104">
        <f>IFERROR('Model výchozí (MV)'!S95*('MV Index'!W11/'MV Index'!$E11),0)</f>
        <v>0</v>
      </c>
      <c r="T95" s="104">
        <f>IFERROR('Model výchozí (MV)'!T95*('MV Index'!X11/'MV Index'!$E11),0)</f>
        <v>0</v>
      </c>
      <c r="U95" s="104">
        <f>IFERROR('Model výchozí (MV)'!U95*('MV Index'!Y11/'MV Index'!$E11),0)</f>
        <v>0</v>
      </c>
      <c r="V95" s="104">
        <f>IFERROR('Model výchozí (MV)'!V95*('MV Index'!Z11/'MV Index'!$E11),0)</f>
        <v>0</v>
      </c>
      <c r="W95" s="104">
        <f>IFERROR('Model výchozí (MV)'!W95*('MV Index'!AA11/'MV Index'!$E11),0)</f>
        <v>0</v>
      </c>
      <c r="X95" s="104">
        <f>IFERROR('Model výchozí (MV)'!X95*('MV Index'!AB11/'MV Index'!$E11),0)</f>
        <v>0</v>
      </c>
      <c r="Y95" s="104">
        <f>IFERROR('Model výchozí (MV)'!Y95*('MV Index'!AC11/'MV Index'!$E11),0)</f>
        <v>0</v>
      </c>
      <c r="Z95" s="104">
        <f>IFERROR('Model výchozí (MV)'!Z95*('MV Index'!AD11/'MV Index'!$E11),0)</f>
        <v>0</v>
      </c>
      <c r="AA95" s="104">
        <f>IFERROR('Model výchozí (MV)'!AA95*('MV Index'!AE11/'MV Index'!$E11),0)</f>
        <v>0</v>
      </c>
      <c r="AB95" s="104">
        <f>IFERROR('Model výchozí (MV)'!AB95*('MV Index'!AF11/'MV Index'!$E11),0)</f>
        <v>0</v>
      </c>
      <c r="AC95" s="104">
        <f>IFERROR('Model výchozí (MV)'!AC95*('MV Index'!AG11/'MV Index'!$E11),0)</f>
        <v>0</v>
      </c>
      <c r="AD95" s="104">
        <f>IFERROR('Model výchozí (MV)'!AD95*('MV Index'!AH11/'MV Index'!$E11),0)</f>
        <v>0</v>
      </c>
      <c r="AE95" s="104">
        <f>IFERROR('Model výchozí (MV)'!AE95*('MV Index'!AI11/'MV Index'!$E11),0)</f>
        <v>0</v>
      </c>
      <c r="AF95" s="104">
        <f>IFERROR('Model výchozí (MV)'!AF95*('MV Index'!AJ11/'MV Index'!$E11),0)</f>
        <v>0</v>
      </c>
      <c r="AG95" s="104">
        <f>IFERROR('Model výchozí (MV)'!AG95*('MV Index'!AK11/'MV Index'!$E11),0)</f>
        <v>0</v>
      </c>
      <c r="AH95" s="104">
        <f>IFERROR('Model výchozí (MV)'!AH95*('MV Index'!AL11/'MV Index'!$E11),0)</f>
        <v>0</v>
      </c>
      <c r="AI95" s="104">
        <f>IFERROR('Model výchozí (MV)'!AI95*('MV Index'!AM11/'MV Index'!$E11),0)</f>
        <v>0</v>
      </c>
      <c r="AJ95" s="104">
        <f>IFERROR('Model výchozí (MV)'!AJ95*('MV Index'!AN11/'MV Index'!$E11),0)</f>
        <v>0</v>
      </c>
      <c r="AK95" s="104">
        <f>IFERROR('Model výchozí (MV)'!AK95*('MV Index'!AO11/'MV Index'!$E11),0)</f>
        <v>0</v>
      </c>
      <c r="AL95" s="24">
        <f t="shared" si="50"/>
        <v>0</v>
      </c>
      <c r="AM95" s="129">
        <f t="shared" si="48"/>
        <v>0</v>
      </c>
      <c r="AN95" s="888">
        <f t="shared" si="49"/>
        <v>0</v>
      </c>
      <c r="AO95" s="888">
        <f t="shared" si="49"/>
        <v>0</v>
      </c>
      <c r="AP95" s="888">
        <f t="shared" si="49"/>
        <v>0</v>
      </c>
      <c r="AQ95" s="889">
        <f t="shared" si="49"/>
        <v>1</v>
      </c>
    </row>
    <row r="96" spans="1:43" x14ac:dyDescent="0.3">
      <c r="A96" s="4" t="str">
        <f t="shared" si="47"/>
        <v/>
      </c>
      <c r="B96" s="45" t="str">
        <f t="shared" si="47"/>
        <v/>
      </c>
      <c r="C96" s="64" t="str">
        <f t="shared" si="47"/>
        <v>7.2</v>
      </c>
      <c r="D96" s="65" t="str">
        <f t="shared" si="47"/>
        <v>Strojvedoucí</v>
      </c>
      <c r="E96" s="104">
        <f>IFERROR('Model výchozí (MV)'!E96*('MV Index'!I12/'MV Index'!$E12),0)</f>
        <v>0</v>
      </c>
      <c r="F96" s="104">
        <f>IFERROR('Model výchozí (MV)'!F96*('MV Index'!J12/'MV Index'!$E12),0)</f>
        <v>0</v>
      </c>
      <c r="G96" s="104">
        <f>IFERROR('Model výchozí (MV)'!G96*('MV Index'!K12/'MV Index'!$E12),0)</f>
        <v>0</v>
      </c>
      <c r="H96" s="104">
        <f>IFERROR('Model výchozí (MV)'!H96*('MV Index'!L12/'MV Index'!$E12),0)</f>
        <v>0</v>
      </c>
      <c r="I96" s="104">
        <f>IFERROR('Model výchozí (MV)'!I96*('MV Index'!M12/'MV Index'!$E12),0)</f>
        <v>0</v>
      </c>
      <c r="J96" s="104">
        <f>IFERROR('Model výchozí (MV)'!J96*('MV Index'!N12/'MV Index'!$E12),0)</f>
        <v>0</v>
      </c>
      <c r="K96" s="104">
        <f>IFERROR('Model výchozí (MV)'!K96*('MV Index'!O12/'MV Index'!$E12),0)</f>
        <v>0</v>
      </c>
      <c r="L96" s="104">
        <f>IFERROR('Model výchozí (MV)'!L96*('MV Index'!P12/'MV Index'!$E12),0)</f>
        <v>0</v>
      </c>
      <c r="M96" s="104">
        <f>IFERROR('Model výchozí (MV)'!M96*('MV Index'!Q12/'MV Index'!$E12),0)</f>
        <v>0</v>
      </c>
      <c r="N96" s="104">
        <f>IFERROR('Model výchozí (MV)'!N96*('MV Index'!R12/'MV Index'!$E12),0)</f>
        <v>0</v>
      </c>
      <c r="O96" s="104">
        <f>IFERROR('Model výchozí (MV)'!O96*('MV Index'!S12/'MV Index'!$E12),0)</f>
        <v>0</v>
      </c>
      <c r="P96" s="104">
        <f>IFERROR('Model výchozí (MV)'!P96*('MV Index'!T12/'MV Index'!$E12),0)</f>
        <v>0</v>
      </c>
      <c r="Q96" s="104">
        <f>IFERROR('Model výchozí (MV)'!Q96*('MV Index'!U12/'MV Index'!$E12),0)</f>
        <v>0</v>
      </c>
      <c r="R96" s="104">
        <f>IFERROR('Model výchozí (MV)'!R96*('MV Index'!V12/'MV Index'!$E12),0)</f>
        <v>0</v>
      </c>
      <c r="S96" s="104">
        <f>IFERROR('Model výchozí (MV)'!S96*('MV Index'!W12/'MV Index'!$E12),0)</f>
        <v>0</v>
      </c>
      <c r="T96" s="104">
        <f>IFERROR('Model výchozí (MV)'!T96*('MV Index'!X12/'MV Index'!$E12),0)</f>
        <v>0</v>
      </c>
      <c r="U96" s="104">
        <f>IFERROR('Model výchozí (MV)'!U96*('MV Index'!Y12/'MV Index'!$E12),0)</f>
        <v>0</v>
      </c>
      <c r="V96" s="104">
        <f>IFERROR('Model výchozí (MV)'!V96*('MV Index'!Z12/'MV Index'!$E12),0)</f>
        <v>0</v>
      </c>
      <c r="W96" s="104">
        <f>IFERROR('Model výchozí (MV)'!W96*('MV Index'!AA12/'MV Index'!$E12),0)</f>
        <v>0</v>
      </c>
      <c r="X96" s="104">
        <f>IFERROR('Model výchozí (MV)'!X96*('MV Index'!AB12/'MV Index'!$E12),0)</f>
        <v>0</v>
      </c>
      <c r="Y96" s="104">
        <f>IFERROR('Model výchozí (MV)'!Y96*('MV Index'!AC12/'MV Index'!$E12),0)</f>
        <v>0</v>
      </c>
      <c r="Z96" s="104">
        <f>IFERROR('Model výchozí (MV)'!Z96*('MV Index'!AD12/'MV Index'!$E12),0)</f>
        <v>0</v>
      </c>
      <c r="AA96" s="104">
        <f>IFERROR('Model výchozí (MV)'!AA96*('MV Index'!AE12/'MV Index'!$E12),0)</f>
        <v>0</v>
      </c>
      <c r="AB96" s="104">
        <f>IFERROR('Model výchozí (MV)'!AB96*('MV Index'!AF12/'MV Index'!$E12),0)</f>
        <v>0</v>
      </c>
      <c r="AC96" s="104">
        <f>IFERROR('Model výchozí (MV)'!AC96*('MV Index'!AG12/'MV Index'!$E12),0)</f>
        <v>0</v>
      </c>
      <c r="AD96" s="104">
        <f>IFERROR('Model výchozí (MV)'!AD96*('MV Index'!AH12/'MV Index'!$E12),0)</f>
        <v>0</v>
      </c>
      <c r="AE96" s="104">
        <f>IFERROR('Model výchozí (MV)'!AE96*('MV Index'!AI12/'MV Index'!$E12),0)</f>
        <v>0</v>
      </c>
      <c r="AF96" s="104">
        <f>IFERROR('Model výchozí (MV)'!AF96*('MV Index'!AJ12/'MV Index'!$E12),0)</f>
        <v>0</v>
      </c>
      <c r="AG96" s="104">
        <f>IFERROR('Model výchozí (MV)'!AG96*('MV Index'!AK12/'MV Index'!$E12),0)</f>
        <v>0</v>
      </c>
      <c r="AH96" s="104">
        <f>IFERROR('Model výchozí (MV)'!AH96*('MV Index'!AL12/'MV Index'!$E12),0)</f>
        <v>0</v>
      </c>
      <c r="AI96" s="104">
        <f>IFERROR('Model výchozí (MV)'!AI96*('MV Index'!AM12/'MV Index'!$E12),0)</f>
        <v>0</v>
      </c>
      <c r="AJ96" s="104">
        <f>IFERROR('Model výchozí (MV)'!AJ96*('MV Index'!AN12/'MV Index'!$E12),0)</f>
        <v>0</v>
      </c>
      <c r="AK96" s="104">
        <f>IFERROR('Model výchozí (MV)'!AK96*('MV Index'!AO12/'MV Index'!$E12),0)</f>
        <v>0</v>
      </c>
      <c r="AL96" s="24">
        <f t="shared" si="50"/>
        <v>0</v>
      </c>
      <c r="AM96" s="129">
        <f t="shared" si="48"/>
        <v>0</v>
      </c>
      <c r="AN96" s="888">
        <f t="shared" si="49"/>
        <v>0</v>
      </c>
      <c r="AO96" s="888">
        <f t="shared" si="49"/>
        <v>0</v>
      </c>
      <c r="AP96" s="888">
        <f t="shared" si="49"/>
        <v>0</v>
      </c>
      <c r="AQ96" s="889">
        <f t="shared" si="49"/>
        <v>1</v>
      </c>
    </row>
    <row r="97" spans="1:43" x14ac:dyDescent="0.3">
      <c r="A97" s="4" t="str">
        <f t="shared" si="47"/>
        <v/>
      </c>
      <c r="B97" s="45" t="str">
        <f t="shared" si="47"/>
        <v/>
      </c>
      <c r="C97" s="64" t="str">
        <f t="shared" si="47"/>
        <v>7.3</v>
      </c>
      <c r="D97" s="65" t="str">
        <f t="shared" si="47"/>
        <v>Pokladní</v>
      </c>
      <c r="E97" s="104">
        <f>IFERROR('Model výchozí (MV)'!E97*('MV Index'!I13/'MV Index'!$E13),0)</f>
        <v>0</v>
      </c>
      <c r="F97" s="104">
        <f>IFERROR('Model výchozí (MV)'!F97*('MV Index'!J13/'MV Index'!$E13),0)</f>
        <v>0</v>
      </c>
      <c r="G97" s="104">
        <f>IFERROR('Model výchozí (MV)'!G97*('MV Index'!K13/'MV Index'!$E13),0)</f>
        <v>0</v>
      </c>
      <c r="H97" s="104">
        <f>IFERROR('Model výchozí (MV)'!H97*('MV Index'!L13/'MV Index'!$E13),0)</f>
        <v>0</v>
      </c>
      <c r="I97" s="104">
        <f>IFERROR('Model výchozí (MV)'!I97*('MV Index'!M13/'MV Index'!$E13),0)</f>
        <v>0</v>
      </c>
      <c r="J97" s="104">
        <f>IFERROR('Model výchozí (MV)'!J97*('MV Index'!N13/'MV Index'!$E13),0)</f>
        <v>0</v>
      </c>
      <c r="K97" s="104">
        <f>IFERROR('Model výchozí (MV)'!K97*('MV Index'!O13/'MV Index'!$E13),0)</f>
        <v>0</v>
      </c>
      <c r="L97" s="104">
        <f>IFERROR('Model výchozí (MV)'!L97*('MV Index'!P13/'MV Index'!$E13),0)</f>
        <v>0</v>
      </c>
      <c r="M97" s="104">
        <f>IFERROR('Model výchozí (MV)'!M97*('MV Index'!Q13/'MV Index'!$E13),0)</f>
        <v>0</v>
      </c>
      <c r="N97" s="104">
        <f>IFERROR('Model výchozí (MV)'!N97*('MV Index'!R13/'MV Index'!$E13),0)</f>
        <v>0</v>
      </c>
      <c r="O97" s="104">
        <f>IFERROR('Model výchozí (MV)'!O97*('MV Index'!S13/'MV Index'!$E13),0)</f>
        <v>0</v>
      </c>
      <c r="P97" s="104">
        <f>IFERROR('Model výchozí (MV)'!P97*('MV Index'!T13/'MV Index'!$E13),0)</f>
        <v>0</v>
      </c>
      <c r="Q97" s="104">
        <f>IFERROR('Model výchozí (MV)'!Q97*('MV Index'!U13/'MV Index'!$E13),0)</f>
        <v>0</v>
      </c>
      <c r="R97" s="104">
        <f>IFERROR('Model výchozí (MV)'!R97*('MV Index'!V13/'MV Index'!$E13),0)</f>
        <v>0</v>
      </c>
      <c r="S97" s="104">
        <f>IFERROR('Model výchozí (MV)'!S97*('MV Index'!W13/'MV Index'!$E13),0)</f>
        <v>0</v>
      </c>
      <c r="T97" s="104">
        <f>IFERROR('Model výchozí (MV)'!T97*('MV Index'!X13/'MV Index'!$E13),0)</f>
        <v>0</v>
      </c>
      <c r="U97" s="104">
        <f>IFERROR('Model výchozí (MV)'!U97*('MV Index'!Y13/'MV Index'!$E13),0)</f>
        <v>0</v>
      </c>
      <c r="V97" s="104">
        <f>IFERROR('Model výchozí (MV)'!V97*('MV Index'!Z13/'MV Index'!$E13),0)</f>
        <v>0</v>
      </c>
      <c r="W97" s="104">
        <f>IFERROR('Model výchozí (MV)'!W97*('MV Index'!AA13/'MV Index'!$E13),0)</f>
        <v>0</v>
      </c>
      <c r="X97" s="104">
        <f>IFERROR('Model výchozí (MV)'!X97*('MV Index'!AB13/'MV Index'!$E13),0)</f>
        <v>0</v>
      </c>
      <c r="Y97" s="104">
        <f>IFERROR('Model výchozí (MV)'!Y97*('MV Index'!AC13/'MV Index'!$E13),0)</f>
        <v>0</v>
      </c>
      <c r="Z97" s="104">
        <f>IFERROR('Model výchozí (MV)'!Z97*('MV Index'!AD13/'MV Index'!$E13),0)</f>
        <v>0</v>
      </c>
      <c r="AA97" s="104">
        <f>IFERROR('Model výchozí (MV)'!AA97*('MV Index'!AE13/'MV Index'!$E13),0)</f>
        <v>0</v>
      </c>
      <c r="AB97" s="104">
        <f>IFERROR('Model výchozí (MV)'!AB97*('MV Index'!AF13/'MV Index'!$E13),0)</f>
        <v>0</v>
      </c>
      <c r="AC97" s="104">
        <f>IFERROR('Model výchozí (MV)'!AC97*('MV Index'!AG13/'MV Index'!$E13),0)</f>
        <v>0</v>
      </c>
      <c r="AD97" s="104">
        <f>IFERROR('Model výchozí (MV)'!AD97*('MV Index'!AH13/'MV Index'!$E13),0)</f>
        <v>0</v>
      </c>
      <c r="AE97" s="104">
        <f>IFERROR('Model výchozí (MV)'!AE97*('MV Index'!AI13/'MV Index'!$E13),0)</f>
        <v>0</v>
      </c>
      <c r="AF97" s="104">
        <f>IFERROR('Model výchozí (MV)'!AF97*('MV Index'!AJ13/'MV Index'!$E13),0)</f>
        <v>0</v>
      </c>
      <c r="AG97" s="104">
        <f>IFERROR('Model výchozí (MV)'!AG97*('MV Index'!AK13/'MV Index'!$E13),0)</f>
        <v>0</v>
      </c>
      <c r="AH97" s="104">
        <f>IFERROR('Model výchozí (MV)'!AH97*('MV Index'!AL13/'MV Index'!$E13),0)</f>
        <v>0</v>
      </c>
      <c r="AI97" s="104">
        <f>IFERROR('Model výchozí (MV)'!AI97*('MV Index'!AM13/'MV Index'!$E13),0)</f>
        <v>0</v>
      </c>
      <c r="AJ97" s="104">
        <f>IFERROR('Model výchozí (MV)'!AJ97*('MV Index'!AN13/'MV Index'!$E13),0)</f>
        <v>0</v>
      </c>
      <c r="AK97" s="104">
        <f>IFERROR('Model výchozí (MV)'!AK97*('MV Index'!AO13/'MV Index'!$E13),0)</f>
        <v>0</v>
      </c>
      <c r="AL97" s="24">
        <f t="shared" si="50"/>
        <v>0</v>
      </c>
      <c r="AM97" s="129">
        <f t="shared" si="48"/>
        <v>0</v>
      </c>
      <c r="AN97" s="888">
        <f t="shared" si="49"/>
        <v>0</v>
      </c>
      <c r="AO97" s="888">
        <f t="shared" si="49"/>
        <v>0</v>
      </c>
      <c r="AP97" s="888">
        <f t="shared" si="49"/>
        <v>0</v>
      </c>
      <c r="AQ97" s="889">
        <f t="shared" si="49"/>
        <v>1</v>
      </c>
    </row>
    <row r="98" spans="1:43" x14ac:dyDescent="0.3">
      <c r="A98" s="4" t="str">
        <f t="shared" si="47"/>
        <v/>
      </c>
      <c r="B98" s="45" t="str">
        <f t="shared" si="47"/>
        <v/>
      </c>
      <c r="C98" s="64" t="str">
        <f t="shared" si="47"/>
        <v>7.4</v>
      </c>
      <c r="D98" s="65" t="str">
        <f t="shared" si="47"/>
        <v>Ostatní zaměstnanci</v>
      </c>
      <c r="E98" s="104">
        <f>IFERROR('Model výchozí (MV)'!E98*('MV Index'!I14/'MV Index'!$E14),0)</f>
        <v>0</v>
      </c>
      <c r="F98" s="104">
        <f>IFERROR('Model výchozí (MV)'!F98*('MV Index'!J14/'MV Index'!$E14),0)</f>
        <v>0</v>
      </c>
      <c r="G98" s="104">
        <f>IFERROR('Model výchozí (MV)'!G98*('MV Index'!K14/'MV Index'!$E14),0)</f>
        <v>0</v>
      </c>
      <c r="H98" s="104">
        <f>IFERROR('Model výchozí (MV)'!H98*('MV Index'!L14/'MV Index'!$E14),0)</f>
        <v>0</v>
      </c>
      <c r="I98" s="104">
        <f>IFERROR('Model výchozí (MV)'!I98*('MV Index'!M14/'MV Index'!$E14),0)</f>
        <v>0</v>
      </c>
      <c r="J98" s="104">
        <f>IFERROR('Model výchozí (MV)'!J98*('MV Index'!N14/'MV Index'!$E14),0)</f>
        <v>0</v>
      </c>
      <c r="K98" s="104">
        <f>IFERROR('Model výchozí (MV)'!K98*('MV Index'!O14/'MV Index'!$E14),0)</f>
        <v>0</v>
      </c>
      <c r="L98" s="104">
        <f>IFERROR('Model výchozí (MV)'!L98*('MV Index'!P14/'MV Index'!$E14),0)</f>
        <v>0</v>
      </c>
      <c r="M98" s="104">
        <f>IFERROR('Model výchozí (MV)'!M98*('MV Index'!Q14/'MV Index'!$E14),0)</f>
        <v>0</v>
      </c>
      <c r="N98" s="104">
        <f>IFERROR('Model výchozí (MV)'!N98*('MV Index'!R14/'MV Index'!$E14),0)</f>
        <v>0</v>
      </c>
      <c r="O98" s="104">
        <f>IFERROR('Model výchozí (MV)'!O98*('MV Index'!S14/'MV Index'!$E14),0)</f>
        <v>0</v>
      </c>
      <c r="P98" s="104">
        <f>IFERROR('Model výchozí (MV)'!P98*('MV Index'!T14/'MV Index'!$E14),0)</f>
        <v>0</v>
      </c>
      <c r="Q98" s="104">
        <f>IFERROR('Model výchozí (MV)'!Q98*('MV Index'!U14/'MV Index'!$E14),0)</f>
        <v>0</v>
      </c>
      <c r="R98" s="104">
        <f>IFERROR('Model výchozí (MV)'!R98*('MV Index'!V14/'MV Index'!$E14),0)</f>
        <v>0</v>
      </c>
      <c r="S98" s="104">
        <f>IFERROR('Model výchozí (MV)'!S98*('MV Index'!W14/'MV Index'!$E14),0)</f>
        <v>0</v>
      </c>
      <c r="T98" s="104">
        <f>IFERROR('Model výchozí (MV)'!T98*('MV Index'!X14/'MV Index'!$E14),0)</f>
        <v>0</v>
      </c>
      <c r="U98" s="104">
        <f>IFERROR('Model výchozí (MV)'!U98*('MV Index'!Y14/'MV Index'!$E14),0)</f>
        <v>0</v>
      </c>
      <c r="V98" s="104">
        <f>IFERROR('Model výchozí (MV)'!V98*('MV Index'!Z14/'MV Index'!$E14),0)</f>
        <v>0</v>
      </c>
      <c r="W98" s="104">
        <f>IFERROR('Model výchozí (MV)'!W98*('MV Index'!AA14/'MV Index'!$E14),0)</f>
        <v>0</v>
      </c>
      <c r="X98" s="104">
        <f>IFERROR('Model výchozí (MV)'!X98*('MV Index'!AB14/'MV Index'!$E14),0)</f>
        <v>0</v>
      </c>
      <c r="Y98" s="104">
        <f>IFERROR('Model výchozí (MV)'!Y98*('MV Index'!AC14/'MV Index'!$E14),0)</f>
        <v>0</v>
      </c>
      <c r="Z98" s="104">
        <f>IFERROR('Model výchozí (MV)'!Z98*('MV Index'!AD14/'MV Index'!$E14),0)</f>
        <v>0</v>
      </c>
      <c r="AA98" s="104">
        <f>IFERROR('Model výchozí (MV)'!AA98*('MV Index'!AE14/'MV Index'!$E14),0)</f>
        <v>0</v>
      </c>
      <c r="AB98" s="104">
        <f>IFERROR('Model výchozí (MV)'!AB98*('MV Index'!AF14/'MV Index'!$E14),0)</f>
        <v>0</v>
      </c>
      <c r="AC98" s="104">
        <f>IFERROR('Model výchozí (MV)'!AC98*('MV Index'!AG14/'MV Index'!$E14),0)</f>
        <v>0</v>
      </c>
      <c r="AD98" s="104">
        <f>IFERROR('Model výchozí (MV)'!AD98*('MV Index'!AH14/'MV Index'!$E14),0)</f>
        <v>0</v>
      </c>
      <c r="AE98" s="104">
        <f>IFERROR('Model výchozí (MV)'!AE98*('MV Index'!AI14/'MV Index'!$E14),0)</f>
        <v>0</v>
      </c>
      <c r="AF98" s="104">
        <f>IFERROR('Model výchozí (MV)'!AF98*('MV Index'!AJ14/'MV Index'!$E14),0)</f>
        <v>0</v>
      </c>
      <c r="AG98" s="104">
        <f>IFERROR('Model výchozí (MV)'!AG98*('MV Index'!AK14/'MV Index'!$E14),0)</f>
        <v>0</v>
      </c>
      <c r="AH98" s="104">
        <f>IFERROR('Model výchozí (MV)'!AH98*('MV Index'!AL14/'MV Index'!$E14),0)</f>
        <v>0</v>
      </c>
      <c r="AI98" s="104">
        <f>IFERROR('Model výchozí (MV)'!AI98*('MV Index'!AM14/'MV Index'!$E14),0)</f>
        <v>0</v>
      </c>
      <c r="AJ98" s="104">
        <f>IFERROR('Model výchozí (MV)'!AJ98*('MV Index'!AN14/'MV Index'!$E14),0)</f>
        <v>0</v>
      </c>
      <c r="AK98" s="104">
        <f>IFERROR('Model výchozí (MV)'!AK98*('MV Index'!AO14/'MV Index'!$E14),0)</f>
        <v>0</v>
      </c>
      <c r="AL98" s="24">
        <f t="shared" si="50"/>
        <v>0</v>
      </c>
      <c r="AM98" s="129">
        <f t="shared" si="48"/>
        <v>0</v>
      </c>
      <c r="AN98" s="888">
        <f t="shared" si="49"/>
        <v>0</v>
      </c>
      <c r="AO98" s="888">
        <f t="shared" si="49"/>
        <v>0</v>
      </c>
      <c r="AP98" s="888">
        <f t="shared" si="49"/>
        <v>0</v>
      </c>
      <c r="AQ98" s="889">
        <f t="shared" si="49"/>
        <v>1</v>
      </c>
    </row>
    <row r="99" spans="1:43" x14ac:dyDescent="0.3">
      <c r="A99" s="4">
        <f t="shared" si="47"/>
        <v>8</v>
      </c>
      <c r="B99" s="45" t="str">
        <f t="shared" si="47"/>
        <v>Sociální a zdravotní pojištění</v>
      </c>
      <c r="C99" s="64">
        <f t="shared" si="47"/>
        <v>8.1</v>
      </c>
      <c r="D99" s="65" t="str">
        <f t="shared" si="47"/>
        <v>Vlaková četa</v>
      </c>
      <c r="E99" s="104">
        <f>IFERROR('Model výchozí (MV)'!E99*('MV Index'!I15/'MV Index'!$E15),0)</f>
        <v>0</v>
      </c>
      <c r="F99" s="104">
        <f>IFERROR('Model výchozí (MV)'!F99*('MV Index'!J15/'MV Index'!$E15),0)</f>
        <v>0</v>
      </c>
      <c r="G99" s="104">
        <f>IFERROR('Model výchozí (MV)'!G99*('MV Index'!K15/'MV Index'!$E15),0)</f>
        <v>0</v>
      </c>
      <c r="H99" s="104">
        <f>IFERROR('Model výchozí (MV)'!H99*('MV Index'!L15/'MV Index'!$E15),0)</f>
        <v>0</v>
      </c>
      <c r="I99" s="104">
        <f>IFERROR('Model výchozí (MV)'!I99*('MV Index'!M15/'MV Index'!$E15),0)</f>
        <v>0</v>
      </c>
      <c r="J99" s="104">
        <f>IFERROR('Model výchozí (MV)'!J99*('MV Index'!N15/'MV Index'!$E15),0)</f>
        <v>0</v>
      </c>
      <c r="K99" s="104">
        <f>IFERROR('Model výchozí (MV)'!K99*('MV Index'!O15/'MV Index'!$E15),0)</f>
        <v>0</v>
      </c>
      <c r="L99" s="104">
        <f>IFERROR('Model výchozí (MV)'!L99*('MV Index'!P15/'MV Index'!$E15),0)</f>
        <v>0</v>
      </c>
      <c r="M99" s="104">
        <f>IFERROR('Model výchozí (MV)'!M99*('MV Index'!Q15/'MV Index'!$E15),0)</f>
        <v>0</v>
      </c>
      <c r="N99" s="104">
        <f>IFERROR('Model výchozí (MV)'!N99*('MV Index'!R15/'MV Index'!$E15),0)</f>
        <v>0</v>
      </c>
      <c r="O99" s="104">
        <f>IFERROR('Model výchozí (MV)'!O99*('MV Index'!S15/'MV Index'!$E15),0)</f>
        <v>0</v>
      </c>
      <c r="P99" s="104">
        <f>IFERROR('Model výchozí (MV)'!P99*('MV Index'!T15/'MV Index'!$E15),0)</f>
        <v>0</v>
      </c>
      <c r="Q99" s="104">
        <f>IFERROR('Model výchozí (MV)'!Q99*('MV Index'!U15/'MV Index'!$E15),0)</f>
        <v>0</v>
      </c>
      <c r="R99" s="104">
        <f>IFERROR('Model výchozí (MV)'!R99*('MV Index'!V15/'MV Index'!$E15),0)</f>
        <v>0</v>
      </c>
      <c r="S99" s="104">
        <f>IFERROR('Model výchozí (MV)'!S99*('MV Index'!W15/'MV Index'!$E15),0)</f>
        <v>0</v>
      </c>
      <c r="T99" s="104">
        <f>IFERROR('Model výchozí (MV)'!T99*('MV Index'!X15/'MV Index'!$E15),0)</f>
        <v>0</v>
      </c>
      <c r="U99" s="104">
        <f>IFERROR('Model výchozí (MV)'!U99*('MV Index'!Y15/'MV Index'!$E15),0)</f>
        <v>0</v>
      </c>
      <c r="V99" s="104">
        <f>IFERROR('Model výchozí (MV)'!V99*('MV Index'!Z15/'MV Index'!$E15),0)</f>
        <v>0</v>
      </c>
      <c r="W99" s="104">
        <f>IFERROR('Model výchozí (MV)'!W99*('MV Index'!AA15/'MV Index'!$E15),0)</f>
        <v>0</v>
      </c>
      <c r="X99" s="104">
        <f>IFERROR('Model výchozí (MV)'!X99*('MV Index'!AB15/'MV Index'!$E15),0)</f>
        <v>0</v>
      </c>
      <c r="Y99" s="104">
        <f>IFERROR('Model výchozí (MV)'!Y99*('MV Index'!AC15/'MV Index'!$E15),0)</f>
        <v>0</v>
      </c>
      <c r="Z99" s="104">
        <f>IFERROR('Model výchozí (MV)'!Z99*('MV Index'!AD15/'MV Index'!$E15),0)</f>
        <v>0</v>
      </c>
      <c r="AA99" s="104">
        <f>IFERROR('Model výchozí (MV)'!AA99*('MV Index'!AE15/'MV Index'!$E15),0)</f>
        <v>0</v>
      </c>
      <c r="AB99" s="104">
        <f>IFERROR('Model výchozí (MV)'!AB99*('MV Index'!AF15/'MV Index'!$E15),0)</f>
        <v>0</v>
      </c>
      <c r="AC99" s="104">
        <f>IFERROR('Model výchozí (MV)'!AC99*('MV Index'!AG15/'MV Index'!$E15),0)</f>
        <v>0</v>
      </c>
      <c r="AD99" s="104">
        <f>IFERROR('Model výchozí (MV)'!AD99*('MV Index'!AH15/'MV Index'!$E15),0)</f>
        <v>0</v>
      </c>
      <c r="AE99" s="104">
        <f>IFERROR('Model výchozí (MV)'!AE99*('MV Index'!AI15/'MV Index'!$E15),0)</f>
        <v>0</v>
      </c>
      <c r="AF99" s="104">
        <f>IFERROR('Model výchozí (MV)'!AF99*('MV Index'!AJ15/'MV Index'!$E15),0)</f>
        <v>0</v>
      </c>
      <c r="AG99" s="104">
        <f>IFERROR('Model výchozí (MV)'!AG99*('MV Index'!AK15/'MV Index'!$E15),0)</f>
        <v>0</v>
      </c>
      <c r="AH99" s="104">
        <f>IFERROR('Model výchozí (MV)'!AH99*('MV Index'!AL15/'MV Index'!$E15),0)</f>
        <v>0</v>
      </c>
      <c r="AI99" s="104">
        <f>IFERROR('Model výchozí (MV)'!AI99*('MV Index'!AM15/'MV Index'!$E15),0)</f>
        <v>0</v>
      </c>
      <c r="AJ99" s="104">
        <f>IFERROR('Model výchozí (MV)'!AJ99*('MV Index'!AN15/'MV Index'!$E15),0)</f>
        <v>0</v>
      </c>
      <c r="AK99" s="104">
        <f>IFERROR('Model výchozí (MV)'!AK99*('MV Index'!AO15/'MV Index'!$E15),0)</f>
        <v>0</v>
      </c>
      <c r="AL99" s="24">
        <f t="shared" si="50"/>
        <v>0</v>
      </c>
      <c r="AM99" s="129">
        <f t="shared" si="48"/>
        <v>0</v>
      </c>
      <c r="AN99" s="888">
        <f t="shared" si="49"/>
        <v>0</v>
      </c>
      <c r="AO99" s="888">
        <f t="shared" si="49"/>
        <v>0</v>
      </c>
      <c r="AP99" s="888">
        <f t="shared" si="49"/>
        <v>0</v>
      </c>
      <c r="AQ99" s="889">
        <f t="shared" si="49"/>
        <v>1</v>
      </c>
    </row>
    <row r="100" spans="1:43" x14ac:dyDescent="0.3">
      <c r="A100" s="4" t="str">
        <f t="shared" si="47"/>
        <v/>
      </c>
      <c r="B100" s="45" t="str">
        <f t="shared" si="47"/>
        <v/>
      </c>
      <c r="C100" s="64" t="str">
        <f t="shared" si="47"/>
        <v>8.2</v>
      </c>
      <c r="D100" s="65" t="str">
        <f t="shared" si="47"/>
        <v>Strojvedoucí</v>
      </c>
      <c r="E100" s="104">
        <f>IFERROR('Model výchozí (MV)'!E100*('MV Index'!I16/'MV Index'!$E16),0)</f>
        <v>0</v>
      </c>
      <c r="F100" s="104">
        <f>IFERROR('Model výchozí (MV)'!F100*('MV Index'!J16/'MV Index'!$E16),0)</f>
        <v>0</v>
      </c>
      <c r="G100" s="104">
        <f>IFERROR('Model výchozí (MV)'!G100*('MV Index'!K16/'MV Index'!$E16),0)</f>
        <v>0</v>
      </c>
      <c r="H100" s="104">
        <f>IFERROR('Model výchozí (MV)'!H100*('MV Index'!L16/'MV Index'!$E16),0)</f>
        <v>0</v>
      </c>
      <c r="I100" s="104">
        <f>IFERROR('Model výchozí (MV)'!I100*('MV Index'!M16/'MV Index'!$E16),0)</f>
        <v>0</v>
      </c>
      <c r="J100" s="104">
        <f>IFERROR('Model výchozí (MV)'!J100*('MV Index'!N16/'MV Index'!$E16),0)</f>
        <v>0</v>
      </c>
      <c r="K100" s="104">
        <f>IFERROR('Model výchozí (MV)'!K100*('MV Index'!O16/'MV Index'!$E16),0)</f>
        <v>0</v>
      </c>
      <c r="L100" s="104">
        <f>IFERROR('Model výchozí (MV)'!L100*('MV Index'!P16/'MV Index'!$E16),0)</f>
        <v>0</v>
      </c>
      <c r="M100" s="104">
        <f>IFERROR('Model výchozí (MV)'!M100*('MV Index'!Q16/'MV Index'!$E16),0)</f>
        <v>0</v>
      </c>
      <c r="N100" s="104">
        <f>IFERROR('Model výchozí (MV)'!N100*('MV Index'!R16/'MV Index'!$E16),0)</f>
        <v>0</v>
      </c>
      <c r="O100" s="104">
        <f>IFERROR('Model výchozí (MV)'!O100*('MV Index'!S16/'MV Index'!$E16),0)</f>
        <v>0</v>
      </c>
      <c r="P100" s="104">
        <f>IFERROR('Model výchozí (MV)'!P100*('MV Index'!T16/'MV Index'!$E16),0)</f>
        <v>0</v>
      </c>
      <c r="Q100" s="104">
        <f>IFERROR('Model výchozí (MV)'!Q100*('MV Index'!U16/'MV Index'!$E16),0)</f>
        <v>0</v>
      </c>
      <c r="R100" s="104">
        <f>IFERROR('Model výchozí (MV)'!R100*('MV Index'!V16/'MV Index'!$E16),0)</f>
        <v>0</v>
      </c>
      <c r="S100" s="104">
        <f>IFERROR('Model výchozí (MV)'!S100*('MV Index'!W16/'MV Index'!$E16),0)</f>
        <v>0</v>
      </c>
      <c r="T100" s="104">
        <f>IFERROR('Model výchozí (MV)'!T100*('MV Index'!X16/'MV Index'!$E16),0)</f>
        <v>0</v>
      </c>
      <c r="U100" s="104">
        <f>IFERROR('Model výchozí (MV)'!U100*('MV Index'!Y16/'MV Index'!$E16),0)</f>
        <v>0</v>
      </c>
      <c r="V100" s="104">
        <f>IFERROR('Model výchozí (MV)'!V100*('MV Index'!Z16/'MV Index'!$E16),0)</f>
        <v>0</v>
      </c>
      <c r="W100" s="104">
        <f>IFERROR('Model výchozí (MV)'!W100*('MV Index'!AA16/'MV Index'!$E16),0)</f>
        <v>0</v>
      </c>
      <c r="X100" s="104">
        <f>IFERROR('Model výchozí (MV)'!X100*('MV Index'!AB16/'MV Index'!$E16),0)</f>
        <v>0</v>
      </c>
      <c r="Y100" s="104">
        <f>IFERROR('Model výchozí (MV)'!Y100*('MV Index'!AC16/'MV Index'!$E16),0)</f>
        <v>0</v>
      </c>
      <c r="Z100" s="104">
        <f>IFERROR('Model výchozí (MV)'!Z100*('MV Index'!AD16/'MV Index'!$E16),0)</f>
        <v>0</v>
      </c>
      <c r="AA100" s="104">
        <f>IFERROR('Model výchozí (MV)'!AA100*('MV Index'!AE16/'MV Index'!$E16),0)</f>
        <v>0</v>
      </c>
      <c r="AB100" s="104">
        <f>IFERROR('Model výchozí (MV)'!AB100*('MV Index'!AF16/'MV Index'!$E16),0)</f>
        <v>0</v>
      </c>
      <c r="AC100" s="104">
        <f>IFERROR('Model výchozí (MV)'!AC100*('MV Index'!AG16/'MV Index'!$E16),0)</f>
        <v>0</v>
      </c>
      <c r="AD100" s="104">
        <f>IFERROR('Model výchozí (MV)'!AD100*('MV Index'!AH16/'MV Index'!$E16),0)</f>
        <v>0</v>
      </c>
      <c r="AE100" s="104">
        <f>IFERROR('Model výchozí (MV)'!AE100*('MV Index'!AI16/'MV Index'!$E16),0)</f>
        <v>0</v>
      </c>
      <c r="AF100" s="104">
        <f>IFERROR('Model výchozí (MV)'!AF100*('MV Index'!AJ16/'MV Index'!$E16),0)</f>
        <v>0</v>
      </c>
      <c r="AG100" s="104">
        <f>IFERROR('Model výchozí (MV)'!AG100*('MV Index'!AK16/'MV Index'!$E16),0)</f>
        <v>0</v>
      </c>
      <c r="AH100" s="104">
        <f>IFERROR('Model výchozí (MV)'!AH100*('MV Index'!AL16/'MV Index'!$E16),0)</f>
        <v>0</v>
      </c>
      <c r="AI100" s="104">
        <f>IFERROR('Model výchozí (MV)'!AI100*('MV Index'!AM16/'MV Index'!$E16),0)</f>
        <v>0</v>
      </c>
      <c r="AJ100" s="104">
        <f>IFERROR('Model výchozí (MV)'!AJ100*('MV Index'!AN16/'MV Index'!$E16),0)</f>
        <v>0</v>
      </c>
      <c r="AK100" s="104">
        <f>IFERROR('Model výchozí (MV)'!AK100*('MV Index'!AO16/'MV Index'!$E16),0)</f>
        <v>0</v>
      </c>
      <c r="AL100" s="24">
        <f t="shared" si="50"/>
        <v>0</v>
      </c>
      <c r="AM100" s="129">
        <f t="shared" si="48"/>
        <v>0</v>
      </c>
      <c r="AN100" s="888">
        <f t="shared" si="49"/>
        <v>0</v>
      </c>
      <c r="AO100" s="888">
        <f t="shared" si="49"/>
        <v>0</v>
      </c>
      <c r="AP100" s="888">
        <f t="shared" si="49"/>
        <v>0</v>
      </c>
      <c r="AQ100" s="889">
        <f t="shared" si="49"/>
        <v>1</v>
      </c>
    </row>
    <row r="101" spans="1:43" x14ac:dyDescent="0.3">
      <c r="A101" s="4" t="str">
        <f t="shared" si="47"/>
        <v/>
      </c>
      <c r="B101" s="45" t="str">
        <f t="shared" si="47"/>
        <v/>
      </c>
      <c r="C101" s="64" t="str">
        <f t="shared" si="47"/>
        <v>8.3</v>
      </c>
      <c r="D101" s="65" t="str">
        <f t="shared" si="47"/>
        <v>Pokladní</v>
      </c>
      <c r="E101" s="104">
        <f>IFERROR('Model výchozí (MV)'!E101*('MV Index'!I17/'MV Index'!$E17),0)</f>
        <v>0</v>
      </c>
      <c r="F101" s="104">
        <f>IFERROR('Model výchozí (MV)'!F101*('MV Index'!J17/'MV Index'!$E17),0)</f>
        <v>0</v>
      </c>
      <c r="G101" s="104">
        <f>IFERROR('Model výchozí (MV)'!G101*('MV Index'!K17/'MV Index'!$E17),0)</f>
        <v>0</v>
      </c>
      <c r="H101" s="104">
        <f>IFERROR('Model výchozí (MV)'!H101*('MV Index'!L17/'MV Index'!$E17),0)</f>
        <v>0</v>
      </c>
      <c r="I101" s="104">
        <f>IFERROR('Model výchozí (MV)'!I101*('MV Index'!M17/'MV Index'!$E17),0)</f>
        <v>0</v>
      </c>
      <c r="J101" s="104">
        <f>IFERROR('Model výchozí (MV)'!J101*('MV Index'!N17/'MV Index'!$E17),0)</f>
        <v>0</v>
      </c>
      <c r="K101" s="104">
        <f>IFERROR('Model výchozí (MV)'!K101*('MV Index'!O17/'MV Index'!$E17),0)</f>
        <v>0</v>
      </c>
      <c r="L101" s="104">
        <f>IFERROR('Model výchozí (MV)'!L101*('MV Index'!P17/'MV Index'!$E17),0)</f>
        <v>0</v>
      </c>
      <c r="M101" s="104">
        <f>IFERROR('Model výchozí (MV)'!M101*('MV Index'!Q17/'MV Index'!$E17),0)</f>
        <v>0</v>
      </c>
      <c r="N101" s="104">
        <f>IFERROR('Model výchozí (MV)'!N101*('MV Index'!R17/'MV Index'!$E17),0)</f>
        <v>0</v>
      </c>
      <c r="O101" s="104">
        <f>IFERROR('Model výchozí (MV)'!O101*('MV Index'!S17/'MV Index'!$E17),0)</f>
        <v>0</v>
      </c>
      <c r="P101" s="104">
        <f>IFERROR('Model výchozí (MV)'!P101*('MV Index'!T17/'MV Index'!$E17),0)</f>
        <v>0</v>
      </c>
      <c r="Q101" s="104">
        <f>IFERROR('Model výchozí (MV)'!Q101*('MV Index'!U17/'MV Index'!$E17),0)</f>
        <v>0</v>
      </c>
      <c r="R101" s="104">
        <f>IFERROR('Model výchozí (MV)'!R101*('MV Index'!V17/'MV Index'!$E17),0)</f>
        <v>0</v>
      </c>
      <c r="S101" s="104">
        <f>IFERROR('Model výchozí (MV)'!S101*('MV Index'!W17/'MV Index'!$E17),0)</f>
        <v>0</v>
      </c>
      <c r="T101" s="104">
        <f>IFERROR('Model výchozí (MV)'!T101*('MV Index'!X17/'MV Index'!$E17),0)</f>
        <v>0</v>
      </c>
      <c r="U101" s="104">
        <f>IFERROR('Model výchozí (MV)'!U101*('MV Index'!Y17/'MV Index'!$E17),0)</f>
        <v>0</v>
      </c>
      <c r="V101" s="104">
        <f>IFERROR('Model výchozí (MV)'!V101*('MV Index'!Z17/'MV Index'!$E17),0)</f>
        <v>0</v>
      </c>
      <c r="W101" s="104">
        <f>IFERROR('Model výchozí (MV)'!W101*('MV Index'!AA17/'MV Index'!$E17),0)</f>
        <v>0</v>
      </c>
      <c r="X101" s="104">
        <f>IFERROR('Model výchozí (MV)'!X101*('MV Index'!AB17/'MV Index'!$E17),0)</f>
        <v>0</v>
      </c>
      <c r="Y101" s="104">
        <f>IFERROR('Model výchozí (MV)'!Y101*('MV Index'!AC17/'MV Index'!$E17),0)</f>
        <v>0</v>
      </c>
      <c r="Z101" s="104">
        <f>IFERROR('Model výchozí (MV)'!Z101*('MV Index'!AD17/'MV Index'!$E17),0)</f>
        <v>0</v>
      </c>
      <c r="AA101" s="104">
        <f>IFERROR('Model výchozí (MV)'!AA101*('MV Index'!AE17/'MV Index'!$E17),0)</f>
        <v>0</v>
      </c>
      <c r="AB101" s="104">
        <f>IFERROR('Model výchozí (MV)'!AB101*('MV Index'!AF17/'MV Index'!$E17),0)</f>
        <v>0</v>
      </c>
      <c r="AC101" s="104">
        <f>IFERROR('Model výchozí (MV)'!AC101*('MV Index'!AG17/'MV Index'!$E17),0)</f>
        <v>0</v>
      </c>
      <c r="AD101" s="104">
        <f>IFERROR('Model výchozí (MV)'!AD101*('MV Index'!AH17/'MV Index'!$E17),0)</f>
        <v>0</v>
      </c>
      <c r="AE101" s="104">
        <f>IFERROR('Model výchozí (MV)'!AE101*('MV Index'!AI17/'MV Index'!$E17),0)</f>
        <v>0</v>
      </c>
      <c r="AF101" s="104">
        <f>IFERROR('Model výchozí (MV)'!AF101*('MV Index'!AJ17/'MV Index'!$E17),0)</f>
        <v>0</v>
      </c>
      <c r="AG101" s="104">
        <f>IFERROR('Model výchozí (MV)'!AG101*('MV Index'!AK17/'MV Index'!$E17),0)</f>
        <v>0</v>
      </c>
      <c r="AH101" s="104">
        <f>IFERROR('Model výchozí (MV)'!AH101*('MV Index'!AL17/'MV Index'!$E17),0)</f>
        <v>0</v>
      </c>
      <c r="AI101" s="104">
        <f>IFERROR('Model výchozí (MV)'!AI101*('MV Index'!AM17/'MV Index'!$E17),0)</f>
        <v>0</v>
      </c>
      <c r="AJ101" s="104">
        <f>IFERROR('Model výchozí (MV)'!AJ101*('MV Index'!AN17/'MV Index'!$E17),0)</f>
        <v>0</v>
      </c>
      <c r="AK101" s="104">
        <f>IFERROR('Model výchozí (MV)'!AK101*('MV Index'!AO17/'MV Index'!$E17),0)</f>
        <v>0</v>
      </c>
      <c r="AL101" s="24">
        <f t="shared" si="50"/>
        <v>0</v>
      </c>
      <c r="AM101" s="129">
        <f t="shared" si="48"/>
        <v>0</v>
      </c>
      <c r="AN101" s="888">
        <f t="shared" si="49"/>
        <v>0</v>
      </c>
      <c r="AO101" s="888">
        <f t="shared" si="49"/>
        <v>0</v>
      </c>
      <c r="AP101" s="888">
        <f t="shared" si="49"/>
        <v>0</v>
      </c>
      <c r="AQ101" s="889">
        <f t="shared" si="49"/>
        <v>1</v>
      </c>
    </row>
    <row r="102" spans="1:43" x14ac:dyDescent="0.3">
      <c r="A102" s="4" t="str">
        <f t="shared" si="47"/>
        <v/>
      </c>
      <c r="B102" s="45" t="str">
        <f t="shared" si="47"/>
        <v/>
      </c>
      <c r="C102" s="64" t="str">
        <f t="shared" si="47"/>
        <v>8.4</v>
      </c>
      <c r="D102" s="65" t="str">
        <f t="shared" si="47"/>
        <v>Ostatní zaměstnanci</v>
      </c>
      <c r="E102" s="104">
        <f>IFERROR('Model výchozí (MV)'!E102*('MV Index'!I18/'MV Index'!$E18),0)</f>
        <v>0</v>
      </c>
      <c r="F102" s="104">
        <f>IFERROR('Model výchozí (MV)'!F102*('MV Index'!J18/'MV Index'!$E18),0)</f>
        <v>0</v>
      </c>
      <c r="G102" s="104">
        <f>IFERROR('Model výchozí (MV)'!G102*('MV Index'!K18/'MV Index'!$E18),0)</f>
        <v>0</v>
      </c>
      <c r="H102" s="104">
        <f>IFERROR('Model výchozí (MV)'!H102*('MV Index'!L18/'MV Index'!$E18),0)</f>
        <v>0</v>
      </c>
      <c r="I102" s="104">
        <f>IFERROR('Model výchozí (MV)'!I102*('MV Index'!M18/'MV Index'!$E18),0)</f>
        <v>0</v>
      </c>
      <c r="J102" s="104">
        <f>IFERROR('Model výchozí (MV)'!J102*('MV Index'!N18/'MV Index'!$E18),0)</f>
        <v>0</v>
      </c>
      <c r="K102" s="104">
        <f>IFERROR('Model výchozí (MV)'!K102*('MV Index'!O18/'MV Index'!$E18),0)</f>
        <v>0</v>
      </c>
      <c r="L102" s="104">
        <f>IFERROR('Model výchozí (MV)'!L102*('MV Index'!P18/'MV Index'!$E18),0)</f>
        <v>0</v>
      </c>
      <c r="M102" s="104">
        <f>IFERROR('Model výchozí (MV)'!M102*('MV Index'!Q18/'MV Index'!$E18),0)</f>
        <v>0</v>
      </c>
      <c r="N102" s="104">
        <f>IFERROR('Model výchozí (MV)'!N102*('MV Index'!R18/'MV Index'!$E18),0)</f>
        <v>0</v>
      </c>
      <c r="O102" s="104">
        <f>IFERROR('Model výchozí (MV)'!O102*('MV Index'!S18/'MV Index'!$E18),0)</f>
        <v>0</v>
      </c>
      <c r="P102" s="104">
        <f>IFERROR('Model výchozí (MV)'!P102*('MV Index'!T18/'MV Index'!$E18),0)</f>
        <v>0</v>
      </c>
      <c r="Q102" s="104">
        <f>IFERROR('Model výchozí (MV)'!Q102*('MV Index'!U18/'MV Index'!$E18),0)</f>
        <v>0</v>
      </c>
      <c r="R102" s="104">
        <f>IFERROR('Model výchozí (MV)'!R102*('MV Index'!V18/'MV Index'!$E18),0)</f>
        <v>0</v>
      </c>
      <c r="S102" s="104">
        <f>IFERROR('Model výchozí (MV)'!S102*('MV Index'!W18/'MV Index'!$E18),0)</f>
        <v>0</v>
      </c>
      <c r="T102" s="104">
        <f>IFERROR('Model výchozí (MV)'!T102*('MV Index'!X18/'MV Index'!$E18),0)</f>
        <v>0</v>
      </c>
      <c r="U102" s="104">
        <f>IFERROR('Model výchozí (MV)'!U102*('MV Index'!Y18/'MV Index'!$E18),0)</f>
        <v>0</v>
      </c>
      <c r="V102" s="104">
        <f>IFERROR('Model výchozí (MV)'!V102*('MV Index'!Z18/'MV Index'!$E18),0)</f>
        <v>0</v>
      </c>
      <c r="W102" s="104">
        <f>IFERROR('Model výchozí (MV)'!W102*('MV Index'!AA18/'MV Index'!$E18),0)</f>
        <v>0</v>
      </c>
      <c r="X102" s="104">
        <f>IFERROR('Model výchozí (MV)'!X102*('MV Index'!AB18/'MV Index'!$E18),0)</f>
        <v>0</v>
      </c>
      <c r="Y102" s="104">
        <f>IFERROR('Model výchozí (MV)'!Y102*('MV Index'!AC18/'MV Index'!$E18),0)</f>
        <v>0</v>
      </c>
      <c r="Z102" s="104">
        <f>IFERROR('Model výchozí (MV)'!Z102*('MV Index'!AD18/'MV Index'!$E18),0)</f>
        <v>0</v>
      </c>
      <c r="AA102" s="104">
        <f>IFERROR('Model výchozí (MV)'!AA102*('MV Index'!AE18/'MV Index'!$E18),0)</f>
        <v>0</v>
      </c>
      <c r="AB102" s="104">
        <f>IFERROR('Model výchozí (MV)'!AB102*('MV Index'!AF18/'MV Index'!$E18),0)</f>
        <v>0</v>
      </c>
      <c r="AC102" s="104">
        <f>IFERROR('Model výchozí (MV)'!AC102*('MV Index'!AG18/'MV Index'!$E18),0)</f>
        <v>0</v>
      </c>
      <c r="AD102" s="104">
        <f>IFERROR('Model výchozí (MV)'!AD102*('MV Index'!AH18/'MV Index'!$E18),0)</f>
        <v>0</v>
      </c>
      <c r="AE102" s="104">
        <f>IFERROR('Model výchozí (MV)'!AE102*('MV Index'!AI18/'MV Index'!$E18),0)</f>
        <v>0</v>
      </c>
      <c r="AF102" s="104">
        <f>IFERROR('Model výchozí (MV)'!AF102*('MV Index'!AJ18/'MV Index'!$E18),0)</f>
        <v>0</v>
      </c>
      <c r="AG102" s="104">
        <f>IFERROR('Model výchozí (MV)'!AG102*('MV Index'!AK18/'MV Index'!$E18),0)</f>
        <v>0</v>
      </c>
      <c r="AH102" s="104">
        <f>IFERROR('Model výchozí (MV)'!AH102*('MV Index'!AL18/'MV Index'!$E18),0)</f>
        <v>0</v>
      </c>
      <c r="AI102" s="104">
        <f>IFERROR('Model výchozí (MV)'!AI102*('MV Index'!AM18/'MV Index'!$E18),0)</f>
        <v>0</v>
      </c>
      <c r="AJ102" s="104">
        <f>IFERROR('Model výchozí (MV)'!AJ102*('MV Index'!AN18/'MV Index'!$E18),0)</f>
        <v>0</v>
      </c>
      <c r="AK102" s="104">
        <f>IFERROR('Model výchozí (MV)'!AK102*('MV Index'!AO18/'MV Index'!$E18),0)</f>
        <v>0</v>
      </c>
      <c r="AL102" s="24">
        <f t="shared" si="50"/>
        <v>0</v>
      </c>
      <c r="AM102" s="129">
        <f t="shared" si="48"/>
        <v>0</v>
      </c>
      <c r="AN102" s="888">
        <f t="shared" si="49"/>
        <v>0</v>
      </c>
      <c r="AO102" s="888">
        <f t="shared" si="49"/>
        <v>0</v>
      </c>
      <c r="AP102" s="888">
        <f t="shared" si="49"/>
        <v>0</v>
      </c>
      <c r="AQ102" s="889">
        <f t="shared" si="49"/>
        <v>1</v>
      </c>
    </row>
    <row r="103" spans="1:43" x14ac:dyDescent="0.3">
      <c r="A103" s="4">
        <f t="shared" ref="A103:D112" si="51">IF(A61="","",A61)</f>
        <v>9</v>
      </c>
      <c r="B103" s="45" t="str">
        <f t="shared" si="51"/>
        <v>Cestovné</v>
      </c>
      <c r="C103" s="64" t="str">
        <f t="shared" si="51"/>
        <v/>
      </c>
      <c r="D103" s="65" t="str">
        <f t="shared" si="51"/>
        <v/>
      </c>
      <c r="E103" s="104">
        <f>IFERROR('Model výchozí (MV)'!E103*('MV Index'!I19/'MV Index'!$E19),0)</f>
        <v>0</v>
      </c>
      <c r="F103" s="104">
        <f>IFERROR('Model výchozí (MV)'!F103*('MV Index'!J19/'MV Index'!$E19),0)</f>
        <v>0</v>
      </c>
      <c r="G103" s="104">
        <f>IFERROR('Model výchozí (MV)'!G103*('MV Index'!K19/'MV Index'!$E19),0)</f>
        <v>0</v>
      </c>
      <c r="H103" s="104">
        <f>IFERROR('Model výchozí (MV)'!H103*('MV Index'!L19/'MV Index'!$E19),0)</f>
        <v>0</v>
      </c>
      <c r="I103" s="104">
        <f>IFERROR('Model výchozí (MV)'!I103*('MV Index'!M19/'MV Index'!$E19),0)</f>
        <v>0</v>
      </c>
      <c r="J103" s="104">
        <f>IFERROR('Model výchozí (MV)'!J103*('MV Index'!N19/'MV Index'!$E19),0)</f>
        <v>0</v>
      </c>
      <c r="K103" s="104">
        <f>IFERROR('Model výchozí (MV)'!K103*('MV Index'!O19/'MV Index'!$E19),0)</f>
        <v>0</v>
      </c>
      <c r="L103" s="104">
        <f>IFERROR('Model výchozí (MV)'!L103*('MV Index'!P19/'MV Index'!$E19),0)</f>
        <v>0</v>
      </c>
      <c r="M103" s="104">
        <f>IFERROR('Model výchozí (MV)'!M103*('MV Index'!Q19/'MV Index'!$E19),0)</f>
        <v>0</v>
      </c>
      <c r="N103" s="104">
        <f>IFERROR('Model výchozí (MV)'!N103*('MV Index'!R19/'MV Index'!$E19),0)</f>
        <v>0</v>
      </c>
      <c r="O103" s="104">
        <f>IFERROR('Model výchozí (MV)'!O103*('MV Index'!S19/'MV Index'!$E19),0)</f>
        <v>0</v>
      </c>
      <c r="P103" s="104">
        <f>IFERROR('Model výchozí (MV)'!P103*('MV Index'!T19/'MV Index'!$E19),0)</f>
        <v>0</v>
      </c>
      <c r="Q103" s="104">
        <f>IFERROR('Model výchozí (MV)'!Q103*('MV Index'!U19/'MV Index'!$E19),0)</f>
        <v>0</v>
      </c>
      <c r="R103" s="104">
        <f>IFERROR('Model výchozí (MV)'!R103*('MV Index'!V19/'MV Index'!$E19),0)</f>
        <v>0</v>
      </c>
      <c r="S103" s="104">
        <f>IFERROR('Model výchozí (MV)'!S103*('MV Index'!W19/'MV Index'!$E19),0)</f>
        <v>0</v>
      </c>
      <c r="T103" s="104">
        <f>IFERROR('Model výchozí (MV)'!T103*('MV Index'!X19/'MV Index'!$E19),0)</f>
        <v>0</v>
      </c>
      <c r="U103" s="104">
        <f>IFERROR('Model výchozí (MV)'!U103*('MV Index'!Y19/'MV Index'!$E19),0)</f>
        <v>0</v>
      </c>
      <c r="V103" s="104">
        <f>IFERROR('Model výchozí (MV)'!V103*('MV Index'!Z19/'MV Index'!$E19),0)</f>
        <v>0</v>
      </c>
      <c r="W103" s="104">
        <f>IFERROR('Model výchozí (MV)'!W103*('MV Index'!AA19/'MV Index'!$E19),0)</f>
        <v>0</v>
      </c>
      <c r="X103" s="104">
        <f>IFERROR('Model výchozí (MV)'!X103*('MV Index'!AB19/'MV Index'!$E19),0)</f>
        <v>0</v>
      </c>
      <c r="Y103" s="104">
        <f>IFERROR('Model výchozí (MV)'!Y103*('MV Index'!AC19/'MV Index'!$E19),0)</f>
        <v>0</v>
      </c>
      <c r="Z103" s="104">
        <f>IFERROR('Model výchozí (MV)'!Z103*('MV Index'!AD19/'MV Index'!$E19),0)</f>
        <v>0</v>
      </c>
      <c r="AA103" s="104">
        <f>IFERROR('Model výchozí (MV)'!AA103*('MV Index'!AE19/'MV Index'!$E19),0)</f>
        <v>0</v>
      </c>
      <c r="AB103" s="104">
        <f>IFERROR('Model výchozí (MV)'!AB103*('MV Index'!AF19/'MV Index'!$E19),0)</f>
        <v>0</v>
      </c>
      <c r="AC103" s="104">
        <f>IFERROR('Model výchozí (MV)'!AC103*('MV Index'!AG19/'MV Index'!$E19),0)</f>
        <v>0</v>
      </c>
      <c r="AD103" s="104">
        <f>IFERROR('Model výchozí (MV)'!AD103*('MV Index'!AH19/'MV Index'!$E19),0)</f>
        <v>0</v>
      </c>
      <c r="AE103" s="104">
        <f>IFERROR('Model výchozí (MV)'!AE103*('MV Index'!AI19/'MV Index'!$E19),0)</f>
        <v>0</v>
      </c>
      <c r="AF103" s="104">
        <f>IFERROR('Model výchozí (MV)'!AF103*('MV Index'!AJ19/'MV Index'!$E19),0)</f>
        <v>0</v>
      </c>
      <c r="AG103" s="104">
        <f>IFERROR('Model výchozí (MV)'!AG103*('MV Index'!AK19/'MV Index'!$E19),0)</f>
        <v>0</v>
      </c>
      <c r="AH103" s="104">
        <f>IFERROR('Model výchozí (MV)'!AH103*('MV Index'!AL19/'MV Index'!$E19),0)</f>
        <v>0</v>
      </c>
      <c r="AI103" s="104">
        <f>IFERROR('Model výchozí (MV)'!AI103*('MV Index'!AM19/'MV Index'!$E19),0)</f>
        <v>0</v>
      </c>
      <c r="AJ103" s="104">
        <f>IFERROR('Model výchozí (MV)'!AJ103*('MV Index'!AN19/'MV Index'!$E19),0)</f>
        <v>0</v>
      </c>
      <c r="AK103" s="104">
        <f>IFERROR('Model výchozí (MV)'!AK103*('MV Index'!AO19/'MV Index'!$E19),0)</f>
        <v>0</v>
      </c>
      <c r="AL103" s="24">
        <f t="shared" si="50"/>
        <v>0</v>
      </c>
      <c r="AM103" s="129">
        <f t="shared" si="48"/>
        <v>0</v>
      </c>
      <c r="AN103" s="888">
        <f t="shared" ref="AN103:AQ112" si="52">AN19</f>
        <v>0</v>
      </c>
      <c r="AO103" s="888">
        <f t="shared" si="52"/>
        <v>0</v>
      </c>
      <c r="AP103" s="888">
        <f t="shared" si="52"/>
        <v>0</v>
      </c>
      <c r="AQ103" s="889">
        <f t="shared" si="52"/>
        <v>1</v>
      </c>
    </row>
    <row r="104" spans="1:43" x14ac:dyDescent="0.3">
      <c r="A104" s="4">
        <f t="shared" si="51"/>
        <v>10</v>
      </c>
      <c r="B104" s="45" t="str">
        <f t="shared" si="51"/>
        <v>Úhrada za použití dopravní cesty</v>
      </c>
      <c r="C104" s="64" t="str">
        <f t="shared" si="51"/>
        <v/>
      </c>
      <c r="D104" s="65" t="str">
        <f t="shared" si="51"/>
        <v/>
      </c>
      <c r="E104" s="104">
        <f>IFERROR('Model výchozí (MV)'!E104*('MV Index'!I20/'MV Index'!$E20),0)</f>
        <v>0</v>
      </c>
      <c r="F104" s="104">
        <f>IFERROR('Model výchozí (MV)'!F104*('MV Index'!J20/'MV Index'!$E20),0)</f>
        <v>0</v>
      </c>
      <c r="G104" s="104">
        <f>IFERROR('Model výchozí (MV)'!G104*('MV Index'!K20/'MV Index'!$E20),0)</f>
        <v>0</v>
      </c>
      <c r="H104" s="104">
        <f>IFERROR('Model výchozí (MV)'!H104*('MV Index'!L20/'MV Index'!$E20),0)</f>
        <v>0</v>
      </c>
      <c r="I104" s="104">
        <f>IFERROR('Model výchozí (MV)'!I104*('MV Index'!M20/'MV Index'!$E20),0)</f>
        <v>0</v>
      </c>
      <c r="J104" s="104">
        <f>IFERROR('Model výchozí (MV)'!J104*('MV Index'!N20/'MV Index'!$E20),0)</f>
        <v>0</v>
      </c>
      <c r="K104" s="104">
        <f>IFERROR('Model výchozí (MV)'!K104*('MV Index'!O20/'MV Index'!$E20),0)</f>
        <v>0</v>
      </c>
      <c r="L104" s="104">
        <f>IFERROR('Model výchozí (MV)'!L104*('MV Index'!P20/'MV Index'!$E20),0)</f>
        <v>0</v>
      </c>
      <c r="M104" s="104">
        <f>IFERROR('Model výchozí (MV)'!M104*('MV Index'!Q20/'MV Index'!$E20),0)</f>
        <v>0</v>
      </c>
      <c r="N104" s="104">
        <f>IFERROR('Model výchozí (MV)'!N104*('MV Index'!R20/'MV Index'!$E20),0)</f>
        <v>0</v>
      </c>
      <c r="O104" s="104">
        <f>IFERROR('Model výchozí (MV)'!O104*('MV Index'!S20/'MV Index'!$E20),0)</f>
        <v>0</v>
      </c>
      <c r="P104" s="104">
        <f>IFERROR('Model výchozí (MV)'!P104*('MV Index'!T20/'MV Index'!$E20),0)</f>
        <v>0</v>
      </c>
      <c r="Q104" s="104">
        <f>IFERROR('Model výchozí (MV)'!Q104*('MV Index'!U20/'MV Index'!$E20),0)</f>
        <v>0</v>
      </c>
      <c r="R104" s="104">
        <f>IFERROR('Model výchozí (MV)'!R104*('MV Index'!V20/'MV Index'!$E20),0)</f>
        <v>0</v>
      </c>
      <c r="S104" s="104">
        <f>IFERROR('Model výchozí (MV)'!S104*('MV Index'!W20/'MV Index'!$E20),0)</f>
        <v>0</v>
      </c>
      <c r="T104" s="104">
        <f>IFERROR('Model výchozí (MV)'!T104*('MV Index'!X20/'MV Index'!$E20),0)</f>
        <v>0</v>
      </c>
      <c r="U104" s="104">
        <f>IFERROR('Model výchozí (MV)'!U104*('MV Index'!Y20/'MV Index'!$E20),0)</f>
        <v>0</v>
      </c>
      <c r="V104" s="104">
        <f>IFERROR('Model výchozí (MV)'!V104*('MV Index'!Z20/'MV Index'!$E20),0)</f>
        <v>0</v>
      </c>
      <c r="W104" s="104">
        <f>IFERROR('Model výchozí (MV)'!W104*('MV Index'!AA20/'MV Index'!$E20),0)</f>
        <v>0</v>
      </c>
      <c r="X104" s="104">
        <f>IFERROR('Model výchozí (MV)'!X104*('MV Index'!AB20/'MV Index'!$E20),0)</f>
        <v>0</v>
      </c>
      <c r="Y104" s="104">
        <f>IFERROR('Model výchozí (MV)'!Y104*('MV Index'!AC20/'MV Index'!$E20),0)</f>
        <v>0</v>
      </c>
      <c r="Z104" s="104">
        <f>IFERROR('Model výchozí (MV)'!Z104*('MV Index'!AD20/'MV Index'!$E20),0)</f>
        <v>0</v>
      </c>
      <c r="AA104" s="104">
        <f>IFERROR('Model výchozí (MV)'!AA104*('MV Index'!AE20/'MV Index'!$E20),0)</f>
        <v>0</v>
      </c>
      <c r="AB104" s="104">
        <f>IFERROR('Model výchozí (MV)'!AB104*('MV Index'!AF20/'MV Index'!$E20),0)</f>
        <v>0</v>
      </c>
      <c r="AC104" s="104">
        <f>IFERROR('Model výchozí (MV)'!AC104*('MV Index'!AG20/'MV Index'!$E20),0)</f>
        <v>0</v>
      </c>
      <c r="AD104" s="104">
        <f>IFERROR('Model výchozí (MV)'!AD104*('MV Index'!AH20/'MV Index'!$E20),0)</f>
        <v>0</v>
      </c>
      <c r="AE104" s="104">
        <f>IFERROR('Model výchozí (MV)'!AE104*('MV Index'!AI20/'MV Index'!$E20),0)</f>
        <v>0</v>
      </c>
      <c r="AF104" s="104">
        <f>IFERROR('Model výchozí (MV)'!AF104*('MV Index'!AJ20/'MV Index'!$E20),0)</f>
        <v>0</v>
      </c>
      <c r="AG104" s="104">
        <f>IFERROR('Model výchozí (MV)'!AG104*('MV Index'!AK20/'MV Index'!$E20),0)</f>
        <v>0</v>
      </c>
      <c r="AH104" s="104">
        <f>IFERROR('Model výchozí (MV)'!AH104*('MV Index'!AL20/'MV Index'!$E20),0)</f>
        <v>0</v>
      </c>
      <c r="AI104" s="104">
        <f>IFERROR('Model výchozí (MV)'!AI104*('MV Index'!AM20/'MV Index'!$E20),0)</f>
        <v>0</v>
      </c>
      <c r="AJ104" s="104">
        <f>IFERROR('Model výchozí (MV)'!AJ104*('MV Index'!AN20/'MV Index'!$E20),0)</f>
        <v>0</v>
      </c>
      <c r="AK104" s="104">
        <f>IFERROR('Model výchozí (MV)'!AK104*('MV Index'!AO20/'MV Index'!$E20),0)</f>
        <v>0</v>
      </c>
      <c r="AL104" s="24">
        <f t="shared" si="50"/>
        <v>0</v>
      </c>
      <c r="AM104" s="129">
        <f t="shared" si="48"/>
        <v>0</v>
      </c>
      <c r="AN104" s="888">
        <f t="shared" si="52"/>
        <v>1</v>
      </c>
      <c r="AO104" s="888">
        <f t="shared" si="52"/>
        <v>0</v>
      </c>
      <c r="AP104" s="888">
        <f t="shared" si="52"/>
        <v>0</v>
      </c>
      <c r="AQ104" s="889">
        <f t="shared" si="52"/>
        <v>0</v>
      </c>
    </row>
    <row r="105" spans="1:43" x14ac:dyDescent="0.3">
      <c r="A105" s="4">
        <f t="shared" si="51"/>
        <v>11</v>
      </c>
      <c r="B105" s="45" t="str">
        <f t="shared" si="51"/>
        <v>Úhrada za použití ostatní infrastruktury</v>
      </c>
      <c r="C105" s="64" t="str">
        <f t="shared" si="51"/>
        <v/>
      </c>
      <c r="D105" s="65" t="str">
        <f t="shared" si="51"/>
        <v/>
      </c>
      <c r="E105" s="104">
        <f>IFERROR('Model výchozí (MV)'!E105*('MV Index'!I21/'MV Index'!$E21),0)</f>
        <v>0</v>
      </c>
      <c r="F105" s="104">
        <f>IFERROR('Model výchozí (MV)'!F105*('MV Index'!J21/'MV Index'!$E21),0)</f>
        <v>0</v>
      </c>
      <c r="G105" s="104">
        <f>IFERROR('Model výchozí (MV)'!G105*('MV Index'!K21/'MV Index'!$E21),0)</f>
        <v>0</v>
      </c>
      <c r="H105" s="104">
        <f>IFERROR('Model výchozí (MV)'!H105*('MV Index'!L21/'MV Index'!$E21),0)</f>
        <v>0</v>
      </c>
      <c r="I105" s="104">
        <f>IFERROR('Model výchozí (MV)'!I105*('MV Index'!M21/'MV Index'!$E21),0)</f>
        <v>0</v>
      </c>
      <c r="J105" s="104">
        <f>IFERROR('Model výchozí (MV)'!J105*('MV Index'!N21/'MV Index'!$E21),0)</f>
        <v>0</v>
      </c>
      <c r="K105" s="104">
        <f>IFERROR('Model výchozí (MV)'!K105*('MV Index'!O21/'MV Index'!$E21),0)</f>
        <v>0</v>
      </c>
      <c r="L105" s="104">
        <f>IFERROR('Model výchozí (MV)'!L105*('MV Index'!P21/'MV Index'!$E21),0)</f>
        <v>0</v>
      </c>
      <c r="M105" s="104">
        <f>IFERROR('Model výchozí (MV)'!M105*('MV Index'!Q21/'MV Index'!$E21),0)</f>
        <v>0</v>
      </c>
      <c r="N105" s="104">
        <f>IFERROR('Model výchozí (MV)'!N105*('MV Index'!R21/'MV Index'!$E21),0)</f>
        <v>0</v>
      </c>
      <c r="O105" s="104">
        <f>IFERROR('Model výchozí (MV)'!O105*('MV Index'!S21/'MV Index'!$E21),0)</f>
        <v>0</v>
      </c>
      <c r="P105" s="104">
        <f>IFERROR('Model výchozí (MV)'!P105*('MV Index'!T21/'MV Index'!$E21),0)</f>
        <v>0</v>
      </c>
      <c r="Q105" s="104">
        <f>IFERROR('Model výchozí (MV)'!Q105*('MV Index'!U21/'MV Index'!$E21),0)</f>
        <v>0</v>
      </c>
      <c r="R105" s="104">
        <f>IFERROR('Model výchozí (MV)'!R105*('MV Index'!V21/'MV Index'!$E21),0)</f>
        <v>0</v>
      </c>
      <c r="S105" s="104">
        <f>IFERROR('Model výchozí (MV)'!S105*('MV Index'!W21/'MV Index'!$E21),0)</f>
        <v>0</v>
      </c>
      <c r="T105" s="104">
        <f>IFERROR('Model výchozí (MV)'!T105*('MV Index'!X21/'MV Index'!$E21),0)</f>
        <v>0</v>
      </c>
      <c r="U105" s="104">
        <f>IFERROR('Model výchozí (MV)'!U105*('MV Index'!Y21/'MV Index'!$E21),0)</f>
        <v>0</v>
      </c>
      <c r="V105" s="104">
        <f>IFERROR('Model výchozí (MV)'!V105*('MV Index'!Z21/'MV Index'!$E21),0)</f>
        <v>0</v>
      </c>
      <c r="W105" s="104">
        <f>IFERROR('Model výchozí (MV)'!W105*('MV Index'!AA21/'MV Index'!$E21),0)</f>
        <v>0</v>
      </c>
      <c r="X105" s="104">
        <f>IFERROR('Model výchozí (MV)'!X105*('MV Index'!AB21/'MV Index'!$E21),0)</f>
        <v>0</v>
      </c>
      <c r="Y105" s="104">
        <f>IFERROR('Model výchozí (MV)'!Y105*('MV Index'!AC21/'MV Index'!$E21),0)</f>
        <v>0</v>
      </c>
      <c r="Z105" s="104">
        <f>IFERROR('Model výchozí (MV)'!Z105*('MV Index'!AD21/'MV Index'!$E21),0)</f>
        <v>0</v>
      </c>
      <c r="AA105" s="104">
        <f>IFERROR('Model výchozí (MV)'!AA105*('MV Index'!AE21/'MV Index'!$E21),0)</f>
        <v>0</v>
      </c>
      <c r="AB105" s="104">
        <f>IFERROR('Model výchozí (MV)'!AB105*('MV Index'!AF21/'MV Index'!$E21),0)</f>
        <v>0</v>
      </c>
      <c r="AC105" s="104">
        <f>IFERROR('Model výchozí (MV)'!AC105*('MV Index'!AG21/'MV Index'!$E21),0)</f>
        <v>0</v>
      </c>
      <c r="AD105" s="104">
        <f>IFERROR('Model výchozí (MV)'!AD105*('MV Index'!AH21/'MV Index'!$E21),0)</f>
        <v>0</v>
      </c>
      <c r="AE105" s="104">
        <f>IFERROR('Model výchozí (MV)'!AE105*('MV Index'!AI21/'MV Index'!$E21),0)</f>
        <v>0</v>
      </c>
      <c r="AF105" s="104">
        <f>IFERROR('Model výchozí (MV)'!AF105*('MV Index'!AJ21/'MV Index'!$E21),0)</f>
        <v>0</v>
      </c>
      <c r="AG105" s="104">
        <f>IFERROR('Model výchozí (MV)'!AG105*('MV Index'!AK21/'MV Index'!$E21),0)</f>
        <v>0</v>
      </c>
      <c r="AH105" s="104">
        <f>IFERROR('Model výchozí (MV)'!AH105*('MV Index'!AL21/'MV Index'!$E21),0)</f>
        <v>0</v>
      </c>
      <c r="AI105" s="104">
        <f>IFERROR('Model výchozí (MV)'!AI105*('MV Index'!AM21/'MV Index'!$E21),0)</f>
        <v>0</v>
      </c>
      <c r="AJ105" s="104">
        <f>IFERROR('Model výchozí (MV)'!AJ105*('MV Index'!AN21/'MV Index'!$E21),0)</f>
        <v>0</v>
      </c>
      <c r="AK105" s="104">
        <f>IFERROR('Model výchozí (MV)'!AK105*('MV Index'!AO21/'MV Index'!$E21),0)</f>
        <v>0</v>
      </c>
      <c r="AL105" s="24">
        <f t="shared" si="50"/>
        <v>0</v>
      </c>
      <c r="AM105" s="129">
        <f t="shared" si="48"/>
        <v>0</v>
      </c>
      <c r="AN105" s="888">
        <f t="shared" si="52"/>
        <v>1</v>
      </c>
      <c r="AO105" s="888">
        <f t="shared" si="52"/>
        <v>0</v>
      </c>
      <c r="AP105" s="888">
        <f t="shared" si="52"/>
        <v>0</v>
      </c>
      <c r="AQ105" s="889">
        <f t="shared" si="52"/>
        <v>0</v>
      </c>
    </row>
    <row r="106" spans="1:43" x14ac:dyDescent="0.3">
      <c r="A106" s="4">
        <f t="shared" si="51"/>
        <v>12</v>
      </c>
      <c r="B106" s="45" t="str">
        <f t="shared" si="51"/>
        <v>Ostatní přímé náklady</v>
      </c>
      <c r="C106" s="64" t="str">
        <f t="shared" si="51"/>
        <v>12.1</v>
      </c>
      <c r="D106" s="65" t="str">
        <f t="shared" si="51"/>
        <v>Finanční náklady</v>
      </c>
      <c r="E106" s="104">
        <f>IFERROR('Model výchozí (MV)'!E106*('MV Index'!I22/'MV Index'!$E22),0)</f>
        <v>0</v>
      </c>
      <c r="F106" s="104">
        <f>IFERROR('Model výchozí (MV)'!F106*('MV Index'!J22/'MV Index'!$E22),0)</f>
        <v>0</v>
      </c>
      <c r="G106" s="104">
        <f>IFERROR('Model výchozí (MV)'!G106*('MV Index'!K22/'MV Index'!$E22),0)</f>
        <v>0</v>
      </c>
      <c r="H106" s="104">
        <f>IFERROR('Model výchozí (MV)'!H106*('MV Index'!L22/'MV Index'!$E22),0)</f>
        <v>0</v>
      </c>
      <c r="I106" s="104">
        <f>IFERROR('Model výchozí (MV)'!I106*('MV Index'!M22/'MV Index'!$E22),0)</f>
        <v>0</v>
      </c>
      <c r="J106" s="104">
        <f>IFERROR('Model výchozí (MV)'!J106*('MV Index'!N22/'MV Index'!$E22),0)</f>
        <v>0</v>
      </c>
      <c r="K106" s="104">
        <f>IFERROR('Model výchozí (MV)'!K106*('MV Index'!O22/'MV Index'!$E22),0)</f>
        <v>0</v>
      </c>
      <c r="L106" s="104">
        <f>IFERROR('Model výchozí (MV)'!L106*('MV Index'!P22/'MV Index'!$E22),0)</f>
        <v>0</v>
      </c>
      <c r="M106" s="104">
        <f>IFERROR('Model výchozí (MV)'!M106*('MV Index'!Q22/'MV Index'!$E22),0)</f>
        <v>0</v>
      </c>
      <c r="N106" s="104">
        <f>IFERROR('Model výchozí (MV)'!N106*('MV Index'!R22/'MV Index'!$E22),0)</f>
        <v>0</v>
      </c>
      <c r="O106" s="104">
        <f>IFERROR('Model výchozí (MV)'!O106*('MV Index'!S22/'MV Index'!$E22),0)</f>
        <v>0</v>
      </c>
      <c r="P106" s="104">
        <f>IFERROR('Model výchozí (MV)'!P106*('MV Index'!T22/'MV Index'!$E22),0)</f>
        <v>0</v>
      </c>
      <c r="Q106" s="104">
        <f>IFERROR('Model výchozí (MV)'!Q106*('MV Index'!U22/'MV Index'!$E22),0)</f>
        <v>0</v>
      </c>
      <c r="R106" s="104">
        <f>IFERROR('Model výchozí (MV)'!R106*('MV Index'!V22/'MV Index'!$E22),0)</f>
        <v>0</v>
      </c>
      <c r="S106" s="104">
        <f>IFERROR('Model výchozí (MV)'!S106*('MV Index'!W22/'MV Index'!$E22),0)</f>
        <v>0</v>
      </c>
      <c r="T106" s="104">
        <f>IFERROR('Model výchozí (MV)'!T106*('MV Index'!X22/'MV Index'!$E22),0)</f>
        <v>0</v>
      </c>
      <c r="U106" s="104">
        <f>IFERROR('Model výchozí (MV)'!U106*('MV Index'!Y22/'MV Index'!$E22),0)</f>
        <v>0</v>
      </c>
      <c r="V106" s="104">
        <f>IFERROR('Model výchozí (MV)'!V106*('MV Index'!Z22/'MV Index'!$E22),0)</f>
        <v>0</v>
      </c>
      <c r="W106" s="104">
        <f>IFERROR('Model výchozí (MV)'!W106*('MV Index'!AA22/'MV Index'!$E22),0)</f>
        <v>0</v>
      </c>
      <c r="X106" s="104">
        <f>IFERROR('Model výchozí (MV)'!X106*('MV Index'!AB22/'MV Index'!$E22),0)</f>
        <v>0</v>
      </c>
      <c r="Y106" s="104">
        <f>IFERROR('Model výchozí (MV)'!Y106*('MV Index'!AC22/'MV Index'!$E22),0)</f>
        <v>0</v>
      </c>
      <c r="Z106" s="104">
        <f>IFERROR('Model výchozí (MV)'!Z106*('MV Index'!AD22/'MV Index'!$E22),0)</f>
        <v>0</v>
      </c>
      <c r="AA106" s="104">
        <f>IFERROR('Model výchozí (MV)'!AA106*('MV Index'!AE22/'MV Index'!$E22),0)</f>
        <v>0</v>
      </c>
      <c r="AB106" s="104">
        <f>IFERROR('Model výchozí (MV)'!AB106*('MV Index'!AF22/'MV Index'!$E22),0)</f>
        <v>0</v>
      </c>
      <c r="AC106" s="104">
        <f>IFERROR('Model výchozí (MV)'!AC106*('MV Index'!AG22/'MV Index'!$E22),0)</f>
        <v>0</v>
      </c>
      <c r="AD106" s="104">
        <f>IFERROR('Model výchozí (MV)'!AD106*('MV Index'!AH22/'MV Index'!$E22),0)</f>
        <v>0</v>
      </c>
      <c r="AE106" s="104">
        <f>IFERROR('Model výchozí (MV)'!AE106*('MV Index'!AI22/'MV Index'!$E22),0)</f>
        <v>0</v>
      </c>
      <c r="AF106" s="104">
        <f>IFERROR('Model výchozí (MV)'!AF106*('MV Index'!AJ22/'MV Index'!$E22),0)</f>
        <v>0</v>
      </c>
      <c r="AG106" s="104">
        <f>IFERROR('Model výchozí (MV)'!AG106*('MV Index'!AK22/'MV Index'!$E22),0)</f>
        <v>0</v>
      </c>
      <c r="AH106" s="104">
        <f>IFERROR('Model výchozí (MV)'!AH106*('MV Index'!AL22/'MV Index'!$E22),0)</f>
        <v>0</v>
      </c>
      <c r="AI106" s="104">
        <f>IFERROR('Model výchozí (MV)'!AI106*('MV Index'!AM22/'MV Index'!$E22),0)</f>
        <v>0</v>
      </c>
      <c r="AJ106" s="104">
        <f>IFERROR('Model výchozí (MV)'!AJ106*('MV Index'!AN22/'MV Index'!$E22),0)</f>
        <v>0</v>
      </c>
      <c r="AK106" s="104">
        <f>IFERROR('Model výchozí (MV)'!AK106*('MV Index'!AO22/'MV Index'!$E22),0)</f>
        <v>0</v>
      </c>
      <c r="AL106" s="24">
        <f t="shared" si="50"/>
        <v>0</v>
      </c>
      <c r="AM106" s="129">
        <f t="shared" si="48"/>
        <v>0</v>
      </c>
      <c r="AN106" s="888">
        <f t="shared" si="52"/>
        <v>0</v>
      </c>
      <c r="AO106" s="888">
        <f t="shared" si="52"/>
        <v>0</v>
      </c>
      <c r="AP106" s="888">
        <f t="shared" si="52"/>
        <v>1</v>
      </c>
      <c r="AQ106" s="889">
        <f t="shared" si="52"/>
        <v>0</v>
      </c>
    </row>
    <row r="107" spans="1:43" x14ac:dyDescent="0.3">
      <c r="A107" s="4" t="str">
        <f t="shared" si="51"/>
        <v/>
      </c>
      <c r="B107" s="45" t="str">
        <f t="shared" si="51"/>
        <v/>
      </c>
      <c r="C107" s="64" t="str">
        <f t="shared" si="51"/>
        <v>12.2</v>
      </c>
      <c r="D107" s="65" t="str">
        <f t="shared" si="51"/>
        <v>Ostatní</v>
      </c>
      <c r="E107" s="104">
        <f>IFERROR('Model výchozí (MV)'!E107*('MV Index'!I23/'MV Index'!$E23),0)</f>
        <v>0</v>
      </c>
      <c r="F107" s="104">
        <f>IFERROR('Model výchozí (MV)'!F107*('MV Index'!J23/'MV Index'!$E23),0)</f>
        <v>0</v>
      </c>
      <c r="G107" s="104">
        <f>IFERROR('Model výchozí (MV)'!G107*('MV Index'!K23/'MV Index'!$E23),0)</f>
        <v>0</v>
      </c>
      <c r="H107" s="104">
        <f>IFERROR('Model výchozí (MV)'!H107*('MV Index'!L23/'MV Index'!$E23),0)</f>
        <v>0</v>
      </c>
      <c r="I107" s="104">
        <f>IFERROR('Model výchozí (MV)'!I107*('MV Index'!M23/'MV Index'!$E23),0)</f>
        <v>0</v>
      </c>
      <c r="J107" s="104">
        <f>IFERROR('Model výchozí (MV)'!J107*('MV Index'!N23/'MV Index'!$E23),0)</f>
        <v>0</v>
      </c>
      <c r="K107" s="104">
        <f>IFERROR('Model výchozí (MV)'!K107*('MV Index'!O23/'MV Index'!$E23),0)</f>
        <v>0</v>
      </c>
      <c r="L107" s="104">
        <f>IFERROR('Model výchozí (MV)'!L107*('MV Index'!P23/'MV Index'!$E23),0)</f>
        <v>0</v>
      </c>
      <c r="M107" s="104">
        <f>IFERROR('Model výchozí (MV)'!M107*('MV Index'!Q23/'MV Index'!$E23),0)</f>
        <v>0</v>
      </c>
      <c r="N107" s="104">
        <f>IFERROR('Model výchozí (MV)'!N107*('MV Index'!R23/'MV Index'!$E23),0)</f>
        <v>0</v>
      </c>
      <c r="O107" s="104">
        <f>IFERROR('Model výchozí (MV)'!O107*('MV Index'!S23/'MV Index'!$E23),0)</f>
        <v>0</v>
      </c>
      <c r="P107" s="104">
        <f>IFERROR('Model výchozí (MV)'!P107*('MV Index'!T23/'MV Index'!$E23),0)</f>
        <v>0</v>
      </c>
      <c r="Q107" s="104">
        <f>IFERROR('Model výchozí (MV)'!Q107*('MV Index'!U23/'MV Index'!$E23),0)</f>
        <v>0</v>
      </c>
      <c r="R107" s="104">
        <f>IFERROR('Model výchozí (MV)'!R107*('MV Index'!V23/'MV Index'!$E23),0)</f>
        <v>0</v>
      </c>
      <c r="S107" s="104">
        <f>IFERROR('Model výchozí (MV)'!S107*('MV Index'!W23/'MV Index'!$E23),0)</f>
        <v>0</v>
      </c>
      <c r="T107" s="104">
        <f>IFERROR('Model výchozí (MV)'!T107*('MV Index'!X23/'MV Index'!$E23),0)</f>
        <v>0</v>
      </c>
      <c r="U107" s="104">
        <f>IFERROR('Model výchozí (MV)'!U107*('MV Index'!Y23/'MV Index'!$E23),0)</f>
        <v>0</v>
      </c>
      <c r="V107" s="104">
        <f>IFERROR('Model výchozí (MV)'!V107*('MV Index'!Z23/'MV Index'!$E23),0)</f>
        <v>0</v>
      </c>
      <c r="W107" s="104">
        <f>IFERROR('Model výchozí (MV)'!W107*('MV Index'!AA23/'MV Index'!$E23),0)</f>
        <v>0</v>
      </c>
      <c r="X107" s="104">
        <f>IFERROR('Model výchozí (MV)'!X107*('MV Index'!AB23/'MV Index'!$E23),0)</f>
        <v>0</v>
      </c>
      <c r="Y107" s="104">
        <f>IFERROR('Model výchozí (MV)'!Y107*('MV Index'!AC23/'MV Index'!$E23),0)</f>
        <v>0</v>
      </c>
      <c r="Z107" s="104">
        <f>IFERROR('Model výchozí (MV)'!Z107*('MV Index'!AD23/'MV Index'!$E23),0)</f>
        <v>0</v>
      </c>
      <c r="AA107" s="104">
        <f>IFERROR('Model výchozí (MV)'!AA107*('MV Index'!AE23/'MV Index'!$E23),0)</f>
        <v>0</v>
      </c>
      <c r="AB107" s="104">
        <f>IFERROR('Model výchozí (MV)'!AB107*('MV Index'!AF23/'MV Index'!$E23),0)</f>
        <v>0</v>
      </c>
      <c r="AC107" s="104">
        <f>IFERROR('Model výchozí (MV)'!AC107*('MV Index'!AG23/'MV Index'!$E23),0)</f>
        <v>0</v>
      </c>
      <c r="AD107" s="104">
        <f>IFERROR('Model výchozí (MV)'!AD107*('MV Index'!AH23/'MV Index'!$E23),0)</f>
        <v>0</v>
      </c>
      <c r="AE107" s="104">
        <f>IFERROR('Model výchozí (MV)'!AE107*('MV Index'!AI23/'MV Index'!$E23),0)</f>
        <v>0</v>
      </c>
      <c r="AF107" s="104">
        <f>IFERROR('Model výchozí (MV)'!AF107*('MV Index'!AJ23/'MV Index'!$E23),0)</f>
        <v>0</v>
      </c>
      <c r="AG107" s="104">
        <f>IFERROR('Model výchozí (MV)'!AG107*('MV Index'!AK23/'MV Index'!$E23),0)</f>
        <v>0</v>
      </c>
      <c r="AH107" s="104">
        <f>IFERROR('Model výchozí (MV)'!AH107*('MV Index'!AL23/'MV Index'!$E23),0)</f>
        <v>0</v>
      </c>
      <c r="AI107" s="104">
        <f>IFERROR('Model výchozí (MV)'!AI107*('MV Index'!AM23/'MV Index'!$E23),0)</f>
        <v>0</v>
      </c>
      <c r="AJ107" s="104">
        <f>IFERROR('Model výchozí (MV)'!AJ107*('MV Index'!AN23/'MV Index'!$E23),0)</f>
        <v>0</v>
      </c>
      <c r="AK107" s="104">
        <f>IFERROR('Model výchozí (MV)'!AK107*('MV Index'!AO23/'MV Index'!$E23),0)</f>
        <v>0</v>
      </c>
      <c r="AL107" s="24">
        <f t="shared" si="50"/>
        <v>0</v>
      </c>
      <c r="AM107" s="129">
        <f t="shared" si="48"/>
        <v>0</v>
      </c>
      <c r="AN107" s="888">
        <f t="shared" si="52"/>
        <v>0</v>
      </c>
      <c r="AO107" s="888">
        <f t="shared" si="52"/>
        <v>0</v>
      </c>
      <c r="AP107" s="888">
        <f t="shared" si="52"/>
        <v>0</v>
      </c>
      <c r="AQ107" s="889">
        <f t="shared" si="52"/>
        <v>1</v>
      </c>
    </row>
    <row r="108" spans="1:43" x14ac:dyDescent="0.3">
      <c r="A108" s="4">
        <f t="shared" si="51"/>
        <v>13</v>
      </c>
      <c r="B108" s="45" t="str">
        <f t="shared" si="51"/>
        <v>Ostatní služby</v>
      </c>
      <c r="C108" s="340" t="str">
        <f t="shared" si="51"/>
        <v>13.1</v>
      </c>
      <c r="D108" s="65" t="str">
        <f t="shared" si="51"/>
        <v>Ostraha</v>
      </c>
      <c r="E108" s="104">
        <f>IFERROR('Model výchozí (MV)'!E108*('MV Index'!I24/'MV Index'!$E24),0)</f>
        <v>0</v>
      </c>
      <c r="F108" s="104">
        <f>IFERROR('Model výchozí (MV)'!F108*('MV Index'!J24/'MV Index'!$E24),0)</f>
        <v>0</v>
      </c>
      <c r="G108" s="104">
        <f>IFERROR('Model výchozí (MV)'!G108*('MV Index'!K24/'MV Index'!$E24),0)</f>
        <v>0</v>
      </c>
      <c r="H108" s="104">
        <f>IFERROR('Model výchozí (MV)'!H108*('MV Index'!L24/'MV Index'!$E24),0)</f>
        <v>0</v>
      </c>
      <c r="I108" s="104">
        <f>IFERROR('Model výchozí (MV)'!I108*('MV Index'!M24/'MV Index'!$E24),0)</f>
        <v>0</v>
      </c>
      <c r="J108" s="104">
        <f>IFERROR('Model výchozí (MV)'!J108*('MV Index'!N24/'MV Index'!$E24),0)</f>
        <v>0</v>
      </c>
      <c r="K108" s="104">
        <f>IFERROR('Model výchozí (MV)'!K108*('MV Index'!O24/'MV Index'!$E24),0)</f>
        <v>0</v>
      </c>
      <c r="L108" s="104">
        <f>IFERROR('Model výchozí (MV)'!L108*('MV Index'!P24/'MV Index'!$E24),0)</f>
        <v>0</v>
      </c>
      <c r="M108" s="104">
        <f>IFERROR('Model výchozí (MV)'!M108*('MV Index'!Q24/'MV Index'!$E24),0)</f>
        <v>0</v>
      </c>
      <c r="N108" s="104">
        <f>IFERROR('Model výchozí (MV)'!N108*('MV Index'!R24/'MV Index'!$E24),0)</f>
        <v>0</v>
      </c>
      <c r="O108" s="104">
        <f>IFERROR('Model výchozí (MV)'!O108*('MV Index'!S24/'MV Index'!$E24),0)</f>
        <v>0</v>
      </c>
      <c r="P108" s="104">
        <f>IFERROR('Model výchozí (MV)'!P108*('MV Index'!T24/'MV Index'!$E24),0)</f>
        <v>0</v>
      </c>
      <c r="Q108" s="104">
        <f>IFERROR('Model výchozí (MV)'!Q108*('MV Index'!U24/'MV Index'!$E24),0)</f>
        <v>0</v>
      </c>
      <c r="R108" s="104">
        <f>IFERROR('Model výchozí (MV)'!R108*('MV Index'!V24/'MV Index'!$E24),0)</f>
        <v>0</v>
      </c>
      <c r="S108" s="104">
        <f>IFERROR('Model výchozí (MV)'!S108*('MV Index'!W24/'MV Index'!$E24),0)</f>
        <v>0</v>
      </c>
      <c r="T108" s="104">
        <f>IFERROR('Model výchozí (MV)'!T108*('MV Index'!X24/'MV Index'!$E24),0)</f>
        <v>0</v>
      </c>
      <c r="U108" s="104">
        <f>IFERROR('Model výchozí (MV)'!U108*('MV Index'!Y24/'MV Index'!$E24),0)</f>
        <v>0</v>
      </c>
      <c r="V108" s="104">
        <f>IFERROR('Model výchozí (MV)'!V108*('MV Index'!Z24/'MV Index'!$E24),0)</f>
        <v>0</v>
      </c>
      <c r="W108" s="104">
        <f>IFERROR('Model výchozí (MV)'!W108*('MV Index'!AA24/'MV Index'!$E24),0)</f>
        <v>0</v>
      </c>
      <c r="X108" s="104">
        <f>IFERROR('Model výchozí (MV)'!X108*('MV Index'!AB24/'MV Index'!$E24),0)</f>
        <v>0</v>
      </c>
      <c r="Y108" s="104">
        <f>IFERROR('Model výchozí (MV)'!Y108*('MV Index'!AC24/'MV Index'!$E24),0)</f>
        <v>0</v>
      </c>
      <c r="Z108" s="104">
        <f>IFERROR('Model výchozí (MV)'!Z108*('MV Index'!AD24/'MV Index'!$E24),0)</f>
        <v>0</v>
      </c>
      <c r="AA108" s="104">
        <f>IFERROR('Model výchozí (MV)'!AA108*('MV Index'!AE24/'MV Index'!$E24),0)</f>
        <v>0</v>
      </c>
      <c r="AB108" s="104">
        <f>IFERROR('Model výchozí (MV)'!AB108*('MV Index'!AF24/'MV Index'!$E24),0)</f>
        <v>0</v>
      </c>
      <c r="AC108" s="104">
        <f>IFERROR('Model výchozí (MV)'!AC108*('MV Index'!AG24/'MV Index'!$E24),0)</f>
        <v>0</v>
      </c>
      <c r="AD108" s="104">
        <f>IFERROR('Model výchozí (MV)'!AD108*('MV Index'!AH24/'MV Index'!$E24),0)</f>
        <v>0</v>
      </c>
      <c r="AE108" s="104">
        <f>IFERROR('Model výchozí (MV)'!AE108*('MV Index'!AI24/'MV Index'!$E24),0)</f>
        <v>0</v>
      </c>
      <c r="AF108" s="104">
        <f>IFERROR('Model výchozí (MV)'!AF108*('MV Index'!AJ24/'MV Index'!$E24),0)</f>
        <v>0</v>
      </c>
      <c r="AG108" s="104">
        <f>IFERROR('Model výchozí (MV)'!AG108*('MV Index'!AK24/'MV Index'!$E24),0)</f>
        <v>0</v>
      </c>
      <c r="AH108" s="104">
        <f>IFERROR('Model výchozí (MV)'!AH108*('MV Index'!AL24/'MV Index'!$E24),0)</f>
        <v>0</v>
      </c>
      <c r="AI108" s="104">
        <f>IFERROR('Model výchozí (MV)'!AI108*('MV Index'!AM24/'MV Index'!$E24),0)</f>
        <v>0</v>
      </c>
      <c r="AJ108" s="104">
        <f>IFERROR('Model výchozí (MV)'!AJ108*('MV Index'!AN24/'MV Index'!$E24),0)</f>
        <v>0</v>
      </c>
      <c r="AK108" s="104">
        <f>IFERROR('Model výchozí (MV)'!AK108*('MV Index'!AO24/'MV Index'!$E24),0)</f>
        <v>0</v>
      </c>
      <c r="AL108" s="24">
        <f t="shared" si="50"/>
        <v>0</v>
      </c>
      <c r="AM108" s="129">
        <f t="shared" si="48"/>
        <v>0</v>
      </c>
      <c r="AN108" s="888">
        <f t="shared" si="52"/>
        <v>0</v>
      </c>
      <c r="AO108" s="888">
        <f t="shared" si="52"/>
        <v>0</v>
      </c>
      <c r="AP108" s="888">
        <f t="shared" si="52"/>
        <v>0</v>
      </c>
      <c r="AQ108" s="889">
        <f t="shared" si="52"/>
        <v>1</v>
      </c>
    </row>
    <row r="109" spans="1:43" x14ac:dyDescent="0.3">
      <c r="A109" s="4"/>
      <c r="B109" s="45"/>
      <c r="C109" s="340" t="str">
        <f t="shared" si="51"/>
        <v>13.2</v>
      </c>
      <c r="D109" s="65" t="str">
        <f t="shared" si="51"/>
        <v>Ostatní služby</v>
      </c>
      <c r="E109" s="104">
        <f>IFERROR('Model výchozí (MV)'!E109*('MV Index'!I25/'MV Index'!$E25),0)</f>
        <v>0</v>
      </c>
      <c r="F109" s="104">
        <f>IFERROR('Model výchozí (MV)'!F109*('MV Index'!J25/'MV Index'!$E25),0)</f>
        <v>0</v>
      </c>
      <c r="G109" s="104">
        <f>IFERROR('Model výchozí (MV)'!G109*('MV Index'!K25/'MV Index'!$E25),0)</f>
        <v>0</v>
      </c>
      <c r="H109" s="104">
        <f>IFERROR('Model výchozí (MV)'!H109*('MV Index'!L25/'MV Index'!$E25),0)</f>
        <v>0</v>
      </c>
      <c r="I109" s="104">
        <f>IFERROR('Model výchozí (MV)'!I109*('MV Index'!M25/'MV Index'!$E25),0)</f>
        <v>0</v>
      </c>
      <c r="J109" s="104">
        <f>IFERROR('Model výchozí (MV)'!J109*('MV Index'!N25/'MV Index'!$E25),0)</f>
        <v>0</v>
      </c>
      <c r="K109" s="104">
        <f>IFERROR('Model výchozí (MV)'!K109*('MV Index'!O25/'MV Index'!$E25),0)</f>
        <v>0</v>
      </c>
      <c r="L109" s="104">
        <f>IFERROR('Model výchozí (MV)'!L109*('MV Index'!P25/'MV Index'!$E25),0)</f>
        <v>0</v>
      </c>
      <c r="M109" s="104">
        <f>IFERROR('Model výchozí (MV)'!M109*('MV Index'!Q25/'MV Index'!$E25),0)</f>
        <v>0</v>
      </c>
      <c r="N109" s="104">
        <f>IFERROR('Model výchozí (MV)'!N109*('MV Index'!R25/'MV Index'!$E25),0)</f>
        <v>0</v>
      </c>
      <c r="O109" s="104">
        <f>IFERROR('Model výchozí (MV)'!O109*('MV Index'!S25/'MV Index'!$E25),0)</f>
        <v>0</v>
      </c>
      <c r="P109" s="104">
        <f>IFERROR('Model výchozí (MV)'!P109*('MV Index'!T25/'MV Index'!$E25),0)</f>
        <v>0</v>
      </c>
      <c r="Q109" s="104">
        <f>IFERROR('Model výchozí (MV)'!Q109*('MV Index'!U25/'MV Index'!$E25),0)</f>
        <v>0</v>
      </c>
      <c r="R109" s="104">
        <f>IFERROR('Model výchozí (MV)'!R109*('MV Index'!V25/'MV Index'!$E25),0)</f>
        <v>0</v>
      </c>
      <c r="S109" s="104">
        <f>IFERROR('Model výchozí (MV)'!S109*('MV Index'!W25/'MV Index'!$E25),0)</f>
        <v>0</v>
      </c>
      <c r="T109" s="104">
        <f>IFERROR('Model výchozí (MV)'!T109*('MV Index'!X25/'MV Index'!$E25),0)</f>
        <v>0</v>
      </c>
      <c r="U109" s="104">
        <f>IFERROR('Model výchozí (MV)'!U109*('MV Index'!Y25/'MV Index'!$E25),0)</f>
        <v>0</v>
      </c>
      <c r="V109" s="104">
        <f>IFERROR('Model výchozí (MV)'!V109*('MV Index'!Z25/'MV Index'!$E25),0)</f>
        <v>0</v>
      </c>
      <c r="W109" s="104">
        <f>IFERROR('Model výchozí (MV)'!W109*('MV Index'!AA25/'MV Index'!$E25),0)</f>
        <v>0</v>
      </c>
      <c r="X109" s="104">
        <f>IFERROR('Model výchozí (MV)'!X109*('MV Index'!AB25/'MV Index'!$E25),0)</f>
        <v>0</v>
      </c>
      <c r="Y109" s="104">
        <f>IFERROR('Model výchozí (MV)'!Y109*('MV Index'!AC25/'MV Index'!$E25),0)</f>
        <v>0</v>
      </c>
      <c r="Z109" s="104">
        <f>IFERROR('Model výchozí (MV)'!Z109*('MV Index'!AD25/'MV Index'!$E25),0)</f>
        <v>0</v>
      </c>
      <c r="AA109" s="104">
        <f>IFERROR('Model výchozí (MV)'!AA109*('MV Index'!AE25/'MV Index'!$E25),0)</f>
        <v>0</v>
      </c>
      <c r="AB109" s="104">
        <f>IFERROR('Model výchozí (MV)'!AB109*('MV Index'!AF25/'MV Index'!$E25),0)</f>
        <v>0</v>
      </c>
      <c r="AC109" s="104">
        <f>IFERROR('Model výchozí (MV)'!AC109*('MV Index'!AG25/'MV Index'!$E25),0)</f>
        <v>0</v>
      </c>
      <c r="AD109" s="104">
        <f>IFERROR('Model výchozí (MV)'!AD109*('MV Index'!AH25/'MV Index'!$E25),0)</f>
        <v>0</v>
      </c>
      <c r="AE109" s="104">
        <f>IFERROR('Model výchozí (MV)'!AE109*('MV Index'!AI25/'MV Index'!$E25),0)</f>
        <v>0</v>
      </c>
      <c r="AF109" s="104">
        <f>IFERROR('Model výchozí (MV)'!AF109*('MV Index'!AJ25/'MV Index'!$E25),0)</f>
        <v>0</v>
      </c>
      <c r="AG109" s="104">
        <f>IFERROR('Model výchozí (MV)'!AG109*('MV Index'!AK25/'MV Index'!$E25),0)</f>
        <v>0</v>
      </c>
      <c r="AH109" s="104">
        <f>IFERROR('Model výchozí (MV)'!AH109*('MV Index'!AL25/'MV Index'!$E25),0)</f>
        <v>0</v>
      </c>
      <c r="AI109" s="104">
        <f>IFERROR('Model výchozí (MV)'!AI109*('MV Index'!AM25/'MV Index'!$E25),0)</f>
        <v>0</v>
      </c>
      <c r="AJ109" s="104">
        <f>IFERROR('Model výchozí (MV)'!AJ109*('MV Index'!AN25/'MV Index'!$E25),0)</f>
        <v>0</v>
      </c>
      <c r="AK109" s="104">
        <f>IFERROR('Model výchozí (MV)'!AK109*('MV Index'!AO25/'MV Index'!$E25),0)</f>
        <v>0</v>
      </c>
      <c r="AL109" s="24">
        <f t="shared" si="50"/>
        <v>0</v>
      </c>
      <c r="AM109" s="129">
        <f t="shared" si="48"/>
        <v>0</v>
      </c>
      <c r="AN109" s="888">
        <f t="shared" si="52"/>
        <v>0</v>
      </c>
      <c r="AO109" s="888">
        <f t="shared" si="52"/>
        <v>0</v>
      </c>
      <c r="AP109" s="888">
        <f t="shared" si="52"/>
        <v>0</v>
      </c>
      <c r="AQ109" s="889">
        <f t="shared" si="52"/>
        <v>1</v>
      </c>
    </row>
    <row r="110" spans="1:43" x14ac:dyDescent="0.3">
      <c r="A110" s="4">
        <f t="shared" ref="A110:B122" si="53">IF(A68="","",A68)</f>
        <v>14</v>
      </c>
      <c r="B110" s="45" t="str">
        <f t="shared" si="53"/>
        <v>Provozní režie</v>
      </c>
      <c r="C110" s="340" t="str">
        <f t="shared" si="51"/>
        <v/>
      </c>
      <c r="D110" s="65" t="str">
        <f t="shared" si="51"/>
        <v/>
      </c>
      <c r="E110" s="104">
        <f>IFERROR('Model výchozí (MV)'!E110*('MV Index'!I26/'MV Index'!$E26),0)</f>
        <v>0</v>
      </c>
      <c r="F110" s="104">
        <f>IFERROR('Model výchozí (MV)'!F110*('MV Index'!J26/'MV Index'!$E26),0)</f>
        <v>0</v>
      </c>
      <c r="G110" s="104">
        <f>IFERROR('Model výchozí (MV)'!G110*('MV Index'!K26/'MV Index'!$E26),0)</f>
        <v>0</v>
      </c>
      <c r="H110" s="104">
        <f>IFERROR('Model výchozí (MV)'!H110*('MV Index'!L26/'MV Index'!$E26),0)</f>
        <v>0</v>
      </c>
      <c r="I110" s="104">
        <f>IFERROR('Model výchozí (MV)'!I110*('MV Index'!M26/'MV Index'!$E26),0)</f>
        <v>0</v>
      </c>
      <c r="J110" s="104">
        <f>IFERROR('Model výchozí (MV)'!J110*('MV Index'!N26/'MV Index'!$E26),0)</f>
        <v>0</v>
      </c>
      <c r="K110" s="104">
        <f>IFERROR('Model výchozí (MV)'!K110*('MV Index'!O26/'MV Index'!$E26),0)</f>
        <v>0</v>
      </c>
      <c r="L110" s="104">
        <f>IFERROR('Model výchozí (MV)'!L110*('MV Index'!P26/'MV Index'!$E26),0)</f>
        <v>0</v>
      </c>
      <c r="M110" s="104">
        <f>IFERROR('Model výchozí (MV)'!M110*('MV Index'!Q26/'MV Index'!$E26),0)</f>
        <v>0</v>
      </c>
      <c r="N110" s="104">
        <f>IFERROR('Model výchozí (MV)'!N110*('MV Index'!R26/'MV Index'!$E26),0)</f>
        <v>0</v>
      </c>
      <c r="O110" s="104">
        <f>IFERROR('Model výchozí (MV)'!O110*('MV Index'!S26/'MV Index'!$E26),0)</f>
        <v>0</v>
      </c>
      <c r="P110" s="104">
        <f>IFERROR('Model výchozí (MV)'!P110*('MV Index'!T26/'MV Index'!$E26),0)</f>
        <v>0</v>
      </c>
      <c r="Q110" s="104">
        <f>IFERROR('Model výchozí (MV)'!Q110*('MV Index'!U26/'MV Index'!$E26),0)</f>
        <v>0</v>
      </c>
      <c r="R110" s="104">
        <f>IFERROR('Model výchozí (MV)'!R110*('MV Index'!V26/'MV Index'!$E26),0)</f>
        <v>0</v>
      </c>
      <c r="S110" s="104">
        <f>IFERROR('Model výchozí (MV)'!S110*('MV Index'!W26/'MV Index'!$E26),0)</f>
        <v>0</v>
      </c>
      <c r="T110" s="104">
        <f>IFERROR('Model výchozí (MV)'!T110*('MV Index'!X26/'MV Index'!$E26),0)</f>
        <v>0</v>
      </c>
      <c r="U110" s="104">
        <f>IFERROR('Model výchozí (MV)'!U110*('MV Index'!Y26/'MV Index'!$E26),0)</f>
        <v>0</v>
      </c>
      <c r="V110" s="104">
        <f>IFERROR('Model výchozí (MV)'!V110*('MV Index'!Z26/'MV Index'!$E26),0)</f>
        <v>0</v>
      </c>
      <c r="W110" s="104">
        <f>IFERROR('Model výchozí (MV)'!W110*('MV Index'!AA26/'MV Index'!$E26),0)</f>
        <v>0</v>
      </c>
      <c r="X110" s="104">
        <f>IFERROR('Model výchozí (MV)'!X110*('MV Index'!AB26/'MV Index'!$E26),0)</f>
        <v>0</v>
      </c>
      <c r="Y110" s="104">
        <f>IFERROR('Model výchozí (MV)'!Y110*('MV Index'!AC26/'MV Index'!$E26),0)</f>
        <v>0</v>
      </c>
      <c r="Z110" s="104">
        <f>IFERROR('Model výchozí (MV)'!Z110*('MV Index'!AD26/'MV Index'!$E26),0)</f>
        <v>0</v>
      </c>
      <c r="AA110" s="104">
        <f>IFERROR('Model výchozí (MV)'!AA110*('MV Index'!AE26/'MV Index'!$E26),0)</f>
        <v>0</v>
      </c>
      <c r="AB110" s="104">
        <f>IFERROR('Model výchozí (MV)'!AB110*('MV Index'!AF26/'MV Index'!$E26),0)</f>
        <v>0</v>
      </c>
      <c r="AC110" s="104">
        <f>IFERROR('Model výchozí (MV)'!AC110*('MV Index'!AG26/'MV Index'!$E26),0)</f>
        <v>0</v>
      </c>
      <c r="AD110" s="104">
        <f>IFERROR('Model výchozí (MV)'!AD110*('MV Index'!AH26/'MV Index'!$E26),0)</f>
        <v>0</v>
      </c>
      <c r="AE110" s="104">
        <f>IFERROR('Model výchozí (MV)'!AE110*('MV Index'!AI26/'MV Index'!$E26),0)</f>
        <v>0</v>
      </c>
      <c r="AF110" s="104">
        <f>IFERROR('Model výchozí (MV)'!AF110*('MV Index'!AJ26/'MV Index'!$E26),0)</f>
        <v>0</v>
      </c>
      <c r="AG110" s="104">
        <f>IFERROR('Model výchozí (MV)'!AG110*('MV Index'!AK26/'MV Index'!$E26),0)</f>
        <v>0</v>
      </c>
      <c r="AH110" s="104">
        <f>IFERROR('Model výchozí (MV)'!AH110*('MV Index'!AL26/'MV Index'!$E26),0)</f>
        <v>0</v>
      </c>
      <c r="AI110" s="104">
        <f>IFERROR('Model výchozí (MV)'!AI110*('MV Index'!AM26/'MV Index'!$E26),0)</f>
        <v>0</v>
      </c>
      <c r="AJ110" s="104">
        <f>IFERROR('Model výchozí (MV)'!AJ110*('MV Index'!AN26/'MV Index'!$E26),0)</f>
        <v>0</v>
      </c>
      <c r="AK110" s="104">
        <f>IFERROR('Model výchozí (MV)'!AK110*('MV Index'!AO26/'MV Index'!$E26),0)</f>
        <v>0</v>
      </c>
      <c r="AL110" s="24">
        <f t="shared" si="50"/>
        <v>0</v>
      </c>
      <c r="AM110" s="129">
        <f t="shared" si="48"/>
        <v>0</v>
      </c>
      <c r="AN110" s="888">
        <f t="shared" si="52"/>
        <v>0</v>
      </c>
      <c r="AO110" s="888">
        <f t="shared" si="52"/>
        <v>0</v>
      </c>
      <c r="AP110" s="888">
        <f t="shared" si="52"/>
        <v>0</v>
      </c>
      <c r="AQ110" s="889">
        <f t="shared" si="52"/>
        <v>1</v>
      </c>
    </row>
    <row r="111" spans="1:43" x14ac:dyDescent="0.3">
      <c r="A111" s="4">
        <f t="shared" si="53"/>
        <v>15</v>
      </c>
      <c r="B111" s="45" t="str">
        <f t="shared" si="53"/>
        <v>Správní režie</v>
      </c>
      <c r="C111" s="340" t="str">
        <f t="shared" si="51"/>
        <v/>
      </c>
      <c r="D111" s="65" t="str">
        <f t="shared" si="51"/>
        <v/>
      </c>
      <c r="E111" s="104">
        <f>IFERROR('Model výchozí (MV)'!E111*('MV Index'!I27/'MV Index'!$E27),0)</f>
        <v>0</v>
      </c>
      <c r="F111" s="104">
        <f>IFERROR('Model výchozí (MV)'!F111*('MV Index'!J27/'MV Index'!$E27),0)</f>
        <v>0</v>
      </c>
      <c r="G111" s="104">
        <f>IFERROR('Model výchozí (MV)'!G111*('MV Index'!K27/'MV Index'!$E27),0)</f>
        <v>0</v>
      </c>
      <c r="H111" s="104">
        <f>IFERROR('Model výchozí (MV)'!H111*('MV Index'!L27/'MV Index'!$E27),0)</f>
        <v>0</v>
      </c>
      <c r="I111" s="104">
        <f>IFERROR('Model výchozí (MV)'!I111*('MV Index'!M27/'MV Index'!$E27),0)</f>
        <v>0</v>
      </c>
      <c r="J111" s="104">
        <f>IFERROR('Model výchozí (MV)'!J111*('MV Index'!N27/'MV Index'!$E27),0)</f>
        <v>0</v>
      </c>
      <c r="K111" s="104">
        <f>IFERROR('Model výchozí (MV)'!K111*('MV Index'!O27/'MV Index'!$E27),0)</f>
        <v>0</v>
      </c>
      <c r="L111" s="104">
        <f>IFERROR('Model výchozí (MV)'!L111*('MV Index'!P27/'MV Index'!$E27),0)</f>
        <v>0</v>
      </c>
      <c r="M111" s="104">
        <f>IFERROR('Model výchozí (MV)'!M111*('MV Index'!Q27/'MV Index'!$E27),0)</f>
        <v>0</v>
      </c>
      <c r="N111" s="104">
        <f>IFERROR('Model výchozí (MV)'!N111*('MV Index'!R27/'MV Index'!$E27),0)</f>
        <v>0</v>
      </c>
      <c r="O111" s="104">
        <f>IFERROR('Model výchozí (MV)'!O111*('MV Index'!S27/'MV Index'!$E27),0)</f>
        <v>0</v>
      </c>
      <c r="P111" s="104">
        <f>IFERROR('Model výchozí (MV)'!P111*('MV Index'!T27/'MV Index'!$E27),0)</f>
        <v>0</v>
      </c>
      <c r="Q111" s="104">
        <f>IFERROR('Model výchozí (MV)'!Q111*('MV Index'!U27/'MV Index'!$E27),0)</f>
        <v>0</v>
      </c>
      <c r="R111" s="104">
        <f>IFERROR('Model výchozí (MV)'!R111*('MV Index'!V27/'MV Index'!$E27),0)</f>
        <v>0</v>
      </c>
      <c r="S111" s="104">
        <f>IFERROR('Model výchozí (MV)'!S111*('MV Index'!W27/'MV Index'!$E27),0)</f>
        <v>0</v>
      </c>
      <c r="T111" s="104">
        <f>IFERROR('Model výchozí (MV)'!T111*('MV Index'!X27/'MV Index'!$E27),0)</f>
        <v>0</v>
      </c>
      <c r="U111" s="104">
        <f>IFERROR('Model výchozí (MV)'!U111*('MV Index'!Y27/'MV Index'!$E27),0)</f>
        <v>0</v>
      </c>
      <c r="V111" s="104">
        <f>IFERROR('Model výchozí (MV)'!V111*('MV Index'!Z27/'MV Index'!$E27),0)</f>
        <v>0</v>
      </c>
      <c r="W111" s="104">
        <f>IFERROR('Model výchozí (MV)'!W111*('MV Index'!AA27/'MV Index'!$E27),0)</f>
        <v>0</v>
      </c>
      <c r="X111" s="104">
        <f>IFERROR('Model výchozí (MV)'!X111*('MV Index'!AB27/'MV Index'!$E27),0)</f>
        <v>0</v>
      </c>
      <c r="Y111" s="104">
        <f>IFERROR('Model výchozí (MV)'!Y111*('MV Index'!AC27/'MV Index'!$E27),0)</f>
        <v>0</v>
      </c>
      <c r="Z111" s="104">
        <f>IFERROR('Model výchozí (MV)'!Z111*('MV Index'!AD27/'MV Index'!$E27),0)</f>
        <v>0</v>
      </c>
      <c r="AA111" s="104">
        <f>IFERROR('Model výchozí (MV)'!AA111*('MV Index'!AE27/'MV Index'!$E27),0)</f>
        <v>0</v>
      </c>
      <c r="AB111" s="104">
        <f>IFERROR('Model výchozí (MV)'!AB111*('MV Index'!AF27/'MV Index'!$E27),0)</f>
        <v>0</v>
      </c>
      <c r="AC111" s="104">
        <f>IFERROR('Model výchozí (MV)'!AC111*('MV Index'!AG27/'MV Index'!$E27),0)</f>
        <v>0</v>
      </c>
      <c r="AD111" s="104">
        <f>IFERROR('Model výchozí (MV)'!AD111*('MV Index'!AH27/'MV Index'!$E27),0)</f>
        <v>0</v>
      </c>
      <c r="AE111" s="104">
        <f>IFERROR('Model výchozí (MV)'!AE111*('MV Index'!AI27/'MV Index'!$E27),0)</f>
        <v>0</v>
      </c>
      <c r="AF111" s="104">
        <f>IFERROR('Model výchozí (MV)'!AF111*('MV Index'!AJ27/'MV Index'!$E27),0)</f>
        <v>0</v>
      </c>
      <c r="AG111" s="104">
        <f>IFERROR('Model výchozí (MV)'!AG111*('MV Index'!AK27/'MV Index'!$E27),0)</f>
        <v>0</v>
      </c>
      <c r="AH111" s="104">
        <f>IFERROR('Model výchozí (MV)'!AH111*('MV Index'!AL27/'MV Index'!$E27),0)</f>
        <v>0</v>
      </c>
      <c r="AI111" s="104">
        <f>IFERROR('Model výchozí (MV)'!AI111*('MV Index'!AM27/'MV Index'!$E27),0)</f>
        <v>0</v>
      </c>
      <c r="AJ111" s="104">
        <f>IFERROR('Model výchozí (MV)'!AJ111*('MV Index'!AN27/'MV Index'!$E27),0)</f>
        <v>0</v>
      </c>
      <c r="AK111" s="104">
        <f>IFERROR('Model výchozí (MV)'!AK111*('MV Index'!AO27/'MV Index'!$E27),0)</f>
        <v>0</v>
      </c>
      <c r="AL111" s="24">
        <f t="shared" si="50"/>
        <v>0</v>
      </c>
      <c r="AM111" s="129">
        <f t="shared" si="48"/>
        <v>0</v>
      </c>
      <c r="AN111" s="888">
        <f t="shared" si="52"/>
        <v>0</v>
      </c>
      <c r="AO111" s="888">
        <f t="shared" si="52"/>
        <v>0</v>
      </c>
      <c r="AP111" s="888">
        <f t="shared" si="52"/>
        <v>0</v>
      </c>
      <c r="AQ111" s="889">
        <f t="shared" si="52"/>
        <v>1</v>
      </c>
    </row>
    <row r="112" spans="1:43" x14ac:dyDescent="0.3">
      <c r="A112" s="9">
        <f t="shared" si="53"/>
        <v>16</v>
      </c>
      <c r="B112" s="67" t="str">
        <f t="shared" si="53"/>
        <v>Zisk</v>
      </c>
      <c r="C112" s="341" t="str">
        <f t="shared" si="51"/>
        <v/>
      </c>
      <c r="D112" s="68" t="str">
        <f t="shared" si="51"/>
        <v/>
      </c>
      <c r="E112" s="104">
        <f>IFERROR('Model výchozí (MV)'!E112*('MV Index'!I28/'MV Index'!$E28),0)</f>
        <v>0</v>
      </c>
      <c r="F112" s="104">
        <f>IFERROR('Model výchozí (MV)'!F112*('MV Index'!J28/'MV Index'!$E28),0)</f>
        <v>0</v>
      </c>
      <c r="G112" s="104">
        <f>IFERROR('Model výchozí (MV)'!G112*('MV Index'!K28/'MV Index'!$E28),0)</f>
        <v>0</v>
      </c>
      <c r="H112" s="104">
        <f>IFERROR('Model výchozí (MV)'!H112*('MV Index'!L28/'MV Index'!$E28),0)</f>
        <v>0</v>
      </c>
      <c r="I112" s="104">
        <f>IFERROR('Model výchozí (MV)'!I112*('MV Index'!M28/'MV Index'!$E28),0)</f>
        <v>0</v>
      </c>
      <c r="J112" s="104">
        <f>IFERROR('Model výchozí (MV)'!J112*('MV Index'!N28/'MV Index'!$E28),0)</f>
        <v>0</v>
      </c>
      <c r="K112" s="104">
        <f>IFERROR('Model výchozí (MV)'!K112*('MV Index'!O28/'MV Index'!$E28),0)</f>
        <v>0</v>
      </c>
      <c r="L112" s="104">
        <f>IFERROR('Model výchozí (MV)'!L112*('MV Index'!P28/'MV Index'!$E28),0)</f>
        <v>0</v>
      </c>
      <c r="M112" s="104">
        <f>IFERROR('Model výchozí (MV)'!M112*('MV Index'!Q28/'MV Index'!$E28),0)</f>
        <v>0</v>
      </c>
      <c r="N112" s="104">
        <f>IFERROR('Model výchozí (MV)'!N112*('MV Index'!R28/'MV Index'!$E28),0)</f>
        <v>0</v>
      </c>
      <c r="O112" s="104">
        <f>IFERROR('Model výchozí (MV)'!O112*('MV Index'!S28/'MV Index'!$E28),0)</f>
        <v>0</v>
      </c>
      <c r="P112" s="104">
        <f>IFERROR('Model výchozí (MV)'!P112*('MV Index'!T28/'MV Index'!$E28),0)</f>
        <v>0</v>
      </c>
      <c r="Q112" s="104">
        <f>IFERROR('Model výchozí (MV)'!Q112*('MV Index'!U28/'MV Index'!$E28),0)</f>
        <v>0</v>
      </c>
      <c r="R112" s="104">
        <f>IFERROR('Model výchozí (MV)'!R112*('MV Index'!V28/'MV Index'!$E28),0)</f>
        <v>0</v>
      </c>
      <c r="S112" s="104">
        <f>IFERROR('Model výchozí (MV)'!S112*('MV Index'!W28/'MV Index'!$E28),0)</f>
        <v>0</v>
      </c>
      <c r="T112" s="104">
        <f>IFERROR('Model výchozí (MV)'!T112*('MV Index'!X28/'MV Index'!$E28),0)</f>
        <v>0</v>
      </c>
      <c r="U112" s="104">
        <f>IFERROR('Model výchozí (MV)'!U112*('MV Index'!Y28/'MV Index'!$E28),0)</f>
        <v>0</v>
      </c>
      <c r="V112" s="104">
        <f>IFERROR('Model výchozí (MV)'!V112*('MV Index'!Z28/'MV Index'!$E28),0)</f>
        <v>0</v>
      </c>
      <c r="W112" s="104">
        <f>IFERROR('Model výchozí (MV)'!W112*('MV Index'!AA28/'MV Index'!$E28),0)</f>
        <v>0</v>
      </c>
      <c r="X112" s="104">
        <f>IFERROR('Model výchozí (MV)'!X112*('MV Index'!AB28/'MV Index'!$E28),0)</f>
        <v>0</v>
      </c>
      <c r="Y112" s="104">
        <f>IFERROR('Model výchozí (MV)'!Y112*('MV Index'!AC28/'MV Index'!$E28),0)</f>
        <v>0</v>
      </c>
      <c r="Z112" s="104">
        <f>IFERROR('Model výchozí (MV)'!Z112*('MV Index'!AD28/'MV Index'!$E28),0)</f>
        <v>0</v>
      </c>
      <c r="AA112" s="104">
        <f>IFERROR('Model výchozí (MV)'!AA112*('MV Index'!AE28/'MV Index'!$E28),0)</f>
        <v>0</v>
      </c>
      <c r="AB112" s="104">
        <f>IFERROR('Model výchozí (MV)'!AB112*('MV Index'!AF28/'MV Index'!$E28),0)</f>
        <v>0</v>
      </c>
      <c r="AC112" s="104">
        <f>IFERROR('Model výchozí (MV)'!AC112*('MV Index'!AG28/'MV Index'!$E28),0)</f>
        <v>0</v>
      </c>
      <c r="AD112" s="104">
        <f>IFERROR('Model výchozí (MV)'!AD112*('MV Index'!AH28/'MV Index'!$E28),0)</f>
        <v>0</v>
      </c>
      <c r="AE112" s="104">
        <f>IFERROR('Model výchozí (MV)'!AE112*('MV Index'!AI28/'MV Index'!$E28),0)</f>
        <v>0</v>
      </c>
      <c r="AF112" s="104">
        <f>IFERROR('Model výchozí (MV)'!AF112*('MV Index'!AJ28/'MV Index'!$E28),0)</f>
        <v>0</v>
      </c>
      <c r="AG112" s="104">
        <f>IFERROR('Model výchozí (MV)'!AG112*('MV Index'!AK28/'MV Index'!$E28),0)</f>
        <v>0</v>
      </c>
      <c r="AH112" s="104">
        <f>IFERROR('Model výchozí (MV)'!AH112*('MV Index'!AL28/'MV Index'!$E28),0)</f>
        <v>0</v>
      </c>
      <c r="AI112" s="104">
        <f>IFERROR('Model výchozí (MV)'!AI112*('MV Index'!AM28/'MV Index'!$E28),0)</f>
        <v>0</v>
      </c>
      <c r="AJ112" s="104">
        <f>IFERROR('Model výchozí (MV)'!AJ112*('MV Index'!AN28/'MV Index'!$E28),0)</f>
        <v>0</v>
      </c>
      <c r="AK112" s="104">
        <f>IFERROR('Model výchozí (MV)'!AK112*('MV Index'!AO28/'MV Index'!$E28),0)</f>
        <v>0</v>
      </c>
      <c r="AL112" s="24">
        <f t="shared" si="50"/>
        <v>0</v>
      </c>
      <c r="AM112" s="129">
        <f t="shared" si="48"/>
        <v>0</v>
      </c>
      <c r="AN112" s="890">
        <f t="shared" si="52"/>
        <v>0</v>
      </c>
      <c r="AO112" s="888">
        <f t="shared" si="52"/>
        <v>0</v>
      </c>
      <c r="AP112" s="890">
        <f t="shared" si="52"/>
        <v>0</v>
      </c>
      <c r="AQ112" s="891">
        <f t="shared" si="52"/>
        <v>1</v>
      </c>
    </row>
    <row r="113" spans="1:43" ht="15.6" thickBot="1" x14ac:dyDescent="0.4">
      <c r="A113" s="5">
        <f t="shared" si="53"/>
        <v>21</v>
      </c>
      <c r="B113" s="69" t="str">
        <f t="shared" si="53"/>
        <v>Výchozí cena indexovaná [tis.Kč]</v>
      </c>
      <c r="C113" s="342" t="str">
        <f>IF(C71="","",C71)</f>
        <v/>
      </c>
      <c r="D113" s="70" t="s">
        <v>568</v>
      </c>
      <c r="E113" s="108">
        <f t="shared" ref="E113:AK113" si="54">SUM(E87:E112)</f>
        <v>0</v>
      </c>
      <c r="F113" s="108">
        <f t="shared" si="54"/>
        <v>0</v>
      </c>
      <c r="G113" s="108">
        <f t="shared" si="54"/>
        <v>0</v>
      </c>
      <c r="H113" s="108">
        <f t="shared" si="54"/>
        <v>0</v>
      </c>
      <c r="I113" s="108">
        <f t="shared" si="54"/>
        <v>0</v>
      </c>
      <c r="J113" s="108">
        <f t="shared" si="54"/>
        <v>0</v>
      </c>
      <c r="K113" s="108">
        <f t="shared" si="54"/>
        <v>0</v>
      </c>
      <c r="L113" s="108">
        <f t="shared" si="54"/>
        <v>0</v>
      </c>
      <c r="M113" s="108">
        <f t="shared" si="54"/>
        <v>0</v>
      </c>
      <c r="N113" s="108">
        <f t="shared" si="54"/>
        <v>0</v>
      </c>
      <c r="O113" s="108">
        <f t="shared" si="54"/>
        <v>0</v>
      </c>
      <c r="P113" s="108">
        <f t="shared" si="54"/>
        <v>0</v>
      </c>
      <c r="Q113" s="108">
        <f t="shared" si="54"/>
        <v>0</v>
      </c>
      <c r="R113" s="108">
        <f t="shared" si="54"/>
        <v>0</v>
      </c>
      <c r="S113" s="108">
        <f t="shared" si="54"/>
        <v>0</v>
      </c>
      <c r="T113" s="108">
        <f t="shared" si="54"/>
        <v>0</v>
      </c>
      <c r="U113" s="108">
        <f t="shared" si="54"/>
        <v>0</v>
      </c>
      <c r="V113" s="108">
        <f t="shared" si="54"/>
        <v>0</v>
      </c>
      <c r="W113" s="108">
        <f t="shared" si="54"/>
        <v>0</v>
      </c>
      <c r="X113" s="108">
        <f t="shared" si="54"/>
        <v>0</v>
      </c>
      <c r="Y113" s="108">
        <f t="shared" si="54"/>
        <v>0</v>
      </c>
      <c r="Z113" s="108">
        <f t="shared" si="54"/>
        <v>0</v>
      </c>
      <c r="AA113" s="108">
        <f t="shared" si="54"/>
        <v>0</v>
      </c>
      <c r="AB113" s="108">
        <f t="shared" si="54"/>
        <v>0</v>
      </c>
      <c r="AC113" s="108">
        <f t="shared" si="54"/>
        <v>0</v>
      </c>
      <c r="AD113" s="108">
        <f t="shared" si="54"/>
        <v>0</v>
      </c>
      <c r="AE113" s="108">
        <f t="shared" si="54"/>
        <v>0</v>
      </c>
      <c r="AF113" s="108">
        <f t="shared" si="54"/>
        <v>0</v>
      </c>
      <c r="AG113" s="108">
        <f t="shared" si="54"/>
        <v>0</v>
      </c>
      <c r="AH113" s="108">
        <f t="shared" si="54"/>
        <v>0</v>
      </c>
      <c r="AI113" s="108">
        <f t="shared" si="54"/>
        <v>0</v>
      </c>
      <c r="AJ113" s="108">
        <f t="shared" si="54"/>
        <v>0</v>
      </c>
      <c r="AK113" s="108">
        <f t="shared" si="54"/>
        <v>0</v>
      </c>
      <c r="AL113" s="27">
        <f t="shared" ref="AL113:AL121" si="55">SUM(E113:AK113)</f>
        <v>0</v>
      </c>
      <c r="AM113" s="130">
        <f t="shared" si="48"/>
        <v>0</v>
      </c>
      <c r="AN113" s="892">
        <f>SUMPRODUCT($AL87:$AL112,AN87:AN112)</f>
        <v>0</v>
      </c>
      <c r="AO113" s="892">
        <f>SUMPRODUCT($AL87:$AL112,AO87:AO112)</f>
        <v>0</v>
      </c>
      <c r="AP113" s="892">
        <f>SUMPRODUCT($AL87:$AL112,AP87:AP112)</f>
        <v>0</v>
      </c>
      <c r="AQ113" s="893">
        <f>SUMPRODUCT($AL87:$AL112,AQ87:AQ112)</f>
        <v>0</v>
      </c>
    </row>
    <row r="114" spans="1:43"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0"/>
      <c r="AM114" s="531"/>
      <c r="AN114" s="894"/>
      <c r="AO114" s="894"/>
      <c r="AP114" s="894"/>
      <c r="AQ114" s="895"/>
    </row>
    <row r="115" spans="1:43"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0"/>
      <c r="AM115" s="541"/>
      <c r="AN115" s="896"/>
      <c r="AO115" s="896"/>
      <c r="AP115" s="896"/>
      <c r="AQ115" s="897"/>
    </row>
    <row r="116" spans="1:43"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c r="AM116" s="541"/>
      <c r="AN116" s="896"/>
      <c r="AO116" s="896"/>
      <c r="AP116" s="896"/>
      <c r="AQ116" s="897"/>
    </row>
    <row r="117" spans="1:43"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0"/>
      <c r="AM117" s="541"/>
      <c r="AN117" s="896"/>
      <c r="AO117" s="896"/>
      <c r="AP117" s="896"/>
      <c r="AQ117" s="897"/>
    </row>
    <row r="118" spans="1:43"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0"/>
      <c r="AM118" s="541"/>
      <c r="AN118" s="896"/>
      <c r="AO118" s="896"/>
      <c r="AP118" s="896"/>
      <c r="AQ118" s="897"/>
    </row>
    <row r="119" spans="1:43"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897"/>
    </row>
    <row r="120" spans="1:43"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45"/>
      <c r="AN120" s="898"/>
      <c r="AO120" s="898"/>
      <c r="AP120" s="898"/>
      <c r="AQ120" s="899"/>
    </row>
    <row r="121" spans="1:43" ht="15" x14ac:dyDescent="0.35">
      <c r="A121" s="9">
        <f t="shared" si="53"/>
        <v>26</v>
      </c>
      <c r="B121" s="67" t="str">
        <f t="shared" si="53"/>
        <v>Výchozí dopravní výkon [tis.vlkm]</v>
      </c>
      <c r="C121" s="67"/>
      <c r="D121" s="76" t="s">
        <v>463</v>
      </c>
      <c r="E121" s="109">
        <f>'Provoz výchozí'!C27</f>
        <v>38985.66136986301</v>
      </c>
      <c r="F121" s="109">
        <f>'Provoz výchozí'!D27</f>
        <v>392293.21753424662</v>
      </c>
      <c r="G121" s="109">
        <f>'Provoz výchozí'!E27</f>
        <v>943664.04273972602</v>
      </c>
      <c r="H121" s="109">
        <f>'Provoz výchozí'!F27</f>
        <v>118665.47287671233</v>
      </c>
      <c r="I121" s="109">
        <f>'Provoz výchozí'!G27</f>
        <v>2707056.1</v>
      </c>
      <c r="J121" s="109">
        <f>'Provoz výchozí'!H27</f>
        <v>2707056.1</v>
      </c>
      <c r="K121" s="109">
        <f>'Provoz výchozí'!I27</f>
        <v>2707056.1</v>
      </c>
      <c r="L121" s="109">
        <f>'Provoz výchozí'!J27</f>
        <v>2707056.1</v>
      </c>
      <c r="M121" s="109">
        <f>'Provoz výchozí'!K27</f>
        <v>2707056.1</v>
      </c>
      <c r="N121" s="109">
        <f>'Provoz výchozí'!L27</f>
        <v>2707056.1</v>
      </c>
      <c r="O121" s="109">
        <f>'Provoz výchozí'!M27</f>
        <v>2707056.1</v>
      </c>
      <c r="P121" s="109">
        <f>'Provoz výchozí'!N27</f>
        <v>2707056.1</v>
      </c>
      <c r="Q121" s="109">
        <f>'Provoz výchozí'!O27</f>
        <v>2707056.1</v>
      </c>
      <c r="R121" s="109">
        <f>'Provoz výchozí'!P27</f>
        <v>2707056.1</v>
      </c>
      <c r="S121" s="109">
        <f>'Provoz výchozí'!Q27</f>
        <v>2707056.1</v>
      </c>
      <c r="T121" s="109">
        <f>'Provoz výchozí'!R27</f>
        <v>2707056.1</v>
      </c>
      <c r="U121" s="109">
        <f>'Provoz výchozí'!S27</f>
        <v>2707056.1</v>
      </c>
      <c r="V121" s="109">
        <f>'Provoz výchozí'!T27</f>
        <v>2707056.1</v>
      </c>
      <c r="W121" s="109">
        <f>'Provoz výchozí'!U27</f>
        <v>2707056.1</v>
      </c>
      <c r="X121" s="109">
        <f>'Provoz výchozí'!V27</f>
        <v>2707056.1</v>
      </c>
      <c r="Y121" s="109">
        <f>'Provoz výchozí'!W27</f>
        <v>2707056.1</v>
      </c>
      <c r="Z121" s="109">
        <f>'Provoz výchozí'!X27</f>
        <v>2707056.1</v>
      </c>
      <c r="AA121" s="109">
        <f>'Provoz výchozí'!Y27</f>
        <v>2707056.1</v>
      </c>
      <c r="AB121" s="109">
        <f>'Provoz výchozí'!Z27</f>
        <v>2707056.1</v>
      </c>
      <c r="AC121" s="109">
        <f>'Provoz výchozí'!AA27</f>
        <v>2707056.1</v>
      </c>
      <c r="AD121" s="109">
        <f>'Provoz výchozí'!AB27</f>
        <v>2707056.1</v>
      </c>
      <c r="AE121" s="109">
        <f>'Provoz výchozí'!AC27</f>
        <v>2707056.1</v>
      </c>
      <c r="AF121" s="109">
        <f>'Provoz výchozí'!AD27</f>
        <v>2707056.1</v>
      </c>
      <c r="AG121" s="109">
        <f>'Provoz výchozí'!AE27</f>
        <v>2707056.1</v>
      </c>
      <c r="AH121" s="109">
        <f>'Provoz výchozí'!AF27</f>
        <v>2707056.1</v>
      </c>
      <c r="AI121" s="109">
        <f>'Provoz výchozí'!AG27</f>
        <v>2707056.1</v>
      </c>
      <c r="AJ121" s="109">
        <f>'Provoz výchozí'!AH27</f>
        <v>2707056.1</v>
      </c>
      <c r="AK121" s="109">
        <f>'Provoz výchozí'!AI27</f>
        <v>2707056.1</v>
      </c>
      <c r="AL121" s="48">
        <f t="shared" si="55"/>
        <v>79998235.294520542</v>
      </c>
      <c r="AM121" s="420" t="s">
        <v>134</v>
      </c>
      <c r="AN121" s="904">
        <f>$AL121</f>
        <v>79998235.294520542</v>
      </c>
      <c r="AO121" s="905">
        <f>$AL121</f>
        <v>79998235.294520542</v>
      </c>
      <c r="AP121" s="905">
        <f t="shared" ref="AP121:AQ121" si="56">$AL121</f>
        <v>79998235.294520542</v>
      </c>
      <c r="AQ121" s="906">
        <f t="shared" si="56"/>
        <v>79998235.294520542</v>
      </c>
    </row>
    <row r="122" spans="1:43" ht="15.6" thickBot="1" x14ac:dyDescent="0.4">
      <c r="A122" s="5">
        <f t="shared" si="53"/>
        <v>27</v>
      </c>
      <c r="B122" s="69" t="str">
        <f t="shared" si="53"/>
        <v>Výchozí jednotková cena indexovaná [Kč/vlkm]</v>
      </c>
      <c r="C122" s="69"/>
      <c r="D122" s="70" t="s">
        <v>569</v>
      </c>
      <c r="E122" s="105">
        <f t="shared" ref="E122:AQ122" si="57">IFERROR(E113/E121,0)</f>
        <v>0</v>
      </c>
      <c r="F122" s="105">
        <f t="shared" si="57"/>
        <v>0</v>
      </c>
      <c r="G122" s="105">
        <f t="shared" si="57"/>
        <v>0</v>
      </c>
      <c r="H122" s="105">
        <f t="shared" si="57"/>
        <v>0</v>
      </c>
      <c r="I122" s="105">
        <f t="shared" si="57"/>
        <v>0</v>
      </c>
      <c r="J122" s="105">
        <f t="shared" si="57"/>
        <v>0</v>
      </c>
      <c r="K122" s="105">
        <f t="shared" si="57"/>
        <v>0</v>
      </c>
      <c r="L122" s="105">
        <f t="shared" si="57"/>
        <v>0</v>
      </c>
      <c r="M122" s="105">
        <f t="shared" si="57"/>
        <v>0</v>
      </c>
      <c r="N122" s="105">
        <f t="shared" si="57"/>
        <v>0</v>
      </c>
      <c r="O122" s="105">
        <f t="shared" si="57"/>
        <v>0</v>
      </c>
      <c r="P122" s="105">
        <f t="shared" si="57"/>
        <v>0</v>
      </c>
      <c r="Q122" s="105">
        <f t="shared" si="57"/>
        <v>0</v>
      </c>
      <c r="R122" s="105">
        <f t="shared" si="57"/>
        <v>0</v>
      </c>
      <c r="S122" s="105">
        <f t="shared" si="57"/>
        <v>0</v>
      </c>
      <c r="T122" s="105">
        <f t="shared" si="57"/>
        <v>0</v>
      </c>
      <c r="U122" s="105">
        <f t="shared" si="57"/>
        <v>0</v>
      </c>
      <c r="V122" s="105">
        <f t="shared" si="57"/>
        <v>0</v>
      </c>
      <c r="W122" s="105">
        <f t="shared" si="57"/>
        <v>0</v>
      </c>
      <c r="X122" s="105">
        <f t="shared" si="57"/>
        <v>0</v>
      </c>
      <c r="Y122" s="105">
        <f t="shared" si="57"/>
        <v>0</v>
      </c>
      <c r="Z122" s="105">
        <f t="shared" si="57"/>
        <v>0</v>
      </c>
      <c r="AA122" s="105">
        <f t="shared" si="57"/>
        <v>0</v>
      </c>
      <c r="AB122" s="105">
        <f t="shared" si="57"/>
        <v>0</v>
      </c>
      <c r="AC122" s="105">
        <f t="shared" si="57"/>
        <v>0</v>
      </c>
      <c r="AD122" s="105">
        <f t="shared" si="57"/>
        <v>0</v>
      </c>
      <c r="AE122" s="105">
        <f t="shared" si="57"/>
        <v>0</v>
      </c>
      <c r="AF122" s="105">
        <f t="shared" si="57"/>
        <v>0</v>
      </c>
      <c r="AG122" s="105">
        <f t="shared" si="57"/>
        <v>0</v>
      </c>
      <c r="AH122" s="105">
        <f t="shared" si="57"/>
        <v>0</v>
      </c>
      <c r="AI122" s="105">
        <f t="shared" si="57"/>
        <v>0</v>
      </c>
      <c r="AJ122" s="105">
        <f t="shared" si="57"/>
        <v>0</v>
      </c>
      <c r="AK122" s="105">
        <f t="shared" si="57"/>
        <v>0</v>
      </c>
      <c r="AL122" s="111">
        <f t="shared" si="57"/>
        <v>0</v>
      </c>
      <c r="AM122" s="393" t="s">
        <v>134</v>
      </c>
      <c r="AN122" s="902">
        <f t="shared" si="57"/>
        <v>0</v>
      </c>
      <c r="AO122" s="902">
        <f t="shared" si="57"/>
        <v>0</v>
      </c>
      <c r="AP122" s="902">
        <f t="shared" si="57"/>
        <v>0</v>
      </c>
      <c r="AQ122" s="903">
        <f t="shared" si="57"/>
        <v>0</v>
      </c>
    </row>
    <row r="123" spans="1:43" x14ac:dyDescent="0.3"/>
  </sheetData>
  <sheetProtection algorithmName="SHA-512" hashValue="17u+LOeKq5+INmVm1mCT7ac498gxNW2UJdjd79wpeKr3Ukn1XzrE9UDCckPj8br/5kVvxXIzF9dRM9jcQ0gn4g==" saltValue="nJxITBZFsUW8gdDs6e0Vjg==" spinCount="100000" sheet="1" objects="1" scenarios="1"/>
  <mergeCells count="3">
    <mergeCell ref="AN1:AQ1"/>
    <mergeCell ref="AN43:AQ43"/>
    <mergeCell ref="AN85:AQ85"/>
  </mergeCells>
  <conditionalFormatting sqref="J38:AK38">
    <cfRule type="cellIs" dxfId="593" priority="1" operator="lessThan">
      <formula>I$38*(1-J$39)</formula>
    </cfRule>
    <cfRule type="cellIs" dxfId="592" priority="2" operator="greaterThan">
      <formula>I$38*(1+J$39)</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F211-226F-4F63-87F1-55091CAAD7D5}">
  <sheetPr>
    <tabColor theme="1"/>
  </sheetPr>
  <dimension ref="A1:AR123"/>
  <sheetViews>
    <sheetView showGridLines="0" zoomScaleNormal="100" workbookViewId="0">
      <pane xSplit="4" topLeftCell="E1" activePane="topRight" state="frozen"/>
      <selection pane="topRight" activeCell="AN1" sqref="AN1:AQ122"/>
    </sheetView>
  </sheetViews>
  <sheetFormatPr defaultColWidth="0" defaultRowHeight="14.4"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3" width="10.6640625" style="1" customWidth="1"/>
    <col min="44" max="44" width="2.6640625" style="1" customWidth="1"/>
    <col min="45" max="16384" width="9.109375" style="1" hidden="1"/>
  </cols>
  <sheetData>
    <row r="1" spans="1:43" x14ac:dyDescent="0.3">
      <c r="A1" s="138" t="s">
        <v>600</v>
      </c>
      <c r="B1" s="139"/>
      <c r="C1" s="139"/>
      <c r="D1" s="151"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80"/>
      <c r="AN1" s="1017" t="s">
        <v>77</v>
      </c>
      <c r="AO1" s="1018"/>
      <c r="AP1" s="1018"/>
      <c r="AQ1" s="1019"/>
    </row>
    <row r="2" spans="1:43"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81" t="s">
        <v>79</v>
      </c>
      <c r="AN2" s="884" t="s">
        <v>80</v>
      </c>
      <c r="AO2" s="884" t="s">
        <v>81</v>
      </c>
      <c r="AP2" s="884" t="s">
        <v>82</v>
      </c>
      <c r="AQ2" s="917" t="s">
        <v>83</v>
      </c>
    </row>
    <row r="3" spans="1:43" ht="15" thickTop="1" x14ac:dyDescent="0.3">
      <c r="A3" s="3">
        <v>1</v>
      </c>
      <c r="B3" s="44" t="s">
        <v>84</v>
      </c>
      <c r="C3" s="62">
        <v>1.1000000000000001</v>
      </c>
      <c r="D3" s="63" t="s">
        <v>85</v>
      </c>
      <c r="E3" s="82">
        <f>E45+E87</f>
        <v>0</v>
      </c>
      <c r="F3" s="50">
        <f t="shared" ref="F3:AK3" si="0">F45+F87</f>
        <v>0</v>
      </c>
      <c r="G3" s="50">
        <f t="shared" si="0"/>
        <v>0</v>
      </c>
      <c r="H3" s="50">
        <f t="shared" si="0"/>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135">
        <f t="shared" ref="AM3:AM29" si="1">IFERROR(SUMPRODUCT(E3:AK3,E$37:AK$37)/SUM(E$37:AK$37),0)</f>
        <v>0</v>
      </c>
      <c r="AN3" s="907">
        <f>'Model výchozí (MV)'!AP3</f>
        <v>0</v>
      </c>
      <c r="AO3" s="908">
        <f>'Model výchozí (MV)'!AQ3</f>
        <v>0</v>
      </c>
      <c r="AP3" s="908">
        <f>'Model výchozí (MV)'!AR3</f>
        <v>0</v>
      </c>
      <c r="AQ3" s="909">
        <f>1-SUM(AN3:AP3)</f>
        <v>1</v>
      </c>
    </row>
    <row r="4" spans="1:43" x14ac:dyDescent="0.3">
      <c r="A4" s="4"/>
      <c r="B4" s="45"/>
      <c r="C4" s="64">
        <v>1.2</v>
      </c>
      <c r="D4" s="65" t="s">
        <v>86</v>
      </c>
      <c r="E4" s="84">
        <f t="shared" ref="E4:AK11" si="2">E46+E88</f>
        <v>0</v>
      </c>
      <c r="F4" s="103">
        <f t="shared" si="2"/>
        <v>0</v>
      </c>
      <c r="G4" s="103">
        <f t="shared" si="2"/>
        <v>0</v>
      </c>
      <c r="H4" s="103">
        <f t="shared" si="2"/>
        <v>0</v>
      </c>
      <c r="I4" s="103">
        <f t="shared" si="2"/>
        <v>0</v>
      </c>
      <c r="J4" s="103">
        <f t="shared" si="2"/>
        <v>0</v>
      </c>
      <c r="K4" s="103">
        <f t="shared" si="2"/>
        <v>0</v>
      </c>
      <c r="L4" s="103">
        <f t="shared" si="2"/>
        <v>0</v>
      </c>
      <c r="M4" s="103">
        <f t="shared" si="2"/>
        <v>0</v>
      </c>
      <c r="N4" s="103">
        <f t="shared" si="2"/>
        <v>0</v>
      </c>
      <c r="O4" s="103">
        <f t="shared" si="2"/>
        <v>0</v>
      </c>
      <c r="P4" s="103">
        <f t="shared" si="2"/>
        <v>0</v>
      </c>
      <c r="Q4" s="103">
        <f t="shared" si="2"/>
        <v>0</v>
      </c>
      <c r="R4" s="103">
        <f t="shared" si="2"/>
        <v>0</v>
      </c>
      <c r="S4" s="103">
        <f t="shared" si="2"/>
        <v>0</v>
      </c>
      <c r="T4" s="103">
        <f t="shared" si="2"/>
        <v>0</v>
      </c>
      <c r="U4" s="103">
        <f t="shared" si="2"/>
        <v>0</v>
      </c>
      <c r="V4" s="103">
        <f t="shared" si="2"/>
        <v>0</v>
      </c>
      <c r="W4" s="103">
        <f t="shared" si="2"/>
        <v>0</v>
      </c>
      <c r="X4" s="103">
        <f t="shared" si="2"/>
        <v>0</v>
      </c>
      <c r="Y4" s="103">
        <f t="shared" si="2"/>
        <v>0</v>
      </c>
      <c r="Z4" s="103">
        <f t="shared" si="2"/>
        <v>0</v>
      </c>
      <c r="AA4" s="103">
        <f t="shared" si="2"/>
        <v>0</v>
      </c>
      <c r="AB4" s="103">
        <f t="shared" si="2"/>
        <v>0</v>
      </c>
      <c r="AC4" s="103">
        <f t="shared" si="2"/>
        <v>0</v>
      </c>
      <c r="AD4" s="103">
        <f t="shared" si="2"/>
        <v>0</v>
      </c>
      <c r="AE4" s="103">
        <f t="shared" si="2"/>
        <v>0</v>
      </c>
      <c r="AF4" s="103">
        <f t="shared" si="2"/>
        <v>0</v>
      </c>
      <c r="AG4" s="103">
        <f t="shared" si="2"/>
        <v>0</v>
      </c>
      <c r="AH4" s="103">
        <f t="shared" si="2"/>
        <v>0</v>
      </c>
      <c r="AI4" s="103">
        <f t="shared" si="2"/>
        <v>0</v>
      </c>
      <c r="AJ4" s="103">
        <f t="shared" si="2"/>
        <v>0</v>
      </c>
      <c r="AK4" s="85">
        <f t="shared" si="2"/>
        <v>0</v>
      </c>
      <c r="AL4" s="84">
        <f t="shared" ref="AL4:AL28" si="3">SUM(E4:AK4)</f>
        <v>0</v>
      </c>
      <c r="AM4" s="136">
        <f t="shared" si="1"/>
        <v>0</v>
      </c>
      <c r="AN4" s="910">
        <f>'Model výchozí (MV)'!AP4</f>
        <v>0</v>
      </c>
      <c r="AO4" s="911">
        <f>'Model výchozí (MV)'!AQ4</f>
        <v>0</v>
      </c>
      <c r="AP4" s="911">
        <f>'Model výchozí (MV)'!AR4</f>
        <v>0</v>
      </c>
      <c r="AQ4" s="912">
        <f t="shared" ref="AQ4:AQ28" si="4">1-SUM(AN4:AP4)</f>
        <v>1</v>
      </c>
    </row>
    <row r="5" spans="1:43" x14ac:dyDescent="0.3">
      <c r="A5" s="4">
        <v>2</v>
      </c>
      <c r="B5" s="45" t="s">
        <v>87</v>
      </c>
      <c r="C5" s="64"/>
      <c r="D5" s="65"/>
      <c r="E5" s="84">
        <f t="shared" si="2"/>
        <v>0</v>
      </c>
      <c r="F5" s="103">
        <f t="shared" si="2"/>
        <v>0</v>
      </c>
      <c r="G5" s="103">
        <f t="shared" si="2"/>
        <v>0</v>
      </c>
      <c r="H5" s="103">
        <f t="shared" si="2"/>
        <v>0</v>
      </c>
      <c r="I5" s="103">
        <f t="shared" si="2"/>
        <v>0</v>
      </c>
      <c r="J5" s="103">
        <f t="shared" si="2"/>
        <v>0</v>
      </c>
      <c r="K5" s="103">
        <f t="shared" si="2"/>
        <v>0</v>
      </c>
      <c r="L5" s="103">
        <f t="shared" si="2"/>
        <v>0</v>
      </c>
      <c r="M5" s="103">
        <f t="shared" si="2"/>
        <v>0</v>
      </c>
      <c r="N5" s="103">
        <f t="shared" si="2"/>
        <v>0</v>
      </c>
      <c r="O5" s="103">
        <f t="shared" si="2"/>
        <v>0</v>
      </c>
      <c r="P5" s="103">
        <f t="shared" si="2"/>
        <v>0</v>
      </c>
      <c r="Q5" s="103">
        <f t="shared" si="2"/>
        <v>0</v>
      </c>
      <c r="R5" s="103">
        <f t="shared" si="2"/>
        <v>0</v>
      </c>
      <c r="S5" s="103">
        <f t="shared" si="2"/>
        <v>0</v>
      </c>
      <c r="T5" s="103">
        <f t="shared" si="2"/>
        <v>0</v>
      </c>
      <c r="U5" s="103">
        <f t="shared" si="2"/>
        <v>0</v>
      </c>
      <c r="V5" s="103">
        <f t="shared" si="2"/>
        <v>0</v>
      </c>
      <c r="W5" s="103">
        <f t="shared" si="2"/>
        <v>0</v>
      </c>
      <c r="X5" s="103">
        <f t="shared" si="2"/>
        <v>0</v>
      </c>
      <c r="Y5" s="103">
        <f t="shared" si="2"/>
        <v>0</v>
      </c>
      <c r="Z5" s="103">
        <f t="shared" si="2"/>
        <v>0</v>
      </c>
      <c r="AA5" s="103">
        <f t="shared" si="2"/>
        <v>0</v>
      </c>
      <c r="AB5" s="103">
        <f t="shared" si="2"/>
        <v>0</v>
      </c>
      <c r="AC5" s="103">
        <f t="shared" si="2"/>
        <v>0</v>
      </c>
      <c r="AD5" s="103">
        <f t="shared" si="2"/>
        <v>0</v>
      </c>
      <c r="AE5" s="103">
        <f t="shared" si="2"/>
        <v>0</v>
      </c>
      <c r="AF5" s="103">
        <f t="shared" si="2"/>
        <v>0</v>
      </c>
      <c r="AG5" s="103">
        <f t="shared" si="2"/>
        <v>0</v>
      </c>
      <c r="AH5" s="103">
        <f t="shared" si="2"/>
        <v>0</v>
      </c>
      <c r="AI5" s="103">
        <f t="shared" si="2"/>
        <v>0</v>
      </c>
      <c r="AJ5" s="103">
        <f t="shared" si="2"/>
        <v>0</v>
      </c>
      <c r="AK5" s="85">
        <f t="shared" si="2"/>
        <v>0</v>
      </c>
      <c r="AL5" s="84">
        <f t="shared" si="3"/>
        <v>0</v>
      </c>
      <c r="AM5" s="136">
        <f t="shared" si="1"/>
        <v>0</v>
      </c>
      <c r="AN5" s="910">
        <f>'Model výchozí (MV)'!AP5</f>
        <v>0</v>
      </c>
      <c r="AO5" s="911">
        <f>'Model výchozí (MV)'!AQ5</f>
        <v>0</v>
      </c>
      <c r="AP5" s="911">
        <f>'Model výchozí (MV)'!AR5</f>
        <v>0</v>
      </c>
      <c r="AQ5" s="912">
        <f t="shared" si="4"/>
        <v>1</v>
      </c>
    </row>
    <row r="6" spans="1:43" x14ac:dyDescent="0.3">
      <c r="A6" s="4">
        <v>3</v>
      </c>
      <c r="B6" s="45" t="s">
        <v>88</v>
      </c>
      <c r="C6" s="64"/>
      <c r="D6" s="65"/>
      <c r="E6" s="84">
        <f t="shared" si="2"/>
        <v>0</v>
      </c>
      <c r="F6" s="103">
        <f t="shared" si="2"/>
        <v>0</v>
      </c>
      <c r="G6" s="103">
        <f t="shared" si="2"/>
        <v>0</v>
      </c>
      <c r="H6" s="103">
        <f t="shared" si="2"/>
        <v>0</v>
      </c>
      <c r="I6" s="103">
        <f t="shared" si="2"/>
        <v>0</v>
      </c>
      <c r="J6" s="103">
        <f t="shared" si="2"/>
        <v>0</v>
      </c>
      <c r="K6" s="103">
        <f t="shared" si="2"/>
        <v>0</v>
      </c>
      <c r="L6" s="103">
        <f t="shared" si="2"/>
        <v>0</v>
      </c>
      <c r="M6" s="103">
        <f t="shared" si="2"/>
        <v>0</v>
      </c>
      <c r="N6" s="103">
        <f t="shared" si="2"/>
        <v>0</v>
      </c>
      <c r="O6" s="103">
        <f t="shared" si="2"/>
        <v>0</v>
      </c>
      <c r="P6" s="103">
        <f t="shared" si="2"/>
        <v>0</v>
      </c>
      <c r="Q6" s="103">
        <f t="shared" si="2"/>
        <v>0</v>
      </c>
      <c r="R6" s="103">
        <f t="shared" si="2"/>
        <v>0</v>
      </c>
      <c r="S6" s="103">
        <f t="shared" si="2"/>
        <v>0</v>
      </c>
      <c r="T6" s="103">
        <f t="shared" si="2"/>
        <v>0</v>
      </c>
      <c r="U6" s="103">
        <f t="shared" si="2"/>
        <v>0</v>
      </c>
      <c r="V6" s="103">
        <f t="shared" si="2"/>
        <v>0</v>
      </c>
      <c r="W6" s="103">
        <f t="shared" si="2"/>
        <v>0</v>
      </c>
      <c r="X6" s="103">
        <f t="shared" si="2"/>
        <v>0</v>
      </c>
      <c r="Y6" s="103">
        <f t="shared" si="2"/>
        <v>0</v>
      </c>
      <c r="Z6" s="103">
        <f t="shared" si="2"/>
        <v>0</v>
      </c>
      <c r="AA6" s="103">
        <f t="shared" si="2"/>
        <v>0</v>
      </c>
      <c r="AB6" s="103">
        <f t="shared" si="2"/>
        <v>0</v>
      </c>
      <c r="AC6" s="103">
        <f t="shared" si="2"/>
        <v>0</v>
      </c>
      <c r="AD6" s="103">
        <f t="shared" si="2"/>
        <v>0</v>
      </c>
      <c r="AE6" s="103">
        <f t="shared" si="2"/>
        <v>0</v>
      </c>
      <c r="AF6" s="103">
        <f t="shared" si="2"/>
        <v>0</v>
      </c>
      <c r="AG6" s="103">
        <f t="shared" si="2"/>
        <v>0</v>
      </c>
      <c r="AH6" s="103">
        <f t="shared" si="2"/>
        <v>0</v>
      </c>
      <c r="AI6" s="103">
        <f t="shared" si="2"/>
        <v>0</v>
      </c>
      <c r="AJ6" s="103">
        <f t="shared" si="2"/>
        <v>0</v>
      </c>
      <c r="AK6" s="85">
        <f t="shared" si="2"/>
        <v>0</v>
      </c>
      <c r="AL6" s="84">
        <f t="shared" si="3"/>
        <v>0</v>
      </c>
      <c r="AM6" s="136">
        <f t="shared" si="1"/>
        <v>0</v>
      </c>
      <c r="AN6" s="910">
        <f>'Model výchozí (MV)'!AP6</f>
        <v>0</v>
      </c>
      <c r="AO6" s="911">
        <f>'Model výchozí (MV)'!AQ6</f>
        <v>0</v>
      </c>
      <c r="AP6" s="911">
        <f>'Model výchozí (MV)'!AR6</f>
        <v>0</v>
      </c>
      <c r="AQ6" s="912">
        <f t="shared" si="4"/>
        <v>1</v>
      </c>
    </row>
    <row r="7" spans="1:43" x14ac:dyDescent="0.3">
      <c r="A7" s="4">
        <v>4</v>
      </c>
      <c r="B7" s="45" t="s">
        <v>89</v>
      </c>
      <c r="C7" s="64"/>
      <c r="D7" s="65"/>
      <c r="E7" s="84">
        <f t="shared" si="2"/>
        <v>0</v>
      </c>
      <c r="F7" s="103">
        <f t="shared" si="2"/>
        <v>0</v>
      </c>
      <c r="G7" s="103">
        <f t="shared" si="2"/>
        <v>0</v>
      </c>
      <c r="H7" s="103">
        <f t="shared" si="2"/>
        <v>0</v>
      </c>
      <c r="I7" s="103">
        <f t="shared" si="2"/>
        <v>0</v>
      </c>
      <c r="J7" s="103">
        <f t="shared" si="2"/>
        <v>0</v>
      </c>
      <c r="K7" s="103">
        <f t="shared" si="2"/>
        <v>0</v>
      </c>
      <c r="L7" s="103">
        <f t="shared" si="2"/>
        <v>0</v>
      </c>
      <c r="M7" s="103">
        <f t="shared" si="2"/>
        <v>0</v>
      </c>
      <c r="N7" s="103">
        <f t="shared" si="2"/>
        <v>0</v>
      </c>
      <c r="O7" s="103">
        <f t="shared" si="2"/>
        <v>0</v>
      </c>
      <c r="P7" s="103">
        <f t="shared" si="2"/>
        <v>0</v>
      </c>
      <c r="Q7" s="103">
        <f t="shared" si="2"/>
        <v>0</v>
      </c>
      <c r="R7" s="103">
        <f t="shared" si="2"/>
        <v>0</v>
      </c>
      <c r="S7" s="103">
        <f t="shared" si="2"/>
        <v>0</v>
      </c>
      <c r="T7" s="103">
        <f t="shared" si="2"/>
        <v>0</v>
      </c>
      <c r="U7" s="103">
        <f t="shared" si="2"/>
        <v>0</v>
      </c>
      <c r="V7" s="103">
        <f t="shared" si="2"/>
        <v>0</v>
      </c>
      <c r="W7" s="103">
        <f t="shared" si="2"/>
        <v>0</v>
      </c>
      <c r="X7" s="103">
        <f t="shared" si="2"/>
        <v>0</v>
      </c>
      <c r="Y7" s="103">
        <f t="shared" si="2"/>
        <v>0</v>
      </c>
      <c r="Z7" s="103">
        <f t="shared" si="2"/>
        <v>0</v>
      </c>
      <c r="AA7" s="103">
        <f t="shared" si="2"/>
        <v>0</v>
      </c>
      <c r="AB7" s="103">
        <f t="shared" si="2"/>
        <v>0</v>
      </c>
      <c r="AC7" s="103">
        <f t="shared" si="2"/>
        <v>0</v>
      </c>
      <c r="AD7" s="103">
        <f t="shared" si="2"/>
        <v>0</v>
      </c>
      <c r="AE7" s="103">
        <f t="shared" si="2"/>
        <v>0</v>
      </c>
      <c r="AF7" s="103">
        <f t="shared" si="2"/>
        <v>0</v>
      </c>
      <c r="AG7" s="103">
        <f t="shared" si="2"/>
        <v>0</v>
      </c>
      <c r="AH7" s="103">
        <f t="shared" si="2"/>
        <v>0</v>
      </c>
      <c r="AI7" s="103">
        <f t="shared" si="2"/>
        <v>0</v>
      </c>
      <c r="AJ7" s="103">
        <f t="shared" si="2"/>
        <v>0</v>
      </c>
      <c r="AK7" s="85">
        <f t="shared" si="2"/>
        <v>0</v>
      </c>
      <c r="AL7" s="84">
        <f t="shared" si="3"/>
        <v>0</v>
      </c>
      <c r="AM7" s="136">
        <f t="shared" si="1"/>
        <v>0</v>
      </c>
      <c r="AN7" s="910">
        <f>'Model výchozí (MV)'!AP7</f>
        <v>0</v>
      </c>
      <c r="AO7" s="911">
        <f>'Model výchozí (MV)'!AQ7</f>
        <v>0</v>
      </c>
      <c r="AP7" s="911">
        <f>'Model výchozí (MV)'!AR7</f>
        <v>0</v>
      </c>
      <c r="AQ7" s="912">
        <f t="shared" si="4"/>
        <v>1</v>
      </c>
    </row>
    <row r="8" spans="1:43" x14ac:dyDescent="0.3">
      <c r="A8" s="4">
        <v>5</v>
      </c>
      <c r="B8" s="45" t="s">
        <v>90</v>
      </c>
      <c r="C8" s="64">
        <v>5.0999999999999996</v>
      </c>
      <c r="D8" s="66" t="s">
        <v>91</v>
      </c>
      <c r="E8" s="84">
        <f t="shared" si="2"/>
        <v>0</v>
      </c>
      <c r="F8" s="103">
        <f t="shared" si="2"/>
        <v>0</v>
      </c>
      <c r="G8" s="103">
        <f t="shared" si="2"/>
        <v>0</v>
      </c>
      <c r="H8" s="103">
        <f t="shared" si="2"/>
        <v>0</v>
      </c>
      <c r="I8" s="103">
        <f t="shared" si="2"/>
        <v>0</v>
      </c>
      <c r="J8" s="103">
        <f t="shared" si="2"/>
        <v>0</v>
      </c>
      <c r="K8" s="103">
        <f t="shared" si="2"/>
        <v>0</v>
      </c>
      <c r="L8" s="103">
        <f t="shared" si="2"/>
        <v>0</v>
      </c>
      <c r="M8" s="103">
        <f t="shared" si="2"/>
        <v>0</v>
      </c>
      <c r="N8" s="103">
        <f t="shared" si="2"/>
        <v>0</v>
      </c>
      <c r="O8" s="103">
        <f t="shared" si="2"/>
        <v>0</v>
      </c>
      <c r="P8" s="103">
        <f t="shared" si="2"/>
        <v>0</v>
      </c>
      <c r="Q8" s="103">
        <f t="shared" si="2"/>
        <v>0</v>
      </c>
      <c r="R8" s="103">
        <f t="shared" si="2"/>
        <v>0</v>
      </c>
      <c r="S8" s="103">
        <f t="shared" si="2"/>
        <v>0</v>
      </c>
      <c r="T8" s="103">
        <f t="shared" si="2"/>
        <v>0</v>
      </c>
      <c r="U8" s="103">
        <f t="shared" si="2"/>
        <v>0</v>
      </c>
      <c r="V8" s="103">
        <f t="shared" si="2"/>
        <v>0</v>
      </c>
      <c r="W8" s="103">
        <f t="shared" si="2"/>
        <v>0</v>
      </c>
      <c r="X8" s="103">
        <f t="shared" si="2"/>
        <v>0</v>
      </c>
      <c r="Y8" s="103">
        <f t="shared" si="2"/>
        <v>0</v>
      </c>
      <c r="Z8" s="103">
        <f t="shared" si="2"/>
        <v>0</v>
      </c>
      <c r="AA8" s="103">
        <f t="shared" si="2"/>
        <v>0</v>
      </c>
      <c r="AB8" s="103">
        <f t="shared" si="2"/>
        <v>0</v>
      </c>
      <c r="AC8" s="103">
        <f t="shared" si="2"/>
        <v>0</v>
      </c>
      <c r="AD8" s="103">
        <f t="shared" si="2"/>
        <v>0</v>
      </c>
      <c r="AE8" s="103">
        <f t="shared" si="2"/>
        <v>0</v>
      </c>
      <c r="AF8" s="103">
        <f t="shared" si="2"/>
        <v>0</v>
      </c>
      <c r="AG8" s="103">
        <f t="shared" si="2"/>
        <v>0</v>
      </c>
      <c r="AH8" s="103">
        <f t="shared" si="2"/>
        <v>0</v>
      </c>
      <c r="AI8" s="103">
        <f t="shared" si="2"/>
        <v>0</v>
      </c>
      <c r="AJ8" s="103">
        <f t="shared" si="2"/>
        <v>0</v>
      </c>
      <c r="AK8" s="85">
        <f t="shared" si="2"/>
        <v>0</v>
      </c>
      <c r="AL8" s="84">
        <f t="shared" si="3"/>
        <v>0</v>
      </c>
      <c r="AM8" s="136">
        <f t="shared" si="1"/>
        <v>0</v>
      </c>
      <c r="AN8" s="910">
        <f>'Model výchozí (MV)'!AP8</f>
        <v>0</v>
      </c>
      <c r="AO8" s="911">
        <f>'Model výchozí (MV)'!AQ8</f>
        <v>0</v>
      </c>
      <c r="AP8" s="911">
        <f>'Model výchozí (MV)'!AR8</f>
        <v>1</v>
      </c>
      <c r="AQ8" s="912">
        <f t="shared" si="4"/>
        <v>0</v>
      </c>
    </row>
    <row r="9" spans="1:43" x14ac:dyDescent="0.3">
      <c r="A9" s="4"/>
      <c r="B9" s="45"/>
      <c r="C9" s="64">
        <v>5.2</v>
      </c>
      <c r="D9" s="66" t="s">
        <v>92</v>
      </c>
      <c r="E9" s="84">
        <f t="shared" si="2"/>
        <v>0</v>
      </c>
      <c r="F9" s="103">
        <f t="shared" si="2"/>
        <v>0</v>
      </c>
      <c r="G9" s="103">
        <f t="shared" si="2"/>
        <v>0</v>
      </c>
      <c r="H9" s="103">
        <f t="shared" si="2"/>
        <v>0</v>
      </c>
      <c r="I9" s="103">
        <f t="shared" si="2"/>
        <v>0</v>
      </c>
      <c r="J9" s="103">
        <f t="shared" si="2"/>
        <v>0</v>
      </c>
      <c r="K9" s="103">
        <f t="shared" si="2"/>
        <v>0</v>
      </c>
      <c r="L9" s="103">
        <f t="shared" si="2"/>
        <v>0</v>
      </c>
      <c r="M9" s="103">
        <f t="shared" si="2"/>
        <v>0</v>
      </c>
      <c r="N9" s="103">
        <f t="shared" si="2"/>
        <v>0</v>
      </c>
      <c r="O9" s="103">
        <f t="shared" si="2"/>
        <v>0</v>
      </c>
      <c r="P9" s="103">
        <f t="shared" si="2"/>
        <v>0</v>
      </c>
      <c r="Q9" s="103">
        <f t="shared" si="2"/>
        <v>0</v>
      </c>
      <c r="R9" s="103">
        <f t="shared" si="2"/>
        <v>0</v>
      </c>
      <c r="S9" s="103">
        <f t="shared" si="2"/>
        <v>0</v>
      </c>
      <c r="T9" s="103">
        <f t="shared" si="2"/>
        <v>0</v>
      </c>
      <c r="U9" s="103">
        <f t="shared" si="2"/>
        <v>0</v>
      </c>
      <c r="V9" s="103">
        <f t="shared" si="2"/>
        <v>0</v>
      </c>
      <c r="W9" s="103">
        <f t="shared" si="2"/>
        <v>0</v>
      </c>
      <c r="X9" s="103">
        <f t="shared" si="2"/>
        <v>0</v>
      </c>
      <c r="Y9" s="103">
        <f t="shared" si="2"/>
        <v>0</v>
      </c>
      <c r="Z9" s="103">
        <f t="shared" si="2"/>
        <v>0</v>
      </c>
      <c r="AA9" s="103">
        <f t="shared" si="2"/>
        <v>0</v>
      </c>
      <c r="AB9" s="103">
        <f t="shared" si="2"/>
        <v>0</v>
      </c>
      <c r="AC9" s="103">
        <f t="shared" si="2"/>
        <v>0</v>
      </c>
      <c r="AD9" s="103">
        <f t="shared" si="2"/>
        <v>0</v>
      </c>
      <c r="AE9" s="103">
        <f t="shared" si="2"/>
        <v>0</v>
      </c>
      <c r="AF9" s="103">
        <f t="shared" si="2"/>
        <v>0</v>
      </c>
      <c r="AG9" s="103">
        <f t="shared" si="2"/>
        <v>0</v>
      </c>
      <c r="AH9" s="103">
        <f t="shared" si="2"/>
        <v>0</v>
      </c>
      <c r="AI9" s="103">
        <f t="shared" si="2"/>
        <v>0</v>
      </c>
      <c r="AJ9" s="103">
        <f t="shared" si="2"/>
        <v>0</v>
      </c>
      <c r="AK9" s="85">
        <f t="shared" si="2"/>
        <v>0</v>
      </c>
      <c r="AL9" s="84">
        <f t="shared" si="3"/>
        <v>0</v>
      </c>
      <c r="AM9" s="136">
        <f t="shared" si="1"/>
        <v>0</v>
      </c>
      <c r="AN9" s="910">
        <f>'Model výchozí (MV)'!AP9</f>
        <v>0</v>
      </c>
      <c r="AO9" s="911">
        <f>'Model výchozí (MV)'!AQ9</f>
        <v>0</v>
      </c>
      <c r="AP9" s="911">
        <f>'Model výchozí (MV)'!AR9</f>
        <v>0</v>
      </c>
      <c r="AQ9" s="912">
        <f t="shared" si="4"/>
        <v>1</v>
      </c>
    </row>
    <row r="10" spans="1:43" x14ac:dyDescent="0.3">
      <c r="A10" s="4">
        <v>6</v>
      </c>
      <c r="B10" s="45" t="s">
        <v>93</v>
      </c>
      <c r="C10" s="64"/>
      <c r="D10" s="65"/>
      <c r="E10" s="84">
        <f t="shared" si="2"/>
        <v>0</v>
      </c>
      <c r="F10" s="103">
        <f t="shared" si="2"/>
        <v>0</v>
      </c>
      <c r="G10" s="103">
        <f t="shared" si="2"/>
        <v>0</v>
      </c>
      <c r="H10" s="103">
        <f t="shared" si="2"/>
        <v>0</v>
      </c>
      <c r="I10" s="103">
        <f t="shared" si="2"/>
        <v>0</v>
      </c>
      <c r="J10" s="103">
        <f t="shared" si="2"/>
        <v>0</v>
      </c>
      <c r="K10" s="103">
        <f t="shared" si="2"/>
        <v>0</v>
      </c>
      <c r="L10" s="103">
        <f t="shared" si="2"/>
        <v>0</v>
      </c>
      <c r="M10" s="103">
        <f t="shared" si="2"/>
        <v>0</v>
      </c>
      <c r="N10" s="103">
        <f t="shared" si="2"/>
        <v>0</v>
      </c>
      <c r="O10" s="103">
        <f t="shared" si="2"/>
        <v>0</v>
      </c>
      <c r="P10" s="103">
        <f t="shared" si="2"/>
        <v>0</v>
      </c>
      <c r="Q10" s="103">
        <f t="shared" si="2"/>
        <v>0</v>
      </c>
      <c r="R10" s="103">
        <f t="shared" si="2"/>
        <v>0</v>
      </c>
      <c r="S10" s="103">
        <f t="shared" si="2"/>
        <v>0</v>
      </c>
      <c r="T10" s="103">
        <f t="shared" si="2"/>
        <v>0</v>
      </c>
      <c r="U10" s="103">
        <f t="shared" si="2"/>
        <v>0</v>
      </c>
      <c r="V10" s="103">
        <f t="shared" si="2"/>
        <v>0</v>
      </c>
      <c r="W10" s="103">
        <f t="shared" si="2"/>
        <v>0</v>
      </c>
      <c r="X10" s="103">
        <f t="shared" si="2"/>
        <v>0</v>
      </c>
      <c r="Y10" s="103">
        <f t="shared" si="2"/>
        <v>0</v>
      </c>
      <c r="Z10" s="103">
        <f t="shared" si="2"/>
        <v>0</v>
      </c>
      <c r="AA10" s="103">
        <f t="shared" si="2"/>
        <v>0</v>
      </c>
      <c r="AB10" s="103">
        <f t="shared" si="2"/>
        <v>0</v>
      </c>
      <c r="AC10" s="103">
        <f t="shared" si="2"/>
        <v>0</v>
      </c>
      <c r="AD10" s="103">
        <f t="shared" si="2"/>
        <v>0</v>
      </c>
      <c r="AE10" s="103">
        <f t="shared" si="2"/>
        <v>0</v>
      </c>
      <c r="AF10" s="103">
        <f t="shared" si="2"/>
        <v>0</v>
      </c>
      <c r="AG10" s="103">
        <f t="shared" si="2"/>
        <v>0</v>
      </c>
      <c r="AH10" s="103">
        <f t="shared" si="2"/>
        <v>0</v>
      </c>
      <c r="AI10" s="103">
        <f t="shared" si="2"/>
        <v>0</v>
      </c>
      <c r="AJ10" s="103">
        <f t="shared" si="2"/>
        <v>0</v>
      </c>
      <c r="AK10" s="85">
        <f t="shared" si="2"/>
        <v>0</v>
      </c>
      <c r="AL10" s="84">
        <f t="shared" si="3"/>
        <v>0</v>
      </c>
      <c r="AM10" s="136">
        <f t="shared" si="1"/>
        <v>0</v>
      </c>
      <c r="AN10" s="910">
        <f>'Model výchozí (MV)'!AP10</f>
        <v>0</v>
      </c>
      <c r="AO10" s="911">
        <f>'Model výchozí (MV)'!AQ10</f>
        <v>0</v>
      </c>
      <c r="AP10" s="911">
        <f>'Model výchozí (MV)'!AR10</f>
        <v>1</v>
      </c>
      <c r="AQ10" s="912">
        <f t="shared" si="4"/>
        <v>0</v>
      </c>
    </row>
    <row r="11" spans="1:43" x14ac:dyDescent="0.3">
      <c r="A11" s="4">
        <v>7</v>
      </c>
      <c r="B11" s="45" t="s">
        <v>94</v>
      </c>
      <c r="C11" s="64">
        <v>7.1</v>
      </c>
      <c r="D11" s="65" t="s">
        <v>95</v>
      </c>
      <c r="E11" s="84">
        <f t="shared" si="2"/>
        <v>0</v>
      </c>
      <c r="F11" s="103">
        <f t="shared" si="2"/>
        <v>0</v>
      </c>
      <c r="G11" s="103">
        <f t="shared" si="2"/>
        <v>0</v>
      </c>
      <c r="H11" s="103">
        <f t="shared" si="2"/>
        <v>0</v>
      </c>
      <c r="I11" s="103">
        <f t="shared" si="2"/>
        <v>0</v>
      </c>
      <c r="J11" s="103">
        <f t="shared" si="2"/>
        <v>0</v>
      </c>
      <c r="K11" s="103">
        <f t="shared" si="2"/>
        <v>0</v>
      </c>
      <c r="L11" s="103">
        <f t="shared" si="2"/>
        <v>0</v>
      </c>
      <c r="M11" s="103">
        <f t="shared" si="2"/>
        <v>0</v>
      </c>
      <c r="N11" s="103">
        <f t="shared" si="2"/>
        <v>0</v>
      </c>
      <c r="O11" s="103">
        <f t="shared" si="2"/>
        <v>0</v>
      </c>
      <c r="P11" s="103">
        <f t="shared" si="2"/>
        <v>0</v>
      </c>
      <c r="Q11" s="103">
        <f t="shared" si="2"/>
        <v>0</v>
      </c>
      <c r="R11" s="103">
        <f t="shared" si="2"/>
        <v>0</v>
      </c>
      <c r="S11" s="103">
        <f t="shared" si="2"/>
        <v>0</v>
      </c>
      <c r="T11" s="103">
        <f t="shared" si="2"/>
        <v>0</v>
      </c>
      <c r="U11" s="103">
        <f t="shared" si="2"/>
        <v>0</v>
      </c>
      <c r="V11" s="103">
        <f t="shared" si="2"/>
        <v>0</v>
      </c>
      <c r="W11" s="103">
        <f t="shared" si="2"/>
        <v>0</v>
      </c>
      <c r="X11" s="103">
        <f t="shared" si="2"/>
        <v>0</v>
      </c>
      <c r="Y11" s="103">
        <f t="shared" si="2"/>
        <v>0</v>
      </c>
      <c r="Z11" s="103">
        <f t="shared" si="2"/>
        <v>0</v>
      </c>
      <c r="AA11" s="103">
        <f t="shared" si="2"/>
        <v>0</v>
      </c>
      <c r="AB11" s="103">
        <f t="shared" si="2"/>
        <v>0</v>
      </c>
      <c r="AC11" s="103">
        <f t="shared" ref="AC11:AK11" si="5">AC53+AC95</f>
        <v>0</v>
      </c>
      <c r="AD11" s="103">
        <f t="shared" si="5"/>
        <v>0</v>
      </c>
      <c r="AE11" s="103">
        <f t="shared" si="5"/>
        <v>0</v>
      </c>
      <c r="AF11" s="103">
        <f t="shared" si="5"/>
        <v>0</v>
      </c>
      <c r="AG11" s="103">
        <f t="shared" si="5"/>
        <v>0</v>
      </c>
      <c r="AH11" s="103">
        <f t="shared" si="5"/>
        <v>0</v>
      </c>
      <c r="AI11" s="103">
        <f t="shared" si="5"/>
        <v>0</v>
      </c>
      <c r="AJ11" s="103">
        <f t="shared" si="5"/>
        <v>0</v>
      </c>
      <c r="AK11" s="85">
        <f t="shared" si="5"/>
        <v>0</v>
      </c>
      <c r="AL11" s="84">
        <f t="shared" si="3"/>
        <v>0</v>
      </c>
      <c r="AM11" s="136">
        <f t="shared" si="1"/>
        <v>0</v>
      </c>
      <c r="AN11" s="910">
        <f>'Model výchozí (MV)'!AP11</f>
        <v>0</v>
      </c>
      <c r="AO11" s="911">
        <f>'Model výchozí (MV)'!AQ11</f>
        <v>0</v>
      </c>
      <c r="AP11" s="911">
        <f>'Model výchozí (MV)'!AR11</f>
        <v>0</v>
      </c>
      <c r="AQ11" s="912">
        <f t="shared" si="4"/>
        <v>1</v>
      </c>
    </row>
    <row r="12" spans="1:43" x14ac:dyDescent="0.3">
      <c r="A12" s="4"/>
      <c r="B12" s="45"/>
      <c r="C12" s="64" t="s">
        <v>96</v>
      </c>
      <c r="D12" s="65" t="s">
        <v>97</v>
      </c>
      <c r="E12" s="84">
        <f t="shared" ref="E12:AK19" si="6">E54+E96</f>
        <v>0</v>
      </c>
      <c r="F12" s="103">
        <f t="shared" si="6"/>
        <v>0</v>
      </c>
      <c r="G12" s="103">
        <f t="shared" si="6"/>
        <v>0</v>
      </c>
      <c r="H12" s="103">
        <f t="shared" si="6"/>
        <v>0</v>
      </c>
      <c r="I12" s="103">
        <f t="shared" si="6"/>
        <v>0</v>
      </c>
      <c r="J12" s="103">
        <f t="shared" si="6"/>
        <v>0</v>
      </c>
      <c r="K12" s="103">
        <f t="shared" si="6"/>
        <v>0</v>
      </c>
      <c r="L12" s="103">
        <f t="shared" si="6"/>
        <v>0</v>
      </c>
      <c r="M12" s="103">
        <f t="shared" si="6"/>
        <v>0</v>
      </c>
      <c r="N12" s="103">
        <f t="shared" si="6"/>
        <v>0</v>
      </c>
      <c r="O12" s="103">
        <f t="shared" si="6"/>
        <v>0</v>
      </c>
      <c r="P12" s="103">
        <f t="shared" si="6"/>
        <v>0</v>
      </c>
      <c r="Q12" s="103">
        <f t="shared" si="6"/>
        <v>0</v>
      </c>
      <c r="R12" s="103">
        <f t="shared" si="6"/>
        <v>0</v>
      </c>
      <c r="S12" s="103">
        <f t="shared" si="6"/>
        <v>0</v>
      </c>
      <c r="T12" s="103">
        <f t="shared" si="6"/>
        <v>0</v>
      </c>
      <c r="U12" s="103">
        <f t="shared" si="6"/>
        <v>0</v>
      </c>
      <c r="V12" s="103">
        <f t="shared" si="6"/>
        <v>0</v>
      </c>
      <c r="W12" s="103">
        <f t="shared" si="6"/>
        <v>0</v>
      </c>
      <c r="X12" s="103">
        <f t="shared" si="6"/>
        <v>0</v>
      </c>
      <c r="Y12" s="103">
        <f t="shared" si="6"/>
        <v>0</v>
      </c>
      <c r="Z12" s="103">
        <f t="shared" si="6"/>
        <v>0</v>
      </c>
      <c r="AA12" s="103">
        <f t="shared" si="6"/>
        <v>0</v>
      </c>
      <c r="AB12" s="103">
        <f t="shared" si="6"/>
        <v>0</v>
      </c>
      <c r="AC12" s="103">
        <f t="shared" si="6"/>
        <v>0</v>
      </c>
      <c r="AD12" s="103">
        <f t="shared" si="6"/>
        <v>0</v>
      </c>
      <c r="AE12" s="103">
        <f t="shared" si="6"/>
        <v>0</v>
      </c>
      <c r="AF12" s="103">
        <f t="shared" si="6"/>
        <v>0</v>
      </c>
      <c r="AG12" s="103">
        <f t="shared" si="6"/>
        <v>0</v>
      </c>
      <c r="AH12" s="103">
        <f t="shared" si="6"/>
        <v>0</v>
      </c>
      <c r="AI12" s="103">
        <f t="shared" si="6"/>
        <v>0</v>
      </c>
      <c r="AJ12" s="103">
        <f t="shared" si="6"/>
        <v>0</v>
      </c>
      <c r="AK12" s="85">
        <f t="shared" si="6"/>
        <v>0</v>
      </c>
      <c r="AL12" s="84">
        <f t="shared" si="3"/>
        <v>0</v>
      </c>
      <c r="AM12" s="136">
        <f t="shared" si="1"/>
        <v>0</v>
      </c>
      <c r="AN12" s="910">
        <f>'Model výchozí (MV)'!AP12</f>
        <v>0</v>
      </c>
      <c r="AO12" s="911">
        <f>'Model výchozí (MV)'!AQ12</f>
        <v>0</v>
      </c>
      <c r="AP12" s="911">
        <f>'Model výchozí (MV)'!AR12</f>
        <v>0</v>
      </c>
      <c r="AQ12" s="912">
        <f t="shared" si="4"/>
        <v>1</v>
      </c>
    </row>
    <row r="13" spans="1:43" x14ac:dyDescent="0.3">
      <c r="A13" s="4"/>
      <c r="B13" s="45"/>
      <c r="C13" s="64" t="s">
        <v>98</v>
      </c>
      <c r="D13" s="65" t="s">
        <v>99</v>
      </c>
      <c r="E13" s="84">
        <f t="shared" si="6"/>
        <v>0</v>
      </c>
      <c r="F13" s="103">
        <f t="shared" si="6"/>
        <v>0</v>
      </c>
      <c r="G13" s="103">
        <f t="shared" si="6"/>
        <v>0</v>
      </c>
      <c r="H13" s="103">
        <f t="shared" si="6"/>
        <v>0</v>
      </c>
      <c r="I13" s="103">
        <f t="shared" si="6"/>
        <v>0</v>
      </c>
      <c r="J13" s="103">
        <f t="shared" si="6"/>
        <v>0</v>
      </c>
      <c r="K13" s="103">
        <f t="shared" si="6"/>
        <v>0</v>
      </c>
      <c r="L13" s="103">
        <f t="shared" si="6"/>
        <v>0</v>
      </c>
      <c r="M13" s="103">
        <f t="shared" si="6"/>
        <v>0</v>
      </c>
      <c r="N13" s="103">
        <f t="shared" si="6"/>
        <v>0</v>
      </c>
      <c r="O13" s="103">
        <f t="shared" si="6"/>
        <v>0</v>
      </c>
      <c r="P13" s="103">
        <f t="shared" si="6"/>
        <v>0</v>
      </c>
      <c r="Q13" s="103">
        <f t="shared" si="6"/>
        <v>0</v>
      </c>
      <c r="R13" s="103">
        <f t="shared" si="6"/>
        <v>0</v>
      </c>
      <c r="S13" s="103">
        <f t="shared" si="6"/>
        <v>0</v>
      </c>
      <c r="T13" s="103">
        <f t="shared" si="6"/>
        <v>0</v>
      </c>
      <c r="U13" s="103">
        <f t="shared" si="6"/>
        <v>0</v>
      </c>
      <c r="V13" s="103">
        <f t="shared" si="6"/>
        <v>0</v>
      </c>
      <c r="W13" s="103">
        <f t="shared" si="6"/>
        <v>0</v>
      </c>
      <c r="X13" s="103">
        <f t="shared" si="6"/>
        <v>0</v>
      </c>
      <c r="Y13" s="103">
        <f t="shared" si="6"/>
        <v>0</v>
      </c>
      <c r="Z13" s="103">
        <f t="shared" si="6"/>
        <v>0</v>
      </c>
      <c r="AA13" s="103">
        <f t="shared" si="6"/>
        <v>0</v>
      </c>
      <c r="AB13" s="103">
        <f t="shared" si="6"/>
        <v>0</v>
      </c>
      <c r="AC13" s="103">
        <f t="shared" si="6"/>
        <v>0</v>
      </c>
      <c r="AD13" s="103">
        <f t="shared" si="6"/>
        <v>0</v>
      </c>
      <c r="AE13" s="103">
        <f t="shared" si="6"/>
        <v>0</v>
      </c>
      <c r="AF13" s="103">
        <f t="shared" si="6"/>
        <v>0</v>
      </c>
      <c r="AG13" s="103">
        <f t="shared" si="6"/>
        <v>0</v>
      </c>
      <c r="AH13" s="103">
        <f t="shared" si="6"/>
        <v>0</v>
      </c>
      <c r="AI13" s="103">
        <f t="shared" si="6"/>
        <v>0</v>
      </c>
      <c r="AJ13" s="103">
        <f t="shared" si="6"/>
        <v>0</v>
      </c>
      <c r="AK13" s="85">
        <f t="shared" si="6"/>
        <v>0</v>
      </c>
      <c r="AL13" s="84">
        <f t="shared" si="3"/>
        <v>0</v>
      </c>
      <c r="AM13" s="136">
        <f t="shared" si="1"/>
        <v>0</v>
      </c>
      <c r="AN13" s="910">
        <f>'Model výchozí (MV)'!AP13</f>
        <v>0</v>
      </c>
      <c r="AO13" s="911">
        <f>'Model výchozí (MV)'!AQ13</f>
        <v>0</v>
      </c>
      <c r="AP13" s="911">
        <f>'Model výchozí (MV)'!AR13</f>
        <v>0</v>
      </c>
      <c r="AQ13" s="912">
        <f t="shared" si="4"/>
        <v>1</v>
      </c>
    </row>
    <row r="14" spans="1:43" x14ac:dyDescent="0.3">
      <c r="A14" s="4"/>
      <c r="B14" s="45"/>
      <c r="C14" s="64" t="s">
        <v>100</v>
      </c>
      <c r="D14" s="65" t="s">
        <v>101</v>
      </c>
      <c r="E14" s="84">
        <f t="shared" si="6"/>
        <v>0</v>
      </c>
      <c r="F14" s="103">
        <f t="shared" si="6"/>
        <v>0</v>
      </c>
      <c r="G14" s="103">
        <f t="shared" si="6"/>
        <v>0</v>
      </c>
      <c r="H14" s="103">
        <f t="shared" si="6"/>
        <v>0</v>
      </c>
      <c r="I14" s="103">
        <f t="shared" si="6"/>
        <v>0</v>
      </c>
      <c r="J14" s="103">
        <f t="shared" si="6"/>
        <v>0</v>
      </c>
      <c r="K14" s="103">
        <f t="shared" si="6"/>
        <v>0</v>
      </c>
      <c r="L14" s="103">
        <f t="shared" si="6"/>
        <v>0</v>
      </c>
      <c r="M14" s="103">
        <f t="shared" si="6"/>
        <v>0</v>
      </c>
      <c r="N14" s="103">
        <f t="shared" si="6"/>
        <v>0</v>
      </c>
      <c r="O14" s="103">
        <f t="shared" si="6"/>
        <v>0</v>
      </c>
      <c r="P14" s="103">
        <f t="shared" si="6"/>
        <v>0</v>
      </c>
      <c r="Q14" s="103">
        <f t="shared" si="6"/>
        <v>0</v>
      </c>
      <c r="R14" s="103">
        <f t="shared" si="6"/>
        <v>0</v>
      </c>
      <c r="S14" s="103">
        <f t="shared" si="6"/>
        <v>0</v>
      </c>
      <c r="T14" s="103">
        <f t="shared" si="6"/>
        <v>0</v>
      </c>
      <c r="U14" s="103">
        <f t="shared" si="6"/>
        <v>0</v>
      </c>
      <c r="V14" s="103">
        <f t="shared" si="6"/>
        <v>0</v>
      </c>
      <c r="W14" s="103">
        <f t="shared" si="6"/>
        <v>0</v>
      </c>
      <c r="X14" s="103">
        <f t="shared" si="6"/>
        <v>0</v>
      </c>
      <c r="Y14" s="103">
        <f t="shared" si="6"/>
        <v>0</v>
      </c>
      <c r="Z14" s="103">
        <f t="shared" si="6"/>
        <v>0</v>
      </c>
      <c r="AA14" s="103">
        <f t="shared" si="6"/>
        <v>0</v>
      </c>
      <c r="AB14" s="103">
        <f t="shared" si="6"/>
        <v>0</v>
      </c>
      <c r="AC14" s="103">
        <f t="shared" si="6"/>
        <v>0</v>
      </c>
      <c r="AD14" s="103">
        <f t="shared" si="6"/>
        <v>0</v>
      </c>
      <c r="AE14" s="103">
        <f t="shared" si="6"/>
        <v>0</v>
      </c>
      <c r="AF14" s="103">
        <f t="shared" si="6"/>
        <v>0</v>
      </c>
      <c r="AG14" s="103">
        <f t="shared" si="6"/>
        <v>0</v>
      </c>
      <c r="AH14" s="103">
        <f t="shared" si="6"/>
        <v>0</v>
      </c>
      <c r="AI14" s="103">
        <f t="shared" si="6"/>
        <v>0</v>
      </c>
      <c r="AJ14" s="103">
        <f t="shared" si="6"/>
        <v>0</v>
      </c>
      <c r="AK14" s="85">
        <f t="shared" si="6"/>
        <v>0</v>
      </c>
      <c r="AL14" s="84">
        <f t="shared" si="3"/>
        <v>0</v>
      </c>
      <c r="AM14" s="136">
        <f t="shared" si="1"/>
        <v>0</v>
      </c>
      <c r="AN14" s="910">
        <f>'Model výchozí (MV)'!AP14</f>
        <v>0</v>
      </c>
      <c r="AO14" s="911">
        <f>'Model výchozí (MV)'!AQ14</f>
        <v>0</v>
      </c>
      <c r="AP14" s="911">
        <f>'Model výchozí (MV)'!AR14</f>
        <v>0</v>
      </c>
      <c r="AQ14" s="912">
        <f t="shared" si="4"/>
        <v>1</v>
      </c>
    </row>
    <row r="15" spans="1:43" x14ac:dyDescent="0.3">
      <c r="A15" s="4">
        <v>8</v>
      </c>
      <c r="B15" s="45" t="s">
        <v>102</v>
      </c>
      <c r="C15" s="64">
        <v>8.1</v>
      </c>
      <c r="D15" s="65" t="s">
        <v>95</v>
      </c>
      <c r="E15" s="84">
        <f t="shared" si="6"/>
        <v>0</v>
      </c>
      <c r="F15" s="103">
        <f t="shared" si="6"/>
        <v>0</v>
      </c>
      <c r="G15" s="103">
        <f t="shared" si="6"/>
        <v>0</v>
      </c>
      <c r="H15" s="103">
        <f t="shared" si="6"/>
        <v>0</v>
      </c>
      <c r="I15" s="103">
        <f t="shared" si="6"/>
        <v>0</v>
      </c>
      <c r="J15" s="103">
        <f t="shared" si="6"/>
        <v>0</v>
      </c>
      <c r="K15" s="103">
        <f t="shared" si="6"/>
        <v>0</v>
      </c>
      <c r="L15" s="103">
        <f t="shared" si="6"/>
        <v>0</v>
      </c>
      <c r="M15" s="103">
        <f t="shared" si="6"/>
        <v>0</v>
      </c>
      <c r="N15" s="103">
        <f t="shared" si="6"/>
        <v>0</v>
      </c>
      <c r="O15" s="103">
        <f t="shared" si="6"/>
        <v>0</v>
      </c>
      <c r="P15" s="103">
        <f t="shared" si="6"/>
        <v>0</v>
      </c>
      <c r="Q15" s="103">
        <f t="shared" si="6"/>
        <v>0</v>
      </c>
      <c r="R15" s="103">
        <f t="shared" si="6"/>
        <v>0</v>
      </c>
      <c r="S15" s="103">
        <f t="shared" si="6"/>
        <v>0</v>
      </c>
      <c r="T15" s="103">
        <f t="shared" si="6"/>
        <v>0</v>
      </c>
      <c r="U15" s="103">
        <f t="shared" si="6"/>
        <v>0</v>
      </c>
      <c r="V15" s="103">
        <f t="shared" si="6"/>
        <v>0</v>
      </c>
      <c r="W15" s="103">
        <f t="shared" si="6"/>
        <v>0</v>
      </c>
      <c r="X15" s="103">
        <f t="shared" si="6"/>
        <v>0</v>
      </c>
      <c r="Y15" s="103">
        <f t="shared" si="6"/>
        <v>0</v>
      </c>
      <c r="Z15" s="103">
        <f t="shared" si="6"/>
        <v>0</v>
      </c>
      <c r="AA15" s="103">
        <f t="shared" si="6"/>
        <v>0</v>
      </c>
      <c r="AB15" s="103">
        <f t="shared" si="6"/>
        <v>0</v>
      </c>
      <c r="AC15" s="103">
        <f t="shared" si="6"/>
        <v>0</v>
      </c>
      <c r="AD15" s="103">
        <f t="shared" si="6"/>
        <v>0</v>
      </c>
      <c r="AE15" s="103">
        <f t="shared" si="6"/>
        <v>0</v>
      </c>
      <c r="AF15" s="103">
        <f t="shared" si="6"/>
        <v>0</v>
      </c>
      <c r="AG15" s="103">
        <f t="shared" si="6"/>
        <v>0</v>
      </c>
      <c r="AH15" s="103">
        <f t="shared" si="6"/>
        <v>0</v>
      </c>
      <c r="AI15" s="103">
        <f t="shared" si="6"/>
        <v>0</v>
      </c>
      <c r="AJ15" s="103">
        <f t="shared" si="6"/>
        <v>0</v>
      </c>
      <c r="AK15" s="85">
        <f t="shared" si="6"/>
        <v>0</v>
      </c>
      <c r="AL15" s="84">
        <f t="shared" si="3"/>
        <v>0</v>
      </c>
      <c r="AM15" s="136">
        <f t="shared" si="1"/>
        <v>0</v>
      </c>
      <c r="AN15" s="910">
        <f>'Model výchozí (MV)'!AP15</f>
        <v>0</v>
      </c>
      <c r="AO15" s="911">
        <f>'Model výchozí (MV)'!AQ15</f>
        <v>0</v>
      </c>
      <c r="AP15" s="911">
        <f>'Model výchozí (MV)'!AR15</f>
        <v>0</v>
      </c>
      <c r="AQ15" s="912">
        <f t="shared" si="4"/>
        <v>1</v>
      </c>
    </row>
    <row r="16" spans="1:43" x14ac:dyDescent="0.3">
      <c r="A16" s="4"/>
      <c r="B16" s="45"/>
      <c r="C16" s="64" t="s">
        <v>103</v>
      </c>
      <c r="D16" s="65" t="s">
        <v>97</v>
      </c>
      <c r="E16" s="84">
        <f t="shared" si="6"/>
        <v>0</v>
      </c>
      <c r="F16" s="103">
        <f t="shared" si="6"/>
        <v>0</v>
      </c>
      <c r="G16" s="103">
        <f t="shared" si="6"/>
        <v>0</v>
      </c>
      <c r="H16" s="103">
        <f t="shared" si="6"/>
        <v>0</v>
      </c>
      <c r="I16" s="103">
        <f t="shared" si="6"/>
        <v>0</v>
      </c>
      <c r="J16" s="103">
        <f t="shared" si="6"/>
        <v>0</v>
      </c>
      <c r="K16" s="103">
        <f t="shared" si="6"/>
        <v>0</v>
      </c>
      <c r="L16" s="103">
        <f t="shared" si="6"/>
        <v>0</v>
      </c>
      <c r="M16" s="103">
        <f t="shared" si="6"/>
        <v>0</v>
      </c>
      <c r="N16" s="103">
        <f t="shared" si="6"/>
        <v>0</v>
      </c>
      <c r="O16" s="103">
        <f t="shared" si="6"/>
        <v>0</v>
      </c>
      <c r="P16" s="103">
        <f t="shared" si="6"/>
        <v>0</v>
      </c>
      <c r="Q16" s="103">
        <f t="shared" si="6"/>
        <v>0</v>
      </c>
      <c r="R16" s="103">
        <f t="shared" si="6"/>
        <v>0</v>
      </c>
      <c r="S16" s="103">
        <f t="shared" si="6"/>
        <v>0</v>
      </c>
      <c r="T16" s="103">
        <f t="shared" si="6"/>
        <v>0</v>
      </c>
      <c r="U16" s="103">
        <f t="shared" si="6"/>
        <v>0</v>
      </c>
      <c r="V16" s="103">
        <f t="shared" si="6"/>
        <v>0</v>
      </c>
      <c r="W16" s="103">
        <f t="shared" si="6"/>
        <v>0</v>
      </c>
      <c r="X16" s="103">
        <f t="shared" si="6"/>
        <v>0</v>
      </c>
      <c r="Y16" s="103">
        <f t="shared" si="6"/>
        <v>0</v>
      </c>
      <c r="Z16" s="103">
        <f t="shared" si="6"/>
        <v>0</v>
      </c>
      <c r="AA16" s="103">
        <f t="shared" si="6"/>
        <v>0</v>
      </c>
      <c r="AB16" s="103">
        <f t="shared" si="6"/>
        <v>0</v>
      </c>
      <c r="AC16" s="103">
        <f t="shared" si="6"/>
        <v>0</v>
      </c>
      <c r="AD16" s="103">
        <f t="shared" si="6"/>
        <v>0</v>
      </c>
      <c r="AE16" s="103">
        <f t="shared" si="6"/>
        <v>0</v>
      </c>
      <c r="AF16" s="103">
        <f t="shared" si="6"/>
        <v>0</v>
      </c>
      <c r="AG16" s="103">
        <f t="shared" si="6"/>
        <v>0</v>
      </c>
      <c r="AH16" s="103">
        <f t="shared" si="6"/>
        <v>0</v>
      </c>
      <c r="AI16" s="103">
        <f t="shared" si="6"/>
        <v>0</v>
      </c>
      <c r="AJ16" s="103">
        <f t="shared" si="6"/>
        <v>0</v>
      </c>
      <c r="AK16" s="85">
        <f t="shared" si="6"/>
        <v>0</v>
      </c>
      <c r="AL16" s="84">
        <f t="shared" si="3"/>
        <v>0</v>
      </c>
      <c r="AM16" s="136">
        <f t="shared" si="1"/>
        <v>0</v>
      </c>
      <c r="AN16" s="910">
        <f>'Model výchozí (MV)'!AP16</f>
        <v>0</v>
      </c>
      <c r="AO16" s="911">
        <f>'Model výchozí (MV)'!AQ16</f>
        <v>0</v>
      </c>
      <c r="AP16" s="911">
        <f>'Model výchozí (MV)'!AR16</f>
        <v>0</v>
      </c>
      <c r="AQ16" s="912">
        <f t="shared" si="4"/>
        <v>1</v>
      </c>
    </row>
    <row r="17" spans="1:43" x14ac:dyDescent="0.3">
      <c r="A17" s="4"/>
      <c r="B17" s="45"/>
      <c r="C17" s="64" t="s">
        <v>104</v>
      </c>
      <c r="D17" s="65" t="s">
        <v>99</v>
      </c>
      <c r="E17" s="84">
        <f t="shared" si="6"/>
        <v>0</v>
      </c>
      <c r="F17" s="103">
        <f t="shared" si="6"/>
        <v>0</v>
      </c>
      <c r="G17" s="103">
        <f t="shared" si="6"/>
        <v>0</v>
      </c>
      <c r="H17" s="103">
        <f t="shared" si="6"/>
        <v>0</v>
      </c>
      <c r="I17" s="103">
        <f t="shared" si="6"/>
        <v>0</v>
      </c>
      <c r="J17" s="103">
        <f t="shared" si="6"/>
        <v>0</v>
      </c>
      <c r="K17" s="103">
        <f t="shared" si="6"/>
        <v>0</v>
      </c>
      <c r="L17" s="103">
        <f t="shared" si="6"/>
        <v>0</v>
      </c>
      <c r="M17" s="103">
        <f t="shared" si="6"/>
        <v>0</v>
      </c>
      <c r="N17" s="103">
        <f t="shared" si="6"/>
        <v>0</v>
      </c>
      <c r="O17" s="103">
        <f t="shared" si="6"/>
        <v>0</v>
      </c>
      <c r="P17" s="103">
        <f t="shared" si="6"/>
        <v>0</v>
      </c>
      <c r="Q17" s="103">
        <f t="shared" si="6"/>
        <v>0</v>
      </c>
      <c r="R17" s="103">
        <f t="shared" si="6"/>
        <v>0</v>
      </c>
      <c r="S17" s="103">
        <f t="shared" si="6"/>
        <v>0</v>
      </c>
      <c r="T17" s="103">
        <f t="shared" si="6"/>
        <v>0</v>
      </c>
      <c r="U17" s="103">
        <f t="shared" si="6"/>
        <v>0</v>
      </c>
      <c r="V17" s="103">
        <f t="shared" si="6"/>
        <v>0</v>
      </c>
      <c r="W17" s="103">
        <f t="shared" si="6"/>
        <v>0</v>
      </c>
      <c r="X17" s="103">
        <f t="shared" si="6"/>
        <v>0</v>
      </c>
      <c r="Y17" s="103">
        <f t="shared" si="6"/>
        <v>0</v>
      </c>
      <c r="Z17" s="103">
        <f t="shared" si="6"/>
        <v>0</v>
      </c>
      <c r="AA17" s="103">
        <f t="shared" si="6"/>
        <v>0</v>
      </c>
      <c r="AB17" s="103">
        <f t="shared" si="6"/>
        <v>0</v>
      </c>
      <c r="AC17" s="103">
        <f t="shared" si="6"/>
        <v>0</v>
      </c>
      <c r="AD17" s="103">
        <f t="shared" si="6"/>
        <v>0</v>
      </c>
      <c r="AE17" s="103">
        <f t="shared" si="6"/>
        <v>0</v>
      </c>
      <c r="AF17" s="103">
        <f t="shared" si="6"/>
        <v>0</v>
      </c>
      <c r="AG17" s="103">
        <f t="shared" si="6"/>
        <v>0</v>
      </c>
      <c r="AH17" s="103">
        <f t="shared" si="6"/>
        <v>0</v>
      </c>
      <c r="AI17" s="103">
        <f t="shared" si="6"/>
        <v>0</v>
      </c>
      <c r="AJ17" s="103">
        <f t="shared" si="6"/>
        <v>0</v>
      </c>
      <c r="AK17" s="85">
        <f t="shared" si="6"/>
        <v>0</v>
      </c>
      <c r="AL17" s="84">
        <f t="shared" si="3"/>
        <v>0</v>
      </c>
      <c r="AM17" s="136">
        <f t="shared" si="1"/>
        <v>0</v>
      </c>
      <c r="AN17" s="910">
        <f>'Model výchozí (MV)'!AP17</f>
        <v>0</v>
      </c>
      <c r="AO17" s="911">
        <f>'Model výchozí (MV)'!AQ17</f>
        <v>0</v>
      </c>
      <c r="AP17" s="911">
        <f>'Model výchozí (MV)'!AR17</f>
        <v>0</v>
      </c>
      <c r="AQ17" s="912">
        <f t="shared" si="4"/>
        <v>1</v>
      </c>
    </row>
    <row r="18" spans="1:43" x14ac:dyDescent="0.3">
      <c r="A18" s="4"/>
      <c r="B18" s="45"/>
      <c r="C18" s="64" t="s">
        <v>105</v>
      </c>
      <c r="D18" s="65" t="s">
        <v>101</v>
      </c>
      <c r="E18" s="84">
        <f t="shared" si="6"/>
        <v>0</v>
      </c>
      <c r="F18" s="103">
        <f t="shared" si="6"/>
        <v>0</v>
      </c>
      <c r="G18" s="103">
        <f t="shared" si="6"/>
        <v>0</v>
      </c>
      <c r="H18" s="103">
        <f t="shared" si="6"/>
        <v>0</v>
      </c>
      <c r="I18" s="103">
        <f t="shared" si="6"/>
        <v>0</v>
      </c>
      <c r="J18" s="103">
        <f t="shared" si="6"/>
        <v>0</v>
      </c>
      <c r="K18" s="103">
        <f t="shared" si="6"/>
        <v>0</v>
      </c>
      <c r="L18" s="103">
        <f t="shared" si="6"/>
        <v>0</v>
      </c>
      <c r="M18" s="103">
        <f t="shared" si="6"/>
        <v>0</v>
      </c>
      <c r="N18" s="103">
        <f t="shared" si="6"/>
        <v>0</v>
      </c>
      <c r="O18" s="103">
        <f t="shared" si="6"/>
        <v>0</v>
      </c>
      <c r="P18" s="103">
        <f t="shared" si="6"/>
        <v>0</v>
      </c>
      <c r="Q18" s="103">
        <f t="shared" si="6"/>
        <v>0</v>
      </c>
      <c r="R18" s="103">
        <f t="shared" si="6"/>
        <v>0</v>
      </c>
      <c r="S18" s="103">
        <f t="shared" si="6"/>
        <v>0</v>
      </c>
      <c r="T18" s="103">
        <f t="shared" si="6"/>
        <v>0</v>
      </c>
      <c r="U18" s="103">
        <f t="shared" si="6"/>
        <v>0</v>
      </c>
      <c r="V18" s="103">
        <f t="shared" si="6"/>
        <v>0</v>
      </c>
      <c r="W18" s="103">
        <f t="shared" si="6"/>
        <v>0</v>
      </c>
      <c r="X18" s="103">
        <f t="shared" si="6"/>
        <v>0</v>
      </c>
      <c r="Y18" s="103">
        <f t="shared" si="6"/>
        <v>0</v>
      </c>
      <c r="Z18" s="103">
        <f t="shared" si="6"/>
        <v>0</v>
      </c>
      <c r="AA18" s="103">
        <f t="shared" si="6"/>
        <v>0</v>
      </c>
      <c r="AB18" s="103">
        <f t="shared" si="6"/>
        <v>0</v>
      </c>
      <c r="AC18" s="103">
        <f t="shared" si="6"/>
        <v>0</v>
      </c>
      <c r="AD18" s="103">
        <f t="shared" si="6"/>
        <v>0</v>
      </c>
      <c r="AE18" s="103">
        <f t="shared" si="6"/>
        <v>0</v>
      </c>
      <c r="AF18" s="103">
        <f t="shared" si="6"/>
        <v>0</v>
      </c>
      <c r="AG18" s="103">
        <f t="shared" si="6"/>
        <v>0</v>
      </c>
      <c r="AH18" s="103">
        <f t="shared" si="6"/>
        <v>0</v>
      </c>
      <c r="AI18" s="103">
        <f t="shared" si="6"/>
        <v>0</v>
      </c>
      <c r="AJ18" s="103">
        <f t="shared" si="6"/>
        <v>0</v>
      </c>
      <c r="AK18" s="85">
        <f t="shared" si="6"/>
        <v>0</v>
      </c>
      <c r="AL18" s="84">
        <f t="shared" si="3"/>
        <v>0</v>
      </c>
      <c r="AM18" s="136">
        <f t="shared" si="1"/>
        <v>0</v>
      </c>
      <c r="AN18" s="910">
        <f>'Model výchozí (MV)'!AP18</f>
        <v>0</v>
      </c>
      <c r="AO18" s="911">
        <f>'Model výchozí (MV)'!AQ18</f>
        <v>0</v>
      </c>
      <c r="AP18" s="911">
        <f>'Model výchozí (MV)'!AR18</f>
        <v>0</v>
      </c>
      <c r="AQ18" s="912">
        <f t="shared" si="4"/>
        <v>1</v>
      </c>
    </row>
    <row r="19" spans="1:43" x14ac:dyDescent="0.3">
      <c r="A19" s="4">
        <v>9</v>
      </c>
      <c r="B19" s="45" t="s">
        <v>106</v>
      </c>
      <c r="C19" s="64"/>
      <c r="D19" s="65"/>
      <c r="E19" s="84">
        <f t="shared" si="6"/>
        <v>0</v>
      </c>
      <c r="F19" s="103">
        <f t="shared" si="6"/>
        <v>0</v>
      </c>
      <c r="G19" s="103">
        <f t="shared" si="6"/>
        <v>0</v>
      </c>
      <c r="H19" s="103">
        <f t="shared" si="6"/>
        <v>0</v>
      </c>
      <c r="I19" s="103">
        <f t="shared" si="6"/>
        <v>0</v>
      </c>
      <c r="J19" s="103">
        <f t="shared" si="6"/>
        <v>0</v>
      </c>
      <c r="K19" s="103">
        <f t="shared" si="6"/>
        <v>0</v>
      </c>
      <c r="L19" s="103">
        <f t="shared" si="6"/>
        <v>0</v>
      </c>
      <c r="M19" s="103">
        <f t="shared" si="6"/>
        <v>0</v>
      </c>
      <c r="N19" s="103">
        <f t="shared" si="6"/>
        <v>0</v>
      </c>
      <c r="O19" s="103">
        <f t="shared" si="6"/>
        <v>0</v>
      </c>
      <c r="P19" s="103">
        <f t="shared" si="6"/>
        <v>0</v>
      </c>
      <c r="Q19" s="103">
        <f t="shared" si="6"/>
        <v>0</v>
      </c>
      <c r="R19" s="103">
        <f t="shared" si="6"/>
        <v>0</v>
      </c>
      <c r="S19" s="103">
        <f t="shared" si="6"/>
        <v>0</v>
      </c>
      <c r="T19" s="103">
        <f t="shared" si="6"/>
        <v>0</v>
      </c>
      <c r="U19" s="103">
        <f t="shared" si="6"/>
        <v>0</v>
      </c>
      <c r="V19" s="103">
        <f t="shared" si="6"/>
        <v>0</v>
      </c>
      <c r="W19" s="103">
        <f t="shared" si="6"/>
        <v>0</v>
      </c>
      <c r="X19" s="103">
        <f t="shared" si="6"/>
        <v>0</v>
      </c>
      <c r="Y19" s="103">
        <f t="shared" si="6"/>
        <v>0</v>
      </c>
      <c r="Z19" s="103">
        <f t="shared" si="6"/>
        <v>0</v>
      </c>
      <c r="AA19" s="103">
        <f t="shared" si="6"/>
        <v>0</v>
      </c>
      <c r="AB19" s="103">
        <f t="shared" si="6"/>
        <v>0</v>
      </c>
      <c r="AC19" s="103">
        <f t="shared" ref="AC19:AK19" si="7">AC61+AC103</f>
        <v>0</v>
      </c>
      <c r="AD19" s="103">
        <f t="shared" si="7"/>
        <v>0</v>
      </c>
      <c r="AE19" s="103">
        <f t="shared" si="7"/>
        <v>0</v>
      </c>
      <c r="AF19" s="103">
        <f t="shared" si="7"/>
        <v>0</v>
      </c>
      <c r="AG19" s="103">
        <f t="shared" si="7"/>
        <v>0</v>
      </c>
      <c r="AH19" s="103">
        <f t="shared" si="7"/>
        <v>0</v>
      </c>
      <c r="AI19" s="103">
        <f t="shared" si="7"/>
        <v>0</v>
      </c>
      <c r="AJ19" s="103">
        <f t="shared" si="7"/>
        <v>0</v>
      </c>
      <c r="AK19" s="85">
        <f t="shared" si="7"/>
        <v>0</v>
      </c>
      <c r="AL19" s="84">
        <f t="shared" si="3"/>
        <v>0</v>
      </c>
      <c r="AM19" s="136">
        <f t="shared" si="1"/>
        <v>0</v>
      </c>
      <c r="AN19" s="910">
        <f>'Model výchozí (MV)'!AP19</f>
        <v>0</v>
      </c>
      <c r="AO19" s="911">
        <f>'Model výchozí (MV)'!AQ19</f>
        <v>0</v>
      </c>
      <c r="AP19" s="911">
        <f>'Model výchozí (MV)'!AR19</f>
        <v>0</v>
      </c>
      <c r="AQ19" s="912">
        <f t="shared" si="4"/>
        <v>1</v>
      </c>
    </row>
    <row r="20" spans="1:43" x14ac:dyDescent="0.3">
      <c r="A20" s="4">
        <v>10</v>
      </c>
      <c r="B20" s="45" t="s">
        <v>107</v>
      </c>
      <c r="C20" s="64"/>
      <c r="D20" s="65"/>
      <c r="E20" s="84">
        <f t="shared" ref="E20:AK27" si="8">E62+E104</f>
        <v>0</v>
      </c>
      <c r="F20" s="103">
        <f t="shared" si="8"/>
        <v>0</v>
      </c>
      <c r="G20" s="103">
        <f t="shared" si="8"/>
        <v>0</v>
      </c>
      <c r="H20" s="103">
        <f t="shared" si="8"/>
        <v>0</v>
      </c>
      <c r="I20" s="103">
        <f t="shared" si="8"/>
        <v>0</v>
      </c>
      <c r="J20" s="103">
        <f t="shared" si="8"/>
        <v>0</v>
      </c>
      <c r="K20" s="103">
        <f t="shared" si="8"/>
        <v>0</v>
      </c>
      <c r="L20" s="103">
        <f t="shared" si="8"/>
        <v>0</v>
      </c>
      <c r="M20" s="103">
        <f t="shared" si="8"/>
        <v>0</v>
      </c>
      <c r="N20" s="103">
        <f t="shared" si="8"/>
        <v>0</v>
      </c>
      <c r="O20" s="103">
        <f t="shared" si="8"/>
        <v>0</v>
      </c>
      <c r="P20" s="103">
        <f t="shared" si="8"/>
        <v>0</v>
      </c>
      <c r="Q20" s="103">
        <f t="shared" si="8"/>
        <v>0</v>
      </c>
      <c r="R20" s="103">
        <f t="shared" si="8"/>
        <v>0</v>
      </c>
      <c r="S20" s="103">
        <f t="shared" si="8"/>
        <v>0</v>
      </c>
      <c r="T20" s="103">
        <f t="shared" si="8"/>
        <v>0</v>
      </c>
      <c r="U20" s="103">
        <f t="shared" si="8"/>
        <v>0</v>
      </c>
      <c r="V20" s="103">
        <f t="shared" si="8"/>
        <v>0</v>
      </c>
      <c r="W20" s="103">
        <f t="shared" si="8"/>
        <v>0</v>
      </c>
      <c r="X20" s="103">
        <f t="shared" si="8"/>
        <v>0</v>
      </c>
      <c r="Y20" s="103">
        <f t="shared" si="8"/>
        <v>0</v>
      </c>
      <c r="Z20" s="103">
        <f t="shared" si="8"/>
        <v>0</v>
      </c>
      <c r="AA20" s="103">
        <f t="shared" si="8"/>
        <v>0</v>
      </c>
      <c r="AB20" s="103">
        <f t="shared" si="8"/>
        <v>0</v>
      </c>
      <c r="AC20" s="103">
        <f t="shared" si="8"/>
        <v>0</v>
      </c>
      <c r="AD20" s="103">
        <f t="shared" si="8"/>
        <v>0</v>
      </c>
      <c r="AE20" s="103">
        <f t="shared" si="8"/>
        <v>0</v>
      </c>
      <c r="AF20" s="103">
        <f t="shared" si="8"/>
        <v>0</v>
      </c>
      <c r="AG20" s="103">
        <f t="shared" si="8"/>
        <v>0</v>
      </c>
      <c r="AH20" s="103">
        <f t="shared" si="8"/>
        <v>0</v>
      </c>
      <c r="AI20" s="103">
        <f t="shared" si="8"/>
        <v>0</v>
      </c>
      <c r="AJ20" s="103">
        <f t="shared" si="8"/>
        <v>0</v>
      </c>
      <c r="AK20" s="85">
        <f t="shared" si="8"/>
        <v>0</v>
      </c>
      <c r="AL20" s="84">
        <f t="shared" si="3"/>
        <v>0</v>
      </c>
      <c r="AM20" s="136">
        <f t="shared" si="1"/>
        <v>0</v>
      </c>
      <c r="AN20" s="910">
        <f>'Model výchozí (MV)'!AP20</f>
        <v>1</v>
      </c>
      <c r="AO20" s="911">
        <f>'Model výchozí (MV)'!AQ20</f>
        <v>0</v>
      </c>
      <c r="AP20" s="911">
        <f>'Model výchozí (MV)'!AR20</f>
        <v>0</v>
      </c>
      <c r="AQ20" s="912">
        <f t="shared" si="4"/>
        <v>0</v>
      </c>
    </row>
    <row r="21" spans="1:43" x14ac:dyDescent="0.3">
      <c r="A21" s="4">
        <v>11</v>
      </c>
      <c r="B21" s="45" t="s">
        <v>108</v>
      </c>
      <c r="C21" s="64"/>
      <c r="D21" s="65"/>
      <c r="E21" s="84">
        <f t="shared" si="8"/>
        <v>0</v>
      </c>
      <c r="F21" s="103">
        <f t="shared" si="8"/>
        <v>0</v>
      </c>
      <c r="G21" s="103">
        <f t="shared" si="8"/>
        <v>0</v>
      </c>
      <c r="H21" s="103">
        <f t="shared" si="8"/>
        <v>0</v>
      </c>
      <c r="I21" s="103">
        <f t="shared" si="8"/>
        <v>0</v>
      </c>
      <c r="J21" s="103">
        <f t="shared" si="8"/>
        <v>0</v>
      </c>
      <c r="K21" s="103">
        <f t="shared" si="8"/>
        <v>0</v>
      </c>
      <c r="L21" s="103">
        <f t="shared" si="8"/>
        <v>0</v>
      </c>
      <c r="M21" s="103">
        <f t="shared" si="8"/>
        <v>0</v>
      </c>
      <c r="N21" s="103">
        <f t="shared" si="8"/>
        <v>0</v>
      </c>
      <c r="O21" s="103">
        <f t="shared" si="8"/>
        <v>0</v>
      </c>
      <c r="P21" s="103">
        <f t="shared" si="8"/>
        <v>0</v>
      </c>
      <c r="Q21" s="103">
        <f t="shared" si="8"/>
        <v>0</v>
      </c>
      <c r="R21" s="103">
        <f t="shared" si="8"/>
        <v>0</v>
      </c>
      <c r="S21" s="103">
        <f t="shared" si="8"/>
        <v>0</v>
      </c>
      <c r="T21" s="103">
        <f t="shared" si="8"/>
        <v>0</v>
      </c>
      <c r="U21" s="103">
        <f t="shared" si="8"/>
        <v>0</v>
      </c>
      <c r="V21" s="103">
        <f t="shared" si="8"/>
        <v>0</v>
      </c>
      <c r="W21" s="103">
        <f t="shared" si="8"/>
        <v>0</v>
      </c>
      <c r="X21" s="103">
        <f t="shared" si="8"/>
        <v>0</v>
      </c>
      <c r="Y21" s="103">
        <f t="shared" si="8"/>
        <v>0</v>
      </c>
      <c r="Z21" s="103">
        <f t="shared" si="8"/>
        <v>0</v>
      </c>
      <c r="AA21" s="103">
        <f t="shared" si="8"/>
        <v>0</v>
      </c>
      <c r="AB21" s="103">
        <f t="shared" si="8"/>
        <v>0</v>
      </c>
      <c r="AC21" s="103">
        <f t="shared" si="8"/>
        <v>0</v>
      </c>
      <c r="AD21" s="103">
        <f t="shared" si="8"/>
        <v>0</v>
      </c>
      <c r="AE21" s="103">
        <f t="shared" si="8"/>
        <v>0</v>
      </c>
      <c r="AF21" s="103">
        <f t="shared" si="8"/>
        <v>0</v>
      </c>
      <c r="AG21" s="103">
        <f t="shared" si="8"/>
        <v>0</v>
      </c>
      <c r="AH21" s="103">
        <f t="shared" si="8"/>
        <v>0</v>
      </c>
      <c r="AI21" s="103">
        <f t="shared" si="8"/>
        <v>0</v>
      </c>
      <c r="AJ21" s="103">
        <f t="shared" si="8"/>
        <v>0</v>
      </c>
      <c r="AK21" s="85">
        <f t="shared" si="8"/>
        <v>0</v>
      </c>
      <c r="AL21" s="84">
        <f t="shared" si="3"/>
        <v>0</v>
      </c>
      <c r="AM21" s="136">
        <f t="shared" si="1"/>
        <v>0</v>
      </c>
      <c r="AN21" s="910">
        <f>'Model výchozí (MV)'!AP21</f>
        <v>1</v>
      </c>
      <c r="AO21" s="911">
        <f>'Model výchozí (MV)'!AQ21</f>
        <v>0</v>
      </c>
      <c r="AP21" s="911">
        <f>'Model výchozí (MV)'!AR21</f>
        <v>0</v>
      </c>
      <c r="AQ21" s="912">
        <f t="shared" si="4"/>
        <v>0</v>
      </c>
    </row>
    <row r="22" spans="1:43" x14ac:dyDescent="0.3">
      <c r="A22" s="4">
        <v>12</v>
      </c>
      <c r="B22" s="45" t="s">
        <v>109</v>
      </c>
      <c r="C22" s="64" t="s">
        <v>110</v>
      </c>
      <c r="D22" s="65" t="s">
        <v>111</v>
      </c>
      <c r="E22" s="84">
        <f t="shared" si="8"/>
        <v>0</v>
      </c>
      <c r="F22" s="103">
        <f t="shared" si="8"/>
        <v>0</v>
      </c>
      <c r="G22" s="103">
        <f t="shared" si="8"/>
        <v>0</v>
      </c>
      <c r="H22" s="103">
        <f t="shared" si="8"/>
        <v>0</v>
      </c>
      <c r="I22" s="103">
        <f t="shared" si="8"/>
        <v>0</v>
      </c>
      <c r="J22" s="103">
        <f t="shared" si="8"/>
        <v>0</v>
      </c>
      <c r="K22" s="103">
        <f t="shared" si="8"/>
        <v>0</v>
      </c>
      <c r="L22" s="103">
        <f t="shared" si="8"/>
        <v>0</v>
      </c>
      <c r="M22" s="103">
        <f t="shared" si="8"/>
        <v>0</v>
      </c>
      <c r="N22" s="103">
        <f t="shared" si="8"/>
        <v>0</v>
      </c>
      <c r="O22" s="103">
        <f t="shared" si="8"/>
        <v>0</v>
      </c>
      <c r="P22" s="103">
        <f t="shared" si="8"/>
        <v>0</v>
      </c>
      <c r="Q22" s="103">
        <f t="shared" si="8"/>
        <v>0</v>
      </c>
      <c r="R22" s="103">
        <f t="shared" si="8"/>
        <v>0</v>
      </c>
      <c r="S22" s="103">
        <f t="shared" si="8"/>
        <v>0</v>
      </c>
      <c r="T22" s="103">
        <f t="shared" si="8"/>
        <v>0</v>
      </c>
      <c r="U22" s="103">
        <f t="shared" si="8"/>
        <v>0</v>
      </c>
      <c r="V22" s="103">
        <f t="shared" si="8"/>
        <v>0</v>
      </c>
      <c r="W22" s="103">
        <f t="shared" si="8"/>
        <v>0</v>
      </c>
      <c r="X22" s="103">
        <f t="shared" si="8"/>
        <v>0</v>
      </c>
      <c r="Y22" s="103">
        <f t="shared" si="8"/>
        <v>0</v>
      </c>
      <c r="Z22" s="103">
        <f t="shared" si="8"/>
        <v>0</v>
      </c>
      <c r="AA22" s="103">
        <f t="shared" si="8"/>
        <v>0</v>
      </c>
      <c r="AB22" s="103">
        <f t="shared" si="8"/>
        <v>0</v>
      </c>
      <c r="AC22" s="103">
        <f t="shared" si="8"/>
        <v>0</v>
      </c>
      <c r="AD22" s="103">
        <f t="shared" si="8"/>
        <v>0</v>
      </c>
      <c r="AE22" s="103">
        <f t="shared" si="8"/>
        <v>0</v>
      </c>
      <c r="AF22" s="103">
        <f t="shared" si="8"/>
        <v>0</v>
      </c>
      <c r="AG22" s="103">
        <f t="shared" si="8"/>
        <v>0</v>
      </c>
      <c r="AH22" s="103">
        <f t="shared" si="8"/>
        <v>0</v>
      </c>
      <c r="AI22" s="103">
        <f t="shared" si="8"/>
        <v>0</v>
      </c>
      <c r="AJ22" s="103">
        <f t="shared" si="8"/>
        <v>0</v>
      </c>
      <c r="AK22" s="85">
        <f t="shared" si="8"/>
        <v>0</v>
      </c>
      <c r="AL22" s="84">
        <f t="shared" si="3"/>
        <v>0</v>
      </c>
      <c r="AM22" s="136">
        <f t="shared" si="1"/>
        <v>0</v>
      </c>
      <c r="AN22" s="910">
        <f>'Model výchozí (MV)'!AP22</f>
        <v>0</v>
      </c>
      <c r="AO22" s="911">
        <f>'Model výchozí (MV)'!AQ22</f>
        <v>0</v>
      </c>
      <c r="AP22" s="911">
        <f>'Model výchozí (MV)'!AR22</f>
        <v>1</v>
      </c>
      <c r="AQ22" s="912">
        <f t="shared" si="4"/>
        <v>0</v>
      </c>
    </row>
    <row r="23" spans="1:43" x14ac:dyDescent="0.3">
      <c r="A23" s="4"/>
      <c r="B23" s="45"/>
      <c r="C23" s="64" t="s">
        <v>112</v>
      </c>
      <c r="D23" s="65" t="s">
        <v>92</v>
      </c>
      <c r="E23" s="84">
        <f t="shared" si="8"/>
        <v>0</v>
      </c>
      <c r="F23" s="103">
        <f t="shared" si="8"/>
        <v>0</v>
      </c>
      <c r="G23" s="103">
        <f t="shared" si="8"/>
        <v>0</v>
      </c>
      <c r="H23" s="103">
        <f t="shared" si="8"/>
        <v>0</v>
      </c>
      <c r="I23" s="103">
        <f t="shared" si="8"/>
        <v>0</v>
      </c>
      <c r="J23" s="103">
        <f t="shared" si="8"/>
        <v>0</v>
      </c>
      <c r="K23" s="103">
        <f t="shared" si="8"/>
        <v>0</v>
      </c>
      <c r="L23" s="103">
        <f t="shared" si="8"/>
        <v>0</v>
      </c>
      <c r="M23" s="103">
        <f t="shared" si="8"/>
        <v>0</v>
      </c>
      <c r="N23" s="103">
        <f t="shared" si="8"/>
        <v>0</v>
      </c>
      <c r="O23" s="103">
        <f t="shared" si="8"/>
        <v>0</v>
      </c>
      <c r="P23" s="103">
        <f t="shared" si="8"/>
        <v>0</v>
      </c>
      <c r="Q23" s="103">
        <f t="shared" si="8"/>
        <v>0</v>
      </c>
      <c r="R23" s="103">
        <f t="shared" si="8"/>
        <v>0</v>
      </c>
      <c r="S23" s="103">
        <f t="shared" si="8"/>
        <v>0</v>
      </c>
      <c r="T23" s="103">
        <f t="shared" si="8"/>
        <v>0</v>
      </c>
      <c r="U23" s="103">
        <f t="shared" si="8"/>
        <v>0</v>
      </c>
      <c r="V23" s="103">
        <f t="shared" si="8"/>
        <v>0</v>
      </c>
      <c r="W23" s="103">
        <f t="shared" si="8"/>
        <v>0</v>
      </c>
      <c r="X23" s="103">
        <f t="shared" si="8"/>
        <v>0</v>
      </c>
      <c r="Y23" s="103">
        <f t="shared" si="8"/>
        <v>0</v>
      </c>
      <c r="Z23" s="103">
        <f t="shared" si="8"/>
        <v>0</v>
      </c>
      <c r="AA23" s="103">
        <f t="shared" si="8"/>
        <v>0</v>
      </c>
      <c r="AB23" s="103">
        <f t="shared" si="8"/>
        <v>0</v>
      </c>
      <c r="AC23" s="103">
        <f t="shared" si="8"/>
        <v>0</v>
      </c>
      <c r="AD23" s="103">
        <f t="shared" si="8"/>
        <v>0</v>
      </c>
      <c r="AE23" s="103">
        <f t="shared" si="8"/>
        <v>0</v>
      </c>
      <c r="AF23" s="103">
        <f t="shared" si="8"/>
        <v>0</v>
      </c>
      <c r="AG23" s="103">
        <f t="shared" si="8"/>
        <v>0</v>
      </c>
      <c r="AH23" s="103">
        <f t="shared" si="8"/>
        <v>0</v>
      </c>
      <c r="AI23" s="103">
        <f t="shared" si="8"/>
        <v>0</v>
      </c>
      <c r="AJ23" s="103">
        <f t="shared" si="8"/>
        <v>0</v>
      </c>
      <c r="AK23" s="85">
        <f t="shared" si="8"/>
        <v>0</v>
      </c>
      <c r="AL23" s="84">
        <f t="shared" si="3"/>
        <v>0</v>
      </c>
      <c r="AM23" s="136">
        <f t="shared" si="1"/>
        <v>0</v>
      </c>
      <c r="AN23" s="910">
        <f>'Model výchozí (MV)'!AP23</f>
        <v>0</v>
      </c>
      <c r="AO23" s="911">
        <f>'Model výchozí (MV)'!AQ23</f>
        <v>0</v>
      </c>
      <c r="AP23" s="911">
        <f>'Model výchozí (MV)'!AR23</f>
        <v>0</v>
      </c>
      <c r="AQ23" s="912">
        <f t="shared" si="4"/>
        <v>1</v>
      </c>
    </row>
    <row r="24" spans="1:43" x14ac:dyDescent="0.3">
      <c r="A24" s="4">
        <v>13</v>
      </c>
      <c r="B24" s="45" t="s">
        <v>113</v>
      </c>
      <c r="C24" s="64" t="s">
        <v>114</v>
      </c>
      <c r="D24" s="65" t="s">
        <v>115</v>
      </c>
      <c r="E24" s="84">
        <f t="shared" si="8"/>
        <v>0</v>
      </c>
      <c r="F24" s="103">
        <f t="shared" si="8"/>
        <v>0</v>
      </c>
      <c r="G24" s="103">
        <f t="shared" si="8"/>
        <v>0</v>
      </c>
      <c r="H24" s="103">
        <f t="shared" si="8"/>
        <v>0</v>
      </c>
      <c r="I24" s="103">
        <f t="shared" si="8"/>
        <v>0</v>
      </c>
      <c r="J24" s="103">
        <f t="shared" si="8"/>
        <v>0</v>
      </c>
      <c r="K24" s="103">
        <f t="shared" si="8"/>
        <v>0</v>
      </c>
      <c r="L24" s="103">
        <f t="shared" si="8"/>
        <v>0</v>
      </c>
      <c r="M24" s="103">
        <f t="shared" si="8"/>
        <v>0</v>
      </c>
      <c r="N24" s="103">
        <f t="shared" si="8"/>
        <v>0</v>
      </c>
      <c r="O24" s="103">
        <f t="shared" si="8"/>
        <v>0</v>
      </c>
      <c r="P24" s="103">
        <f t="shared" si="8"/>
        <v>0</v>
      </c>
      <c r="Q24" s="103">
        <f t="shared" si="8"/>
        <v>0</v>
      </c>
      <c r="R24" s="103">
        <f t="shared" si="8"/>
        <v>0</v>
      </c>
      <c r="S24" s="103">
        <f t="shared" si="8"/>
        <v>0</v>
      </c>
      <c r="T24" s="103">
        <f t="shared" si="8"/>
        <v>0</v>
      </c>
      <c r="U24" s="103">
        <f t="shared" si="8"/>
        <v>0</v>
      </c>
      <c r="V24" s="103">
        <f t="shared" si="8"/>
        <v>0</v>
      </c>
      <c r="W24" s="103">
        <f t="shared" si="8"/>
        <v>0</v>
      </c>
      <c r="X24" s="103">
        <f t="shared" si="8"/>
        <v>0</v>
      </c>
      <c r="Y24" s="103">
        <f t="shared" si="8"/>
        <v>0</v>
      </c>
      <c r="Z24" s="103">
        <f t="shared" si="8"/>
        <v>0</v>
      </c>
      <c r="AA24" s="103">
        <f t="shared" si="8"/>
        <v>0</v>
      </c>
      <c r="AB24" s="103">
        <f t="shared" si="8"/>
        <v>0</v>
      </c>
      <c r="AC24" s="103">
        <f t="shared" si="8"/>
        <v>0</v>
      </c>
      <c r="AD24" s="103">
        <f t="shared" si="8"/>
        <v>0</v>
      </c>
      <c r="AE24" s="103">
        <f t="shared" si="8"/>
        <v>0</v>
      </c>
      <c r="AF24" s="103">
        <f t="shared" si="8"/>
        <v>0</v>
      </c>
      <c r="AG24" s="103">
        <f t="shared" si="8"/>
        <v>0</v>
      </c>
      <c r="AH24" s="103">
        <f t="shared" si="8"/>
        <v>0</v>
      </c>
      <c r="AI24" s="103">
        <f t="shared" si="8"/>
        <v>0</v>
      </c>
      <c r="AJ24" s="103">
        <f t="shared" si="8"/>
        <v>0</v>
      </c>
      <c r="AK24" s="85">
        <f t="shared" si="8"/>
        <v>0</v>
      </c>
      <c r="AL24" s="84">
        <f t="shared" si="3"/>
        <v>0</v>
      </c>
      <c r="AM24" s="136">
        <f t="shared" si="1"/>
        <v>0</v>
      </c>
      <c r="AN24" s="910">
        <f>'Model výchozí (MV)'!AP24</f>
        <v>0</v>
      </c>
      <c r="AO24" s="911">
        <f>'Model výchozí (MV)'!AQ24</f>
        <v>0</v>
      </c>
      <c r="AP24" s="911">
        <f>'Model výchozí (MV)'!AR24</f>
        <v>0</v>
      </c>
      <c r="AQ24" s="912">
        <f t="shared" si="4"/>
        <v>1</v>
      </c>
    </row>
    <row r="25" spans="1:43" x14ac:dyDescent="0.3">
      <c r="A25" s="4"/>
      <c r="B25" s="45"/>
      <c r="C25" s="64" t="s">
        <v>116</v>
      </c>
      <c r="D25" s="65" t="s">
        <v>113</v>
      </c>
      <c r="E25" s="84">
        <f t="shared" si="8"/>
        <v>0</v>
      </c>
      <c r="F25" s="103">
        <f t="shared" si="8"/>
        <v>0</v>
      </c>
      <c r="G25" s="103">
        <f t="shared" si="8"/>
        <v>0</v>
      </c>
      <c r="H25" s="103">
        <f t="shared" si="8"/>
        <v>0</v>
      </c>
      <c r="I25" s="103">
        <f t="shared" si="8"/>
        <v>0</v>
      </c>
      <c r="J25" s="103">
        <f t="shared" si="8"/>
        <v>0</v>
      </c>
      <c r="K25" s="103">
        <f t="shared" si="8"/>
        <v>0</v>
      </c>
      <c r="L25" s="103">
        <f t="shared" si="8"/>
        <v>0</v>
      </c>
      <c r="M25" s="103">
        <f t="shared" si="8"/>
        <v>0</v>
      </c>
      <c r="N25" s="103">
        <f t="shared" si="8"/>
        <v>0</v>
      </c>
      <c r="O25" s="103">
        <f t="shared" si="8"/>
        <v>0</v>
      </c>
      <c r="P25" s="103">
        <f t="shared" si="8"/>
        <v>0</v>
      </c>
      <c r="Q25" s="103">
        <f t="shared" si="8"/>
        <v>0</v>
      </c>
      <c r="R25" s="103">
        <f t="shared" si="8"/>
        <v>0</v>
      </c>
      <c r="S25" s="103">
        <f t="shared" si="8"/>
        <v>0</v>
      </c>
      <c r="T25" s="103">
        <f t="shared" si="8"/>
        <v>0</v>
      </c>
      <c r="U25" s="103">
        <f t="shared" si="8"/>
        <v>0</v>
      </c>
      <c r="V25" s="103">
        <f t="shared" si="8"/>
        <v>0</v>
      </c>
      <c r="W25" s="103">
        <f t="shared" si="8"/>
        <v>0</v>
      </c>
      <c r="X25" s="103">
        <f t="shared" si="8"/>
        <v>0</v>
      </c>
      <c r="Y25" s="103">
        <f t="shared" si="8"/>
        <v>0</v>
      </c>
      <c r="Z25" s="103">
        <f t="shared" si="8"/>
        <v>0</v>
      </c>
      <c r="AA25" s="103">
        <f t="shared" si="8"/>
        <v>0</v>
      </c>
      <c r="AB25" s="103">
        <f t="shared" si="8"/>
        <v>0</v>
      </c>
      <c r="AC25" s="103">
        <f t="shared" si="8"/>
        <v>0</v>
      </c>
      <c r="AD25" s="103">
        <f t="shared" si="8"/>
        <v>0</v>
      </c>
      <c r="AE25" s="103">
        <f t="shared" si="8"/>
        <v>0</v>
      </c>
      <c r="AF25" s="103">
        <f t="shared" si="8"/>
        <v>0</v>
      </c>
      <c r="AG25" s="103">
        <f t="shared" si="8"/>
        <v>0</v>
      </c>
      <c r="AH25" s="103">
        <f t="shared" si="8"/>
        <v>0</v>
      </c>
      <c r="AI25" s="103">
        <f t="shared" si="8"/>
        <v>0</v>
      </c>
      <c r="AJ25" s="103">
        <f t="shared" si="8"/>
        <v>0</v>
      </c>
      <c r="AK25" s="85">
        <f t="shared" si="8"/>
        <v>0</v>
      </c>
      <c r="AL25" s="84">
        <f t="shared" si="3"/>
        <v>0</v>
      </c>
      <c r="AM25" s="136">
        <f t="shared" si="1"/>
        <v>0</v>
      </c>
      <c r="AN25" s="910">
        <f>'Model výchozí (MV)'!AP25</f>
        <v>0</v>
      </c>
      <c r="AO25" s="911">
        <f>'Model výchozí (MV)'!AQ25</f>
        <v>0</v>
      </c>
      <c r="AP25" s="911">
        <f>'Model výchozí (MV)'!AR25</f>
        <v>0</v>
      </c>
      <c r="AQ25" s="912">
        <f t="shared" ref="AQ25" si="9">1-SUM(AN25:AP25)</f>
        <v>1</v>
      </c>
    </row>
    <row r="26" spans="1:43" x14ac:dyDescent="0.3">
      <c r="A26" s="4">
        <v>14</v>
      </c>
      <c r="B26" s="45" t="s">
        <v>117</v>
      </c>
      <c r="C26" s="340"/>
      <c r="D26" s="65"/>
      <c r="E26" s="84">
        <f t="shared" si="8"/>
        <v>0</v>
      </c>
      <c r="F26" s="103">
        <f t="shared" si="8"/>
        <v>0</v>
      </c>
      <c r="G26" s="103">
        <f t="shared" si="8"/>
        <v>0</v>
      </c>
      <c r="H26" s="103">
        <f t="shared" si="8"/>
        <v>0</v>
      </c>
      <c r="I26" s="103">
        <f t="shared" si="8"/>
        <v>0</v>
      </c>
      <c r="J26" s="103">
        <f t="shared" si="8"/>
        <v>0</v>
      </c>
      <c r="K26" s="103">
        <f t="shared" si="8"/>
        <v>0</v>
      </c>
      <c r="L26" s="103">
        <f t="shared" si="8"/>
        <v>0</v>
      </c>
      <c r="M26" s="103">
        <f t="shared" si="8"/>
        <v>0</v>
      </c>
      <c r="N26" s="103">
        <f t="shared" si="8"/>
        <v>0</v>
      </c>
      <c r="O26" s="103">
        <f t="shared" si="8"/>
        <v>0</v>
      </c>
      <c r="P26" s="103">
        <f t="shared" si="8"/>
        <v>0</v>
      </c>
      <c r="Q26" s="103">
        <f t="shared" si="8"/>
        <v>0</v>
      </c>
      <c r="R26" s="103">
        <f t="shared" si="8"/>
        <v>0</v>
      </c>
      <c r="S26" s="103">
        <f t="shared" si="8"/>
        <v>0</v>
      </c>
      <c r="T26" s="103">
        <f t="shared" si="8"/>
        <v>0</v>
      </c>
      <c r="U26" s="103">
        <f t="shared" si="8"/>
        <v>0</v>
      </c>
      <c r="V26" s="103">
        <f t="shared" si="8"/>
        <v>0</v>
      </c>
      <c r="W26" s="103">
        <f t="shared" si="8"/>
        <v>0</v>
      </c>
      <c r="X26" s="103">
        <f t="shared" si="8"/>
        <v>0</v>
      </c>
      <c r="Y26" s="103">
        <f t="shared" si="8"/>
        <v>0</v>
      </c>
      <c r="Z26" s="103">
        <f t="shared" si="8"/>
        <v>0</v>
      </c>
      <c r="AA26" s="103">
        <f t="shared" si="8"/>
        <v>0</v>
      </c>
      <c r="AB26" s="103">
        <f t="shared" si="8"/>
        <v>0</v>
      </c>
      <c r="AC26" s="103">
        <f t="shared" si="8"/>
        <v>0</v>
      </c>
      <c r="AD26" s="103">
        <f t="shared" si="8"/>
        <v>0</v>
      </c>
      <c r="AE26" s="103">
        <f t="shared" si="8"/>
        <v>0</v>
      </c>
      <c r="AF26" s="103">
        <f t="shared" si="8"/>
        <v>0</v>
      </c>
      <c r="AG26" s="103">
        <f t="shared" si="8"/>
        <v>0</v>
      </c>
      <c r="AH26" s="103">
        <f t="shared" si="8"/>
        <v>0</v>
      </c>
      <c r="AI26" s="103">
        <f t="shared" si="8"/>
        <v>0</v>
      </c>
      <c r="AJ26" s="103">
        <f t="shared" si="8"/>
        <v>0</v>
      </c>
      <c r="AK26" s="85">
        <f t="shared" si="8"/>
        <v>0</v>
      </c>
      <c r="AL26" s="84">
        <f t="shared" si="3"/>
        <v>0</v>
      </c>
      <c r="AM26" s="136">
        <f t="shared" si="1"/>
        <v>0</v>
      </c>
      <c r="AN26" s="910">
        <f>'Model výchozí (MV)'!AP26</f>
        <v>0</v>
      </c>
      <c r="AO26" s="911">
        <f>'Model výchozí (MV)'!AQ26</f>
        <v>0</v>
      </c>
      <c r="AP26" s="911">
        <f>'Model výchozí (MV)'!AR26</f>
        <v>0</v>
      </c>
      <c r="AQ26" s="912">
        <f t="shared" si="4"/>
        <v>1</v>
      </c>
    </row>
    <row r="27" spans="1:43" x14ac:dyDescent="0.3">
      <c r="A27" s="4">
        <v>15</v>
      </c>
      <c r="B27" s="45" t="s">
        <v>118</v>
      </c>
      <c r="C27" s="340"/>
      <c r="D27" s="65"/>
      <c r="E27" s="84">
        <f t="shared" si="8"/>
        <v>0</v>
      </c>
      <c r="F27" s="103">
        <f t="shared" si="8"/>
        <v>0</v>
      </c>
      <c r="G27" s="103">
        <f t="shared" si="8"/>
        <v>0</v>
      </c>
      <c r="H27" s="103">
        <f t="shared" si="8"/>
        <v>0</v>
      </c>
      <c r="I27" s="103">
        <f t="shared" si="8"/>
        <v>0</v>
      </c>
      <c r="J27" s="103">
        <f t="shared" si="8"/>
        <v>0</v>
      </c>
      <c r="K27" s="103">
        <f t="shared" si="8"/>
        <v>0</v>
      </c>
      <c r="L27" s="103">
        <f t="shared" si="8"/>
        <v>0</v>
      </c>
      <c r="M27" s="103">
        <f t="shared" si="8"/>
        <v>0</v>
      </c>
      <c r="N27" s="103">
        <f t="shared" si="8"/>
        <v>0</v>
      </c>
      <c r="O27" s="103">
        <f t="shared" si="8"/>
        <v>0</v>
      </c>
      <c r="P27" s="103">
        <f t="shared" si="8"/>
        <v>0</v>
      </c>
      <c r="Q27" s="103">
        <f t="shared" si="8"/>
        <v>0</v>
      </c>
      <c r="R27" s="103">
        <f t="shared" si="8"/>
        <v>0</v>
      </c>
      <c r="S27" s="103">
        <f t="shared" si="8"/>
        <v>0</v>
      </c>
      <c r="T27" s="103">
        <f t="shared" si="8"/>
        <v>0</v>
      </c>
      <c r="U27" s="103">
        <f t="shared" si="8"/>
        <v>0</v>
      </c>
      <c r="V27" s="103">
        <f t="shared" si="8"/>
        <v>0</v>
      </c>
      <c r="W27" s="103">
        <f t="shared" si="8"/>
        <v>0</v>
      </c>
      <c r="X27" s="103">
        <f t="shared" si="8"/>
        <v>0</v>
      </c>
      <c r="Y27" s="103">
        <f t="shared" si="8"/>
        <v>0</v>
      </c>
      <c r="Z27" s="103">
        <f t="shared" si="8"/>
        <v>0</v>
      </c>
      <c r="AA27" s="103">
        <f t="shared" si="8"/>
        <v>0</v>
      </c>
      <c r="AB27" s="103">
        <f t="shared" si="8"/>
        <v>0</v>
      </c>
      <c r="AC27" s="103">
        <f t="shared" ref="AC27:AK27" si="10">AC69+AC111</f>
        <v>0</v>
      </c>
      <c r="AD27" s="103">
        <f t="shared" si="10"/>
        <v>0</v>
      </c>
      <c r="AE27" s="103">
        <f t="shared" si="10"/>
        <v>0</v>
      </c>
      <c r="AF27" s="103">
        <f t="shared" si="10"/>
        <v>0</v>
      </c>
      <c r="AG27" s="103">
        <f t="shared" si="10"/>
        <v>0</v>
      </c>
      <c r="AH27" s="103">
        <f t="shared" si="10"/>
        <v>0</v>
      </c>
      <c r="AI27" s="103">
        <f t="shared" si="10"/>
        <v>0</v>
      </c>
      <c r="AJ27" s="103">
        <f t="shared" si="10"/>
        <v>0</v>
      </c>
      <c r="AK27" s="85">
        <f t="shared" si="10"/>
        <v>0</v>
      </c>
      <c r="AL27" s="84">
        <f t="shared" si="3"/>
        <v>0</v>
      </c>
      <c r="AM27" s="136">
        <f t="shared" si="1"/>
        <v>0</v>
      </c>
      <c r="AN27" s="910">
        <f>'Model výchozí (MV)'!AP27</f>
        <v>0</v>
      </c>
      <c r="AO27" s="911">
        <f>'Model výchozí (MV)'!AQ27</f>
        <v>0</v>
      </c>
      <c r="AP27" s="911">
        <f>'Model výchozí (MV)'!AR27</f>
        <v>0</v>
      </c>
      <c r="AQ27" s="912">
        <f t="shared" si="4"/>
        <v>1</v>
      </c>
    </row>
    <row r="28" spans="1:43" x14ac:dyDescent="0.3">
      <c r="A28" s="9">
        <v>16</v>
      </c>
      <c r="B28" s="67" t="s">
        <v>119</v>
      </c>
      <c r="C28" s="341"/>
      <c r="D28" s="68"/>
      <c r="E28" s="84">
        <f t="shared" ref="E28:AK28" si="11">E70+E112</f>
        <v>0</v>
      </c>
      <c r="F28" s="103">
        <f t="shared" si="11"/>
        <v>0</v>
      </c>
      <c r="G28" s="103">
        <f t="shared" si="11"/>
        <v>0</v>
      </c>
      <c r="H28" s="103">
        <f t="shared" si="11"/>
        <v>0</v>
      </c>
      <c r="I28" s="103">
        <f t="shared" si="11"/>
        <v>0</v>
      </c>
      <c r="J28" s="103">
        <f t="shared" si="11"/>
        <v>0</v>
      </c>
      <c r="K28" s="103">
        <f t="shared" si="11"/>
        <v>0</v>
      </c>
      <c r="L28" s="103">
        <f t="shared" si="11"/>
        <v>0</v>
      </c>
      <c r="M28" s="103">
        <f t="shared" si="11"/>
        <v>0</v>
      </c>
      <c r="N28" s="103">
        <f t="shared" si="11"/>
        <v>0</v>
      </c>
      <c r="O28" s="103">
        <f t="shared" si="11"/>
        <v>0</v>
      </c>
      <c r="P28" s="103">
        <f t="shared" si="11"/>
        <v>0</v>
      </c>
      <c r="Q28" s="103">
        <f t="shared" si="11"/>
        <v>0</v>
      </c>
      <c r="R28" s="103">
        <f t="shared" si="11"/>
        <v>0</v>
      </c>
      <c r="S28" s="103">
        <f t="shared" si="11"/>
        <v>0</v>
      </c>
      <c r="T28" s="103">
        <f t="shared" si="11"/>
        <v>0</v>
      </c>
      <c r="U28" s="103">
        <f t="shared" si="11"/>
        <v>0</v>
      </c>
      <c r="V28" s="103">
        <f t="shared" si="11"/>
        <v>0</v>
      </c>
      <c r="W28" s="103">
        <f t="shared" si="11"/>
        <v>0</v>
      </c>
      <c r="X28" s="103">
        <f t="shared" si="11"/>
        <v>0</v>
      </c>
      <c r="Y28" s="103">
        <f t="shared" si="11"/>
        <v>0</v>
      </c>
      <c r="Z28" s="103">
        <f t="shared" si="11"/>
        <v>0</v>
      </c>
      <c r="AA28" s="103">
        <f t="shared" si="11"/>
        <v>0</v>
      </c>
      <c r="AB28" s="103">
        <f t="shared" si="11"/>
        <v>0</v>
      </c>
      <c r="AC28" s="103">
        <f t="shared" si="11"/>
        <v>0</v>
      </c>
      <c r="AD28" s="103">
        <f t="shared" si="11"/>
        <v>0</v>
      </c>
      <c r="AE28" s="103">
        <f t="shared" si="11"/>
        <v>0</v>
      </c>
      <c r="AF28" s="103">
        <f t="shared" si="11"/>
        <v>0</v>
      </c>
      <c r="AG28" s="103">
        <f t="shared" si="11"/>
        <v>0</v>
      </c>
      <c r="AH28" s="103">
        <f t="shared" si="11"/>
        <v>0</v>
      </c>
      <c r="AI28" s="103">
        <f t="shared" si="11"/>
        <v>0</v>
      </c>
      <c r="AJ28" s="103">
        <f t="shared" si="11"/>
        <v>0</v>
      </c>
      <c r="AK28" s="85">
        <f t="shared" si="11"/>
        <v>0</v>
      </c>
      <c r="AL28" s="84">
        <f t="shared" si="3"/>
        <v>0</v>
      </c>
      <c r="AM28" s="136">
        <f t="shared" si="1"/>
        <v>0</v>
      </c>
      <c r="AN28" s="910">
        <f>'Model výchozí (MV)'!AP28</f>
        <v>0</v>
      </c>
      <c r="AO28" s="911">
        <f>'Model výchozí (MV)'!AQ28</f>
        <v>0</v>
      </c>
      <c r="AP28" s="911">
        <f>'Model výchozí (MV)'!AR28</f>
        <v>0</v>
      </c>
      <c r="AQ28" s="912">
        <f t="shared" si="4"/>
        <v>1</v>
      </c>
    </row>
    <row r="29" spans="1:43" ht="15.6" thickBot="1" x14ac:dyDescent="0.4">
      <c r="A29" s="5">
        <v>21</v>
      </c>
      <c r="B29" s="69" t="s">
        <v>572</v>
      </c>
      <c r="C29" s="342"/>
      <c r="D29" s="70" t="s">
        <v>574</v>
      </c>
      <c r="E29" s="102">
        <f t="shared" ref="E29:AK29" si="12">SUM(E3:E28)</f>
        <v>0</v>
      </c>
      <c r="F29" s="102">
        <f t="shared" si="12"/>
        <v>0</v>
      </c>
      <c r="G29" s="102">
        <f t="shared" si="12"/>
        <v>0</v>
      </c>
      <c r="H29" s="102">
        <f t="shared" si="12"/>
        <v>0</v>
      </c>
      <c r="I29" s="102">
        <f t="shared" si="12"/>
        <v>0</v>
      </c>
      <c r="J29" s="102">
        <f t="shared" si="12"/>
        <v>0</v>
      </c>
      <c r="K29" s="102">
        <f t="shared" si="12"/>
        <v>0</v>
      </c>
      <c r="L29" s="102">
        <f t="shared" si="12"/>
        <v>0</v>
      </c>
      <c r="M29" s="102">
        <f t="shared" si="12"/>
        <v>0</v>
      </c>
      <c r="N29" s="102">
        <f>SUM(N3:N28)</f>
        <v>0</v>
      </c>
      <c r="O29" s="102">
        <f t="shared" si="12"/>
        <v>0</v>
      </c>
      <c r="P29" s="102">
        <f t="shared" si="12"/>
        <v>0</v>
      </c>
      <c r="Q29" s="102">
        <f t="shared" si="12"/>
        <v>0</v>
      </c>
      <c r="R29" s="102">
        <f t="shared" si="12"/>
        <v>0</v>
      </c>
      <c r="S29" s="102">
        <f t="shared" si="12"/>
        <v>0</v>
      </c>
      <c r="T29" s="102">
        <f t="shared" si="12"/>
        <v>0</v>
      </c>
      <c r="U29" s="102">
        <f t="shared" si="12"/>
        <v>0</v>
      </c>
      <c r="V29" s="102">
        <f t="shared" si="12"/>
        <v>0</v>
      </c>
      <c r="W29" s="102">
        <f t="shared" si="12"/>
        <v>0</v>
      </c>
      <c r="X29" s="102">
        <f t="shared" si="12"/>
        <v>0</v>
      </c>
      <c r="Y29" s="102">
        <f t="shared" si="12"/>
        <v>0</v>
      </c>
      <c r="Z29" s="102">
        <f t="shared" si="12"/>
        <v>0</v>
      </c>
      <c r="AA29" s="102">
        <f t="shared" si="12"/>
        <v>0</v>
      </c>
      <c r="AB29" s="102">
        <f t="shared" si="12"/>
        <v>0</v>
      </c>
      <c r="AC29" s="102">
        <f t="shared" si="12"/>
        <v>0</v>
      </c>
      <c r="AD29" s="102">
        <f t="shared" si="12"/>
        <v>0</v>
      </c>
      <c r="AE29" s="102">
        <f t="shared" si="12"/>
        <v>0</v>
      </c>
      <c r="AF29" s="102">
        <f t="shared" si="12"/>
        <v>0</v>
      </c>
      <c r="AG29" s="102">
        <f t="shared" si="12"/>
        <v>0</v>
      </c>
      <c r="AH29" s="102">
        <f t="shared" si="12"/>
        <v>0</v>
      </c>
      <c r="AI29" s="102">
        <f t="shared" si="12"/>
        <v>0</v>
      </c>
      <c r="AJ29" s="102">
        <f t="shared" si="12"/>
        <v>0</v>
      </c>
      <c r="AK29" s="102">
        <f t="shared" si="12"/>
        <v>0</v>
      </c>
      <c r="AL29" s="86">
        <f t="shared" ref="AL29:AL37" si="13">SUM(E29:AK29)</f>
        <v>0</v>
      </c>
      <c r="AM29" s="127">
        <f t="shared" si="1"/>
        <v>0</v>
      </c>
      <c r="AN29" s="892">
        <f>SUMPRODUCT($AL3:$AL28,AN3:AN28)</f>
        <v>0</v>
      </c>
      <c r="AO29" s="892">
        <f>SUMPRODUCT($AL3:$AL28,AO3:AO28)</f>
        <v>0</v>
      </c>
      <c r="AP29" s="892">
        <f>SUMPRODUCT($AL3:$AL28,AP3:AP28)</f>
        <v>0</v>
      </c>
      <c r="AQ29" s="913">
        <f>SUMPRODUCT($AL3:$AL28,AQ3:AQ28)</f>
        <v>0</v>
      </c>
    </row>
    <row r="30" spans="1:43"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0"/>
      <c r="AM30" s="531"/>
      <c r="AN30" s="894"/>
      <c r="AO30" s="894"/>
      <c r="AP30" s="894"/>
      <c r="AQ30" s="895"/>
    </row>
    <row r="31" spans="1:43"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M31" s="541"/>
      <c r="AN31" s="896"/>
      <c r="AO31" s="896"/>
      <c r="AP31" s="896"/>
      <c r="AQ31" s="897"/>
    </row>
    <row r="32" spans="1:43"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M32" s="541"/>
      <c r="AN32" s="896"/>
      <c r="AO32" s="896"/>
      <c r="AP32" s="896"/>
      <c r="AQ32" s="897"/>
    </row>
    <row r="33" spans="1:43"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c r="AM33" s="541"/>
      <c r="AN33" s="896"/>
      <c r="AO33" s="896"/>
      <c r="AP33" s="896"/>
      <c r="AQ33" s="897"/>
    </row>
    <row r="34" spans="1:43"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0"/>
      <c r="AM34" s="541"/>
      <c r="AN34" s="896"/>
      <c r="AO34" s="896"/>
      <c r="AP34" s="896"/>
      <c r="AQ34" s="897"/>
    </row>
    <row r="35" spans="1:43"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896"/>
      <c r="AO35" s="896"/>
      <c r="AP35" s="896"/>
      <c r="AQ35" s="897"/>
    </row>
    <row r="36" spans="1:43"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898"/>
      <c r="AO36" s="898"/>
      <c r="AP36" s="898"/>
      <c r="AQ36" s="899"/>
    </row>
    <row r="37" spans="1:43" ht="15" x14ac:dyDescent="0.35">
      <c r="A37" s="9">
        <v>26</v>
      </c>
      <c r="B37" s="67" t="s">
        <v>475</v>
      </c>
      <c r="C37" s="67"/>
      <c r="D37" s="76" t="s">
        <v>418</v>
      </c>
      <c r="E37" s="49">
        <f>'Provoz opční 1'!C3</f>
        <v>0</v>
      </c>
      <c r="F37" s="49">
        <f>'Provoz opční 1'!D3</f>
        <v>0</v>
      </c>
      <c r="G37" s="49">
        <f>'Provoz opční 1'!E3</f>
        <v>0</v>
      </c>
      <c r="H37" s="49">
        <f>'Provoz opční 1'!F3</f>
        <v>0</v>
      </c>
      <c r="I37" s="49">
        <f>'Provoz opční 1'!G3</f>
        <v>0</v>
      </c>
      <c r="J37" s="49">
        <f>'Provoz opční 1'!H3</f>
        <v>1991421.4</v>
      </c>
      <c r="K37" s="49">
        <f>'Provoz opční 1'!I3</f>
        <v>2925675.4000000004</v>
      </c>
      <c r="L37" s="49">
        <f>'Provoz opční 1'!J3</f>
        <v>2925675.4000000004</v>
      </c>
      <c r="M37" s="49">
        <f>'Provoz opční 1'!K3</f>
        <v>2925675.4000000004</v>
      </c>
      <c r="N37" s="49">
        <f>'Provoz opční 1'!L3</f>
        <v>2925675.4000000004</v>
      </c>
      <c r="O37" s="49">
        <f>'Provoz opční 1'!M3</f>
        <v>2925675.4000000004</v>
      </c>
      <c r="P37" s="49">
        <f>'Provoz opční 1'!N3</f>
        <v>2925675.4000000004</v>
      </c>
      <c r="Q37" s="49">
        <f>'Provoz opční 1'!O3</f>
        <v>2925675.4000000004</v>
      </c>
      <c r="R37" s="49">
        <f>'Provoz opční 1'!P3</f>
        <v>2925675.4000000004</v>
      </c>
      <c r="S37" s="49">
        <f>'Provoz opční 1'!Q3</f>
        <v>2925675.4000000004</v>
      </c>
      <c r="T37" s="49">
        <f>'Provoz opční 1'!R3</f>
        <v>2925675.4000000004</v>
      </c>
      <c r="U37" s="49">
        <f>'Provoz opční 1'!S3</f>
        <v>2925675.4000000004</v>
      </c>
      <c r="V37" s="49">
        <f>'Provoz opční 1'!T3</f>
        <v>2925675.4000000004</v>
      </c>
      <c r="W37" s="49">
        <f>'Provoz opční 1'!U3</f>
        <v>2925675.4000000004</v>
      </c>
      <c r="X37" s="49">
        <f>'Provoz opční 1'!V3</f>
        <v>2925675.4000000004</v>
      </c>
      <c r="Y37" s="49">
        <f>'Provoz opční 1'!W3</f>
        <v>2925675.4000000004</v>
      </c>
      <c r="Z37" s="49">
        <f>'Provoz opční 1'!X3</f>
        <v>2925675.4000000004</v>
      </c>
      <c r="AA37" s="49">
        <f>'Provoz opční 1'!Y3</f>
        <v>2925675.4000000004</v>
      </c>
      <c r="AB37" s="49">
        <f>'Provoz opční 1'!Z3</f>
        <v>2925675.4000000004</v>
      </c>
      <c r="AC37" s="49">
        <f>'Provoz opční 1'!AA3</f>
        <v>2925675.4000000004</v>
      </c>
      <c r="AD37" s="49">
        <f>'Provoz opční 1'!AB3</f>
        <v>2925675.4000000004</v>
      </c>
      <c r="AE37" s="49">
        <f>'Provoz opční 1'!AC3</f>
        <v>2925675.4000000004</v>
      </c>
      <c r="AF37" s="49">
        <f>'Provoz opční 1'!AD3</f>
        <v>2925675.4000000004</v>
      </c>
      <c r="AG37" s="49">
        <f>'Provoz opční 1'!AE3</f>
        <v>2925675.4000000004</v>
      </c>
      <c r="AH37" s="49">
        <f>'Provoz opční 1'!AF3</f>
        <v>2925675.4000000004</v>
      </c>
      <c r="AI37" s="49">
        <f>'Provoz opční 1'!AG3</f>
        <v>2925675.4000000004</v>
      </c>
      <c r="AJ37" s="49">
        <f>'Provoz opční 1'!AH3</f>
        <v>2925675.4000000004</v>
      </c>
      <c r="AK37" s="49">
        <f>'Provoz opční 1'!AI3</f>
        <v>2925675.4000000004</v>
      </c>
      <c r="AL37" s="48">
        <f t="shared" si="13"/>
        <v>80984657.200000003</v>
      </c>
      <c r="AM37" s="546" t="s">
        <v>134</v>
      </c>
      <c r="AN37" s="914">
        <f>$AL37</f>
        <v>80984657.200000003</v>
      </c>
      <c r="AO37" s="914">
        <f>$AL37</f>
        <v>80984657.200000003</v>
      </c>
      <c r="AP37" s="914">
        <f t="shared" ref="AP37:AQ37" si="14">$AL37</f>
        <v>80984657.200000003</v>
      </c>
      <c r="AQ37" s="901">
        <f t="shared" si="14"/>
        <v>80984657.200000003</v>
      </c>
    </row>
    <row r="38" spans="1:43" s="113" customFormat="1" ht="15.6" thickBot="1" x14ac:dyDescent="0.4">
      <c r="A38" s="5">
        <v>27</v>
      </c>
      <c r="B38" s="69" t="s">
        <v>573</v>
      </c>
      <c r="C38" s="69"/>
      <c r="D38" s="70" t="s">
        <v>575</v>
      </c>
      <c r="E38" s="392">
        <f t="shared" ref="E38:AQ38" si="15">IFERROR(E29/E37,0)</f>
        <v>0</v>
      </c>
      <c r="F38" s="392">
        <f t="shared" si="15"/>
        <v>0</v>
      </c>
      <c r="G38" s="392">
        <f t="shared" si="15"/>
        <v>0</v>
      </c>
      <c r="H38" s="392">
        <f t="shared" si="15"/>
        <v>0</v>
      </c>
      <c r="I38" s="392">
        <f t="shared" si="15"/>
        <v>0</v>
      </c>
      <c r="J38" s="392">
        <f t="shared" si="15"/>
        <v>0</v>
      </c>
      <c r="K38" s="392">
        <f t="shared" si="15"/>
        <v>0</v>
      </c>
      <c r="L38" s="392">
        <f t="shared" si="15"/>
        <v>0</v>
      </c>
      <c r="M38" s="392">
        <f t="shared" si="15"/>
        <v>0</v>
      </c>
      <c r="N38" s="392">
        <f t="shared" si="15"/>
        <v>0</v>
      </c>
      <c r="O38" s="392">
        <f t="shared" si="15"/>
        <v>0</v>
      </c>
      <c r="P38" s="392">
        <f t="shared" si="15"/>
        <v>0</v>
      </c>
      <c r="Q38" s="392">
        <f t="shared" si="15"/>
        <v>0</v>
      </c>
      <c r="R38" s="392">
        <f t="shared" si="15"/>
        <v>0</v>
      </c>
      <c r="S38" s="392">
        <f t="shared" si="15"/>
        <v>0</v>
      </c>
      <c r="T38" s="392">
        <f t="shared" si="15"/>
        <v>0</v>
      </c>
      <c r="U38" s="392">
        <f t="shared" si="15"/>
        <v>0</v>
      </c>
      <c r="V38" s="392">
        <f t="shared" si="15"/>
        <v>0</v>
      </c>
      <c r="W38" s="392">
        <f t="shared" si="15"/>
        <v>0</v>
      </c>
      <c r="X38" s="392">
        <f t="shared" si="15"/>
        <v>0</v>
      </c>
      <c r="Y38" s="392">
        <f t="shared" si="15"/>
        <v>0</v>
      </c>
      <c r="Z38" s="392">
        <f t="shared" si="15"/>
        <v>0</v>
      </c>
      <c r="AA38" s="392">
        <f t="shared" si="15"/>
        <v>0</v>
      </c>
      <c r="AB38" s="392">
        <f t="shared" si="15"/>
        <v>0</v>
      </c>
      <c r="AC38" s="392">
        <f t="shared" si="15"/>
        <v>0</v>
      </c>
      <c r="AD38" s="392">
        <f t="shared" si="15"/>
        <v>0</v>
      </c>
      <c r="AE38" s="392">
        <f t="shared" si="15"/>
        <v>0</v>
      </c>
      <c r="AF38" s="392">
        <f t="shared" si="15"/>
        <v>0</v>
      </c>
      <c r="AG38" s="392">
        <f t="shared" si="15"/>
        <v>0</v>
      </c>
      <c r="AH38" s="392">
        <f t="shared" si="15"/>
        <v>0</v>
      </c>
      <c r="AI38" s="392">
        <f t="shared" si="15"/>
        <v>0</v>
      </c>
      <c r="AJ38" s="392">
        <f t="shared" si="15"/>
        <v>0</v>
      </c>
      <c r="AK38" s="392">
        <f t="shared" si="15"/>
        <v>0</v>
      </c>
      <c r="AL38" s="111">
        <f t="shared" si="15"/>
        <v>0</v>
      </c>
      <c r="AM38" s="393" t="s">
        <v>134</v>
      </c>
      <c r="AN38" s="915">
        <f>IFERROR(AN29/AN37,0)</f>
        <v>0</v>
      </c>
      <c r="AO38" s="915">
        <f>IFERROR(AO29/AO37,0)</f>
        <v>0</v>
      </c>
      <c r="AP38" s="915">
        <f>IFERROR(AP29/AP37,0)</f>
        <v>0</v>
      </c>
      <c r="AQ38" s="903">
        <f t="shared" si="15"/>
        <v>0</v>
      </c>
    </row>
    <row r="39" spans="1:43"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394"/>
      <c r="AM39" s="394"/>
      <c r="AN39" s="916"/>
      <c r="AO39" s="916"/>
      <c r="AP39" s="916"/>
      <c r="AQ39" s="916"/>
    </row>
    <row r="40" spans="1:43"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394"/>
      <c r="AM40" s="394"/>
      <c r="AN40" s="916"/>
      <c r="AO40" s="916"/>
      <c r="AP40" s="916"/>
      <c r="AQ40" s="916"/>
    </row>
    <row r="41" spans="1:43"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394"/>
      <c r="AM41" s="394"/>
      <c r="AN41" s="916"/>
      <c r="AO41" s="916"/>
      <c r="AP41" s="916"/>
      <c r="AQ41" s="916"/>
    </row>
    <row r="42" spans="1:43"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N42" s="916"/>
      <c r="AO42" s="916"/>
      <c r="AP42" s="916"/>
      <c r="AQ42" s="916"/>
    </row>
    <row r="43" spans="1:43" x14ac:dyDescent="0.3">
      <c r="A43" s="138" t="str">
        <f>A1</f>
        <v>Indexovaný Výchozí finanční model opční 1</v>
      </c>
      <c r="B43" s="138"/>
      <c r="C43" s="139"/>
      <c r="D43" s="139"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98"/>
      <c r="AN43" s="1017" t="s">
        <v>77</v>
      </c>
      <c r="AO43" s="1018"/>
      <c r="AP43" s="1018"/>
      <c r="AQ43" s="1019"/>
    </row>
    <row r="44" spans="1:43" ht="15" thickBot="1" x14ac:dyDescent="0.35">
      <c r="A44" s="6" t="str">
        <f>A2</f>
        <v>Cenová úroveň pro Kalendářní rok [tis.Kč]</v>
      </c>
      <c r="B44" s="60"/>
      <c r="C44" s="40"/>
      <c r="D44" s="61"/>
      <c r="E44" s="7" t="str">
        <f>E2</f>
        <v>XII/29</v>
      </c>
      <c r="F44" s="7" t="str">
        <f t="shared" ref="F44:AK44" si="16">F2</f>
        <v>I-VI/30</v>
      </c>
      <c r="G44" s="7" t="str">
        <f t="shared" si="16"/>
        <v>VI-XII/30</v>
      </c>
      <c r="H44" s="7" t="str">
        <f t="shared" si="16"/>
        <v>XII/30</v>
      </c>
      <c r="I44" s="7">
        <f t="shared" si="16"/>
        <v>2031</v>
      </c>
      <c r="J44" s="7">
        <f t="shared" si="16"/>
        <v>2032</v>
      </c>
      <c r="K44" s="7">
        <f t="shared" si="16"/>
        <v>2033</v>
      </c>
      <c r="L44" s="7">
        <f t="shared" si="16"/>
        <v>2034</v>
      </c>
      <c r="M44" s="7">
        <f t="shared" si="16"/>
        <v>2035</v>
      </c>
      <c r="N44" s="7">
        <f t="shared" si="16"/>
        <v>2036</v>
      </c>
      <c r="O44" s="7">
        <f t="shared" si="16"/>
        <v>2037</v>
      </c>
      <c r="P44" s="7">
        <f t="shared" si="16"/>
        <v>2038</v>
      </c>
      <c r="Q44" s="7">
        <f t="shared" si="16"/>
        <v>2039</v>
      </c>
      <c r="R44" s="7">
        <f t="shared" si="16"/>
        <v>2040</v>
      </c>
      <c r="S44" s="7">
        <f t="shared" si="16"/>
        <v>2041</v>
      </c>
      <c r="T44" s="7">
        <f t="shared" si="16"/>
        <v>2042</v>
      </c>
      <c r="U44" s="7">
        <f t="shared" si="16"/>
        <v>2043</v>
      </c>
      <c r="V44" s="7">
        <f t="shared" si="16"/>
        <v>2044</v>
      </c>
      <c r="W44" s="7">
        <f t="shared" si="16"/>
        <v>2045</v>
      </c>
      <c r="X44" s="7">
        <f t="shared" si="16"/>
        <v>2046</v>
      </c>
      <c r="Y44" s="7">
        <f t="shared" si="16"/>
        <v>2047</v>
      </c>
      <c r="Z44" s="7">
        <f t="shared" si="16"/>
        <v>2048</v>
      </c>
      <c r="AA44" s="7">
        <f t="shared" si="16"/>
        <v>2049</v>
      </c>
      <c r="AB44" s="7">
        <f t="shared" si="16"/>
        <v>2050</v>
      </c>
      <c r="AC44" s="7">
        <f t="shared" si="16"/>
        <v>2051</v>
      </c>
      <c r="AD44" s="7">
        <f t="shared" si="16"/>
        <v>2052</v>
      </c>
      <c r="AE44" s="7">
        <f t="shared" si="16"/>
        <v>2053</v>
      </c>
      <c r="AF44" s="7">
        <f t="shared" si="16"/>
        <v>2054</v>
      </c>
      <c r="AG44" s="7">
        <f t="shared" si="16"/>
        <v>2055</v>
      </c>
      <c r="AH44" s="7">
        <f t="shared" si="16"/>
        <v>2056</v>
      </c>
      <c r="AI44" s="7">
        <f t="shared" si="16"/>
        <v>2057</v>
      </c>
      <c r="AJ44" s="7">
        <f t="shared" si="16"/>
        <v>2058</v>
      </c>
      <c r="AK44" s="7">
        <f t="shared" si="16"/>
        <v>2059</v>
      </c>
      <c r="AL44" s="99" t="s">
        <v>78</v>
      </c>
      <c r="AM44" s="100" t="s">
        <v>79</v>
      </c>
      <c r="AN44" s="884" t="s">
        <v>80</v>
      </c>
      <c r="AO44" s="884" t="s">
        <v>81</v>
      </c>
      <c r="AP44" s="884" t="s">
        <v>82</v>
      </c>
      <c r="AQ44" s="885" t="s">
        <v>83</v>
      </c>
    </row>
    <row r="45" spans="1:43" ht="15" thickTop="1" x14ac:dyDescent="0.3">
      <c r="A45" s="3">
        <f t="shared" ref="A45:D60" si="17">IF(A3="","",A3)</f>
        <v>1</v>
      </c>
      <c r="B45" s="44" t="str">
        <f t="shared" si="17"/>
        <v>Trakční energie a palivo</v>
      </c>
      <c r="C45" s="62">
        <f t="shared" si="17"/>
        <v>1.1000000000000001</v>
      </c>
      <c r="D45" s="63" t="str">
        <f t="shared" si="17"/>
        <v>Elektrická energie</v>
      </c>
      <c r="E45" s="107">
        <f>IFERROR('Model opční 1 (ME)'!E45*('ME Index'!I3/'ME Index'!$E3),0)</f>
        <v>0</v>
      </c>
      <c r="F45" s="107">
        <f>IFERROR('Model opční 1 (ME)'!F45*('ME Index'!J3/'ME Index'!$E3),0)</f>
        <v>0</v>
      </c>
      <c r="G45" s="107">
        <f>IFERROR('Model opční 1 (ME)'!G45*('ME Index'!K3/'ME Index'!$E3),0)</f>
        <v>0</v>
      </c>
      <c r="H45" s="107">
        <f>IFERROR('Model opční 1 (ME)'!H45*('ME Index'!L3/'ME Index'!$E3),0)</f>
        <v>0</v>
      </c>
      <c r="I45" s="107">
        <f>IFERROR('Model opční 1 (ME)'!I45*('ME Index'!M3/'ME Index'!$E3),0)</f>
        <v>0</v>
      </c>
      <c r="J45" s="107">
        <f>IFERROR('Model opční 1 (ME)'!J45*('ME Index'!N3/'ME Index'!$E3),0)</f>
        <v>0</v>
      </c>
      <c r="K45" s="107">
        <f>IFERROR('Model opční 1 (ME)'!K45*('ME Index'!O3/'ME Index'!$E3),0)</f>
        <v>0</v>
      </c>
      <c r="L45" s="107">
        <f>IFERROR('Model opční 1 (ME)'!L45*('ME Index'!P3/'ME Index'!$E3),0)</f>
        <v>0</v>
      </c>
      <c r="M45" s="107">
        <f>IFERROR('Model opční 1 (ME)'!M45*('ME Index'!Q3/'ME Index'!$E3),0)</f>
        <v>0</v>
      </c>
      <c r="N45" s="107">
        <f>IFERROR('Model opční 1 (ME)'!N45*('ME Index'!R3/'ME Index'!$E3),0)</f>
        <v>0</v>
      </c>
      <c r="O45" s="107">
        <f>IFERROR('Model opční 1 (ME)'!O45*('ME Index'!S3/'ME Index'!$E3),0)</f>
        <v>0</v>
      </c>
      <c r="P45" s="107">
        <f>IFERROR('Model opční 1 (ME)'!P45*('ME Index'!T3/'ME Index'!$E3),0)</f>
        <v>0</v>
      </c>
      <c r="Q45" s="107">
        <f>IFERROR('Model opční 1 (ME)'!Q45*('ME Index'!U3/'ME Index'!$E3),0)</f>
        <v>0</v>
      </c>
      <c r="R45" s="107">
        <f>IFERROR('Model opční 1 (ME)'!R45*('ME Index'!V3/'ME Index'!$E3),0)</f>
        <v>0</v>
      </c>
      <c r="S45" s="107">
        <f>IFERROR('Model opční 1 (ME)'!S45*('ME Index'!W3/'ME Index'!$E3),0)</f>
        <v>0</v>
      </c>
      <c r="T45" s="107">
        <f>IFERROR('Model opční 1 (ME)'!T45*('ME Index'!X3/'ME Index'!$E3),0)</f>
        <v>0</v>
      </c>
      <c r="U45" s="107">
        <f>IFERROR('Model opční 1 (ME)'!U45*('ME Index'!Y3/'ME Index'!$E3),0)</f>
        <v>0</v>
      </c>
      <c r="V45" s="107">
        <f>IFERROR('Model opční 1 (ME)'!V45*('ME Index'!Z3/'ME Index'!$E3),0)</f>
        <v>0</v>
      </c>
      <c r="W45" s="107">
        <f>IFERROR('Model opční 1 (ME)'!W45*('ME Index'!AA3/'ME Index'!$E3),0)</f>
        <v>0</v>
      </c>
      <c r="X45" s="107">
        <f>IFERROR('Model opční 1 (ME)'!X45*('ME Index'!AB3/'ME Index'!$E3),0)</f>
        <v>0</v>
      </c>
      <c r="Y45" s="107">
        <f>IFERROR('Model opční 1 (ME)'!Y45*('ME Index'!AC3/'ME Index'!$E3),0)</f>
        <v>0</v>
      </c>
      <c r="Z45" s="107">
        <f>IFERROR('Model opční 1 (ME)'!Z45*('ME Index'!AD3/'ME Index'!$E3),0)</f>
        <v>0</v>
      </c>
      <c r="AA45" s="107">
        <f>IFERROR('Model opční 1 (ME)'!AA45*('ME Index'!AE3/'ME Index'!$E3),0)</f>
        <v>0</v>
      </c>
      <c r="AB45" s="107">
        <f>IFERROR('Model opční 1 (ME)'!AB45*('ME Index'!AF3/'ME Index'!$E3),0)</f>
        <v>0</v>
      </c>
      <c r="AC45" s="107">
        <f>IFERROR('Model opční 1 (ME)'!AC45*('ME Index'!AG3/'ME Index'!$E3),0)</f>
        <v>0</v>
      </c>
      <c r="AD45" s="107">
        <f>IFERROR('Model opční 1 (ME)'!AD45*('ME Index'!AH3/'ME Index'!$E3),0)</f>
        <v>0</v>
      </c>
      <c r="AE45" s="107">
        <f>IFERROR('Model opční 1 (ME)'!AE45*('ME Index'!AI3/'ME Index'!$E3),0)</f>
        <v>0</v>
      </c>
      <c r="AF45" s="107">
        <f>IFERROR('Model opční 1 (ME)'!AF45*('ME Index'!AJ3/'ME Index'!$E3),0)</f>
        <v>0</v>
      </c>
      <c r="AG45" s="107">
        <f>IFERROR('Model opční 1 (ME)'!AG45*('ME Index'!AK3/'ME Index'!$E3),0)</f>
        <v>0</v>
      </c>
      <c r="AH45" s="107">
        <f>IFERROR('Model opční 1 (ME)'!AH45*('ME Index'!AL3/'ME Index'!$E3),0)</f>
        <v>0</v>
      </c>
      <c r="AI45" s="107">
        <f>IFERROR('Model opční 1 (ME)'!AI45*('ME Index'!AM3/'ME Index'!$E3),0)</f>
        <v>0</v>
      </c>
      <c r="AJ45" s="107">
        <f>IFERROR('Model opční 1 (ME)'!AJ45*('ME Index'!AN3/'ME Index'!$E3),0)</f>
        <v>0</v>
      </c>
      <c r="AK45" s="107">
        <f>IFERROR('Model opční 1 (ME)'!AK45*('ME Index'!AO3/'ME Index'!$E3),0)</f>
        <v>0</v>
      </c>
      <c r="AL45" s="20">
        <f>SUM(E45:AK45)</f>
        <v>0</v>
      </c>
      <c r="AM45" s="128">
        <f t="shared" ref="AM45:AM71" si="18">IFERROR(SUMPRODUCT(E45:AK45,E$79:AK$79)/SUM(E$79:AK$79),0)</f>
        <v>0</v>
      </c>
      <c r="AN45" s="886">
        <f t="shared" ref="AN45:AQ60" si="19">AN3</f>
        <v>0</v>
      </c>
      <c r="AO45" s="886">
        <f t="shared" si="19"/>
        <v>0</v>
      </c>
      <c r="AP45" s="886">
        <f t="shared" si="19"/>
        <v>0</v>
      </c>
      <c r="AQ45" s="887">
        <f t="shared" si="19"/>
        <v>1</v>
      </c>
    </row>
    <row r="46" spans="1:43" x14ac:dyDescent="0.3">
      <c r="A46" s="4" t="str">
        <f t="shared" si="17"/>
        <v/>
      </c>
      <c r="B46" s="45" t="str">
        <f t="shared" si="17"/>
        <v/>
      </c>
      <c r="C46" s="64">
        <f t="shared" si="17"/>
        <v>1.2</v>
      </c>
      <c r="D46" s="65" t="str">
        <f t="shared" si="17"/>
        <v>Motorová nafta</v>
      </c>
      <c r="E46" s="107">
        <f>IFERROR('Model opční 1 (ME)'!E46*('ME Index'!I4/'ME Index'!$E4),0)</f>
        <v>0</v>
      </c>
      <c r="F46" s="107">
        <f>IFERROR('Model opční 1 (ME)'!F46*('ME Index'!J4/'ME Index'!$E4),0)</f>
        <v>0</v>
      </c>
      <c r="G46" s="107">
        <f>IFERROR('Model opční 1 (ME)'!G46*('ME Index'!K4/'ME Index'!$E4),0)</f>
        <v>0</v>
      </c>
      <c r="H46" s="107">
        <f>IFERROR('Model opční 1 (ME)'!H46*('ME Index'!L4/'ME Index'!$E4),0)</f>
        <v>0</v>
      </c>
      <c r="I46" s="107">
        <f>IFERROR('Model opční 1 (ME)'!I46*('ME Index'!M4/'ME Index'!$E4),0)</f>
        <v>0</v>
      </c>
      <c r="J46" s="107">
        <f>IFERROR('Model opční 1 (ME)'!J46*('ME Index'!N4/'ME Index'!$E4),0)</f>
        <v>0</v>
      </c>
      <c r="K46" s="107">
        <f>IFERROR('Model opční 1 (ME)'!K46*('ME Index'!O4/'ME Index'!$E4),0)</f>
        <v>0</v>
      </c>
      <c r="L46" s="107">
        <f>IFERROR('Model opční 1 (ME)'!L46*('ME Index'!P4/'ME Index'!$E4),0)</f>
        <v>0</v>
      </c>
      <c r="M46" s="107">
        <f>IFERROR('Model opční 1 (ME)'!M46*('ME Index'!Q4/'ME Index'!$E4),0)</f>
        <v>0</v>
      </c>
      <c r="N46" s="107">
        <f>IFERROR('Model opční 1 (ME)'!N46*('ME Index'!R4/'ME Index'!$E4),0)</f>
        <v>0</v>
      </c>
      <c r="O46" s="107">
        <f>IFERROR('Model opční 1 (ME)'!O46*('ME Index'!S4/'ME Index'!$E4),0)</f>
        <v>0</v>
      </c>
      <c r="P46" s="107">
        <f>IFERROR('Model opční 1 (ME)'!P46*('ME Index'!T4/'ME Index'!$E4),0)</f>
        <v>0</v>
      </c>
      <c r="Q46" s="107">
        <f>IFERROR('Model opční 1 (ME)'!Q46*('ME Index'!U4/'ME Index'!$E4),0)</f>
        <v>0</v>
      </c>
      <c r="R46" s="107">
        <f>IFERROR('Model opční 1 (ME)'!R46*('ME Index'!V4/'ME Index'!$E4),0)</f>
        <v>0</v>
      </c>
      <c r="S46" s="107">
        <f>IFERROR('Model opční 1 (ME)'!S46*('ME Index'!W4/'ME Index'!$E4),0)</f>
        <v>0</v>
      </c>
      <c r="T46" s="107">
        <f>IFERROR('Model opční 1 (ME)'!T46*('ME Index'!X4/'ME Index'!$E4),0)</f>
        <v>0</v>
      </c>
      <c r="U46" s="107">
        <f>IFERROR('Model opční 1 (ME)'!U46*('ME Index'!Y4/'ME Index'!$E4),0)</f>
        <v>0</v>
      </c>
      <c r="V46" s="107">
        <f>IFERROR('Model opční 1 (ME)'!V46*('ME Index'!Z4/'ME Index'!$E4),0)</f>
        <v>0</v>
      </c>
      <c r="W46" s="107">
        <f>IFERROR('Model opční 1 (ME)'!W46*('ME Index'!AA4/'ME Index'!$E4),0)</f>
        <v>0</v>
      </c>
      <c r="X46" s="107">
        <f>IFERROR('Model opční 1 (ME)'!X46*('ME Index'!AB4/'ME Index'!$E4),0)</f>
        <v>0</v>
      </c>
      <c r="Y46" s="107">
        <f>IFERROR('Model opční 1 (ME)'!Y46*('ME Index'!AC4/'ME Index'!$E4),0)</f>
        <v>0</v>
      </c>
      <c r="Z46" s="107">
        <f>IFERROR('Model opční 1 (ME)'!Z46*('ME Index'!AD4/'ME Index'!$E4),0)</f>
        <v>0</v>
      </c>
      <c r="AA46" s="107">
        <f>IFERROR('Model opční 1 (ME)'!AA46*('ME Index'!AE4/'ME Index'!$E4),0)</f>
        <v>0</v>
      </c>
      <c r="AB46" s="107">
        <f>IFERROR('Model opční 1 (ME)'!AB46*('ME Index'!AF4/'ME Index'!$E4),0)</f>
        <v>0</v>
      </c>
      <c r="AC46" s="107">
        <f>IFERROR('Model opční 1 (ME)'!AC46*('ME Index'!AG4/'ME Index'!$E4),0)</f>
        <v>0</v>
      </c>
      <c r="AD46" s="107">
        <f>IFERROR('Model opční 1 (ME)'!AD46*('ME Index'!AH4/'ME Index'!$E4),0)</f>
        <v>0</v>
      </c>
      <c r="AE46" s="107">
        <f>IFERROR('Model opční 1 (ME)'!AE46*('ME Index'!AI4/'ME Index'!$E4),0)</f>
        <v>0</v>
      </c>
      <c r="AF46" s="107">
        <f>IFERROR('Model opční 1 (ME)'!AF46*('ME Index'!AJ4/'ME Index'!$E4),0)</f>
        <v>0</v>
      </c>
      <c r="AG46" s="107">
        <f>IFERROR('Model opční 1 (ME)'!AG46*('ME Index'!AK4/'ME Index'!$E4),0)</f>
        <v>0</v>
      </c>
      <c r="AH46" s="107">
        <f>IFERROR('Model opční 1 (ME)'!AH46*('ME Index'!AL4/'ME Index'!$E4),0)</f>
        <v>0</v>
      </c>
      <c r="AI46" s="107">
        <f>IFERROR('Model opční 1 (ME)'!AI46*('ME Index'!AM4/'ME Index'!$E4),0)</f>
        <v>0</v>
      </c>
      <c r="AJ46" s="107">
        <f>IFERROR('Model opční 1 (ME)'!AJ46*('ME Index'!AN4/'ME Index'!$E4),0)</f>
        <v>0</v>
      </c>
      <c r="AK46" s="107">
        <f>IFERROR('Model opční 1 (ME)'!AK46*('ME Index'!AO4/'ME Index'!$E4),0)</f>
        <v>0</v>
      </c>
      <c r="AL46" s="24">
        <f t="shared" ref="AL46:AL70" si="20">SUM(E46:AK46)</f>
        <v>0</v>
      </c>
      <c r="AM46" s="129">
        <f t="shared" si="18"/>
        <v>0</v>
      </c>
      <c r="AN46" s="888">
        <f t="shared" si="19"/>
        <v>0</v>
      </c>
      <c r="AO46" s="888">
        <f t="shared" si="19"/>
        <v>0</v>
      </c>
      <c r="AP46" s="888">
        <f t="shared" si="19"/>
        <v>0</v>
      </c>
      <c r="AQ46" s="889">
        <f t="shared" si="19"/>
        <v>1</v>
      </c>
    </row>
    <row r="47" spans="1:43" x14ac:dyDescent="0.3">
      <c r="A47" s="4">
        <f t="shared" si="17"/>
        <v>2</v>
      </c>
      <c r="B47" s="45" t="str">
        <f t="shared" si="17"/>
        <v>Netrakční energie a palivo</v>
      </c>
      <c r="C47" s="64" t="str">
        <f t="shared" si="17"/>
        <v/>
      </c>
      <c r="D47" s="65" t="str">
        <f t="shared" si="17"/>
        <v/>
      </c>
      <c r="E47" s="107">
        <f>IFERROR('Model opční 1 (ME)'!E47*('ME Index'!I5/'ME Index'!$E5),0)</f>
        <v>0</v>
      </c>
      <c r="F47" s="107">
        <f>IFERROR('Model opční 1 (ME)'!F47*('ME Index'!J5/'ME Index'!$E5),0)</f>
        <v>0</v>
      </c>
      <c r="G47" s="107">
        <f>IFERROR('Model opční 1 (ME)'!G47*('ME Index'!K5/'ME Index'!$E5),0)</f>
        <v>0</v>
      </c>
      <c r="H47" s="107">
        <f>IFERROR('Model opční 1 (ME)'!H47*('ME Index'!L5/'ME Index'!$E5),0)</f>
        <v>0</v>
      </c>
      <c r="I47" s="107">
        <f>IFERROR('Model opční 1 (ME)'!I47*('ME Index'!M5/'ME Index'!$E5),0)</f>
        <v>0</v>
      </c>
      <c r="J47" s="107">
        <f>IFERROR('Model opční 1 (ME)'!J47*('ME Index'!N5/'ME Index'!$E5),0)</f>
        <v>0</v>
      </c>
      <c r="K47" s="107">
        <f>IFERROR('Model opční 1 (ME)'!K47*('ME Index'!O5/'ME Index'!$E5),0)</f>
        <v>0</v>
      </c>
      <c r="L47" s="107">
        <f>IFERROR('Model opční 1 (ME)'!L47*('ME Index'!P5/'ME Index'!$E5),0)</f>
        <v>0</v>
      </c>
      <c r="M47" s="107">
        <f>IFERROR('Model opční 1 (ME)'!M47*('ME Index'!Q5/'ME Index'!$E5),0)</f>
        <v>0</v>
      </c>
      <c r="N47" s="107">
        <f>IFERROR('Model opční 1 (ME)'!N47*('ME Index'!R5/'ME Index'!$E5),0)</f>
        <v>0</v>
      </c>
      <c r="O47" s="107">
        <f>IFERROR('Model opční 1 (ME)'!O47*('ME Index'!S5/'ME Index'!$E5),0)</f>
        <v>0</v>
      </c>
      <c r="P47" s="107">
        <f>IFERROR('Model opční 1 (ME)'!P47*('ME Index'!T5/'ME Index'!$E5),0)</f>
        <v>0</v>
      </c>
      <c r="Q47" s="107">
        <f>IFERROR('Model opční 1 (ME)'!Q47*('ME Index'!U5/'ME Index'!$E5),0)</f>
        <v>0</v>
      </c>
      <c r="R47" s="107">
        <f>IFERROR('Model opční 1 (ME)'!R47*('ME Index'!V5/'ME Index'!$E5),0)</f>
        <v>0</v>
      </c>
      <c r="S47" s="107">
        <f>IFERROR('Model opční 1 (ME)'!S47*('ME Index'!W5/'ME Index'!$E5),0)</f>
        <v>0</v>
      </c>
      <c r="T47" s="107">
        <f>IFERROR('Model opční 1 (ME)'!T47*('ME Index'!X5/'ME Index'!$E5),0)</f>
        <v>0</v>
      </c>
      <c r="U47" s="107">
        <f>IFERROR('Model opční 1 (ME)'!U47*('ME Index'!Y5/'ME Index'!$E5),0)</f>
        <v>0</v>
      </c>
      <c r="V47" s="107">
        <f>IFERROR('Model opční 1 (ME)'!V47*('ME Index'!Z5/'ME Index'!$E5),0)</f>
        <v>0</v>
      </c>
      <c r="W47" s="107">
        <f>IFERROR('Model opční 1 (ME)'!W47*('ME Index'!AA5/'ME Index'!$E5),0)</f>
        <v>0</v>
      </c>
      <c r="X47" s="107">
        <f>IFERROR('Model opční 1 (ME)'!X47*('ME Index'!AB5/'ME Index'!$E5),0)</f>
        <v>0</v>
      </c>
      <c r="Y47" s="107">
        <f>IFERROR('Model opční 1 (ME)'!Y47*('ME Index'!AC5/'ME Index'!$E5),0)</f>
        <v>0</v>
      </c>
      <c r="Z47" s="107">
        <f>IFERROR('Model opční 1 (ME)'!Z47*('ME Index'!AD5/'ME Index'!$E5),0)</f>
        <v>0</v>
      </c>
      <c r="AA47" s="107">
        <f>IFERROR('Model opční 1 (ME)'!AA47*('ME Index'!AE5/'ME Index'!$E5),0)</f>
        <v>0</v>
      </c>
      <c r="AB47" s="107">
        <f>IFERROR('Model opční 1 (ME)'!AB47*('ME Index'!AF5/'ME Index'!$E5),0)</f>
        <v>0</v>
      </c>
      <c r="AC47" s="107">
        <f>IFERROR('Model opční 1 (ME)'!AC47*('ME Index'!AG5/'ME Index'!$E5),0)</f>
        <v>0</v>
      </c>
      <c r="AD47" s="107">
        <f>IFERROR('Model opční 1 (ME)'!AD47*('ME Index'!AH5/'ME Index'!$E5),0)</f>
        <v>0</v>
      </c>
      <c r="AE47" s="107">
        <f>IFERROR('Model opční 1 (ME)'!AE47*('ME Index'!AI5/'ME Index'!$E5),0)</f>
        <v>0</v>
      </c>
      <c r="AF47" s="107">
        <f>IFERROR('Model opční 1 (ME)'!AF47*('ME Index'!AJ5/'ME Index'!$E5),0)</f>
        <v>0</v>
      </c>
      <c r="AG47" s="107">
        <f>IFERROR('Model opční 1 (ME)'!AG47*('ME Index'!AK5/'ME Index'!$E5),0)</f>
        <v>0</v>
      </c>
      <c r="AH47" s="107">
        <f>IFERROR('Model opční 1 (ME)'!AH47*('ME Index'!AL5/'ME Index'!$E5),0)</f>
        <v>0</v>
      </c>
      <c r="AI47" s="107">
        <f>IFERROR('Model opční 1 (ME)'!AI47*('ME Index'!AM5/'ME Index'!$E5),0)</f>
        <v>0</v>
      </c>
      <c r="AJ47" s="107">
        <f>IFERROR('Model opční 1 (ME)'!AJ47*('ME Index'!AN5/'ME Index'!$E5),0)</f>
        <v>0</v>
      </c>
      <c r="AK47" s="107">
        <f>IFERROR('Model opční 1 (ME)'!AK47*('ME Index'!AO5/'ME Index'!$E5),0)</f>
        <v>0</v>
      </c>
      <c r="AL47" s="24">
        <f t="shared" si="20"/>
        <v>0</v>
      </c>
      <c r="AM47" s="129">
        <f t="shared" si="18"/>
        <v>0</v>
      </c>
      <c r="AN47" s="888">
        <f t="shared" si="19"/>
        <v>0</v>
      </c>
      <c r="AO47" s="888">
        <f t="shared" si="19"/>
        <v>0</v>
      </c>
      <c r="AP47" s="888">
        <f t="shared" si="19"/>
        <v>0</v>
      </c>
      <c r="AQ47" s="889">
        <f t="shared" si="19"/>
        <v>1</v>
      </c>
    </row>
    <row r="48" spans="1:43" x14ac:dyDescent="0.3">
      <c r="A48" s="4">
        <f t="shared" si="17"/>
        <v>3</v>
      </c>
      <c r="B48" s="45" t="str">
        <f t="shared" si="17"/>
        <v>Přímý materiál</v>
      </c>
      <c r="C48" s="64" t="str">
        <f t="shared" si="17"/>
        <v/>
      </c>
      <c r="D48" s="65" t="str">
        <f t="shared" si="17"/>
        <v/>
      </c>
      <c r="E48" s="107">
        <f>IFERROR('Model opční 1 (ME)'!E48*('ME Index'!I6/'ME Index'!$E6),0)</f>
        <v>0</v>
      </c>
      <c r="F48" s="107">
        <f>IFERROR('Model opční 1 (ME)'!F48*('ME Index'!J6/'ME Index'!$E6),0)</f>
        <v>0</v>
      </c>
      <c r="G48" s="107">
        <f>IFERROR('Model opční 1 (ME)'!G48*('ME Index'!K6/'ME Index'!$E6),0)</f>
        <v>0</v>
      </c>
      <c r="H48" s="107">
        <f>IFERROR('Model opční 1 (ME)'!H48*('ME Index'!L6/'ME Index'!$E6),0)</f>
        <v>0</v>
      </c>
      <c r="I48" s="107">
        <f>IFERROR('Model opční 1 (ME)'!I48*('ME Index'!M6/'ME Index'!$E6),0)</f>
        <v>0</v>
      </c>
      <c r="J48" s="107">
        <f>IFERROR('Model opční 1 (ME)'!J48*('ME Index'!N6/'ME Index'!$E6),0)</f>
        <v>0</v>
      </c>
      <c r="K48" s="107">
        <f>IFERROR('Model opční 1 (ME)'!K48*('ME Index'!O6/'ME Index'!$E6),0)</f>
        <v>0</v>
      </c>
      <c r="L48" s="107">
        <f>IFERROR('Model opční 1 (ME)'!L48*('ME Index'!P6/'ME Index'!$E6),0)</f>
        <v>0</v>
      </c>
      <c r="M48" s="107">
        <f>IFERROR('Model opční 1 (ME)'!M48*('ME Index'!Q6/'ME Index'!$E6),0)</f>
        <v>0</v>
      </c>
      <c r="N48" s="107">
        <f>IFERROR('Model opční 1 (ME)'!N48*('ME Index'!R6/'ME Index'!$E6),0)</f>
        <v>0</v>
      </c>
      <c r="O48" s="107">
        <f>IFERROR('Model opční 1 (ME)'!O48*('ME Index'!S6/'ME Index'!$E6),0)</f>
        <v>0</v>
      </c>
      <c r="P48" s="107">
        <f>IFERROR('Model opční 1 (ME)'!P48*('ME Index'!T6/'ME Index'!$E6),0)</f>
        <v>0</v>
      </c>
      <c r="Q48" s="107">
        <f>IFERROR('Model opční 1 (ME)'!Q48*('ME Index'!U6/'ME Index'!$E6),0)</f>
        <v>0</v>
      </c>
      <c r="R48" s="107">
        <f>IFERROR('Model opční 1 (ME)'!R48*('ME Index'!V6/'ME Index'!$E6),0)</f>
        <v>0</v>
      </c>
      <c r="S48" s="107">
        <f>IFERROR('Model opční 1 (ME)'!S48*('ME Index'!W6/'ME Index'!$E6),0)</f>
        <v>0</v>
      </c>
      <c r="T48" s="107">
        <f>IFERROR('Model opční 1 (ME)'!T48*('ME Index'!X6/'ME Index'!$E6),0)</f>
        <v>0</v>
      </c>
      <c r="U48" s="107">
        <f>IFERROR('Model opční 1 (ME)'!U48*('ME Index'!Y6/'ME Index'!$E6),0)</f>
        <v>0</v>
      </c>
      <c r="V48" s="107">
        <f>IFERROR('Model opční 1 (ME)'!V48*('ME Index'!Z6/'ME Index'!$E6),0)</f>
        <v>0</v>
      </c>
      <c r="W48" s="107">
        <f>IFERROR('Model opční 1 (ME)'!W48*('ME Index'!AA6/'ME Index'!$E6),0)</f>
        <v>0</v>
      </c>
      <c r="X48" s="107">
        <f>IFERROR('Model opční 1 (ME)'!X48*('ME Index'!AB6/'ME Index'!$E6),0)</f>
        <v>0</v>
      </c>
      <c r="Y48" s="107">
        <f>IFERROR('Model opční 1 (ME)'!Y48*('ME Index'!AC6/'ME Index'!$E6),0)</f>
        <v>0</v>
      </c>
      <c r="Z48" s="107">
        <f>IFERROR('Model opční 1 (ME)'!Z48*('ME Index'!AD6/'ME Index'!$E6),0)</f>
        <v>0</v>
      </c>
      <c r="AA48" s="107">
        <f>IFERROR('Model opční 1 (ME)'!AA48*('ME Index'!AE6/'ME Index'!$E6),0)</f>
        <v>0</v>
      </c>
      <c r="AB48" s="107">
        <f>IFERROR('Model opční 1 (ME)'!AB48*('ME Index'!AF6/'ME Index'!$E6),0)</f>
        <v>0</v>
      </c>
      <c r="AC48" s="107">
        <f>IFERROR('Model opční 1 (ME)'!AC48*('ME Index'!AG6/'ME Index'!$E6),0)</f>
        <v>0</v>
      </c>
      <c r="AD48" s="107">
        <f>IFERROR('Model opční 1 (ME)'!AD48*('ME Index'!AH6/'ME Index'!$E6),0)</f>
        <v>0</v>
      </c>
      <c r="AE48" s="107">
        <f>IFERROR('Model opční 1 (ME)'!AE48*('ME Index'!AI6/'ME Index'!$E6),0)</f>
        <v>0</v>
      </c>
      <c r="AF48" s="107">
        <f>IFERROR('Model opční 1 (ME)'!AF48*('ME Index'!AJ6/'ME Index'!$E6),0)</f>
        <v>0</v>
      </c>
      <c r="AG48" s="107">
        <f>IFERROR('Model opční 1 (ME)'!AG48*('ME Index'!AK6/'ME Index'!$E6),0)</f>
        <v>0</v>
      </c>
      <c r="AH48" s="107">
        <f>IFERROR('Model opční 1 (ME)'!AH48*('ME Index'!AL6/'ME Index'!$E6),0)</f>
        <v>0</v>
      </c>
      <c r="AI48" s="107">
        <f>IFERROR('Model opční 1 (ME)'!AI48*('ME Index'!AM6/'ME Index'!$E6),0)</f>
        <v>0</v>
      </c>
      <c r="AJ48" s="107">
        <f>IFERROR('Model opční 1 (ME)'!AJ48*('ME Index'!AN6/'ME Index'!$E6),0)</f>
        <v>0</v>
      </c>
      <c r="AK48" s="107">
        <f>IFERROR('Model opční 1 (ME)'!AK48*('ME Index'!AO6/'ME Index'!$E6),0)</f>
        <v>0</v>
      </c>
      <c r="AL48" s="24">
        <f t="shared" si="20"/>
        <v>0</v>
      </c>
      <c r="AM48" s="129">
        <f t="shared" si="18"/>
        <v>0</v>
      </c>
      <c r="AN48" s="888">
        <f t="shared" si="19"/>
        <v>0</v>
      </c>
      <c r="AO48" s="888">
        <f t="shared" si="19"/>
        <v>0</v>
      </c>
      <c r="AP48" s="888">
        <f t="shared" si="19"/>
        <v>0</v>
      </c>
      <c r="AQ48" s="889">
        <f t="shared" si="19"/>
        <v>1</v>
      </c>
    </row>
    <row r="49" spans="1:43" x14ac:dyDescent="0.3">
      <c r="A49" s="4">
        <f t="shared" si="17"/>
        <v>4</v>
      </c>
      <c r="B49" s="45" t="str">
        <f t="shared" si="17"/>
        <v>Opravy a údržba vozidel</v>
      </c>
      <c r="C49" s="64" t="str">
        <f t="shared" si="17"/>
        <v/>
      </c>
      <c r="D49" s="65" t="str">
        <f t="shared" si="17"/>
        <v/>
      </c>
      <c r="E49" s="107">
        <f>IFERROR('Model opční 1 (ME)'!E49*('ME Index'!I7/'ME Index'!$E7),0)</f>
        <v>0</v>
      </c>
      <c r="F49" s="107">
        <f>IFERROR('Model opční 1 (ME)'!F49*('ME Index'!J7/'ME Index'!$E7),0)</f>
        <v>0</v>
      </c>
      <c r="G49" s="107">
        <f>IFERROR('Model opční 1 (ME)'!G49*('ME Index'!K7/'ME Index'!$E7),0)</f>
        <v>0</v>
      </c>
      <c r="H49" s="107">
        <f>IFERROR('Model opční 1 (ME)'!H49*('ME Index'!L7/'ME Index'!$E7),0)</f>
        <v>0</v>
      </c>
      <c r="I49" s="107">
        <f>IFERROR('Model opční 1 (ME)'!I49*('ME Index'!M7/'ME Index'!$E7),0)</f>
        <v>0</v>
      </c>
      <c r="J49" s="107">
        <f>IFERROR('Model opční 1 (ME)'!J49*('ME Index'!N7/'ME Index'!$E7),0)</f>
        <v>0</v>
      </c>
      <c r="K49" s="107">
        <f>IFERROR('Model opční 1 (ME)'!K49*('ME Index'!O7/'ME Index'!$E7),0)</f>
        <v>0</v>
      </c>
      <c r="L49" s="107">
        <f>IFERROR('Model opční 1 (ME)'!L49*('ME Index'!P7/'ME Index'!$E7),0)</f>
        <v>0</v>
      </c>
      <c r="M49" s="107">
        <f>IFERROR('Model opční 1 (ME)'!M49*('ME Index'!Q7/'ME Index'!$E7),0)</f>
        <v>0</v>
      </c>
      <c r="N49" s="107">
        <f>IFERROR('Model opční 1 (ME)'!N49*('ME Index'!R7/'ME Index'!$E7),0)</f>
        <v>0</v>
      </c>
      <c r="O49" s="107">
        <f>IFERROR('Model opční 1 (ME)'!O49*('ME Index'!S7/'ME Index'!$E7),0)</f>
        <v>0</v>
      </c>
      <c r="P49" s="107">
        <f>IFERROR('Model opční 1 (ME)'!P49*('ME Index'!T7/'ME Index'!$E7),0)</f>
        <v>0</v>
      </c>
      <c r="Q49" s="107">
        <f>IFERROR('Model opční 1 (ME)'!Q49*('ME Index'!U7/'ME Index'!$E7),0)</f>
        <v>0</v>
      </c>
      <c r="R49" s="107">
        <f>IFERROR('Model opční 1 (ME)'!R49*('ME Index'!V7/'ME Index'!$E7),0)</f>
        <v>0</v>
      </c>
      <c r="S49" s="107">
        <f>IFERROR('Model opční 1 (ME)'!S49*('ME Index'!W7/'ME Index'!$E7),0)</f>
        <v>0</v>
      </c>
      <c r="T49" s="107">
        <f>IFERROR('Model opční 1 (ME)'!T49*('ME Index'!X7/'ME Index'!$E7),0)</f>
        <v>0</v>
      </c>
      <c r="U49" s="107">
        <f>IFERROR('Model opční 1 (ME)'!U49*('ME Index'!Y7/'ME Index'!$E7),0)</f>
        <v>0</v>
      </c>
      <c r="V49" s="107">
        <f>IFERROR('Model opční 1 (ME)'!V49*('ME Index'!Z7/'ME Index'!$E7),0)</f>
        <v>0</v>
      </c>
      <c r="W49" s="107">
        <f>IFERROR('Model opční 1 (ME)'!W49*('ME Index'!AA7/'ME Index'!$E7),0)</f>
        <v>0</v>
      </c>
      <c r="X49" s="107">
        <f>IFERROR('Model opční 1 (ME)'!X49*('ME Index'!AB7/'ME Index'!$E7),0)</f>
        <v>0</v>
      </c>
      <c r="Y49" s="107">
        <f>IFERROR('Model opční 1 (ME)'!Y49*('ME Index'!AC7/'ME Index'!$E7),0)</f>
        <v>0</v>
      </c>
      <c r="Z49" s="107">
        <f>IFERROR('Model opční 1 (ME)'!Z49*('ME Index'!AD7/'ME Index'!$E7),0)</f>
        <v>0</v>
      </c>
      <c r="AA49" s="107">
        <f>IFERROR('Model opční 1 (ME)'!AA49*('ME Index'!AE7/'ME Index'!$E7),0)</f>
        <v>0</v>
      </c>
      <c r="AB49" s="107">
        <f>IFERROR('Model opční 1 (ME)'!AB49*('ME Index'!AF7/'ME Index'!$E7),0)</f>
        <v>0</v>
      </c>
      <c r="AC49" s="107">
        <f>IFERROR('Model opční 1 (ME)'!AC49*('ME Index'!AG7/'ME Index'!$E7),0)</f>
        <v>0</v>
      </c>
      <c r="AD49" s="107">
        <f>IFERROR('Model opční 1 (ME)'!AD49*('ME Index'!AH7/'ME Index'!$E7),0)</f>
        <v>0</v>
      </c>
      <c r="AE49" s="107">
        <f>IFERROR('Model opční 1 (ME)'!AE49*('ME Index'!AI7/'ME Index'!$E7),0)</f>
        <v>0</v>
      </c>
      <c r="AF49" s="107">
        <f>IFERROR('Model opční 1 (ME)'!AF49*('ME Index'!AJ7/'ME Index'!$E7),0)</f>
        <v>0</v>
      </c>
      <c r="AG49" s="107">
        <f>IFERROR('Model opční 1 (ME)'!AG49*('ME Index'!AK7/'ME Index'!$E7),0)</f>
        <v>0</v>
      </c>
      <c r="AH49" s="107">
        <f>IFERROR('Model opční 1 (ME)'!AH49*('ME Index'!AL7/'ME Index'!$E7),0)</f>
        <v>0</v>
      </c>
      <c r="AI49" s="107">
        <f>IFERROR('Model opční 1 (ME)'!AI49*('ME Index'!AM7/'ME Index'!$E7),0)</f>
        <v>0</v>
      </c>
      <c r="AJ49" s="107">
        <f>IFERROR('Model opční 1 (ME)'!AJ49*('ME Index'!AN7/'ME Index'!$E7),0)</f>
        <v>0</v>
      </c>
      <c r="AK49" s="107">
        <f>IFERROR('Model opční 1 (ME)'!AK49*('ME Index'!AO7/'ME Index'!$E7),0)</f>
        <v>0</v>
      </c>
      <c r="AL49" s="24">
        <f t="shared" si="20"/>
        <v>0</v>
      </c>
      <c r="AM49" s="129">
        <f t="shared" si="18"/>
        <v>0</v>
      </c>
      <c r="AN49" s="888">
        <f t="shared" si="19"/>
        <v>0</v>
      </c>
      <c r="AO49" s="888">
        <f t="shared" si="19"/>
        <v>0</v>
      </c>
      <c r="AP49" s="888">
        <f t="shared" si="19"/>
        <v>0</v>
      </c>
      <c r="AQ49" s="889">
        <f t="shared" si="19"/>
        <v>1</v>
      </c>
    </row>
    <row r="50" spans="1:43" x14ac:dyDescent="0.3">
      <c r="A50" s="4">
        <f t="shared" si="17"/>
        <v>5</v>
      </c>
      <c r="B50" s="45" t="str">
        <f t="shared" si="17"/>
        <v>Odpisy dlouhodobého majetku</v>
      </c>
      <c r="C50" s="64">
        <f t="shared" si="17"/>
        <v>5.0999999999999996</v>
      </c>
      <c r="D50" s="66" t="str">
        <f t="shared" si="17"/>
        <v>Vozidla</v>
      </c>
      <c r="E50" s="107">
        <f>IFERROR('Model opční 1 (ME)'!E50*('ME Index'!I8/'ME Index'!$E8),0)</f>
        <v>0</v>
      </c>
      <c r="F50" s="107">
        <f>IFERROR('Model opční 1 (ME)'!F50*('ME Index'!J8/'ME Index'!$E8),0)</f>
        <v>0</v>
      </c>
      <c r="G50" s="107">
        <f>IFERROR('Model opční 1 (ME)'!G50*('ME Index'!K8/'ME Index'!$E8),0)</f>
        <v>0</v>
      </c>
      <c r="H50" s="107">
        <f>IFERROR('Model opční 1 (ME)'!H50*('ME Index'!L8/'ME Index'!$E8),0)</f>
        <v>0</v>
      </c>
      <c r="I50" s="107">
        <f>IFERROR('Model opční 1 (ME)'!I50*('ME Index'!M8/'ME Index'!$E8),0)</f>
        <v>0</v>
      </c>
      <c r="J50" s="107">
        <f>IFERROR('Model opční 1 (ME)'!J50*('ME Index'!N8/'ME Index'!$E8),0)</f>
        <v>0</v>
      </c>
      <c r="K50" s="107">
        <f>IFERROR('Model opční 1 (ME)'!K50*('ME Index'!O8/'ME Index'!$E8),0)</f>
        <v>0</v>
      </c>
      <c r="L50" s="107">
        <f>IFERROR('Model opční 1 (ME)'!L50*('ME Index'!P8/'ME Index'!$E8),0)</f>
        <v>0</v>
      </c>
      <c r="M50" s="107">
        <f>IFERROR('Model opční 1 (ME)'!M50*('ME Index'!Q8/'ME Index'!$E8),0)</f>
        <v>0</v>
      </c>
      <c r="N50" s="107">
        <f>IFERROR('Model opční 1 (ME)'!N50*('ME Index'!R8/'ME Index'!$E8),0)</f>
        <v>0</v>
      </c>
      <c r="O50" s="107">
        <f>IFERROR('Model opční 1 (ME)'!O50*('ME Index'!S8/'ME Index'!$E8),0)</f>
        <v>0</v>
      </c>
      <c r="P50" s="107">
        <f>IFERROR('Model opční 1 (ME)'!P50*('ME Index'!T8/'ME Index'!$E8),0)</f>
        <v>0</v>
      </c>
      <c r="Q50" s="107">
        <f>IFERROR('Model opční 1 (ME)'!Q50*('ME Index'!U8/'ME Index'!$E8),0)</f>
        <v>0</v>
      </c>
      <c r="R50" s="107">
        <f>IFERROR('Model opční 1 (ME)'!R50*('ME Index'!V8/'ME Index'!$E8),0)</f>
        <v>0</v>
      </c>
      <c r="S50" s="107">
        <f>IFERROR('Model opční 1 (ME)'!S50*('ME Index'!W8/'ME Index'!$E8),0)</f>
        <v>0</v>
      </c>
      <c r="T50" s="107">
        <f>IFERROR('Model opční 1 (ME)'!T50*('ME Index'!X8/'ME Index'!$E8),0)</f>
        <v>0</v>
      </c>
      <c r="U50" s="107">
        <f>IFERROR('Model opční 1 (ME)'!U50*('ME Index'!Y8/'ME Index'!$E8),0)</f>
        <v>0</v>
      </c>
      <c r="V50" s="107">
        <f>IFERROR('Model opční 1 (ME)'!V50*('ME Index'!Z8/'ME Index'!$E8),0)</f>
        <v>0</v>
      </c>
      <c r="W50" s="107">
        <f>IFERROR('Model opční 1 (ME)'!W50*('ME Index'!AA8/'ME Index'!$E8),0)</f>
        <v>0</v>
      </c>
      <c r="X50" s="107">
        <f>IFERROR('Model opční 1 (ME)'!X50*('ME Index'!AB8/'ME Index'!$E8),0)</f>
        <v>0</v>
      </c>
      <c r="Y50" s="107">
        <f>IFERROR('Model opční 1 (ME)'!Y50*('ME Index'!AC8/'ME Index'!$E8),0)</f>
        <v>0</v>
      </c>
      <c r="Z50" s="107">
        <f>IFERROR('Model opční 1 (ME)'!Z50*('ME Index'!AD8/'ME Index'!$E8),0)</f>
        <v>0</v>
      </c>
      <c r="AA50" s="107">
        <f>IFERROR('Model opční 1 (ME)'!AA50*('ME Index'!AE8/'ME Index'!$E8),0)</f>
        <v>0</v>
      </c>
      <c r="AB50" s="107">
        <f>IFERROR('Model opční 1 (ME)'!AB50*('ME Index'!AF8/'ME Index'!$E8),0)</f>
        <v>0</v>
      </c>
      <c r="AC50" s="107">
        <f>IFERROR('Model opční 1 (ME)'!AC50*('ME Index'!AG8/'ME Index'!$E8),0)</f>
        <v>0</v>
      </c>
      <c r="AD50" s="107">
        <f>IFERROR('Model opční 1 (ME)'!AD50*('ME Index'!AH8/'ME Index'!$E8),0)</f>
        <v>0</v>
      </c>
      <c r="AE50" s="107">
        <f>IFERROR('Model opční 1 (ME)'!AE50*('ME Index'!AI8/'ME Index'!$E8),0)</f>
        <v>0</v>
      </c>
      <c r="AF50" s="107">
        <f>IFERROR('Model opční 1 (ME)'!AF50*('ME Index'!AJ8/'ME Index'!$E8),0)</f>
        <v>0</v>
      </c>
      <c r="AG50" s="107">
        <f>IFERROR('Model opční 1 (ME)'!AG50*('ME Index'!AK8/'ME Index'!$E8),0)</f>
        <v>0</v>
      </c>
      <c r="AH50" s="107">
        <f>IFERROR('Model opční 1 (ME)'!AH50*('ME Index'!AL8/'ME Index'!$E8),0)</f>
        <v>0</v>
      </c>
      <c r="AI50" s="107">
        <f>IFERROR('Model opční 1 (ME)'!AI50*('ME Index'!AM8/'ME Index'!$E8),0)</f>
        <v>0</v>
      </c>
      <c r="AJ50" s="107">
        <f>IFERROR('Model opční 1 (ME)'!AJ50*('ME Index'!AN8/'ME Index'!$E8),0)</f>
        <v>0</v>
      </c>
      <c r="AK50" s="107">
        <f>IFERROR('Model opční 1 (ME)'!AK50*('ME Index'!AO8/'ME Index'!$E8),0)</f>
        <v>0</v>
      </c>
      <c r="AL50" s="24">
        <f t="shared" si="20"/>
        <v>0</v>
      </c>
      <c r="AM50" s="129">
        <f t="shared" si="18"/>
        <v>0</v>
      </c>
      <c r="AN50" s="888">
        <f t="shared" si="19"/>
        <v>0</v>
      </c>
      <c r="AO50" s="888">
        <f t="shared" si="19"/>
        <v>0</v>
      </c>
      <c r="AP50" s="888">
        <f t="shared" si="19"/>
        <v>1</v>
      </c>
      <c r="AQ50" s="889">
        <f t="shared" si="19"/>
        <v>0</v>
      </c>
    </row>
    <row r="51" spans="1:43" x14ac:dyDescent="0.3">
      <c r="A51" s="4" t="str">
        <f t="shared" si="17"/>
        <v/>
      </c>
      <c r="B51" s="45" t="str">
        <f t="shared" si="17"/>
        <v/>
      </c>
      <c r="C51" s="64">
        <f t="shared" si="17"/>
        <v>5.2</v>
      </c>
      <c r="D51" s="66" t="str">
        <f t="shared" si="17"/>
        <v>Ostatní</v>
      </c>
      <c r="E51" s="107">
        <f>IFERROR('Model opční 1 (ME)'!E51*('ME Index'!I9/'ME Index'!$E9),0)</f>
        <v>0</v>
      </c>
      <c r="F51" s="107">
        <f>IFERROR('Model opční 1 (ME)'!F51*('ME Index'!J9/'ME Index'!$E9),0)</f>
        <v>0</v>
      </c>
      <c r="G51" s="107">
        <f>IFERROR('Model opční 1 (ME)'!G51*('ME Index'!K9/'ME Index'!$E9),0)</f>
        <v>0</v>
      </c>
      <c r="H51" s="107">
        <f>IFERROR('Model opční 1 (ME)'!H51*('ME Index'!L9/'ME Index'!$E9),0)</f>
        <v>0</v>
      </c>
      <c r="I51" s="107">
        <f>IFERROR('Model opční 1 (ME)'!I51*('ME Index'!M9/'ME Index'!$E9),0)</f>
        <v>0</v>
      </c>
      <c r="J51" s="107">
        <f>IFERROR('Model opční 1 (ME)'!J51*('ME Index'!N9/'ME Index'!$E9),0)</f>
        <v>0</v>
      </c>
      <c r="K51" s="107">
        <f>IFERROR('Model opční 1 (ME)'!K51*('ME Index'!O9/'ME Index'!$E9),0)</f>
        <v>0</v>
      </c>
      <c r="L51" s="107">
        <f>IFERROR('Model opční 1 (ME)'!L51*('ME Index'!P9/'ME Index'!$E9),0)</f>
        <v>0</v>
      </c>
      <c r="M51" s="107">
        <f>IFERROR('Model opční 1 (ME)'!M51*('ME Index'!Q9/'ME Index'!$E9),0)</f>
        <v>0</v>
      </c>
      <c r="N51" s="107">
        <f>IFERROR('Model opční 1 (ME)'!N51*('ME Index'!R9/'ME Index'!$E9),0)</f>
        <v>0</v>
      </c>
      <c r="O51" s="107">
        <f>IFERROR('Model opční 1 (ME)'!O51*('ME Index'!S9/'ME Index'!$E9),0)</f>
        <v>0</v>
      </c>
      <c r="P51" s="107">
        <f>IFERROR('Model opční 1 (ME)'!P51*('ME Index'!T9/'ME Index'!$E9),0)</f>
        <v>0</v>
      </c>
      <c r="Q51" s="107">
        <f>IFERROR('Model opční 1 (ME)'!Q51*('ME Index'!U9/'ME Index'!$E9),0)</f>
        <v>0</v>
      </c>
      <c r="R51" s="107">
        <f>IFERROR('Model opční 1 (ME)'!R51*('ME Index'!V9/'ME Index'!$E9),0)</f>
        <v>0</v>
      </c>
      <c r="S51" s="107">
        <f>IFERROR('Model opční 1 (ME)'!S51*('ME Index'!W9/'ME Index'!$E9),0)</f>
        <v>0</v>
      </c>
      <c r="T51" s="107">
        <f>IFERROR('Model opční 1 (ME)'!T51*('ME Index'!X9/'ME Index'!$E9),0)</f>
        <v>0</v>
      </c>
      <c r="U51" s="107">
        <f>IFERROR('Model opční 1 (ME)'!U51*('ME Index'!Y9/'ME Index'!$E9),0)</f>
        <v>0</v>
      </c>
      <c r="V51" s="107">
        <f>IFERROR('Model opční 1 (ME)'!V51*('ME Index'!Z9/'ME Index'!$E9),0)</f>
        <v>0</v>
      </c>
      <c r="W51" s="107">
        <f>IFERROR('Model opční 1 (ME)'!W51*('ME Index'!AA9/'ME Index'!$E9),0)</f>
        <v>0</v>
      </c>
      <c r="X51" s="107">
        <f>IFERROR('Model opční 1 (ME)'!X51*('ME Index'!AB9/'ME Index'!$E9),0)</f>
        <v>0</v>
      </c>
      <c r="Y51" s="107">
        <f>IFERROR('Model opční 1 (ME)'!Y51*('ME Index'!AC9/'ME Index'!$E9),0)</f>
        <v>0</v>
      </c>
      <c r="Z51" s="107">
        <f>IFERROR('Model opční 1 (ME)'!Z51*('ME Index'!AD9/'ME Index'!$E9),0)</f>
        <v>0</v>
      </c>
      <c r="AA51" s="107">
        <f>IFERROR('Model opční 1 (ME)'!AA51*('ME Index'!AE9/'ME Index'!$E9),0)</f>
        <v>0</v>
      </c>
      <c r="AB51" s="107">
        <f>IFERROR('Model opční 1 (ME)'!AB51*('ME Index'!AF9/'ME Index'!$E9),0)</f>
        <v>0</v>
      </c>
      <c r="AC51" s="107">
        <f>IFERROR('Model opční 1 (ME)'!AC51*('ME Index'!AG9/'ME Index'!$E9),0)</f>
        <v>0</v>
      </c>
      <c r="AD51" s="107">
        <f>IFERROR('Model opční 1 (ME)'!AD51*('ME Index'!AH9/'ME Index'!$E9),0)</f>
        <v>0</v>
      </c>
      <c r="AE51" s="107">
        <f>IFERROR('Model opční 1 (ME)'!AE51*('ME Index'!AI9/'ME Index'!$E9),0)</f>
        <v>0</v>
      </c>
      <c r="AF51" s="107">
        <f>IFERROR('Model opční 1 (ME)'!AF51*('ME Index'!AJ9/'ME Index'!$E9),0)</f>
        <v>0</v>
      </c>
      <c r="AG51" s="107">
        <f>IFERROR('Model opční 1 (ME)'!AG51*('ME Index'!AK9/'ME Index'!$E9),0)</f>
        <v>0</v>
      </c>
      <c r="AH51" s="107">
        <f>IFERROR('Model opční 1 (ME)'!AH51*('ME Index'!AL9/'ME Index'!$E9),0)</f>
        <v>0</v>
      </c>
      <c r="AI51" s="107">
        <f>IFERROR('Model opční 1 (ME)'!AI51*('ME Index'!AM9/'ME Index'!$E9),0)</f>
        <v>0</v>
      </c>
      <c r="AJ51" s="107">
        <f>IFERROR('Model opční 1 (ME)'!AJ51*('ME Index'!AN9/'ME Index'!$E9),0)</f>
        <v>0</v>
      </c>
      <c r="AK51" s="107">
        <f>IFERROR('Model opční 1 (ME)'!AK51*('ME Index'!AO9/'ME Index'!$E9),0)</f>
        <v>0</v>
      </c>
      <c r="AL51" s="24">
        <f t="shared" si="20"/>
        <v>0</v>
      </c>
      <c r="AM51" s="129">
        <f t="shared" si="18"/>
        <v>0</v>
      </c>
      <c r="AN51" s="888">
        <f t="shared" si="19"/>
        <v>0</v>
      </c>
      <c r="AO51" s="888">
        <f t="shared" si="19"/>
        <v>0</v>
      </c>
      <c r="AP51" s="888">
        <f t="shared" si="19"/>
        <v>0</v>
      </c>
      <c r="AQ51" s="889">
        <f t="shared" si="19"/>
        <v>1</v>
      </c>
    </row>
    <row r="52" spans="1:43" x14ac:dyDescent="0.3">
      <c r="A52" s="4">
        <f t="shared" si="17"/>
        <v>6</v>
      </c>
      <c r="B52" s="45" t="str">
        <f t="shared" si="17"/>
        <v>Pronájem a leasing vozidel</v>
      </c>
      <c r="C52" s="64" t="str">
        <f t="shared" si="17"/>
        <v/>
      </c>
      <c r="D52" s="65" t="str">
        <f t="shared" si="17"/>
        <v/>
      </c>
      <c r="E52" s="107">
        <f>IFERROR('Model opční 1 (ME)'!E52*('ME Index'!I10/'ME Index'!$E10),0)</f>
        <v>0</v>
      </c>
      <c r="F52" s="107">
        <f>IFERROR('Model opční 1 (ME)'!F52*('ME Index'!J10/'ME Index'!$E10),0)</f>
        <v>0</v>
      </c>
      <c r="G52" s="107">
        <f>IFERROR('Model opční 1 (ME)'!G52*('ME Index'!K10/'ME Index'!$E10),0)</f>
        <v>0</v>
      </c>
      <c r="H52" s="107">
        <f>IFERROR('Model opční 1 (ME)'!H52*('ME Index'!L10/'ME Index'!$E10),0)</f>
        <v>0</v>
      </c>
      <c r="I52" s="107">
        <f>IFERROR('Model opční 1 (ME)'!I52*('ME Index'!M10/'ME Index'!$E10),0)</f>
        <v>0</v>
      </c>
      <c r="J52" s="107">
        <f>IFERROR('Model opční 1 (ME)'!J52*('ME Index'!N10/'ME Index'!$E10),0)</f>
        <v>0</v>
      </c>
      <c r="K52" s="107">
        <f>IFERROR('Model opční 1 (ME)'!K52*('ME Index'!O10/'ME Index'!$E10),0)</f>
        <v>0</v>
      </c>
      <c r="L52" s="107">
        <f>IFERROR('Model opční 1 (ME)'!L52*('ME Index'!P10/'ME Index'!$E10),0)</f>
        <v>0</v>
      </c>
      <c r="M52" s="107">
        <f>IFERROR('Model opční 1 (ME)'!M52*('ME Index'!Q10/'ME Index'!$E10),0)</f>
        <v>0</v>
      </c>
      <c r="N52" s="107">
        <f>IFERROR('Model opční 1 (ME)'!N52*('ME Index'!R10/'ME Index'!$E10),0)</f>
        <v>0</v>
      </c>
      <c r="O52" s="107">
        <f>IFERROR('Model opční 1 (ME)'!O52*('ME Index'!S10/'ME Index'!$E10),0)</f>
        <v>0</v>
      </c>
      <c r="P52" s="107">
        <f>IFERROR('Model opční 1 (ME)'!P52*('ME Index'!T10/'ME Index'!$E10),0)</f>
        <v>0</v>
      </c>
      <c r="Q52" s="107">
        <f>IFERROR('Model opční 1 (ME)'!Q52*('ME Index'!U10/'ME Index'!$E10),0)</f>
        <v>0</v>
      </c>
      <c r="R52" s="107">
        <f>IFERROR('Model opční 1 (ME)'!R52*('ME Index'!V10/'ME Index'!$E10),0)</f>
        <v>0</v>
      </c>
      <c r="S52" s="107">
        <f>IFERROR('Model opční 1 (ME)'!S52*('ME Index'!W10/'ME Index'!$E10),0)</f>
        <v>0</v>
      </c>
      <c r="T52" s="107">
        <f>IFERROR('Model opční 1 (ME)'!T52*('ME Index'!X10/'ME Index'!$E10),0)</f>
        <v>0</v>
      </c>
      <c r="U52" s="107">
        <f>IFERROR('Model opční 1 (ME)'!U52*('ME Index'!Y10/'ME Index'!$E10),0)</f>
        <v>0</v>
      </c>
      <c r="V52" s="107">
        <f>IFERROR('Model opční 1 (ME)'!V52*('ME Index'!Z10/'ME Index'!$E10),0)</f>
        <v>0</v>
      </c>
      <c r="W52" s="107">
        <f>IFERROR('Model opční 1 (ME)'!W52*('ME Index'!AA10/'ME Index'!$E10),0)</f>
        <v>0</v>
      </c>
      <c r="X52" s="107">
        <f>IFERROR('Model opční 1 (ME)'!X52*('ME Index'!AB10/'ME Index'!$E10),0)</f>
        <v>0</v>
      </c>
      <c r="Y52" s="107">
        <f>IFERROR('Model opční 1 (ME)'!Y52*('ME Index'!AC10/'ME Index'!$E10),0)</f>
        <v>0</v>
      </c>
      <c r="Z52" s="107">
        <f>IFERROR('Model opční 1 (ME)'!Z52*('ME Index'!AD10/'ME Index'!$E10),0)</f>
        <v>0</v>
      </c>
      <c r="AA52" s="107">
        <f>IFERROR('Model opční 1 (ME)'!AA52*('ME Index'!AE10/'ME Index'!$E10),0)</f>
        <v>0</v>
      </c>
      <c r="AB52" s="107">
        <f>IFERROR('Model opční 1 (ME)'!AB52*('ME Index'!AF10/'ME Index'!$E10),0)</f>
        <v>0</v>
      </c>
      <c r="AC52" s="107">
        <f>IFERROR('Model opční 1 (ME)'!AC52*('ME Index'!AG10/'ME Index'!$E10),0)</f>
        <v>0</v>
      </c>
      <c r="AD52" s="107">
        <f>IFERROR('Model opční 1 (ME)'!AD52*('ME Index'!AH10/'ME Index'!$E10),0)</f>
        <v>0</v>
      </c>
      <c r="AE52" s="107">
        <f>IFERROR('Model opční 1 (ME)'!AE52*('ME Index'!AI10/'ME Index'!$E10),0)</f>
        <v>0</v>
      </c>
      <c r="AF52" s="107">
        <f>IFERROR('Model opční 1 (ME)'!AF52*('ME Index'!AJ10/'ME Index'!$E10),0)</f>
        <v>0</v>
      </c>
      <c r="AG52" s="107">
        <f>IFERROR('Model opční 1 (ME)'!AG52*('ME Index'!AK10/'ME Index'!$E10),0)</f>
        <v>0</v>
      </c>
      <c r="AH52" s="107">
        <f>IFERROR('Model opční 1 (ME)'!AH52*('ME Index'!AL10/'ME Index'!$E10),0)</f>
        <v>0</v>
      </c>
      <c r="AI52" s="107">
        <f>IFERROR('Model opční 1 (ME)'!AI52*('ME Index'!AM10/'ME Index'!$E10),0)</f>
        <v>0</v>
      </c>
      <c r="AJ52" s="107">
        <f>IFERROR('Model opční 1 (ME)'!AJ52*('ME Index'!AN10/'ME Index'!$E10),0)</f>
        <v>0</v>
      </c>
      <c r="AK52" s="107">
        <f>IFERROR('Model opční 1 (ME)'!AK52*('ME Index'!AO10/'ME Index'!$E10),0)</f>
        <v>0</v>
      </c>
      <c r="AL52" s="24">
        <f t="shared" si="20"/>
        <v>0</v>
      </c>
      <c r="AM52" s="129">
        <f t="shared" si="18"/>
        <v>0</v>
      </c>
      <c r="AN52" s="888">
        <f t="shared" si="19"/>
        <v>0</v>
      </c>
      <c r="AO52" s="888">
        <f t="shared" si="19"/>
        <v>0</v>
      </c>
      <c r="AP52" s="888">
        <f t="shared" si="19"/>
        <v>1</v>
      </c>
      <c r="AQ52" s="889">
        <f t="shared" si="19"/>
        <v>0</v>
      </c>
    </row>
    <row r="53" spans="1:43" x14ac:dyDescent="0.3">
      <c r="A53" s="4">
        <f t="shared" si="17"/>
        <v>7</v>
      </c>
      <c r="B53" s="45" t="str">
        <f t="shared" si="17"/>
        <v>Mzdové náklady</v>
      </c>
      <c r="C53" s="64">
        <f t="shared" si="17"/>
        <v>7.1</v>
      </c>
      <c r="D53" s="65" t="str">
        <f t="shared" si="17"/>
        <v>Vlaková četa</v>
      </c>
      <c r="E53" s="107">
        <f>IFERROR('Model opční 1 (ME)'!E53*('ME Index'!I11/'ME Index'!$E11),0)</f>
        <v>0</v>
      </c>
      <c r="F53" s="107">
        <f>IFERROR('Model opční 1 (ME)'!F53*('ME Index'!J11/'ME Index'!$E11),0)</f>
        <v>0</v>
      </c>
      <c r="G53" s="107">
        <f>IFERROR('Model opční 1 (ME)'!G53*('ME Index'!K11/'ME Index'!$E11),0)</f>
        <v>0</v>
      </c>
      <c r="H53" s="107">
        <f>IFERROR('Model opční 1 (ME)'!H53*('ME Index'!L11/'ME Index'!$E11),0)</f>
        <v>0</v>
      </c>
      <c r="I53" s="107">
        <f>IFERROR('Model opční 1 (ME)'!I53*('ME Index'!M11/'ME Index'!$E11),0)</f>
        <v>0</v>
      </c>
      <c r="J53" s="107">
        <f>IFERROR('Model opční 1 (ME)'!J53*('ME Index'!N11/'ME Index'!$E11),0)</f>
        <v>0</v>
      </c>
      <c r="K53" s="107">
        <f>IFERROR('Model opční 1 (ME)'!K53*('ME Index'!O11/'ME Index'!$E11),0)</f>
        <v>0</v>
      </c>
      <c r="L53" s="107">
        <f>IFERROR('Model opční 1 (ME)'!L53*('ME Index'!P11/'ME Index'!$E11),0)</f>
        <v>0</v>
      </c>
      <c r="M53" s="107">
        <f>IFERROR('Model opční 1 (ME)'!M53*('ME Index'!Q11/'ME Index'!$E11),0)</f>
        <v>0</v>
      </c>
      <c r="N53" s="107">
        <f>IFERROR('Model opční 1 (ME)'!N53*('ME Index'!R11/'ME Index'!$E11),0)</f>
        <v>0</v>
      </c>
      <c r="O53" s="107">
        <f>IFERROR('Model opční 1 (ME)'!O53*('ME Index'!S11/'ME Index'!$E11),0)</f>
        <v>0</v>
      </c>
      <c r="P53" s="107">
        <f>IFERROR('Model opční 1 (ME)'!P53*('ME Index'!T11/'ME Index'!$E11),0)</f>
        <v>0</v>
      </c>
      <c r="Q53" s="107">
        <f>IFERROR('Model opční 1 (ME)'!Q53*('ME Index'!U11/'ME Index'!$E11),0)</f>
        <v>0</v>
      </c>
      <c r="R53" s="107">
        <f>IFERROR('Model opční 1 (ME)'!R53*('ME Index'!V11/'ME Index'!$E11),0)</f>
        <v>0</v>
      </c>
      <c r="S53" s="107">
        <f>IFERROR('Model opční 1 (ME)'!S53*('ME Index'!W11/'ME Index'!$E11),0)</f>
        <v>0</v>
      </c>
      <c r="T53" s="107">
        <f>IFERROR('Model opční 1 (ME)'!T53*('ME Index'!X11/'ME Index'!$E11),0)</f>
        <v>0</v>
      </c>
      <c r="U53" s="107">
        <f>IFERROR('Model opční 1 (ME)'!U53*('ME Index'!Y11/'ME Index'!$E11),0)</f>
        <v>0</v>
      </c>
      <c r="V53" s="107">
        <f>IFERROR('Model opční 1 (ME)'!V53*('ME Index'!Z11/'ME Index'!$E11),0)</f>
        <v>0</v>
      </c>
      <c r="W53" s="107">
        <f>IFERROR('Model opční 1 (ME)'!W53*('ME Index'!AA11/'ME Index'!$E11),0)</f>
        <v>0</v>
      </c>
      <c r="X53" s="107">
        <f>IFERROR('Model opční 1 (ME)'!X53*('ME Index'!AB11/'ME Index'!$E11),0)</f>
        <v>0</v>
      </c>
      <c r="Y53" s="107">
        <f>IFERROR('Model opční 1 (ME)'!Y53*('ME Index'!AC11/'ME Index'!$E11),0)</f>
        <v>0</v>
      </c>
      <c r="Z53" s="107">
        <f>IFERROR('Model opční 1 (ME)'!Z53*('ME Index'!AD11/'ME Index'!$E11),0)</f>
        <v>0</v>
      </c>
      <c r="AA53" s="107">
        <f>IFERROR('Model opční 1 (ME)'!AA53*('ME Index'!AE11/'ME Index'!$E11),0)</f>
        <v>0</v>
      </c>
      <c r="AB53" s="107">
        <f>IFERROR('Model opční 1 (ME)'!AB53*('ME Index'!AF11/'ME Index'!$E11),0)</f>
        <v>0</v>
      </c>
      <c r="AC53" s="107">
        <f>IFERROR('Model opční 1 (ME)'!AC53*('ME Index'!AG11/'ME Index'!$E11),0)</f>
        <v>0</v>
      </c>
      <c r="AD53" s="107">
        <f>IFERROR('Model opční 1 (ME)'!AD53*('ME Index'!AH11/'ME Index'!$E11),0)</f>
        <v>0</v>
      </c>
      <c r="AE53" s="107">
        <f>IFERROR('Model opční 1 (ME)'!AE53*('ME Index'!AI11/'ME Index'!$E11),0)</f>
        <v>0</v>
      </c>
      <c r="AF53" s="107">
        <f>IFERROR('Model opční 1 (ME)'!AF53*('ME Index'!AJ11/'ME Index'!$E11),0)</f>
        <v>0</v>
      </c>
      <c r="AG53" s="107">
        <f>IFERROR('Model opční 1 (ME)'!AG53*('ME Index'!AK11/'ME Index'!$E11),0)</f>
        <v>0</v>
      </c>
      <c r="AH53" s="107">
        <f>IFERROR('Model opční 1 (ME)'!AH53*('ME Index'!AL11/'ME Index'!$E11),0)</f>
        <v>0</v>
      </c>
      <c r="AI53" s="107">
        <f>IFERROR('Model opční 1 (ME)'!AI53*('ME Index'!AM11/'ME Index'!$E11),0)</f>
        <v>0</v>
      </c>
      <c r="AJ53" s="107">
        <f>IFERROR('Model opční 1 (ME)'!AJ53*('ME Index'!AN11/'ME Index'!$E11),0)</f>
        <v>0</v>
      </c>
      <c r="AK53" s="107">
        <f>IFERROR('Model opční 1 (ME)'!AK53*('ME Index'!AO11/'ME Index'!$E11),0)</f>
        <v>0</v>
      </c>
      <c r="AL53" s="24">
        <f t="shared" si="20"/>
        <v>0</v>
      </c>
      <c r="AM53" s="129">
        <f t="shared" si="18"/>
        <v>0</v>
      </c>
      <c r="AN53" s="888">
        <f t="shared" si="19"/>
        <v>0</v>
      </c>
      <c r="AO53" s="888">
        <f t="shared" si="19"/>
        <v>0</v>
      </c>
      <c r="AP53" s="888">
        <f t="shared" si="19"/>
        <v>0</v>
      </c>
      <c r="AQ53" s="889">
        <f t="shared" si="19"/>
        <v>1</v>
      </c>
    </row>
    <row r="54" spans="1:43" x14ac:dyDescent="0.3">
      <c r="A54" s="4" t="str">
        <f t="shared" si="17"/>
        <v/>
      </c>
      <c r="B54" s="45" t="str">
        <f t="shared" si="17"/>
        <v/>
      </c>
      <c r="C54" s="64" t="str">
        <f t="shared" si="17"/>
        <v>7.2</v>
      </c>
      <c r="D54" s="65" t="str">
        <f t="shared" si="17"/>
        <v>Strojvedoucí</v>
      </c>
      <c r="E54" s="107">
        <f>IFERROR('Model opční 1 (ME)'!E54*('ME Index'!I12/'ME Index'!$E12),0)</f>
        <v>0</v>
      </c>
      <c r="F54" s="107">
        <f>IFERROR('Model opční 1 (ME)'!F54*('ME Index'!J12/'ME Index'!$E12),0)</f>
        <v>0</v>
      </c>
      <c r="G54" s="107">
        <f>IFERROR('Model opční 1 (ME)'!G54*('ME Index'!K12/'ME Index'!$E12),0)</f>
        <v>0</v>
      </c>
      <c r="H54" s="107">
        <f>IFERROR('Model opční 1 (ME)'!H54*('ME Index'!L12/'ME Index'!$E12),0)</f>
        <v>0</v>
      </c>
      <c r="I54" s="107">
        <f>IFERROR('Model opční 1 (ME)'!I54*('ME Index'!M12/'ME Index'!$E12),0)</f>
        <v>0</v>
      </c>
      <c r="J54" s="107">
        <f>IFERROR('Model opční 1 (ME)'!J54*('ME Index'!N12/'ME Index'!$E12),0)</f>
        <v>0</v>
      </c>
      <c r="K54" s="107">
        <f>IFERROR('Model opční 1 (ME)'!K54*('ME Index'!O12/'ME Index'!$E12),0)</f>
        <v>0</v>
      </c>
      <c r="L54" s="107">
        <f>IFERROR('Model opční 1 (ME)'!L54*('ME Index'!P12/'ME Index'!$E12),0)</f>
        <v>0</v>
      </c>
      <c r="M54" s="107">
        <f>IFERROR('Model opční 1 (ME)'!M54*('ME Index'!Q12/'ME Index'!$E12),0)</f>
        <v>0</v>
      </c>
      <c r="N54" s="107">
        <f>IFERROR('Model opční 1 (ME)'!N54*('ME Index'!R12/'ME Index'!$E12),0)</f>
        <v>0</v>
      </c>
      <c r="O54" s="107">
        <f>IFERROR('Model opční 1 (ME)'!O54*('ME Index'!S12/'ME Index'!$E12),0)</f>
        <v>0</v>
      </c>
      <c r="P54" s="107">
        <f>IFERROR('Model opční 1 (ME)'!P54*('ME Index'!T12/'ME Index'!$E12),0)</f>
        <v>0</v>
      </c>
      <c r="Q54" s="107">
        <f>IFERROR('Model opční 1 (ME)'!Q54*('ME Index'!U12/'ME Index'!$E12),0)</f>
        <v>0</v>
      </c>
      <c r="R54" s="107">
        <f>IFERROR('Model opční 1 (ME)'!R54*('ME Index'!V12/'ME Index'!$E12),0)</f>
        <v>0</v>
      </c>
      <c r="S54" s="107">
        <f>IFERROR('Model opční 1 (ME)'!S54*('ME Index'!W12/'ME Index'!$E12),0)</f>
        <v>0</v>
      </c>
      <c r="T54" s="107">
        <f>IFERROR('Model opční 1 (ME)'!T54*('ME Index'!X12/'ME Index'!$E12),0)</f>
        <v>0</v>
      </c>
      <c r="U54" s="107">
        <f>IFERROR('Model opční 1 (ME)'!U54*('ME Index'!Y12/'ME Index'!$E12),0)</f>
        <v>0</v>
      </c>
      <c r="V54" s="107">
        <f>IFERROR('Model opční 1 (ME)'!V54*('ME Index'!Z12/'ME Index'!$E12),0)</f>
        <v>0</v>
      </c>
      <c r="W54" s="107">
        <f>IFERROR('Model opční 1 (ME)'!W54*('ME Index'!AA12/'ME Index'!$E12),0)</f>
        <v>0</v>
      </c>
      <c r="X54" s="107">
        <f>IFERROR('Model opční 1 (ME)'!X54*('ME Index'!AB12/'ME Index'!$E12),0)</f>
        <v>0</v>
      </c>
      <c r="Y54" s="107">
        <f>IFERROR('Model opční 1 (ME)'!Y54*('ME Index'!AC12/'ME Index'!$E12),0)</f>
        <v>0</v>
      </c>
      <c r="Z54" s="107">
        <f>IFERROR('Model opční 1 (ME)'!Z54*('ME Index'!AD12/'ME Index'!$E12),0)</f>
        <v>0</v>
      </c>
      <c r="AA54" s="107">
        <f>IFERROR('Model opční 1 (ME)'!AA54*('ME Index'!AE12/'ME Index'!$E12),0)</f>
        <v>0</v>
      </c>
      <c r="AB54" s="107">
        <f>IFERROR('Model opční 1 (ME)'!AB54*('ME Index'!AF12/'ME Index'!$E12),0)</f>
        <v>0</v>
      </c>
      <c r="AC54" s="107">
        <f>IFERROR('Model opční 1 (ME)'!AC54*('ME Index'!AG12/'ME Index'!$E12),0)</f>
        <v>0</v>
      </c>
      <c r="AD54" s="107">
        <f>IFERROR('Model opční 1 (ME)'!AD54*('ME Index'!AH12/'ME Index'!$E12),0)</f>
        <v>0</v>
      </c>
      <c r="AE54" s="107">
        <f>IFERROR('Model opční 1 (ME)'!AE54*('ME Index'!AI12/'ME Index'!$E12),0)</f>
        <v>0</v>
      </c>
      <c r="AF54" s="107">
        <f>IFERROR('Model opční 1 (ME)'!AF54*('ME Index'!AJ12/'ME Index'!$E12),0)</f>
        <v>0</v>
      </c>
      <c r="AG54" s="107">
        <f>IFERROR('Model opční 1 (ME)'!AG54*('ME Index'!AK12/'ME Index'!$E12),0)</f>
        <v>0</v>
      </c>
      <c r="AH54" s="107">
        <f>IFERROR('Model opční 1 (ME)'!AH54*('ME Index'!AL12/'ME Index'!$E12),0)</f>
        <v>0</v>
      </c>
      <c r="AI54" s="107">
        <f>IFERROR('Model opční 1 (ME)'!AI54*('ME Index'!AM12/'ME Index'!$E12),0)</f>
        <v>0</v>
      </c>
      <c r="AJ54" s="107">
        <f>IFERROR('Model opční 1 (ME)'!AJ54*('ME Index'!AN12/'ME Index'!$E12),0)</f>
        <v>0</v>
      </c>
      <c r="AK54" s="107">
        <f>IFERROR('Model opční 1 (ME)'!AK54*('ME Index'!AO12/'ME Index'!$E12),0)</f>
        <v>0</v>
      </c>
      <c r="AL54" s="24">
        <f t="shared" si="20"/>
        <v>0</v>
      </c>
      <c r="AM54" s="129">
        <f t="shared" si="18"/>
        <v>0</v>
      </c>
      <c r="AN54" s="888">
        <f t="shared" si="19"/>
        <v>0</v>
      </c>
      <c r="AO54" s="888">
        <f t="shared" si="19"/>
        <v>0</v>
      </c>
      <c r="AP54" s="888">
        <f t="shared" si="19"/>
        <v>0</v>
      </c>
      <c r="AQ54" s="889">
        <f t="shared" si="19"/>
        <v>1</v>
      </c>
    </row>
    <row r="55" spans="1:43" x14ac:dyDescent="0.3">
      <c r="A55" s="4" t="str">
        <f t="shared" si="17"/>
        <v/>
      </c>
      <c r="B55" s="45" t="str">
        <f t="shared" si="17"/>
        <v/>
      </c>
      <c r="C55" s="64" t="str">
        <f t="shared" si="17"/>
        <v>7.3</v>
      </c>
      <c r="D55" s="65" t="str">
        <f t="shared" si="17"/>
        <v>Pokladní</v>
      </c>
      <c r="E55" s="107">
        <f>IFERROR('Model opční 1 (ME)'!E55*('ME Index'!I13/'ME Index'!$E13),0)</f>
        <v>0</v>
      </c>
      <c r="F55" s="107">
        <f>IFERROR('Model opční 1 (ME)'!F55*('ME Index'!J13/'ME Index'!$E13),0)</f>
        <v>0</v>
      </c>
      <c r="G55" s="107">
        <f>IFERROR('Model opční 1 (ME)'!G55*('ME Index'!K13/'ME Index'!$E13),0)</f>
        <v>0</v>
      </c>
      <c r="H55" s="107">
        <f>IFERROR('Model opční 1 (ME)'!H55*('ME Index'!L13/'ME Index'!$E13),0)</f>
        <v>0</v>
      </c>
      <c r="I55" s="107">
        <f>IFERROR('Model opční 1 (ME)'!I55*('ME Index'!M13/'ME Index'!$E13),0)</f>
        <v>0</v>
      </c>
      <c r="J55" s="107">
        <f>IFERROR('Model opční 1 (ME)'!J55*('ME Index'!N13/'ME Index'!$E13),0)</f>
        <v>0</v>
      </c>
      <c r="K55" s="107">
        <f>IFERROR('Model opční 1 (ME)'!K55*('ME Index'!O13/'ME Index'!$E13),0)</f>
        <v>0</v>
      </c>
      <c r="L55" s="107">
        <f>IFERROR('Model opční 1 (ME)'!L55*('ME Index'!P13/'ME Index'!$E13),0)</f>
        <v>0</v>
      </c>
      <c r="M55" s="107">
        <f>IFERROR('Model opční 1 (ME)'!M55*('ME Index'!Q13/'ME Index'!$E13),0)</f>
        <v>0</v>
      </c>
      <c r="N55" s="107">
        <f>IFERROR('Model opční 1 (ME)'!N55*('ME Index'!R13/'ME Index'!$E13),0)</f>
        <v>0</v>
      </c>
      <c r="O55" s="107">
        <f>IFERROR('Model opční 1 (ME)'!O55*('ME Index'!S13/'ME Index'!$E13),0)</f>
        <v>0</v>
      </c>
      <c r="P55" s="107">
        <f>IFERROR('Model opční 1 (ME)'!P55*('ME Index'!T13/'ME Index'!$E13),0)</f>
        <v>0</v>
      </c>
      <c r="Q55" s="107">
        <f>IFERROR('Model opční 1 (ME)'!Q55*('ME Index'!U13/'ME Index'!$E13),0)</f>
        <v>0</v>
      </c>
      <c r="R55" s="107">
        <f>IFERROR('Model opční 1 (ME)'!R55*('ME Index'!V13/'ME Index'!$E13),0)</f>
        <v>0</v>
      </c>
      <c r="S55" s="107">
        <f>IFERROR('Model opční 1 (ME)'!S55*('ME Index'!W13/'ME Index'!$E13),0)</f>
        <v>0</v>
      </c>
      <c r="T55" s="107">
        <f>IFERROR('Model opční 1 (ME)'!T55*('ME Index'!X13/'ME Index'!$E13),0)</f>
        <v>0</v>
      </c>
      <c r="U55" s="107">
        <f>IFERROR('Model opční 1 (ME)'!U55*('ME Index'!Y13/'ME Index'!$E13),0)</f>
        <v>0</v>
      </c>
      <c r="V55" s="107">
        <f>IFERROR('Model opční 1 (ME)'!V55*('ME Index'!Z13/'ME Index'!$E13),0)</f>
        <v>0</v>
      </c>
      <c r="W55" s="107">
        <f>IFERROR('Model opční 1 (ME)'!W55*('ME Index'!AA13/'ME Index'!$E13),0)</f>
        <v>0</v>
      </c>
      <c r="X55" s="107">
        <f>IFERROR('Model opční 1 (ME)'!X55*('ME Index'!AB13/'ME Index'!$E13),0)</f>
        <v>0</v>
      </c>
      <c r="Y55" s="107">
        <f>IFERROR('Model opční 1 (ME)'!Y55*('ME Index'!AC13/'ME Index'!$E13),0)</f>
        <v>0</v>
      </c>
      <c r="Z55" s="107">
        <f>IFERROR('Model opční 1 (ME)'!Z55*('ME Index'!AD13/'ME Index'!$E13),0)</f>
        <v>0</v>
      </c>
      <c r="AA55" s="107">
        <f>IFERROR('Model opční 1 (ME)'!AA55*('ME Index'!AE13/'ME Index'!$E13),0)</f>
        <v>0</v>
      </c>
      <c r="AB55" s="107">
        <f>IFERROR('Model opční 1 (ME)'!AB55*('ME Index'!AF13/'ME Index'!$E13),0)</f>
        <v>0</v>
      </c>
      <c r="AC55" s="107">
        <f>IFERROR('Model opční 1 (ME)'!AC55*('ME Index'!AG13/'ME Index'!$E13),0)</f>
        <v>0</v>
      </c>
      <c r="AD55" s="107">
        <f>IFERROR('Model opční 1 (ME)'!AD55*('ME Index'!AH13/'ME Index'!$E13),0)</f>
        <v>0</v>
      </c>
      <c r="AE55" s="107">
        <f>IFERROR('Model opční 1 (ME)'!AE55*('ME Index'!AI13/'ME Index'!$E13),0)</f>
        <v>0</v>
      </c>
      <c r="AF55" s="107">
        <f>IFERROR('Model opční 1 (ME)'!AF55*('ME Index'!AJ13/'ME Index'!$E13),0)</f>
        <v>0</v>
      </c>
      <c r="AG55" s="107">
        <f>IFERROR('Model opční 1 (ME)'!AG55*('ME Index'!AK13/'ME Index'!$E13),0)</f>
        <v>0</v>
      </c>
      <c r="AH55" s="107">
        <f>IFERROR('Model opční 1 (ME)'!AH55*('ME Index'!AL13/'ME Index'!$E13),0)</f>
        <v>0</v>
      </c>
      <c r="AI55" s="107">
        <f>IFERROR('Model opční 1 (ME)'!AI55*('ME Index'!AM13/'ME Index'!$E13),0)</f>
        <v>0</v>
      </c>
      <c r="AJ55" s="107">
        <f>IFERROR('Model opční 1 (ME)'!AJ55*('ME Index'!AN13/'ME Index'!$E13),0)</f>
        <v>0</v>
      </c>
      <c r="AK55" s="107">
        <f>IFERROR('Model opční 1 (ME)'!AK55*('ME Index'!AO13/'ME Index'!$E13),0)</f>
        <v>0</v>
      </c>
      <c r="AL55" s="24">
        <f t="shared" si="20"/>
        <v>0</v>
      </c>
      <c r="AM55" s="129">
        <f t="shared" si="18"/>
        <v>0</v>
      </c>
      <c r="AN55" s="888">
        <f t="shared" si="19"/>
        <v>0</v>
      </c>
      <c r="AO55" s="888">
        <f t="shared" si="19"/>
        <v>0</v>
      </c>
      <c r="AP55" s="888">
        <f t="shared" si="19"/>
        <v>0</v>
      </c>
      <c r="AQ55" s="889">
        <f t="shared" si="19"/>
        <v>1</v>
      </c>
    </row>
    <row r="56" spans="1:43" x14ac:dyDescent="0.3">
      <c r="A56" s="4" t="str">
        <f t="shared" si="17"/>
        <v/>
      </c>
      <c r="B56" s="45" t="str">
        <f t="shared" si="17"/>
        <v/>
      </c>
      <c r="C56" s="64" t="str">
        <f t="shared" si="17"/>
        <v>7.4</v>
      </c>
      <c r="D56" s="65" t="str">
        <f t="shared" si="17"/>
        <v>Ostatní zaměstnanci</v>
      </c>
      <c r="E56" s="107">
        <f>IFERROR('Model opční 1 (ME)'!E56*('ME Index'!I14/'ME Index'!$E14),0)</f>
        <v>0</v>
      </c>
      <c r="F56" s="107">
        <f>IFERROR('Model opční 1 (ME)'!F56*('ME Index'!J14/'ME Index'!$E14),0)</f>
        <v>0</v>
      </c>
      <c r="G56" s="107">
        <f>IFERROR('Model opční 1 (ME)'!G56*('ME Index'!K14/'ME Index'!$E14),0)</f>
        <v>0</v>
      </c>
      <c r="H56" s="107">
        <f>IFERROR('Model opční 1 (ME)'!H56*('ME Index'!L14/'ME Index'!$E14),0)</f>
        <v>0</v>
      </c>
      <c r="I56" s="107">
        <f>IFERROR('Model opční 1 (ME)'!I56*('ME Index'!M14/'ME Index'!$E14),0)</f>
        <v>0</v>
      </c>
      <c r="J56" s="107">
        <f>IFERROR('Model opční 1 (ME)'!J56*('ME Index'!N14/'ME Index'!$E14),0)</f>
        <v>0</v>
      </c>
      <c r="K56" s="107">
        <f>IFERROR('Model opční 1 (ME)'!K56*('ME Index'!O14/'ME Index'!$E14),0)</f>
        <v>0</v>
      </c>
      <c r="L56" s="107">
        <f>IFERROR('Model opční 1 (ME)'!L56*('ME Index'!P14/'ME Index'!$E14),0)</f>
        <v>0</v>
      </c>
      <c r="M56" s="107">
        <f>IFERROR('Model opční 1 (ME)'!M56*('ME Index'!Q14/'ME Index'!$E14),0)</f>
        <v>0</v>
      </c>
      <c r="N56" s="107">
        <f>IFERROR('Model opční 1 (ME)'!N56*('ME Index'!R14/'ME Index'!$E14),0)</f>
        <v>0</v>
      </c>
      <c r="O56" s="107">
        <f>IFERROR('Model opční 1 (ME)'!O56*('ME Index'!S14/'ME Index'!$E14),0)</f>
        <v>0</v>
      </c>
      <c r="P56" s="107">
        <f>IFERROR('Model opční 1 (ME)'!P56*('ME Index'!T14/'ME Index'!$E14),0)</f>
        <v>0</v>
      </c>
      <c r="Q56" s="107">
        <f>IFERROR('Model opční 1 (ME)'!Q56*('ME Index'!U14/'ME Index'!$E14),0)</f>
        <v>0</v>
      </c>
      <c r="R56" s="107">
        <f>IFERROR('Model opční 1 (ME)'!R56*('ME Index'!V14/'ME Index'!$E14),0)</f>
        <v>0</v>
      </c>
      <c r="S56" s="107">
        <f>IFERROR('Model opční 1 (ME)'!S56*('ME Index'!W14/'ME Index'!$E14),0)</f>
        <v>0</v>
      </c>
      <c r="T56" s="107">
        <f>IFERROR('Model opční 1 (ME)'!T56*('ME Index'!X14/'ME Index'!$E14),0)</f>
        <v>0</v>
      </c>
      <c r="U56" s="107">
        <f>IFERROR('Model opční 1 (ME)'!U56*('ME Index'!Y14/'ME Index'!$E14),0)</f>
        <v>0</v>
      </c>
      <c r="V56" s="107">
        <f>IFERROR('Model opční 1 (ME)'!V56*('ME Index'!Z14/'ME Index'!$E14),0)</f>
        <v>0</v>
      </c>
      <c r="W56" s="107">
        <f>IFERROR('Model opční 1 (ME)'!W56*('ME Index'!AA14/'ME Index'!$E14),0)</f>
        <v>0</v>
      </c>
      <c r="X56" s="107">
        <f>IFERROR('Model opční 1 (ME)'!X56*('ME Index'!AB14/'ME Index'!$E14),0)</f>
        <v>0</v>
      </c>
      <c r="Y56" s="107">
        <f>IFERROR('Model opční 1 (ME)'!Y56*('ME Index'!AC14/'ME Index'!$E14),0)</f>
        <v>0</v>
      </c>
      <c r="Z56" s="107">
        <f>IFERROR('Model opční 1 (ME)'!Z56*('ME Index'!AD14/'ME Index'!$E14),0)</f>
        <v>0</v>
      </c>
      <c r="AA56" s="107">
        <f>IFERROR('Model opční 1 (ME)'!AA56*('ME Index'!AE14/'ME Index'!$E14),0)</f>
        <v>0</v>
      </c>
      <c r="AB56" s="107">
        <f>IFERROR('Model opční 1 (ME)'!AB56*('ME Index'!AF14/'ME Index'!$E14),0)</f>
        <v>0</v>
      </c>
      <c r="AC56" s="107">
        <f>IFERROR('Model opční 1 (ME)'!AC56*('ME Index'!AG14/'ME Index'!$E14),0)</f>
        <v>0</v>
      </c>
      <c r="AD56" s="107">
        <f>IFERROR('Model opční 1 (ME)'!AD56*('ME Index'!AH14/'ME Index'!$E14),0)</f>
        <v>0</v>
      </c>
      <c r="AE56" s="107">
        <f>IFERROR('Model opční 1 (ME)'!AE56*('ME Index'!AI14/'ME Index'!$E14),0)</f>
        <v>0</v>
      </c>
      <c r="AF56" s="107">
        <f>IFERROR('Model opční 1 (ME)'!AF56*('ME Index'!AJ14/'ME Index'!$E14),0)</f>
        <v>0</v>
      </c>
      <c r="AG56" s="107">
        <f>IFERROR('Model opční 1 (ME)'!AG56*('ME Index'!AK14/'ME Index'!$E14),0)</f>
        <v>0</v>
      </c>
      <c r="AH56" s="107">
        <f>IFERROR('Model opční 1 (ME)'!AH56*('ME Index'!AL14/'ME Index'!$E14),0)</f>
        <v>0</v>
      </c>
      <c r="AI56" s="107">
        <f>IFERROR('Model opční 1 (ME)'!AI56*('ME Index'!AM14/'ME Index'!$E14),0)</f>
        <v>0</v>
      </c>
      <c r="AJ56" s="107">
        <f>IFERROR('Model opční 1 (ME)'!AJ56*('ME Index'!AN14/'ME Index'!$E14),0)</f>
        <v>0</v>
      </c>
      <c r="AK56" s="107">
        <f>IFERROR('Model opční 1 (ME)'!AK56*('ME Index'!AO14/'ME Index'!$E14),0)</f>
        <v>0</v>
      </c>
      <c r="AL56" s="24">
        <f t="shared" si="20"/>
        <v>0</v>
      </c>
      <c r="AM56" s="129">
        <f t="shared" si="18"/>
        <v>0</v>
      </c>
      <c r="AN56" s="888">
        <f t="shared" si="19"/>
        <v>0</v>
      </c>
      <c r="AO56" s="888">
        <f t="shared" si="19"/>
        <v>0</v>
      </c>
      <c r="AP56" s="888">
        <f t="shared" si="19"/>
        <v>0</v>
      </c>
      <c r="AQ56" s="889">
        <f t="shared" si="19"/>
        <v>1</v>
      </c>
    </row>
    <row r="57" spans="1:43" x14ac:dyDescent="0.3">
      <c r="A57" s="4">
        <f t="shared" si="17"/>
        <v>8</v>
      </c>
      <c r="B57" s="45" t="str">
        <f t="shared" si="17"/>
        <v>Sociální a zdravotní pojištění</v>
      </c>
      <c r="C57" s="64">
        <f t="shared" si="17"/>
        <v>8.1</v>
      </c>
      <c r="D57" s="65" t="str">
        <f t="shared" si="17"/>
        <v>Vlaková četa</v>
      </c>
      <c r="E57" s="107">
        <f>IFERROR('Model opční 1 (ME)'!E57*('ME Index'!I15/'ME Index'!$E15),0)</f>
        <v>0</v>
      </c>
      <c r="F57" s="107">
        <f>IFERROR('Model opční 1 (ME)'!F57*('ME Index'!J15/'ME Index'!$E15),0)</f>
        <v>0</v>
      </c>
      <c r="G57" s="107">
        <f>IFERROR('Model opční 1 (ME)'!G57*('ME Index'!K15/'ME Index'!$E15),0)</f>
        <v>0</v>
      </c>
      <c r="H57" s="107">
        <f>IFERROR('Model opční 1 (ME)'!H57*('ME Index'!L15/'ME Index'!$E15),0)</f>
        <v>0</v>
      </c>
      <c r="I57" s="107">
        <f>IFERROR('Model opční 1 (ME)'!I57*('ME Index'!M15/'ME Index'!$E15),0)</f>
        <v>0</v>
      </c>
      <c r="J57" s="107">
        <f>IFERROR('Model opční 1 (ME)'!J57*('ME Index'!N15/'ME Index'!$E15),0)</f>
        <v>0</v>
      </c>
      <c r="K57" s="107">
        <f>IFERROR('Model opční 1 (ME)'!K57*('ME Index'!O15/'ME Index'!$E15),0)</f>
        <v>0</v>
      </c>
      <c r="L57" s="107">
        <f>IFERROR('Model opční 1 (ME)'!L57*('ME Index'!P15/'ME Index'!$E15),0)</f>
        <v>0</v>
      </c>
      <c r="M57" s="107">
        <f>IFERROR('Model opční 1 (ME)'!M57*('ME Index'!Q15/'ME Index'!$E15),0)</f>
        <v>0</v>
      </c>
      <c r="N57" s="107">
        <f>IFERROR('Model opční 1 (ME)'!N57*('ME Index'!R15/'ME Index'!$E15),0)</f>
        <v>0</v>
      </c>
      <c r="O57" s="107">
        <f>IFERROR('Model opční 1 (ME)'!O57*('ME Index'!S15/'ME Index'!$E15),0)</f>
        <v>0</v>
      </c>
      <c r="P57" s="107">
        <f>IFERROR('Model opční 1 (ME)'!P57*('ME Index'!T15/'ME Index'!$E15),0)</f>
        <v>0</v>
      </c>
      <c r="Q57" s="107">
        <f>IFERROR('Model opční 1 (ME)'!Q57*('ME Index'!U15/'ME Index'!$E15),0)</f>
        <v>0</v>
      </c>
      <c r="R57" s="107">
        <f>IFERROR('Model opční 1 (ME)'!R57*('ME Index'!V15/'ME Index'!$E15),0)</f>
        <v>0</v>
      </c>
      <c r="S57" s="107">
        <f>IFERROR('Model opční 1 (ME)'!S57*('ME Index'!W15/'ME Index'!$E15),0)</f>
        <v>0</v>
      </c>
      <c r="T57" s="107">
        <f>IFERROR('Model opční 1 (ME)'!T57*('ME Index'!X15/'ME Index'!$E15),0)</f>
        <v>0</v>
      </c>
      <c r="U57" s="107">
        <f>IFERROR('Model opční 1 (ME)'!U57*('ME Index'!Y15/'ME Index'!$E15),0)</f>
        <v>0</v>
      </c>
      <c r="V57" s="107">
        <f>IFERROR('Model opční 1 (ME)'!V57*('ME Index'!Z15/'ME Index'!$E15),0)</f>
        <v>0</v>
      </c>
      <c r="W57" s="107">
        <f>IFERROR('Model opční 1 (ME)'!W57*('ME Index'!AA15/'ME Index'!$E15),0)</f>
        <v>0</v>
      </c>
      <c r="X57" s="107">
        <f>IFERROR('Model opční 1 (ME)'!X57*('ME Index'!AB15/'ME Index'!$E15),0)</f>
        <v>0</v>
      </c>
      <c r="Y57" s="107">
        <f>IFERROR('Model opční 1 (ME)'!Y57*('ME Index'!AC15/'ME Index'!$E15),0)</f>
        <v>0</v>
      </c>
      <c r="Z57" s="107">
        <f>IFERROR('Model opční 1 (ME)'!Z57*('ME Index'!AD15/'ME Index'!$E15),0)</f>
        <v>0</v>
      </c>
      <c r="AA57" s="107">
        <f>IFERROR('Model opční 1 (ME)'!AA57*('ME Index'!AE15/'ME Index'!$E15),0)</f>
        <v>0</v>
      </c>
      <c r="AB57" s="107">
        <f>IFERROR('Model opční 1 (ME)'!AB57*('ME Index'!AF15/'ME Index'!$E15),0)</f>
        <v>0</v>
      </c>
      <c r="AC57" s="107">
        <f>IFERROR('Model opční 1 (ME)'!AC57*('ME Index'!AG15/'ME Index'!$E15),0)</f>
        <v>0</v>
      </c>
      <c r="AD57" s="107">
        <f>IFERROR('Model opční 1 (ME)'!AD57*('ME Index'!AH15/'ME Index'!$E15),0)</f>
        <v>0</v>
      </c>
      <c r="AE57" s="107">
        <f>IFERROR('Model opční 1 (ME)'!AE57*('ME Index'!AI15/'ME Index'!$E15),0)</f>
        <v>0</v>
      </c>
      <c r="AF57" s="107">
        <f>IFERROR('Model opční 1 (ME)'!AF57*('ME Index'!AJ15/'ME Index'!$E15),0)</f>
        <v>0</v>
      </c>
      <c r="AG57" s="107">
        <f>IFERROR('Model opční 1 (ME)'!AG57*('ME Index'!AK15/'ME Index'!$E15),0)</f>
        <v>0</v>
      </c>
      <c r="AH57" s="107">
        <f>IFERROR('Model opční 1 (ME)'!AH57*('ME Index'!AL15/'ME Index'!$E15),0)</f>
        <v>0</v>
      </c>
      <c r="AI57" s="107">
        <f>IFERROR('Model opční 1 (ME)'!AI57*('ME Index'!AM15/'ME Index'!$E15),0)</f>
        <v>0</v>
      </c>
      <c r="AJ57" s="107">
        <f>IFERROR('Model opční 1 (ME)'!AJ57*('ME Index'!AN15/'ME Index'!$E15),0)</f>
        <v>0</v>
      </c>
      <c r="AK57" s="107">
        <f>IFERROR('Model opční 1 (ME)'!AK57*('ME Index'!AO15/'ME Index'!$E15),0)</f>
        <v>0</v>
      </c>
      <c r="AL57" s="24">
        <f t="shared" si="20"/>
        <v>0</v>
      </c>
      <c r="AM57" s="129">
        <f t="shared" si="18"/>
        <v>0</v>
      </c>
      <c r="AN57" s="888">
        <f t="shared" si="19"/>
        <v>0</v>
      </c>
      <c r="AO57" s="888">
        <f t="shared" si="19"/>
        <v>0</v>
      </c>
      <c r="AP57" s="888">
        <f t="shared" si="19"/>
        <v>0</v>
      </c>
      <c r="AQ57" s="889">
        <f t="shared" si="19"/>
        <v>1</v>
      </c>
    </row>
    <row r="58" spans="1:43" x14ac:dyDescent="0.3">
      <c r="A58" s="4" t="str">
        <f t="shared" si="17"/>
        <v/>
      </c>
      <c r="B58" s="45" t="str">
        <f t="shared" si="17"/>
        <v/>
      </c>
      <c r="C58" s="64" t="str">
        <f t="shared" si="17"/>
        <v>8.2</v>
      </c>
      <c r="D58" s="65" t="str">
        <f t="shared" si="17"/>
        <v>Strojvedoucí</v>
      </c>
      <c r="E58" s="107">
        <f>IFERROR('Model opční 1 (ME)'!E58*('ME Index'!I16/'ME Index'!$E16),0)</f>
        <v>0</v>
      </c>
      <c r="F58" s="107">
        <f>IFERROR('Model opční 1 (ME)'!F58*('ME Index'!J16/'ME Index'!$E16),0)</f>
        <v>0</v>
      </c>
      <c r="G58" s="107">
        <f>IFERROR('Model opční 1 (ME)'!G58*('ME Index'!K16/'ME Index'!$E16),0)</f>
        <v>0</v>
      </c>
      <c r="H58" s="107">
        <f>IFERROR('Model opční 1 (ME)'!H58*('ME Index'!L16/'ME Index'!$E16),0)</f>
        <v>0</v>
      </c>
      <c r="I58" s="107">
        <f>IFERROR('Model opční 1 (ME)'!I58*('ME Index'!M16/'ME Index'!$E16),0)</f>
        <v>0</v>
      </c>
      <c r="J58" s="107">
        <f>IFERROR('Model opční 1 (ME)'!J58*('ME Index'!N16/'ME Index'!$E16),0)</f>
        <v>0</v>
      </c>
      <c r="K58" s="107">
        <f>IFERROR('Model opční 1 (ME)'!K58*('ME Index'!O16/'ME Index'!$E16),0)</f>
        <v>0</v>
      </c>
      <c r="L58" s="107">
        <f>IFERROR('Model opční 1 (ME)'!L58*('ME Index'!P16/'ME Index'!$E16),0)</f>
        <v>0</v>
      </c>
      <c r="M58" s="107">
        <f>IFERROR('Model opční 1 (ME)'!M58*('ME Index'!Q16/'ME Index'!$E16),0)</f>
        <v>0</v>
      </c>
      <c r="N58" s="107">
        <f>IFERROR('Model opční 1 (ME)'!N58*('ME Index'!R16/'ME Index'!$E16),0)</f>
        <v>0</v>
      </c>
      <c r="O58" s="107">
        <f>IFERROR('Model opční 1 (ME)'!O58*('ME Index'!S16/'ME Index'!$E16),0)</f>
        <v>0</v>
      </c>
      <c r="P58" s="107">
        <f>IFERROR('Model opční 1 (ME)'!P58*('ME Index'!T16/'ME Index'!$E16),0)</f>
        <v>0</v>
      </c>
      <c r="Q58" s="107">
        <f>IFERROR('Model opční 1 (ME)'!Q58*('ME Index'!U16/'ME Index'!$E16),0)</f>
        <v>0</v>
      </c>
      <c r="R58" s="107">
        <f>IFERROR('Model opční 1 (ME)'!R58*('ME Index'!V16/'ME Index'!$E16),0)</f>
        <v>0</v>
      </c>
      <c r="S58" s="107">
        <f>IFERROR('Model opční 1 (ME)'!S58*('ME Index'!W16/'ME Index'!$E16),0)</f>
        <v>0</v>
      </c>
      <c r="T58" s="107">
        <f>IFERROR('Model opční 1 (ME)'!T58*('ME Index'!X16/'ME Index'!$E16),0)</f>
        <v>0</v>
      </c>
      <c r="U58" s="107">
        <f>IFERROR('Model opční 1 (ME)'!U58*('ME Index'!Y16/'ME Index'!$E16),0)</f>
        <v>0</v>
      </c>
      <c r="V58" s="107">
        <f>IFERROR('Model opční 1 (ME)'!V58*('ME Index'!Z16/'ME Index'!$E16),0)</f>
        <v>0</v>
      </c>
      <c r="W58" s="107">
        <f>IFERROR('Model opční 1 (ME)'!W58*('ME Index'!AA16/'ME Index'!$E16),0)</f>
        <v>0</v>
      </c>
      <c r="X58" s="107">
        <f>IFERROR('Model opční 1 (ME)'!X58*('ME Index'!AB16/'ME Index'!$E16),0)</f>
        <v>0</v>
      </c>
      <c r="Y58" s="107">
        <f>IFERROR('Model opční 1 (ME)'!Y58*('ME Index'!AC16/'ME Index'!$E16),0)</f>
        <v>0</v>
      </c>
      <c r="Z58" s="107">
        <f>IFERROR('Model opční 1 (ME)'!Z58*('ME Index'!AD16/'ME Index'!$E16),0)</f>
        <v>0</v>
      </c>
      <c r="AA58" s="107">
        <f>IFERROR('Model opční 1 (ME)'!AA58*('ME Index'!AE16/'ME Index'!$E16),0)</f>
        <v>0</v>
      </c>
      <c r="AB58" s="107">
        <f>IFERROR('Model opční 1 (ME)'!AB58*('ME Index'!AF16/'ME Index'!$E16),0)</f>
        <v>0</v>
      </c>
      <c r="AC58" s="107">
        <f>IFERROR('Model opční 1 (ME)'!AC58*('ME Index'!AG16/'ME Index'!$E16),0)</f>
        <v>0</v>
      </c>
      <c r="AD58" s="107">
        <f>IFERROR('Model opční 1 (ME)'!AD58*('ME Index'!AH16/'ME Index'!$E16),0)</f>
        <v>0</v>
      </c>
      <c r="AE58" s="107">
        <f>IFERROR('Model opční 1 (ME)'!AE58*('ME Index'!AI16/'ME Index'!$E16),0)</f>
        <v>0</v>
      </c>
      <c r="AF58" s="107">
        <f>IFERROR('Model opční 1 (ME)'!AF58*('ME Index'!AJ16/'ME Index'!$E16),0)</f>
        <v>0</v>
      </c>
      <c r="AG58" s="107">
        <f>IFERROR('Model opční 1 (ME)'!AG58*('ME Index'!AK16/'ME Index'!$E16),0)</f>
        <v>0</v>
      </c>
      <c r="AH58" s="107">
        <f>IFERROR('Model opční 1 (ME)'!AH58*('ME Index'!AL16/'ME Index'!$E16),0)</f>
        <v>0</v>
      </c>
      <c r="AI58" s="107">
        <f>IFERROR('Model opční 1 (ME)'!AI58*('ME Index'!AM16/'ME Index'!$E16),0)</f>
        <v>0</v>
      </c>
      <c r="AJ58" s="107">
        <f>IFERROR('Model opční 1 (ME)'!AJ58*('ME Index'!AN16/'ME Index'!$E16),0)</f>
        <v>0</v>
      </c>
      <c r="AK58" s="107">
        <f>IFERROR('Model opční 1 (ME)'!AK58*('ME Index'!AO16/'ME Index'!$E16),0)</f>
        <v>0</v>
      </c>
      <c r="AL58" s="24">
        <f t="shared" si="20"/>
        <v>0</v>
      </c>
      <c r="AM58" s="129">
        <f t="shared" si="18"/>
        <v>0</v>
      </c>
      <c r="AN58" s="888">
        <f t="shared" si="19"/>
        <v>0</v>
      </c>
      <c r="AO58" s="888">
        <f t="shared" si="19"/>
        <v>0</v>
      </c>
      <c r="AP58" s="888">
        <f t="shared" si="19"/>
        <v>0</v>
      </c>
      <c r="AQ58" s="889">
        <f t="shared" si="19"/>
        <v>1</v>
      </c>
    </row>
    <row r="59" spans="1:43" x14ac:dyDescent="0.3">
      <c r="A59" s="4" t="str">
        <f t="shared" si="17"/>
        <v/>
      </c>
      <c r="B59" s="45" t="str">
        <f t="shared" si="17"/>
        <v/>
      </c>
      <c r="C59" s="64" t="str">
        <f t="shared" si="17"/>
        <v>8.3</v>
      </c>
      <c r="D59" s="65" t="str">
        <f t="shared" si="17"/>
        <v>Pokladní</v>
      </c>
      <c r="E59" s="107">
        <f>IFERROR('Model opční 1 (ME)'!E59*('ME Index'!I17/'ME Index'!$E17),0)</f>
        <v>0</v>
      </c>
      <c r="F59" s="107">
        <f>IFERROR('Model opční 1 (ME)'!F59*('ME Index'!J17/'ME Index'!$E17),0)</f>
        <v>0</v>
      </c>
      <c r="G59" s="107">
        <f>IFERROR('Model opční 1 (ME)'!G59*('ME Index'!K17/'ME Index'!$E17),0)</f>
        <v>0</v>
      </c>
      <c r="H59" s="107">
        <f>IFERROR('Model opční 1 (ME)'!H59*('ME Index'!L17/'ME Index'!$E17),0)</f>
        <v>0</v>
      </c>
      <c r="I59" s="107">
        <f>IFERROR('Model opční 1 (ME)'!I59*('ME Index'!M17/'ME Index'!$E17),0)</f>
        <v>0</v>
      </c>
      <c r="J59" s="107">
        <f>IFERROR('Model opční 1 (ME)'!J59*('ME Index'!N17/'ME Index'!$E17),0)</f>
        <v>0</v>
      </c>
      <c r="K59" s="107">
        <f>IFERROR('Model opční 1 (ME)'!K59*('ME Index'!O17/'ME Index'!$E17),0)</f>
        <v>0</v>
      </c>
      <c r="L59" s="107">
        <f>IFERROR('Model opční 1 (ME)'!L59*('ME Index'!P17/'ME Index'!$E17),0)</f>
        <v>0</v>
      </c>
      <c r="M59" s="107">
        <f>IFERROR('Model opční 1 (ME)'!M59*('ME Index'!Q17/'ME Index'!$E17),0)</f>
        <v>0</v>
      </c>
      <c r="N59" s="107">
        <f>IFERROR('Model opční 1 (ME)'!N59*('ME Index'!R17/'ME Index'!$E17),0)</f>
        <v>0</v>
      </c>
      <c r="O59" s="107">
        <f>IFERROR('Model opční 1 (ME)'!O59*('ME Index'!S17/'ME Index'!$E17),0)</f>
        <v>0</v>
      </c>
      <c r="P59" s="107">
        <f>IFERROR('Model opční 1 (ME)'!P59*('ME Index'!T17/'ME Index'!$E17),0)</f>
        <v>0</v>
      </c>
      <c r="Q59" s="107">
        <f>IFERROR('Model opční 1 (ME)'!Q59*('ME Index'!U17/'ME Index'!$E17),0)</f>
        <v>0</v>
      </c>
      <c r="R59" s="107">
        <f>IFERROR('Model opční 1 (ME)'!R59*('ME Index'!V17/'ME Index'!$E17),0)</f>
        <v>0</v>
      </c>
      <c r="S59" s="107">
        <f>IFERROR('Model opční 1 (ME)'!S59*('ME Index'!W17/'ME Index'!$E17),0)</f>
        <v>0</v>
      </c>
      <c r="T59" s="107">
        <f>IFERROR('Model opční 1 (ME)'!T59*('ME Index'!X17/'ME Index'!$E17),0)</f>
        <v>0</v>
      </c>
      <c r="U59" s="107">
        <f>IFERROR('Model opční 1 (ME)'!U59*('ME Index'!Y17/'ME Index'!$E17),0)</f>
        <v>0</v>
      </c>
      <c r="V59" s="107">
        <f>IFERROR('Model opční 1 (ME)'!V59*('ME Index'!Z17/'ME Index'!$E17),0)</f>
        <v>0</v>
      </c>
      <c r="W59" s="107">
        <f>IFERROR('Model opční 1 (ME)'!W59*('ME Index'!AA17/'ME Index'!$E17),0)</f>
        <v>0</v>
      </c>
      <c r="X59" s="107">
        <f>IFERROR('Model opční 1 (ME)'!X59*('ME Index'!AB17/'ME Index'!$E17),0)</f>
        <v>0</v>
      </c>
      <c r="Y59" s="107">
        <f>IFERROR('Model opční 1 (ME)'!Y59*('ME Index'!AC17/'ME Index'!$E17),0)</f>
        <v>0</v>
      </c>
      <c r="Z59" s="107">
        <f>IFERROR('Model opční 1 (ME)'!Z59*('ME Index'!AD17/'ME Index'!$E17),0)</f>
        <v>0</v>
      </c>
      <c r="AA59" s="107">
        <f>IFERROR('Model opční 1 (ME)'!AA59*('ME Index'!AE17/'ME Index'!$E17),0)</f>
        <v>0</v>
      </c>
      <c r="AB59" s="107">
        <f>IFERROR('Model opční 1 (ME)'!AB59*('ME Index'!AF17/'ME Index'!$E17),0)</f>
        <v>0</v>
      </c>
      <c r="AC59" s="107">
        <f>IFERROR('Model opční 1 (ME)'!AC59*('ME Index'!AG17/'ME Index'!$E17),0)</f>
        <v>0</v>
      </c>
      <c r="AD59" s="107">
        <f>IFERROR('Model opční 1 (ME)'!AD59*('ME Index'!AH17/'ME Index'!$E17),0)</f>
        <v>0</v>
      </c>
      <c r="AE59" s="107">
        <f>IFERROR('Model opční 1 (ME)'!AE59*('ME Index'!AI17/'ME Index'!$E17),0)</f>
        <v>0</v>
      </c>
      <c r="AF59" s="107">
        <f>IFERROR('Model opční 1 (ME)'!AF59*('ME Index'!AJ17/'ME Index'!$E17),0)</f>
        <v>0</v>
      </c>
      <c r="AG59" s="107">
        <f>IFERROR('Model opční 1 (ME)'!AG59*('ME Index'!AK17/'ME Index'!$E17),0)</f>
        <v>0</v>
      </c>
      <c r="AH59" s="107">
        <f>IFERROR('Model opční 1 (ME)'!AH59*('ME Index'!AL17/'ME Index'!$E17),0)</f>
        <v>0</v>
      </c>
      <c r="AI59" s="107">
        <f>IFERROR('Model opční 1 (ME)'!AI59*('ME Index'!AM17/'ME Index'!$E17),0)</f>
        <v>0</v>
      </c>
      <c r="AJ59" s="107">
        <f>IFERROR('Model opční 1 (ME)'!AJ59*('ME Index'!AN17/'ME Index'!$E17),0)</f>
        <v>0</v>
      </c>
      <c r="AK59" s="107">
        <f>IFERROR('Model opční 1 (ME)'!AK59*('ME Index'!AO17/'ME Index'!$E17),0)</f>
        <v>0</v>
      </c>
      <c r="AL59" s="24">
        <f t="shared" si="20"/>
        <v>0</v>
      </c>
      <c r="AM59" s="129">
        <f t="shared" si="18"/>
        <v>0</v>
      </c>
      <c r="AN59" s="888">
        <f t="shared" si="19"/>
        <v>0</v>
      </c>
      <c r="AO59" s="888">
        <f t="shared" si="19"/>
        <v>0</v>
      </c>
      <c r="AP59" s="888">
        <f t="shared" si="19"/>
        <v>0</v>
      </c>
      <c r="AQ59" s="889">
        <f t="shared" si="19"/>
        <v>1</v>
      </c>
    </row>
    <row r="60" spans="1:43" x14ac:dyDescent="0.3">
      <c r="A60" s="4" t="str">
        <f t="shared" si="17"/>
        <v/>
      </c>
      <c r="B60" s="45" t="str">
        <f t="shared" si="17"/>
        <v/>
      </c>
      <c r="C60" s="64" t="str">
        <f t="shared" si="17"/>
        <v>8.4</v>
      </c>
      <c r="D60" s="65" t="str">
        <f t="shared" si="17"/>
        <v>Ostatní zaměstnanci</v>
      </c>
      <c r="E60" s="107">
        <f>IFERROR('Model opční 1 (ME)'!E60*('ME Index'!I18/'ME Index'!$E18),0)</f>
        <v>0</v>
      </c>
      <c r="F60" s="107">
        <f>IFERROR('Model opční 1 (ME)'!F60*('ME Index'!J18/'ME Index'!$E18),0)</f>
        <v>0</v>
      </c>
      <c r="G60" s="107">
        <f>IFERROR('Model opční 1 (ME)'!G60*('ME Index'!K18/'ME Index'!$E18),0)</f>
        <v>0</v>
      </c>
      <c r="H60" s="107">
        <f>IFERROR('Model opční 1 (ME)'!H60*('ME Index'!L18/'ME Index'!$E18),0)</f>
        <v>0</v>
      </c>
      <c r="I60" s="107">
        <f>IFERROR('Model opční 1 (ME)'!I60*('ME Index'!M18/'ME Index'!$E18),0)</f>
        <v>0</v>
      </c>
      <c r="J60" s="107">
        <f>IFERROR('Model opční 1 (ME)'!J60*('ME Index'!N18/'ME Index'!$E18),0)</f>
        <v>0</v>
      </c>
      <c r="K60" s="107">
        <f>IFERROR('Model opční 1 (ME)'!K60*('ME Index'!O18/'ME Index'!$E18),0)</f>
        <v>0</v>
      </c>
      <c r="L60" s="107">
        <f>IFERROR('Model opční 1 (ME)'!L60*('ME Index'!P18/'ME Index'!$E18),0)</f>
        <v>0</v>
      </c>
      <c r="M60" s="107">
        <f>IFERROR('Model opční 1 (ME)'!M60*('ME Index'!Q18/'ME Index'!$E18),0)</f>
        <v>0</v>
      </c>
      <c r="N60" s="107">
        <f>IFERROR('Model opční 1 (ME)'!N60*('ME Index'!R18/'ME Index'!$E18),0)</f>
        <v>0</v>
      </c>
      <c r="O60" s="107">
        <f>IFERROR('Model opční 1 (ME)'!O60*('ME Index'!S18/'ME Index'!$E18),0)</f>
        <v>0</v>
      </c>
      <c r="P60" s="107">
        <f>IFERROR('Model opční 1 (ME)'!P60*('ME Index'!T18/'ME Index'!$E18),0)</f>
        <v>0</v>
      </c>
      <c r="Q60" s="107">
        <f>IFERROR('Model opční 1 (ME)'!Q60*('ME Index'!U18/'ME Index'!$E18),0)</f>
        <v>0</v>
      </c>
      <c r="R60" s="107">
        <f>IFERROR('Model opční 1 (ME)'!R60*('ME Index'!V18/'ME Index'!$E18),0)</f>
        <v>0</v>
      </c>
      <c r="S60" s="107">
        <f>IFERROR('Model opční 1 (ME)'!S60*('ME Index'!W18/'ME Index'!$E18),0)</f>
        <v>0</v>
      </c>
      <c r="T60" s="107">
        <f>IFERROR('Model opční 1 (ME)'!T60*('ME Index'!X18/'ME Index'!$E18),0)</f>
        <v>0</v>
      </c>
      <c r="U60" s="107">
        <f>IFERROR('Model opční 1 (ME)'!U60*('ME Index'!Y18/'ME Index'!$E18),0)</f>
        <v>0</v>
      </c>
      <c r="V60" s="107">
        <f>IFERROR('Model opční 1 (ME)'!V60*('ME Index'!Z18/'ME Index'!$E18),0)</f>
        <v>0</v>
      </c>
      <c r="W60" s="107">
        <f>IFERROR('Model opční 1 (ME)'!W60*('ME Index'!AA18/'ME Index'!$E18),0)</f>
        <v>0</v>
      </c>
      <c r="X60" s="107">
        <f>IFERROR('Model opční 1 (ME)'!X60*('ME Index'!AB18/'ME Index'!$E18),0)</f>
        <v>0</v>
      </c>
      <c r="Y60" s="107">
        <f>IFERROR('Model opční 1 (ME)'!Y60*('ME Index'!AC18/'ME Index'!$E18),0)</f>
        <v>0</v>
      </c>
      <c r="Z60" s="107">
        <f>IFERROR('Model opční 1 (ME)'!Z60*('ME Index'!AD18/'ME Index'!$E18),0)</f>
        <v>0</v>
      </c>
      <c r="AA60" s="107">
        <f>IFERROR('Model opční 1 (ME)'!AA60*('ME Index'!AE18/'ME Index'!$E18),0)</f>
        <v>0</v>
      </c>
      <c r="AB60" s="107">
        <f>IFERROR('Model opční 1 (ME)'!AB60*('ME Index'!AF18/'ME Index'!$E18),0)</f>
        <v>0</v>
      </c>
      <c r="AC60" s="107">
        <f>IFERROR('Model opční 1 (ME)'!AC60*('ME Index'!AG18/'ME Index'!$E18),0)</f>
        <v>0</v>
      </c>
      <c r="AD60" s="107">
        <f>IFERROR('Model opční 1 (ME)'!AD60*('ME Index'!AH18/'ME Index'!$E18),0)</f>
        <v>0</v>
      </c>
      <c r="AE60" s="107">
        <f>IFERROR('Model opční 1 (ME)'!AE60*('ME Index'!AI18/'ME Index'!$E18),0)</f>
        <v>0</v>
      </c>
      <c r="AF60" s="107">
        <f>IFERROR('Model opční 1 (ME)'!AF60*('ME Index'!AJ18/'ME Index'!$E18),0)</f>
        <v>0</v>
      </c>
      <c r="AG60" s="107">
        <f>IFERROR('Model opční 1 (ME)'!AG60*('ME Index'!AK18/'ME Index'!$E18),0)</f>
        <v>0</v>
      </c>
      <c r="AH60" s="107">
        <f>IFERROR('Model opční 1 (ME)'!AH60*('ME Index'!AL18/'ME Index'!$E18),0)</f>
        <v>0</v>
      </c>
      <c r="AI60" s="107">
        <f>IFERROR('Model opční 1 (ME)'!AI60*('ME Index'!AM18/'ME Index'!$E18),0)</f>
        <v>0</v>
      </c>
      <c r="AJ60" s="107">
        <f>IFERROR('Model opční 1 (ME)'!AJ60*('ME Index'!AN18/'ME Index'!$E18),0)</f>
        <v>0</v>
      </c>
      <c r="AK60" s="107">
        <f>IFERROR('Model opční 1 (ME)'!AK60*('ME Index'!AO18/'ME Index'!$E18),0)</f>
        <v>0</v>
      </c>
      <c r="AL60" s="24">
        <f t="shared" si="20"/>
        <v>0</v>
      </c>
      <c r="AM60" s="129">
        <f t="shared" si="18"/>
        <v>0</v>
      </c>
      <c r="AN60" s="888">
        <f t="shared" si="19"/>
        <v>0</v>
      </c>
      <c r="AO60" s="888">
        <f t="shared" si="19"/>
        <v>0</v>
      </c>
      <c r="AP60" s="888">
        <f t="shared" si="19"/>
        <v>0</v>
      </c>
      <c r="AQ60" s="889">
        <f t="shared" si="19"/>
        <v>1</v>
      </c>
    </row>
    <row r="61" spans="1:43" x14ac:dyDescent="0.3">
      <c r="A61" s="4">
        <f t="shared" ref="A61:D70" si="21">IF(A19="","",A19)</f>
        <v>9</v>
      </c>
      <c r="B61" s="45" t="str">
        <f t="shared" si="21"/>
        <v>Cestovné</v>
      </c>
      <c r="C61" s="64" t="str">
        <f t="shared" si="21"/>
        <v/>
      </c>
      <c r="D61" s="65" t="str">
        <f t="shared" si="21"/>
        <v/>
      </c>
      <c r="E61" s="107">
        <f>IFERROR('Model opční 1 (ME)'!E61*('ME Index'!I19/'ME Index'!$E19),0)</f>
        <v>0</v>
      </c>
      <c r="F61" s="107">
        <f>IFERROR('Model opční 1 (ME)'!F61*('ME Index'!J19/'ME Index'!$E19),0)</f>
        <v>0</v>
      </c>
      <c r="G61" s="107">
        <f>IFERROR('Model opční 1 (ME)'!G61*('ME Index'!K19/'ME Index'!$E19),0)</f>
        <v>0</v>
      </c>
      <c r="H61" s="107">
        <f>IFERROR('Model opční 1 (ME)'!H61*('ME Index'!L19/'ME Index'!$E19),0)</f>
        <v>0</v>
      </c>
      <c r="I61" s="107">
        <f>IFERROR('Model opční 1 (ME)'!I61*('ME Index'!M19/'ME Index'!$E19),0)</f>
        <v>0</v>
      </c>
      <c r="J61" s="107">
        <f>IFERROR('Model opční 1 (ME)'!J61*('ME Index'!N19/'ME Index'!$E19),0)</f>
        <v>0</v>
      </c>
      <c r="K61" s="107">
        <f>IFERROR('Model opční 1 (ME)'!K61*('ME Index'!O19/'ME Index'!$E19),0)</f>
        <v>0</v>
      </c>
      <c r="L61" s="107">
        <f>IFERROR('Model opční 1 (ME)'!L61*('ME Index'!P19/'ME Index'!$E19),0)</f>
        <v>0</v>
      </c>
      <c r="M61" s="107">
        <f>IFERROR('Model opční 1 (ME)'!M61*('ME Index'!Q19/'ME Index'!$E19),0)</f>
        <v>0</v>
      </c>
      <c r="N61" s="107">
        <f>IFERROR('Model opční 1 (ME)'!N61*('ME Index'!R19/'ME Index'!$E19),0)</f>
        <v>0</v>
      </c>
      <c r="O61" s="107">
        <f>IFERROR('Model opční 1 (ME)'!O61*('ME Index'!S19/'ME Index'!$E19),0)</f>
        <v>0</v>
      </c>
      <c r="P61" s="107">
        <f>IFERROR('Model opční 1 (ME)'!P61*('ME Index'!T19/'ME Index'!$E19),0)</f>
        <v>0</v>
      </c>
      <c r="Q61" s="107">
        <f>IFERROR('Model opční 1 (ME)'!Q61*('ME Index'!U19/'ME Index'!$E19),0)</f>
        <v>0</v>
      </c>
      <c r="R61" s="107">
        <f>IFERROR('Model opční 1 (ME)'!R61*('ME Index'!V19/'ME Index'!$E19),0)</f>
        <v>0</v>
      </c>
      <c r="S61" s="107">
        <f>IFERROR('Model opční 1 (ME)'!S61*('ME Index'!W19/'ME Index'!$E19),0)</f>
        <v>0</v>
      </c>
      <c r="T61" s="107">
        <f>IFERROR('Model opční 1 (ME)'!T61*('ME Index'!X19/'ME Index'!$E19),0)</f>
        <v>0</v>
      </c>
      <c r="U61" s="107">
        <f>IFERROR('Model opční 1 (ME)'!U61*('ME Index'!Y19/'ME Index'!$E19),0)</f>
        <v>0</v>
      </c>
      <c r="V61" s="107">
        <f>IFERROR('Model opční 1 (ME)'!V61*('ME Index'!Z19/'ME Index'!$E19),0)</f>
        <v>0</v>
      </c>
      <c r="W61" s="107">
        <f>IFERROR('Model opční 1 (ME)'!W61*('ME Index'!AA19/'ME Index'!$E19),0)</f>
        <v>0</v>
      </c>
      <c r="X61" s="107">
        <f>IFERROR('Model opční 1 (ME)'!X61*('ME Index'!AB19/'ME Index'!$E19),0)</f>
        <v>0</v>
      </c>
      <c r="Y61" s="107">
        <f>IFERROR('Model opční 1 (ME)'!Y61*('ME Index'!AC19/'ME Index'!$E19),0)</f>
        <v>0</v>
      </c>
      <c r="Z61" s="107">
        <f>IFERROR('Model opční 1 (ME)'!Z61*('ME Index'!AD19/'ME Index'!$E19),0)</f>
        <v>0</v>
      </c>
      <c r="AA61" s="107">
        <f>IFERROR('Model opční 1 (ME)'!AA61*('ME Index'!AE19/'ME Index'!$E19),0)</f>
        <v>0</v>
      </c>
      <c r="AB61" s="107">
        <f>IFERROR('Model opční 1 (ME)'!AB61*('ME Index'!AF19/'ME Index'!$E19),0)</f>
        <v>0</v>
      </c>
      <c r="AC61" s="107">
        <f>IFERROR('Model opční 1 (ME)'!AC61*('ME Index'!AG19/'ME Index'!$E19),0)</f>
        <v>0</v>
      </c>
      <c r="AD61" s="107">
        <f>IFERROR('Model opční 1 (ME)'!AD61*('ME Index'!AH19/'ME Index'!$E19),0)</f>
        <v>0</v>
      </c>
      <c r="AE61" s="107">
        <f>IFERROR('Model opční 1 (ME)'!AE61*('ME Index'!AI19/'ME Index'!$E19),0)</f>
        <v>0</v>
      </c>
      <c r="AF61" s="107">
        <f>IFERROR('Model opční 1 (ME)'!AF61*('ME Index'!AJ19/'ME Index'!$E19),0)</f>
        <v>0</v>
      </c>
      <c r="AG61" s="107">
        <f>IFERROR('Model opční 1 (ME)'!AG61*('ME Index'!AK19/'ME Index'!$E19),0)</f>
        <v>0</v>
      </c>
      <c r="AH61" s="107">
        <f>IFERROR('Model opční 1 (ME)'!AH61*('ME Index'!AL19/'ME Index'!$E19),0)</f>
        <v>0</v>
      </c>
      <c r="AI61" s="107">
        <f>IFERROR('Model opční 1 (ME)'!AI61*('ME Index'!AM19/'ME Index'!$E19),0)</f>
        <v>0</v>
      </c>
      <c r="AJ61" s="107">
        <f>IFERROR('Model opční 1 (ME)'!AJ61*('ME Index'!AN19/'ME Index'!$E19),0)</f>
        <v>0</v>
      </c>
      <c r="AK61" s="107">
        <f>IFERROR('Model opční 1 (ME)'!AK61*('ME Index'!AO19/'ME Index'!$E19),0)</f>
        <v>0</v>
      </c>
      <c r="AL61" s="24">
        <f t="shared" si="20"/>
        <v>0</v>
      </c>
      <c r="AM61" s="129">
        <f t="shared" si="18"/>
        <v>0</v>
      </c>
      <c r="AN61" s="888">
        <f t="shared" ref="AN61:AQ70" si="22">AN19</f>
        <v>0</v>
      </c>
      <c r="AO61" s="888">
        <f t="shared" si="22"/>
        <v>0</v>
      </c>
      <c r="AP61" s="888">
        <f t="shared" si="22"/>
        <v>0</v>
      </c>
      <c r="AQ61" s="889">
        <f t="shared" si="22"/>
        <v>1</v>
      </c>
    </row>
    <row r="62" spans="1:43" x14ac:dyDescent="0.3">
      <c r="A62" s="4">
        <f t="shared" si="21"/>
        <v>10</v>
      </c>
      <c r="B62" s="45" t="str">
        <f t="shared" si="21"/>
        <v>Úhrada za použití dopravní cesty</v>
      </c>
      <c r="C62" s="64" t="str">
        <f t="shared" si="21"/>
        <v/>
      </c>
      <c r="D62" s="65" t="str">
        <f t="shared" si="21"/>
        <v/>
      </c>
      <c r="E62" s="107">
        <f>IFERROR('Model opční 1 (ME)'!E62*('ME Index'!I20/'ME Index'!$E20),0)</f>
        <v>0</v>
      </c>
      <c r="F62" s="107">
        <f>IFERROR('Model opční 1 (ME)'!F62*('ME Index'!J20/'ME Index'!$E20),0)</f>
        <v>0</v>
      </c>
      <c r="G62" s="107">
        <f>IFERROR('Model opční 1 (ME)'!G62*('ME Index'!K20/'ME Index'!$E20),0)</f>
        <v>0</v>
      </c>
      <c r="H62" s="107">
        <f>IFERROR('Model opční 1 (ME)'!H62*('ME Index'!L20/'ME Index'!$E20),0)</f>
        <v>0</v>
      </c>
      <c r="I62" s="107">
        <f>IFERROR('Model opční 1 (ME)'!I62*('ME Index'!M20/'ME Index'!$E20),0)</f>
        <v>0</v>
      </c>
      <c r="J62" s="107">
        <f>IFERROR('Model opční 1 (ME)'!J62*('ME Index'!N20/'ME Index'!$E20),0)</f>
        <v>0</v>
      </c>
      <c r="K62" s="107">
        <f>IFERROR('Model opční 1 (ME)'!K62*('ME Index'!O20/'ME Index'!$E20),0)</f>
        <v>0</v>
      </c>
      <c r="L62" s="107">
        <f>IFERROR('Model opční 1 (ME)'!L62*('ME Index'!P20/'ME Index'!$E20),0)</f>
        <v>0</v>
      </c>
      <c r="M62" s="107">
        <f>IFERROR('Model opční 1 (ME)'!M62*('ME Index'!Q20/'ME Index'!$E20),0)</f>
        <v>0</v>
      </c>
      <c r="N62" s="107">
        <f>IFERROR('Model opční 1 (ME)'!N62*('ME Index'!R20/'ME Index'!$E20),0)</f>
        <v>0</v>
      </c>
      <c r="O62" s="107">
        <f>IFERROR('Model opční 1 (ME)'!O62*('ME Index'!S20/'ME Index'!$E20),0)</f>
        <v>0</v>
      </c>
      <c r="P62" s="107">
        <f>IFERROR('Model opční 1 (ME)'!P62*('ME Index'!T20/'ME Index'!$E20),0)</f>
        <v>0</v>
      </c>
      <c r="Q62" s="107">
        <f>IFERROR('Model opční 1 (ME)'!Q62*('ME Index'!U20/'ME Index'!$E20),0)</f>
        <v>0</v>
      </c>
      <c r="R62" s="107">
        <f>IFERROR('Model opční 1 (ME)'!R62*('ME Index'!V20/'ME Index'!$E20),0)</f>
        <v>0</v>
      </c>
      <c r="S62" s="107">
        <f>IFERROR('Model opční 1 (ME)'!S62*('ME Index'!W20/'ME Index'!$E20),0)</f>
        <v>0</v>
      </c>
      <c r="T62" s="107">
        <f>IFERROR('Model opční 1 (ME)'!T62*('ME Index'!X20/'ME Index'!$E20),0)</f>
        <v>0</v>
      </c>
      <c r="U62" s="107">
        <f>IFERROR('Model opční 1 (ME)'!U62*('ME Index'!Y20/'ME Index'!$E20),0)</f>
        <v>0</v>
      </c>
      <c r="V62" s="107">
        <f>IFERROR('Model opční 1 (ME)'!V62*('ME Index'!Z20/'ME Index'!$E20),0)</f>
        <v>0</v>
      </c>
      <c r="W62" s="107">
        <f>IFERROR('Model opční 1 (ME)'!W62*('ME Index'!AA20/'ME Index'!$E20),0)</f>
        <v>0</v>
      </c>
      <c r="X62" s="107">
        <f>IFERROR('Model opční 1 (ME)'!X62*('ME Index'!AB20/'ME Index'!$E20),0)</f>
        <v>0</v>
      </c>
      <c r="Y62" s="107">
        <f>IFERROR('Model opční 1 (ME)'!Y62*('ME Index'!AC20/'ME Index'!$E20),0)</f>
        <v>0</v>
      </c>
      <c r="Z62" s="107">
        <f>IFERROR('Model opční 1 (ME)'!Z62*('ME Index'!AD20/'ME Index'!$E20),0)</f>
        <v>0</v>
      </c>
      <c r="AA62" s="107">
        <f>IFERROR('Model opční 1 (ME)'!AA62*('ME Index'!AE20/'ME Index'!$E20),0)</f>
        <v>0</v>
      </c>
      <c r="AB62" s="107">
        <f>IFERROR('Model opční 1 (ME)'!AB62*('ME Index'!AF20/'ME Index'!$E20),0)</f>
        <v>0</v>
      </c>
      <c r="AC62" s="107">
        <f>IFERROR('Model opční 1 (ME)'!AC62*('ME Index'!AG20/'ME Index'!$E20),0)</f>
        <v>0</v>
      </c>
      <c r="AD62" s="107">
        <f>IFERROR('Model opční 1 (ME)'!AD62*('ME Index'!AH20/'ME Index'!$E20),0)</f>
        <v>0</v>
      </c>
      <c r="AE62" s="107">
        <f>IFERROR('Model opční 1 (ME)'!AE62*('ME Index'!AI20/'ME Index'!$E20),0)</f>
        <v>0</v>
      </c>
      <c r="AF62" s="107">
        <f>IFERROR('Model opční 1 (ME)'!AF62*('ME Index'!AJ20/'ME Index'!$E20),0)</f>
        <v>0</v>
      </c>
      <c r="AG62" s="107">
        <f>IFERROR('Model opční 1 (ME)'!AG62*('ME Index'!AK20/'ME Index'!$E20),0)</f>
        <v>0</v>
      </c>
      <c r="AH62" s="107">
        <f>IFERROR('Model opční 1 (ME)'!AH62*('ME Index'!AL20/'ME Index'!$E20),0)</f>
        <v>0</v>
      </c>
      <c r="AI62" s="107">
        <f>IFERROR('Model opční 1 (ME)'!AI62*('ME Index'!AM20/'ME Index'!$E20),0)</f>
        <v>0</v>
      </c>
      <c r="AJ62" s="107">
        <f>IFERROR('Model opční 1 (ME)'!AJ62*('ME Index'!AN20/'ME Index'!$E20),0)</f>
        <v>0</v>
      </c>
      <c r="AK62" s="107">
        <f>IFERROR('Model opční 1 (ME)'!AK62*('ME Index'!AO20/'ME Index'!$E20),0)</f>
        <v>0</v>
      </c>
      <c r="AL62" s="24">
        <f t="shared" si="20"/>
        <v>0</v>
      </c>
      <c r="AM62" s="129">
        <f t="shared" si="18"/>
        <v>0</v>
      </c>
      <c r="AN62" s="888">
        <f t="shared" si="22"/>
        <v>1</v>
      </c>
      <c r="AO62" s="888">
        <f t="shared" si="22"/>
        <v>0</v>
      </c>
      <c r="AP62" s="888">
        <f t="shared" si="22"/>
        <v>0</v>
      </c>
      <c r="AQ62" s="889">
        <f t="shared" si="22"/>
        <v>0</v>
      </c>
    </row>
    <row r="63" spans="1:43" x14ac:dyDescent="0.3">
      <c r="A63" s="4">
        <f t="shared" si="21"/>
        <v>11</v>
      </c>
      <c r="B63" s="45" t="str">
        <f t="shared" si="21"/>
        <v>Úhrada za použití ostatní infrastruktury</v>
      </c>
      <c r="C63" s="64" t="str">
        <f t="shared" si="21"/>
        <v/>
      </c>
      <c r="D63" s="65" t="str">
        <f t="shared" si="21"/>
        <v/>
      </c>
      <c r="E63" s="107">
        <f>IFERROR('Model opční 1 (ME)'!E63*('ME Index'!I21/'ME Index'!$E21),0)</f>
        <v>0</v>
      </c>
      <c r="F63" s="107">
        <f>IFERROR('Model opční 1 (ME)'!F63*('ME Index'!J21/'ME Index'!$E21),0)</f>
        <v>0</v>
      </c>
      <c r="G63" s="107">
        <f>IFERROR('Model opční 1 (ME)'!G63*('ME Index'!K21/'ME Index'!$E21),0)</f>
        <v>0</v>
      </c>
      <c r="H63" s="107">
        <f>IFERROR('Model opční 1 (ME)'!H63*('ME Index'!L21/'ME Index'!$E21),0)</f>
        <v>0</v>
      </c>
      <c r="I63" s="107">
        <f>IFERROR('Model opční 1 (ME)'!I63*('ME Index'!M21/'ME Index'!$E21),0)</f>
        <v>0</v>
      </c>
      <c r="J63" s="107">
        <f>IFERROR('Model opční 1 (ME)'!J63*('ME Index'!N21/'ME Index'!$E21),0)</f>
        <v>0</v>
      </c>
      <c r="K63" s="107">
        <f>IFERROR('Model opční 1 (ME)'!K63*('ME Index'!O21/'ME Index'!$E21),0)</f>
        <v>0</v>
      </c>
      <c r="L63" s="107">
        <f>IFERROR('Model opční 1 (ME)'!L63*('ME Index'!P21/'ME Index'!$E21),0)</f>
        <v>0</v>
      </c>
      <c r="M63" s="107">
        <f>IFERROR('Model opční 1 (ME)'!M63*('ME Index'!Q21/'ME Index'!$E21),0)</f>
        <v>0</v>
      </c>
      <c r="N63" s="107">
        <f>IFERROR('Model opční 1 (ME)'!N63*('ME Index'!R21/'ME Index'!$E21),0)</f>
        <v>0</v>
      </c>
      <c r="O63" s="107">
        <f>IFERROR('Model opční 1 (ME)'!O63*('ME Index'!S21/'ME Index'!$E21),0)</f>
        <v>0</v>
      </c>
      <c r="P63" s="107">
        <f>IFERROR('Model opční 1 (ME)'!P63*('ME Index'!T21/'ME Index'!$E21),0)</f>
        <v>0</v>
      </c>
      <c r="Q63" s="107">
        <f>IFERROR('Model opční 1 (ME)'!Q63*('ME Index'!U21/'ME Index'!$E21),0)</f>
        <v>0</v>
      </c>
      <c r="R63" s="107">
        <f>IFERROR('Model opční 1 (ME)'!R63*('ME Index'!V21/'ME Index'!$E21),0)</f>
        <v>0</v>
      </c>
      <c r="S63" s="107">
        <f>IFERROR('Model opční 1 (ME)'!S63*('ME Index'!W21/'ME Index'!$E21),0)</f>
        <v>0</v>
      </c>
      <c r="T63" s="107">
        <f>IFERROR('Model opční 1 (ME)'!T63*('ME Index'!X21/'ME Index'!$E21),0)</f>
        <v>0</v>
      </c>
      <c r="U63" s="107">
        <f>IFERROR('Model opční 1 (ME)'!U63*('ME Index'!Y21/'ME Index'!$E21),0)</f>
        <v>0</v>
      </c>
      <c r="V63" s="107">
        <f>IFERROR('Model opční 1 (ME)'!V63*('ME Index'!Z21/'ME Index'!$E21),0)</f>
        <v>0</v>
      </c>
      <c r="W63" s="107">
        <f>IFERROR('Model opční 1 (ME)'!W63*('ME Index'!AA21/'ME Index'!$E21),0)</f>
        <v>0</v>
      </c>
      <c r="X63" s="107">
        <f>IFERROR('Model opční 1 (ME)'!X63*('ME Index'!AB21/'ME Index'!$E21),0)</f>
        <v>0</v>
      </c>
      <c r="Y63" s="107">
        <f>IFERROR('Model opční 1 (ME)'!Y63*('ME Index'!AC21/'ME Index'!$E21),0)</f>
        <v>0</v>
      </c>
      <c r="Z63" s="107">
        <f>IFERROR('Model opční 1 (ME)'!Z63*('ME Index'!AD21/'ME Index'!$E21),0)</f>
        <v>0</v>
      </c>
      <c r="AA63" s="107">
        <f>IFERROR('Model opční 1 (ME)'!AA63*('ME Index'!AE21/'ME Index'!$E21),0)</f>
        <v>0</v>
      </c>
      <c r="AB63" s="107">
        <f>IFERROR('Model opční 1 (ME)'!AB63*('ME Index'!AF21/'ME Index'!$E21),0)</f>
        <v>0</v>
      </c>
      <c r="AC63" s="107">
        <f>IFERROR('Model opční 1 (ME)'!AC63*('ME Index'!AG21/'ME Index'!$E21),0)</f>
        <v>0</v>
      </c>
      <c r="AD63" s="107">
        <f>IFERROR('Model opční 1 (ME)'!AD63*('ME Index'!AH21/'ME Index'!$E21),0)</f>
        <v>0</v>
      </c>
      <c r="AE63" s="107">
        <f>IFERROR('Model opční 1 (ME)'!AE63*('ME Index'!AI21/'ME Index'!$E21),0)</f>
        <v>0</v>
      </c>
      <c r="AF63" s="107">
        <f>IFERROR('Model opční 1 (ME)'!AF63*('ME Index'!AJ21/'ME Index'!$E21),0)</f>
        <v>0</v>
      </c>
      <c r="AG63" s="107">
        <f>IFERROR('Model opční 1 (ME)'!AG63*('ME Index'!AK21/'ME Index'!$E21),0)</f>
        <v>0</v>
      </c>
      <c r="AH63" s="107">
        <f>IFERROR('Model opční 1 (ME)'!AH63*('ME Index'!AL21/'ME Index'!$E21),0)</f>
        <v>0</v>
      </c>
      <c r="AI63" s="107">
        <f>IFERROR('Model opční 1 (ME)'!AI63*('ME Index'!AM21/'ME Index'!$E21),0)</f>
        <v>0</v>
      </c>
      <c r="AJ63" s="107">
        <f>IFERROR('Model opční 1 (ME)'!AJ63*('ME Index'!AN21/'ME Index'!$E21),0)</f>
        <v>0</v>
      </c>
      <c r="AK63" s="107">
        <f>IFERROR('Model opční 1 (ME)'!AK63*('ME Index'!AO21/'ME Index'!$E21),0)</f>
        <v>0</v>
      </c>
      <c r="AL63" s="24">
        <f t="shared" si="20"/>
        <v>0</v>
      </c>
      <c r="AM63" s="129">
        <f t="shared" si="18"/>
        <v>0</v>
      </c>
      <c r="AN63" s="888">
        <f t="shared" si="22"/>
        <v>1</v>
      </c>
      <c r="AO63" s="888">
        <f t="shared" si="22"/>
        <v>0</v>
      </c>
      <c r="AP63" s="888">
        <f t="shared" si="22"/>
        <v>0</v>
      </c>
      <c r="AQ63" s="889">
        <f t="shared" si="22"/>
        <v>0</v>
      </c>
    </row>
    <row r="64" spans="1:43" x14ac:dyDescent="0.3">
      <c r="A64" s="4">
        <f t="shared" si="21"/>
        <v>12</v>
      </c>
      <c r="B64" s="45" t="str">
        <f t="shared" si="21"/>
        <v>Ostatní přímé náklady</v>
      </c>
      <c r="C64" s="64" t="str">
        <f t="shared" si="21"/>
        <v>12.1</v>
      </c>
      <c r="D64" s="65" t="str">
        <f t="shared" si="21"/>
        <v>Finanční náklady</v>
      </c>
      <c r="E64" s="107">
        <f>IFERROR('Model opční 1 (ME)'!E64*('ME Index'!I22/'ME Index'!$E22),0)</f>
        <v>0</v>
      </c>
      <c r="F64" s="107">
        <f>IFERROR('Model opční 1 (ME)'!F64*('ME Index'!J22/'ME Index'!$E22),0)</f>
        <v>0</v>
      </c>
      <c r="G64" s="107">
        <f>IFERROR('Model opční 1 (ME)'!G64*('ME Index'!K22/'ME Index'!$E22),0)</f>
        <v>0</v>
      </c>
      <c r="H64" s="107">
        <f>IFERROR('Model opční 1 (ME)'!H64*('ME Index'!L22/'ME Index'!$E22),0)</f>
        <v>0</v>
      </c>
      <c r="I64" s="107">
        <f>IFERROR('Model opční 1 (ME)'!I64*('ME Index'!M22/'ME Index'!$E22),0)</f>
        <v>0</v>
      </c>
      <c r="J64" s="107">
        <f>IFERROR('Model opční 1 (ME)'!J64*('ME Index'!N22/'ME Index'!$E22),0)</f>
        <v>0</v>
      </c>
      <c r="K64" s="107">
        <f>IFERROR('Model opční 1 (ME)'!K64*('ME Index'!O22/'ME Index'!$E22),0)</f>
        <v>0</v>
      </c>
      <c r="L64" s="107">
        <f>IFERROR('Model opční 1 (ME)'!L64*('ME Index'!P22/'ME Index'!$E22),0)</f>
        <v>0</v>
      </c>
      <c r="M64" s="107">
        <f>IFERROR('Model opční 1 (ME)'!M64*('ME Index'!Q22/'ME Index'!$E22),0)</f>
        <v>0</v>
      </c>
      <c r="N64" s="107">
        <f>IFERROR('Model opční 1 (ME)'!N64*('ME Index'!R22/'ME Index'!$E22),0)</f>
        <v>0</v>
      </c>
      <c r="O64" s="107">
        <f>IFERROR('Model opční 1 (ME)'!O64*('ME Index'!S22/'ME Index'!$E22),0)</f>
        <v>0</v>
      </c>
      <c r="P64" s="107">
        <f>IFERROR('Model opční 1 (ME)'!P64*('ME Index'!T22/'ME Index'!$E22),0)</f>
        <v>0</v>
      </c>
      <c r="Q64" s="107">
        <f>IFERROR('Model opční 1 (ME)'!Q64*('ME Index'!U22/'ME Index'!$E22),0)</f>
        <v>0</v>
      </c>
      <c r="R64" s="107">
        <f>IFERROR('Model opční 1 (ME)'!R64*('ME Index'!V22/'ME Index'!$E22),0)</f>
        <v>0</v>
      </c>
      <c r="S64" s="107">
        <f>IFERROR('Model opční 1 (ME)'!S64*('ME Index'!W22/'ME Index'!$E22),0)</f>
        <v>0</v>
      </c>
      <c r="T64" s="107">
        <f>IFERROR('Model opční 1 (ME)'!T64*('ME Index'!X22/'ME Index'!$E22),0)</f>
        <v>0</v>
      </c>
      <c r="U64" s="107">
        <f>IFERROR('Model opční 1 (ME)'!U64*('ME Index'!Y22/'ME Index'!$E22),0)</f>
        <v>0</v>
      </c>
      <c r="V64" s="107">
        <f>IFERROR('Model opční 1 (ME)'!V64*('ME Index'!Z22/'ME Index'!$E22),0)</f>
        <v>0</v>
      </c>
      <c r="W64" s="107">
        <f>IFERROR('Model opční 1 (ME)'!W64*('ME Index'!AA22/'ME Index'!$E22),0)</f>
        <v>0</v>
      </c>
      <c r="X64" s="107">
        <f>IFERROR('Model opční 1 (ME)'!X64*('ME Index'!AB22/'ME Index'!$E22),0)</f>
        <v>0</v>
      </c>
      <c r="Y64" s="107">
        <f>IFERROR('Model opční 1 (ME)'!Y64*('ME Index'!AC22/'ME Index'!$E22),0)</f>
        <v>0</v>
      </c>
      <c r="Z64" s="107">
        <f>IFERROR('Model opční 1 (ME)'!Z64*('ME Index'!AD22/'ME Index'!$E22),0)</f>
        <v>0</v>
      </c>
      <c r="AA64" s="107">
        <f>IFERROR('Model opční 1 (ME)'!AA64*('ME Index'!AE22/'ME Index'!$E22),0)</f>
        <v>0</v>
      </c>
      <c r="AB64" s="107">
        <f>IFERROR('Model opční 1 (ME)'!AB64*('ME Index'!AF22/'ME Index'!$E22),0)</f>
        <v>0</v>
      </c>
      <c r="AC64" s="107">
        <f>IFERROR('Model opční 1 (ME)'!AC64*('ME Index'!AG22/'ME Index'!$E22),0)</f>
        <v>0</v>
      </c>
      <c r="AD64" s="107">
        <f>IFERROR('Model opční 1 (ME)'!AD64*('ME Index'!AH22/'ME Index'!$E22),0)</f>
        <v>0</v>
      </c>
      <c r="AE64" s="107">
        <f>IFERROR('Model opční 1 (ME)'!AE64*('ME Index'!AI22/'ME Index'!$E22),0)</f>
        <v>0</v>
      </c>
      <c r="AF64" s="107">
        <f>IFERROR('Model opční 1 (ME)'!AF64*('ME Index'!AJ22/'ME Index'!$E22),0)</f>
        <v>0</v>
      </c>
      <c r="AG64" s="107">
        <f>IFERROR('Model opční 1 (ME)'!AG64*('ME Index'!AK22/'ME Index'!$E22),0)</f>
        <v>0</v>
      </c>
      <c r="AH64" s="107">
        <f>IFERROR('Model opční 1 (ME)'!AH64*('ME Index'!AL22/'ME Index'!$E22),0)</f>
        <v>0</v>
      </c>
      <c r="AI64" s="107">
        <f>IFERROR('Model opční 1 (ME)'!AI64*('ME Index'!AM22/'ME Index'!$E22),0)</f>
        <v>0</v>
      </c>
      <c r="AJ64" s="107">
        <f>IFERROR('Model opční 1 (ME)'!AJ64*('ME Index'!AN22/'ME Index'!$E22),0)</f>
        <v>0</v>
      </c>
      <c r="AK64" s="107">
        <f>IFERROR('Model opční 1 (ME)'!AK64*('ME Index'!AO22/'ME Index'!$E22),0)</f>
        <v>0</v>
      </c>
      <c r="AL64" s="24">
        <f t="shared" si="20"/>
        <v>0</v>
      </c>
      <c r="AM64" s="129">
        <f t="shared" si="18"/>
        <v>0</v>
      </c>
      <c r="AN64" s="888">
        <f t="shared" si="22"/>
        <v>0</v>
      </c>
      <c r="AO64" s="888">
        <f t="shared" si="22"/>
        <v>0</v>
      </c>
      <c r="AP64" s="888">
        <f t="shared" si="22"/>
        <v>1</v>
      </c>
      <c r="AQ64" s="889">
        <f t="shared" si="22"/>
        <v>0</v>
      </c>
    </row>
    <row r="65" spans="1:43" x14ac:dyDescent="0.3">
      <c r="A65" s="4" t="str">
        <f t="shared" si="21"/>
        <v/>
      </c>
      <c r="B65" s="45" t="str">
        <f t="shared" si="21"/>
        <v/>
      </c>
      <c r="C65" s="64" t="str">
        <f t="shared" si="21"/>
        <v>12.2</v>
      </c>
      <c r="D65" s="65" t="str">
        <f t="shared" si="21"/>
        <v>Ostatní</v>
      </c>
      <c r="E65" s="107">
        <f>IFERROR('Model opční 1 (ME)'!E65*('ME Index'!I23/'ME Index'!$E23),0)</f>
        <v>0</v>
      </c>
      <c r="F65" s="107">
        <f>IFERROR('Model opční 1 (ME)'!F65*('ME Index'!J23/'ME Index'!$E23),0)</f>
        <v>0</v>
      </c>
      <c r="G65" s="107">
        <f>IFERROR('Model opční 1 (ME)'!G65*('ME Index'!K23/'ME Index'!$E23),0)</f>
        <v>0</v>
      </c>
      <c r="H65" s="107">
        <f>IFERROR('Model opční 1 (ME)'!H65*('ME Index'!L23/'ME Index'!$E23),0)</f>
        <v>0</v>
      </c>
      <c r="I65" s="107">
        <f>IFERROR('Model opční 1 (ME)'!I65*('ME Index'!M23/'ME Index'!$E23),0)</f>
        <v>0</v>
      </c>
      <c r="J65" s="107">
        <f>IFERROR('Model opční 1 (ME)'!J65*('ME Index'!N23/'ME Index'!$E23),0)</f>
        <v>0</v>
      </c>
      <c r="K65" s="107">
        <f>IFERROR('Model opční 1 (ME)'!K65*('ME Index'!O23/'ME Index'!$E23),0)</f>
        <v>0</v>
      </c>
      <c r="L65" s="107">
        <f>IFERROR('Model opční 1 (ME)'!L65*('ME Index'!P23/'ME Index'!$E23),0)</f>
        <v>0</v>
      </c>
      <c r="M65" s="107">
        <f>IFERROR('Model opční 1 (ME)'!M65*('ME Index'!Q23/'ME Index'!$E23),0)</f>
        <v>0</v>
      </c>
      <c r="N65" s="107">
        <f>IFERROR('Model opční 1 (ME)'!N65*('ME Index'!R23/'ME Index'!$E23),0)</f>
        <v>0</v>
      </c>
      <c r="O65" s="107">
        <f>IFERROR('Model opční 1 (ME)'!O65*('ME Index'!S23/'ME Index'!$E23),0)</f>
        <v>0</v>
      </c>
      <c r="P65" s="107">
        <f>IFERROR('Model opční 1 (ME)'!P65*('ME Index'!T23/'ME Index'!$E23),0)</f>
        <v>0</v>
      </c>
      <c r="Q65" s="107">
        <f>IFERROR('Model opční 1 (ME)'!Q65*('ME Index'!U23/'ME Index'!$E23),0)</f>
        <v>0</v>
      </c>
      <c r="R65" s="107">
        <f>IFERROR('Model opční 1 (ME)'!R65*('ME Index'!V23/'ME Index'!$E23),0)</f>
        <v>0</v>
      </c>
      <c r="S65" s="107">
        <f>IFERROR('Model opční 1 (ME)'!S65*('ME Index'!W23/'ME Index'!$E23),0)</f>
        <v>0</v>
      </c>
      <c r="T65" s="107">
        <f>IFERROR('Model opční 1 (ME)'!T65*('ME Index'!X23/'ME Index'!$E23),0)</f>
        <v>0</v>
      </c>
      <c r="U65" s="107">
        <f>IFERROR('Model opční 1 (ME)'!U65*('ME Index'!Y23/'ME Index'!$E23),0)</f>
        <v>0</v>
      </c>
      <c r="V65" s="107">
        <f>IFERROR('Model opční 1 (ME)'!V65*('ME Index'!Z23/'ME Index'!$E23),0)</f>
        <v>0</v>
      </c>
      <c r="W65" s="107">
        <f>IFERROR('Model opční 1 (ME)'!W65*('ME Index'!AA23/'ME Index'!$E23),0)</f>
        <v>0</v>
      </c>
      <c r="X65" s="107">
        <f>IFERROR('Model opční 1 (ME)'!X65*('ME Index'!AB23/'ME Index'!$E23),0)</f>
        <v>0</v>
      </c>
      <c r="Y65" s="107">
        <f>IFERROR('Model opční 1 (ME)'!Y65*('ME Index'!AC23/'ME Index'!$E23),0)</f>
        <v>0</v>
      </c>
      <c r="Z65" s="107">
        <f>IFERROR('Model opční 1 (ME)'!Z65*('ME Index'!AD23/'ME Index'!$E23),0)</f>
        <v>0</v>
      </c>
      <c r="AA65" s="107">
        <f>IFERROR('Model opční 1 (ME)'!AA65*('ME Index'!AE23/'ME Index'!$E23),0)</f>
        <v>0</v>
      </c>
      <c r="AB65" s="107">
        <f>IFERROR('Model opční 1 (ME)'!AB65*('ME Index'!AF23/'ME Index'!$E23),0)</f>
        <v>0</v>
      </c>
      <c r="AC65" s="107">
        <f>IFERROR('Model opční 1 (ME)'!AC65*('ME Index'!AG23/'ME Index'!$E23),0)</f>
        <v>0</v>
      </c>
      <c r="AD65" s="107">
        <f>IFERROR('Model opční 1 (ME)'!AD65*('ME Index'!AH23/'ME Index'!$E23),0)</f>
        <v>0</v>
      </c>
      <c r="AE65" s="107">
        <f>IFERROR('Model opční 1 (ME)'!AE65*('ME Index'!AI23/'ME Index'!$E23),0)</f>
        <v>0</v>
      </c>
      <c r="AF65" s="107">
        <f>IFERROR('Model opční 1 (ME)'!AF65*('ME Index'!AJ23/'ME Index'!$E23),0)</f>
        <v>0</v>
      </c>
      <c r="AG65" s="107">
        <f>IFERROR('Model opční 1 (ME)'!AG65*('ME Index'!AK23/'ME Index'!$E23),0)</f>
        <v>0</v>
      </c>
      <c r="AH65" s="107">
        <f>IFERROR('Model opční 1 (ME)'!AH65*('ME Index'!AL23/'ME Index'!$E23),0)</f>
        <v>0</v>
      </c>
      <c r="AI65" s="107">
        <f>IFERROR('Model opční 1 (ME)'!AI65*('ME Index'!AM23/'ME Index'!$E23),0)</f>
        <v>0</v>
      </c>
      <c r="AJ65" s="107">
        <f>IFERROR('Model opční 1 (ME)'!AJ65*('ME Index'!AN23/'ME Index'!$E23),0)</f>
        <v>0</v>
      </c>
      <c r="AK65" s="107">
        <f>IFERROR('Model opční 1 (ME)'!AK65*('ME Index'!AO23/'ME Index'!$E23),0)</f>
        <v>0</v>
      </c>
      <c r="AL65" s="24">
        <f t="shared" si="20"/>
        <v>0</v>
      </c>
      <c r="AM65" s="129">
        <f t="shared" si="18"/>
        <v>0</v>
      </c>
      <c r="AN65" s="888">
        <f t="shared" si="22"/>
        <v>0</v>
      </c>
      <c r="AO65" s="888">
        <f t="shared" si="22"/>
        <v>0</v>
      </c>
      <c r="AP65" s="888">
        <f t="shared" si="22"/>
        <v>0</v>
      </c>
      <c r="AQ65" s="889">
        <f t="shared" si="22"/>
        <v>1</v>
      </c>
    </row>
    <row r="66" spans="1:43" x14ac:dyDescent="0.3">
      <c r="A66" s="4">
        <f t="shared" si="21"/>
        <v>13</v>
      </c>
      <c r="B66" s="45" t="str">
        <f t="shared" si="21"/>
        <v>Ostatní služby</v>
      </c>
      <c r="C66" s="340" t="str">
        <f t="shared" si="21"/>
        <v>13.1</v>
      </c>
      <c r="D66" s="65" t="str">
        <f t="shared" si="21"/>
        <v>Ostraha</v>
      </c>
      <c r="E66" s="107">
        <f>IFERROR('Model opční 1 (ME)'!E66*('ME Index'!I24/'ME Index'!$E24),0)</f>
        <v>0</v>
      </c>
      <c r="F66" s="107">
        <f>IFERROR('Model opční 1 (ME)'!F66*('ME Index'!J24/'ME Index'!$E24),0)</f>
        <v>0</v>
      </c>
      <c r="G66" s="107">
        <f>IFERROR('Model opční 1 (ME)'!G66*('ME Index'!K24/'ME Index'!$E24),0)</f>
        <v>0</v>
      </c>
      <c r="H66" s="107">
        <f>IFERROR('Model opční 1 (ME)'!H66*('ME Index'!L24/'ME Index'!$E24),0)</f>
        <v>0</v>
      </c>
      <c r="I66" s="107">
        <f>IFERROR('Model opční 1 (ME)'!I66*('ME Index'!M24/'ME Index'!$E24),0)</f>
        <v>0</v>
      </c>
      <c r="J66" s="107">
        <f>IFERROR('Model opční 1 (ME)'!J66*('ME Index'!N24/'ME Index'!$E24),0)</f>
        <v>0</v>
      </c>
      <c r="K66" s="107">
        <f>IFERROR('Model opční 1 (ME)'!K66*('ME Index'!O24/'ME Index'!$E24),0)</f>
        <v>0</v>
      </c>
      <c r="L66" s="107">
        <f>IFERROR('Model opční 1 (ME)'!L66*('ME Index'!P24/'ME Index'!$E24),0)</f>
        <v>0</v>
      </c>
      <c r="M66" s="107">
        <f>IFERROR('Model opční 1 (ME)'!M66*('ME Index'!Q24/'ME Index'!$E24),0)</f>
        <v>0</v>
      </c>
      <c r="N66" s="107">
        <f>IFERROR('Model opční 1 (ME)'!N66*('ME Index'!R24/'ME Index'!$E24),0)</f>
        <v>0</v>
      </c>
      <c r="O66" s="107">
        <f>IFERROR('Model opční 1 (ME)'!O66*('ME Index'!S24/'ME Index'!$E24),0)</f>
        <v>0</v>
      </c>
      <c r="P66" s="107">
        <f>IFERROR('Model opční 1 (ME)'!P66*('ME Index'!T24/'ME Index'!$E24),0)</f>
        <v>0</v>
      </c>
      <c r="Q66" s="107">
        <f>IFERROR('Model opční 1 (ME)'!Q66*('ME Index'!U24/'ME Index'!$E24),0)</f>
        <v>0</v>
      </c>
      <c r="R66" s="107">
        <f>IFERROR('Model opční 1 (ME)'!R66*('ME Index'!V24/'ME Index'!$E24),0)</f>
        <v>0</v>
      </c>
      <c r="S66" s="107">
        <f>IFERROR('Model opční 1 (ME)'!S66*('ME Index'!W24/'ME Index'!$E24),0)</f>
        <v>0</v>
      </c>
      <c r="T66" s="107">
        <f>IFERROR('Model opční 1 (ME)'!T66*('ME Index'!X24/'ME Index'!$E24),0)</f>
        <v>0</v>
      </c>
      <c r="U66" s="107">
        <f>IFERROR('Model opční 1 (ME)'!U66*('ME Index'!Y24/'ME Index'!$E24),0)</f>
        <v>0</v>
      </c>
      <c r="V66" s="107">
        <f>IFERROR('Model opční 1 (ME)'!V66*('ME Index'!Z24/'ME Index'!$E24),0)</f>
        <v>0</v>
      </c>
      <c r="W66" s="107">
        <f>IFERROR('Model opční 1 (ME)'!W66*('ME Index'!AA24/'ME Index'!$E24),0)</f>
        <v>0</v>
      </c>
      <c r="X66" s="107">
        <f>IFERROR('Model opční 1 (ME)'!X66*('ME Index'!AB24/'ME Index'!$E24),0)</f>
        <v>0</v>
      </c>
      <c r="Y66" s="107">
        <f>IFERROR('Model opční 1 (ME)'!Y66*('ME Index'!AC24/'ME Index'!$E24),0)</f>
        <v>0</v>
      </c>
      <c r="Z66" s="107">
        <f>IFERROR('Model opční 1 (ME)'!Z66*('ME Index'!AD24/'ME Index'!$E24),0)</f>
        <v>0</v>
      </c>
      <c r="AA66" s="107">
        <f>IFERROR('Model opční 1 (ME)'!AA66*('ME Index'!AE24/'ME Index'!$E24),0)</f>
        <v>0</v>
      </c>
      <c r="AB66" s="107">
        <f>IFERROR('Model opční 1 (ME)'!AB66*('ME Index'!AF24/'ME Index'!$E24),0)</f>
        <v>0</v>
      </c>
      <c r="AC66" s="107">
        <f>IFERROR('Model opční 1 (ME)'!AC66*('ME Index'!AG24/'ME Index'!$E24),0)</f>
        <v>0</v>
      </c>
      <c r="AD66" s="107">
        <f>IFERROR('Model opční 1 (ME)'!AD66*('ME Index'!AH24/'ME Index'!$E24),0)</f>
        <v>0</v>
      </c>
      <c r="AE66" s="107">
        <f>IFERROR('Model opční 1 (ME)'!AE66*('ME Index'!AI24/'ME Index'!$E24),0)</f>
        <v>0</v>
      </c>
      <c r="AF66" s="107">
        <f>IFERROR('Model opční 1 (ME)'!AF66*('ME Index'!AJ24/'ME Index'!$E24),0)</f>
        <v>0</v>
      </c>
      <c r="AG66" s="107">
        <f>IFERROR('Model opční 1 (ME)'!AG66*('ME Index'!AK24/'ME Index'!$E24),0)</f>
        <v>0</v>
      </c>
      <c r="AH66" s="107">
        <f>IFERROR('Model opční 1 (ME)'!AH66*('ME Index'!AL24/'ME Index'!$E24),0)</f>
        <v>0</v>
      </c>
      <c r="AI66" s="107">
        <f>IFERROR('Model opční 1 (ME)'!AI66*('ME Index'!AM24/'ME Index'!$E24),0)</f>
        <v>0</v>
      </c>
      <c r="AJ66" s="107">
        <f>IFERROR('Model opční 1 (ME)'!AJ66*('ME Index'!AN24/'ME Index'!$E24),0)</f>
        <v>0</v>
      </c>
      <c r="AK66" s="107">
        <f>IFERROR('Model opční 1 (ME)'!AK66*('ME Index'!AO24/'ME Index'!$E24),0)</f>
        <v>0</v>
      </c>
      <c r="AL66" s="24">
        <f t="shared" si="20"/>
        <v>0</v>
      </c>
      <c r="AM66" s="129">
        <f t="shared" si="18"/>
        <v>0</v>
      </c>
      <c r="AN66" s="888">
        <f t="shared" si="22"/>
        <v>0</v>
      </c>
      <c r="AO66" s="888">
        <f t="shared" si="22"/>
        <v>0</v>
      </c>
      <c r="AP66" s="888">
        <f t="shared" si="22"/>
        <v>0</v>
      </c>
      <c r="AQ66" s="889">
        <f t="shared" si="22"/>
        <v>1</v>
      </c>
    </row>
    <row r="67" spans="1:43" x14ac:dyDescent="0.3">
      <c r="A67" s="4"/>
      <c r="B67" s="45"/>
      <c r="C67" s="340" t="str">
        <f t="shared" si="21"/>
        <v>13.2</v>
      </c>
      <c r="D67" s="65" t="str">
        <f t="shared" si="21"/>
        <v>Ostatní služby</v>
      </c>
      <c r="E67" s="107">
        <f>IFERROR('Model opční 1 (ME)'!E67*('ME Index'!I25/'ME Index'!$E25),0)</f>
        <v>0</v>
      </c>
      <c r="F67" s="107">
        <f>IFERROR('Model opční 1 (ME)'!F67*('ME Index'!J25/'ME Index'!$E25),0)</f>
        <v>0</v>
      </c>
      <c r="G67" s="107">
        <f>IFERROR('Model opční 1 (ME)'!G67*('ME Index'!K25/'ME Index'!$E25),0)</f>
        <v>0</v>
      </c>
      <c r="H67" s="107">
        <f>IFERROR('Model opční 1 (ME)'!H67*('ME Index'!L25/'ME Index'!$E25),0)</f>
        <v>0</v>
      </c>
      <c r="I67" s="107">
        <f>IFERROR('Model opční 1 (ME)'!I67*('ME Index'!M25/'ME Index'!$E25),0)</f>
        <v>0</v>
      </c>
      <c r="J67" s="107">
        <f>IFERROR('Model opční 1 (ME)'!J67*('ME Index'!N25/'ME Index'!$E25),0)</f>
        <v>0</v>
      </c>
      <c r="K67" s="107">
        <f>IFERROR('Model opční 1 (ME)'!K67*('ME Index'!O25/'ME Index'!$E25),0)</f>
        <v>0</v>
      </c>
      <c r="L67" s="107">
        <f>IFERROR('Model opční 1 (ME)'!L67*('ME Index'!P25/'ME Index'!$E25),0)</f>
        <v>0</v>
      </c>
      <c r="M67" s="107">
        <f>IFERROR('Model opční 1 (ME)'!M67*('ME Index'!Q25/'ME Index'!$E25),0)</f>
        <v>0</v>
      </c>
      <c r="N67" s="107">
        <f>IFERROR('Model opční 1 (ME)'!N67*('ME Index'!R25/'ME Index'!$E25),0)</f>
        <v>0</v>
      </c>
      <c r="O67" s="107">
        <f>IFERROR('Model opční 1 (ME)'!O67*('ME Index'!S25/'ME Index'!$E25),0)</f>
        <v>0</v>
      </c>
      <c r="P67" s="107">
        <f>IFERROR('Model opční 1 (ME)'!P67*('ME Index'!T25/'ME Index'!$E25),0)</f>
        <v>0</v>
      </c>
      <c r="Q67" s="107">
        <f>IFERROR('Model opční 1 (ME)'!Q67*('ME Index'!U25/'ME Index'!$E25),0)</f>
        <v>0</v>
      </c>
      <c r="R67" s="107">
        <f>IFERROR('Model opční 1 (ME)'!R67*('ME Index'!V25/'ME Index'!$E25),0)</f>
        <v>0</v>
      </c>
      <c r="S67" s="107">
        <f>IFERROR('Model opční 1 (ME)'!S67*('ME Index'!W25/'ME Index'!$E25),0)</f>
        <v>0</v>
      </c>
      <c r="T67" s="107">
        <f>IFERROR('Model opční 1 (ME)'!T67*('ME Index'!X25/'ME Index'!$E25),0)</f>
        <v>0</v>
      </c>
      <c r="U67" s="107">
        <f>IFERROR('Model opční 1 (ME)'!U67*('ME Index'!Y25/'ME Index'!$E25),0)</f>
        <v>0</v>
      </c>
      <c r="V67" s="107">
        <f>IFERROR('Model opční 1 (ME)'!V67*('ME Index'!Z25/'ME Index'!$E25),0)</f>
        <v>0</v>
      </c>
      <c r="W67" s="107">
        <f>IFERROR('Model opční 1 (ME)'!W67*('ME Index'!AA25/'ME Index'!$E25),0)</f>
        <v>0</v>
      </c>
      <c r="X67" s="107">
        <f>IFERROR('Model opční 1 (ME)'!X67*('ME Index'!AB25/'ME Index'!$E25),0)</f>
        <v>0</v>
      </c>
      <c r="Y67" s="107">
        <f>IFERROR('Model opční 1 (ME)'!Y67*('ME Index'!AC25/'ME Index'!$E25),0)</f>
        <v>0</v>
      </c>
      <c r="Z67" s="107">
        <f>IFERROR('Model opční 1 (ME)'!Z67*('ME Index'!AD25/'ME Index'!$E25),0)</f>
        <v>0</v>
      </c>
      <c r="AA67" s="107">
        <f>IFERROR('Model opční 1 (ME)'!AA67*('ME Index'!AE25/'ME Index'!$E25),0)</f>
        <v>0</v>
      </c>
      <c r="AB67" s="107">
        <f>IFERROR('Model opční 1 (ME)'!AB67*('ME Index'!AF25/'ME Index'!$E25),0)</f>
        <v>0</v>
      </c>
      <c r="AC67" s="107">
        <f>IFERROR('Model opční 1 (ME)'!AC67*('ME Index'!AG25/'ME Index'!$E25),0)</f>
        <v>0</v>
      </c>
      <c r="AD67" s="107">
        <f>IFERROR('Model opční 1 (ME)'!AD67*('ME Index'!AH25/'ME Index'!$E25),0)</f>
        <v>0</v>
      </c>
      <c r="AE67" s="107">
        <f>IFERROR('Model opční 1 (ME)'!AE67*('ME Index'!AI25/'ME Index'!$E25),0)</f>
        <v>0</v>
      </c>
      <c r="AF67" s="107">
        <f>IFERROR('Model opční 1 (ME)'!AF67*('ME Index'!AJ25/'ME Index'!$E25),0)</f>
        <v>0</v>
      </c>
      <c r="AG67" s="107">
        <f>IFERROR('Model opční 1 (ME)'!AG67*('ME Index'!AK25/'ME Index'!$E25),0)</f>
        <v>0</v>
      </c>
      <c r="AH67" s="107">
        <f>IFERROR('Model opční 1 (ME)'!AH67*('ME Index'!AL25/'ME Index'!$E25),0)</f>
        <v>0</v>
      </c>
      <c r="AI67" s="107">
        <f>IFERROR('Model opční 1 (ME)'!AI67*('ME Index'!AM25/'ME Index'!$E25),0)</f>
        <v>0</v>
      </c>
      <c r="AJ67" s="107">
        <f>IFERROR('Model opční 1 (ME)'!AJ67*('ME Index'!AN25/'ME Index'!$E25),0)</f>
        <v>0</v>
      </c>
      <c r="AK67" s="107">
        <f>IFERROR('Model opční 1 (ME)'!AK67*('ME Index'!AO25/'ME Index'!$E25),0)</f>
        <v>0</v>
      </c>
      <c r="AL67" s="24">
        <f t="shared" si="20"/>
        <v>0</v>
      </c>
      <c r="AM67" s="129">
        <f t="shared" si="18"/>
        <v>0</v>
      </c>
      <c r="AN67" s="888">
        <f t="shared" si="22"/>
        <v>0</v>
      </c>
      <c r="AO67" s="888">
        <f t="shared" si="22"/>
        <v>0</v>
      </c>
      <c r="AP67" s="888">
        <f t="shared" si="22"/>
        <v>0</v>
      </c>
      <c r="AQ67" s="889">
        <f t="shared" si="22"/>
        <v>1</v>
      </c>
    </row>
    <row r="68" spans="1:43" x14ac:dyDescent="0.3">
      <c r="A68" s="4">
        <f t="shared" ref="A68:B80" si="23">IF(A26="","",A26)</f>
        <v>14</v>
      </c>
      <c r="B68" s="45" t="str">
        <f t="shared" si="23"/>
        <v>Provozní režie</v>
      </c>
      <c r="C68" s="340" t="str">
        <f t="shared" si="21"/>
        <v/>
      </c>
      <c r="D68" s="65" t="str">
        <f t="shared" si="21"/>
        <v/>
      </c>
      <c r="E68" s="107">
        <f>IFERROR('Model opční 1 (ME)'!E68*('ME Index'!I26/'ME Index'!$E26),0)</f>
        <v>0</v>
      </c>
      <c r="F68" s="107">
        <f>IFERROR('Model opční 1 (ME)'!F68*('ME Index'!J26/'ME Index'!$E26),0)</f>
        <v>0</v>
      </c>
      <c r="G68" s="107">
        <f>IFERROR('Model opční 1 (ME)'!G68*('ME Index'!K26/'ME Index'!$E26),0)</f>
        <v>0</v>
      </c>
      <c r="H68" s="107">
        <f>IFERROR('Model opční 1 (ME)'!H68*('ME Index'!L26/'ME Index'!$E26),0)</f>
        <v>0</v>
      </c>
      <c r="I68" s="107">
        <f>IFERROR('Model opční 1 (ME)'!I68*('ME Index'!M26/'ME Index'!$E26),0)</f>
        <v>0</v>
      </c>
      <c r="J68" s="107">
        <f>IFERROR('Model opční 1 (ME)'!J68*('ME Index'!N26/'ME Index'!$E26),0)</f>
        <v>0</v>
      </c>
      <c r="K68" s="107">
        <f>IFERROR('Model opční 1 (ME)'!K68*('ME Index'!O26/'ME Index'!$E26),0)</f>
        <v>0</v>
      </c>
      <c r="L68" s="107">
        <f>IFERROR('Model opční 1 (ME)'!L68*('ME Index'!P26/'ME Index'!$E26),0)</f>
        <v>0</v>
      </c>
      <c r="M68" s="107">
        <f>IFERROR('Model opční 1 (ME)'!M68*('ME Index'!Q26/'ME Index'!$E26),0)</f>
        <v>0</v>
      </c>
      <c r="N68" s="107">
        <f>IFERROR('Model opční 1 (ME)'!N68*('ME Index'!R26/'ME Index'!$E26),0)</f>
        <v>0</v>
      </c>
      <c r="O68" s="107">
        <f>IFERROR('Model opční 1 (ME)'!O68*('ME Index'!S26/'ME Index'!$E26),0)</f>
        <v>0</v>
      </c>
      <c r="P68" s="107">
        <f>IFERROR('Model opční 1 (ME)'!P68*('ME Index'!T26/'ME Index'!$E26),0)</f>
        <v>0</v>
      </c>
      <c r="Q68" s="107">
        <f>IFERROR('Model opční 1 (ME)'!Q68*('ME Index'!U26/'ME Index'!$E26),0)</f>
        <v>0</v>
      </c>
      <c r="R68" s="107">
        <f>IFERROR('Model opční 1 (ME)'!R68*('ME Index'!V26/'ME Index'!$E26),0)</f>
        <v>0</v>
      </c>
      <c r="S68" s="107">
        <f>IFERROR('Model opční 1 (ME)'!S68*('ME Index'!W26/'ME Index'!$E26),0)</f>
        <v>0</v>
      </c>
      <c r="T68" s="107">
        <f>IFERROR('Model opční 1 (ME)'!T68*('ME Index'!X26/'ME Index'!$E26),0)</f>
        <v>0</v>
      </c>
      <c r="U68" s="107">
        <f>IFERROR('Model opční 1 (ME)'!U68*('ME Index'!Y26/'ME Index'!$E26),0)</f>
        <v>0</v>
      </c>
      <c r="V68" s="107">
        <f>IFERROR('Model opční 1 (ME)'!V68*('ME Index'!Z26/'ME Index'!$E26),0)</f>
        <v>0</v>
      </c>
      <c r="W68" s="107">
        <f>IFERROR('Model opční 1 (ME)'!W68*('ME Index'!AA26/'ME Index'!$E26),0)</f>
        <v>0</v>
      </c>
      <c r="X68" s="107">
        <f>IFERROR('Model opční 1 (ME)'!X68*('ME Index'!AB26/'ME Index'!$E26),0)</f>
        <v>0</v>
      </c>
      <c r="Y68" s="107">
        <f>IFERROR('Model opční 1 (ME)'!Y68*('ME Index'!AC26/'ME Index'!$E26),0)</f>
        <v>0</v>
      </c>
      <c r="Z68" s="107">
        <f>IFERROR('Model opční 1 (ME)'!Z68*('ME Index'!AD26/'ME Index'!$E26),0)</f>
        <v>0</v>
      </c>
      <c r="AA68" s="107">
        <f>IFERROR('Model opční 1 (ME)'!AA68*('ME Index'!AE26/'ME Index'!$E26),0)</f>
        <v>0</v>
      </c>
      <c r="AB68" s="107">
        <f>IFERROR('Model opční 1 (ME)'!AB68*('ME Index'!AF26/'ME Index'!$E26),0)</f>
        <v>0</v>
      </c>
      <c r="AC68" s="107">
        <f>IFERROR('Model opční 1 (ME)'!AC68*('ME Index'!AG26/'ME Index'!$E26),0)</f>
        <v>0</v>
      </c>
      <c r="AD68" s="107">
        <f>IFERROR('Model opční 1 (ME)'!AD68*('ME Index'!AH26/'ME Index'!$E26),0)</f>
        <v>0</v>
      </c>
      <c r="AE68" s="107">
        <f>IFERROR('Model opční 1 (ME)'!AE68*('ME Index'!AI26/'ME Index'!$E26),0)</f>
        <v>0</v>
      </c>
      <c r="AF68" s="107">
        <f>IFERROR('Model opční 1 (ME)'!AF68*('ME Index'!AJ26/'ME Index'!$E26),0)</f>
        <v>0</v>
      </c>
      <c r="AG68" s="107">
        <f>IFERROR('Model opční 1 (ME)'!AG68*('ME Index'!AK26/'ME Index'!$E26),0)</f>
        <v>0</v>
      </c>
      <c r="AH68" s="107">
        <f>IFERROR('Model opční 1 (ME)'!AH68*('ME Index'!AL26/'ME Index'!$E26),0)</f>
        <v>0</v>
      </c>
      <c r="AI68" s="107">
        <f>IFERROR('Model opční 1 (ME)'!AI68*('ME Index'!AM26/'ME Index'!$E26),0)</f>
        <v>0</v>
      </c>
      <c r="AJ68" s="107">
        <f>IFERROR('Model opční 1 (ME)'!AJ68*('ME Index'!AN26/'ME Index'!$E26),0)</f>
        <v>0</v>
      </c>
      <c r="AK68" s="107">
        <f>IFERROR('Model opční 1 (ME)'!AK68*('ME Index'!AO26/'ME Index'!$E26),0)</f>
        <v>0</v>
      </c>
      <c r="AL68" s="24">
        <f t="shared" si="20"/>
        <v>0</v>
      </c>
      <c r="AM68" s="129">
        <f t="shared" si="18"/>
        <v>0</v>
      </c>
      <c r="AN68" s="888">
        <f t="shared" si="22"/>
        <v>0</v>
      </c>
      <c r="AO68" s="888">
        <f t="shared" si="22"/>
        <v>0</v>
      </c>
      <c r="AP68" s="888">
        <f t="shared" si="22"/>
        <v>0</v>
      </c>
      <c r="AQ68" s="889">
        <f t="shared" si="22"/>
        <v>1</v>
      </c>
    </row>
    <row r="69" spans="1:43" x14ac:dyDescent="0.3">
      <c r="A69" s="4">
        <f t="shared" si="23"/>
        <v>15</v>
      </c>
      <c r="B69" s="45" t="str">
        <f t="shared" si="23"/>
        <v>Správní režie</v>
      </c>
      <c r="C69" s="340" t="str">
        <f t="shared" si="21"/>
        <v/>
      </c>
      <c r="D69" s="65" t="str">
        <f t="shared" si="21"/>
        <v/>
      </c>
      <c r="E69" s="107">
        <f>IFERROR('Model opční 1 (ME)'!E69*('ME Index'!I27/'ME Index'!$E27),0)</f>
        <v>0</v>
      </c>
      <c r="F69" s="107">
        <f>IFERROR('Model opční 1 (ME)'!F69*('ME Index'!J27/'ME Index'!$E27),0)</f>
        <v>0</v>
      </c>
      <c r="G69" s="107">
        <f>IFERROR('Model opční 1 (ME)'!G69*('ME Index'!K27/'ME Index'!$E27),0)</f>
        <v>0</v>
      </c>
      <c r="H69" s="107">
        <f>IFERROR('Model opční 1 (ME)'!H69*('ME Index'!L27/'ME Index'!$E27),0)</f>
        <v>0</v>
      </c>
      <c r="I69" s="107">
        <f>IFERROR('Model opční 1 (ME)'!I69*('ME Index'!M27/'ME Index'!$E27),0)</f>
        <v>0</v>
      </c>
      <c r="J69" s="107">
        <f>IFERROR('Model opční 1 (ME)'!J69*('ME Index'!N27/'ME Index'!$E27),0)</f>
        <v>0</v>
      </c>
      <c r="K69" s="107">
        <f>IFERROR('Model opční 1 (ME)'!K69*('ME Index'!O27/'ME Index'!$E27),0)</f>
        <v>0</v>
      </c>
      <c r="L69" s="107">
        <f>IFERROR('Model opční 1 (ME)'!L69*('ME Index'!P27/'ME Index'!$E27),0)</f>
        <v>0</v>
      </c>
      <c r="M69" s="107">
        <f>IFERROR('Model opční 1 (ME)'!M69*('ME Index'!Q27/'ME Index'!$E27),0)</f>
        <v>0</v>
      </c>
      <c r="N69" s="107">
        <f>IFERROR('Model opční 1 (ME)'!N69*('ME Index'!R27/'ME Index'!$E27),0)</f>
        <v>0</v>
      </c>
      <c r="O69" s="107">
        <f>IFERROR('Model opční 1 (ME)'!O69*('ME Index'!S27/'ME Index'!$E27),0)</f>
        <v>0</v>
      </c>
      <c r="P69" s="107">
        <f>IFERROR('Model opční 1 (ME)'!P69*('ME Index'!T27/'ME Index'!$E27),0)</f>
        <v>0</v>
      </c>
      <c r="Q69" s="107">
        <f>IFERROR('Model opční 1 (ME)'!Q69*('ME Index'!U27/'ME Index'!$E27),0)</f>
        <v>0</v>
      </c>
      <c r="R69" s="107">
        <f>IFERROR('Model opční 1 (ME)'!R69*('ME Index'!V27/'ME Index'!$E27),0)</f>
        <v>0</v>
      </c>
      <c r="S69" s="107">
        <f>IFERROR('Model opční 1 (ME)'!S69*('ME Index'!W27/'ME Index'!$E27),0)</f>
        <v>0</v>
      </c>
      <c r="T69" s="107">
        <f>IFERROR('Model opční 1 (ME)'!T69*('ME Index'!X27/'ME Index'!$E27),0)</f>
        <v>0</v>
      </c>
      <c r="U69" s="107">
        <f>IFERROR('Model opční 1 (ME)'!U69*('ME Index'!Y27/'ME Index'!$E27),0)</f>
        <v>0</v>
      </c>
      <c r="V69" s="107">
        <f>IFERROR('Model opční 1 (ME)'!V69*('ME Index'!Z27/'ME Index'!$E27),0)</f>
        <v>0</v>
      </c>
      <c r="W69" s="107">
        <f>IFERROR('Model opční 1 (ME)'!W69*('ME Index'!AA27/'ME Index'!$E27),0)</f>
        <v>0</v>
      </c>
      <c r="X69" s="107">
        <f>IFERROR('Model opční 1 (ME)'!X69*('ME Index'!AB27/'ME Index'!$E27),0)</f>
        <v>0</v>
      </c>
      <c r="Y69" s="107">
        <f>IFERROR('Model opční 1 (ME)'!Y69*('ME Index'!AC27/'ME Index'!$E27),0)</f>
        <v>0</v>
      </c>
      <c r="Z69" s="107">
        <f>IFERROR('Model opční 1 (ME)'!Z69*('ME Index'!AD27/'ME Index'!$E27),0)</f>
        <v>0</v>
      </c>
      <c r="AA69" s="107">
        <f>IFERROR('Model opční 1 (ME)'!AA69*('ME Index'!AE27/'ME Index'!$E27),0)</f>
        <v>0</v>
      </c>
      <c r="AB69" s="107">
        <f>IFERROR('Model opční 1 (ME)'!AB69*('ME Index'!AF27/'ME Index'!$E27),0)</f>
        <v>0</v>
      </c>
      <c r="AC69" s="107">
        <f>IFERROR('Model opční 1 (ME)'!AC69*('ME Index'!AG27/'ME Index'!$E27),0)</f>
        <v>0</v>
      </c>
      <c r="AD69" s="107">
        <f>IFERROR('Model opční 1 (ME)'!AD69*('ME Index'!AH27/'ME Index'!$E27),0)</f>
        <v>0</v>
      </c>
      <c r="AE69" s="107">
        <f>IFERROR('Model opční 1 (ME)'!AE69*('ME Index'!AI27/'ME Index'!$E27),0)</f>
        <v>0</v>
      </c>
      <c r="AF69" s="107">
        <f>IFERROR('Model opční 1 (ME)'!AF69*('ME Index'!AJ27/'ME Index'!$E27),0)</f>
        <v>0</v>
      </c>
      <c r="AG69" s="107">
        <f>IFERROR('Model opční 1 (ME)'!AG69*('ME Index'!AK27/'ME Index'!$E27),0)</f>
        <v>0</v>
      </c>
      <c r="AH69" s="107">
        <f>IFERROR('Model opční 1 (ME)'!AH69*('ME Index'!AL27/'ME Index'!$E27),0)</f>
        <v>0</v>
      </c>
      <c r="AI69" s="107">
        <f>IFERROR('Model opční 1 (ME)'!AI69*('ME Index'!AM27/'ME Index'!$E27),0)</f>
        <v>0</v>
      </c>
      <c r="AJ69" s="107">
        <f>IFERROR('Model opční 1 (ME)'!AJ69*('ME Index'!AN27/'ME Index'!$E27),0)</f>
        <v>0</v>
      </c>
      <c r="AK69" s="107">
        <f>IFERROR('Model opční 1 (ME)'!AK69*('ME Index'!AO27/'ME Index'!$E27),0)</f>
        <v>0</v>
      </c>
      <c r="AL69" s="24">
        <f t="shared" si="20"/>
        <v>0</v>
      </c>
      <c r="AM69" s="129">
        <f t="shared" si="18"/>
        <v>0</v>
      </c>
      <c r="AN69" s="888">
        <f t="shared" si="22"/>
        <v>0</v>
      </c>
      <c r="AO69" s="888">
        <f t="shared" si="22"/>
        <v>0</v>
      </c>
      <c r="AP69" s="888">
        <f t="shared" si="22"/>
        <v>0</v>
      </c>
      <c r="AQ69" s="889">
        <f t="shared" si="22"/>
        <v>1</v>
      </c>
    </row>
    <row r="70" spans="1:43" x14ac:dyDescent="0.3">
      <c r="A70" s="9">
        <f t="shared" si="23"/>
        <v>16</v>
      </c>
      <c r="B70" s="67" t="str">
        <f t="shared" si="23"/>
        <v>Zisk</v>
      </c>
      <c r="C70" s="341" t="str">
        <f t="shared" si="21"/>
        <v/>
      </c>
      <c r="D70" s="68" t="str">
        <f t="shared" si="21"/>
        <v/>
      </c>
      <c r="E70" s="107">
        <f>IFERROR('Model opční 1 (ME)'!E70*('ME Index'!I28/'ME Index'!$E28),0)</f>
        <v>0</v>
      </c>
      <c r="F70" s="107">
        <f>IFERROR('Model opční 1 (ME)'!F70*('ME Index'!J28/'ME Index'!$E28),0)</f>
        <v>0</v>
      </c>
      <c r="G70" s="107">
        <f>IFERROR('Model opční 1 (ME)'!G70*('ME Index'!K28/'ME Index'!$E28),0)</f>
        <v>0</v>
      </c>
      <c r="H70" s="107">
        <f>IFERROR('Model opční 1 (ME)'!H70*('ME Index'!L28/'ME Index'!$E28),0)</f>
        <v>0</v>
      </c>
      <c r="I70" s="107">
        <f>IFERROR('Model opční 1 (ME)'!I70*('ME Index'!M28/'ME Index'!$E28),0)</f>
        <v>0</v>
      </c>
      <c r="J70" s="107">
        <f>IFERROR('Model opční 1 (ME)'!J70*('ME Index'!N28/'ME Index'!$E28),0)</f>
        <v>0</v>
      </c>
      <c r="K70" s="107">
        <f>IFERROR('Model opční 1 (ME)'!K70*('ME Index'!O28/'ME Index'!$E28),0)</f>
        <v>0</v>
      </c>
      <c r="L70" s="107">
        <f>IFERROR('Model opční 1 (ME)'!L70*('ME Index'!P28/'ME Index'!$E28),0)</f>
        <v>0</v>
      </c>
      <c r="M70" s="107">
        <f>IFERROR('Model opční 1 (ME)'!M70*('ME Index'!Q28/'ME Index'!$E28),0)</f>
        <v>0</v>
      </c>
      <c r="N70" s="107">
        <f>IFERROR('Model opční 1 (ME)'!N70*('ME Index'!R28/'ME Index'!$E28),0)</f>
        <v>0</v>
      </c>
      <c r="O70" s="107">
        <f>IFERROR('Model opční 1 (ME)'!O70*('ME Index'!S28/'ME Index'!$E28),0)</f>
        <v>0</v>
      </c>
      <c r="P70" s="107">
        <f>IFERROR('Model opční 1 (ME)'!P70*('ME Index'!T28/'ME Index'!$E28),0)</f>
        <v>0</v>
      </c>
      <c r="Q70" s="107">
        <f>IFERROR('Model opční 1 (ME)'!Q70*('ME Index'!U28/'ME Index'!$E28),0)</f>
        <v>0</v>
      </c>
      <c r="R70" s="107">
        <f>IFERROR('Model opční 1 (ME)'!R70*('ME Index'!V28/'ME Index'!$E28),0)</f>
        <v>0</v>
      </c>
      <c r="S70" s="107">
        <f>IFERROR('Model opční 1 (ME)'!S70*('ME Index'!W28/'ME Index'!$E28),0)</f>
        <v>0</v>
      </c>
      <c r="T70" s="107">
        <f>IFERROR('Model opční 1 (ME)'!T70*('ME Index'!X28/'ME Index'!$E28),0)</f>
        <v>0</v>
      </c>
      <c r="U70" s="107">
        <f>IFERROR('Model opční 1 (ME)'!U70*('ME Index'!Y28/'ME Index'!$E28),0)</f>
        <v>0</v>
      </c>
      <c r="V70" s="107">
        <f>IFERROR('Model opční 1 (ME)'!V70*('ME Index'!Z28/'ME Index'!$E28),0)</f>
        <v>0</v>
      </c>
      <c r="W70" s="107">
        <f>IFERROR('Model opční 1 (ME)'!W70*('ME Index'!AA28/'ME Index'!$E28),0)</f>
        <v>0</v>
      </c>
      <c r="X70" s="107">
        <f>IFERROR('Model opční 1 (ME)'!X70*('ME Index'!AB28/'ME Index'!$E28),0)</f>
        <v>0</v>
      </c>
      <c r="Y70" s="107">
        <f>IFERROR('Model opční 1 (ME)'!Y70*('ME Index'!AC28/'ME Index'!$E28),0)</f>
        <v>0</v>
      </c>
      <c r="Z70" s="107">
        <f>IFERROR('Model opční 1 (ME)'!Z70*('ME Index'!AD28/'ME Index'!$E28),0)</f>
        <v>0</v>
      </c>
      <c r="AA70" s="107">
        <f>IFERROR('Model opční 1 (ME)'!AA70*('ME Index'!AE28/'ME Index'!$E28),0)</f>
        <v>0</v>
      </c>
      <c r="AB70" s="107">
        <f>IFERROR('Model opční 1 (ME)'!AB70*('ME Index'!AF28/'ME Index'!$E28),0)</f>
        <v>0</v>
      </c>
      <c r="AC70" s="107">
        <f>IFERROR('Model opční 1 (ME)'!AC70*('ME Index'!AG28/'ME Index'!$E28),0)</f>
        <v>0</v>
      </c>
      <c r="AD70" s="107">
        <f>IFERROR('Model opční 1 (ME)'!AD70*('ME Index'!AH28/'ME Index'!$E28),0)</f>
        <v>0</v>
      </c>
      <c r="AE70" s="107">
        <f>IFERROR('Model opční 1 (ME)'!AE70*('ME Index'!AI28/'ME Index'!$E28),0)</f>
        <v>0</v>
      </c>
      <c r="AF70" s="107">
        <f>IFERROR('Model opční 1 (ME)'!AF70*('ME Index'!AJ28/'ME Index'!$E28),0)</f>
        <v>0</v>
      </c>
      <c r="AG70" s="107">
        <f>IFERROR('Model opční 1 (ME)'!AG70*('ME Index'!AK28/'ME Index'!$E28),0)</f>
        <v>0</v>
      </c>
      <c r="AH70" s="107">
        <f>IFERROR('Model opční 1 (ME)'!AH70*('ME Index'!AL28/'ME Index'!$E28),0)</f>
        <v>0</v>
      </c>
      <c r="AI70" s="107">
        <f>IFERROR('Model opční 1 (ME)'!AI70*('ME Index'!AM28/'ME Index'!$E28),0)</f>
        <v>0</v>
      </c>
      <c r="AJ70" s="107">
        <f>IFERROR('Model opční 1 (ME)'!AJ70*('ME Index'!AN28/'ME Index'!$E28),0)</f>
        <v>0</v>
      </c>
      <c r="AK70" s="107">
        <f>IFERROR('Model opční 1 (ME)'!AK70*('ME Index'!AO28/'ME Index'!$E28),0)</f>
        <v>0</v>
      </c>
      <c r="AL70" s="24">
        <f t="shared" si="20"/>
        <v>0</v>
      </c>
      <c r="AM70" s="129">
        <f t="shared" si="18"/>
        <v>0</v>
      </c>
      <c r="AN70" s="890">
        <f t="shared" si="22"/>
        <v>0</v>
      </c>
      <c r="AO70" s="888">
        <f t="shared" si="22"/>
        <v>0</v>
      </c>
      <c r="AP70" s="890">
        <f t="shared" si="22"/>
        <v>0</v>
      </c>
      <c r="AQ70" s="891">
        <f t="shared" si="22"/>
        <v>1</v>
      </c>
    </row>
    <row r="71" spans="1:43" ht="15.6" thickBot="1" x14ac:dyDescent="0.4">
      <c r="A71" s="5">
        <f t="shared" si="23"/>
        <v>21</v>
      </c>
      <c r="B71" s="69" t="str">
        <f t="shared" si="23"/>
        <v>Výchozí cena opční 1 indexovaná [tis.Kč]</v>
      </c>
      <c r="C71" s="342" t="str">
        <f>IF(C29="","",C29)</f>
        <v/>
      </c>
      <c r="D71" s="70" t="s">
        <v>576</v>
      </c>
      <c r="E71" s="108">
        <f t="shared" ref="E71:AK71" si="24">SUM(E45:E70)</f>
        <v>0</v>
      </c>
      <c r="F71" s="108">
        <f t="shared" si="24"/>
        <v>0</v>
      </c>
      <c r="G71" s="108">
        <f t="shared" si="24"/>
        <v>0</v>
      </c>
      <c r="H71" s="108">
        <f t="shared" si="24"/>
        <v>0</v>
      </c>
      <c r="I71" s="108">
        <f t="shared" si="24"/>
        <v>0</v>
      </c>
      <c r="J71" s="108">
        <f t="shared" si="24"/>
        <v>0</v>
      </c>
      <c r="K71" s="108">
        <f t="shared" si="24"/>
        <v>0</v>
      </c>
      <c r="L71" s="108">
        <f t="shared" si="24"/>
        <v>0</v>
      </c>
      <c r="M71" s="108">
        <f t="shared" si="24"/>
        <v>0</v>
      </c>
      <c r="N71" s="108">
        <f t="shared" si="24"/>
        <v>0</v>
      </c>
      <c r="O71" s="108">
        <f t="shared" si="24"/>
        <v>0</v>
      </c>
      <c r="P71" s="108">
        <f t="shared" si="24"/>
        <v>0</v>
      </c>
      <c r="Q71" s="108">
        <f t="shared" si="24"/>
        <v>0</v>
      </c>
      <c r="R71" s="108">
        <f t="shared" si="24"/>
        <v>0</v>
      </c>
      <c r="S71" s="108">
        <f t="shared" si="24"/>
        <v>0</v>
      </c>
      <c r="T71" s="108">
        <f t="shared" si="24"/>
        <v>0</v>
      </c>
      <c r="U71" s="108">
        <f t="shared" si="24"/>
        <v>0</v>
      </c>
      <c r="V71" s="108">
        <f t="shared" si="24"/>
        <v>0</v>
      </c>
      <c r="W71" s="108">
        <f t="shared" si="24"/>
        <v>0</v>
      </c>
      <c r="X71" s="108">
        <f t="shared" si="24"/>
        <v>0</v>
      </c>
      <c r="Y71" s="108">
        <f t="shared" si="24"/>
        <v>0</v>
      </c>
      <c r="Z71" s="108">
        <f t="shared" si="24"/>
        <v>0</v>
      </c>
      <c r="AA71" s="108">
        <f t="shared" si="24"/>
        <v>0</v>
      </c>
      <c r="AB71" s="108">
        <f t="shared" si="24"/>
        <v>0</v>
      </c>
      <c r="AC71" s="108">
        <f t="shared" si="24"/>
        <v>0</v>
      </c>
      <c r="AD71" s="108">
        <f t="shared" si="24"/>
        <v>0</v>
      </c>
      <c r="AE71" s="108">
        <f t="shared" si="24"/>
        <v>0</v>
      </c>
      <c r="AF71" s="108">
        <f t="shared" si="24"/>
        <v>0</v>
      </c>
      <c r="AG71" s="108">
        <f t="shared" si="24"/>
        <v>0</v>
      </c>
      <c r="AH71" s="108">
        <f t="shared" si="24"/>
        <v>0</v>
      </c>
      <c r="AI71" s="108">
        <f t="shared" si="24"/>
        <v>0</v>
      </c>
      <c r="AJ71" s="108">
        <f t="shared" si="24"/>
        <v>0</v>
      </c>
      <c r="AK71" s="108">
        <f t="shared" si="24"/>
        <v>0</v>
      </c>
      <c r="AL71" s="27">
        <f t="shared" ref="AL71:AL79" si="25">SUM(E71:AK71)</f>
        <v>0</v>
      </c>
      <c r="AM71" s="130">
        <f t="shared" si="18"/>
        <v>0</v>
      </c>
      <c r="AN71" s="892">
        <f>SUMPRODUCT($AL45:$AL70,AN45:AN70)</f>
        <v>0</v>
      </c>
      <c r="AO71" s="892">
        <f>SUMPRODUCT($AL45:$AL70,AO45:AO70)</f>
        <v>0</v>
      </c>
      <c r="AP71" s="892">
        <f>SUMPRODUCT($AL45:$AL70,AP45:AP70)</f>
        <v>0</v>
      </c>
      <c r="AQ71" s="893">
        <f>SUMPRODUCT($AL45:$AL70,AQ45:AQ70)</f>
        <v>0</v>
      </c>
    </row>
    <row r="72" spans="1:43"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0"/>
      <c r="AM72" s="531"/>
      <c r="AN72" s="894"/>
      <c r="AO72" s="894"/>
      <c r="AP72" s="894"/>
      <c r="AQ72" s="895"/>
    </row>
    <row r="73" spans="1:43"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0"/>
      <c r="AM73" s="541"/>
      <c r="AN73" s="896"/>
      <c r="AO73" s="896"/>
      <c r="AP73" s="896"/>
      <c r="AQ73" s="897"/>
    </row>
    <row r="74" spans="1:43"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0"/>
      <c r="AM74" s="541"/>
      <c r="AN74" s="896"/>
      <c r="AO74" s="896"/>
      <c r="AP74" s="896"/>
      <c r="AQ74" s="897"/>
    </row>
    <row r="75" spans="1:43"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0"/>
      <c r="AM75" s="541"/>
      <c r="AN75" s="896"/>
      <c r="AO75" s="896"/>
      <c r="AP75" s="896"/>
      <c r="AQ75" s="897"/>
    </row>
    <row r="76" spans="1:43"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0"/>
      <c r="AM76" s="541"/>
      <c r="AN76" s="896"/>
      <c r="AO76" s="896"/>
      <c r="AP76" s="896"/>
      <c r="AQ76" s="897"/>
    </row>
    <row r="77" spans="1:43"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897"/>
    </row>
    <row r="78" spans="1:43"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45"/>
      <c r="AN78" s="898"/>
      <c r="AO78" s="898"/>
      <c r="AP78" s="898"/>
      <c r="AQ78" s="899"/>
    </row>
    <row r="79" spans="1:43" ht="15" x14ac:dyDescent="0.35">
      <c r="A79" s="9">
        <f t="shared" si="23"/>
        <v>26</v>
      </c>
      <c r="B79" s="67" t="str">
        <f t="shared" si="23"/>
        <v>Výchozí dopravní výkon opční 1 [tis.vlkm]</v>
      </c>
      <c r="C79" s="67"/>
      <c r="D79" s="76" t="s">
        <v>461</v>
      </c>
      <c r="E79" s="109">
        <f>'Provoz opční 1'!C15</f>
        <v>0</v>
      </c>
      <c r="F79" s="109">
        <f>'Provoz opční 1'!D15</f>
        <v>0</v>
      </c>
      <c r="G79" s="109">
        <f>'Provoz opční 1'!E15</f>
        <v>0</v>
      </c>
      <c r="H79" s="109">
        <f>'Provoz opční 1'!F15</f>
        <v>0</v>
      </c>
      <c r="I79" s="109">
        <f>'Provoz opční 1'!G15</f>
        <v>0</v>
      </c>
      <c r="J79" s="109">
        <f>'Provoz opční 1'!H15</f>
        <v>546672</v>
      </c>
      <c r="K79" s="109">
        <f>'Provoz opční 1'!I15</f>
        <v>1253604</v>
      </c>
      <c r="L79" s="109">
        <f>'Provoz opční 1'!J15</f>
        <v>1253604</v>
      </c>
      <c r="M79" s="109">
        <f>'Provoz opční 1'!K15</f>
        <v>1253604</v>
      </c>
      <c r="N79" s="109">
        <f>'Provoz opční 1'!L15</f>
        <v>1253604</v>
      </c>
      <c r="O79" s="109">
        <f>'Provoz opční 1'!M15</f>
        <v>1253604</v>
      </c>
      <c r="P79" s="109">
        <f>'Provoz opční 1'!N15</f>
        <v>1253604</v>
      </c>
      <c r="Q79" s="109">
        <f>'Provoz opční 1'!O15</f>
        <v>1253604</v>
      </c>
      <c r="R79" s="109">
        <f>'Provoz opční 1'!P15</f>
        <v>1253604</v>
      </c>
      <c r="S79" s="109">
        <f>'Provoz opční 1'!Q15</f>
        <v>1253604</v>
      </c>
      <c r="T79" s="109">
        <f>'Provoz opční 1'!R15</f>
        <v>1253604</v>
      </c>
      <c r="U79" s="109">
        <f>'Provoz opční 1'!S15</f>
        <v>1253604</v>
      </c>
      <c r="V79" s="109">
        <f>'Provoz opční 1'!T15</f>
        <v>1253604</v>
      </c>
      <c r="W79" s="109">
        <f>'Provoz opční 1'!U15</f>
        <v>1253604</v>
      </c>
      <c r="X79" s="109">
        <f>'Provoz opční 1'!V15</f>
        <v>1253604</v>
      </c>
      <c r="Y79" s="109">
        <f>'Provoz opční 1'!W15</f>
        <v>1253604</v>
      </c>
      <c r="Z79" s="109">
        <f>'Provoz opční 1'!X15</f>
        <v>1253604</v>
      </c>
      <c r="AA79" s="109">
        <f>'Provoz opční 1'!Y15</f>
        <v>1253604</v>
      </c>
      <c r="AB79" s="109">
        <f>'Provoz opční 1'!Z15</f>
        <v>1253604</v>
      </c>
      <c r="AC79" s="109">
        <f>'Provoz opční 1'!AA15</f>
        <v>1253604</v>
      </c>
      <c r="AD79" s="109">
        <f>'Provoz opční 1'!AB15</f>
        <v>1253604</v>
      </c>
      <c r="AE79" s="109">
        <f>'Provoz opční 1'!AC15</f>
        <v>1253604</v>
      </c>
      <c r="AF79" s="109">
        <f>'Provoz opční 1'!AD15</f>
        <v>1253604</v>
      </c>
      <c r="AG79" s="109">
        <f>'Provoz opční 1'!AE15</f>
        <v>1253604</v>
      </c>
      <c r="AH79" s="109">
        <f>'Provoz opční 1'!AF15</f>
        <v>1253604</v>
      </c>
      <c r="AI79" s="109">
        <f>'Provoz opční 1'!AG15</f>
        <v>1253604</v>
      </c>
      <c r="AJ79" s="109">
        <f>'Provoz opční 1'!AH15</f>
        <v>1253604</v>
      </c>
      <c r="AK79" s="109">
        <f>'Provoz opční 1'!AI15</f>
        <v>1253604</v>
      </c>
      <c r="AL79" s="48">
        <f t="shared" si="25"/>
        <v>34393980</v>
      </c>
      <c r="AM79" s="420" t="s">
        <v>134</v>
      </c>
      <c r="AN79" s="900">
        <f>$AL79</f>
        <v>34393980</v>
      </c>
      <c r="AO79" s="900">
        <f>$AL79</f>
        <v>34393980</v>
      </c>
      <c r="AP79" s="900">
        <f t="shared" ref="AP79:AQ79" si="26">$AL79</f>
        <v>34393980</v>
      </c>
      <c r="AQ79" s="901">
        <f t="shared" si="26"/>
        <v>34393980</v>
      </c>
    </row>
    <row r="80" spans="1:43" ht="15.6" thickBot="1" x14ac:dyDescent="0.4">
      <c r="A80" s="5">
        <f t="shared" si="23"/>
        <v>27</v>
      </c>
      <c r="B80" s="69" t="str">
        <f t="shared" si="23"/>
        <v>Výchozí jednotková cena opční 1 indexovaná [Kč/vlkm]</v>
      </c>
      <c r="C80" s="69"/>
      <c r="D80" s="70" t="s">
        <v>577</v>
      </c>
      <c r="E80" s="105">
        <f t="shared" ref="E80:AQ80" si="27">IFERROR(E71/E79,0)</f>
        <v>0</v>
      </c>
      <c r="F80" s="105">
        <f t="shared" si="27"/>
        <v>0</v>
      </c>
      <c r="G80" s="105">
        <f t="shared" si="27"/>
        <v>0</v>
      </c>
      <c r="H80" s="105">
        <f t="shared" si="27"/>
        <v>0</v>
      </c>
      <c r="I80" s="105">
        <f t="shared" si="27"/>
        <v>0</v>
      </c>
      <c r="J80" s="105">
        <f t="shared" si="27"/>
        <v>0</v>
      </c>
      <c r="K80" s="105">
        <f t="shared" si="27"/>
        <v>0</v>
      </c>
      <c r="L80" s="105">
        <f t="shared" si="27"/>
        <v>0</v>
      </c>
      <c r="M80" s="105">
        <f t="shared" si="27"/>
        <v>0</v>
      </c>
      <c r="N80" s="105">
        <f t="shared" si="27"/>
        <v>0</v>
      </c>
      <c r="O80" s="105">
        <f t="shared" si="27"/>
        <v>0</v>
      </c>
      <c r="P80" s="105">
        <f t="shared" si="27"/>
        <v>0</v>
      </c>
      <c r="Q80" s="105">
        <f t="shared" si="27"/>
        <v>0</v>
      </c>
      <c r="R80" s="105">
        <f t="shared" si="27"/>
        <v>0</v>
      </c>
      <c r="S80" s="105">
        <f t="shared" si="27"/>
        <v>0</v>
      </c>
      <c r="T80" s="105">
        <f t="shared" si="27"/>
        <v>0</v>
      </c>
      <c r="U80" s="105">
        <f t="shared" si="27"/>
        <v>0</v>
      </c>
      <c r="V80" s="105">
        <f t="shared" si="27"/>
        <v>0</v>
      </c>
      <c r="W80" s="105">
        <f t="shared" si="27"/>
        <v>0</v>
      </c>
      <c r="X80" s="105">
        <f t="shared" si="27"/>
        <v>0</v>
      </c>
      <c r="Y80" s="105">
        <f t="shared" si="27"/>
        <v>0</v>
      </c>
      <c r="Z80" s="105">
        <f t="shared" si="27"/>
        <v>0</v>
      </c>
      <c r="AA80" s="105">
        <f t="shared" si="27"/>
        <v>0</v>
      </c>
      <c r="AB80" s="105">
        <f t="shared" si="27"/>
        <v>0</v>
      </c>
      <c r="AC80" s="105">
        <f t="shared" si="27"/>
        <v>0</v>
      </c>
      <c r="AD80" s="105">
        <f t="shared" si="27"/>
        <v>0</v>
      </c>
      <c r="AE80" s="105">
        <f t="shared" si="27"/>
        <v>0</v>
      </c>
      <c r="AF80" s="105">
        <f t="shared" si="27"/>
        <v>0</v>
      </c>
      <c r="AG80" s="105">
        <f t="shared" si="27"/>
        <v>0</v>
      </c>
      <c r="AH80" s="105">
        <f t="shared" si="27"/>
        <v>0</v>
      </c>
      <c r="AI80" s="105">
        <f t="shared" si="27"/>
        <v>0</v>
      </c>
      <c r="AJ80" s="105">
        <f t="shared" si="27"/>
        <v>0</v>
      </c>
      <c r="AK80" s="105">
        <f t="shared" si="27"/>
        <v>0</v>
      </c>
      <c r="AL80" s="111">
        <f t="shared" si="27"/>
        <v>0</v>
      </c>
      <c r="AM80" s="393" t="s">
        <v>134</v>
      </c>
      <c r="AN80" s="902">
        <f t="shared" si="27"/>
        <v>0</v>
      </c>
      <c r="AO80" s="902">
        <f t="shared" si="27"/>
        <v>0</v>
      </c>
      <c r="AP80" s="902">
        <f t="shared" si="27"/>
        <v>0</v>
      </c>
      <c r="AQ80" s="903">
        <f t="shared" si="27"/>
        <v>0</v>
      </c>
    </row>
    <row r="81" spans="1:43" ht="14.4" hidden="1" customHeight="1" x14ac:dyDescent="0.3">
      <c r="AN81" s="916"/>
      <c r="AO81" s="916"/>
      <c r="AP81" s="916"/>
      <c r="AQ81" s="916"/>
    </row>
    <row r="82" spans="1:43" ht="14.4" hidden="1" customHeight="1" x14ac:dyDescent="0.3">
      <c r="AN82" s="916"/>
      <c r="AO82" s="916"/>
      <c r="AP82" s="916"/>
      <c r="AQ82" s="916"/>
    </row>
    <row r="83" spans="1:43" ht="14.4" hidden="1" customHeight="1" x14ac:dyDescent="0.3">
      <c r="AN83" s="916"/>
      <c r="AO83" s="916"/>
      <c r="AP83" s="916"/>
      <c r="AQ83" s="916"/>
    </row>
    <row r="84" spans="1:43" ht="15" thickBot="1" x14ac:dyDescent="0.35">
      <c r="C84" s="77"/>
      <c r="D84" s="79"/>
      <c r="AL84" s="95"/>
      <c r="AN84" s="916"/>
      <c r="AO84" s="916"/>
      <c r="AP84" s="916"/>
      <c r="AQ84" s="916"/>
    </row>
    <row r="85" spans="1:43" x14ac:dyDescent="0.3">
      <c r="A85" s="138" t="str">
        <f>A1</f>
        <v>Indexovaný Výchozí finanční model opční 1</v>
      </c>
      <c r="B85" s="138"/>
      <c r="C85" s="139"/>
      <c r="D85" s="139"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98"/>
      <c r="AN85" s="1017" t="s">
        <v>77</v>
      </c>
      <c r="AO85" s="1018"/>
      <c r="AP85" s="1018"/>
      <c r="AQ85" s="1019"/>
    </row>
    <row r="86" spans="1:43" ht="15" thickBot="1" x14ac:dyDescent="0.35">
      <c r="A86" s="6" t="str">
        <f>A2</f>
        <v>Cenová úroveň pro Kalendářní rok [tis.Kč]</v>
      </c>
      <c r="B86" s="60"/>
      <c r="C86" s="40"/>
      <c r="D86" s="61"/>
      <c r="E86" s="7" t="str">
        <f>E2</f>
        <v>XII/29</v>
      </c>
      <c r="F86" s="7" t="str">
        <f t="shared" ref="F86:AK86" si="28">F2</f>
        <v>I-VI/30</v>
      </c>
      <c r="G86" s="7" t="str">
        <f t="shared" si="28"/>
        <v>VI-XII/30</v>
      </c>
      <c r="H86" s="7" t="str">
        <f t="shared" si="28"/>
        <v>XII/30</v>
      </c>
      <c r="I86" s="7">
        <f t="shared" si="28"/>
        <v>2031</v>
      </c>
      <c r="J86" s="7">
        <f t="shared" si="28"/>
        <v>2032</v>
      </c>
      <c r="K86" s="7">
        <f t="shared" si="28"/>
        <v>2033</v>
      </c>
      <c r="L86" s="7">
        <f t="shared" si="28"/>
        <v>2034</v>
      </c>
      <c r="M86" s="7">
        <f t="shared" si="28"/>
        <v>2035</v>
      </c>
      <c r="N86" s="7">
        <f t="shared" si="28"/>
        <v>2036</v>
      </c>
      <c r="O86" s="7">
        <f t="shared" si="28"/>
        <v>2037</v>
      </c>
      <c r="P86" s="7">
        <f t="shared" si="28"/>
        <v>2038</v>
      </c>
      <c r="Q86" s="7">
        <f t="shared" si="28"/>
        <v>2039</v>
      </c>
      <c r="R86" s="7">
        <f t="shared" si="28"/>
        <v>2040</v>
      </c>
      <c r="S86" s="7">
        <f t="shared" si="28"/>
        <v>2041</v>
      </c>
      <c r="T86" s="7">
        <f t="shared" si="28"/>
        <v>2042</v>
      </c>
      <c r="U86" s="7">
        <f t="shared" si="28"/>
        <v>2043</v>
      </c>
      <c r="V86" s="7">
        <f t="shared" si="28"/>
        <v>2044</v>
      </c>
      <c r="W86" s="7">
        <f t="shared" si="28"/>
        <v>2045</v>
      </c>
      <c r="X86" s="7">
        <f t="shared" si="28"/>
        <v>2046</v>
      </c>
      <c r="Y86" s="7">
        <f t="shared" si="28"/>
        <v>2047</v>
      </c>
      <c r="Z86" s="7">
        <f t="shared" si="28"/>
        <v>2048</v>
      </c>
      <c r="AA86" s="7">
        <f t="shared" si="28"/>
        <v>2049</v>
      </c>
      <c r="AB86" s="7">
        <f t="shared" si="28"/>
        <v>2050</v>
      </c>
      <c r="AC86" s="7">
        <f t="shared" si="28"/>
        <v>2051</v>
      </c>
      <c r="AD86" s="7">
        <f t="shared" si="28"/>
        <v>2052</v>
      </c>
      <c r="AE86" s="7">
        <f t="shared" si="28"/>
        <v>2053</v>
      </c>
      <c r="AF86" s="7">
        <f t="shared" si="28"/>
        <v>2054</v>
      </c>
      <c r="AG86" s="7">
        <f t="shared" si="28"/>
        <v>2055</v>
      </c>
      <c r="AH86" s="7">
        <f t="shared" si="28"/>
        <v>2056</v>
      </c>
      <c r="AI86" s="7">
        <f t="shared" si="28"/>
        <v>2057</v>
      </c>
      <c r="AJ86" s="7">
        <f t="shared" si="28"/>
        <v>2058</v>
      </c>
      <c r="AK86" s="7">
        <f t="shared" si="28"/>
        <v>2059</v>
      </c>
      <c r="AL86" s="99" t="s">
        <v>78</v>
      </c>
      <c r="AM86" s="100" t="s">
        <v>79</v>
      </c>
      <c r="AN86" s="884" t="s">
        <v>80</v>
      </c>
      <c r="AO86" s="884" t="s">
        <v>81</v>
      </c>
      <c r="AP86" s="884" t="s">
        <v>82</v>
      </c>
      <c r="AQ86" s="885" t="s">
        <v>83</v>
      </c>
    </row>
    <row r="87" spans="1:43" ht="15" thickTop="1" x14ac:dyDescent="0.3">
      <c r="A87" s="3">
        <f t="shared" ref="A87:D102" si="29">IF(A45="","",A45)</f>
        <v>1</v>
      </c>
      <c r="B87" s="44" t="str">
        <f t="shared" si="29"/>
        <v>Trakční energie a palivo</v>
      </c>
      <c r="C87" s="62">
        <f t="shared" si="29"/>
        <v>1.1000000000000001</v>
      </c>
      <c r="D87" s="63" t="str">
        <f t="shared" si="29"/>
        <v>Elektrická energie</v>
      </c>
      <c r="E87" s="104">
        <f>IFERROR('Model opční 1 (ME)'!E87*('ME Index'!I3/'ME Index'!$E3),0)</f>
        <v>0</v>
      </c>
      <c r="F87" s="104">
        <f>IFERROR('Model opční 1 (ME)'!F87*('ME Index'!J3/'ME Index'!$E3),0)</f>
        <v>0</v>
      </c>
      <c r="G87" s="104">
        <f>IFERROR('Model opční 1 (ME)'!G87*('ME Index'!K3/'ME Index'!$E3),0)</f>
        <v>0</v>
      </c>
      <c r="H87" s="104">
        <f>IFERROR('Model opční 1 (ME)'!H87*('ME Index'!L3/'ME Index'!$E3),0)</f>
        <v>0</v>
      </c>
      <c r="I87" s="104">
        <f>IFERROR('Model opční 1 (ME)'!I87*('ME Index'!M3/'ME Index'!$E3),0)</f>
        <v>0</v>
      </c>
      <c r="J87" s="104">
        <f>IFERROR('Model opční 1 (ME)'!J87*('ME Index'!N3/'ME Index'!$E3),0)</f>
        <v>0</v>
      </c>
      <c r="K87" s="104">
        <f>IFERROR('Model opční 1 (ME)'!K87*('ME Index'!O3/'ME Index'!$E3),0)</f>
        <v>0</v>
      </c>
      <c r="L87" s="104">
        <f>IFERROR('Model opční 1 (ME)'!L87*('ME Index'!P3/'ME Index'!$E3),0)</f>
        <v>0</v>
      </c>
      <c r="M87" s="104">
        <f>IFERROR('Model opční 1 (ME)'!M87*('ME Index'!Q3/'ME Index'!$E3),0)</f>
        <v>0</v>
      </c>
      <c r="N87" s="104">
        <f>IFERROR('Model opční 1 (ME)'!N87*('ME Index'!R3/'ME Index'!$E3),0)</f>
        <v>0</v>
      </c>
      <c r="O87" s="104">
        <f>IFERROR('Model opční 1 (ME)'!O87*('ME Index'!S3/'ME Index'!$E3),0)</f>
        <v>0</v>
      </c>
      <c r="P87" s="104">
        <f>IFERROR('Model opční 1 (ME)'!P87*('ME Index'!T3/'ME Index'!$E3),0)</f>
        <v>0</v>
      </c>
      <c r="Q87" s="104">
        <f>IFERROR('Model opční 1 (ME)'!Q87*('ME Index'!U3/'ME Index'!$E3),0)</f>
        <v>0</v>
      </c>
      <c r="R87" s="104">
        <f>IFERROR('Model opční 1 (ME)'!R87*('ME Index'!V3/'ME Index'!$E3),0)</f>
        <v>0</v>
      </c>
      <c r="S87" s="104">
        <f>IFERROR('Model opční 1 (ME)'!S87*('ME Index'!W3/'ME Index'!$E3),0)</f>
        <v>0</v>
      </c>
      <c r="T87" s="104">
        <f>IFERROR('Model opční 1 (ME)'!T87*('ME Index'!X3/'ME Index'!$E3),0)</f>
        <v>0</v>
      </c>
      <c r="U87" s="104">
        <f>IFERROR('Model opční 1 (ME)'!U87*('ME Index'!Y3/'ME Index'!$E3),0)</f>
        <v>0</v>
      </c>
      <c r="V87" s="104">
        <f>IFERROR('Model opční 1 (ME)'!V87*('ME Index'!Z3/'ME Index'!$E3),0)</f>
        <v>0</v>
      </c>
      <c r="W87" s="104">
        <f>IFERROR('Model opční 1 (ME)'!W87*('ME Index'!AA3/'ME Index'!$E3),0)</f>
        <v>0</v>
      </c>
      <c r="X87" s="104">
        <f>IFERROR('Model opční 1 (ME)'!X87*('ME Index'!AB3/'ME Index'!$E3),0)</f>
        <v>0</v>
      </c>
      <c r="Y87" s="104">
        <f>IFERROR('Model opční 1 (ME)'!Y87*('ME Index'!AC3/'ME Index'!$E3),0)</f>
        <v>0</v>
      </c>
      <c r="Z87" s="104">
        <f>IFERROR('Model opční 1 (ME)'!Z87*('ME Index'!AD3/'ME Index'!$E3),0)</f>
        <v>0</v>
      </c>
      <c r="AA87" s="104">
        <f>IFERROR('Model opční 1 (ME)'!AA87*('ME Index'!AE3/'ME Index'!$E3),0)</f>
        <v>0</v>
      </c>
      <c r="AB87" s="104">
        <f>IFERROR('Model opční 1 (ME)'!AB87*('ME Index'!AF3/'ME Index'!$E3),0)</f>
        <v>0</v>
      </c>
      <c r="AC87" s="104">
        <f>IFERROR('Model opční 1 (ME)'!AC87*('ME Index'!AG3/'ME Index'!$E3),0)</f>
        <v>0</v>
      </c>
      <c r="AD87" s="104">
        <f>IFERROR('Model opční 1 (ME)'!AD87*('ME Index'!AH3/'ME Index'!$E3),0)</f>
        <v>0</v>
      </c>
      <c r="AE87" s="104">
        <f>IFERROR('Model opční 1 (ME)'!AE87*('ME Index'!AI3/'ME Index'!$E3),0)</f>
        <v>0</v>
      </c>
      <c r="AF87" s="104">
        <f>IFERROR('Model opční 1 (ME)'!AF87*('ME Index'!AJ3/'ME Index'!$E3),0)</f>
        <v>0</v>
      </c>
      <c r="AG87" s="104">
        <f>IFERROR('Model opční 1 (ME)'!AG87*('ME Index'!AK3/'ME Index'!$E3),0)</f>
        <v>0</v>
      </c>
      <c r="AH87" s="104">
        <f>IFERROR('Model opční 1 (ME)'!AH87*('ME Index'!AL3/'ME Index'!$E3),0)</f>
        <v>0</v>
      </c>
      <c r="AI87" s="104">
        <f>IFERROR('Model opční 1 (ME)'!AI87*('ME Index'!AM3/'ME Index'!$E3),0)</f>
        <v>0</v>
      </c>
      <c r="AJ87" s="104">
        <f>IFERROR('Model opční 1 (ME)'!AJ87*('ME Index'!AN3/'ME Index'!$E3),0)</f>
        <v>0</v>
      </c>
      <c r="AK87" s="104">
        <f>IFERROR('Model opční 1 (ME)'!AK87*('ME Index'!AO3/'ME Index'!$E3),0)</f>
        <v>0</v>
      </c>
      <c r="AL87" s="20">
        <f>SUM(E87:AK87)</f>
        <v>0</v>
      </c>
      <c r="AM87" s="128">
        <f t="shared" ref="AM87:AM113" si="30">IFERROR(SUMPRODUCT(E87:AK87,E$121:AK$121)/SUM(E$121:AK$121),0)</f>
        <v>0</v>
      </c>
      <c r="AN87" s="886">
        <f t="shared" ref="AN87:AQ102" si="31">AN3</f>
        <v>0</v>
      </c>
      <c r="AO87" s="886">
        <f t="shared" si="31"/>
        <v>0</v>
      </c>
      <c r="AP87" s="886">
        <f t="shared" si="31"/>
        <v>0</v>
      </c>
      <c r="AQ87" s="887">
        <f t="shared" si="31"/>
        <v>1</v>
      </c>
    </row>
    <row r="88" spans="1:43" x14ac:dyDescent="0.3">
      <c r="A88" s="4" t="str">
        <f t="shared" si="29"/>
        <v/>
      </c>
      <c r="B88" s="45" t="str">
        <f t="shared" si="29"/>
        <v/>
      </c>
      <c r="C88" s="64">
        <f t="shared" si="29"/>
        <v>1.2</v>
      </c>
      <c r="D88" s="65" t="str">
        <f t="shared" si="29"/>
        <v>Motorová nafta</v>
      </c>
      <c r="E88" s="104">
        <f>IFERROR('Model opční 1 (ME)'!E88*('ME Index'!I4/'ME Index'!$E4),0)</f>
        <v>0</v>
      </c>
      <c r="F88" s="104">
        <f>IFERROR('Model opční 1 (ME)'!F88*('ME Index'!J4/'ME Index'!$E4),0)</f>
        <v>0</v>
      </c>
      <c r="G88" s="104">
        <f>IFERROR('Model opční 1 (ME)'!G88*('ME Index'!K4/'ME Index'!$E4),0)</f>
        <v>0</v>
      </c>
      <c r="H88" s="104">
        <f>IFERROR('Model opční 1 (ME)'!H88*('ME Index'!L4/'ME Index'!$E4),0)</f>
        <v>0</v>
      </c>
      <c r="I88" s="104">
        <f>IFERROR('Model opční 1 (ME)'!I88*('ME Index'!M4/'ME Index'!$E4),0)</f>
        <v>0</v>
      </c>
      <c r="J88" s="104">
        <f>IFERROR('Model opční 1 (ME)'!J88*('ME Index'!N4/'ME Index'!$E4),0)</f>
        <v>0</v>
      </c>
      <c r="K88" s="104">
        <f>IFERROR('Model opční 1 (ME)'!K88*('ME Index'!O4/'ME Index'!$E4),0)</f>
        <v>0</v>
      </c>
      <c r="L88" s="104">
        <f>IFERROR('Model opční 1 (ME)'!L88*('ME Index'!P4/'ME Index'!$E4),0)</f>
        <v>0</v>
      </c>
      <c r="M88" s="104">
        <f>IFERROR('Model opční 1 (ME)'!M88*('ME Index'!Q4/'ME Index'!$E4),0)</f>
        <v>0</v>
      </c>
      <c r="N88" s="104">
        <f>IFERROR('Model opční 1 (ME)'!N88*('ME Index'!R4/'ME Index'!$E4),0)</f>
        <v>0</v>
      </c>
      <c r="O88" s="104">
        <f>IFERROR('Model opční 1 (ME)'!O88*('ME Index'!S4/'ME Index'!$E4),0)</f>
        <v>0</v>
      </c>
      <c r="P88" s="104">
        <f>IFERROR('Model opční 1 (ME)'!P88*('ME Index'!T4/'ME Index'!$E4),0)</f>
        <v>0</v>
      </c>
      <c r="Q88" s="104">
        <f>IFERROR('Model opční 1 (ME)'!Q88*('ME Index'!U4/'ME Index'!$E4),0)</f>
        <v>0</v>
      </c>
      <c r="R88" s="104">
        <f>IFERROR('Model opční 1 (ME)'!R88*('ME Index'!V4/'ME Index'!$E4),0)</f>
        <v>0</v>
      </c>
      <c r="S88" s="104">
        <f>IFERROR('Model opční 1 (ME)'!S88*('ME Index'!W4/'ME Index'!$E4),0)</f>
        <v>0</v>
      </c>
      <c r="T88" s="104">
        <f>IFERROR('Model opční 1 (ME)'!T88*('ME Index'!X4/'ME Index'!$E4),0)</f>
        <v>0</v>
      </c>
      <c r="U88" s="104">
        <f>IFERROR('Model opční 1 (ME)'!U88*('ME Index'!Y4/'ME Index'!$E4),0)</f>
        <v>0</v>
      </c>
      <c r="V88" s="104">
        <f>IFERROR('Model opční 1 (ME)'!V88*('ME Index'!Z4/'ME Index'!$E4),0)</f>
        <v>0</v>
      </c>
      <c r="W88" s="104">
        <f>IFERROR('Model opční 1 (ME)'!W88*('ME Index'!AA4/'ME Index'!$E4),0)</f>
        <v>0</v>
      </c>
      <c r="X88" s="104">
        <f>IFERROR('Model opční 1 (ME)'!X88*('ME Index'!AB4/'ME Index'!$E4),0)</f>
        <v>0</v>
      </c>
      <c r="Y88" s="104">
        <f>IFERROR('Model opční 1 (ME)'!Y88*('ME Index'!AC4/'ME Index'!$E4),0)</f>
        <v>0</v>
      </c>
      <c r="Z88" s="104">
        <f>IFERROR('Model opční 1 (ME)'!Z88*('ME Index'!AD4/'ME Index'!$E4),0)</f>
        <v>0</v>
      </c>
      <c r="AA88" s="104">
        <f>IFERROR('Model opční 1 (ME)'!AA88*('ME Index'!AE4/'ME Index'!$E4),0)</f>
        <v>0</v>
      </c>
      <c r="AB88" s="104">
        <f>IFERROR('Model opční 1 (ME)'!AB88*('ME Index'!AF4/'ME Index'!$E4),0)</f>
        <v>0</v>
      </c>
      <c r="AC88" s="104">
        <f>IFERROR('Model opční 1 (ME)'!AC88*('ME Index'!AG4/'ME Index'!$E4),0)</f>
        <v>0</v>
      </c>
      <c r="AD88" s="104">
        <f>IFERROR('Model opční 1 (ME)'!AD88*('ME Index'!AH4/'ME Index'!$E4),0)</f>
        <v>0</v>
      </c>
      <c r="AE88" s="104">
        <f>IFERROR('Model opční 1 (ME)'!AE88*('ME Index'!AI4/'ME Index'!$E4),0)</f>
        <v>0</v>
      </c>
      <c r="AF88" s="104">
        <f>IFERROR('Model opční 1 (ME)'!AF88*('ME Index'!AJ4/'ME Index'!$E4),0)</f>
        <v>0</v>
      </c>
      <c r="AG88" s="104">
        <f>IFERROR('Model opční 1 (ME)'!AG88*('ME Index'!AK4/'ME Index'!$E4),0)</f>
        <v>0</v>
      </c>
      <c r="AH88" s="104">
        <f>IFERROR('Model opční 1 (ME)'!AH88*('ME Index'!AL4/'ME Index'!$E4),0)</f>
        <v>0</v>
      </c>
      <c r="AI88" s="104">
        <f>IFERROR('Model opční 1 (ME)'!AI88*('ME Index'!AM4/'ME Index'!$E4),0)</f>
        <v>0</v>
      </c>
      <c r="AJ88" s="104">
        <f>IFERROR('Model opční 1 (ME)'!AJ88*('ME Index'!AN4/'ME Index'!$E4),0)</f>
        <v>0</v>
      </c>
      <c r="AK88" s="104">
        <f>IFERROR('Model opční 1 (ME)'!AK88*('ME Index'!AO4/'ME Index'!$E4),0)</f>
        <v>0</v>
      </c>
      <c r="AL88" s="24">
        <f t="shared" ref="AL88:AL112" si="32">SUM(E88:AK88)</f>
        <v>0</v>
      </c>
      <c r="AM88" s="129">
        <f t="shared" si="30"/>
        <v>0</v>
      </c>
      <c r="AN88" s="888">
        <f t="shared" si="31"/>
        <v>0</v>
      </c>
      <c r="AO88" s="888">
        <f t="shared" si="31"/>
        <v>0</v>
      </c>
      <c r="AP88" s="888">
        <f t="shared" si="31"/>
        <v>0</v>
      </c>
      <c r="AQ88" s="889">
        <f t="shared" si="31"/>
        <v>1</v>
      </c>
    </row>
    <row r="89" spans="1:43" x14ac:dyDescent="0.3">
      <c r="A89" s="4">
        <f t="shared" si="29"/>
        <v>2</v>
      </c>
      <c r="B89" s="45" t="str">
        <f t="shared" si="29"/>
        <v>Netrakční energie a palivo</v>
      </c>
      <c r="C89" s="64" t="str">
        <f t="shared" si="29"/>
        <v/>
      </c>
      <c r="D89" s="65" t="str">
        <f t="shared" si="29"/>
        <v/>
      </c>
      <c r="E89" s="104">
        <f>IFERROR('Model opční 1 (ME)'!E89*('ME Index'!I5/'ME Index'!$E5),0)</f>
        <v>0</v>
      </c>
      <c r="F89" s="104">
        <f>IFERROR('Model opční 1 (ME)'!F89*('ME Index'!J5/'ME Index'!$E5),0)</f>
        <v>0</v>
      </c>
      <c r="G89" s="104">
        <f>IFERROR('Model opční 1 (ME)'!G89*('ME Index'!K5/'ME Index'!$E5),0)</f>
        <v>0</v>
      </c>
      <c r="H89" s="104">
        <f>IFERROR('Model opční 1 (ME)'!H89*('ME Index'!L5/'ME Index'!$E5),0)</f>
        <v>0</v>
      </c>
      <c r="I89" s="104">
        <f>IFERROR('Model opční 1 (ME)'!I89*('ME Index'!M5/'ME Index'!$E5),0)</f>
        <v>0</v>
      </c>
      <c r="J89" s="104">
        <f>IFERROR('Model opční 1 (ME)'!J89*('ME Index'!N5/'ME Index'!$E5),0)</f>
        <v>0</v>
      </c>
      <c r="K89" s="104">
        <f>IFERROR('Model opční 1 (ME)'!K89*('ME Index'!O5/'ME Index'!$E5),0)</f>
        <v>0</v>
      </c>
      <c r="L89" s="104">
        <f>IFERROR('Model opční 1 (ME)'!L89*('ME Index'!P5/'ME Index'!$E5),0)</f>
        <v>0</v>
      </c>
      <c r="M89" s="104">
        <f>IFERROR('Model opční 1 (ME)'!M89*('ME Index'!Q5/'ME Index'!$E5),0)</f>
        <v>0</v>
      </c>
      <c r="N89" s="104">
        <f>IFERROR('Model opční 1 (ME)'!N89*('ME Index'!R5/'ME Index'!$E5),0)</f>
        <v>0</v>
      </c>
      <c r="O89" s="104">
        <f>IFERROR('Model opční 1 (ME)'!O89*('ME Index'!S5/'ME Index'!$E5),0)</f>
        <v>0</v>
      </c>
      <c r="P89" s="104">
        <f>IFERROR('Model opční 1 (ME)'!P89*('ME Index'!T5/'ME Index'!$E5),0)</f>
        <v>0</v>
      </c>
      <c r="Q89" s="104">
        <f>IFERROR('Model opční 1 (ME)'!Q89*('ME Index'!U5/'ME Index'!$E5),0)</f>
        <v>0</v>
      </c>
      <c r="R89" s="104">
        <f>IFERROR('Model opční 1 (ME)'!R89*('ME Index'!V5/'ME Index'!$E5),0)</f>
        <v>0</v>
      </c>
      <c r="S89" s="104">
        <f>IFERROR('Model opční 1 (ME)'!S89*('ME Index'!W5/'ME Index'!$E5),0)</f>
        <v>0</v>
      </c>
      <c r="T89" s="104">
        <f>IFERROR('Model opční 1 (ME)'!T89*('ME Index'!X5/'ME Index'!$E5),0)</f>
        <v>0</v>
      </c>
      <c r="U89" s="104">
        <f>IFERROR('Model opční 1 (ME)'!U89*('ME Index'!Y5/'ME Index'!$E5),0)</f>
        <v>0</v>
      </c>
      <c r="V89" s="104">
        <f>IFERROR('Model opční 1 (ME)'!V89*('ME Index'!Z5/'ME Index'!$E5),0)</f>
        <v>0</v>
      </c>
      <c r="W89" s="104">
        <f>IFERROR('Model opční 1 (ME)'!W89*('ME Index'!AA5/'ME Index'!$E5),0)</f>
        <v>0</v>
      </c>
      <c r="X89" s="104">
        <f>IFERROR('Model opční 1 (ME)'!X89*('ME Index'!AB5/'ME Index'!$E5),0)</f>
        <v>0</v>
      </c>
      <c r="Y89" s="104">
        <f>IFERROR('Model opční 1 (ME)'!Y89*('ME Index'!AC5/'ME Index'!$E5),0)</f>
        <v>0</v>
      </c>
      <c r="Z89" s="104">
        <f>IFERROR('Model opční 1 (ME)'!Z89*('ME Index'!AD5/'ME Index'!$E5),0)</f>
        <v>0</v>
      </c>
      <c r="AA89" s="104">
        <f>IFERROR('Model opční 1 (ME)'!AA89*('ME Index'!AE5/'ME Index'!$E5),0)</f>
        <v>0</v>
      </c>
      <c r="AB89" s="104">
        <f>IFERROR('Model opční 1 (ME)'!AB89*('ME Index'!AF5/'ME Index'!$E5),0)</f>
        <v>0</v>
      </c>
      <c r="AC89" s="104">
        <f>IFERROR('Model opční 1 (ME)'!AC89*('ME Index'!AG5/'ME Index'!$E5),0)</f>
        <v>0</v>
      </c>
      <c r="AD89" s="104">
        <f>IFERROR('Model opční 1 (ME)'!AD89*('ME Index'!AH5/'ME Index'!$E5),0)</f>
        <v>0</v>
      </c>
      <c r="AE89" s="104">
        <f>IFERROR('Model opční 1 (ME)'!AE89*('ME Index'!AI5/'ME Index'!$E5),0)</f>
        <v>0</v>
      </c>
      <c r="AF89" s="104">
        <f>IFERROR('Model opční 1 (ME)'!AF89*('ME Index'!AJ5/'ME Index'!$E5),0)</f>
        <v>0</v>
      </c>
      <c r="AG89" s="104">
        <f>IFERROR('Model opční 1 (ME)'!AG89*('ME Index'!AK5/'ME Index'!$E5),0)</f>
        <v>0</v>
      </c>
      <c r="AH89" s="104">
        <f>IFERROR('Model opční 1 (ME)'!AH89*('ME Index'!AL5/'ME Index'!$E5),0)</f>
        <v>0</v>
      </c>
      <c r="AI89" s="104">
        <f>IFERROR('Model opční 1 (ME)'!AI89*('ME Index'!AM5/'ME Index'!$E5),0)</f>
        <v>0</v>
      </c>
      <c r="AJ89" s="104">
        <f>IFERROR('Model opční 1 (ME)'!AJ89*('ME Index'!AN5/'ME Index'!$E5),0)</f>
        <v>0</v>
      </c>
      <c r="AK89" s="104">
        <f>IFERROR('Model opční 1 (ME)'!AK89*('ME Index'!AO5/'ME Index'!$E5),0)</f>
        <v>0</v>
      </c>
      <c r="AL89" s="24">
        <f t="shared" si="32"/>
        <v>0</v>
      </c>
      <c r="AM89" s="129">
        <f t="shared" si="30"/>
        <v>0</v>
      </c>
      <c r="AN89" s="888">
        <f t="shared" si="31"/>
        <v>0</v>
      </c>
      <c r="AO89" s="888">
        <f t="shared" si="31"/>
        <v>0</v>
      </c>
      <c r="AP89" s="888">
        <f t="shared" si="31"/>
        <v>0</v>
      </c>
      <c r="AQ89" s="889">
        <f t="shared" si="31"/>
        <v>1</v>
      </c>
    </row>
    <row r="90" spans="1:43" x14ac:dyDescent="0.3">
      <c r="A90" s="4">
        <f t="shared" si="29"/>
        <v>3</v>
      </c>
      <c r="B90" s="45" t="str">
        <f t="shared" si="29"/>
        <v>Přímý materiál</v>
      </c>
      <c r="C90" s="64" t="str">
        <f t="shared" si="29"/>
        <v/>
      </c>
      <c r="D90" s="65" t="str">
        <f t="shared" si="29"/>
        <v/>
      </c>
      <c r="E90" s="104">
        <f>IFERROR('Model opční 1 (ME)'!E90*('ME Index'!I6/'ME Index'!$E6),0)</f>
        <v>0</v>
      </c>
      <c r="F90" s="104">
        <f>IFERROR('Model opční 1 (ME)'!F90*('ME Index'!J6/'ME Index'!$E6),0)</f>
        <v>0</v>
      </c>
      <c r="G90" s="104">
        <f>IFERROR('Model opční 1 (ME)'!G90*('ME Index'!K6/'ME Index'!$E6),0)</f>
        <v>0</v>
      </c>
      <c r="H90" s="104">
        <f>IFERROR('Model opční 1 (ME)'!H90*('ME Index'!L6/'ME Index'!$E6),0)</f>
        <v>0</v>
      </c>
      <c r="I90" s="104">
        <f>IFERROR('Model opční 1 (ME)'!I90*('ME Index'!M6/'ME Index'!$E6),0)</f>
        <v>0</v>
      </c>
      <c r="J90" s="104">
        <f>IFERROR('Model opční 1 (ME)'!J90*('ME Index'!N6/'ME Index'!$E6),0)</f>
        <v>0</v>
      </c>
      <c r="K90" s="104">
        <f>IFERROR('Model opční 1 (ME)'!K90*('ME Index'!O6/'ME Index'!$E6),0)</f>
        <v>0</v>
      </c>
      <c r="L90" s="104">
        <f>IFERROR('Model opční 1 (ME)'!L90*('ME Index'!P6/'ME Index'!$E6),0)</f>
        <v>0</v>
      </c>
      <c r="M90" s="104">
        <f>IFERROR('Model opční 1 (ME)'!M90*('ME Index'!Q6/'ME Index'!$E6),0)</f>
        <v>0</v>
      </c>
      <c r="N90" s="104">
        <f>IFERROR('Model opční 1 (ME)'!N90*('ME Index'!R6/'ME Index'!$E6),0)</f>
        <v>0</v>
      </c>
      <c r="O90" s="104">
        <f>IFERROR('Model opční 1 (ME)'!O90*('ME Index'!S6/'ME Index'!$E6),0)</f>
        <v>0</v>
      </c>
      <c r="P90" s="104">
        <f>IFERROR('Model opční 1 (ME)'!P90*('ME Index'!T6/'ME Index'!$E6),0)</f>
        <v>0</v>
      </c>
      <c r="Q90" s="104">
        <f>IFERROR('Model opční 1 (ME)'!Q90*('ME Index'!U6/'ME Index'!$E6),0)</f>
        <v>0</v>
      </c>
      <c r="R90" s="104">
        <f>IFERROR('Model opční 1 (ME)'!R90*('ME Index'!V6/'ME Index'!$E6),0)</f>
        <v>0</v>
      </c>
      <c r="S90" s="104">
        <f>IFERROR('Model opční 1 (ME)'!S90*('ME Index'!W6/'ME Index'!$E6),0)</f>
        <v>0</v>
      </c>
      <c r="T90" s="104">
        <f>IFERROR('Model opční 1 (ME)'!T90*('ME Index'!X6/'ME Index'!$E6),0)</f>
        <v>0</v>
      </c>
      <c r="U90" s="104">
        <f>IFERROR('Model opční 1 (ME)'!U90*('ME Index'!Y6/'ME Index'!$E6),0)</f>
        <v>0</v>
      </c>
      <c r="V90" s="104">
        <f>IFERROR('Model opční 1 (ME)'!V90*('ME Index'!Z6/'ME Index'!$E6),0)</f>
        <v>0</v>
      </c>
      <c r="W90" s="104">
        <f>IFERROR('Model opční 1 (ME)'!W90*('ME Index'!AA6/'ME Index'!$E6),0)</f>
        <v>0</v>
      </c>
      <c r="X90" s="104">
        <f>IFERROR('Model opční 1 (ME)'!X90*('ME Index'!AB6/'ME Index'!$E6),0)</f>
        <v>0</v>
      </c>
      <c r="Y90" s="104">
        <f>IFERROR('Model opční 1 (ME)'!Y90*('ME Index'!AC6/'ME Index'!$E6),0)</f>
        <v>0</v>
      </c>
      <c r="Z90" s="104">
        <f>IFERROR('Model opční 1 (ME)'!Z90*('ME Index'!AD6/'ME Index'!$E6),0)</f>
        <v>0</v>
      </c>
      <c r="AA90" s="104">
        <f>IFERROR('Model opční 1 (ME)'!AA90*('ME Index'!AE6/'ME Index'!$E6),0)</f>
        <v>0</v>
      </c>
      <c r="AB90" s="104">
        <f>IFERROR('Model opční 1 (ME)'!AB90*('ME Index'!AF6/'ME Index'!$E6),0)</f>
        <v>0</v>
      </c>
      <c r="AC90" s="104">
        <f>IFERROR('Model opční 1 (ME)'!AC90*('ME Index'!AG6/'ME Index'!$E6),0)</f>
        <v>0</v>
      </c>
      <c r="AD90" s="104">
        <f>IFERROR('Model opční 1 (ME)'!AD90*('ME Index'!AH6/'ME Index'!$E6),0)</f>
        <v>0</v>
      </c>
      <c r="AE90" s="104">
        <f>IFERROR('Model opční 1 (ME)'!AE90*('ME Index'!AI6/'ME Index'!$E6),0)</f>
        <v>0</v>
      </c>
      <c r="AF90" s="104">
        <f>IFERROR('Model opční 1 (ME)'!AF90*('ME Index'!AJ6/'ME Index'!$E6),0)</f>
        <v>0</v>
      </c>
      <c r="AG90" s="104">
        <f>IFERROR('Model opční 1 (ME)'!AG90*('ME Index'!AK6/'ME Index'!$E6),0)</f>
        <v>0</v>
      </c>
      <c r="AH90" s="104">
        <f>IFERROR('Model opční 1 (ME)'!AH90*('ME Index'!AL6/'ME Index'!$E6),0)</f>
        <v>0</v>
      </c>
      <c r="AI90" s="104">
        <f>IFERROR('Model opční 1 (ME)'!AI90*('ME Index'!AM6/'ME Index'!$E6),0)</f>
        <v>0</v>
      </c>
      <c r="AJ90" s="104">
        <f>IFERROR('Model opční 1 (ME)'!AJ90*('ME Index'!AN6/'ME Index'!$E6),0)</f>
        <v>0</v>
      </c>
      <c r="AK90" s="104">
        <f>IFERROR('Model opční 1 (ME)'!AK90*('ME Index'!AO6/'ME Index'!$E6),0)</f>
        <v>0</v>
      </c>
      <c r="AL90" s="24">
        <f t="shared" si="32"/>
        <v>0</v>
      </c>
      <c r="AM90" s="129">
        <f t="shared" si="30"/>
        <v>0</v>
      </c>
      <c r="AN90" s="888">
        <f t="shared" si="31"/>
        <v>0</v>
      </c>
      <c r="AO90" s="888">
        <f t="shared" si="31"/>
        <v>0</v>
      </c>
      <c r="AP90" s="888">
        <f t="shared" si="31"/>
        <v>0</v>
      </c>
      <c r="AQ90" s="889">
        <f t="shared" si="31"/>
        <v>1</v>
      </c>
    </row>
    <row r="91" spans="1:43" x14ac:dyDescent="0.3">
      <c r="A91" s="4">
        <f t="shared" si="29"/>
        <v>4</v>
      </c>
      <c r="B91" s="45" t="str">
        <f t="shared" si="29"/>
        <v>Opravy a údržba vozidel</v>
      </c>
      <c r="C91" s="64" t="str">
        <f t="shared" si="29"/>
        <v/>
      </c>
      <c r="D91" s="65" t="str">
        <f t="shared" si="29"/>
        <v/>
      </c>
      <c r="E91" s="104">
        <f>IFERROR('Model opční 1 (ME)'!E91*('ME Index'!I7/'ME Index'!$E7),0)</f>
        <v>0</v>
      </c>
      <c r="F91" s="104">
        <f>IFERROR('Model opční 1 (ME)'!F91*('ME Index'!J7/'ME Index'!$E7),0)</f>
        <v>0</v>
      </c>
      <c r="G91" s="104">
        <f>IFERROR('Model opční 1 (ME)'!G91*('ME Index'!K7/'ME Index'!$E7),0)</f>
        <v>0</v>
      </c>
      <c r="H91" s="104">
        <f>IFERROR('Model opční 1 (ME)'!H91*('ME Index'!L7/'ME Index'!$E7),0)</f>
        <v>0</v>
      </c>
      <c r="I91" s="104">
        <f>IFERROR('Model opční 1 (ME)'!I91*('ME Index'!M7/'ME Index'!$E7),0)</f>
        <v>0</v>
      </c>
      <c r="J91" s="104">
        <f>IFERROR('Model opční 1 (ME)'!J91*('ME Index'!N7/'ME Index'!$E7),0)</f>
        <v>0</v>
      </c>
      <c r="K91" s="104">
        <f>IFERROR('Model opční 1 (ME)'!K91*('ME Index'!O7/'ME Index'!$E7),0)</f>
        <v>0</v>
      </c>
      <c r="L91" s="104">
        <f>IFERROR('Model opční 1 (ME)'!L91*('ME Index'!P7/'ME Index'!$E7),0)</f>
        <v>0</v>
      </c>
      <c r="M91" s="104">
        <f>IFERROR('Model opční 1 (ME)'!M91*('ME Index'!Q7/'ME Index'!$E7),0)</f>
        <v>0</v>
      </c>
      <c r="N91" s="104">
        <f>IFERROR('Model opční 1 (ME)'!N91*('ME Index'!R7/'ME Index'!$E7),0)</f>
        <v>0</v>
      </c>
      <c r="O91" s="104">
        <f>IFERROR('Model opční 1 (ME)'!O91*('ME Index'!S7/'ME Index'!$E7),0)</f>
        <v>0</v>
      </c>
      <c r="P91" s="104">
        <f>IFERROR('Model opční 1 (ME)'!P91*('ME Index'!T7/'ME Index'!$E7),0)</f>
        <v>0</v>
      </c>
      <c r="Q91" s="104">
        <f>IFERROR('Model opční 1 (ME)'!Q91*('ME Index'!U7/'ME Index'!$E7),0)</f>
        <v>0</v>
      </c>
      <c r="R91" s="104">
        <f>IFERROR('Model opční 1 (ME)'!R91*('ME Index'!V7/'ME Index'!$E7),0)</f>
        <v>0</v>
      </c>
      <c r="S91" s="104">
        <f>IFERROR('Model opční 1 (ME)'!S91*('ME Index'!W7/'ME Index'!$E7),0)</f>
        <v>0</v>
      </c>
      <c r="T91" s="104">
        <f>IFERROR('Model opční 1 (ME)'!T91*('ME Index'!X7/'ME Index'!$E7),0)</f>
        <v>0</v>
      </c>
      <c r="U91" s="104">
        <f>IFERROR('Model opční 1 (ME)'!U91*('ME Index'!Y7/'ME Index'!$E7),0)</f>
        <v>0</v>
      </c>
      <c r="V91" s="104">
        <f>IFERROR('Model opční 1 (ME)'!V91*('ME Index'!Z7/'ME Index'!$E7),0)</f>
        <v>0</v>
      </c>
      <c r="W91" s="104">
        <f>IFERROR('Model opční 1 (ME)'!W91*('ME Index'!AA7/'ME Index'!$E7),0)</f>
        <v>0</v>
      </c>
      <c r="X91" s="104">
        <f>IFERROR('Model opční 1 (ME)'!X91*('ME Index'!AB7/'ME Index'!$E7),0)</f>
        <v>0</v>
      </c>
      <c r="Y91" s="104">
        <f>IFERROR('Model opční 1 (ME)'!Y91*('ME Index'!AC7/'ME Index'!$E7),0)</f>
        <v>0</v>
      </c>
      <c r="Z91" s="104">
        <f>IFERROR('Model opční 1 (ME)'!Z91*('ME Index'!AD7/'ME Index'!$E7),0)</f>
        <v>0</v>
      </c>
      <c r="AA91" s="104">
        <f>IFERROR('Model opční 1 (ME)'!AA91*('ME Index'!AE7/'ME Index'!$E7),0)</f>
        <v>0</v>
      </c>
      <c r="AB91" s="104">
        <f>IFERROR('Model opční 1 (ME)'!AB91*('ME Index'!AF7/'ME Index'!$E7),0)</f>
        <v>0</v>
      </c>
      <c r="AC91" s="104">
        <f>IFERROR('Model opční 1 (ME)'!AC91*('ME Index'!AG7/'ME Index'!$E7),0)</f>
        <v>0</v>
      </c>
      <c r="AD91" s="104">
        <f>IFERROR('Model opční 1 (ME)'!AD91*('ME Index'!AH7/'ME Index'!$E7),0)</f>
        <v>0</v>
      </c>
      <c r="AE91" s="104">
        <f>IFERROR('Model opční 1 (ME)'!AE91*('ME Index'!AI7/'ME Index'!$E7),0)</f>
        <v>0</v>
      </c>
      <c r="AF91" s="104">
        <f>IFERROR('Model opční 1 (ME)'!AF91*('ME Index'!AJ7/'ME Index'!$E7),0)</f>
        <v>0</v>
      </c>
      <c r="AG91" s="104">
        <f>IFERROR('Model opční 1 (ME)'!AG91*('ME Index'!AK7/'ME Index'!$E7),0)</f>
        <v>0</v>
      </c>
      <c r="AH91" s="104">
        <f>IFERROR('Model opční 1 (ME)'!AH91*('ME Index'!AL7/'ME Index'!$E7),0)</f>
        <v>0</v>
      </c>
      <c r="AI91" s="104">
        <f>IFERROR('Model opční 1 (ME)'!AI91*('ME Index'!AM7/'ME Index'!$E7),0)</f>
        <v>0</v>
      </c>
      <c r="AJ91" s="104">
        <f>IFERROR('Model opční 1 (ME)'!AJ91*('ME Index'!AN7/'ME Index'!$E7),0)</f>
        <v>0</v>
      </c>
      <c r="AK91" s="104">
        <f>IFERROR('Model opční 1 (ME)'!AK91*('ME Index'!AO7/'ME Index'!$E7),0)</f>
        <v>0</v>
      </c>
      <c r="AL91" s="24">
        <f t="shared" si="32"/>
        <v>0</v>
      </c>
      <c r="AM91" s="129">
        <f t="shared" si="30"/>
        <v>0</v>
      </c>
      <c r="AN91" s="888">
        <f t="shared" si="31"/>
        <v>0</v>
      </c>
      <c r="AO91" s="888">
        <f t="shared" si="31"/>
        <v>0</v>
      </c>
      <c r="AP91" s="888">
        <f t="shared" si="31"/>
        <v>0</v>
      </c>
      <c r="AQ91" s="889">
        <f t="shared" si="31"/>
        <v>1</v>
      </c>
    </row>
    <row r="92" spans="1:43" x14ac:dyDescent="0.3">
      <c r="A92" s="4">
        <f t="shared" si="29"/>
        <v>5</v>
      </c>
      <c r="B92" s="45" t="str">
        <f t="shared" si="29"/>
        <v>Odpisy dlouhodobého majetku</v>
      </c>
      <c r="C92" s="64">
        <f t="shared" si="29"/>
        <v>5.0999999999999996</v>
      </c>
      <c r="D92" s="66" t="str">
        <f t="shared" si="29"/>
        <v>Vozidla</v>
      </c>
      <c r="E92" s="104">
        <f>IFERROR('Model opční 1 (ME)'!E92*('ME Index'!I8/'ME Index'!$E8),0)</f>
        <v>0</v>
      </c>
      <c r="F92" s="104">
        <f>IFERROR('Model opční 1 (ME)'!F92*('ME Index'!J8/'ME Index'!$E8),0)</f>
        <v>0</v>
      </c>
      <c r="G92" s="104">
        <f>IFERROR('Model opční 1 (ME)'!G92*('ME Index'!K8/'ME Index'!$E8),0)</f>
        <v>0</v>
      </c>
      <c r="H92" s="104">
        <f>IFERROR('Model opční 1 (ME)'!H92*('ME Index'!L8/'ME Index'!$E8),0)</f>
        <v>0</v>
      </c>
      <c r="I92" s="104">
        <f>IFERROR('Model opční 1 (ME)'!I92*('ME Index'!M8/'ME Index'!$E8),0)</f>
        <v>0</v>
      </c>
      <c r="J92" s="104">
        <f>IFERROR('Model opční 1 (ME)'!J92*('ME Index'!N8/'ME Index'!$E8),0)</f>
        <v>0</v>
      </c>
      <c r="K92" s="104">
        <f>IFERROR('Model opční 1 (ME)'!K92*('ME Index'!O8/'ME Index'!$E8),0)</f>
        <v>0</v>
      </c>
      <c r="L92" s="104">
        <f>IFERROR('Model opční 1 (ME)'!L92*('ME Index'!P8/'ME Index'!$E8),0)</f>
        <v>0</v>
      </c>
      <c r="M92" s="104">
        <f>IFERROR('Model opční 1 (ME)'!M92*('ME Index'!Q8/'ME Index'!$E8),0)</f>
        <v>0</v>
      </c>
      <c r="N92" s="104">
        <f>IFERROR('Model opční 1 (ME)'!N92*('ME Index'!R8/'ME Index'!$E8),0)</f>
        <v>0</v>
      </c>
      <c r="O92" s="104">
        <f>IFERROR('Model opční 1 (ME)'!O92*('ME Index'!S8/'ME Index'!$E8),0)</f>
        <v>0</v>
      </c>
      <c r="P92" s="104">
        <f>IFERROR('Model opční 1 (ME)'!P92*('ME Index'!T8/'ME Index'!$E8),0)</f>
        <v>0</v>
      </c>
      <c r="Q92" s="104">
        <f>IFERROR('Model opční 1 (ME)'!Q92*('ME Index'!U8/'ME Index'!$E8),0)</f>
        <v>0</v>
      </c>
      <c r="R92" s="104">
        <f>IFERROR('Model opční 1 (ME)'!R92*('ME Index'!V8/'ME Index'!$E8),0)</f>
        <v>0</v>
      </c>
      <c r="S92" s="104">
        <f>IFERROR('Model opční 1 (ME)'!S92*('ME Index'!W8/'ME Index'!$E8),0)</f>
        <v>0</v>
      </c>
      <c r="T92" s="104">
        <f>IFERROR('Model opční 1 (ME)'!T92*('ME Index'!X8/'ME Index'!$E8),0)</f>
        <v>0</v>
      </c>
      <c r="U92" s="104">
        <f>IFERROR('Model opční 1 (ME)'!U92*('ME Index'!Y8/'ME Index'!$E8),0)</f>
        <v>0</v>
      </c>
      <c r="V92" s="104">
        <f>IFERROR('Model opční 1 (ME)'!V92*('ME Index'!Z8/'ME Index'!$E8),0)</f>
        <v>0</v>
      </c>
      <c r="W92" s="104">
        <f>IFERROR('Model opční 1 (ME)'!W92*('ME Index'!AA8/'ME Index'!$E8),0)</f>
        <v>0</v>
      </c>
      <c r="X92" s="104">
        <f>IFERROR('Model opční 1 (ME)'!X92*('ME Index'!AB8/'ME Index'!$E8),0)</f>
        <v>0</v>
      </c>
      <c r="Y92" s="104">
        <f>IFERROR('Model opční 1 (ME)'!Y92*('ME Index'!AC8/'ME Index'!$E8),0)</f>
        <v>0</v>
      </c>
      <c r="Z92" s="104">
        <f>IFERROR('Model opční 1 (ME)'!Z92*('ME Index'!AD8/'ME Index'!$E8),0)</f>
        <v>0</v>
      </c>
      <c r="AA92" s="104">
        <f>IFERROR('Model opční 1 (ME)'!AA92*('ME Index'!AE8/'ME Index'!$E8),0)</f>
        <v>0</v>
      </c>
      <c r="AB92" s="104">
        <f>IFERROR('Model opční 1 (ME)'!AB92*('ME Index'!AF8/'ME Index'!$E8),0)</f>
        <v>0</v>
      </c>
      <c r="AC92" s="104">
        <f>IFERROR('Model opční 1 (ME)'!AC92*('ME Index'!AG8/'ME Index'!$E8),0)</f>
        <v>0</v>
      </c>
      <c r="AD92" s="104">
        <f>IFERROR('Model opční 1 (ME)'!AD92*('ME Index'!AH8/'ME Index'!$E8),0)</f>
        <v>0</v>
      </c>
      <c r="AE92" s="104">
        <f>IFERROR('Model opční 1 (ME)'!AE92*('ME Index'!AI8/'ME Index'!$E8),0)</f>
        <v>0</v>
      </c>
      <c r="AF92" s="104">
        <f>IFERROR('Model opční 1 (ME)'!AF92*('ME Index'!AJ8/'ME Index'!$E8),0)</f>
        <v>0</v>
      </c>
      <c r="AG92" s="104">
        <f>IFERROR('Model opční 1 (ME)'!AG92*('ME Index'!AK8/'ME Index'!$E8),0)</f>
        <v>0</v>
      </c>
      <c r="AH92" s="104">
        <f>IFERROR('Model opční 1 (ME)'!AH92*('ME Index'!AL8/'ME Index'!$E8),0)</f>
        <v>0</v>
      </c>
      <c r="AI92" s="104">
        <f>IFERROR('Model opční 1 (ME)'!AI92*('ME Index'!AM8/'ME Index'!$E8),0)</f>
        <v>0</v>
      </c>
      <c r="AJ92" s="104">
        <f>IFERROR('Model opční 1 (ME)'!AJ92*('ME Index'!AN8/'ME Index'!$E8),0)</f>
        <v>0</v>
      </c>
      <c r="AK92" s="104">
        <f>IFERROR('Model opční 1 (ME)'!AK92*('ME Index'!AO8/'ME Index'!$E8),0)</f>
        <v>0</v>
      </c>
      <c r="AL92" s="24">
        <f t="shared" si="32"/>
        <v>0</v>
      </c>
      <c r="AM92" s="129">
        <f t="shared" si="30"/>
        <v>0</v>
      </c>
      <c r="AN92" s="888">
        <f t="shared" si="31"/>
        <v>0</v>
      </c>
      <c r="AO92" s="888">
        <f t="shared" si="31"/>
        <v>0</v>
      </c>
      <c r="AP92" s="888">
        <f t="shared" si="31"/>
        <v>1</v>
      </c>
      <c r="AQ92" s="889">
        <f t="shared" si="31"/>
        <v>0</v>
      </c>
    </row>
    <row r="93" spans="1:43" x14ac:dyDescent="0.3">
      <c r="A93" s="4" t="str">
        <f t="shared" si="29"/>
        <v/>
      </c>
      <c r="B93" s="45" t="str">
        <f t="shared" si="29"/>
        <v/>
      </c>
      <c r="C93" s="64">
        <f t="shared" si="29"/>
        <v>5.2</v>
      </c>
      <c r="D93" s="66" t="str">
        <f t="shared" si="29"/>
        <v>Ostatní</v>
      </c>
      <c r="E93" s="104">
        <f>IFERROR('Model opční 1 (ME)'!E93*('ME Index'!I9/'ME Index'!$E9),0)</f>
        <v>0</v>
      </c>
      <c r="F93" s="104">
        <f>IFERROR('Model opční 1 (ME)'!F93*('ME Index'!J9/'ME Index'!$E9),0)</f>
        <v>0</v>
      </c>
      <c r="G93" s="104">
        <f>IFERROR('Model opční 1 (ME)'!G93*('ME Index'!K9/'ME Index'!$E9),0)</f>
        <v>0</v>
      </c>
      <c r="H93" s="104">
        <f>IFERROR('Model opční 1 (ME)'!H93*('ME Index'!L9/'ME Index'!$E9),0)</f>
        <v>0</v>
      </c>
      <c r="I93" s="104">
        <f>IFERROR('Model opční 1 (ME)'!I93*('ME Index'!M9/'ME Index'!$E9),0)</f>
        <v>0</v>
      </c>
      <c r="J93" s="104">
        <f>IFERROR('Model opční 1 (ME)'!J93*('ME Index'!N9/'ME Index'!$E9),0)</f>
        <v>0</v>
      </c>
      <c r="K93" s="104">
        <f>IFERROR('Model opční 1 (ME)'!K93*('ME Index'!O9/'ME Index'!$E9),0)</f>
        <v>0</v>
      </c>
      <c r="L93" s="104">
        <f>IFERROR('Model opční 1 (ME)'!L93*('ME Index'!P9/'ME Index'!$E9),0)</f>
        <v>0</v>
      </c>
      <c r="M93" s="104">
        <f>IFERROR('Model opční 1 (ME)'!M93*('ME Index'!Q9/'ME Index'!$E9),0)</f>
        <v>0</v>
      </c>
      <c r="N93" s="104">
        <f>IFERROR('Model opční 1 (ME)'!N93*('ME Index'!R9/'ME Index'!$E9),0)</f>
        <v>0</v>
      </c>
      <c r="O93" s="104">
        <f>IFERROR('Model opční 1 (ME)'!O93*('ME Index'!S9/'ME Index'!$E9),0)</f>
        <v>0</v>
      </c>
      <c r="P93" s="104">
        <f>IFERROR('Model opční 1 (ME)'!P93*('ME Index'!T9/'ME Index'!$E9),0)</f>
        <v>0</v>
      </c>
      <c r="Q93" s="104">
        <f>IFERROR('Model opční 1 (ME)'!Q93*('ME Index'!U9/'ME Index'!$E9),0)</f>
        <v>0</v>
      </c>
      <c r="R93" s="104">
        <f>IFERROR('Model opční 1 (ME)'!R93*('ME Index'!V9/'ME Index'!$E9),0)</f>
        <v>0</v>
      </c>
      <c r="S93" s="104">
        <f>IFERROR('Model opční 1 (ME)'!S93*('ME Index'!W9/'ME Index'!$E9),0)</f>
        <v>0</v>
      </c>
      <c r="T93" s="104">
        <f>IFERROR('Model opční 1 (ME)'!T93*('ME Index'!X9/'ME Index'!$E9),0)</f>
        <v>0</v>
      </c>
      <c r="U93" s="104">
        <f>IFERROR('Model opční 1 (ME)'!U93*('ME Index'!Y9/'ME Index'!$E9),0)</f>
        <v>0</v>
      </c>
      <c r="V93" s="104">
        <f>IFERROR('Model opční 1 (ME)'!V93*('ME Index'!Z9/'ME Index'!$E9),0)</f>
        <v>0</v>
      </c>
      <c r="W93" s="104">
        <f>IFERROR('Model opční 1 (ME)'!W93*('ME Index'!AA9/'ME Index'!$E9),0)</f>
        <v>0</v>
      </c>
      <c r="X93" s="104">
        <f>IFERROR('Model opční 1 (ME)'!X93*('ME Index'!AB9/'ME Index'!$E9),0)</f>
        <v>0</v>
      </c>
      <c r="Y93" s="104">
        <f>IFERROR('Model opční 1 (ME)'!Y93*('ME Index'!AC9/'ME Index'!$E9),0)</f>
        <v>0</v>
      </c>
      <c r="Z93" s="104">
        <f>IFERROR('Model opční 1 (ME)'!Z93*('ME Index'!AD9/'ME Index'!$E9),0)</f>
        <v>0</v>
      </c>
      <c r="AA93" s="104">
        <f>IFERROR('Model opční 1 (ME)'!AA93*('ME Index'!AE9/'ME Index'!$E9),0)</f>
        <v>0</v>
      </c>
      <c r="AB93" s="104">
        <f>IFERROR('Model opční 1 (ME)'!AB93*('ME Index'!AF9/'ME Index'!$E9),0)</f>
        <v>0</v>
      </c>
      <c r="AC93" s="104">
        <f>IFERROR('Model opční 1 (ME)'!AC93*('ME Index'!AG9/'ME Index'!$E9),0)</f>
        <v>0</v>
      </c>
      <c r="AD93" s="104">
        <f>IFERROR('Model opční 1 (ME)'!AD93*('ME Index'!AH9/'ME Index'!$E9),0)</f>
        <v>0</v>
      </c>
      <c r="AE93" s="104">
        <f>IFERROR('Model opční 1 (ME)'!AE93*('ME Index'!AI9/'ME Index'!$E9),0)</f>
        <v>0</v>
      </c>
      <c r="AF93" s="104">
        <f>IFERROR('Model opční 1 (ME)'!AF93*('ME Index'!AJ9/'ME Index'!$E9),0)</f>
        <v>0</v>
      </c>
      <c r="AG93" s="104">
        <f>IFERROR('Model opční 1 (ME)'!AG93*('ME Index'!AK9/'ME Index'!$E9),0)</f>
        <v>0</v>
      </c>
      <c r="AH93" s="104">
        <f>IFERROR('Model opční 1 (ME)'!AH93*('ME Index'!AL9/'ME Index'!$E9),0)</f>
        <v>0</v>
      </c>
      <c r="AI93" s="104">
        <f>IFERROR('Model opční 1 (ME)'!AI93*('ME Index'!AM9/'ME Index'!$E9),0)</f>
        <v>0</v>
      </c>
      <c r="AJ93" s="104">
        <f>IFERROR('Model opční 1 (ME)'!AJ93*('ME Index'!AN9/'ME Index'!$E9),0)</f>
        <v>0</v>
      </c>
      <c r="AK93" s="104">
        <f>IFERROR('Model opční 1 (ME)'!AK93*('ME Index'!AO9/'ME Index'!$E9),0)</f>
        <v>0</v>
      </c>
      <c r="AL93" s="24">
        <f t="shared" si="32"/>
        <v>0</v>
      </c>
      <c r="AM93" s="129">
        <f t="shared" si="30"/>
        <v>0</v>
      </c>
      <c r="AN93" s="888">
        <f t="shared" si="31"/>
        <v>0</v>
      </c>
      <c r="AO93" s="888">
        <f t="shared" si="31"/>
        <v>0</v>
      </c>
      <c r="AP93" s="888">
        <f t="shared" si="31"/>
        <v>0</v>
      </c>
      <c r="AQ93" s="889">
        <f t="shared" si="31"/>
        <v>1</v>
      </c>
    </row>
    <row r="94" spans="1:43" x14ac:dyDescent="0.3">
      <c r="A94" s="4">
        <f t="shared" si="29"/>
        <v>6</v>
      </c>
      <c r="B94" s="45" t="str">
        <f t="shared" si="29"/>
        <v>Pronájem a leasing vozidel</v>
      </c>
      <c r="C94" s="64" t="str">
        <f t="shared" si="29"/>
        <v/>
      </c>
      <c r="D94" s="65" t="str">
        <f t="shared" si="29"/>
        <v/>
      </c>
      <c r="E94" s="104">
        <f>IFERROR('Model opční 1 (ME)'!E94*('ME Index'!I10/'ME Index'!$E10),0)</f>
        <v>0</v>
      </c>
      <c r="F94" s="104">
        <f>IFERROR('Model opční 1 (ME)'!F94*('ME Index'!J10/'ME Index'!$E10),0)</f>
        <v>0</v>
      </c>
      <c r="G94" s="104">
        <f>IFERROR('Model opční 1 (ME)'!G94*('ME Index'!K10/'ME Index'!$E10),0)</f>
        <v>0</v>
      </c>
      <c r="H94" s="104">
        <f>IFERROR('Model opční 1 (ME)'!H94*('ME Index'!L10/'ME Index'!$E10),0)</f>
        <v>0</v>
      </c>
      <c r="I94" s="104">
        <f>IFERROR('Model opční 1 (ME)'!I94*('ME Index'!M10/'ME Index'!$E10),0)</f>
        <v>0</v>
      </c>
      <c r="J94" s="104">
        <f>IFERROR('Model opční 1 (ME)'!J94*('ME Index'!N10/'ME Index'!$E10),0)</f>
        <v>0</v>
      </c>
      <c r="K94" s="104">
        <f>IFERROR('Model opční 1 (ME)'!K94*('ME Index'!O10/'ME Index'!$E10),0)</f>
        <v>0</v>
      </c>
      <c r="L94" s="104">
        <f>IFERROR('Model opční 1 (ME)'!L94*('ME Index'!P10/'ME Index'!$E10),0)</f>
        <v>0</v>
      </c>
      <c r="M94" s="104">
        <f>IFERROR('Model opční 1 (ME)'!M94*('ME Index'!Q10/'ME Index'!$E10),0)</f>
        <v>0</v>
      </c>
      <c r="N94" s="104">
        <f>IFERROR('Model opční 1 (ME)'!N94*('ME Index'!R10/'ME Index'!$E10),0)</f>
        <v>0</v>
      </c>
      <c r="O94" s="104">
        <f>IFERROR('Model opční 1 (ME)'!O94*('ME Index'!S10/'ME Index'!$E10),0)</f>
        <v>0</v>
      </c>
      <c r="P94" s="104">
        <f>IFERROR('Model opční 1 (ME)'!P94*('ME Index'!T10/'ME Index'!$E10),0)</f>
        <v>0</v>
      </c>
      <c r="Q94" s="104">
        <f>IFERROR('Model opční 1 (ME)'!Q94*('ME Index'!U10/'ME Index'!$E10),0)</f>
        <v>0</v>
      </c>
      <c r="R94" s="104">
        <f>IFERROR('Model opční 1 (ME)'!R94*('ME Index'!V10/'ME Index'!$E10),0)</f>
        <v>0</v>
      </c>
      <c r="S94" s="104">
        <f>IFERROR('Model opční 1 (ME)'!S94*('ME Index'!W10/'ME Index'!$E10),0)</f>
        <v>0</v>
      </c>
      <c r="T94" s="104">
        <f>IFERROR('Model opční 1 (ME)'!T94*('ME Index'!X10/'ME Index'!$E10),0)</f>
        <v>0</v>
      </c>
      <c r="U94" s="104">
        <f>IFERROR('Model opční 1 (ME)'!U94*('ME Index'!Y10/'ME Index'!$E10),0)</f>
        <v>0</v>
      </c>
      <c r="V94" s="104">
        <f>IFERROR('Model opční 1 (ME)'!V94*('ME Index'!Z10/'ME Index'!$E10),0)</f>
        <v>0</v>
      </c>
      <c r="W94" s="104">
        <f>IFERROR('Model opční 1 (ME)'!W94*('ME Index'!AA10/'ME Index'!$E10),0)</f>
        <v>0</v>
      </c>
      <c r="X94" s="104">
        <f>IFERROR('Model opční 1 (ME)'!X94*('ME Index'!AB10/'ME Index'!$E10),0)</f>
        <v>0</v>
      </c>
      <c r="Y94" s="104">
        <f>IFERROR('Model opční 1 (ME)'!Y94*('ME Index'!AC10/'ME Index'!$E10),0)</f>
        <v>0</v>
      </c>
      <c r="Z94" s="104">
        <f>IFERROR('Model opční 1 (ME)'!Z94*('ME Index'!AD10/'ME Index'!$E10),0)</f>
        <v>0</v>
      </c>
      <c r="AA94" s="104">
        <f>IFERROR('Model opční 1 (ME)'!AA94*('ME Index'!AE10/'ME Index'!$E10),0)</f>
        <v>0</v>
      </c>
      <c r="AB94" s="104">
        <f>IFERROR('Model opční 1 (ME)'!AB94*('ME Index'!AF10/'ME Index'!$E10),0)</f>
        <v>0</v>
      </c>
      <c r="AC94" s="104">
        <f>IFERROR('Model opční 1 (ME)'!AC94*('ME Index'!AG10/'ME Index'!$E10),0)</f>
        <v>0</v>
      </c>
      <c r="AD94" s="104">
        <f>IFERROR('Model opční 1 (ME)'!AD94*('ME Index'!AH10/'ME Index'!$E10),0)</f>
        <v>0</v>
      </c>
      <c r="AE94" s="104">
        <f>IFERROR('Model opční 1 (ME)'!AE94*('ME Index'!AI10/'ME Index'!$E10),0)</f>
        <v>0</v>
      </c>
      <c r="AF94" s="104">
        <f>IFERROR('Model opční 1 (ME)'!AF94*('ME Index'!AJ10/'ME Index'!$E10),0)</f>
        <v>0</v>
      </c>
      <c r="AG94" s="104">
        <f>IFERROR('Model opční 1 (ME)'!AG94*('ME Index'!AK10/'ME Index'!$E10),0)</f>
        <v>0</v>
      </c>
      <c r="AH94" s="104">
        <f>IFERROR('Model opční 1 (ME)'!AH94*('ME Index'!AL10/'ME Index'!$E10),0)</f>
        <v>0</v>
      </c>
      <c r="AI94" s="104">
        <f>IFERROR('Model opční 1 (ME)'!AI94*('ME Index'!AM10/'ME Index'!$E10),0)</f>
        <v>0</v>
      </c>
      <c r="AJ94" s="104">
        <f>IFERROR('Model opční 1 (ME)'!AJ94*('ME Index'!AN10/'ME Index'!$E10),0)</f>
        <v>0</v>
      </c>
      <c r="AK94" s="104">
        <f>IFERROR('Model opční 1 (ME)'!AK94*('ME Index'!AO10/'ME Index'!$E10),0)</f>
        <v>0</v>
      </c>
      <c r="AL94" s="24">
        <f t="shared" si="32"/>
        <v>0</v>
      </c>
      <c r="AM94" s="129">
        <f t="shared" si="30"/>
        <v>0</v>
      </c>
      <c r="AN94" s="888">
        <f t="shared" si="31"/>
        <v>0</v>
      </c>
      <c r="AO94" s="888">
        <f t="shared" si="31"/>
        <v>0</v>
      </c>
      <c r="AP94" s="888">
        <f t="shared" si="31"/>
        <v>1</v>
      </c>
      <c r="AQ94" s="889">
        <f t="shared" si="31"/>
        <v>0</v>
      </c>
    </row>
    <row r="95" spans="1:43" x14ac:dyDescent="0.3">
      <c r="A95" s="4">
        <f t="shared" si="29"/>
        <v>7</v>
      </c>
      <c r="B95" s="45" t="str">
        <f t="shared" si="29"/>
        <v>Mzdové náklady</v>
      </c>
      <c r="C95" s="64">
        <f t="shared" si="29"/>
        <v>7.1</v>
      </c>
      <c r="D95" s="65" t="str">
        <f t="shared" si="29"/>
        <v>Vlaková četa</v>
      </c>
      <c r="E95" s="104">
        <f>IFERROR('Model opční 1 (ME)'!E95*('ME Index'!I11/'ME Index'!$E11),0)</f>
        <v>0</v>
      </c>
      <c r="F95" s="104">
        <f>IFERROR('Model opční 1 (ME)'!F95*('ME Index'!J11/'ME Index'!$E11),0)</f>
        <v>0</v>
      </c>
      <c r="G95" s="104">
        <f>IFERROR('Model opční 1 (ME)'!G95*('ME Index'!K11/'ME Index'!$E11),0)</f>
        <v>0</v>
      </c>
      <c r="H95" s="104">
        <f>IFERROR('Model opční 1 (ME)'!H95*('ME Index'!L11/'ME Index'!$E11),0)</f>
        <v>0</v>
      </c>
      <c r="I95" s="104">
        <f>IFERROR('Model opční 1 (ME)'!I95*('ME Index'!M11/'ME Index'!$E11),0)</f>
        <v>0</v>
      </c>
      <c r="J95" s="104">
        <f>IFERROR('Model opční 1 (ME)'!J95*('ME Index'!N11/'ME Index'!$E11),0)</f>
        <v>0</v>
      </c>
      <c r="K95" s="104">
        <f>IFERROR('Model opční 1 (ME)'!K95*('ME Index'!O11/'ME Index'!$E11),0)</f>
        <v>0</v>
      </c>
      <c r="L95" s="104">
        <f>IFERROR('Model opční 1 (ME)'!L95*('ME Index'!P11/'ME Index'!$E11),0)</f>
        <v>0</v>
      </c>
      <c r="M95" s="104">
        <f>IFERROR('Model opční 1 (ME)'!M95*('ME Index'!Q11/'ME Index'!$E11),0)</f>
        <v>0</v>
      </c>
      <c r="N95" s="104">
        <f>IFERROR('Model opční 1 (ME)'!N95*('ME Index'!R11/'ME Index'!$E11),0)</f>
        <v>0</v>
      </c>
      <c r="O95" s="104">
        <f>IFERROR('Model opční 1 (ME)'!O95*('ME Index'!S11/'ME Index'!$E11),0)</f>
        <v>0</v>
      </c>
      <c r="P95" s="104">
        <f>IFERROR('Model opční 1 (ME)'!P95*('ME Index'!T11/'ME Index'!$E11),0)</f>
        <v>0</v>
      </c>
      <c r="Q95" s="104">
        <f>IFERROR('Model opční 1 (ME)'!Q95*('ME Index'!U11/'ME Index'!$E11),0)</f>
        <v>0</v>
      </c>
      <c r="R95" s="104">
        <f>IFERROR('Model opční 1 (ME)'!R95*('ME Index'!V11/'ME Index'!$E11),0)</f>
        <v>0</v>
      </c>
      <c r="S95" s="104">
        <f>IFERROR('Model opční 1 (ME)'!S95*('ME Index'!W11/'ME Index'!$E11),0)</f>
        <v>0</v>
      </c>
      <c r="T95" s="104">
        <f>IFERROR('Model opční 1 (ME)'!T95*('ME Index'!X11/'ME Index'!$E11),0)</f>
        <v>0</v>
      </c>
      <c r="U95" s="104">
        <f>IFERROR('Model opční 1 (ME)'!U95*('ME Index'!Y11/'ME Index'!$E11),0)</f>
        <v>0</v>
      </c>
      <c r="V95" s="104">
        <f>IFERROR('Model opční 1 (ME)'!V95*('ME Index'!Z11/'ME Index'!$E11),0)</f>
        <v>0</v>
      </c>
      <c r="W95" s="104">
        <f>IFERROR('Model opční 1 (ME)'!W95*('ME Index'!AA11/'ME Index'!$E11),0)</f>
        <v>0</v>
      </c>
      <c r="X95" s="104">
        <f>IFERROR('Model opční 1 (ME)'!X95*('ME Index'!AB11/'ME Index'!$E11),0)</f>
        <v>0</v>
      </c>
      <c r="Y95" s="104">
        <f>IFERROR('Model opční 1 (ME)'!Y95*('ME Index'!AC11/'ME Index'!$E11),0)</f>
        <v>0</v>
      </c>
      <c r="Z95" s="104">
        <f>IFERROR('Model opční 1 (ME)'!Z95*('ME Index'!AD11/'ME Index'!$E11),0)</f>
        <v>0</v>
      </c>
      <c r="AA95" s="104">
        <f>IFERROR('Model opční 1 (ME)'!AA95*('ME Index'!AE11/'ME Index'!$E11),0)</f>
        <v>0</v>
      </c>
      <c r="AB95" s="104">
        <f>IFERROR('Model opční 1 (ME)'!AB95*('ME Index'!AF11/'ME Index'!$E11),0)</f>
        <v>0</v>
      </c>
      <c r="AC95" s="104">
        <f>IFERROR('Model opční 1 (ME)'!AC95*('ME Index'!AG11/'ME Index'!$E11),0)</f>
        <v>0</v>
      </c>
      <c r="AD95" s="104">
        <f>IFERROR('Model opční 1 (ME)'!AD95*('ME Index'!AH11/'ME Index'!$E11),0)</f>
        <v>0</v>
      </c>
      <c r="AE95" s="104">
        <f>IFERROR('Model opční 1 (ME)'!AE95*('ME Index'!AI11/'ME Index'!$E11),0)</f>
        <v>0</v>
      </c>
      <c r="AF95" s="104">
        <f>IFERROR('Model opční 1 (ME)'!AF95*('ME Index'!AJ11/'ME Index'!$E11),0)</f>
        <v>0</v>
      </c>
      <c r="AG95" s="104">
        <f>IFERROR('Model opční 1 (ME)'!AG95*('ME Index'!AK11/'ME Index'!$E11),0)</f>
        <v>0</v>
      </c>
      <c r="AH95" s="104">
        <f>IFERROR('Model opční 1 (ME)'!AH95*('ME Index'!AL11/'ME Index'!$E11),0)</f>
        <v>0</v>
      </c>
      <c r="AI95" s="104">
        <f>IFERROR('Model opční 1 (ME)'!AI95*('ME Index'!AM11/'ME Index'!$E11),0)</f>
        <v>0</v>
      </c>
      <c r="AJ95" s="104">
        <f>IFERROR('Model opční 1 (ME)'!AJ95*('ME Index'!AN11/'ME Index'!$E11),0)</f>
        <v>0</v>
      </c>
      <c r="AK95" s="104">
        <f>IFERROR('Model opční 1 (ME)'!AK95*('ME Index'!AO11/'ME Index'!$E11),0)</f>
        <v>0</v>
      </c>
      <c r="AL95" s="24">
        <f t="shared" si="32"/>
        <v>0</v>
      </c>
      <c r="AM95" s="129">
        <f t="shared" si="30"/>
        <v>0</v>
      </c>
      <c r="AN95" s="888">
        <f t="shared" si="31"/>
        <v>0</v>
      </c>
      <c r="AO95" s="888">
        <f t="shared" si="31"/>
        <v>0</v>
      </c>
      <c r="AP95" s="888">
        <f t="shared" si="31"/>
        <v>0</v>
      </c>
      <c r="AQ95" s="889">
        <f t="shared" si="31"/>
        <v>1</v>
      </c>
    </row>
    <row r="96" spans="1:43" x14ac:dyDescent="0.3">
      <c r="A96" s="4" t="str">
        <f t="shared" si="29"/>
        <v/>
      </c>
      <c r="B96" s="45" t="str">
        <f t="shared" si="29"/>
        <v/>
      </c>
      <c r="C96" s="64" t="str">
        <f t="shared" si="29"/>
        <v>7.2</v>
      </c>
      <c r="D96" s="65" t="str">
        <f t="shared" si="29"/>
        <v>Strojvedoucí</v>
      </c>
      <c r="E96" s="104">
        <f>IFERROR('Model opční 1 (ME)'!E96*('ME Index'!I12/'ME Index'!$E12),0)</f>
        <v>0</v>
      </c>
      <c r="F96" s="104">
        <f>IFERROR('Model opční 1 (ME)'!F96*('ME Index'!J12/'ME Index'!$E12),0)</f>
        <v>0</v>
      </c>
      <c r="G96" s="104">
        <f>IFERROR('Model opční 1 (ME)'!G96*('ME Index'!K12/'ME Index'!$E12),0)</f>
        <v>0</v>
      </c>
      <c r="H96" s="104">
        <f>IFERROR('Model opční 1 (ME)'!H96*('ME Index'!L12/'ME Index'!$E12),0)</f>
        <v>0</v>
      </c>
      <c r="I96" s="104">
        <f>IFERROR('Model opční 1 (ME)'!I96*('ME Index'!M12/'ME Index'!$E12),0)</f>
        <v>0</v>
      </c>
      <c r="J96" s="104">
        <f>IFERROR('Model opční 1 (ME)'!J96*('ME Index'!N12/'ME Index'!$E12),0)</f>
        <v>0</v>
      </c>
      <c r="K96" s="104">
        <f>IFERROR('Model opční 1 (ME)'!K96*('ME Index'!O12/'ME Index'!$E12),0)</f>
        <v>0</v>
      </c>
      <c r="L96" s="104">
        <f>IFERROR('Model opční 1 (ME)'!L96*('ME Index'!P12/'ME Index'!$E12),0)</f>
        <v>0</v>
      </c>
      <c r="M96" s="104">
        <f>IFERROR('Model opční 1 (ME)'!M96*('ME Index'!Q12/'ME Index'!$E12),0)</f>
        <v>0</v>
      </c>
      <c r="N96" s="104">
        <f>IFERROR('Model opční 1 (ME)'!N96*('ME Index'!R12/'ME Index'!$E12),0)</f>
        <v>0</v>
      </c>
      <c r="O96" s="104">
        <f>IFERROR('Model opční 1 (ME)'!O96*('ME Index'!S12/'ME Index'!$E12),0)</f>
        <v>0</v>
      </c>
      <c r="P96" s="104">
        <f>IFERROR('Model opční 1 (ME)'!P96*('ME Index'!T12/'ME Index'!$E12),0)</f>
        <v>0</v>
      </c>
      <c r="Q96" s="104">
        <f>IFERROR('Model opční 1 (ME)'!Q96*('ME Index'!U12/'ME Index'!$E12),0)</f>
        <v>0</v>
      </c>
      <c r="R96" s="104">
        <f>IFERROR('Model opční 1 (ME)'!R96*('ME Index'!V12/'ME Index'!$E12),0)</f>
        <v>0</v>
      </c>
      <c r="S96" s="104">
        <f>IFERROR('Model opční 1 (ME)'!S96*('ME Index'!W12/'ME Index'!$E12),0)</f>
        <v>0</v>
      </c>
      <c r="T96" s="104">
        <f>IFERROR('Model opční 1 (ME)'!T96*('ME Index'!X12/'ME Index'!$E12),0)</f>
        <v>0</v>
      </c>
      <c r="U96" s="104">
        <f>IFERROR('Model opční 1 (ME)'!U96*('ME Index'!Y12/'ME Index'!$E12),0)</f>
        <v>0</v>
      </c>
      <c r="V96" s="104">
        <f>IFERROR('Model opční 1 (ME)'!V96*('ME Index'!Z12/'ME Index'!$E12),0)</f>
        <v>0</v>
      </c>
      <c r="W96" s="104">
        <f>IFERROR('Model opční 1 (ME)'!W96*('ME Index'!AA12/'ME Index'!$E12),0)</f>
        <v>0</v>
      </c>
      <c r="X96" s="104">
        <f>IFERROR('Model opční 1 (ME)'!X96*('ME Index'!AB12/'ME Index'!$E12),0)</f>
        <v>0</v>
      </c>
      <c r="Y96" s="104">
        <f>IFERROR('Model opční 1 (ME)'!Y96*('ME Index'!AC12/'ME Index'!$E12),0)</f>
        <v>0</v>
      </c>
      <c r="Z96" s="104">
        <f>IFERROR('Model opční 1 (ME)'!Z96*('ME Index'!AD12/'ME Index'!$E12),0)</f>
        <v>0</v>
      </c>
      <c r="AA96" s="104">
        <f>IFERROR('Model opční 1 (ME)'!AA96*('ME Index'!AE12/'ME Index'!$E12),0)</f>
        <v>0</v>
      </c>
      <c r="AB96" s="104">
        <f>IFERROR('Model opční 1 (ME)'!AB96*('ME Index'!AF12/'ME Index'!$E12),0)</f>
        <v>0</v>
      </c>
      <c r="AC96" s="104">
        <f>IFERROR('Model opční 1 (ME)'!AC96*('ME Index'!AG12/'ME Index'!$E12),0)</f>
        <v>0</v>
      </c>
      <c r="AD96" s="104">
        <f>IFERROR('Model opční 1 (ME)'!AD96*('ME Index'!AH12/'ME Index'!$E12),0)</f>
        <v>0</v>
      </c>
      <c r="AE96" s="104">
        <f>IFERROR('Model opční 1 (ME)'!AE96*('ME Index'!AI12/'ME Index'!$E12),0)</f>
        <v>0</v>
      </c>
      <c r="AF96" s="104">
        <f>IFERROR('Model opční 1 (ME)'!AF96*('ME Index'!AJ12/'ME Index'!$E12),0)</f>
        <v>0</v>
      </c>
      <c r="AG96" s="104">
        <f>IFERROR('Model opční 1 (ME)'!AG96*('ME Index'!AK12/'ME Index'!$E12),0)</f>
        <v>0</v>
      </c>
      <c r="AH96" s="104">
        <f>IFERROR('Model opční 1 (ME)'!AH96*('ME Index'!AL12/'ME Index'!$E12),0)</f>
        <v>0</v>
      </c>
      <c r="AI96" s="104">
        <f>IFERROR('Model opční 1 (ME)'!AI96*('ME Index'!AM12/'ME Index'!$E12),0)</f>
        <v>0</v>
      </c>
      <c r="AJ96" s="104">
        <f>IFERROR('Model opční 1 (ME)'!AJ96*('ME Index'!AN12/'ME Index'!$E12),0)</f>
        <v>0</v>
      </c>
      <c r="AK96" s="104">
        <f>IFERROR('Model opční 1 (ME)'!AK96*('ME Index'!AO12/'ME Index'!$E12),0)</f>
        <v>0</v>
      </c>
      <c r="AL96" s="24">
        <f t="shared" si="32"/>
        <v>0</v>
      </c>
      <c r="AM96" s="129">
        <f t="shared" si="30"/>
        <v>0</v>
      </c>
      <c r="AN96" s="888">
        <f t="shared" si="31"/>
        <v>0</v>
      </c>
      <c r="AO96" s="888">
        <f t="shared" si="31"/>
        <v>0</v>
      </c>
      <c r="AP96" s="888">
        <f t="shared" si="31"/>
        <v>0</v>
      </c>
      <c r="AQ96" s="889">
        <f t="shared" si="31"/>
        <v>1</v>
      </c>
    </row>
    <row r="97" spans="1:43" x14ac:dyDescent="0.3">
      <c r="A97" s="4" t="str">
        <f t="shared" si="29"/>
        <v/>
      </c>
      <c r="B97" s="45" t="str">
        <f t="shared" si="29"/>
        <v/>
      </c>
      <c r="C97" s="64" t="str">
        <f t="shared" si="29"/>
        <v>7.3</v>
      </c>
      <c r="D97" s="65" t="str">
        <f t="shared" si="29"/>
        <v>Pokladní</v>
      </c>
      <c r="E97" s="104">
        <f>IFERROR('Model opční 1 (ME)'!E97*('ME Index'!I13/'ME Index'!$E13),0)</f>
        <v>0</v>
      </c>
      <c r="F97" s="104">
        <f>IFERROR('Model opční 1 (ME)'!F97*('ME Index'!J13/'ME Index'!$E13),0)</f>
        <v>0</v>
      </c>
      <c r="G97" s="104">
        <f>IFERROR('Model opční 1 (ME)'!G97*('ME Index'!K13/'ME Index'!$E13),0)</f>
        <v>0</v>
      </c>
      <c r="H97" s="104">
        <f>IFERROR('Model opční 1 (ME)'!H97*('ME Index'!L13/'ME Index'!$E13),0)</f>
        <v>0</v>
      </c>
      <c r="I97" s="104">
        <f>IFERROR('Model opční 1 (ME)'!I97*('ME Index'!M13/'ME Index'!$E13),0)</f>
        <v>0</v>
      </c>
      <c r="J97" s="104">
        <f>IFERROR('Model opční 1 (ME)'!J97*('ME Index'!N13/'ME Index'!$E13),0)</f>
        <v>0</v>
      </c>
      <c r="K97" s="104">
        <f>IFERROR('Model opční 1 (ME)'!K97*('ME Index'!O13/'ME Index'!$E13),0)</f>
        <v>0</v>
      </c>
      <c r="L97" s="104">
        <f>IFERROR('Model opční 1 (ME)'!L97*('ME Index'!P13/'ME Index'!$E13),0)</f>
        <v>0</v>
      </c>
      <c r="M97" s="104">
        <f>IFERROR('Model opční 1 (ME)'!M97*('ME Index'!Q13/'ME Index'!$E13),0)</f>
        <v>0</v>
      </c>
      <c r="N97" s="104">
        <f>IFERROR('Model opční 1 (ME)'!N97*('ME Index'!R13/'ME Index'!$E13),0)</f>
        <v>0</v>
      </c>
      <c r="O97" s="104">
        <f>IFERROR('Model opční 1 (ME)'!O97*('ME Index'!S13/'ME Index'!$E13),0)</f>
        <v>0</v>
      </c>
      <c r="P97" s="104">
        <f>IFERROR('Model opční 1 (ME)'!P97*('ME Index'!T13/'ME Index'!$E13),0)</f>
        <v>0</v>
      </c>
      <c r="Q97" s="104">
        <f>IFERROR('Model opční 1 (ME)'!Q97*('ME Index'!U13/'ME Index'!$E13),0)</f>
        <v>0</v>
      </c>
      <c r="R97" s="104">
        <f>IFERROR('Model opční 1 (ME)'!R97*('ME Index'!V13/'ME Index'!$E13),0)</f>
        <v>0</v>
      </c>
      <c r="S97" s="104">
        <f>IFERROR('Model opční 1 (ME)'!S97*('ME Index'!W13/'ME Index'!$E13),0)</f>
        <v>0</v>
      </c>
      <c r="T97" s="104">
        <f>IFERROR('Model opční 1 (ME)'!T97*('ME Index'!X13/'ME Index'!$E13),0)</f>
        <v>0</v>
      </c>
      <c r="U97" s="104">
        <f>IFERROR('Model opční 1 (ME)'!U97*('ME Index'!Y13/'ME Index'!$E13),0)</f>
        <v>0</v>
      </c>
      <c r="V97" s="104">
        <f>IFERROR('Model opční 1 (ME)'!V97*('ME Index'!Z13/'ME Index'!$E13),0)</f>
        <v>0</v>
      </c>
      <c r="W97" s="104">
        <f>IFERROR('Model opční 1 (ME)'!W97*('ME Index'!AA13/'ME Index'!$E13),0)</f>
        <v>0</v>
      </c>
      <c r="X97" s="104">
        <f>IFERROR('Model opční 1 (ME)'!X97*('ME Index'!AB13/'ME Index'!$E13),0)</f>
        <v>0</v>
      </c>
      <c r="Y97" s="104">
        <f>IFERROR('Model opční 1 (ME)'!Y97*('ME Index'!AC13/'ME Index'!$E13),0)</f>
        <v>0</v>
      </c>
      <c r="Z97" s="104">
        <f>IFERROR('Model opční 1 (ME)'!Z97*('ME Index'!AD13/'ME Index'!$E13),0)</f>
        <v>0</v>
      </c>
      <c r="AA97" s="104">
        <f>IFERROR('Model opční 1 (ME)'!AA97*('ME Index'!AE13/'ME Index'!$E13),0)</f>
        <v>0</v>
      </c>
      <c r="AB97" s="104">
        <f>IFERROR('Model opční 1 (ME)'!AB97*('ME Index'!AF13/'ME Index'!$E13),0)</f>
        <v>0</v>
      </c>
      <c r="AC97" s="104">
        <f>IFERROR('Model opční 1 (ME)'!AC97*('ME Index'!AG13/'ME Index'!$E13),0)</f>
        <v>0</v>
      </c>
      <c r="AD97" s="104">
        <f>IFERROR('Model opční 1 (ME)'!AD97*('ME Index'!AH13/'ME Index'!$E13),0)</f>
        <v>0</v>
      </c>
      <c r="AE97" s="104">
        <f>IFERROR('Model opční 1 (ME)'!AE97*('ME Index'!AI13/'ME Index'!$E13),0)</f>
        <v>0</v>
      </c>
      <c r="AF97" s="104">
        <f>IFERROR('Model opční 1 (ME)'!AF97*('ME Index'!AJ13/'ME Index'!$E13),0)</f>
        <v>0</v>
      </c>
      <c r="AG97" s="104">
        <f>IFERROR('Model opční 1 (ME)'!AG97*('ME Index'!AK13/'ME Index'!$E13),0)</f>
        <v>0</v>
      </c>
      <c r="AH97" s="104">
        <f>IFERROR('Model opční 1 (ME)'!AH97*('ME Index'!AL13/'ME Index'!$E13),0)</f>
        <v>0</v>
      </c>
      <c r="AI97" s="104">
        <f>IFERROR('Model opční 1 (ME)'!AI97*('ME Index'!AM13/'ME Index'!$E13),0)</f>
        <v>0</v>
      </c>
      <c r="AJ97" s="104">
        <f>IFERROR('Model opční 1 (ME)'!AJ97*('ME Index'!AN13/'ME Index'!$E13),0)</f>
        <v>0</v>
      </c>
      <c r="AK97" s="104">
        <f>IFERROR('Model opční 1 (ME)'!AK97*('ME Index'!AO13/'ME Index'!$E13),0)</f>
        <v>0</v>
      </c>
      <c r="AL97" s="24">
        <f t="shared" si="32"/>
        <v>0</v>
      </c>
      <c r="AM97" s="129">
        <f t="shared" si="30"/>
        <v>0</v>
      </c>
      <c r="AN97" s="888">
        <f t="shared" si="31"/>
        <v>0</v>
      </c>
      <c r="AO97" s="888">
        <f t="shared" si="31"/>
        <v>0</v>
      </c>
      <c r="AP97" s="888">
        <f t="shared" si="31"/>
        <v>0</v>
      </c>
      <c r="AQ97" s="889">
        <f t="shared" si="31"/>
        <v>1</v>
      </c>
    </row>
    <row r="98" spans="1:43" x14ac:dyDescent="0.3">
      <c r="A98" s="4" t="str">
        <f t="shared" si="29"/>
        <v/>
      </c>
      <c r="B98" s="45" t="str">
        <f t="shared" si="29"/>
        <v/>
      </c>
      <c r="C98" s="64" t="str">
        <f t="shared" si="29"/>
        <v>7.4</v>
      </c>
      <c r="D98" s="65" t="str">
        <f t="shared" si="29"/>
        <v>Ostatní zaměstnanci</v>
      </c>
      <c r="E98" s="104">
        <f>IFERROR('Model opční 1 (ME)'!E98*('ME Index'!I14/'ME Index'!$E14),0)</f>
        <v>0</v>
      </c>
      <c r="F98" s="104">
        <f>IFERROR('Model opční 1 (ME)'!F98*('ME Index'!J14/'ME Index'!$E14),0)</f>
        <v>0</v>
      </c>
      <c r="G98" s="104">
        <f>IFERROR('Model opční 1 (ME)'!G98*('ME Index'!K14/'ME Index'!$E14),0)</f>
        <v>0</v>
      </c>
      <c r="H98" s="104">
        <f>IFERROR('Model opční 1 (ME)'!H98*('ME Index'!L14/'ME Index'!$E14),0)</f>
        <v>0</v>
      </c>
      <c r="I98" s="104">
        <f>IFERROR('Model opční 1 (ME)'!I98*('ME Index'!M14/'ME Index'!$E14),0)</f>
        <v>0</v>
      </c>
      <c r="J98" s="104">
        <f>IFERROR('Model opční 1 (ME)'!J98*('ME Index'!N14/'ME Index'!$E14),0)</f>
        <v>0</v>
      </c>
      <c r="K98" s="104">
        <f>IFERROR('Model opční 1 (ME)'!K98*('ME Index'!O14/'ME Index'!$E14),0)</f>
        <v>0</v>
      </c>
      <c r="L98" s="104">
        <f>IFERROR('Model opční 1 (ME)'!L98*('ME Index'!P14/'ME Index'!$E14),0)</f>
        <v>0</v>
      </c>
      <c r="M98" s="104">
        <f>IFERROR('Model opční 1 (ME)'!M98*('ME Index'!Q14/'ME Index'!$E14),0)</f>
        <v>0</v>
      </c>
      <c r="N98" s="104">
        <f>IFERROR('Model opční 1 (ME)'!N98*('ME Index'!R14/'ME Index'!$E14),0)</f>
        <v>0</v>
      </c>
      <c r="O98" s="104">
        <f>IFERROR('Model opční 1 (ME)'!O98*('ME Index'!S14/'ME Index'!$E14),0)</f>
        <v>0</v>
      </c>
      <c r="P98" s="104">
        <f>IFERROR('Model opční 1 (ME)'!P98*('ME Index'!T14/'ME Index'!$E14),0)</f>
        <v>0</v>
      </c>
      <c r="Q98" s="104">
        <f>IFERROR('Model opční 1 (ME)'!Q98*('ME Index'!U14/'ME Index'!$E14),0)</f>
        <v>0</v>
      </c>
      <c r="R98" s="104">
        <f>IFERROR('Model opční 1 (ME)'!R98*('ME Index'!V14/'ME Index'!$E14),0)</f>
        <v>0</v>
      </c>
      <c r="S98" s="104">
        <f>IFERROR('Model opční 1 (ME)'!S98*('ME Index'!W14/'ME Index'!$E14),0)</f>
        <v>0</v>
      </c>
      <c r="T98" s="104">
        <f>IFERROR('Model opční 1 (ME)'!T98*('ME Index'!X14/'ME Index'!$E14),0)</f>
        <v>0</v>
      </c>
      <c r="U98" s="104">
        <f>IFERROR('Model opční 1 (ME)'!U98*('ME Index'!Y14/'ME Index'!$E14),0)</f>
        <v>0</v>
      </c>
      <c r="V98" s="104">
        <f>IFERROR('Model opční 1 (ME)'!V98*('ME Index'!Z14/'ME Index'!$E14),0)</f>
        <v>0</v>
      </c>
      <c r="W98" s="104">
        <f>IFERROR('Model opční 1 (ME)'!W98*('ME Index'!AA14/'ME Index'!$E14),0)</f>
        <v>0</v>
      </c>
      <c r="X98" s="104">
        <f>IFERROR('Model opční 1 (ME)'!X98*('ME Index'!AB14/'ME Index'!$E14),0)</f>
        <v>0</v>
      </c>
      <c r="Y98" s="104">
        <f>IFERROR('Model opční 1 (ME)'!Y98*('ME Index'!AC14/'ME Index'!$E14),0)</f>
        <v>0</v>
      </c>
      <c r="Z98" s="104">
        <f>IFERROR('Model opční 1 (ME)'!Z98*('ME Index'!AD14/'ME Index'!$E14),0)</f>
        <v>0</v>
      </c>
      <c r="AA98" s="104">
        <f>IFERROR('Model opční 1 (ME)'!AA98*('ME Index'!AE14/'ME Index'!$E14),0)</f>
        <v>0</v>
      </c>
      <c r="AB98" s="104">
        <f>IFERROR('Model opční 1 (ME)'!AB98*('ME Index'!AF14/'ME Index'!$E14),0)</f>
        <v>0</v>
      </c>
      <c r="AC98" s="104">
        <f>IFERROR('Model opční 1 (ME)'!AC98*('ME Index'!AG14/'ME Index'!$E14),0)</f>
        <v>0</v>
      </c>
      <c r="AD98" s="104">
        <f>IFERROR('Model opční 1 (ME)'!AD98*('ME Index'!AH14/'ME Index'!$E14),0)</f>
        <v>0</v>
      </c>
      <c r="AE98" s="104">
        <f>IFERROR('Model opční 1 (ME)'!AE98*('ME Index'!AI14/'ME Index'!$E14),0)</f>
        <v>0</v>
      </c>
      <c r="AF98" s="104">
        <f>IFERROR('Model opční 1 (ME)'!AF98*('ME Index'!AJ14/'ME Index'!$E14),0)</f>
        <v>0</v>
      </c>
      <c r="AG98" s="104">
        <f>IFERROR('Model opční 1 (ME)'!AG98*('ME Index'!AK14/'ME Index'!$E14),0)</f>
        <v>0</v>
      </c>
      <c r="AH98" s="104">
        <f>IFERROR('Model opční 1 (ME)'!AH98*('ME Index'!AL14/'ME Index'!$E14),0)</f>
        <v>0</v>
      </c>
      <c r="AI98" s="104">
        <f>IFERROR('Model opční 1 (ME)'!AI98*('ME Index'!AM14/'ME Index'!$E14),0)</f>
        <v>0</v>
      </c>
      <c r="AJ98" s="104">
        <f>IFERROR('Model opční 1 (ME)'!AJ98*('ME Index'!AN14/'ME Index'!$E14),0)</f>
        <v>0</v>
      </c>
      <c r="AK98" s="104">
        <f>IFERROR('Model opční 1 (ME)'!AK98*('ME Index'!AO14/'ME Index'!$E14),0)</f>
        <v>0</v>
      </c>
      <c r="AL98" s="24">
        <f t="shared" si="32"/>
        <v>0</v>
      </c>
      <c r="AM98" s="129">
        <f t="shared" si="30"/>
        <v>0</v>
      </c>
      <c r="AN98" s="888">
        <f t="shared" si="31"/>
        <v>0</v>
      </c>
      <c r="AO98" s="888">
        <f t="shared" si="31"/>
        <v>0</v>
      </c>
      <c r="AP98" s="888">
        <f t="shared" si="31"/>
        <v>0</v>
      </c>
      <c r="AQ98" s="889">
        <f t="shared" si="31"/>
        <v>1</v>
      </c>
    </row>
    <row r="99" spans="1:43" x14ac:dyDescent="0.3">
      <c r="A99" s="4">
        <f t="shared" si="29"/>
        <v>8</v>
      </c>
      <c r="B99" s="45" t="str">
        <f t="shared" si="29"/>
        <v>Sociální a zdravotní pojištění</v>
      </c>
      <c r="C99" s="64">
        <f t="shared" si="29"/>
        <v>8.1</v>
      </c>
      <c r="D99" s="65" t="str">
        <f t="shared" si="29"/>
        <v>Vlaková četa</v>
      </c>
      <c r="E99" s="104">
        <f>IFERROR('Model opční 1 (ME)'!E99*('ME Index'!I15/'ME Index'!$E15),0)</f>
        <v>0</v>
      </c>
      <c r="F99" s="104">
        <f>IFERROR('Model opční 1 (ME)'!F99*('ME Index'!J15/'ME Index'!$E15),0)</f>
        <v>0</v>
      </c>
      <c r="G99" s="104">
        <f>IFERROR('Model opční 1 (ME)'!G99*('ME Index'!K15/'ME Index'!$E15),0)</f>
        <v>0</v>
      </c>
      <c r="H99" s="104">
        <f>IFERROR('Model opční 1 (ME)'!H99*('ME Index'!L15/'ME Index'!$E15),0)</f>
        <v>0</v>
      </c>
      <c r="I99" s="104">
        <f>IFERROR('Model opční 1 (ME)'!I99*('ME Index'!M15/'ME Index'!$E15),0)</f>
        <v>0</v>
      </c>
      <c r="J99" s="104">
        <f>IFERROR('Model opční 1 (ME)'!J99*('ME Index'!N15/'ME Index'!$E15),0)</f>
        <v>0</v>
      </c>
      <c r="K99" s="104">
        <f>IFERROR('Model opční 1 (ME)'!K99*('ME Index'!O15/'ME Index'!$E15),0)</f>
        <v>0</v>
      </c>
      <c r="L99" s="104">
        <f>IFERROR('Model opční 1 (ME)'!L99*('ME Index'!P15/'ME Index'!$E15),0)</f>
        <v>0</v>
      </c>
      <c r="M99" s="104">
        <f>IFERROR('Model opční 1 (ME)'!M99*('ME Index'!Q15/'ME Index'!$E15),0)</f>
        <v>0</v>
      </c>
      <c r="N99" s="104">
        <f>IFERROR('Model opční 1 (ME)'!N99*('ME Index'!R15/'ME Index'!$E15),0)</f>
        <v>0</v>
      </c>
      <c r="O99" s="104">
        <f>IFERROR('Model opční 1 (ME)'!O99*('ME Index'!S15/'ME Index'!$E15),0)</f>
        <v>0</v>
      </c>
      <c r="P99" s="104">
        <f>IFERROR('Model opční 1 (ME)'!P99*('ME Index'!T15/'ME Index'!$E15),0)</f>
        <v>0</v>
      </c>
      <c r="Q99" s="104">
        <f>IFERROR('Model opční 1 (ME)'!Q99*('ME Index'!U15/'ME Index'!$E15),0)</f>
        <v>0</v>
      </c>
      <c r="R99" s="104">
        <f>IFERROR('Model opční 1 (ME)'!R99*('ME Index'!V15/'ME Index'!$E15),0)</f>
        <v>0</v>
      </c>
      <c r="S99" s="104">
        <f>IFERROR('Model opční 1 (ME)'!S99*('ME Index'!W15/'ME Index'!$E15),0)</f>
        <v>0</v>
      </c>
      <c r="T99" s="104">
        <f>IFERROR('Model opční 1 (ME)'!T99*('ME Index'!X15/'ME Index'!$E15),0)</f>
        <v>0</v>
      </c>
      <c r="U99" s="104">
        <f>IFERROR('Model opční 1 (ME)'!U99*('ME Index'!Y15/'ME Index'!$E15),0)</f>
        <v>0</v>
      </c>
      <c r="V99" s="104">
        <f>IFERROR('Model opční 1 (ME)'!V99*('ME Index'!Z15/'ME Index'!$E15),0)</f>
        <v>0</v>
      </c>
      <c r="W99" s="104">
        <f>IFERROR('Model opční 1 (ME)'!W99*('ME Index'!AA15/'ME Index'!$E15),0)</f>
        <v>0</v>
      </c>
      <c r="X99" s="104">
        <f>IFERROR('Model opční 1 (ME)'!X99*('ME Index'!AB15/'ME Index'!$E15),0)</f>
        <v>0</v>
      </c>
      <c r="Y99" s="104">
        <f>IFERROR('Model opční 1 (ME)'!Y99*('ME Index'!AC15/'ME Index'!$E15),0)</f>
        <v>0</v>
      </c>
      <c r="Z99" s="104">
        <f>IFERROR('Model opční 1 (ME)'!Z99*('ME Index'!AD15/'ME Index'!$E15),0)</f>
        <v>0</v>
      </c>
      <c r="AA99" s="104">
        <f>IFERROR('Model opční 1 (ME)'!AA99*('ME Index'!AE15/'ME Index'!$E15),0)</f>
        <v>0</v>
      </c>
      <c r="AB99" s="104">
        <f>IFERROR('Model opční 1 (ME)'!AB99*('ME Index'!AF15/'ME Index'!$E15),0)</f>
        <v>0</v>
      </c>
      <c r="AC99" s="104">
        <f>IFERROR('Model opční 1 (ME)'!AC99*('ME Index'!AG15/'ME Index'!$E15),0)</f>
        <v>0</v>
      </c>
      <c r="AD99" s="104">
        <f>IFERROR('Model opční 1 (ME)'!AD99*('ME Index'!AH15/'ME Index'!$E15),0)</f>
        <v>0</v>
      </c>
      <c r="AE99" s="104">
        <f>IFERROR('Model opční 1 (ME)'!AE99*('ME Index'!AI15/'ME Index'!$E15),0)</f>
        <v>0</v>
      </c>
      <c r="AF99" s="104">
        <f>IFERROR('Model opční 1 (ME)'!AF99*('ME Index'!AJ15/'ME Index'!$E15),0)</f>
        <v>0</v>
      </c>
      <c r="AG99" s="104">
        <f>IFERROR('Model opční 1 (ME)'!AG99*('ME Index'!AK15/'ME Index'!$E15),0)</f>
        <v>0</v>
      </c>
      <c r="AH99" s="104">
        <f>IFERROR('Model opční 1 (ME)'!AH99*('ME Index'!AL15/'ME Index'!$E15),0)</f>
        <v>0</v>
      </c>
      <c r="AI99" s="104">
        <f>IFERROR('Model opční 1 (ME)'!AI99*('ME Index'!AM15/'ME Index'!$E15),0)</f>
        <v>0</v>
      </c>
      <c r="AJ99" s="104">
        <f>IFERROR('Model opční 1 (ME)'!AJ99*('ME Index'!AN15/'ME Index'!$E15),0)</f>
        <v>0</v>
      </c>
      <c r="AK99" s="104">
        <f>IFERROR('Model opční 1 (ME)'!AK99*('ME Index'!AO15/'ME Index'!$E15),0)</f>
        <v>0</v>
      </c>
      <c r="AL99" s="24">
        <f t="shared" si="32"/>
        <v>0</v>
      </c>
      <c r="AM99" s="129">
        <f t="shared" si="30"/>
        <v>0</v>
      </c>
      <c r="AN99" s="888">
        <f t="shared" si="31"/>
        <v>0</v>
      </c>
      <c r="AO99" s="888">
        <f t="shared" si="31"/>
        <v>0</v>
      </c>
      <c r="AP99" s="888">
        <f t="shared" si="31"/>
        <v>0</v>
      </c>
      <c r="AQ99" s="889">
        <f t="shared" si="31"/>
        <v>1</v>
      </c>
    </row>
    <row r="100" spans="1:43" x14ac:dyDescent="0.3">
      <c r="A100" s="4" t="str">
        <f t="shared" si="29"/>
        <v/>
      </c>
      <c r="B100" s="45" t="str">
        <f t="shared" si="29"/>
        <v/>
      </c>
      <c r="C100" s="64" t="str">
        <f t="shared" si="29"/>
        <v>8.2</v>
      </c>
      <c r="D100" s="65" t="str">
        <f t="shared" si="29"/>
        <v>Strojvedoucí</v>
      </c>
      <c r="E100" s="104">
        <f>IFERROR('Model opční 1 (ME)'!E100*('ME Index'!I16/'ME Index'!$E16),0)</f>
        <v>0</v>
      </c>
      <c r="F100" s="104">
        <f>IFERROR('Model opční 1 (ME)'!F100*('ME Index'!J16/'ME Index'!$E16),0)</f>
        <v>0</v>
      </c>
      <c r="G100" s="104">
        <f>IFERROR('Model opční 1 (ME)'!G100*('ME Index'!K16/'ME Index'!$E16),0)</f>
        <v>0</v>
      </c>
      <c r="H100" s="104">
        <f>IFERROR('Model opční 1 (ME)'!H100*('ME Index'!L16/'ME Index'!$E16),0)</f>
        <v>0</v>
      </c>
      <c r="I100" s="104">
        <f>IFERROR('Model opční 1 (ME)'!I100*('ME Index'!M16/'ME Index'!$E16),0)</f>
        <v>0</v>
      </c>
      <c r="J100" s="104">
        <f>IFERROR('Model opční 1 (ME)'!J100*('ME Index'!N16/'ME Index'!$E16),0)</f>
        <v>0</v>
      </c>
      <c r="K100" s="104">
        <f>IFERROR('Model opční 1 (ME)'!K100*('ME Index'!O16/'ME Index'!$E16),0)</f>
        <v>0</v>
      </c>
      <c r="L100" s="104">
        <f>IFERROR('Model opční 1 (ME)'!L100*('ME Index'!P16/'ME Index'!$E16),0)</f>
        <v>0</v>
      </c>
      <c r="M100" s="104">
        <f>IFERROR('Model opční 1 (ME)'!M100*('ME Index'!Q16/'ME Index'!$E16),0)</f>
        <v>0</v>
      </c>
      <c r="N100" s="104">
        <f>IFERROR('Model opční 1 (ME)'!N100*('ME Index'!R16/'ME Index'!$E16),0)</f>
        <v>0</v>
      </c>
      <c r="O100" s="104">
        <f>IFERROR('Model opční 1 (ME)'!O100*('ME Index'!S16/'ME Index'!$E16),0)</f>
        <v>0</v>
      </c>
      <c r="P100" s="104">
        <f>IFERROR('Model opční 1 (ME)'!P100*('ME Index'!T16/'ME Index'!$E16),0)</f>
        <v>0</v>
      </c>
      <c r="Q100" s="104">
        <f>IFERROR('Model opční 1 (ME)'!Q100*('ME Index'!U16/'ME Index'!$E16),0)</f>
        <v>0</v>
      </c>
      <c r="R100" s="104">
        <f>IFERROR('Model opční 1 (ME)'!R100*('ME Index'!V16/'ME Index'!$E16),0)</f>
        <v>0</v>
      </c>
      <c r="S100" s="104">
        <f>IFERROR('Model opční 1 (ME)'!S100*('ME Index'!W16/'ME Index'!$E16),0)</f>
        <v>0</v>
      </c>
      <c r="T100" s="104">
        <f>IFERROR('Model opční 1 (ME)'!T100*('ME Index'!X16/'ME Index'!$E16),0)</f>
        <v>0</v>
      </c>
      <c r="U100" s="104">
        <f>IFERROR('Model opční 1 (ME)'!U100*('ME Index'!Y16/'ME Index'!$E16),0)</f>
        <v>0</v>
      </c>
      <c r="V100" s="104">
        <f>IFERROR('Model opční 1 (ME)'!V100*('ME Index'!Z16/'ME Index'!$E16),0)</f>
        <v>0</v>
      </c>
      <c r="W100" s="104">
        <f>IFERROR('Model opční 1 (ME)'!W100*('ME Index'!AA16/'ME Index'!$E16),0)</f>
        <v>0</v>
      </c>
      <c r="X100" s="104">
        <f>IFERROR('Model opční 1 (ME)'!X100*('ME Index'!AB16/'ME Index'!$E16),0)</f>
        <v>0</v>
      </c>
      <c r="Y100" s="104">
        <f>IFERROR('Model opční 1 (ME)'!Y100*('ME Index'!AC16/'ME Index'!$E16),0)</f>
        <v>0</v>
      </c>
      <c r="Z100" s="104">
        <f>IFERROR('Model opční 1 (ME)'!Z100*('ME Index'!AD16/'ME Index'!$E16),0)</f>
        <v>0</v>
      </c>
      <c r="AA100" s="104">
        <f>IFERROR('Model opční 1 (ME)'!AA100*('ME Index'!AE16/'ME Index'!$E16),0)</f>
        <v>0</v>
      </c>
      <c r="AB100" s="104">
        <f>IFERROR('Model opční 1 (ME)'!AB100*('ME Index'!AF16/'ME Index'!$E16),0)</f>
        <v>0</v>
      </c>
      <c r="AC100" s="104">
        <f>IFERROR('Model opční 1 (ME)'!AC100*('ME Index'!AG16/'ME Index'!$E16),0)</f>
        <v>0</v>
      </c>
      <c r="AD100" s="104">
        <f>IFERROR('Model opční 1 (ME)'!AD100*('ME Index'!AH16/'ME Index'!$E16),0)</f>
        <v>0</v>
      </c>
      <c r="AE100" s="104">
        <f>IFERROR('Model opční 1 (ME)'!AE100*('ME Index'!AI16/'ME Index'!$E16),0)</f>
        <v>0</v>
      </c>
      <c r="AF100" s="104">
        <f>IFERROR('Model opční 1 (ME)'!AF100*('ME Index'!AJ16/'ME Index'!$E16),0)</f>
        <v>0</v>
      </c>
      <c r="AG100" s="104">
        <f>IFERROR('Model opční 1 (ME)'!AG100*('ME Index'!AK16/'ME Index'!$E16),0)</f>
        <v>0</v>
      </c>
      <c r="AH100" s="104">
        <f>IFERROR('Model opční 1 (ME)'!AH100*('ME Index'!AL16/'ME Index'!$E16),0)</f>
        <v>0</v>
      </c>
      <c r="AI100" s="104">
        <f>IFERROR('Model opční 1 (ME)'!AI100*('ME Index'!AM16/'ME Index'!$E16),0)</f>
        <v>0</v>
      </c>
      <c r="AJ100" s="104">
        <f>IFERROR('Model opční 1 (ME)'!AJ100*('ME Index'!AN16/'ME Index'!$E16),0)</f>
        <v>0</v>
      </c>
      <c r="AK100" s="104">
        <f>IFERROR('Model opční 1 (ME)'!AK100*('ME Index'!AO16/'ME Index'!$E16),0)</f>
        <v>0</v>
      </c>
      <c r="AL100" s="24">
        <f t="shared" si="32"/>
        <v>0</v>
      </c>
      <c r="AM100" s="129">
        <f t="shared" si="30"/>
        <v>0</v>
      </c>
      <c r="AN100" s="888">
        <f t="shared" si="31"/>
        <v>0</v>
      </c>
      <c r="AO100" s="888">
        <f t="shared" si="31"/>
        <v>0</v>
      </c>
      <c r="AP100" s="888">
        <f t="shared" si="31"/>
        <v>0</v>
      </c>
      <c r="AQ100" s="889">
        <f t="shared" si="31"/>
        <v>1</v>
      </c>
    </row>
    <row r="101" spans="1:43" x14ac:dyDescent="0.3">
      <c r="A101" s="4" t="str">
        <f t="shared" si="29"/>
        <v/>
      </c>
      <c r="B101" s="45" t="str">
        <f t="shared" si="29"/>
        <v/>
      </c>
      <c r="C101" s="64" t="str">
        <f t="shared" si="29"/>
        <v>8.3</v>
      </c>
      <c r="D101" s="65" t="str">
        <f t="shared" si="29"/>
        <v>Pokladní</v>
      </c>
      <c r="E101" s="104">
        <f>IFERROR('Model opční 1 (ME)'!E101*('ME Index'!I17/'ME Index'!$E17),0)</f>
        <v>0</v>
      </c>
      <c r="F101" s="104">
        <f>IFERROR('Model opční 1 (ME)'!F101*('ME Index'!J17/'ME Index'!$E17),0)</f>
        <v>0</v>
      </c>
      <c r="G101" s="104">
        <f>IFERROR('Model opční 1 (ME)'!G101*('ME Index'!K17/'ME Index'!$E17),0)</f>
        <v>0</v>
      </c>
      <c r="H101" s="104">
        <f>IFERROR('Model opční 1 (ME)'!H101*('ME Index'!L17/'ME Index'!$E17),0)</f>
        <v>0</v>
      </c>
      <c r="I101" s="104">
        <f>IFERROR('Model opční 1 (ME)'!I101*('ME Index'!M17/'ME Index'!$E17),0)</f>
        <v>0</v>
      </c>
      <c r="J101" s="104">
        <f>IFERROR('Model opční 1 (ME)'!J101*('ME Index'!N17/'ME Index'!$E17),0)</f>
        <v>0</v>
      </c>
      <c r="K101" s="104">
        <f>IFERROR('Model opční 1 (ME)'!K101*('ME Index'!O17/'ME Index'!$E17),0)</f>
        <v>0</v>
      </c>
      <c r="L101" s="104">
        <f>IFERROR('Model opční 1 (ME)'!L101*('ME Index'!P17/'ME Index'!$E17),0)</f>
        <v>0</v>
      </c>
      <c r="M101" s="104">
        <f>IFERROR('Model opční 1 (ME)'!M101*('ME Index'!Q17/'ME Index'!$E17),0)</f>
        <v>0</v>
      </c>
      <c r="N101" s="104">
        <f>IFERROR('Model opční 1 (ME)'!N101*('ME Index'!R17/'ME Index'!$E17),0)</f>
        <v>0</v>
      </c>
      <c r="O101" s="104">
        <f>IFERROR('Model opční 1 (ME)'!O101*('ME Index'!S17/'ME Index'!$E17),0)</f>
        <v>0</v>
      </c>
      <c r="P101" s="104">
        <f>IFERROR('Model opční 1 (ME)'!P101*('ME Index'!T17/'ME Index'!$E17),0)</f>
        <v>0</v>
      </c>
      <c r="Q101" s="104">
        <f>IFERROR('Model opční 1 (ME)'!Q101*('ME Index'!U17/'ME Index'!$E17),0)</f>
        <v>0</v>
      </c>
      <c r="R101" s="104">
        <f>IFERROR('Model opční 1 (ME)'!R101*('ME Index'!V17/'ME Index'!$E17),0)</f>
        <v>0</v>
      </c>
      <c r="S101" s="104">
        <f>IFERROR('Model opční 1 (ME)'!S101*('ME Index'!W17/'ME Index'!$E17),0)</f>
        <v>0</v>
      </c>
      <c r="T101" s="104">
        <f>IFERROR('Model opční 1 (ME)'!T101*('ME Index'!X17/'ME Index'!$E17),0)</f>
        <v>0</v>
      </c>
      <c r="U101" s="104">
        <f>IFERROR('Model opční 1 (ME)'!U101*('ME Index'!Y17/'ME Index'!$E17),0)</f>
        <v>0</v>
      </c>
      <c r="V101" s="104">
        <f>IFERROR('Model opční 1 (ME)'!V101*('ME Index'!Z17/'ME Index'!$E17),0)</f>
        <v>0</v>
      </c>
      <c r="W101" s="104">
        <f>IFERROR('Model opční 1 (ME)'!W101*('ME Index'!AA17/'ME Index'!$E17),0)</f>
        <v>0</v>
      </c>
      <c r="X101" s="104">
        <f>IFERROR('Model opční 1 (ME)'!X101*('ME Index'!AB17/'ME Index'!$E17),0)</f>
        <v>0</v>
      </c>
      <c r="Y101" s="104">
        <f>IFERROR('Model opční 1 (ME)'!Y101*('ME Index'!AC17/'ME Index'!$E17),0)</f>
        <v>0</v>
      </c>
      <c r="Z101" s="104">
        <f>IFERROR('Model opční 1 (ME)'!Z101*('ME Index'!AD17/'ME Index'!$E17),0)</f>
        <v>0</v>
      </c>
      <c r="AA101" s="104">
        <f>IFERROR('Model opční 1 (ME)'!AA101*('ME Index'!AE17/'ME Index'!$E17),0)</f>
        <v>0</v>
      </c>
      <c r="AB101" s="104">
        <f>IFERROR('Model opční 1 (ME)'!AB101*('ME Index'!AF17/'ME Index'!$E17),0)</f>
        <v>0</v>
      </c>
      <c r="AC101" s="104">
        <f>IFERROR('Model opční 1 (ME)'!AC101*('ME Index'!AG17/'ME Index'!$E17),0)</f>
        <v>0</v>
      </c>
      <c r="AD101" s="104">
        <f>IFERROR('Model opční 1 (ME)'!AD101*('ME Index'!AH17/'ME Index'!$E17),0)</f>
        <v>0</v>
      </c>
      <c r="AE101" s="104">
        <f>IFERROR('Model opční 1 (ME)'!AE101*('ME Index'!AI17/'ME Index'!$E17),0)</f>
        <v>0</v>
      </c>
      <c r="AF101" s="104">
        <f>IFERROR('Model opční 1 (ME)'!AF101*('ME Index'!AJ17/'ME Index'!$E17),0)</f>
        <v>0</v>
      </c>
      <c r="AG101" s="104">
        <f>IFERROR('Model opční 1 (ME)'!AG101*('ME Index'!AK17/'ME Index'!$E17),0)</f>
        <v>0</v>
      </c>
      <c r="AH101" s="104">
        <f>IFERROR('Model opční 1 (ME)'!AH101*('ME Index'!AL17/'ME Index'!$E17),0)</f>
        <v>0</v>
      </c>
      <c r="AI101" s="104">
        <f>IFERROR('Model opční 1 (ME)'!AI101*('ME Index'!AM17/'ME Index'!$E17),0)</f>
        <v>0</v>
      </c>
      <c r="AJ101" s="104">
        <f>IFERROR('Model opční 1 (ME)'!AJ101*('ME Index'!AN17/'ME Index'!$E17),0)</f>
        <v>0</v>
      </c>
      <c r="AK101" s="104">
        <f>IFERROR('Model opční 1 (ME)'!AK101*('ME Index'!AO17/'ME Index'!$E17),0)</f>
        <v>0</v>
      </c>
      <c r="AL101" s="24">
        <f t="shared" si="32"/>
        <v>0</v>
      </c>
      <c r="AM101" s="129">
        <f t="shared" si="30"/>
        <v>0</v>
      </c>
      <c r="AN101" s="888">
        <f t="shared" si="31"/>
        <v>0</v>
      </c>
      <c r="AO101" s="888">
        <f t="shared" si="31"/>
        <v>0</v>
      </c>
      <c r="AP101" s="888">
        <f t="shared" si="31"/>
        <v>0</v>
      </c>
      <c r="AQ101" s="889">
        <f t="shared" si="31"/>
        <v>1</v>
      </c>
    </row>
    <row r="102" spans="1:43" x14ac:dyDescent="0.3">
      <c r="A102" s="4" t="str">
        <f t="shared" si="29"/>
        <v/>
      </c>
      <c r="B102" s="45" t="str">
        <f t="shared" si="29"/>
        <v/>
      </c>
      <c r="C102" s="64" t="str">
        <f t="shared" si="29"/>
        <v>8.4</v>
      </c>
      <c r="D102" s="65" t="str">
        <f t="shared" si="29"/>
        <v>Ostatní zaměstnanci</v>
      </c>
      <c r="E102" s="104">
        <f>IFERROR('Model opční 1 (ME)'!E102*('ME Index'!I18/'ME Index'!$E18),0)</f>
        <v>0</v>
      </c>
      <c r="F102" s="104">
        <f>IFERROR('Model opční 1 (ME)'!F102*('ME Index'!J18/'ME Index'!$E18),0)</f>
        <v>0</v>
      </c>
      <c r="G102" s="104">
        <f>IFERROR('Model opční 1 (ME)'!G102*('ME Index'!K18/'ME Index'!$E18),0)</f>
        <v>0</v>
      </c>
      <c r="H102" s="104">
        <f>IFERROR('Model opční 1 (ME)'!H102*('ME Index'!L18/'ME Index'!$E18),0)</f>
        <v>0</v>
      </c>
      <c r="I102" s="104">
        <f>IFERROR('Model opční 1 (ME)'!I102*('ME Index'!M18/'ME Index'!$E18),0)</f>
        <v>0</v>
      </c>
      <c r="J102" s="104">
        <f>IFERROR('Model opční 1 (ME)'!J102*('ME Index'!N18/'ME Index'!$E18),0)</f>
        <v>0</v>
      </c>
      <c r="K102" s="104">
        <f>IFERROR('Model opční 1 (ME)'!K102*('ME Index'!O18/'ME Index'!$E18),0)</f>
        <v>0</v>
      </c>
      <c r="L102" s="104">
        <f>IFERROR('Model opční 1 (ME)'!L102*('ME Index'!P18/'ME Index'!$E18),0)</f>
        <v>0</v>
      </c>
      <c r="M102" s="104">
        <f>IFERROR('Model opční 1 (ME)'!M102*('ME Index'!Q18/'ME Index'!$E18),0)</f>
        <v>0</v>
      </c>
      <c r="N102" s="104">
        <f>IFERROR('Model opční 1 (ME)'!N102*('ME Index'!R18/'ME Index'!$E18),0)</f>
        <v>0</v>
      </c>
      <c r="O102" s="104">
        <f>IFERROR('Model opční 1 (ME)'!O102*('ME Index'!S18/'ME Index'!$E18),0)</f>
        <v>0</v>
      </c>
      <c r="P102" s="104">
        <f>IFERROR('Model opční 1 (ME)'!P102*('ME Index'!T18/'ME Index'!$E18),0)</f>
        <v>0</v>
      </c>
      <c r="Q102" s="104">
        <f>IFERROR('Model opční 1 (ME)'!Q102*('ME Index'!U18/'ME Index'!$E18),0)</f>
        <v>0</v>
      </c>
      <c r="R102" s="104">
        <f>IFERROR('Model opční 1 (ME)'!R102*('ME Index'!V18/'ME Index'!$E18),0)</f>
        <v>0</v>
      </c>
      <c r="S102" s="104">
        <f>IFERROR('Model opční 1 (ME)'!S102*('ME Index'!W18/'ME Index'!$E18),0)</f>
        <v>0</v>
      </c>
      <c r="T102" s="104">
        <f>IFERROR('Model opční 1 (ME)'!T102*('ME Index'!X18/'ME Index'!$E18),0)</f>
        <v>0</v>
      </c>
      <c r="U102" s="104">
        <f>IFERROR('Model opční 1 (ME)'!U102*('ME Index'!Y18/'ME Index'!$E18),0)</f>
        <v>0</v>
      </c>
      <c r="V102" s="104">
        <f>IFERROR('Model opční 1 (ME)'!V102*('ME Index'!Z18/'ME Index'!$E18),0)</f>
        <v>0</v>
      </c>
      <c r="W102" s="104">
        <f>IFERROR('Model opční 1 (ME)'!W102*('ME Index'!AA18/'ME Index'!$E18),0)</f>
        <v>0</v>
      </c>
      <c r="X102" s="104">
        <f>IFERROR('Model opční 1 (ME)'!X102*('ME Index'!AB18/'ME Index'!$E18),0)</f>
        <v>0</v>
      </c>
      <c r="Y102" s="104">
        <f>IFERROR('Model opční 1 (ME)'!Y102*('ME Index'!AC18/'ME Index'!$E18),0)</f>
        <v>0</v>
      </c>
      <c r="Z102" s="104">
        <f>IFERROR('Model opční 1 (ME)'!Z102*('ME Index'!AD18/'ME Index'!$E18),0)</f>
        <v>0</v>
      </c>
      <c r="AA102" s="104">
        <f>IFERROR('Model opční 1 (ME)'!AA102*('ME Index'!AE18/'ME Index'!$E18),0)</f>
        <v>0</v>
      </c>
      <c r="AB102" s="104">
        <f>IFERROR('Model opční 1 (ME)'!AB102*('ME Index'!AF18/'ME Index'!$E18),0)</f>
        <v>0</v>
      </c>
      <c r="AC102" s="104">
        <f>IFERROR('Model opční 1 (ME)'!AC102*('ME Index'!AG18/'ME Index'!$E18),0)</f>
        <v>0</v>
      </c>
      <c r="AD102" s="104">
        <f>IFERROR('Model opční 1 (ME)'!AD102*('ME Index'!AH18/'ME Index'!$E18),0)</f>
        <v>0</v>
      </c>
      <c r="AE102" s="104">
        <f>IFERROR('Model opční 1 (ME)'!AE102*('ME Index'!AI18/'ME Index'!$E18),0)</f>
        <v>0</v>
      </c>
      <c r="AF102" s="104">
        <f>IFERROR('Model opční 1 (ME)'!AF102*('ME Index'!AJ18/'ME Index'!$E18),0)</f>
        <v>0</v>
      </c>
      <c r="AG102" s="104">
        <f>IFERROR('Model opční 1 (ME)'!AG102*('ME Index'!AK18/'ME Index'!$E18),0)</f>
        <v>0</v>
      </c>
      <c r="AH102" s="104">
        <f>IFERROR('Model opční 1 (ME)'!AH102*('ME Index'!AL18/'ME Index'!$E18),0)</f>
        <v>0</v>
      </c>
      <c r="AI102" s="104">
        <f>IFERROR('Model opční 1 (ME)'!AI102*('ME Index'!AM18/'ME Index'!$E18),0)</f>
        <v>0</v>
      </c>
      <c r="AJ102" s="104">
        <f>IFERROR('Model opční 1 (ME)'!AJ102*('ME Index'!AN18/'ME Index'!$E18),0)</f>
        <v>0</v>
      </c>
      <c r="AK102" s="104">
        <f>IFERROR('Model opční 1 (ME)'!AK102*('ME Index'!AO18/'ME Index'!$E18),0)</f>
        <v>0</v>
      </c>
      <c r="AL102" s="24">
        <f t="shared" si="32"/>
        <v>0</v>
      </c>
      <c r="AM102" s="129">
        <f t="shared" si="30"/>
        <v>0</v>
      </c>
      <c r="AN102" s="888">
        <f t="shared" si="31"/>
        <v>0</v>
      </c>
      <c r="AO102" s="888">
        <f t="shared" si="31"/>
        <v>0</v>
      </c>
      <c r="AP102" s="888">
        <f t="shared" si="31"/>
        <v>0</v>
      </c>
      <c r="AQ102" s="889">
        <f t="shared" si="31"/>
        <v>1</v>
      </c>
    </row>
    <row r="103" spans="1:43" x14ac:dyDescent="0.3">
      <c r="A103" s="4">
        <f t="shared" ref="A103:D112" si="33">IF(A61="","",A61)</f>
        <v>9</v>
      </c>
      <c r="B103" s="45" t="str">
        <f t="shared" si="33"/>
        <v>Cestovné</v>
      </c>
      <c r="C103" s="64" t="str">
        <f t="shared" si="33"/>
        <v/>
      </c>
      <c r="D103" s="65" t="str">
        <f t="shared" si="33"/>
        <v/>
      </c>
      <c r="E103" s="104">
        <f>IFERROR('Model opční 1 (ME)'!E103*('ME Index'!I19/'ME Index'!$E19),0)</f>
        <v>0</v>
      </c>
      <c r="F103" s="104">
        <f>IFERROR('Model opční 1 (ME)'!F103*('ME Index'!J19/'ME Index'!$E19),0)</f>
        <v>0</v>
      </c>
      <c r="G103" s="104">
        <f>IFERROR('Model opční 1 (ME)'!G103*('ME Index'!K19/'ME Index'!$E19),0)</f>
        <v>0</v>
      </c>
      <c r="H103" s="104">
        <f>IFERROR('Model opční 1 (ME)'!H103*('ME Index'!L19/'ME Index'!$E19),0)</f>
        <v>0</v>
      </c>
      <c r="I103" s="104">
        <f>IFERROR('Model opční 1 (ME)'!I103*('ME Index'!M19/'ME Index'!$E19),0)</f>
        <v>0</v>
      </c>
      <c r="J103" s="104">
        <f>IFERROR('Model opční 1 (ME)'!J103*('ME Index'!N19/'ME Index'!$E19),0)</f>
        <v>0</v>
      </c>
      <c r="K103" s="104">
        <f>IFERROR('Model opční 1 (ME)'!K103*('ME Index'!O19/'ME Index'!$E19),0)</f>
        <v>0</v>
      </c>
      <c r="L103" s="104">
        <f>IFERROR('Model opční 1 (ME)'!L103*('ME Index'!P19/'ME Index'!$E19),0)</f>
        <v>0</v>
      </c>
      <c r="M103" s="104">
        <f>IFERROR('Model opční 1 (ME)'!M103*('ME Index'!Q19/'ME Index'!$E19),0)</f>
        <v>0</v>
      </c>
      <c r="N103" s="104">
        <f>IFERROR('Model opční 1 (ME)'!N103*('ME Index'!R19/'ME Index'!$E19),0)</f>
        <v>0</v>
      </c>
      <c r="O103" s="104">
        <f>IFERROR('Model opční 1 (ME)'!O103*('ME Index'!S19/'ME Index'!$E19),0)</f>
        <v>0</v>
      </c>
      <c r="P103" s="104">
        <f>IFERROR('Model opční 1 (ME)'!P103*('ME Index'!T19/'ME Index'!$E19),0)</f>
        <v>0</v>
      </c>
      <c r="Q103" s="104">
        <f>IFERROR('Model opční 1 (ME)'!Q103*('ME Index'!U19/'ME Index'!$E19),0)</f>
        <v>0</v>
      </c>
      <c r="R103" s="104">
        <f>IFERROR('Model opční 1 (ME)'!R103*('ME Index'!V19/'ME Index'!$E19),0)</f>
        <v>0</v>
      </c>
      <c r="S103" s="104">
        <f>IFERROR('Model opční 1 (ME)'!S103*('ME Index'!W19/'ME Index'!$E19),0)</f>
        <v>0</v>
      </c>
      <c r="T103" s="104">
        <f>IFERROR('Model opční 1 (ME)'!T103*('ME Index'!X19/'ME Index'!$E19),0)</f>
        <v>0</v>
      </c>
      <c r="U103" s="104">
        <f>IFERROR('Model opční 1 (ME)'!U103*('ME Index'!Y19/'ME Index'!$E19),0)</f>
        <v>0</v>
      </c>
      <c r="V103" s="104">
        <f>IFERROR('Model opční 1 (ME)'!V103*('ME Index'!Z19/'ME Index'!$E19),0)</f>
        <v>0</v>
      </c>
      <c r="W103" s="104">
        <f>IFERROR('Model opční 1 (ME)'!W103*('ME Index'!AA19/'ME Index'!$E19),0)</f>
        <v>0</v>
      </c>
      <c r="X103" s="104">
        <f>IFERROR('Model opční 1 (ME)'!X103*('ME Index'!AB19/'ME Index'!$E19),0)</f>
        <v>0</v>
      </c>
      <c r="Y103" s="104">
        <f>IFERROR('Model opční 1 (ME)'!Y103*('ME Index'!AC19/'ME Index'!$E19),0)</f>
        <v>0</v>
      </c>
      <c r="Z103" s="104">
        <f>IFERROR('Model opční 1 (ME)'!Z103*('ME Index'!AD19/'ME Index'!$E19),0)</f>
        <v>0</v>
      </c>
      <c r="AA103" s="104">
        <f>IFERROR('Model opční 1 (ME)'!AA103*('ME Index'!AE19/'ME Index'!$E19),0)</f>
        <v>0</v>
      </c>
      <c r="AB103" s="104">
        <f>IFERROR('Model opční 1 (ME)'!AB103*('ME Index'!AF19/'ME Index'!$E19),0)</f>
        <v>0</v>
      </c>
      <c r="AC103" s="104">
        <f>IFERROR('Model opční 1 (ME)'!AC103*('ME Index'!AG19/'ME Index'!$E19),0)</f>
        <v>0</v>
      </c>
      <c r="AD103" s="104">
        <f>IFERROR('Model opční 1 (ME)'!AD103*('ME Index'!AH19/'ME Index'!$E19),0)</f>
        <v>0</v>
      </c>
      <c r="AE103" s="104">
        <f>IFERROR('Model opční 1 (ME)'!AE103*('ME Index'!AI19/'ME Index'!$E19),0)</f>
        <v>0</v>
      </c>
      <c r="AF103" s="104">
        <f>IFERROR('Model opční 1 (ME)'!AF103*('ME Index'!AJ19/'ME Index'!$E19),0)</f>
        <v>0</v>
      </c>
      <c r="AG103" s="104">
        <f>IFERROR('Model opční 1 (ME)'!AG103*('ME Index'!AK19/'ME Index'!$E19),0)</f>
        <v>0</v>
      </c>
      <c r="AH103" s="104">
        <f>IFERROR('Model opční 1 (ME)'!AH103*('ME Index'!AL19/'ME Index'!$E19),0)</f>
        <v>0</v>
      </c>
      <c r="AI103" s="104">
        <f>IFERROR('Model opční 1 (ME)'!AI103*('ME Index'!AM19/'ME Index'!$E19),0)</f>
        <v>0</v>
      </c>
      <c r="AJ103" s="104">
        <f>IFERROR('Model opční 1 (ME)'!AJ103*('ME Index'!AN19/'ME Index'!$E19),0)</f>
        <v>0</v>
      </c>
      <c r="AK103" s="104">
        <f>IFERROR('Model opční 1 (ME)'!AK103*('ME Index'!AO19/'ME Index'!$E19),0)</f>
        <v>0</v>
      </c>
      <c r="AL103" s="24">
        <f t="shared" si="32"/>
        <v>0</v>
      </c>
      <c r="AM103" s="129">
        <f t="shared" si="30"/>
        <v>0</v>
      </c>
      <c r="AN103" s="888">
        <f t="shared" ref="AN103:AQ112" si="34">AN19</f>
        <v>0</v>
      </c>
      <c r="AO103" s="888">
        <f t="shared" si="34"/>
        <v>0</v>
      </c>
      <c r="AP103" s="888">
        <f t="shared" si="34"/>
        <v>0</v>
      </c>
      <c r="AQ103" s="889">
        <f t="shared" si="34"/>
        <v>1</v>
      </c>
    </row>
    <row r="104" spans="1:43" x14ac:dyDescent="0.3">
      <c r="A104" s="4">
        <f t="shared" si="33"/>
        <v>10</v>
      </c>
      <c r="B104" s="45" t="str">
        <f t="shared" si="33"/>
        <v>Úhrada za použití dopravní cesty</v>
      </c>
      <c r="C104" s="64" t="str">
        <f t="shared" si="33"/>
        <v/>
      </c>
      <c r="D104" s="65" t="str">
        <f t="shared" si="33"/>
        <v/>
      </c>
      <c r="E104" s="104">
        <f>IFERROR('Model opční 1 (ME)'!E104*('ME Index'!I20/'ME Index'!$E20),0)</f>
        <v>0</v>
      </c>
      <c r="F104" s="104">
        <f>IFERROR('Model opční 1 (ME)'!F104*('ME Index'!J20/'ME Index'!$E20),0)</f>
        <v>0</v>
      </c>
      <c r="G104" s="104">
        <f>IFERROR('Model opční 1 (ME)'!G104*('ME Index'!K20/'ME Index'!$E20),0)</f>
        <v>0</v>
      </c>
      <c r="H104" s="104">
        <f>IFERROR('Model opční 1 (ME)'!H104*('ME Index'!L20/'ME Index'!$E20),0)</f>
        <v>0</v>
      </c>
      <c r="I104" s="104">
        <f>IFERROR('Model opční 1 (ME)'!I104*('ME Index'!M20/'ME Index'!$E20),0)</f>
        <v>0</v>
      </c>
      <c r="J104" s="104">
        <f>IFERROR('Model opční 1 (ME)'!J104*('ME Index'!N20/'ME Index'!$E20),0)</f>
        <v>0</v>
      </c>
      <c r="K104" s="104">
        <f>IFERROR('Model opční 1 (ME)'!K104*('ME Index'!O20/'ME Index'!$E20),0)</f>
        <v>0</v>
      </c>
      <c r="L104" s="104">
        <f>IFERROR('Model opční 1 (ME)'!L104*('ME Index'!P20/'ME Index'!$E20),0)</f>
        <v>0</v>
      </c>
      <c r="M104" s="104">
        <f>IFERROR('Model opční 1 (ME)'!M104*('ME Index'!Q20/'ME Index'!$E20),0)</f>
        <v>0</v>
      </c>
      <c r="N104" s="104">
        <f>IFERROR('Model opční 1 (ME)'!N104*('ME Index'!R20/'ME Index'!$E20),0)</f>
        <v>0</v>
      </c>
      <c r="O104" s="104">
        <f>IFERROR('Model opční 1 (ME)'!O104*('ME Index'!S20/'ME Index'!$E20),0)</f>
        <v>0</v>
      </c>
      <c r="P104" s="104">
        <f>IFERROR('Model opční 1 (ME)'!P104*('ME Index'!T20/'ME Index'!$E20),0)</f>
        <v>0</v>
      </c>
      <c r="Q104" s="104">
        <f>IFERROR('Model opční 1 (ME)'!Q104*('ME Index'!U20/'ME Index'!$E20),0)</f>
        <v>0</v>
      </c>
      <c r="R104" s="104">
        <f>IFERROR('Model opční 1 (ME)'!R104*('ME Index'!V20/'ME Index'!$E20),0)</f>
        <v>0</v>
      </c>
      <c r="S104" s="104">
        <f>IFERROR('Model opční 1 (ME)'!S104*('ME Index'!W20/'ME Index'!$E20),0)</f>
        <v>0</v>
      </c>
      <c r="T104" s="104">
        <f>IFERROR('Model opční 1 (ME)'!T104*('ME Index'!X20/'ME Index'!$E20),0)</f>
        <v>0</v>
      </c>
      <c r="U104" s="104">
        <f>IFERROR('Model opční 1 (ME)'!U104*('ME Index'!Y20/'ME Index'!$E20),0)</f>
        <v>0</v>
      </c>
      <c r="V104" s="104">
        <f>IFERROR('Model opční 1 (ME)'!V104*('ME Index'!Z20/'ME Index'!$E20),0)</f>
        <v>0</v>
      </c>
      <c r="W104" s="104">
        <f>IFERROR('Model opční 1 (ME)'!W104*('ME Index'!AA20/'ME Index'!$E20),0)</f>
        <v>0</v>
      </c>
      <c r="X104" s="104">
        <f>IFERROR('Model opční 1 (ME)'!X104*('ME Index'!AB20/'ME Index'!$E20),0)</f>
        <v>0</v>
      </c>
      <c r="Y104" s="104">
        <f>IFERROR('Model opční 1 (ME)'!Y104*('ME Index'!AC20/'ME Index'!$E20),0)</f>
        <v>0</v>
      </c>
      <c r="Z104" s="104">
        <f>IFERROR('Model opční 1 (ME)'!Z104*('ME Index'!AD20/'ME Index'!$E20),0)</f>
        <v>0</v>
      </c>
      <c r="AA104" s="104">
        <f>IFERROR('Model opční 1 (ME)'!AA104*('ME Index'!AE20/'ME Index'!$E20),0)</f>
        <v>0</v>
      </c>
      <c r="AB104" s="104">
        <f>IFERROR('Model opční 1 (ME)'!AB104*('ME Index'!AF20/'ME Index'!$E20),0)</f>
        <v>0</v>
      </c>
      <c r="AC104" s="104">
        <f>IFERROR('Model opční 1 (ME)'!AC104*('ME Index'!AG20/'ME Index'!$E20),0)</f>
        <v>0</v>
      </c>
      <c r="AD104" s="104">
        <f>IFERROR('Model opční 1 (ME)'!AD104*('ME Index'!AH20/'ME Index'!$E20),0)</f>
        <v>0</v>
      </c>
      <c r="AE104" s="104">
        <f>IFERROR('Model opční 1 (ME)'!AE104*('ME Index'!AI20/'ME Index'!$E20),0)</f>
        <v>0</v>
      </c>
      <c r="AF104" s="104">
        <f>IFERROR('Model opční 1 (ME)'!AF104*('ME Index'!AJ20/'ME Index'!$E20),0)</f>
        <v>0</v>
      </c>
      <c r="AG104" s="104">
        <f>IFERROR('Model opční 1 (ME)'!AG104*('ME Index'!AK20/'ME Index'!$E20),0)</f>
        <v>0</v>
      </c>
      <c r="AH104" s="104">
        <f>IFERROR('Model opční 1 (ME)'!AH104*('ME Index'!AL20/'ME Index'!$E20),0)</f>
        <v>0</v>
      </c>
      <c r="AI104" s="104">
        <f>IFERROR('Model opční 1 (ME)'!AI104*('ME Index'!AM20/'ME Index'!$E20),0)</f>
        <v>0</v>
      </c>
      <c r="AJ104" s="104">
        <f>IFERROR('Model opční 1 (ME)'!AJ104*('ME Index'!AN20/'ME Index'!$E20),0)</f>
        <v>0</v>
      </c>
      <c r="AK104" s="104">
        <f>IFERROR('Model opční 1 (ME)'!AK104*('ME Index'!AO20/'ME Index'!$E20),0)</f>
        <v>0</v>
      </c>
      <c r="AL104" s="24">
        <f t="shared" si="32"/>
        <v>0</v>
      </c>
      <c r="AM104" s="129">
        <f t="shared" si="30"/>
        <v>0</v>
      </c>
      <c r="AN104" s="888">
        <f t="shared" si="34"/>
        <v>1</v>
      </c>
      <c r="AO104" s="888">
        <f t="shared" si="34"/>
        <v>0</v>
      </c>
      <c r="AP104" s="888">
        <f t="shared" si="34"/>
        <v>0</v>
      </c>
      <c r="AQ104" s="889">
        <f t="shared" si="34"/>
        <v>0</v>
      </c>
    </row>
    <row r="105" spans="1:43" x14ac:dyDescent="0.3">
      <c r="A105" s="4">
        <f t="shared" si="33"/>
        <v>11</v>
      </c>
      <c r="B105" s="45" t="str">
        <f t="shared" si="33"/>
        <v>Úhrada za použití ostatní infrastruktury</v>
      </c>
      <c r="C105" s="64" t="str">
        <f t="shared" si="33"/>
        <v/>
      </c>
      <c r="D105" s="65" t="str">
        <f t="shared" si="33"/>
        <v/>
      </c>
      <c r="E105" s="104">
        <f>IFERROR('Model opční 1 (ME)'!E105*('ME Index'!I21/'ME Index'!$E21),0)</f>
        <v>0</v>
      </c>
      <c r="F105" s="104">
        <f>IFERROR('Model opční 1 (ME)'!F105*('ME Index'!J21/'ME Index'!$E21),0)</f>
        <v>0</v>
      </c>
      <c r="G105" s="104">
        <f>IFERROR('Model opční 1 (ME)'!G105*('ME Index'!K21/'ME Index'!$E21),0)</f>
        <v>0</v>
      </c>
      <c r="H105" s="104">
        <f>IFERROR('Model opční 1 (ME)'!H105*('ME Index'!L21/'ME Index'!$E21),0)</f>
        <v>0</v>
      </c>
      <c r="I105" s="104">
        <f>IFERROR('Model opční 1 (ME)'!I105*('ME Index'!M21/'ME Index'!$E21),0)</f>
        <v>0</v>
      </c>
      <c r="J105" s="104">
        <f>IFERROR('Model opční 1 (ME)'!J105*('ME Index'!N21/'ME Index'!$E21),0)</f>
        <v>0</v>
      </c>
      <c r="K105" s="104">
        <f>IFERROR('Model opční 1 (ME)'!K105*('ME Index'!O21/'ME Index'!$E21),0)</f>
        <v>0</v>
      </c>
      <c r="L105" s="104">
        <f>IFERROR('Model opční 1 (ME)'!L105*('ME Index'!P21/'ME Index'!$E21),0)</f>
        <v>0</v>
      </c>
      <c r="M105" s="104">
        <f>IFERROR('Model opční 1 (ME)'!M105*('ME Index'!Q21/'ME Index'!$E21),0)</f>
        <v>0</v>
      </c>
      <c r="N105" s="104">
        <f>IFERROR('Model opční 1 (ME)'!N105*('ME Index'!R21/'ME Index'!$E21),0)</f>
        <v>0</v>
      </c>
      <c r="O105" s="104">
        <f>IFERROR('Model opční 1 (ME)'!O105*('ME Index'!S21/'ME Index'!$E21),0)</f>
        <v>0</v>
      </c>
      <c r="P105" s="104">
        <f>IFERROR('Model opční 1 (ME)'!P105*('ME Index'!T21/'ME Index'!$E21),0)</f>
        <v>0</v>
      </c>
      <c r="Q105" s="104">
        <f>IFERROR('Model opční 1 (ME)'!Q105*('ME Index'!U21/'ME Index'!$E21),0)</f>
        <v>0</v>
      </c>
      <c r="R105" s="104">
        <f>IFERROR('Model opční 1 (ME)'!R105*('ME Index'!V21/'ME Index'!$E21),0)</f>
        <v>0</v>
      </c>
      <c r="S105" s="104">
        <f>IFERROR('Model opční 1 (ME)'!S105*('ME Index'!W21/'ME Index'!$E21),0)</f>
        <v>0</v>
      </c>
      <c r="T105" s="104">
        <f>IFERROR('Model opční 1 (ME)'!T105*('ME Index'!X21/'ME Index'!$E21),0)</f>
        <v>0</v>
      </c>
      <c r="U105" s="104">
        <f>IFERROR('Model opční 1 (ME)'!U105*('ME Index'!Y21/'ME Index'!$E21),0)</f>
        <v>0</v>
      </c>
      <c r="V105" s="104">
        <f>IFERROR('Model opční 1 (ME)'!V105*('ME Index'!Z21/'ME Index'!$E21),0)</f>
        <v>0</v>
      </c>
      <c r="W105" s="104">
        <f>IFERROR('Model opční 1 (ME)'!W105*('ME Index'!AA21/'ME Index'!$E21),0)</f>
        <v>0</v>
      </c>
      <c r="X105" s="104">
        <f>IFERROR('Model opční 1 (ME)'!X105*('ME Index'!AB21/'ME Index'!$E21),0)</f>
        <v>0</v>
      </c>
      <c r="Y105" s="104">
        <f>IFERROR('Model opční 1 (ME)'!Y105*('ME Index'!AC21/'ME Index'!$E21),0)</f>
        <v>0</v>
      </c>
      <c r="Z105" s="104">
        <f>IFERROR('Model opční 1 (ME)'!Z105*('ME Index'!AD21/'ME Index'!$E21),0)</f>
        <v>0</v>
      </c>
      <c r="AA105" s="104">
        <f>IFERROR('Model opční 1 (ME)'!AA105*('ME Index'!AE21/'ME Index'!$E21),0)</f>
        <v>0</v>
      </c>
      <c r="AB105" s="104">
        <f>IFERROR('Model opční 1 (ME)'!AB105*('ME Index'!AF21/'ME Index'!$E21),0)</f>
        <v>0</v>
      </c>
      <c r="AC105" s="104">
        <f>IFERROR('Model opční 1 (ME)'!AC105*('ME Index'!AG21/'ME Index'!$E21),0)</f>
        <v>0</v>
      </c>
      <c r="AD105" s="104">
        <f>IFERROR('Model opční 1 (ME)'!AD105*('ME Index'!AH21/'ME Index'!$E21),0)</f>
        <v>0</v>
      </c>
      <c r="AE105" s="104">
        <f>IFERROR('Model opční 1 (ME)'!AE105*('ME Index'!AI21/'ME Index'!$E21),0)</f>
        <v>0</v>
      </c>
      <c r="AF105" s="104">
        <f>IFERROR('Model opční 1 (ME)'!AF105*('ME Index'!AJ21/'ME Index'!$E21),0)</f>
        <v>0</v>
      </c>
      <c r="AG105" s="104">
        <f>IFERROR('Model opční 1 (ME)'!AG105*('ME Index'!AK21/'ME Index'!$E21),0)</f>
        <v>0</v>
      </c>
      <c r="AH105" s="104">
        <f>IFERROR('Model opční 1 (ME)'!AH105*('ME Index'!AL21/'ME Index'!$E21),0)</f>
        <v>0</v>
      </c>
      <c r="AI105" s="104">
        <f>IFERROR('Model opční 1 (ME)'!AI105*('ME Index'!AM21/'ME Index'!$E21),0)</f>
        <v>0</v>
      </c>
      <c r="AJ105" s="104">
        <f>IFERROR('Model opční 1 (ME)'!AJ105*('ME Index'!AN21/'ME Index'!$E21),0)</f>
        <v>0</v>
      </c>
      <c r="AK105" s="104">
        <f>IFERROR('Model opční 1 (ME)'!AK105*('ME Index'!AO21/'ME Index'!$E21),0)</f>
        <v>0</v>
      </c>
      <c r="AL105" s="24">
        <f t="shared" si="32"/>
        <v>0</v>
      </c>
      <c r="AM105" s="129">
        <f t="shared" si="30"/>
        <v>0</v>
      </c>
      <c r="AN105" s="888">
        <f t="shared" si="34"/>
        <v>1</v>
      </c>
      <c r="AO105" s="888">
        <f t="shared" si="34"/>
        <v>0</v>
      </c>
      <c r="AP105" s="888">
        <f t="shared" si="34"/>
        <v>0</v>
      </c>
      <c r="AQ105" s="889">
        <f t="shared" si="34"/>
        <v>0</v>
      </c>
    </row>
    <row r="106" spans="1:43" x14ac:dyDescent="0.3">
      <c r="A106" s="4">
        <f t="shared" si="33"/>
        <v>12</v>
      </c>
      <c r="B106" s="45" t="str">
        <f t="shared" si="33"/>
        <v>Ostatní přímé náklady</v>
      </c>
      <c r="C106" s="64" t="str">
        <f t="shared" si="33"/>
        <v>12.1</v>
      </c>
      <c r="D106" s="65" t="str">
        <f t="shared" si="33"/>
        <v>Finanční náklady</v>
      </c>
      <c r="E106" s="104">
        <f>IFERROR('Model opční 1 (ME)'!E106*('ME Index'!I22/'ME Index'!$E22),0)</f>
        <v>0</v>
      </c>
      <c r="F106" s="104">
        <f>IFERROR('Model opční 1 (ME)'!F106*('ME Index'!J22/'ME Index'!$E22),0)</f>
        <v>0</v>
      </c>
      <c r="G106" s="104">
        <f>IFERROR('Model opční 1 (ME)'!G106*('ME Index'!K22/'ME Index'!$E22),0)</f>
        <v>0</v>
      </c>
      <c r="H106" s="104">
        <f>IFERROR('Model opční 1 (ME)'!H106*('ME Index'!L22/'ME Index'!$E22),0)</f>
        <v>0</v>
      </c>
      <c r="I106" s="104">
        <f>IFERROR('Model opční 1 (ME)'!I106*('ME Index'!M22/'ME Index'!$E22),0)</f>
        <v>0</v>
      </c>
      <c r="J106" s="104">
        <f>IFERROR('Model opční 1 (ME)'!J106*('ME Index'!N22/'ME Index'!$E22),0)</f>
        <v>0</v>
      </c>
      <c r="K106" s="104">
        <f>IFERROR('Model opční 1 (ME)'!K106*('ME Index'!O22/'ME Index'!$E22),0)</f>
        <v>0</v>
      </c>
      <c r="L106" s="104">
        <f>IFERROR('Model opční 1 (ME)'!L106*('ME Index'!P22/'ME Index'!$E22),0)</f>
        <v>0</v>
      </c>
      <c r="M106" s="104">
        <f>IFERROR('Model opční 1 (ME)'!M106*('ME Index'!Q22/'ME Index'!$E22),0)</f>
        <v>0</v>
      </c>
      <c r="N106" s="104">
        <f>IFERROR('Model opční 1 (ME)'!N106*('ME Index'!R22/'ME Index'!$E22),0)</f>
        <v>0</v>
      </c>
      <c r="O106" s="104">
        <f>IFERROR('Model opční 1 (ME)'!O106*('ME Index'!S22/'ME Index'!$E22),0)</f>
        <v>0</v>
      </c>
      <c r="P106" s="104">
        <f>IFERROR('Model opční 1 (ME)'!P106*('ME Index'!T22/'ME Index'!$E22),0)</f>
        <v>0</v>
      </c>
      <c r="Q106" s="104">
        <f>IFERROR('Model opční 1 (ME)'!Q106*('ME Index'!U22/'ME Index'!$E22),0)</f>
        <v>0</v>
      </c>
      <c r="R106" s="104">
        <f>IFERROR('Model opční 1 (ME)'!R106*('ME Index'!V22/'ME Index'!$E22),0)</f>
        <v>0</v>
      </c>
      <c r="S106" s="104">
        <f>IFERROR('Model opční 1 (ME)'!S106*('ME Index'!W22/'ME Index'!$E22),0)</f>
        <v>0</v>
      </c>
      <c r="T106" s="104">
        <f>IFERROR('Model opční 1 (ME)'!T106*('ME Index'!X22/'ME Index'!$E22),0)</f>
        <v>0</v>
      </c>
      <c r="U106" s="104">
        <f>IFERROR('Model opční 1 (ME)'!U106*('ME Index'!Y22/'ME Index'!$E22),0)</f>
        <v>0</v>
      </c>
      <c r="V106" s="104">
        <f>IFERROR('Model opční 1 (ME)'!V106*('ME Index'!Z22/'ME Index'!$E22),0)</f>
        <v>0</v>
      </c>
      <c r="W106" s="104">
        <f>IFERROR('Model opční 1 (ME)'!W106*('ME Index'!AA22/'ME Index'!$E22),0)</f>
        <v>0</v>
      </c>
      <c r="X106" s="104">
        <f>IFERROR('Model opční 1 (ME)'!X106*('ME Index'!AB22/'ME Index'!$E22),0)</f>
        <v>0</v>
      </c>
      <c r="Y106" s="104">
        <f>IFERROR('Model opční 1 (ME)'!Y106*('ME Index'!AC22/'ME Index'!$E22),0)</f>
        <v>0</v>
      </c>
      <c r="Z106" s="104">
        <f>IFERROR('Model opční 1 (ME)'!Z106*('ME Index'!AD22/'ME Index'!$E22),0)</f>
        <v>0</v>
      </c>
      <c r="AA106" s="104">
        <f>IFERROR('Model opční 1 (ME)'!AA106*('ME Index'!AE22/'ME Index'!$E22),0)</f>
        <v>0</v>
      </c>
      <c r="AB106" s="104">
        <f>IFERROR('Model opční 1 (ME)'!AB106*('ME Index'!AF22/'ME Index'!$E22),0)</f>
        <v>0</v>
      </c>
      <c r="AC106" s="104">
        <f>IFERROR('Model opční 1 (ME)'!AC106*('ME Index'!AG22/'ME Index'!$E22),0)</f>
        <v>0</v>
      </c>
      <c r="AD106" s="104">
        <f>IFERROR('Model opční 1 (ME)'!AD106*('ME Index'!AH22/'ME Index'!$E22),0)</f>
        <v>0</v>
      </c>
      <c r="AE106" s="104">
        <f>IFERROR('Model opční 1 (ME)'!AE106*('ME Index'!AI22/'ME Index'!$E22),0)</f>
        <v>0</v>
      </c>
      <c r="AF106" s="104">
        <f>IFERROR('Model opční 1 (ME)'!AF106*('ME Index'!AJ22/'ME Index'!$E22),0)</f>
        <v>0</v>
      </c>
      <c r="AG106" s="104">
        <f>IFERROR('Model opční 1 (ME)'!AG106*('ME Index'!AK22/'ME Index'!$E22),0)</f>
        <v>0</v>
      </c>
      <c r="AH106" s="104">
        <f>IFERROR('Model opční 1 (ME)'!AH106*('ME Index'!AL22/'ME Index'!$E22),0)</f>
        <v>0</v>
      </c>
      <c r="AI106" s="104">
        <f>IFERROR('Model opční 1 (ME)'!AI106*('ME Index'!AM22/'ME Index'!$E22),0)</f>
        <v>0</v>
      </c>
      <c r="AJ106" s="104">
        <f>IFERROR('Model opční 1 (ME)'!AJ106*('ME Index'!AN22/'ME Index'!$E22),0)</f>
        <v>0</v>
      </c>
      <c r="AK106" s="104">
        <f>IFERROR('Model opční 1 (ME)'!AK106*('ME Index'!AO22/'ME Index'!$E22),0)</f>
        <v>0</v>
      </c>
      <c r="AL106" s="24">
        <f t="shared" si="32"/>
        <v>0</v>
      </c>
      <c r="AM106" s="129">
        <f t="shared" si="30"/>
        <v>0</v>
      </c>
      <c r="AN106" s="888">
        <f t="shared" si="34"/>
        <v>0</v>
      </c>
      <c r="AO106" s="888">
        <f t="shared" si="34"/>
        <v>0</v>
      </c>
      <c r="AP106" s="888">
        <f t="shared" si="34"/>
        <v>1</v>
      </c>
      <c r="AQ106" s="889">
        <f t="shared" si="34"/>
        <v>0</v>
      </c>
    </row>
    <row r="107" spans="1:43" x14ac:dyDescent="0.3">
      <c r="A107" s="4" t="str">
        <f t="shared" si="33"/>
        <v/>
      </c>
      <c r="B107" s="45" t="str">
        <f t="shared" si="33"/>
        <v/>
      </c>
      <c r="C107" s="64" t="str">
        <f t="shared" si="33"/>
        <v>12.2</v>
      </c>
      <c r="D107" s="65" t="str">
        <f t="shared" si="33"/>
        <v>Ostatní</v>
      </c>
      <c r="E107" s="104">
        <f>IFERROR('Model opční 1 (ME)'!E107*('ME Index'!I23/'ME Index'!$E23),0)</f>
        <v>0</v>
      </c>
      <c r="F107" s="104">
        <f>IFERROR('Model opční 1 (ME)'!F107*('ME Index'!J23/'ME Index'!$E23),0)</f>
        <v>0</v>
      </c>
      <c r="G107" s="104">
        <f>IFERROR('Model opční 1 (ME)'!G107*('ME Index'!K23/'ME Index'!$E23),0)</f>
        <v>0</v>
      </c>
      <c r="H107" s="104">
        <f>IFERROR('Model opční 1 (ME)'!H107*('ME Index'!L23/'ME Index'!$E23),0)</f>
        <v>0</v>
      </c>
      <c r="I107" s="104">
        <f>IFERROR('Model opční 1 (ME)'!I107*('ME Index'!M23/'ME Index'!$E23),0)</f>
        <v>0</v>
      </c>
      <c r="J107" s="104">
        <f>IFERROR('Model opční 1 (ME)'!J107*('ME Index'!N23/'ME Index'!$E23),0)</f>
        <v>0</v>
      </c>
      <c r="K107" s="104">
        <f>IFERROR('Model opční 1 (ME)'!K107*('ME Index'!O23/'ME Index'!$E23),0)</f>
        <v>0</v>
      </c>
      <c r="L107" s="104">
        <f>IFERROR('Model opční 1 (ME)'!L107*('ME Index'!P23/'ME Index'!$E23),0)</f>
        <v>0</v>
      </c>
      <c r="M107" s="104">
        <f>IFERROR('Model opční 1 (ME)'!M107*('ME Index'!Q23/'ME Index'!$E23),0)</f>
        <v>0</v>
      </c>
      <c r="N107" s="104">
        <f>IFERROR('Model opční 1 (ME)'!N107*('ME Index'!R23/'ME Index'!$E23),0)</f>
        <v>0</v>
      </c>
      <c r="O107" s="104">
        <f>IFERROR('Model opční 1 (ME)'!O107*('ME Index'!S23/'ME Index'!$E23),0)</f>
        <v>0</v>
      </c>
      <c r="P107" s="104">
        <f>IFERROR('Model opční 1 (ME)'!P107*('ME Index'!T23/'ME Index'!$E23),0)</f>
        <v>0</v>
      </c>
      <c r="Q107" s="104">
        <f>IFERROR('Model opční 1 (ME)'!Q107*('ME Index'!U23/'ME Index'!$E23),0)</f>
        <v>0</v>
      </c>
      <c r="R107" s="104">
        <f>IFERROR('Model opční 1 (ME)'!R107*('ME Index'!V23/'ME Index'!$E23),0)</f>
        <v>0</v>
      </c>
      <c r="S107" s="104">
        <f>IFERROR('Model opční 1 (ME)'!S107*('ME Index'!W23/'ME Index'!$E23),0)</f>
        <v>0</v>
      </c>
      <c r="T107" s="104">
        <f>IFERROR('Model opční 1 (ME)'!T107*('ME Index'!X23/'ME Index'!$E23),0)</f>
        <v>0</v>
      </c>
      <c r="U107" s="104">
        <f>IFERROR('Model opční 1 (ME)'!U107*('ME Index'!Y23/'ME Index'!$E23),0)</f>
        <v>0</v>
      </c>
      <c r="V107" s="104">
        <f>IFERROR('Model opční 1 (ME)'!V107*('ME Index'!Z23/'ME Index'!$E23),0)</f>
        <v>0</v>
      </c>
      <c r="W107" s="104">
        <f>IFERROR('Model opční 1 (ME)'!W107*('ME Index'!AA23/'ME Index'!$E23),0)</f>
        <v>0</v>
      </c>
      <c r="X107" s="104">
        <f>IFERROR('Model opční 1 (ME)'!X107*('ME Index'!AB23/'ME Index'!$E23),0)</f>
        <v>0</v>
      </c>
      <c r="Y107" s="104">
        <f>IFERROR('Model opční 1 (ME)'!Y107*('ME Index'!AC23/'ME Index'!$E23),0)</f>
        <v>0</v>
      </c>
      <c r="Z107" s="104">
        <f>IFERROR('Model opční 1 (ME)'!Z107*('ME Index'!AD23/'ME Index'!$E23),0)</f>
        <v>0</v>
      </c>
      <c r="AA107" s="104">
        <f>IFERROR('Model opční 1 (ME)'!AA107*('ME Index'!AE23/'ME Index'!$E23),0)</f>
        <v>0</v>
      </c>
      <c r="AB107" s="104">
        <f>IFERROR('Model opční 1 (ME)'!AB107*('ME Index'!AF23/'ME Index'!$E23),0)</f>
        <v>0</v>
      </c>
      <c r="AC107" s="104">
        <f>IFERROR('Model opční 1 (ME)'!AC107*('ME Index'!AG23/'ME Index'!$E23),0)</f>
        <v>0</v>
      </c>
      <c r="AD107" s="104">
        <f>IFERROR('Model opční 1 (ME)'!AD107*('ME Index'!AH23/'ME Index'!$E23),0)</f>
        <v>0</v>
      </c>
      <c r="AE107" s="104">
        <f>IFERROR('Model opční 1 (ME)'!AE107*('ME Index'!AI23/'ME Index'!$E23),0)</f>
        <v>0</v>
      </c>
      <c r="AF107" s="104">
        <f>IFERROR('Model opční 1 (ME)'!AF107*('ME Index'!AJ23/'ME Index'!$E23),0)</f>
        <v>0</v>
      </c>
      <c r="AG107" s="104">
        <f>IFERROR('Model opční 1 (ME)'!AG107*('ME Index'!AK23/'ME Index'!$E23),0)</f>
        <v>0</v>
      </c>
      <c r="AH107" s="104">
        <f>IFERROR('Model opční 1 (ME)'!AH107*('ME Index'!AL23/'ME Index'!$E23),0)</f>
        <v>0</v>
      </c>
      <c r="AI107" s="104">
        <f>IFERROR('Model opční 1 (ME)'!AI107*('ME Index'!AM23/'ME Index'!$E23),0)</f>
        <v>0</v>
      </c>
      <c r="AJ107" s="104">
        <f>IFERROR('Model opční 1 (ME)'!AJ107*('ME Index'!AN23/'ME Index'!$E23),0)</f>
        <v>0</v>
      </c>
      <c r="AK107" s="104">
        <f>IFERROR('Model opční 1 (ME)'!AK107*('ME Index'!AO23/'ME Index'!$E23),0)</f>
        <v>0</v>
      </c>
      <c r="AL107" s="24">
        <f t="shared" si="32"/>
        <v>0</v>
      </c>
      <c r="AM107" s="129">
        <f t="shared" si="30"/>
        <v>0</v>
      </c>
      <c r="AN107" s="888">
        <f t="shared" si="34"/>
        <v>0</v>
      </c>
      <c r="AO107" s="888">
        <f t="shared" si="34"/>
        <v>0</v>
      </c>
      <c r="AP107" s="888">
        <f t="shared" si="34"/>
        <v>0</v>
      </c>
      <c r="AQ107" s="889">
        <f t="shared" si="34"/>
        <v>1</v>
      </c>
    </row>
    <row r="108" spans="1:43" x14ac:dyDescent="0.3">
      <c r="A108" s="4">
        <f t="shared" si="33"/>
        <v>13</v>
      </c>
      <c r="B108" s="45" t="str">
        <f t="shared" si="33"/>
        <v>Ostatní služby</v>
      </c>
      <c r="C108" s="340" t="str">
        <f t="shared" si="33"/>
        <v>13.1</v>
      </c>
      <c r="D108" s="65" t="str">
        <f t="shared" si="33"/>
        <v>Ostraha</v>
      </c>
      <c r="E108" s="104">
        <f>IFERROR('Model opční 1 (ME)'!E108*('ME Index'!I24/'ME Index'!$E24),0)</f>
        <v>0</v>
      </c>
      <c r="F108" s="104">
        <f>IFERROR('Model opční 1 (ME)'!F108*('ME Index'!J24/'ME Index'!$E24),0)</f>
        <v>0</v>
      </c>
      <c r="G108" s="104">
        <f>IFERROR('Model opční 1 (ME)'!G108*('ME Index'!K24/'ME Index'!$E24),0)</f>
        <v>0</v>
      </c>
      <c r="H108" s="104">
        <f>IFERROR('Model opční 1 (ME)'!H108*('ME Index'!L24/'ME Index'!$E24),0)</f>
        <v>0</v>
      </c>
      <c r="I108" s="104">
        <f>IFERROR('Model opční 1 (ME)'!I108*('ME Index'!M24/'ME Index'!$E24),0)</f>
        <v>0</v>
      </c>
      <c r="J108" s="104">
        <f>IFERROR('Model opční 1 (ME)'!J108*('ME Index'!N24/'ME Index'!$E24),0)</f>
        <v>0</v>
      </c>
      <c r="K108" s="104">
        <f>IFERROR('Model opční 1 (ME)'!K108*('ME Index'!O24/'ME Index'!$E24),0)</f>
        <v>0</v>
      </c>
      <c r="L108" s="104">
        <f>IFERROR('Model opční 1 (ME)'!L108*('ME Index'!P24/'ME Index'!$E24),0)</f>
        <v>0</v>
      </c>
      <c r="M108" s="104">
        <f>IFERROR('Model opční 1 (ME)'!M108*('ME Index'!Q24/'ME Index'!$E24),0)</f>
        <v>0</v>
      </c>
      <c r="N108" s="104">
        <f>IFERROR('Model opční 1 (ME)'!N108*('ME Index'!R24/'ME Index'!$E24),0)</f>
        <v>0</v>
      </c>
      <c r="O108" s="104">
        <f>IFERROR('Model opční 1 (ME)'!O108*('ME Index'!S24/'ME Index'!$E24),0)</f>
        <v>0</v>
      </c>
      <c r="P108" s="104">
        <f>IFERROR('Model opční 1 (ME)'!P108*('ME Index'!T24/'ME Index'!$E24),0)</f>
        <v>0</v>
      </c>
      <c r="Q108" s="104">
        <f>IFERROR('Model opční 1 (ME)'!Q108*('ME Index'!U24/'ME Index'!$E24),0)</f>
        <v>0</v>
      </c>
      <c r="R108" s="104">
        <f>IFERROR('Model opční 1 (ME)'!R108*('ME Index'!V24/'ME Index'!$E24),0)</f>
        <v>0</v>
      </c>
      <c r="S108" s="104">
        <f>IFERROR('Model opční 1 (ME)'!S108*('ME Index'!W24/'ME Index'!$E24),0)</f>
        <v>0</v>
      </c>
      <c r="T108" s="104">
        <f>IFERROR('Model opční 1 (ME)'!T108*('ME Index'!X24/'ME Index'!$E24),0)</f>
        <v>0</v>
      </c>
      <c r="U108" s="104">
        <f>IFERROR('Model opční 1 (ME)'!U108*('ME Index'!Y24/'ME Index'!$E24),0)</f>
        <v>0</v>
      </c>
      <c r="V108" s="104">
        <f>IFERROR('Model opční 1 (ME)'!V108*('ME Index'!Z24/'ME Index'!$E24),0)</f>
        <v>0</v>
      </c>
      <c r="W108" s="104">
        <f>IFERROR('Model opční 1 (ME)'!W108*('ME Index'!AA24/'ME Index'!$E24),0)</f>
        <v>0</v>
      </c>
      <c r="X108" s="104">
        <f>IFERROR('Model opční 1 (ME)'!X108*('ME Index'!AB24/'ME Index'!$E24),0)</f>
        <v>0</v>
      </c>
      <c r="Y108" s="104">
        <f>IFERROR('Model opční 1 (ME)'!Y108*('ME Index'!AC24/'ME Index'!$E24),0)</f>
        <v>0</v>
      </c>
      <c r="Z108" s="104">
        <f>IFERROR('Model opční 1 (ME)'!Z108*('ME Index'!AD24/'ME Index'!$E24),0)</f>
        <v>0</v>
      </c>
      <c r="AA108" s="104">
        <f>IFERROR('Model opční 1 (ME)'!AA108*('ME Index'!AE24/'ME Index'!$E24),0)</f>
        <v>0</v>
      </c>
      <c r="AB108" s="104">
        <f>IFERROR('Model opční 1 (ME)'!AB108*('ME Index'!AF24/'ME Index'!$E24),0)</f>
        <v>0</v>
      </c>
      <c r="AC108" s="104">
        <f>IFERROR('Model opční 1 (ME)'!AC108*('ME Index'!AG24/'ME Index'!$E24),0)</f>
        <v>0</v>
      </c>
      <c r="AD108" s="104">
        <f>IFERROR('Model opční 1 (ME)'!AD108*('ME Index'!AH24/'ME Index'!$E24),0)</f>
        <v>0</v>
      </c>
      <c r="AE108" s="104">
        <f>IFERROR('Model opční 1 (ME)'!AE108*('ME Index'!AI24/'ME Index'!$E24),0)</f>
        <v>0</v>
      </c>
      <c r="AF108" s="104">
        <f>IFERROR('Model opční 1 (ME)'!AF108*('ME Index'!AJ24/'ME Index'!$E24),0)</f>
        <v>0</v>
      </c>
      <c r="AG108" s="104">
        <f>IFERROR('Model opční 1 (ME)'!AG108*('ME Index'!AK24/'ME Index'!$E24),0)</f>
        <v>0</v>
      </c>
      <c r="AH108" s="104">
        <f>IFERROR('Model opční 1 (ME)'!AH108*('ME Index'!AL24/'ME Index'!$E24),0)</f>
        <v>0</v>
      </c>
      <c r="AI108" s="104">
        <f>IFERROR('Model opční 1 (ME)'!AI108*('ME Index'!AM24/'ME Index'!$E24),0)</f>
        <v>0</v>
      </c>
      <c r="AJ108" s="104">
        <f>IFERROR('Model opční 1 (ME)'!AJ108*('ME Index'!AN24/'ME Index'!$E24),0)</f>
        <v>0</v>
      </c>
      <c r="AK108" s="104">
        <f>IFERROR('Model opční 1 (ME)'!AK108*('ME Index'!AO24/'ME Index'!$E24),0)</f>
        <v>0</v>
      </c>
      <c r="AL108" s="24">
        <f t="shared" si="32"/>
        <v>0</v>
      </c>
      <c r="AM108" s="129">
        <f t="shared" si="30"/>
        <v>0</v>
      </c>
      <c r="AN108" s="888">
        <f t="shared" si="34"/>
        <v>0</v>
      </c>
      <c r="AO108" s="888">
        <f t="shared" si="34"/>
        <v>0</v>
      </c>
      <c r="AP108" s="888">
        <f t="shared" si="34"/>
        <v>0</v>
      </c>
      <c r="AQ108" s="889">
        <f t="shared" si="34"/>
        <v>1</v>
      </c>
    </row>
    <row r="109" spans="1:43" x14ac:dyDescent="0.3">
      <c r="A109" s="4"/>
      <c r="B109" s="45"/>
      <c r="C109" s="340" t="str">
        <f t="shared" si="33"/>
        <v>13.2</v>
      </c>
      <c r="D109" s="65" t="str">
        <f t="shared" si="33"/>
        <v>Ostatní služby</v>
      </c>
      <c r="E109" s="104">
        <f>IFERROR('Model opční 1 (ME)'!E109*('ME Index'!I25/'ME Index'!$E25),0)</f>
        <v>0</v>
      </c>
      <c r="F109" s="104">
        <f>IFERROR('Model opční 1 (ME)'!F109*('ME Index'!J25/'ME Index'!$E25),0)</f>
        <v>0</v>
      </c>
      <c r="G109" s="104">
        <f>IFERROR('Model opční 1 (ME)'!G109*('ME Index'!K25/'ME Index'!$E25),0)</f>
        <v>0</v>
      </c>
      <c r="H109" s="104">
        <f>IFERROR('Model opční 1 (ME)'!H109*('ME Index'!L25/'ME Index'!$E25),0)</f>
        <v>0</v>
      </c>
      <c r="I109" s="104">
        <f>IFERROR('Model opční 1 (ME)'!I109*('ME Index'!M25/'ME Index'!$E25),0)</f>
        <v>0</v>
      </c>
      <c r="J109" s="104">
        <f>IFERROR('Model opční 1 (ME)'!J109*('ME Index'!N25/'ME Index'!$E25),0)</f>
        <v>0</v>
      </c>
      <c r="K109" s="104">
        <f>IFERROR('Model opční 1 (ME)'!K109*('ME Index'!O25/'ME Index'!$E25),0)</f>
        <v>0</v>
      </c>
      <c r="L109" s="104">
        <f>IFERROR('Model opční 1 (ME)'!L109*('ME Index'!P25/'ME Index'!$E25),0)</f>
        <v>0</v>
      </c>
      <c r="M109" s="104">
        <f>IFERROR('Model opční 1 (ME)'!M109*('ME Index'!Q25/'ME Index'!$E25),0)</f>
        <v>0</v>
      </c>
      <c r="N109" s="104">
        <f>IFERROR('Model opční 1 (ME)'!N109*('ME Index'!R25/'ME Index'!$E25),0)</f>
        <v>0</v>
      </c>
      <c r="O109" s="104">
        <f>IFERROR('Model opční 1 (ME)'!O109*('ME Index'!S25/'ME Index'!$E25),0)</f>
        <v>0</v>
      </c>
      <c r="P109" s="104">
        <f>IFERROR('Model opční 1 (ME)'!P109*('ME Index'!T25/'ME Index'!$E25),0)</f>
        <v>0</v>
      </c>
      <c r="Q109" s="104">
        <f>IFERROR('Model opční 1 (ME)'!Q109*('ME Index'!U25/'ME Index'!$E25),0)</f>
        <v>0</v>
      </c>
      <c r="R109" s="104">
        <f>IFERROR('Model opční 1 (ME)'!R109*('ME Index'!V25/'ME Index'!$E25),0)</f>
        <v>0</v>
      </c>
      <c r="S109" s="104">
        <f>IFERROR('Model opční 1 (ME)'!S109*('ME Index'!W25/'ME Index'!$E25),0)</f>
        <v>0</v>
      </c>
      <c r="T109" s="104">
        <f>IFERROR('Model opční 1 (ME)'!T109*('ME Index'!X25/'ME Index'!$E25),0)</f>
        <v>0</v>
      </c>
      <c r="U109" s="104">
        <f>IFERROR('Model opční 1 (ME)'!U109*('ME Index'!Y25/'ME Index'!$E25),0)</f>
        <v>0</v>
      </c>
      <c r="V109" s="104">
        <f>IFERROR('Model opční 1 (ME)'!V109*('ME Index'!Z25/'ME Index'!$E25),0)</f>
        <v>0</v>
      </c>
      <c r="W109" s="104">
        <f>IFERROR('Model opční 1 (ME)'!W109*('ME Index'!AA25/'ME Index'!$E25),0)</f>
        <v>0</v>
      </c>
      <c r="X109" s="104">
        <f>IFERROR('Model opční 1 (ME)'!X109*('ME Index'!AB25/'ME Index'!$E25),0)</f>
        <v>0</v>
      </c>
      <c r="Y109" s="104">
        <f>IFERROR('Model opční 1 (ME)'!Y109*('ME Index'!AC25/'ME Index'!$E25),0)</f>
        <v>0</v>
      </c>
      <c r="Z109" s="104">
        <f>IFERROR('Model opční 1 (ME)'!Z109*('ME Index'!AD25/'ME Index'!$E25),0)</f>
        <v>0</v>
      </c>
      <c r="AA109" s="104">
        <f>IFERROR('Model opční 1 (ME)'!AA109*('ME Index'!AE25/'ME Index'!$E25),0)</f>
        <v>0</v>
      </c>
      <c r="AB109" s="104">
        <f>IFERROR('Model opční 1 (ME)'!AB109*('ME Index'!AF25/'ME Index'!$E25),0)</f>
        <v>0</v>
      </c>
      <c r="AC109" s="104">
        <f>IFERROR('Model opční 1 (ME)'!AC109*('ME Index'!AG25/'ME Index'!$E25),0)</f>
        <v>0</v>
      </c>
      <c r="AD109" s="104">
        <f>IFERROR('Model opční 1 (ME)'!AD109*('ME Index'!AH25/'ME Index'!$E25),0)</f>
        <v>0</v>
      </c>
      <c r="AE109" s="104">
        <f>IFERROR('Model opční 1 (ME)'!AE109*('ME Index'!AI25/'ME Index'!$E25),0)</f>
        <v>0</v>
      </c>
      <c r="AF109" s="104">
        <f>IFERROR('Model opční 1 (ME)'!AF109*('ME Index'!AJ25/'ME Index'!$E25),0)</f>
        <v>0</v>
      </c>
      <c r="AG109" s="104">
        <f>IFERROR('Model opční 1 (ME)'!AG109*('ME Index'!AK25/'ME Index'!$E25),0)</f>
        <v>0</v>
      </c>
      <c r="AH109" s="104">
        <f>IFERROR('Model opční 1 (ME)'!AH109*('ME Index'!AL25/'ME Index'!$E25),0)</f>
        <v>0</v>
      </c>
      <c r="AI109" s="104">
        <f>IFERROR('Model opční 1 (ME)'!AI109*('ME Index'!AM25/'ME Index'!$E25),0)</f>
        <v>0</v>
      </c>
      <c r="AJ109" s="104">
        <f>IFERROR('Model opční 1 (ME)'!AJ109*('ME Index'!AN25/'ME Index'!$E25),0)</f>
        <v>0</v>
      </c>
      <c r="AK109" s="104">
        <f>IFERROR('Model opční 1 (ME)'!AK109*('ME Index'!AO25/'ME Index'!$E25),0)</f>
        <v>0</v>
      </c>
      <c r="AL109" s="24">
        <f t="shared" si="32"/>
        <v>0</v>
      </c>
      <c r="AM109" s="129">
        <f t="shared" si="30"/>
        <v>0</v>
      </c>
      <c r="AN109" s="888">
        <f t="shared" si="34"/>
        <v>0</v>
      </c>
      <c r="AO109" s="888">
        <f t="shared" si="34"/>
        <v>0</v>
      </c>
      <c r="AP109" s="888">
        <f t="shared" si="34"/>
        <v>0</v>
      </c>
      <c r="AQ109" s="889">
        <f t="shared" si="34"/>
        <v>1</v>
      </c>
    </row>
    <row r="110" spans="1:43" x14ac:dyDescent="0.3">
      <c r="A110" s="4">
        <f t="shared" ref="A110:B122" si="35">IF(A68="","",A68)</f>
        <v>14</v>
      </c>
      <c r="B110" s="45" t="str">
        <f t="shared" si="35"/>
        <v>Provozní režie</v>
      </c>
      <c r="C110" s="340" t="str">
        <f t="shared" si="33"/>
        <v/>
      </c>
      <c r="D110" s="65" t="str">
        <f t="shared" si="33"/>
        <v/>
      </c>
      <c r="E110" s="104">
        <f>IFERROR('Model opční 1 (ME)'!E110*('ME Index'!I26/'ME Index'!$E26),0)</f>
        <v>0</v>
      </c>
      <c r="F110" s="104">
        <f>IFERROR('Model opční 1 (ME)'!F110*('ME Index'!J26/'ME Index'!$E26),0)</f>
        <v>0</v>
      </c>
      <c r="G110" s="104">
        <f>IFERROR('Model opční 1 (ME)'!G110*('ME Index'!K26/'ME Index'!$E26),0)</f>
        <v>0</v>
      </c>
      <c r="H110" s="104">
        <f>IFERROR('Model opční 1 (ME)'!H110*('ME Index'!L26/'ME Index'!$E26),0)</f>
        <v>0</v>
      </c>
      <c r="I110" s="104">
        <f>IFERROR('Model opční 1 (ME)'!I110*('ME Index'!M26/'ME Index'!$E26),0)</f>
        <v>0</v>
      </c>
      <c r="J110" s="104">
        <f>IFERROR('Model opční 1 (ME)'!J110*('ME Index'!N26/'ME Index'!$E26),0)</f>
        <v>0</v>
      </c>
      <c r="K110" s="104">
        <f>IFERROR('Model opční 1 (ME)'!K110*('ME Index'!O26/'ME Index'!$E26),0)</f>
        <v>0</v>
      </c>
      <c r="L110" s="104">
        <f>IFERROR('Model opční 1 (ME)'!L110*('ME Index'!P26/'ME Index'!$E26),0)</f>
        <v>0</v>
      </c>
      <c r="M110" s="104">
        <f>IFERROR('Model opční 1 (ME)'!M110*('ME Index'!Q26/'ME Index'!$E26),0)</f>
        <v>0</v>
      </c>
      <c r="N110" s="104">
        <f>IFERROR('Model opční 1 (ME)'!N110*('ME Index'!R26/'ME Index'!$E26),0)</f>
        <v>0</v>
      </c>
      <c r="O110" s="104">
        <f>IFERROR('Model opční 1 (ME)'!O110*('ME Index'!S26/'ME Index'!$E26),0)</f>
        <v>0</v>
      </c>
      <c r="P110" s="104">
        <f>IFERROR('Model opční 1 (ME)'!P110*('ME Index'!T26/'ME Index'!$E26),0)</f>
        <v>0</v>
      </c>
      <c r="Q110" s="104">
        <f>IFERROR('Model opční 1 (ME)'!Q110*('ME Index'!U26/'ME Index'!$E26),0)</f>
        <v>0</v>
      </c>
      <c r="R110" s="104">
        <f>IFERROR('Model opční 1 (ME)'!R110*('ME Index'!V26/'ME Index'!$E26),0)</f>
        <v>0</v>
      </c>
      <c r="S110" s="104">
        <f>IFERROR('Model opční 1 (ME)'!S110*('ME Index'!W26/'ME Index'!$E26),0)</f>
        <v>0</v>
      </c>
      <c r="T110" s="104">
        <f>IFERROR('Model opční 1 (ME)'!T110*('ME Index'!X26/'ME Index'!$E26),0)</f>
        <v>0</v>
      </c>
      <c r="U110" s="104">
        <f>IFERROR('Model opční 1 (ME)'!U110*('ME Index'!Y26/'ME Index'!$E26),0)</f>
        <v>0</v>
      </c>
      <c r="V110" s="104">
        <f>IFERROR('Model opční 1 (ME)'!V110*('ME Index'!Z26/'ME Index'!$E26),0)</f>
        <v>0</v>
      </c>
      <c r="W110" s="104">
        <f>IFERROR('Model opční 1 (ME)'!W110*('ME Index'!AA26/'ME Index'!$E26),0)</f>
        <v>0</v>
      </c>
      <c r="X110" s="104">
        <f>IFERROR('Model opční 1 (ME)'!X110*('ME Index'!AB26/'ME Index'!$E26),0)</f>
        <v>0</v>
      </c>
      <c r="Y110" s="104">
        <f>IFERROR('Model opční 1 (ME)'!Y110*('ME Index'!AC26/'ME Index'!$E26),0)</f>
        <v>0</v>
      </c>
      <c r="Z110" s="104">
        <f>IFERROR('Model opční 1 (ME)'!Z110*('ME Index'!AD26/'ME Index'!$E26),0)</f>
        <v>0</v>
      </c>
      <c r="AA110" s="104">
        <f>IFERROR('Model opční 1 (ME)'!AA110*('ME Index'!AE26/'ME Index'!$E26),0)</f>
        <v>0</v>
      </c>
      <c r="AB110" s="104">
        <f>IFERROR('Model opční 1 (ME)'!AB110*('ME Index'!AF26/'ME Index'!$E26),0)</f>
        <v>0</v>
      </c>
      <c r="AC110" s="104">
        <f>IFERROR('Model opční 1 (ME)'!AC110*('ME Index'!AG26/'ME Index'!$E26),0)</f>
        <v>0</v>
      </c>
      <c r="AD110" s="104">
        <f>IFERROR('Model opční 1 (ME)'!AD110*('ME Index'!AH26/'ME Index'!$E26),0)</f>
        <v>0</v>
      </c>
      <c r="AE110" s="104">
        <f>IFERROR('Model opční 1 (ME)'!AE110*('ME Index'!AI26/'ME Index'!$E26),0)</f>
        <v>0</v>
      </c>
      <c r="AF110" s="104">
        <f>IFERROR('Model opční 1 (ME)'!AF110*('ME Index'!AJ26/'ME Index'!$E26),0)</f>
        <v>0</v>
      </c>
      <c r="AG110" s="104">
        <f>IFERROR('Model opční 1 (ME)'!AG110*('ME Index'!AK26/'ME Index'!$E26),0)</f>
        <v>0</v>
      </c>
      <c r="AH110" s="104">
        <f>IFERROR('Model opční 1 (ME)'!AH110*('ME Index'!AL26/'ME Index'!$E26),0)</f>
        <v>0</v>
      </c>
      <c r="AI110" s="104">
        <f>IFERROR('Model opční 1 (ME)'!AI110*('ME Index'!AM26/'ME Index'!$E26),0)</f>
        <v>0</v>
      </c>
      <c r="AJ110" s="104">
        <f>IFERROR('Model opční 1 (ME)'!AJ110*('ME Index'!AN26/'ME Index'!$E26),0)</f>
        <v>0</v>
      </c>
      <c r="AK110" s="104">
        <f>IFERROR('Model opční 1 (ME)'!AK110*('ME Index'!AO26/'ME Index'!$E26),0)</f>
        <v>0</v>
      </c>
      <c r="AL110" s="24">
        <f t="shared" si="32"/>
        <v>0</v>
      </c>
      <c r="AM110" s="129">
        <f t="shared" si="30"/>
        <v>0</v>
      </c>
      <c r="AN110" s="888">
        <f t="shared" si="34"/>
        <v>0</v>
      </c>
      <c r="AO110" s="888">
        <f t="shared" si="34"/>
        <v>0</v>
      </c>
      <c r="AP110" s="888">
        <f t="shared" si="34"/>
        <v>0</v>
      </c>
      <c r="AQ110" s="889">
        <f t="shared" si="34"/>
        <v>1</v>
      </c>
    </row>
    <row r="111" spans="1:43" x14ac:dyDescent="0.3">
      <c r="A111" s="4">
        <f t="shared" si="35"/>
        <v>15</v>
      </c>
      <c r="B111" s="45" t="str">
        <f t="shared" si="35"/>
        <v>Správní režie</v>
      </c>
      <c r="C111" s="340" t="str">
        <f t="shared" si="33"/>
        <v/>
      </c>
      <c r="D111" s="65" t="str">
        <f t="shared" si="33"/>
        <v/>
      </c>
      <c r="E111" s="104">
        <f>IFERROR('Model opční 1 (ME)'!E111*('ME Index'!I27/'ME Index'!$E27),0)</f>
        <v>0</v>
      </c>
      <c r="F111" s="104">
        <f>IFERROR('Model opční 1 (ME)'!F111*('ME Index'!J27/'ME Index'!$E27),0)</f>
        <v>0</v>
      </c>
      <c r="G111" s="104">
        <f>IFERROR('Model opční 1 (ME)'!G111*('ME Index'!K27/'ME Index'!$E27),0)</f>
        <v>0</v>
      </c>
      <c r="H111" s="104">
        <f>IFERROR('Model opční 1 (ME)'!H111*('ME Index'!L27/'ME Index'!$E27),0)</f>
        <v>0</v>
      </c>
      <c r="I111" s="104">
        <f>IFERROR('Model opční 1 (ME)'!I111*('ME Index'!M27/'ME Index'!$E27),0)</f>
        <v>0</v>
      </c>
      <c r="J111" s="104">
        <f>IFERROR('Model opční 1 (ME)'!J111*('ME Index'!N27/'ME Index'!$E27),0)</f>
        <v>0</v>
      </c>
      <c r="K111" s="104">
        <f>IFERROR('Model opční 1 (ME)'!K111*('ME Index'!O27/'ME Index'!$E27),0)</f>
        <v>0</v>
      </c>
      <c r="L111" s="104">
        <f>IFERROR('Model opční 1 (ME)'!L111*('ME Index'!P27/'ME Index'!$E27),0)</f>
        <v>0</v>
      </c>
      <c r="M111" s="104">
        <f>IFERROR('Model opční 1 (ME)'!M111*('ME Index'!Q27/'ME Index'!$E27),0)</f>
        <v>0</v>
      </c>
      <c r="N111" s="104">
        <f>IFERROR('Model opční 1 (ME)'!N111*('ME Index'!R27/'ME Index'!$E27),0)</f>
        <v>0</v>
      </c>
      <c r="O111" s="104">
        <f>IFERROR('Model opční 1 (ME)'!O111*('ME Index'!S27/'ME Index'!$E27),0)</f>
        <v>0</v>
      </c>
      <c r="P111" s="104">
        <f>IFERROR('Model opční 1 (ME)'!P111*('ME Index'!T27/'ME Index'!$E27),0)</f>
        <v>0</v>
      </c>
      <c r="Q111" s="104">
        <f>IFERROR('Model opční 1 (ME)'!Q111*('ME Index'!U27/'ME Index'!$E27),0)</f>
        <v>0</v>
      </c>
      <c r="R111" s="104">
        <f>IFERROR('Model opční 1 (ME)'!R111*('ME Index'!V27/'ME Index'!$E27),0)</f>
        <v>0</v>
      </c>
      <c r="S111" s="104">
        <f>IFERROR('Model opční 1 (ME)'!S111*('ME Index'!W27/'ME Index'!$E27),0)</f>
        <v>0</v>
      </c>
      <c r="T111" s="104">
        <f>IFERROR('Model opční 1 (ME)'!T111*('ME Index'!X27/'ME Index'!$E27),0)</f>
        <v>0</v>
      </c>
      <c r="U111" s="104">
        <f>IFERROR('Model opční 1 (ME)'!U111*('ME Index'!Y27/'ME Index'!$E27),0)</f>
        <v>0</v>
      </c>
      <c r="V111" s="104">
        <f>IFERROR('Model opční 1 (ME)'!V111*('ME Index'!Z27/'ME Index'!$E27),0)</f>
        <v>0</v>
      </c>
      <c r="W111" s="104">
        <f>IFERROR('Model opční 1 (ME)'!W111*('ME Index'!AA27/'ME Index'!$E27),0)</f>
        <v>0</v>
      </c>
      <c r="X111" s="104">
        <f>IFERROR('Model opční 1 (ME)'!X111*('ME Index'!AB27/'ME Index'!$E27),0)</f>
        <v>0</v>
      </c>
      <c r="Y111" s="104">
        <f>IFERROR('Model opční 1 (ME)'!Y111*('ME Index'!AC27/'ME Index'!$E27),0)</f>
        <v>0</v>
      </c>
      <c r="Z111" s="104">
        <f>IFERROR('Model opční 1 (ME)'!Z111*('ME Index'!AD27/'ME Index'!$E27),0)</f>
        <v>0</v>
      </c>
      <c r="AA111" s="104">
        <f>IFERROR('Model opční 1 (ME)'!AA111*('ME Index'!AE27/'ME Index'!$E27),0)</f>
        <v>0</v>
      </c>
      <c r="AB111" s="104">
        <f>IFERROR('Model opční 1 (ME)'!AB111*('ME Index'!AF27/'ME Index'!$E27),0)</f>
        <v>0</v>
      </c>
      <c r="AC111" s="104">
        <f>IFERROR('Model opční 1 (ME)'!AC111*('ME Index'!AG27/'ME Index'!$E27),0)</f>
        <v>0</v>
      </c>
      <c r="AD111" s="104">
        <f>IFERROR('Model opční 1 (ME)'!AD111*('ME Index'!AH27/'ME Index'!$E27),0)</f>
        <v>0</v>
      </c>
      <c r="AE111" s="104">
        <f>IFERROR('Model opční 1 (ME)'!AE111*('ME Index'!AI27/'ME Index'!$E27),0)</f>
        <v>0</v>
      </c>
      <c r="AF111" s="104">
        <f>IFERROR('Model opční 1 (ME)'!AF111*('ME Index'!AJ27/'ME Index'!$E27),0)</f>
        <v>0</v>
      </c>
      <c r="AG111" s="104">
        <f>IFERROR('Model opční 1 (ME)'!AG111*('ME Index'!AK27/'ME Index'!$E27),0)</f>
        <v>0</v>
      </c>
      <c r="AH111" s="104">
        <f>IFERROR('Model opční 1 (ME)'!AH111*('ME Index'!AL27/'ME Index'!$E27),0)</f>
        <v>0</v>
      </c>
      <c r="AI111" s="104">
        <f>IFERROR('Model opční 1 (ME)'!AI111*('ME Index'!AM27/'ME Index'!$E27),0)</f>
        <v>0</v>
      </c>
      <c r="AJ111" s="104">
        <f>IFERROR('Model opční 1 (ME)'!AJ111*('ME Index'!AN27/'ME Index'!$E27),0)</f>
        <v>0</v>
      </c>
      <c r="AK111" s="104">
        <f>IFERROR('Model opční 1 (ME)'!AK111*('ME Index'!AO27/'ME Index'!$E27),0)</f>
        <v>0</v>
      </c>
      <c r="AL111" s="24">
        <f t="shared" si="32"/>
        <v>0</v>
      </c>
      <c r="AM111" s="129">
        <f t="shared" si="30"/>
        <v>0</v>
      </c>
      <c r="AN111" s="888">
        <f t="shared" si="34"/>
        <v>0</v>
      </c>
      <c r="AO111" s="888">
        <f t="shared" si="34"/>
        <v>0</v>
      </c>
      <c r="AP111" s="888">
        <f t="shared" si="34"/>
        <v>0</v>
      </c>
      <c r="AQ111" s="889">
        <f t="shared" si="34"/>
        <v>1</v>
      </c>
    </row>
    <row r="112" spans="1:43" x14ac:dyDescent="0.3">
      <c r="A112" s="9">
        <f t="shared" si="35"/>
        <v>16</v>
      </c>
      <c r="B112" s="67" t="str">
        <f t="shared" si="35"/>
        <v>Zisk</v>
      </c>
      <c r="C112" s="341" t="str">
        <f t="shared" si="33"/>
        <v/>
      </c>
      <c r="D112" s="68" t="str">
        <f t="shared" si="33"/>
        <v/>
      </c>
      <c r="E112" s="104">
        <f>IFERROR('Model opční 1 (ME)'!E112*('ME Index'!I28/'ME Index'!$E28),0)</f>
        <v>0</v>
      </c>
      <c r="F112" s="104">
        <f>IFERROR('Model opční 1 (ME)'!F112*('ME Index'!J28/'ME Index'!$E28),0)</f>
        <v>0</v>
      </c>
      <c r="G112" s="104">
        <f>IFERROR('Model opční 1 (ME)'!G112*('ME Index'!K28/'ME Index'!$E28),0)</f>
        <v>0</v>
      </c>
      <c r="H112" s="104">
        <f>IFERROR('Model opční 1 (ME)'!H112*('ME Index'!L28/'ME Index'!$E28),0)</f>
        <v>0</v>
      </c>
      <c r="I112" s="104">
        <f>IFERROR('Model opční 1 (ME)'!I112*('ME Index'!M28/'ME Index'!$E28),0)</f>
        <v>0</v>
      </c>
      <c r="J112" s="104">
        <f>IFERROR('Model opční 1 (ME)'!J112*('ME Index'!N28/'ME Index'!$E28),0)</f>
        <v>0</v>
      </c>
      <c r="K112" s="104">
        <f>IFERROR('Model opční 1 (ME)'!K112*('ME Index'!O28/'ME Index'!$E28),0)</f>
        <v>0</v>
      </c>
      <c r="L112" s="104">
        <f>IFERROR('Model opční 1 (ME)'!L112*('ME Index'!P28/'ME Index'!$E28),0)</f>
        <v>0</v>
      </c>
      <c r="M112" s="104">
        <f>IFERROR('Model opční 1 (ME)'!M112*('ME Index'!Q28/'ME Index'!$E28),0)</f>
        <v>0</v>
      </c>
      <c r="N112" s="104">
        <f>IFERROR('Model opční 1 (ME)'!N112*('ME Index'!R28/'ME Index'!$E28),0)</f>
        <v>0</v>
      </c>
      <c r="O112" s="104">
        <f>IFERROR('Model opční 1 (ME)'!O112*('ME Index'!S28/'ME Index'!$E28),0)</f>
        <v>0</v>
      </c>
      <c r="P112" s="104">
        <f>IFERROR('Model opční 1 (ME)'!P112*('ME Index'!T28/'ME Index'!$E28),0)</f>
        <v>0</v>
      </c>
      <c r="Q112" s="104">
        <f>IFERROR('Model opční 1 (ME)'!Q112*('ME Index'!U28/'ME Index'!$E28),0)</f>
        <v>0</v>
      </c>
      <c r="R112" s="104">
        <f>IFERROR('Model opční 1 (ME)'!R112*('ME Index'!V28/'ME Index'!$E28),0)</f>
        <v>0</v>
      </c>
      <c r="S112" s="104">
        <f>IFERROR('Model opční 1 (ME)'!S112*('ME Index'!W28/'ME Index'!$E28),0)</f>
        <v>0</v>
      </c>
      <c r="T112" s="104">
        <f>IFERROR('Model opční 1 (ME)'!T112*('ME Index'!X28/'ME Index'!$E28),0)</f>
        <v>0</v>
      </c>
      <c r="U112" s="104">
        <f>IFERROR('Model opční 1 (ME)'!U112*('ME Index'!Y28/'ME Index'!$E28),0)</f>
        <v>0</v>
      </c>
      <c r="V112" s="104">
        <f>IFERROR('Model opční 1 (ME)'!V112*('ME Index'!Z28/'ME Index'!$E28),0)</f>
        <v>0</v>
      </c>
      <c r="W112" s="104">
        <f>IFERROR('Model opční 1 (ME)'!W112*('ME Index'!AA28/'ME Index'!$E28),0)</f>
        <v>0</v>
      </c>
      <c r="X112" s="104">
        <f>IFERROR('Model opční 1 (ME)'!X112*('ME Index'!AB28/'ME Index'!$E28),0)</f>
        <v>0</v>
      </c>
      <c r="Y112" s="104">
        <f>IFERROR('Model opční 1 (ME)'!Y112*('ME Index'!AC28/'ME Index'!$E28),0)</f>
        <v>0</v>
      </c>
      <c r="Z112" s="104">
        <f>IFERROR('Model opční 1 (ME)'!Z112*('ME Index'!AD28/'ME Index'!$E28),0)</f>
        <v>0</v>
      </c>
      <c r="AA112" s="104">
        <f>IFERROR('Model opční 1 (ME)'!AA112*('ME Index'!AE28/'ME Index'!$E28),0)</f>
        <v>0</v>
      </c>
      <c r="AB112" s="104">
        <f>IFERROR('Model opční 1 (ME)'!AB112*('ME Index'!AF28/'ME Index'!$E28),0)</f>
        <v>0</v>
      </c>
      <c r="AC112" s="104">
        <f>IFERROR('Model opční 1 (ME)'!AC112*('ME Index'!AG28/'ME Index'!$E28),0)</f>
        <v>0</v>
      </c>
      <c r="AD112" s="104">
        <f>IFERROR('Model opční 1 (ME)'!AD112*('ME Index'!AH28/'ME Index'!$E28),0)</f>
        <v>0</v>
      </c>
      <c r="AE112" s="104">
        <f>IFERROR('Model opční 1 (ME)'!AE112*('ME Index'!AI28/'ME Index'!$E28),0)</f>
        <v>0</v>
      </c>
      <c r="AF112" s="104">
        <f>IFERROR('Model opční 1 (ME)'!AF112*('ME Index'!AJ28/'ME Index'!$E28),0)</f>
        <v>0</v>
      </c>
      <c r="AG112" s="104">
        <f>IFERROR('Model opční 1 (ME)'!AG112*('ME Index'!AK28/'ME Index'!$E28),0)</f>
        <v>0</v>
      </c>
      <c r="AH112" s="104">
        <f>IFERROR('Model opční 1 (ME)'!AH112*('ME Index'!AL28/'ME Index'!$E28),0)</f>
        <v>0</v>
      </c>
      <c r="AI112" s="104">
        <f>IFERROR('Model opční 1 (ME)'!AI112*('ME Index'!AM28/'ME Index'!$E28),0)</f>
        <v>0</v>
      </c>
      <c r="AJ112" s="104">
        <f>IFERROR('Model opční 1 (ME)'!AJ112*('ME Index'!AN28/'ME Index'!$E28),0)</f>
        <v>0</v>
      </c>
      <c r="AK112" s="104">
        <f>IFERROR('Model opční 1 (ME)'!AK112*('ME Index'!AO28/'ME Index'!$E28),0)</f>
        <v>0</v>
      </c>
      <c r="AL112" s="24">
        <f t="shared" si="32"/>
        <v>0</v>
      </c>
      <c r="AM112" s="129">
        <f t="shared" si="30"/>
        <v>0</v>
      </c>
      <c r="AN112" s="890">
        <f t="shared" si="34"/>
        <v>0</v>
      </c>
      <c r="AO112" s="888">
        <f t="shared" si="34"/>
        <v>0</v>
      </c>
      <c r="AP112" s="890">
        <f t="shared" si="34"/>
        <v>0</v>
      </c>
      <c r="AQ112" s="891">
        <f t="shared" si="34"/>
        <v>1</v>
      </c>
    </row>
    <row r="113" spans="1:43" ht="15.6" thickBot="1" x14ac:dyDescent="0.4">
      <c r="A113" s="5">
        <f t="shared" si="35"/>
        <v>21</v>
      </c>
      <c r="B113" s="69" t="str">
        <f t="shared" si="35"/>
        <v>Výchozí cena opční 1 indexovaná [tis.Kč]</v>
      </c>
      <c r="C113" s="342" t="str">
        <f>IF(C71="","",C71)</f>
        <v/>
      </c>
      <c r="D113" s="70" t="s">
        <v>576</v>
      </c>
      <c r="E113" s="108">
        <f t="shared" ref="E113:AK113" si="36">SUM(E87:E112)</f>
        <v>0</v>
      </c>
      <c r="F113" s="108">
        <f t="shared" si="36"/>
        <v>0</v>
      </c>
      <c r="G113" s="108">
        <f t="shared" si="36"/>
        <v>0</v>
      </c>
      <c r="H113" s="108">
        <f t="shared" si="36"/>
        <v>0</v>
      </c>
      <c r="I113" s="108">
        <f t="shared" si="36"/>
        <v>0</v>
      </c>
      <c r="J113" s="108">
        <f t="shared" si="36"/>
        <v>0</v>
      </c>
      <c r="K113" s="108">
        <f t="shared" si="36"/>
        <v>0</v>
      </c>
      <c r="L113" s="108">
        <f t="shared" si="36"/>
        <v>0</v>
      </c>
      <c r="M113" s="108">
        <f t="shared" si="36"/>
        <v>0</v>
      </c>
      <c r="N113" s="108">
        <f t="shared" si="36"/>
        <v>0</v>
      </c>
      <c r="O113" s="108">
        <f t="shared" si="36"/>
        <v>0</v>
      </c>
      <c r="P113" s="108">
        <f t="shared" si="36"/>
        <v>0</v>
      </c>
      <c r="Q113" s="108">
        <f t="shared" si="36"/>
        <v>0</v>
      </c>
      <c r="R113" s="108">
        <f t="shared" si="36"/>
        <v>0</v>
      </c>
      <c r="S113" s="108">
        <f t="shared" si="36"/>
        <v>0</v>
      </c>
      <c r="T113" s="108">
        <f t="shared" si="36"/>
        <v>0</v>
      </c>
      <c r="U113" s="108">
        <f t="shared" si="36"/>
        <v>0</v>
      </c>
      <c r="V113" s="108">
        <f t="shared" si="36"/>
        <v>0</v>
      </c>
      <c r="W113" s="108">
        <f t="shared" si="36"/>
        <v>0</v>
      </c>
      <c r="X113" s="108">
        <f t="shared" si="36"/>
        <v>0</v>
      </c>
      <c r="Y113" s="108">
        <f t="shared" si="36"/>
        <v>0</v>
      </c>
      <c r="Z113" s="108">
        <f t="shared" si="36"/>
        <v>0</v>
      </c>
      <c r="AA113" s="108">
        <f t="shared" si="36"/>
        <v>0</v>
      </c>
      <c r="AB113" s="108">
        <f t="shared" si="36"/>
        <v>0</v>
      </c>
      <c r="AC113" s="108">
        <f t="shared" si="36"/>
        <v>0</v>
      </c>
      <c r="AD113" s="108">
        <f t="shared" si="36"/>
        <v>0</v>
      </c>
      <c r="AE113" s="108">
        <f t="shared" si="36"/>
        <v>0</v>
      </c>
      <c r="AF113" s="108">
        <f t="shared" si="36"/>
        <v>0</v>
      </c>
      <c r="AG113" s="108">
        <f t="shared" si="36"/>
        <v>0</v>
      </c>
      <c r="AH113" s="108">
        <f t="shared" si="36"/>
        <v>0</v>
      </c>
      <c r="AI113" s="108">
        <f t="shared" si="36"/>
        <v>0</v>
      </c>
      <c r="AJ113" s="108">
        <f t="shared" si="36"/>
        <v>0</v>
      </c>
      <c r="AK113" s="108">
        <f t="shared" si="36"/>
        <v>0</v>
      </c>
      <c r="AL113" s="27">
        <f t="shared" ref="AL113:AL121" si="37">SUM(E113:AK113)</f>
        <v>0</v>
      </c>
      <c r="AM113" s="130">
        <f t="shared" si="30"/>
        <v>0</v>
      </c>
      <c r="AN113" s="892">
        <f>SUMPRODUCT($AL87:$AL112,AN87:AN112)</f>
        <v>0</v>
      </c>
      <c r="AO113" s="892">
        <f>SUMPRODUCT($AL87:$AL112,AO87:AO112)</f>
        <v>0</v>
      </c>
      <c r="AP113" s="892">
        <f>SUMPRODUCT($AL87:$AL112,AP87:AP112)</f>
        <v>0</v>
      </c>
      <c r="AQ113" s="893">
        <f>SUMPRODUCT($AL87:$AL112,AQ87:AQ112)</f>
        <v>0</v>
      </c>
    </row>
    <row r="114" spans="1:43"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0"/>
      <c r="AM114" s="531"/>
      <c r="AN114" s="894"/>
      <c r="AO114" s="894"/>
      <c r="AP114" s="894"/>
      <c r="AQ114" s="895"/>
    </row>
    <row r="115" spans="1:43"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0"/>
      <c r="AM115" s="541"/>
      <c r="AN115" s="896"/>
      <c r="AO115" s="896"/>
      <c r="AP115" s="896"/>
      <c r="AQ115" s="897"/>
    </row>
    <row r="116" spans="1:43"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c r="AM116" s="541"/>
      <c r="AN116" s="896"/>
      <c r="AO116" s="896"/>
      <c r="AP116" s="896"/>
      <c r="AQ116" s="897"/>
    </row>
    <row r="117" spans="1:43"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0"/>
      <c r="AM117" s="541"/>
      <c r="AN117" s="896"/>
      <c r="AO117" s="896"/>
      <c r="AP117" s="896"/>
      <c r="AQ117" s="897"/>
    </row>
    <row r="118" spans="1:43"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0"/>
      <c r="AM118" s="541"/>
      <c r="AN118" s="896"/>
      <c r="AO118" s="896"/>
      <c r="AP118" s="896"/>
      <c r="AQ118" s="897"/>
    </row>
    <row r="119" spans="1:43"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897"/>
    </row>
    <row r="120" spans="1:43"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45"/>
      <c r="AN120" s="898"/>
      <c r="AO120" s="898"/>
      <c r="AP120" s="898"/>
      <c r="AQ120" s="899"/>
    </row>
    <row r="121" spans="1:43" ht="15" x14ac:dyDescent="0.35">
      <c r="A121" s="9">
        <f t="shared" si="35"/>
        <v>26</v>
      </c>
      <c r="B121" s="67" t="str">
        <f t="shared" si="35"/>
        <v>Výchozí dopravní výkon opční 1 [tis.vlkm]</v>
      </c>
      <c r="C121" s="67"/>
      <c r="D121" s="76" t="s">
        <v>461</v>
      </c>
      <c r="E121" s="109">
        <f>'Provoz opční 1'!C27</f>
        <v>0</v>
      </c>
      <c r="F121" s="109">
        <f>'Provoz opční 1'!D27</f>
        <v>0</v>
      </c>
      <c r="G121" s="109">
        <f>'Provoz opční 1'!E27</f>
        <v>0</v>
      </c>
      <c r="H121" s="109">
        <f>'Provoz opční 1'!F27</f>
        <v>0</v>
      </c>
      <c r="I121" s="109">
        <f>'Provoz opční 1'!G27</f>
        <v>0</v>
      </c>
      <c r="J121" s="109">
        <f>'Provoz opční 1'!H27</f>
        <v>1444749.4</v>
      </c>
      <c r="K121" s="109">
        <f>'Provoz opční 1'!I27</f>
        <v>1672071.4000000001</v>
      </c>
      <c r="L121" s="109">
        <f>'Provoz opční 1'!J27</f>
        <v>1672071.4000000001</v>
      </c>
      <c r="M121" s="109">
        <f>'Provoz opční 1'!K27</f>
        <v>1672071.4000000001</v>
      </c>
      <c r="N121" s="109">
        <f>'Provoz opční 1'!L27</f>
        <v>1672071.4000000001</v>
      </c>
      <c r="O121" s="109">
        <f>'Provoz opční 1'!M27</f>
        <v>1672071.4000000001</v>
      </c>
      <c r="P121" s="109">
        <f>'Provoz opční 1'!N27</f>
        <v>1672071.4000000001</v>
      </c>
      <c r="Q121" s="109">
        <f>'Provoz opční 1'!O27</f>
        <v>1672071.4000000001</v>
      </c>
      <c r="R121" s="109">
        <f>'Provoz opční 1'!P27</f>
        <v>1672071.4000000001</v>
      </c>
      <c r="S121" s="109">
        <f>'Provoz opční 1'!Q27</f>
        <v>1672071.4000000001</v>
      </c>
      <c r="T121" s="109">
        <f>'Provoz opční 1'!R27</f>
        <v>1672071.4000000001</v>
      </c>
      <c r="U121" s="109">
        <f>'Provoz opční 1'!S27</f>
        <v>1672071.4000000001</v>
      </c>
      <c r="V121" s="109">
        <f>'Provoz opční 1'!T27</f>
        <v>1672071.4000000001</v>
      </c>
      <c r="W121" s="109">
        <f>'Provoz opční 1'!U27</f>
        <v>1672071.4000000001</v>
      </c>
      <c r="X121" s="109">
        <f>'Provoz opční 1'!V27</f>
        <v>1672071.4000000001</v>
      </c>
      <c r="Y121" s="109">
        <f>'Provoz opční 1'!W27</f>
        <v>1672071.4000000001</v>
      </c>
      <c r="Z121" s="109">
        <f>'Provoz opční 1'!X27</f>
        <v>1672071.4000000001</v>
      </c>
      <c r="AA121" s="109">
        <f>'Provoz opční 1'!Y27</f>
        <v>1672071.4000000001</v>
      </c>
      <c r="AB121" s="109">
        <f>'Provoz opční 1'!Z27</f>
        <v>1672071.4000000001</v>
      </c>
      <c r="AC121" s="109">
        <f>'Provoz opční 1'!AA27</f>
        <v>1672071.4000000001</v>
      </c>
      <c r="AD121" s="109">
        <f>'Provoz opční 1'!AB27</f>
        <v>1672071.4000000001</v>
      </c>
      <c r="AE121" s="109">
        <f>'Provoz opční 1'!AC27</f>
        <v>1672071.4000000001</v>
      </c>
      <c r="AF121" s="109">
        <f>'Provoz opční 1'!AD27</f>
        <v>1672071.4000000001</v>
      </c>
      <c r="AG121" s="109">
        <f>'Provoz opční 1'!AE27</f>
        <v>1672071.4000000001</v>
      </c>
      <c r="AH121" s="109">
        <f>'Provoz opční 1'!AF27</f>
        <v>1672071.4000000001</v>
      </c>
      <c r="AI121" s="109">
        <f>'Provoz opční 1'!AG27</f>
        <v>1672071.4000000001</v>
      </c>
      <c r="AJ121" s="109">
        <f>'Provoz opční 1'!AH27</f>
        <v>1672071.4000000001</v>
      </c>
      <c r="AK121" s="109">
        <f>'Provoz opční 1'!AI27</f>
        <v>1672071.4000000001</v>
      </c>
      <c r="AL121" s="48">
        <f t="shared" si="37"/>
        <v>46590677.199999981</v>
      </c>
      <c r="AM121" s="420" t="s">
        <v>134</v>
      </c>
      <c r="AN121" s="904">
        <f>$AL121</f>
        <v>46590677.199999981</v>
      </c>
      <c r="AO121" s="905">
        <f>$AL121</f>
        <v>46590677.199999981</v>
      </c>
      <c r="AP121" s="905">
        <f t="shared" ref="AP121:AQ121" si="38">$AL121</f>
        <v>46590677.199999981</v>
      </c>
      <c r="AQ121" s="906">
        <f t="shared" si="38"/>
        <v>46590677.199999981</v>
      </c>
    </row>
    <row r="122" spans="1:43" ht="15.6" thickBot="1" x14ac:dyDescent="0.4">
      <c r="A122" s="5">
        <f t="shared" si="35"/>
        <v>27</v>
      </c>
      <c r="B122" s="69" t="str">
        <f t="shared" si="35"/>
        <v>Výchozí jednotková cena opční 1 indexovaná [Kč/vlkm]</v>
      </c>
      <c r="C122" s="69"/>
      <c r="D122" s="70" t="s">
        <v>577</v>
      </c>
      <c r="E122" s="105">
        <f t="shared" ref="E122:AQ122" si="39">IFERROR(E113/E121,0)</f>
        <v>0</v>
      </c>
      <c r="F122" s="105">
        <f t="shared" si="39"/>
        <v>0</v>
      </c>
      <c r="G122" s="105">
        <f t="shared" si="39"/>
        <v>0</v>
      </c>
      <c r="H122" s="105">
        <f t="shared" si="39"/>
        <v>0</v>
      </c>
      <c r="I122" s="105">
        <f t="shared" si="39"/>
        <v>0</v>
      </c>
      <c r="J122" s="105">
        <f t="shared" si="39"/>
        <v>0</v>
      </c>
      <c r="K122" s="105">
        <f t="shared" si="39"/>
        <v>0</v>
      </c>
      <c r="L122" s="105">
        <f t="shared" si="39"/>
        <v>0</v>
      </c>
      <c r="M122" s="105">
        <f t="shared" si="39"/>
        <v>0</v>
      </c>
      <c r="N122" s="105">
        <f t="shared" si="39"/>
        <v>0</v>
      </c>
      <c r="O122" s="105">
        <f t="shared" si="39"/>
        <v>0</v>
      </c>
      <c r="P122" s="105">
        <f t="shared" si="39"/>
        <v>0</v>
      </c>
      <c r="Q122" s="105">
        <f t="shared" si="39"/>
        <v>0</v>
      </c>
      <c r="R122" s="105">
        <f t="shared" si="39"/>
        <v>0</v>
      </c>
      <c r="S122" s="105">
        <f t="shared" si="39"/>
        <v>0</v>
      </c>
      <c r="T122" s="105">
        <f t="shared" si="39"/>
        <v>0</v>
      </c>
      <c r="U122" s="105">
        <f t="shared" si="39"/>
        <v>0</v>
      </c>
      <c r="V122" s="105">
        <f t="shared" si="39"/>
        <v>0</v>
      </c>
      <c r="W122" s="105">
        <f t="shared" si="39"/>
        <v>0</v>
      </c>
      <c r="X122" s="105">
        <f t="shared" si="39"/>
        <v>0</v>
      </c>
      <c r="Y122" s="105">
        <f t="shared" si="39"/>
        <v>0</v>
      </c>
      <c r="Z122" s="105">
        <f t="shared" si="39"/>
        <v>0</v>
      </c>
      <c r="AA122" s="105">
        <f t="shared" si="39"/>
        <v>0</v>
      </c>
      <c r="AB122" s="105">
        <f t="shared" si="39"/>
        <v>0</v>
      </c>
      <c r="AC122" s="105">
        <f t="shared" si="39"/>
        <v>0</v>
      </c>
      <c r="AD122" s="105">
        <f t="shared" si="39"/>
        <v>0</v>
      </c>
      <c r="AE122" s="105">
        <f t="shared" si="39"/>
        <v>0</v>
      </c>
      <c r="AF122" s="105">
        <f t="shared" si="39"/>
        <v>0</v>
      </c>
      <c r="AG122" s="105">
        <f t="shared" si="39"/>
        <v>0</v>
      </c>
      <c r="AH122" s="105">
        <f t="shared" si="39"/>
        <v>0</v>
      </c>
      <c r="AI122" s="105">
        <f t="shared" si="39"/>
        <v>0</v>
      </c>
      <c r="AJ122" s="105">
        <f t="shared" si="39"/>
        <v>0</v>
      </c>
      <c r="AK122" s="105">
        <f t="shared" si="39"/>
        <v>0</v>
      </c>
      <c r="AL122" s="111">
        <f t="shared" si="39"/>
        <v>0</v>
      </c>
      <c r="AM122" s="393" t="s">
        <v>134</v>
      </c>
      <c r="AN122" s="902">
        <f t="shared" si="39"/>
        <v>0</v>
      </c>
      <c r="AO122" s="902">
        <f t="shared" si="39"/>
        <v>0</v>
      </c>
      <c r="AP122" s="902">
        <f t="shared" si="39"/>
        <v>0</v>
      </c>
      <c r="AQ122" s="903">
        <f t="shared" si="39"/>
        <v>0</v>
      </c>
    </row>
    <row r="123" spans="1:43" x14ac:dyDescent="0.3"/>
  </sheetData>
  <sheetProtection algorithmName="SHA-512" hashValue="/cwQDK5AD4v8HIRYtqNDq/eKL7BUHqRpmvT8JfgPViWH2xtngvTvprwDcSeUXv/rsFNkqqtr3M+jQes6fNKUbw==" saltValue="Nclrm8BcHpp/oiMWw7kfvw==" spinCount="100000" sheet="1" objects="1" scenarios="1"/>
  <mergeCells count="3">
    <mergeCell ref="AN1:AQ1"/>
    <mergeCell ref="AN43:AQ43"/>
    <mergeCell ref="AN85:AQ8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6943-C4F6-4654-B869-043D5C9237D8}">
  <sheetPr>
    <tabColor theme="1"/>
  </sheetPr>
  <dimension ref="A1:AR123"/>
  <sheetViews>
    <sheetView showGridLines="0" zoomScaleNormal="100" workbookViewId="0">
      <pane xSplit="4" topLeftCell="E1" activePane="topRight" state="frozen"/>
      <selection pane="topRight" activeCell="AN1" sqref="AN1:AQ122"/>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3" width="10.6640625" style="1" customWidth="1"/>
    <col min="44" max="44" width="2.6640625" style="1" customWidth="1"/>
    <col min="45" max="16384" width="9.109375" style="1" hidden="1"/>
  </cols>
  <sheetData>
    <row r="1" spans="1:43" ht="14.4" x14ac:dyDescent="0.3">
      <c r="A1" s="138" t="s">
        <v>601</v>
      </c>
      <c r="B1" s="139"/>
      <c r="C1" s="139"/>
      <c r="D1" s="151"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80"/>
      <c r="AN1" s="1017" t="s">
        <v>77</v>
      </c>
      <c r="AO1" s="1018"/>
      <c r="AP1" s="1018"/>
      <c r="AQ1" s="1019"/>
    </row>
    <row r="2" spans="1:43"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81" t="s">
        <v>79</v>
      </c>
      <c r="AN2" s="884" t="s">
        <v>80</v>
      </c>
      <c r="AO2" s="884" t="s">
        <v>81</v>
      </c>
      <c r="AP2" s="884" t="s">
        <v>82</v>
      </c>
      <c r="AQ2" s="917" t="s">
        <v>83</v>
      </c>
    </row>
    <row r="3" spans="1:43" ht="15" thickTop="1" x14ac:dyDescent="0.3">
      <c r="A3" s="3">
        <v>1</v>
      </c>
      <c r="B3" s="44" t="s">
        <v>84</v>
      </c>
      <c r="C3" s="62">
        <v>1.1000000000000001</v>
      </c>
      <c r="D3" s="63" t="s">
        <v>85</v>
      </c>
      <c r="E3" s="82">
        <f>E45+E87</f>
        <v>0</v>
      </c>
      <c r="F3" s="50">
        <f t="shared" ref="F3:AK3" si="0">F45+F87</f>
        <v>0</v>
      </c>
      <c r="G3" s="50">
        <f t="shared" si="0"/>
        <v>0</v>
      </c>
      <c r="H3" s="50">
        <f t="shared" si="0"/>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135">
        <f t="shared" ref="AM3:AM29" si="1">IFERROR(SUMPRODUCT(E3:AK3,E$37:AK$37)/SUM(E$37:AK$37),0)</f>
        <v>0</v>
      </c>
      <c r="AN3" s="907">
        <f>'Model výchozí (MV)'!AP3</f>
        <v>0</v>
      </c>
      <c r="AO3" s="908">
        <f>'Model výchozí (MV)'!AQ3</f>
        <v>0</v>
      </c>
      <c r="AP3" s="908">
        <f>'Model výchozí (MV)'!AR3</f>
        <v>0</v>
      </c>
      <c r="AQ3" s="909">
        <f>1-SUM(AN3:AP3)</f>
        <v>1</v>
      </c>
    </row>
    <row r="4" spans="1:43" ht="14.4" x14ac:dyDescent="0.3">
      <c r="A4" s="4"/>
      <c r="B4" s="45"/>
      <c r="C4" s="64">
        <v>1.2</v>
      </c>
      <c r="D4" s="65" t="s">
        <v>86</v>
      </c>
      <c r="E4" s="84">
        <f t="shared" ref="E4:AK11" si="2">E46+E88</f>
        <v>0</v>
      </c>
      <c r="F4" s="103">
        <f t="shared" si="2"/>
        <v>0</v>
      </c>
      <c r="G4" s="103">
        <f t="shared" si="2"/>
        <v>0</v>
      </c>
      <c r="H4" s="103">
        <f t="shared" si="2"/>
        <v>0</v>
      </c>
      <c r="I4" s="103">
        <f t="shared" si="2"/>
        <v>0</v>
      </c>
      <c r="J4" s="103">
        <f t="shared" si="2"/>
        <v>0</v>
      </c>
      <c r="K4" s="103">
        <f t="shared" si="2"/>
        <v>0</v>
      </c>
      <c r="L4" s="103">
        <f t="shared" si="2"/>
        <v>0</v>
      </c>
      <c r="M4" s="103">
        <f t="shared" si="2"/>
        <v>0</v>
      </c>
      <c r="N4" s="103">
        <f t="shared" si="2"/>
        <v>0</v>
      </c>
      <c r="O4" s="103">
        <f t="shared" si="2"/>
        <v>0</v>
      </c>
      <c r="P4" s="103">
        <f t="shared" si="2"/>
        <v>0</v>
      </c>
      <c r="Q4" s="103">
        <f t="shared" si="2"/>
        <v>0</v>
      </c>
      <c r="R4" s="103">
        <f t="shared" si="2"/>
        <v>0</v>
      </c>
      <c r="S4" s="103">
        <f t="shared" si="2"/>
        <v>0</v>
      </c>
      <c r="T4" s="103">
        <f t="shared" si="2"/>
        <v>0</v>
      </c>
      <c r="U4" s="103">
        <f t="shared" si="2"/>
        <v>0</v>
      </c>
      <c r="V4" s="103">
        <f t="shared" si="2"/>
        <v>0</v>
      </c>
      <c r="W4" s="103">
        <f t="shared" si="2"/>
        <v>0</v>
      </c>
      <c r="X4" s="103">
        <f t="shared" si="2"/>
        <v>0</v>
      </c>
      <c r="Y4" s="103">
        <f t="shared" si="2"/>
        <v>0</v>
      </c>
      <c r="Z4" s="103">
        <f t="shared" si="2"/>
        <v>0</v>
      </c>
      <c r="AA4" s="103">
        <f t="shared" si="2"/>
        <v>0</v>
      </c>
      <c r="AB4" s="103">
        <f t="shared" si="2"/>
        <v>0</v>
      </c>
      <c r="AC4" s="103">
        <f t="shared" si="2"/>
        <v>0</v>
      </c>
      <c r="AD4" s="103">
        <f t="shared" si="2"/>
        <v>0</v>
      </c>
      <c r="AE4" s="103">
        <f t="shared" si="2"/>
        <v>0</v>
      </c>
      <c r="AF4" s="103">
        <f t="shared" si="2"/>
        <v>0</v>
      </c>
      <c r="AG4" s="103">
        <f t="shared" si="2"/>
        <v>0</v>
      </c>
      <c r="AH4" s="103">
        <f t="shared" si="2"/>
        <v>0</v>
      </c>
      <c r="AI4" s="103">
        <f t="shared" si="2"/>
        <v>0</v>
      </c>
      <c r="AJ4" s="103">
        <f t="shared" si="2"/>
        <v>0</v>
      </c>
      <c r="AK4" s="85">
        <f t="shared" si="2"/>
        <v>0</v>
      </c>
      <c r="AL4" s="84">
        <f t="shared" ref="AL4:AL28" si="3">SUM(E4:AK4)</f>
        <v>0</v>
      </c>
      <c r="AM4" s="136">
        <f t="shared" si="1"/>
        <v>0</v>
      </c>
      <c r="AN4" s="910">
        <f>'Model výchozí (MV)'!AP4</f>
        <v>0</v>
      </c>
      <c r="AO4" s="911">
        <f>'Model výchozí (MV)'!AQ4</f>
        <v>0</v>
      </c>
      <c r="AP4" s="911">
        <f>'Model výchozí (MV)'!AR4</f>
        <v>0</v>
      </c>
      <c r="AQ4" s="912">
        <f t="shared" ref="AQ4:AQ28" si="4">1-SUM(AN4:AP4)</f>
        <v>1</v>
      </c>
    </row>
    <row r="5" spans="1:43" ht="14.4" x14ac:dyDescent="0.3">
      <c r="A5" s="4">
        <v>2</v>
      </c>
      <c r="B5" s="45" t="s">
        <v>87</v>
      </c>
      <c r="C5" s="64"/>
      <c r="D5" s="65"/>
      <c r="E5" s="84">
        <f t="shared" si="2"/>
        <v>0</v>
      </c>
      <c r="F5" s="103">
        <f t="shared" si="2"/>
        <v>0</v>
      </c>
      <c r="G5" s="103">
        <f t="shared" si="2"/>
        <v>0</v>
      </c>
      <c r="H5" s="103">
        <f t="shared" si="2"/>
        <v>0</v>
      </c>
      <c r="I5" s="103">
        <f t="shared" si="2"/>
        <v>0</v>
      </c>
      <c r="J5" s="103">
        <f t="shared" si="2"/>
        <v>0</v>
      </c>
      <c r="K5" s="103">
        <f t="shared" si="2"/>
        <v>0</v>
      </c>
      <c r="L5" s="103">
        <f t="shared" si="2"/>
        <v>0</v>
      </c>
      <c r="M5" s="103">
        <f t="shared" si="2"/>
        <v>0</v>
      </c>
      <c r="N5" s="103">
        <f t="shared" si="2"/>
        <v>0</v>
      </c>
      <c r="O5" s="103">
        <f t="shared" si="2"/>
        <v>0</v>
      </c>
      <c r="P5" s="103">
        <f t="shared" si="2"/>
        <v>0</v>
      </c>
      <c r="Q5" s="103">
        <f t="shared" si="2"/>
        <v>0</v>
      </c>
      <c r="R5" s="103">
        <f t="shared" si="2"/>
        <v>0</v>
      </c>
      <c r="S5" s="103">
        <f t="shared" si="2"/>
        <v>0</v>
      </c>
      <c r="T5" s="103">
        <f t="shared" si="2"/>
        <v>0</v>
      </c>
      <c r="U5" s="103">
        <f t="shared" si="2"/>
        <v>0</v>
      </c>
      <c r="V5" s="103">
        <f t="shared" si="2"/>
        <v>0</v>
      </c>
      <c r="W5" s="103">
        <f t="shared" si="2"/>
        <v>0</v>
      </c>
      <c r="X5" s="103">
        <f t="shared" si="2"/>
        <v>0</v>
      </c>
      <c r="Y5" s="103">
        <f t="shared" si="2"/>
        <v>0</v>
      </c>
      <c r="Z5" s="103">
        <f t="shared" si="2"/>
        <v>0</v>
      </c>
      <c r="AA5" s="103">
        <f t="shared" si="2"/>
        <v>0</v>
      </c>
      <c r="AB5" s="103">
        <f t="shared" si="2"/>
        <v>0</v>
      </c>
      <c r="AC5" s="103">
        <f t="shared" si="2"/>
        <v>0</v>
      </c>
      <c r="AD5" s="103">
        <f t="shared" si="2"/>
        <v>0</v>
      </c>
      <c r="AE5" s="103">
        <f t="shared" si="2"/>
        <v>0</v>
      </c>
      <c r="AF5" s="103">
        <f t="shared" si="2"/>
        <v>0</v>
      </c>
      <c r="AG5" s="103">
        <f t="shared" si="2"/>
        <v>0</v>
      </c>
      <c r="AH5" s="103">
        <f t="shared" si="2"/>
        <v>0</v>
      </c>
      <c r="AI5" s="103">
        <f t="shared" si="2"/>
        <v>0</v>
      </c>
      <c r="AJ5" s="103">
        <f t="shared" si="2"/>
        <v>0</v>
      </c>
      <c r="AK5" s="85">
        <f t="shared" si="2"/>
        <v>0</v>
      </c>
      <c r="AL5" s="84">
        <f t="shared" si="3"/>
        <v>0</v>
      </c>
      <c r="AM5" s="136">
        <f t="shared" si="1"/>
        <v>0</v>
      </c>
      <c r="AN5" s="910">
        <f>'Model výchozí (MV)'!AP5</f>
        <v>0</v>
      </c>
      <c r="AO5" s="911">
        <f>'Model výchozí (MV)'!AQ5</f>
        <v>0</v>
      </c>
      <c r="AP5" s="911">
        <f>'Model výchozí (MV)'!AR5</f>
        <v>0</v>
      </c>
      <c r="AQ5" s="912">
        <f t="shared" si="4"/>
        <v>1</v>
      </c>
    </row>
    <row r="6" spans="1:43" ht="14.4" x14ac:dyDescent="0.3">
      <c r="A6" s="4">
        <v>3</v>
      </c>
      <c r="B6" s="45" t="s">
        <v>88</v>
      </c>
      <c r="C6" s="64"/>
      <c r="D6" s="65"/>
      <c r="E6" s="84">
        <f t="shared" si="2"/>
        <v>0</v>
      </c>
      <c r="F6" s="103">
        <f t="shared" si="2"/>
        <v>0</v>
      </c>
      <c r="G6" s="103">
        <f t="shared" si="2"/>
        <v>0</v>
      </c>
      <c r="H6" s="103">
        <f t="shared" si="2"/>
        <v>0</v>
      </c>
      <c r="I6" s="103">
        <f t="shared" si="2"/>
        <v>0</v>
      </c>
      <c r="J6" s="103">
        <f t="shared" si="2"/>
        <v>0</v>
      </c>
      <c r="K6" s="103">
        <f t="shared" si="2"/>
        <v>0</v>
      </c>
      <c r="L6" s="103">
        <f t="shared" si="2"/>
        <v>0</v>
      </c>
      <c r="M6" s="103">
        <f t="shared" si="2"/>
        <v>0</v>
      </c>
      <c r="N6" s="103">
        <f t="shared" si="2"/>
        <v>0</v>
      </c>
      <c r="O6" s="103">
        <f t="shared" si="2"/>
        <v>0</v>
      </c>
      <c r="P6" s="103">
        <f t="shared" si="2"/>
        <v>0</v>
      </c>
      <c r="Q6" s="103">
        <f t="shared" si="2"/>
        <v>0</v>
      </c>
      <c r="R6" s="103">
        <f t="shared" si="2"/>
        <v>0</v>
      </c>
      <c r="S6" s="103">
        <f t="shared" si="2"/>
        <v>0</v>
      </c>
      <c r="T6" s="103">
        <f t="shared" si="2"/>
        <v>0</v>
      </c>
      <c r="U6" s="103">
        <f t="shared" si="2"/>
        <v>0</v>
      </c>
      <c r="V6" s="103">
        <f t="shared" si="2"/>
        <v>0</v>
      </c>
      <c r="W6" s="103">
        <f t="shared" si="2"/>
        <v>0</v>
      </c>
      <c r="X6" s="103">
        <f t="shared" si="2"/>
        <v>0</v>
      </c>
      <c r="Y6" s="103">
        <f t="shared" si="2"/>
        <v>0</v>
      </c>
      <c r="Z6" s="103">
        <f t="shared" si="2"/>
        <v>0</v>
      </c>
      <c r="AA6" s="103">
        <f t="shared" si="2"/>
        <v>0</v>
      </c>
      <c r="AB6" s="103">
        <f t="shared" si="2"/>
        <v>0</v>
      </c>
      <c r="AC6" s="103">
        <f t="shared" si="2"/>
        <v>0</v>
      </c>
      <c r="AD6" s="103">
        <f t="shared" si="2"/>
        <v>0</v>
      </c>
      <c r="AE6" s="103">
        <f t="shared" si="2"/>
        <v>0</v>
      </c>
      <c r="AF6" s="103">
        <f t="shared" si="2"/>
        <v>0</v>
      </c>
      <c r="AG6" s="103">
        <f t="shared" si="2"/>
        <v>0</v>
      </c>
      <c r="AH6" s="103">
        <f t="shared" si="2"/>
        <v>0</v>
      </c>
      <c r="AI6" s="103">
        <f t="shared" si="2"/>
        <v>0</v>
      </c>
      <c r="AJ6" s="103">
        <f t="shared" si="2"/>
        <v>0</v>
      </c>
      <c r="AK6" s="85">
        <f t="shared" si="2"/>
        <v>0</v>
      </c>
      <c r="AL6" s="84">
        <f t="shared" si="3"/>
        <v>0</v>
      </c>
      <c r="AM6" s="136">
        <f t="shared" si="1"/>
        <v>0</v>
      </c>
      <c r="AN6" s="910">
        <f>'Model výchozí (MV)'!AP6</f>
        <v>0</v>
      </c>
      <c r="AO6" s="911">
        <f>'Model výchozí (MV)'!AQ6</f>
        <v>0</v>
      </c>
      <c r="AP6" s="911">
        <f>'Model výchozí (MV)'!AR6</f>
        <v>0</v>
      </c>
      <c r="AQ6" s="912">
        <f t="shared" si="4"/>
        <v>1</v>
      </c>
    </row>
    <row r="7" spans="1:43" ht="14.4" x14ac:dyDescent="0.3">
      <c r="A7" s="4">
        <v>4</v>
      </c>
      <c r="B7" s="45" t="s">
        <v>89</v>
      </c>
      <c r="C7" s="64"/>
      <c r="D7" s="65"/>
      <c r="E7" s="84">
        <f t="shared" si="2"/>
        <v>0</v>
      </c>
      <c r="F7" s="103">
        <f t="shared" si="2"/>
        <v>0</v>
      </c>
      <c r="G7" s="103">
        <f t="shared" si="2"/>
        <v>0</v>
      </c>
      <c r="H7" s="103">
        <f t="shared" si="2"/>
        <v>0</v>
      </c>
      <c r="I7" s="103">
        <f t="shared" si="2"/>
        <v>0</v>
      </c>
      <c r="J7" s="103">
        <f t="shared" si="2"/>
        <v>0</v>
      </c>
      <c r="K7" s="103">
        <f t="shared" si="2"/>
        <v>0</v>
      </c>
      <c r="L7" s="103">
        <f t="shared" si="2"/>
        <v>0</v>
      </c>
      <c r="M7" s="103">
        <f t="shared" si="2"/>
        <v>0</v>
      </c>
      <c r="N7" s="103">
        <f t="shared" si="2"/>
        <v>0</v>
      </c>
      <c r="O7" s="103">
        <f t="shared" si="2"/>
        <v>0</v>
      </c>
      <c r="P7" s="103">
        <f t="shared" si="2"/>
        <v>0</v>
      </c>
      <c r="Q7" s="103">
        <f t="shared" si="2"/>
        <v>0</v>
      </c>
      <c r="R7" s="103">
        <f t="shared" si="2"/>
        <v>0</v>
      </c>
      <c r="S7" s="103">
        <f t="shared" si="2"/>
        <v>0</v>
      </c>
      <c r="T7" s="103">
        <f t="shared" si="2"/>
        <v>0</v>
      </c>
      <c r="U7" s="103">
        <f t="shared" si="2"/>
        <v>0</v>
      </c>
      <c r="V7" s="103">
        <f t="shared" si="2"/>
        <v>0</v>
      </c>
      <c r="W7" s="103">
        <f t="shared" si="2"/>
        <v>0</v>
      </c>
      <c r="X7" s="103">
        <f t="shared" si="2"/>
        <v>0</v>
      </c>
      <c r="Y7" s="103">
        <f t="shared" si="2"/>
        <v>0</v>
      </c>
      <c r="Z7" s="103">
        <f t="shared" si="2"/>
        <v>0</v>
      </c>
      <c r="AA7" s="103">
        <f t="shared" si="2"/>
        <v>0</v>
      </c>
      <c r="AB7" s="103">
        <f t="shared" si="2"/>
        <v>0</v>
      </c>
      <c r="AC7" s="103">
        <f t="shared" si="2"/>
        <v>0</v>
      </c>
      <c r="AD7" s="103">
        <f t="shared" si="2"/>
        <v>0</v>
      </c>
      <c r="AE7" s="103">
        <f t="shared" si="2"/>
        <v>0</v>
      </c>
      <c r="AF7" s="103">
        <f t="shared" si="2"/>
        <v>0</v>
      </c>
      <c r="AG7" s="103">
        <f t="shared" si="2"/>
        <v>0</v>
      </c>
      <c r="AH7" s="103">
        <f t="shared" si="2"/>
        <v>0</v>
      </c>
      <c r="AI7" s="103">
        <f t="shared" si="2"/>
        <v>0</v>
      </c>
      <c r="AJ7" s="103">
        <f t="shared" si="2"/>
        <v>0</v>
      </c>
      <c r="AK7" s="85">
        <f t="shared" si="2"/>
        <v>0</v>
      </c>
      <c r="AL7" s="84">
        <f t="shared" si="3"/>
        <v>0</v>
      </c>
      <c r="AM7" s="136">
        <f t="shared" si="1"/>
        <v>0</v>
      </c>
      <c r="AN7" s="910">
        <f>'Model výchozí (MV)'!AP7</f>
        <v>0</v>
      </c>
      <c r="AO7" s="911">
        <f>'Model výchozí (MV)'!AQ7</f>
        <v>0</v>
      </c>
      <c r="AP7" s="911">
        <f>'Model výchozí (MV)'!AR7</f>
        <v>0</v>
      </c>
      <c r="AQ7" s="912">
        <f t="shared" si="4"/>
        <v>1</v>
      </c>
    </row>
    <row r="8" spans="1:43" ht="14.4" x14ac:dyDescent="0.3">
      <c r="A8" s="4">
        <v>5</v>
      </c>
      <c r="B8" s="45" t="s">
        <v>90</v>
      </c>
      <c r="C8" s="64">
        <v>5.0999999999999996</v>
      </c>
      <c r="D8" s="66" t="s">
        <v>91</v>
      </c>
      <c r="E8" s="84">
        <f t="shared" si="2"/>
        <v>0</v>
      </c>
      <c r="F8" s="103">
        <f t="shared" si="2"/>
        <v>0</v>
      </c>
      <c r="G8" s="103">
        <f t="shared" si="2"/>
        <v>0</v>
      </c>
      <c r="H8" s="103">
        <f t="shared" si="2"/>
        <v>0</v>
      </c>
      <c r="I8" s="103">
        <f t="shared" si="2"/>
        <v>0</v>
      </c>
      <c r="J8" s="103">
        <f t="shared" si="2"/>
        <v>0</v>
      </c>
      <c r="K8" s="103">
        <f t="shared" si="2"/>
        <v>0</v>
      </c>
      <c r="L8" s="103">
        <f t="shared" si="2"/>
        <v>0</v>
      </c>
      <c r="M8" s="103">
        <f t="shared" si="2"/>
        <v>0</v>
      </c>
      <c r="N8" s="103">
        <f t="shared" si="2"/>
        <v>0</v>
      </c>
      <c r="O8" s="103">
        <f t="shared" si="2"/>
        <v>0</v>
      </c>
      <c r="P8" s="103">
        <f t="shared" si="2"/>
        <v>0</v>
      </c>
      <c r="Q8" s="103">
        <f t="shared" si="2"/>
        <v>0</v>
      </c>
      <c r="R8" s="103">
        <f t="shared" si="2"/>
        <v>0</v>
      </c>
      <c r="S8" s="103">
        <f t="shared" si="2"/>
        <v>0</v>
      </c>
      <c r="T8" s="103">
        <f t="shared" si="2"/>
        <v>0</v>
      </c>
      <c r="U8" s="103">
        <f t="shared" si="2"/>
        <v>0</v>
      </c>
      <c r="V8" s="103">
        <f t="shared" si="2"/>
        <v>0</v>
      </c>
      <c r="W8" s="103">
        <f t="shared" si="2"/>
        <v>0</v>
      </c>
      <c r="X8" s="103">
        <f t="shared" si="2"/>
        <v>0</v>
      </c>
      <c r="Y8" s="103">
        <f t="shared" si="2"/>
        <v>0</v>
      </c>
      <c r="Z8" s="103">
        <f t="shared" si="2"/>
        <v>0</v>
      </c>
      <c r="AA8" s="103">
        <f t="shared" si="2"/>
        <v>0</v>
      </c>
      <c r="AB8" s="103">
        <f t="shared" si="2"/>
        <v>0</v>
      </c>
      <c r="AC8" s="103">
        <f t="shared" si="2"/>
        <v>0</v>
      </c>
      <c r="AD8" s="103">
        <f t="shared" si="2"/>
        <v>0</v>
      </c>
      <c r="AE8" s="103">
        <f t="shared" si="2"/>
        <v>0</v>
      </c>
      <c r="AF8" s="103">
        <f t="shared" si="2"/>
        <v>0</v>
      </c>
      <c r="AG8" s="103">
        <f t="shared" si="2"/>
        <v>0</v>
      </c>
      <c r="AH8" s="103">
        <f t="shared" si="2"/>
        <v>0</v>
      </c>
      <c r="AI8" s="103">
        <f t="shared" si="2"/>
        <v>0</v>
      </c>
      <c r="AJ8" s="103">
        <f t="shared" si="2"/>
        <v>0</v>
      </c>
      <c r="AK8" s="85">
        <f t="shared" si="2"/>
        <v>0</v>
      </c>
      <c r="AL8" s="84">
        <f t="shared" si="3"/>
        <v>0</v>
      </c>
      <c r="AM8" s="136">
        <f t="shared" si="1"/>
        <v>0</v>
      </c>
      <c r="AN8" s="910">
        <f>'Model výchozí (MV)'!AP8</f>
        <v>0</v>
      </c>
      <c r="AO8" s="911">
        <f>'Model výchozí (MV)'!AQ8</f>
        <v>0</v>
      </c>
      <c r="AP8" s="911">
        <f>'Model výchozí (MV)'!AR8</f>
        <v>1</v>
      </c>
      <c r="AQ8" s="912">
        <f t="shared" si="4"/>
        <v>0</v>
      </c>
    </row>
    <row r="9" spans="1:43" ht="14.4" x14ac:dyDescent="0.3">
      <c r="A9" s="4"/>
      <c r="B9" s="45"/>
      <c r="C9" s="64">
        <v>5.2</v>
      </c>
      <c r="D9" s="66" t="s">
        <v>92</v>
      </c>
      <c r="E9" s="84">
        <f t="shared" si="2"/>
        <v>0</v>
      </c>
      <c r="F9" s="103">
        <f t="shared" si="2"/>
        <v>0</v>
      </c>
      <c r="G9" s="103">
        <f t="shared" si="2"/>
        <v>0</v>
      </c>
      <c r="H9" s="103">
        <f t="shared" si="2"/>
        <v>0</v>
      </c>
      <c r="I9" s="103">
        <f t="shared" si="2"/>
        <v>0</v>
      </c>
      <c r="J9" s="103">
        <f t="shared" si="2"/>
        <v>0</v>
      </c>
      <c r="K9" s="103">
        <f t="shared" si="2"/>
        <v>0</v>
      </c>
      <c r="L9" s="103">
        <f t="shared" si="2"/>
        <v>0</v>
      </c>
      <c r="M9" s="103">
        <f t="shared" si="2"/>
        <v>0</v>
      </c>
      <c r="N9" s="103">
        <f t="shared" si="2"/>
        <v>0</v>
      </c>
      <c r="O9" s="103">
        <f t="shared" si="2"/>
        <v>0</v>
      </c>
      <c r="P9" s="103">
        <f t="shared" si="2"/>
        <v>0</v>
      </c>
      <c r="Q9" s="103">
        <f t="shared" si="2"/>
        <v>0</v>
      </c>
      <c r="R9" s="103">
        <f t="shared" si="2"/>
        <v>0</v>
      </c>
      <c r="S9" s="103">
        <f t="shared" si="2"/>
        <v>0</v>
      </c>
      <c r="T9" s="103">
        <f t="shared" si="2"/>
        <v>0</v>
      </c>
      <c r="U9" s="103">
        <f t="shared" si="2"/>
        <v>0</v>
      </c>
      <c r="V9" s="103">
        <f t="shared" si="2"/>
        <v>0</v>
      </c>
      <c r="W9" s="103">
        <f t="shared" si="2"/>
        <v>0</v>
      </c>
      <c r="X9" s="103">
        <f t="shared" si="2"/>
        <v>0</v>
      </c>
      <c r="Y9" s="103">
        <f t="shared" si="2"/>
        <v>0</v>
      </c>
      <c r="Z9" s="103">
        <f t="shared" si="2"/>
        <v>0</v>
      </c>
      <c r="AA9" s="103">
        <f t="shared" si="2"/>
        <v>0</v>
      </c>
      <c r="AB9" s="103">
        <f t="shared" si="2"/>
        <v>0</v>
      </c>
      <c r="AC9" s="103">
        <f t="shared" si="2"/>
        <v>0</v>
      </c>
      <c r="AD9" s="103">
        <f t="shared" si="2"/>
        <v>0</v>
      </c>
      <c r="AE9" s="103">
        <f t="shared" si="2"/>
        <v>0</v>
      </c>
      <c r="AF9" s="103">
        <f t="shared" si="2"/>
        <v>0</v>
      </c>
      <c r="AG9" s="103">
        <f t="shared" si="2"/>
        <v>0</v>
      </c>
      <c r="AH9" s="103">
        <f t="shared" si="2"/>
        <v>0</v>
      </c>
      <c r="AI9" s="103">
        <f t="shared" si="2"/>
        <v>0</v>
      </c>
      <c r="AJ9" s="103">
        <f t="shared" si="2"/>
        <v>0</v>
      </c>
      <c r="AK9" s="85">
        <f t="shared" si="2"/>
        <v>0</v>
      </c>
      <c r="AL9" s="84">
        <f t="shared" si="3"/>
        <v>0</v>
      </c>
      <c r="AM9" s="136">
        <f t="shared" si="1"/>
        <v>0</v>
      </c>
      <c r="AN9" s="910">
        <f>'Model výchozí (MV)'!AP9</f>
        <v>0</v>
      </c>
      <c r="AO9" s="911">
        <f>'Model výchozí (MV)'!AQ9</f>
        <v>0</v>
      </c>
      <c r="AP9" s="911">
        <f>'Model výchozí (MV)'!AR9</f>
        <v>0</v>
      </c>
      <c r="AQ9" s="912">
        <f t="shared" si="4"/>
        <v>1</v>
      </c>
    </row>
    <row r="10" spans="1:43" ht="14.4" x14ac:dyDescent="0.3">
      <c r="A10" s="4">
        <v>6</v>
      </c>
      <c r="B10" s="45" t="s">
        <v>93</v>
      </c>
      <c r="C10" s="64"/>
      <c r="D10" s="65"/>
      <c r="E10" s="84">
        <f t="shared" si="2"/>
        <v>0</v>
      </c>
      <c r="F10" s="103">
        <f t="shared" si="2"/>
        <v>0</v>
      </c>
      <c r="G10" s="103">
        <f t="shared" si="2"/>
        <v>0</v>
      </c>
      <c r="H10" s="103">
        <f t="shared" si="2"/>
        <v>0</v>
      </c>
      <c r="I10" s="103">
        <f t="shared" si="2"/>
        <v>0</v>
      </c>
      <c r="J10" s="103">
        <f t="shared" si="2"/>
        <v>0</v>
      </c>
      <c r="K10" s="103">
        <f t="shared" si="2"/>
        <v>0</v>
      </c>
      <c r="L10" s="103">
        <f t="shared" si="2"/>
        <v>0</v>
      </c>
      <c r="M10" s="103">
        <f t="shared" si="2"/>
        <v>0</v>
      </c>
      <c r="N10" s="103">
        <f t="shared" si="2"/>
        <v>0</v>
      </c>
      <c r="O10" s="103">
        <f t="shared" si="2"/>
        <v>0</v>
      </c>
      <c r="P10" s="103">
        <f t="shared" si="2"/>
        <v>0</v>
      </c>
      <c r="Q10" s="103">
        <f t="shared" si="2"/>
        <v>0</v>
      </c>
      <c r="R10" s="103">
        <f t="shared" si="2"/>
        <v>0</v>
      </c>
      <c r="S10" s="103">
        <f t="shared" si="2"/>
        <v>0</v>
      </c>
      <c r="T10" s="103">
        <f t="shared" si="2"/>
        <v>0</v>
      </c>
      <c r="U10" s="103">
        <f t="shared" si="2"/>
        <v>0</v>
      </c>
      <c r="V10" s="103">
        <f t="shared" si="2"/>
        <v>0</v>
      </c>
      <c r="W10" s="103">
        <f t="shared" si="2"/>
        <v>0</v>
      </c>
      <c r="X10" s="103">
        <f t="shared" si="2"/>
        <v>0</v>
      </c>
      <c r="Y10" s="103">
        <f t="shared" si="2"/>
        <v>0</v>
      </c>
      <c r="Z10" s="103">
        <f t="shared" si="2"/>
        <v>0</v>
      </c>
      <c r="AA10" s="103">
        <f t="shared" si="2"/>
        <v>0</v>
      </c>
      <c r="AB10" s="103">
        <f t="shared" si="2"/>
        <v>0</v>
      </c>
      <c r="AC10" s="103">
        <f t="shared" si="2"/>
        <v>0</v>
      </c>
      <c r="AD10" s="103">
        <f t="shared" si="2"/>
        <v>0</v>
      </c>
      <c r="AE10" s="103">
        <f t="shared" si="2"/>
        <v>0</v>
      </c>
      <c r="AF10" s="103">
        <f t="shared" si="2"/>
        <v>0</v>
      </c>
      <c r="AG10" s="103">
        <f t="shared" si="2"/>
        <v>0</v>
      </c>
      <c r="AH10" s="103">
        <f t="shared" si="2"/>
        <v>0</v>
      </c>
      <c r="AI10" s="103">
        <f t="shared" si="2"/>
        <v>0</v>
      </c>
      <c r="AJ10" s="103">
        <f t="shared" si="2"/>
        <v>0</v>
      </c>
      <c r="AK10" s="85">
        <f t="shared" si="2"/>
        <v>0</v>
      </c>
      <c r="AL10" s="84">
        <f t="shared" si="3"/>
        <v>0</v>
      </c>
      <c r="AM10" s="136">
        <f t="shared" si="1"/>
        <v>0</v>
      </c>
      <c r="AN10" s="910">
        <f>'Model výchozí (MV)'!AP10</f>
        <v>0</v>
      </c>
      <c r="AO10" s="911">
        <f>'Model výchozí (MV)'!AQ10</f>
        <v>0</v>
      </c>
      <c r="AP10" s="911">
        <f>'Model výchozí (MV)'!AR10</f>
        <v>1</v>
      </c>
      <c r="AQ10" s="912">
        <f t="shared" si="4"/>
        <v>0</v>
      </c>
    </row>
    <row r="11" spans="1:43" ht="14.4" x14ac:dyDescent="0.3">
      <c r="A11" s="4">
        <v>7</v>
      </c>
      <c r="B11" s="45" t="s">
        <v>94</v>
      </c>
      <c r="C11" s="64">
        <v>7.1</v>
      </c>
      <c r="D11" s="65" t="s">
        <v>95</v>
      </c>
      <c r="E11" s="84">
        <f t="shared" si="2"/>
        <v>0</v>
      </c>
      <c r="F11" s="103">
        <f t="shared" si="2"/>
        <v>0</v>
      </c>
      <c r="G11" s="103">
        <f t="shared" si="2"/>
        <v>0</v>
      </c>
      <c r="H11" s="103">
        <f t="shared" si="2"/>
        <v>0</v>
      </c>
      <c r="I11" s="103">
        <f t="shared" si="2"/>
        <v>0</v>
      </c>
      <c r="J11" s="103">
        <f t="shared" si="2"/>
        <v>0</v>
      </c>
      <c r="K11" s="103">
        <f t="shared" si="2"/>
        <v>0</v>
      </c>
      <c r="L11" s="103">
        <f t="shared" si="2"/>
        <v>0</v>
      </c>
      <c r="M11" s="103">
        <f t="shared" si="2"/>
        <v>0</v>
      </c>
      <c r="N11" s="103">
        <f t="shared" si="2"/>
        <v>0</v>
      </c>
      <c r="O11" s="103">
        <f t="shared" si="2"/>
        <v>0</v>
      </c>
      <c r="P11" s="103">
        <f t="shared" si="2"/>
        <v>0</v>
      </c>
      <c r="Q11" s="103">
        <f t="shared" si="2"/>
        <v>0</v>
      </c>
      <c r="R11" s="103">
        <f t="shared" si="2"/>
        <v>0</v>
      </c>
      <c r="S11" s="103">
        <f t="shared" si="2"/>
        <v>0</v>
      </c>
      <c r="T11" s="103">
        <f t="shared" si="2"/>
        <v>0</v>
      </c>
      <c r="U11" s="103">
        <f t="shared" si="2"/>
        <v>0</v>
      </c>
      <c r="V11" s="103">
        <f t="shared" si="2"/>
        <v>0</v>
      </c>
      <c r="W11" s="103">
        <f t="shared" si="2"/>
        <v>0</v>
      </c>
      <c r="X11" s="103">
        <f t="shared" si="2"/>
        <v>0</v>
      </c>
      <c r="Y11" s="103">
        <f t="shared" si="2"/>
        <v>0</v>
      </c>
      <c r="Z11" s="103">
        <f t="shared" si="2"/>
        <v>0</v>
      </c>
      <c r="AA11" s="103">
        <f t="shared" si="2"/>
        <v>0</v>
      </c>
      <c r="AB11" s="103">
        <f t="shared" si="2"/>
        <v>0</v>
      </c>
      <c r="AC11" s="103">
        <f t="shared" ref="AC11:AK11" si="5">AC53+AC95</f>
        <v>0</v>
      </c>
      <c r="AD11" s="103">
        <f t="shared" si="5"/>
        <v>0</v>
      </c>
      <c r="AE11" s="103">
        <f t="shared" si="5"/>
        <v>0</v>
      </c>
      <c r="AF11" s="103">
        <f t="shared" si="5"/>
        <v>0</v>
      </c>
      <c r="AG11" s="103">
        <f t="shared" si="5"/>
        <v>0</v>
      </c>
      <c r="AH11" s="103">
        <f t="shared" si="5"/>
        <v>0</v>
      </c>
      <c r="AI11" s="103">
        <f t="shared" si="5"/>
        <v>0</v>
      </c>
      <c r="AJ11" s="103">
        <f t="shared" si="5"/>
        <v>0</v>
      </c>
      <c r="AK11" s="85">
        <f t="shared" si="5"/>
        <v>0</v>
      </c>
      <c r="AL11" s="84">
        <f t="shared" si="3"/>
        <v>0</v>
      </c>
      <c r="AM11" s="136">
        <f t="shared" si="1"/>
        <v>0</v>
      </c>
      <c r="AN11" s="910">
        <f>'Model výchozí (MV)'!AP11</f>
        <v>0</v>
      </c>
      <c r="AO11" s="911">
        <f>'Model výchozí (MV)'!AQ11</f>
        <v>0</v>
      </c>
      <c r="AP11" s="911">
        <f>'Model výchozí (MV)'!AR11</f>
        <v>0</v>
      </c>
      <c r="AQ11" s="912">
        <f t="shared" si="4"/>
        <v>1</v>
      </c>
    </row>
    <row r="12" spans="1:43" ht="14.4" x14ac:dyDescent="0.3">
      <c r="A12" s="4"/>
      <c r="B12" s="45"/>
      <c r="C12" s="64" t="s">
        <v>96</v>
      </c>
      <c r="D12" s="65" t="s">
        <v>97</v>
      </c>
      <c r="E12" s="84">
        <f t="shared" ref="E12:AK19" si="6">E54+E96</f>
        <v>0</v>
      </c>
      <c r="F12" s="103">
        <f t="shared" si="6"/>
        <v>0</v>
      </c>
      <c r="G12" s="103">
        <f t="shared" si="6"/>
        <v>0</v>
      </c>
      <c r="H12" s="103">
        <f t="shared" si="6"/>
        <v>0</v>
      </c>
      <c r="I12" s="103">
        <f t="shared" si="6"/>
        <v>0</v>
      </c>
      <c r="J12" s="103">
        <f t="shared" si="6"/>
        <v>0</v>
      </c>
      <c r="K12" s="103">
        <f t="shared" si="6"/>
        <v>0</v>
      </c>
      <c r="L12" s="103">
        <f t="shared" si="6"/>
        <v>0</v>
      </c>
      <c r="M12" s="103">
        <f t="shared" si="6"/>
        <v>0</v>
      </c>
      <c r="N12" s="103">
        <f t="shared" si="6"/>
        <v>0</v>
      </c>
      <c r="O12" s="103">
        <f t="shared" si="6"/>
        <v>0</v>
      </c>
      <c r="P12" s="103">
        <f t="shared" si="6"/>
        <v>0</v>
      </c>
      <c r="Q12" s="103">
        <f t="shared" si="6"/>
        <v>0</v>
      </c>
      <c r="R12" s="103">
        <f t="shared" si="6"/>
        <v>0</v>
      </c>
      <c r="S12" s="103">
        <f t="shared" si="6"/>
        <v>0</v>
      </c>
      <c r="T12" s="103">
        <f t="shared" si="6"/>
        <v>0</v>
      </c>
      <c r="U12" s="103">
        <f t="shared" si="6"/>
        <v>0</v>
      </c>
      <c r="V12" s="103">
        <f t="shared" si="6"/>
        <v>0</v>
      </c>
      <c r="W12" s="103">
        <f t="shared" si="6"/>
        <v>0</v>
      </c>
      <c r="X12" s="103">
        <f t="shared" si="6"/>
        <v>0</v>
      </c>
      <c r="Y12" s="103">
        <f t="shared" si="6"/>
        <v>0</v>
      </c>
      <c r="Z12" s="103">
        <f t="shared" si="6"/>
        <v>0</v>
      </c>
      <c r="AA12" s="103">
        <f t="shared" si="6"/>
        <v>0</v>
      </c>
      <c r="AB12" s="103">
        <f t="shared" si="6"/>
        <v>0</v>
      </c>
      <c r="AC12" s="103">
        <f t="shared" si="6"/>
        <v>0</v>
      </c>
      <c r="AD12" s="103">
        <f t="shared" si="6"/>
        <v>0</v>
      </c>
      <c r="AE12" s="103">
        <f t="shared" si="6"/>
        <v>0</v>
      </c>
      <c r="AF12" s="103">
        <f t="shared" si="6"/>
        <v>0</v>
      </c>
      <c r="AG12" s="103">
        <f t="shared" si="6"/>
        <v>0</v>
      </c>
      <c r="AH12" s="103">
        <f t="shared" si="6"/>
        <v>0</v>
      </c>
      <c r="AI12" s="103">
        <f t="shared" si="6"/>
        <v>0</v>
      </c>
      <c r="AJ12" s="103">
        <f t="shared" si="6"/>
        <v>0</v>
      </c>
      <c r="AK12" s="85">
        <f t="shared" si="6"/>
        <v>0</v>
      </c>
      <c r="AL12" s="84">
        <f t="shared" si="3"/>
        <v>0</v>
      </c>
      <c r="AM12" s="136">
        <f t="shared" si="1"/>
        <v>0</v>
      </c>
      <c r="AN12" s="910">
        <f>'Model výchozí (MV)'!AP12</f>
        <v>0</v>
      </c>
      <c r="AO12" s="911">
        <f>'Model výchozí (MV)'!AQ12</f>
        <v>0</v>
      </c>
      <c r="AP12" s="911">
        <f>'Model výchozí (MV)'!AR12</f>
        <v>0</v>
      </c>
      <c r="AQ12" s="912">
        <f t="shared" si="4"/>
        <v>1</v>
      </c>
    </row>
    <row r="13" spans="1:43" ht="14.4" x14ac:dyDescent="0.3">
      <c r="A13" s="4"/>
      <c r="B13" s="45"/>
      <c r="C13" s="64" t="s">
        <v>98</v>
      </c>
      <c r="D13" s="65" t="s">
        <v>99</v>
      </c>
      <c r="E13" s="84">
        <f t="shared" si="6"/>
        <v>0</v>
      </c>
      <c r="F13" s="103">
        <f t="shared" si="6"/>
        <v>0</v>
      </c>
      <c r="G13" s="103">
        <f t="shared" si="6"/>
        <v>0</v>
      </c>
      <c r="H13" s="103">
        <f t="shared" si="6"/>
        <v>0</v>
      </c>
      <c r="I13" s="103">
        <f t="shared" si="6"/>
        <v>0</v>
      </c>
      <c r="J13" s="103">
        <f t="shared" si="6"/>
        <v>0</v>
      </c>
      <c r="K13" s="103">
        <f t="shared" si="6"/>
        <v>0</v>
      </c>
      <c r="L13" s="103">
        <f t="shared" si="6"/>
        <v>0</v>
      </c>
      <c r="M13" s="103">
        <f t="shared" si="6"/>
        <v>0</v>
      </c>
      <c r="N13" s="103">
        <f t="shared" si="6"/>
        <v>0</v>
      </c>
      <c r="O13" s="103">
        <f t="shared" si="6"/>
        <v>0</v>
      </c>
      <c r="P13" s="103">
        <f t="shared" si="6"/>
        <v>0</v>
      </c>
      <c r="Q13" s="103">
        <f t="shared" si="6"/>
        <v>0</v>
      </c>
      <c r="R13" s="103">
        <f t="shared" si="6"/>
        <v>0</v>
      </c>
      <c r="S13" s="103">
        <f t="shared" si="6"/>
        <v>0</v>
      </c>
      <c r="T13" s="103">
        <f t="shared" si="6"/>
        <v>0</v>
      </c>
      <c r="U13" s="103">
        <f t="shared" si="6"/>
        <v>0</v>
      </c>
      <c r="V13" s="103">
        <f t="shared" si="6"/>
        <v>0</v>
      </c>
      <c r="W13" s="103">
        <f t="shared" si="6"/>
        <v>0</v>
      </c>
      <c r="X13" s="103">
        <f t="shared" si="6"/>
        <v>0</v>
      </c>
      <c r="Y13" s="103">
        <f t="shared" si="6"/>
        <v>0</v>
      </c>
      <c r="Z13" s="103">
        <f t="shared" si="6"/>
        <v>0</v>
      </c>
      <c r="AA13" s="103">
        <f t="shared" si="6"/>
        <v>0</v>
      </c>
      <c r="AB13" s="103">
        <f t="shared" si="6"/>
        <v>0</v>
      </c>
      <c r="AC13" s="103">
        <f t="shared" si="6"/>
        <v>0</v>
      </c>
      <c r="AD13" s="103">
        <f t="shared" si="6"/>
        <v>0</v>
      </c>
      <c r="AE13" s="103">
        <f t="shared" si="6"/>
        <v>0</v>
      </c>
      <c r="AF13" s="103">
        <f t="shared" si="6"/>
        <v>0</v>
      </c>
      <c r="AG13" s="103">
        <f t="shared" si="6"/>
        <v>0</v>
      </c>
      <c r="AH13" s="103">
        <f t="shared" si="6"/>
        <v>0</v>
      </c>
      <c r="AI13" s="103">
        <f t="shared" si="6"/>
        <v>0</v>
      </c>
      <c r="AJ13" s="103">
        <f t="shared" si="6"/>
        <v>0</v>
      </c>
      <c r="AK13" s="85">
        <f t="shared" si="6"/>
        <v>0</v>
      </c>
      <c r="AL13" s="84">
        <f t="shared" si="3"/>
        <v>0</v>
      </c>
      <c r="AM13" s="136">
        <f t="shared" si="1"/>
        <v>0</v>
      </c>
      <c r="AN13" s="910">
        <f>'Model výchozí (MV)'!AP13</f>
        <v>0</v>
      </c>
      <c r="AO13" s="911">
        <f>'Model výchozí (MV)'!AQ13</f>
        <v>0</v>
      </c>
      <c r="AP13" s="911">
        <f>'Model výchozí (MV)'!AR13</f>
        <v>0</v>
      </c>
      <c r="AQ13" s="912">
        <f t="shared" si="4"/>
        <v>1</v>
      </c>
    </row>
    <row r="14" spans="1:43" ht="14.4" x14ac:dyDescent="0.3">
      <c r="A14" s="4"/>
      <c r="B14" s="45"/>
      <c r="C14" s="64" t="s">
        <v>100</v>
      </c>
      <c r="D14" s="65" t="s">
        <v>101</v>
      </c>
      <c r="E14" s="84">
        <f t="shared" si="6"/>
        <v>0</v>
      </c>
      <c r="F14" s="103">
        <f t="shared" si="6"/>
        <v>0</v>
      </c>
      <c r="G14" s="103">
        <f t="shared" si="6"/>
        <v>0</v>
      </c>
      <c r="H14" s="103">
        <f t="shared" si="6"/>
        <v>0</v>
      </c>
      <c r="I14" s="103">
        <f t="shared" si="6"/>
        <v>0</v>
      </c>
      <c r="J14" s="103">
        <f t="shared" si="6"/>
        <v>0</v>
      </c>
      <c r="K14" s="103">
        <f t="shared" si="6"/>
        <v>0</v>
      </c>
      <c r="L14" s="103">
        <f t="shared" si="6"/>
        <v>0</v>
      </c>
      <c r="M14" s="103">
        <f t="shared" si="6"/>
        <v>0</v>
      </c>
      <c r="N14" s="103">
        <f t="shared" si="6"/>
        <v>0</v>
      </c>
      <c r="O14" s="103">
        <f t="shared" si="6"/>
        <v>0</v>
      </c>
      <c r="P14" s="103">
        <f t="shared" si="6"/>
        <v>0</v>
      </c>
      <c r="Q14" s="103">
        <f t="shared" si="6"/>
        <v>0</v>
      </c>
      <c r="R14" s="103">
        <f t="shared" si="6"/>
        <v>0</v>
      </c>
      <c r="S14" s="103">
        <f t="shared" si="6"/>
        <v>0</v>
      </c>
      <c r="T14" s="103">
        <f t="shared" si="6"/>
        <v>0</v>
      </c>
      <c r="U14" s="103">
        <f t="shared" si="6"/>
        <v>0</v>
      </c>
      <c r="V14" s="103">
        <f t="shared" si="6"/>
        <v>0</v>
      </c>
      <c r="W14" s="103">
        <f t="shared" si="6"/>
        <v>0</v>
      </c>
      <c r="X14" s="103">
        <f t="shared" si="6"/>
        <v>0</v>
      </c>
      <c r="Y14" s="103">
        <f t="shared" si="6"/>
        <v>0</v>
      </c>
      <c r="Z14" s="103">
        <f t="shared" si="6"/>
        <v>0</v>
      </c>
      <c r="AA14" s="103">
        <f t="shared" si="6"/>
        <v>0</v>
      </c>
      <c r="AB14" s="103">
        <f t="shared" si="6"/>
        <v>0</v>
      </c>
      <c r="AC14" s="103">
        <f t="shared" si="6"/>
        <v>0</v>
      </c>
      <c r="AD14" s="103">
        <f t="shared" si="6"/>
        <v>0</v>
      </c>
      <c r="AE14" s="103">
        <f t="shared" si="6"/>
        <v>0</v>
      </c>
      <c r="AF14" s="103">
        <f t="shared" si="6"/>
        <v>0</v>
      </c>
      <c r="AG14" s="103">
        <f t="shared" si="6"/>
        <v>0</v>
      </c>
      <c r="AH14" s="103">
        <f t="shared" si="6"/>
        <v>0</v>
      </c>
      <c r="AI14" s="103">
        <f t="shared" si="6"/>
        <v>0</v>
      </c>
      <c r="AJ14" s="103">
        <f t="shared" si="6"/>
        <v>0</v>
      </c>
      <c r="AK14" s="85">
        <f t="shared" si="6"/>
        <v>0</v>
      </c>
      <c r="AL14" s="84">
        <f t="shared" si="3"/>
        <v>0</v>
      </c>
      <c r="AM14" s="136">
        <f t="shared" si="1"/>
        <v>0</v>
      </c>
      <c r="AN14" s="910">
        <f>'Model výchozí (MV)'!AP14</f>
        <v>0</v>
      </c>
      <c r="AO14" s="911">
        <f>'Model výchozí (MV)'!AQ14</f>
        <v>0</v>
      </c>
      <c r="AP14" s="911">
        <f>'Model výchozí (MV)'!AR14</f>
        <v>0</v>
      </c>
      <c r="AQ14" s="912">
        <f t="shared" si="4"/>
        <v>1</v>
      </c>
    </row>
    <row r="15" spans="1:43" ht="14.4" x14ac:dyDescent="0.3">
      <c r="A15" s="4">
        <v>8</v>
      </c>
      <c r="B15" s="45" t="s">
        <v>102</v>
      </c>
      <c r="C15" s="64">
        <v>8.1</v>
      </c>
      <c r="D15" s="65" t="s">
        <v>95</v>
      </c>
      <c r="E15" s="84">
        <f t="shared" si="6"/>
        <v>0</v>
      </c>
      <c r="F15" s="103">
        <f t="shared" si="6"/>
        <v>0</v>
      </c>
      <c r="G15" s="103">
        <f t="shared" si="6"/>
        <v>0</v>
      </c>
      <c r="H15" s="103">
        <f t="shared" si="6"/>
        <v>0</v>
      </c>
      <c r="I15" s="103">
        <f t="shared" si="6"/>
        <v>0</v>
      </c>
      <c r="J15" s="103">
        <f t="shared" si="6"/>
        <v>0</v>
      </c>
      <c r="K15" s="103">
        <f t="shared" si="6"/>
        <v>0</v>
      </c>
      <c r="L15" s="103">
        <f t="shared" si="6"/>
        <v>0</v>
      </c>
      <c r="M15" s="103">
        <f t="shared" si="6"/>
        <v>0</v>
      </c>
      <c r="N15" s="103">
        <f t="shared" si="6"/>
        <v>0</v>
      </c>
      <c r="O15" s="103">
        <f t="shared" si="6"/>
        <v>0</v>
      </c>
      <c r="P15" s="103">
        <f t="shared" si="6"/>
        <v>0</v>
      </c>
      <c r="Q15" s="103">
        <f t="shared" si="6"/>
        <v>0</v>
      </c>
      <c r="R15" s="103">
        <f t="shared" si="6"/>
        <v>0</v>
      </c>
      <c r="S15" s="103">
        <f t="shared" si="6"/>
        <v>0</v>
      </c>
      <c r="T15" s="103">
        <f t="shared" si="6"/>
        <v>0</v>
      </c>
      <c r="U15" s="103">
        <f t="shared" si="6"/>
        <v>0</v>
      </c>
      <c r="V15" s="103">
        <f t="shared" si="6"/>
        <v>0</v>
      </c>
      <c r="W15" s="103">
        <f t="shared" si="6"/>
        <v>0</v>
      </c>
      <c r="X15" s="103">
        <f t="shared" si="6"/>
        <v>0</v>
      </c>
      <c r="Y15" s="103">
        <f t="shared" si="6"/>
        <v>0</v>
      </c>
      <c r="Z15" s="103">
        <f t="shared" si="6"/>
        <v>0</v>
      </c>
      <c r="AA15" s="103">
        <f t="shared" si="6"/>
        <v>0</v>
      </c>
      <c r="AB15" s="103">
        <f t="shared" si="6"/>
        <v>0</v>
      </c>
      <c r="AC15" s="103">
        <f t="shared" si="6"/>
        <v>0</v>
      </c>
      <c r="AD15" s="103">
        <f t="shared" si="6"/>
        <v>0</v>
      </c>
      <c r="AE15" s="103">
        <f t="shared" si="6"/>
        <v>0</v>
      </c>
      <c r="AF15" s="103">
        <f t="shared" si="6"/>
        <v>0</v>
      </c>
      <c r="AG15" s="103">
        <f t="shared" si="6"/>
        <v>0</v>
      </c>
      <c r="AH15" s="103">
        <f t="shared" si="6"/>
        <v>0</v>
      </c>
      <c r="AI15" s="103">
        <f t="shared" si="6"/>
        <v>0</v>
      </c>
      <c r="AJ15" s="103">
        <f t="shared" si="6"/>
        <v>0</v>
      </c>
      <c r="AK15" s="85">
        <f t="shared" si="6"/>
        <v>0</v>
      </c>
      <c r="AL15" s="84">
        <f t="shared" si="3"/>
        <v>0</v>
      </c>
      <c r="AM15" s="136">
        <f t="shared" si="1"/>
        <v>0</v>
      </c>
      <c r="AN15" s="910">
        <f>'Model výchozí (MV)'!AP15</f>
        <v>0</v>
      </c>
      <c r="AO15" s="911">
        <f>'Model výchozí (MV)'!AQ15</f>
        <v>0</v>
      </c>
      <c r="AP15" s="911">
        <f>'Model výchozí (MV)'!AR15</f>
        <v>0</v>
      </c>
      <c r="AQ15" s="912">
        <f t="shared" si="4"/>
        <v>1</v>
      </c>
    </row>
    <row r="16" spans="1:43" ht="14.4" x14ac:dyDescent="0.3">
      <c r="A16" s="4"/>
      <c r="B16" s="45"/>
      <c r="C16" s="64" t="s">
        <v>103</v>
      </c>
      <c r="D16" s="65" t="s">
        <v>97</v>
      </c>
      <c r="E16" s="84">
        <f t="shared" si="6"/>
        <v>0</v>
      </c>
      <c r="F16" s="103">
        <f t="shared" si="6"/>
        <v>0</v>
      </c>
      <c r="G16" s="103">
        <f t="shared" si="6"/>
        <v>0</v>
      </c>
      <c r="H16" s="103">
        <f t="shared" si="6"/>
        <v>0</v>
      </c>
      <c r="I16" s="103">
        <f t="shared" si="6"/>
        <v>0</v>
      </c>
      <c r="J16" s="103">
        <f t="shared" si="6"/>
        <v>0</v>
      </c>
      <c r="K16" s="103">
        <f t="shared" si="6"/>
        <v>0</v>
      </c>
      <c r="L16" s="103">
        <f t="shared" si="6"/>
        <v>0</v>
      </c>
      <c r="M16" s="103">
        <f t="shared" si="6"/>
        <v>0</v>
      </c>
      <c r="N16" s="103">
        <f t="shared" si="6"/>
        <v>0</v>
      </c>
      <c r="O16" s="103">
        <f t="shared" si="6"/>
        <v>0</v>
      </c>
      <c r="P16" s="103">
        <f t="shared" si="6"/>
        <v>0</v>
      </c>
      <c r="Q16" s="103">
        <f t="shared" si="6"/>
        <v>0</v>
      </c>
      <c r="R16" s="103">
        <f t="shared" si="6"/>
        <v>0</v>
      </c>
      <c r="S16" s="103">
        <f t="shared" si="6"/>
        <v>0</v>
      </c>
      <c r="T16" s="103">
        <f t="shared" si="6"/>
        <v>0</v>
      </c>
      <c r="U16" s="103">
        <f t="shared" si="6"/>
        <v>0</v>
      </c>
      <c r="V16" s="103">
        <f t="shared" si="6"/>
        <v>0</v>
      </c>
      <c r="W16" s="103">
        <f t="shared" si="6"/>
        <v>0</v>
      </c>
      <c r="X16" s="103">
        <f t="shared" si="6"/>
        <v>0</v>
      </c>
      <c r="Y16" s="103">
        <f t="shared" si="6"/>
        <v>0</v>
      </c>
      <c r="Z16" s="103">
        <f t="shared" si="6"/>
        <v>0</v>
      </c>
      <c r="AA16" s="103">
        <f t="shared" si="6"/>
        <v>0</v>
      </c>
      <c r="AB16" s="103">
        <f t="shared" si="6"/>
        <v>0</v>
      </c>
      <c r="AC16" s="103">
        <f t="shared" si="6"/>
        <v>0</v>
      </c>
      <c r="AD16" s="103">
        <f t="shared" si="6"/>
        <v>0</v>
      </c>
      <c r="AE16" s="103">
        <f t="shared" si="6"/>
        <v>0</v>
      </c>
      <c r="AF16" s="103">
        <f t="shared" si="6"/>
        <v>0</v>
      </c>
      <c r="AG16" s="103">
        <f t="shared" si="6"/>
        <v>0</v>
      </c>
      <c r="AH16" s="103">
        <f t="shared" si="6"/>
        <v>0</v>
      </c>
      <c r="AI16" s="103">
        <f t="shared" si="6"/>
        <v>0</v>
      </c>
      <c r="AJ16" s="103">
        <f t="shared" si="6"/>
        <v>0</v>
      </c>
      <c r="AK16" s="85">
        <f t="shared" si="6"/>
        <v>0</v>
      </c>
      <c r="AL16" s="84">
        <f t="shared" si="3"/>
        <v>0</v>
      </c>
      <c r="AM16" s="136">
        <f t="shared" si="1"/>
        <v>0</v>
      </c>
      <c r="AN16" s="910">
        <f>'Model výchozí (MV)'!AP16</f>
        <v>0</v>
      </c>
      <c r="AO16" s="911">
        <f>'Model výchozí (MV)'!AQ16</f>
        <v>0</v>
      </c>
      <c r="AP16" s="911">
        <f>'Model výchozí (MV)'!AR16</f>
        <v>0</v>
      </c>
      <c r="AQ16" s="912">
        <f t="shared" si="4"/>
        <v>1</v>
      </c>
    </row>
    <row r="17" spans="1:43" ht="14.4" x14ac:dyDescent="0.3">
      <c r="A17" s="4"/>
      <c r="B17" s="45"/>
      <c r="C17" s="64" t="s">
        <v>104</v>
      </c>
      <c r="D17" s="65" t="s">
        <v>99</v>
      </c>
      <c r="E17" s="84">
        <f t="shared" si="6"/>
        <v>0</v>
      </c>
      <c r="F17" s="103">
        <f t="shared" si="6"/>
        <v>0</v>
      </c>
      <c r="G17" s="103">
        <f t="shared" si="6"/>
        <v>0</v>
      </c>
      <c r="H17" s="103">
        <f t="shared" si="6"/>
        <v>0</v>
      </c>
      <c r="I17" s="103">
        <f t="shared" si="6"/>
        <v>0</v>
      </c>
      <c r="J17" s="103">
        <f t="shared" si="6"/>
        <v>0</v>
      </c>
      <c r="K17" s="103">
        <f t="shared" si="6"/>
        <v>0</v>
      </c>
      <c r="L17" s="103">
        <f t="shared" si="6"/>
        <v>0</v>
      </c>
      <c r="M17" s="103">
        <f t="shared" si="6"/>
        <v>0</v>
      </c>
      <c r="N17" s="103">
        <f t="shared" si="6"/>
        <v>0</v>
      </c>
      <c r="O17" s="103">
        <f t="shared" si="6"/>
        <v>0</v>
      </c>
      <c r="P17" s="103">
        <f t="shared" si="6"/>
        <v>0</v>
      </c>
      <c r="Q17" s="103">
        <f t="shared" si="6"/>
        <v>0</v>
      </c>
      <c r="R17" s="103">
        <f t="shared" si="6"/>
        <v>0</v>
      </c>
      <c r="S17" s="103">
        <f t="shared" si="6"/>
        <v>0</v>
      </c>
      <c r="T17" s="103">
        <f t="shared" si="6"/>
        <v>0</v>
      </c>
      <c r="U17" s="103">
        <f t="shared" si="6"/>
        <v>0</v>
      </c>
      <c r="V17" s="103">
        <f t="shared" si="6"/>
        <v>0</v>
      </c>
      <c r="W17" s="103">
        <f t="shared" si="6"/>
        <v>0</v>
      </c>
      <c r="X17" s="103">
        <f t="shared" si="6"/>
        <v>0</v>
      </c>
      <c r="Y17" s="103">
        <f t="shared" si="6"/>
        <v>0</v>
      </c>
      <c r="Z17" s="103">
        <f t="shared" si="6"/>
        <v>0</v>
      </c>
      <c r="AA17" s="103">
        <f t="shared" si="6"/>
        <v>0</v>
      </c>
      <c r="AB17" s="103">
        <f t="shared" si="6"/>
        <v>0</v>
      </c>
      <c r="AC17" s="103">
        <f t="shared" si="6"/>
        <v>0</v>
      </c>
      <c r="AD17" s="103">
        <f t="shared" si="6"/>
        <v>0</v>
      </c>
      <c r="AE17" s="103">
        <f t="shared" si="6"/>
        <v>0</v>
      </c>
      <c r="AF17" s="103">
        <f t="shared" si="6"/>
        <v>0</v>
      </c>
      <c r="AG17" s="103">
        <f t="shared" si="6"/>
        <v>0</v>
      </c>
      <c r="AH17" s="103">
        <f t="shared" si="6"/>
        <v>0</v>
      </c>
      <c r="AI17" s="103">
        <f t="shared" si="6"/>
        <v>0</v>
      </c>
      <c r="AJ17" s="103">
        <f t="shared" si="6"/>
        <v>0</v>
      </c>
      <c r="AK17" s="85">
        <f t="shared" si="6"/>
        <v>0</v>
      </c>
      <c r="AL17" s="84">
        <f t="shared" si="3"/>
        <v>0</v>
      </c>
      <c r="AM17" s="136">
        <f t="shared" si="1"/>
        <v>0</v>
      </c>
      <c r="AN17" s="910">
        <f>'Model výchozí (MV)'!AP17</f>
        <v>0</v>
      </c>
      <c r="AO17" s="911">
        <f>'Model výchozí (MV)'!AQ17</f>
        <v>0</v>
      </c>
      <c r="AP17" s="911">
        <f>'Model výchozí (MV)'!AR17</f>
        <v>0</v>
      </c>
      <c r="AQ17" s="912">
        <f t="shared" si="4"/>
        <v>1</v>
      </c>
    </row>
    <row r="18" spans="1:43" ht="14.4" x14ac:dyDescent="0.3">
      <c r="A18" s="4"/>
      <c r="B18" s="45"/>
      <c r="C18" s="64" t="s">
        <v>105</v>
      </c>
      <c r="D18" s="65" t="s">
        <v>101</v>
      </c>
      <c r="E18" s="84">
        <f t="shared" si="6"/>
        <v>0</v>
      </c>
      <c r="F18" s="103">
        <f t="shared" si="6"/>
        <v>0</v>
      </c>
      <c r="G18" s="103">
        <f t="shared" si="6"/>
        <v>0</v>
      </c>
      <c r="H18" s="103">
        <f t="shared" si="6"/>
        <v>0</v>
      </c>
      <c r="I18" s="103">
        <f t="shared" si="6"/>
        <v>0</v>
      </c>
      <c r="J18" s="103">
        <f t="shared" si="6"/>
        <v>0</v>
      </c>
      <c r="K18" s="103">
        <f t="shared" si="6"/>
        <v>0</v>
      </c>
      <c r="L18" s="103">
        <f t="shared" si="6"/>
        <v>0</v>
      </c>
      <c r="M18" s="103">
        <f t="shared" si="6"/>
        <v>0</v>
      </c>
      <c r="N18" s="103">
        <f t="shared" si="6"/>
        <v>0</v>
      </c>
      <c r="O18" s="103">
        <f t="shared" si="6"/>
        <v>0</v>
      </c>
      <c r="P18" s="103">
        <f t="shared" si="6"/>
        <v>0</v>
      </c>
      <c r="Q18" s="103">
        <f t="shared" si="6"/>
        <v>0</v>
      </c>
      <c r="R18" s="103">
        <f t="shared" si="6"/>
        <v>0</v>
      </c>
      <c r="S18" s="103">
        <f t="shared" si="6"/>
        <v>0</v>
      </c>
      <c r="T18" s="103">
        <f t="shared" si="6"/>
        <v>0</v>
      </c>
      <c r="U18" s="103">
        <f t="shared" si="6"/>
        <v>0</v>
      </c>
      <c r="V18" s="103">
        <f t="shared" si="6"/>
        <v>0</v>
      </c>
      <c r="W18" s="103">
        <f t="shared" si="6"/>
        <v>0</v>
      </c>
      <c r="X18" s="103">
        <f t="shared" si="6"/>
        <v>0</v>
      </c>
      <c r="Y18" s="103">
        <f t="shared" si="6"/>
        <v>0</v>
      </c>
      <c r="Z18" s="103">
        <f t="shared" si="6"/>
        <v>0</v>
      </c>
      <c r="AA18" s="103">
        <f t="shared" si="6"/>
        <v>0</v>
      </c>
      <c r="AB18" s="103">
        <f t="shared" si="6"/>
        <v>0</v>
      </c>
      <c r="AC18" s="103">
        <f t="shared" si="6"/>
        <v>0</v>
      </c>
      <c r="AD18" s="103">
        <f t="shared" si="6"/>
        <v>0</v>
      </c>
      <c r="AE18" s="103">
        <f t="shared" si="6"/>
        <v>0</v>
      </c>
      <c r="AF18" s="103">
        <f t="shared" si="6"/>
        <v>0</v>
      </c>
      <c r="AG18" s="103">
        <f t="shared" si="6"/>
        <v>0</v>
      </c>
      <c r="AH18" s="103">
        <f t="shared" si="6"/>
        <v>0</v>
      </c>
      <c r="AI18" s="103">
        <f t="shared" si="6"/>
        <v>0</v>
      </c>
      <c r="AJ18" s="103">
        <f t="shared" si="6"/>
        <v>0</v>
      </c>
      <c r="AK18" s="85">
        <f t="shared" si="6"/>
        <v>0</v>
      </c>
      <c r="AL18" s="84">
        <f t="shared" si="3"/>
        <v>0</v>
      </c>
      <c r="AM18" s="136">
        <f t="shared" si="1"/>
        <v>0</v>
      </c>
      <c r="AN18" s="910">
        <f>'Model výchozí (MV)'!AP18</f>
        <v>0</v>
      </c>
      <c r="AO18" s="911">
        <f>'Model výchozí (MV)'!AQ18</f>
        <v>0</v>
      </c>
      <c r="AP18" s="911">
        <f>'Model výchozí (MV)'!AR18</f>
        <v>0</v>
      </c>
      <c r="AQ18" s="912">
        <f t="shared" si="4"/>
        <v>1</v>
      </c>
    </row>
    <row r="19" spans="1:43" ht="14.4" x14ac:dyDescent="0.3">
      <c r="A19" s="4">
        <v>9</v>
      </c>
      <c r="B19" s="45" t="s">
        <v>106</v>
      </c>
      <c r="C19" s="64"/>
      <c r="D19" s="65"/>
      <c r="E19" s="84">
        <f t="shared" si="6"/>
        <v>0</v>
      </c>
      <c r="F19" s="103">
        <f t="shared" si="6"/>
        <v>0</v>
      </c>
      <c r="G19" s="103">
        <f t="shared" si="6"/>
        <v>0</v>
      </c>
      <c r="H19" s="103">
        <f t="shared" si="6"/>
        <v>0</v>
      </c>
      <c r="I19" s="103">
        <f t="shared" si="6"/>
        <v>0</v>
      </c>
      <c r="J19" s="103">
        <f t="shared" si="6"/>
        <v>0</v>
      </c>
      <c r="K19" s="103">
        <f t="shared" si="6"/>
        <v>0</v>
      </c>
      <c r="L19" s="103">
        <f t="shared" si="6"/>
        <v>0</v>
      </c>
      <c r="M19" s="103">
        <f t="shared" si="6"/>
        <v>0</v>
      </c>
      <c r="N19" s="103">
        <f t="shared" si="6"/>
        <v>0</v>
      </c>
      <c r="O19" s="103">
        <f t="shared" si="6"/>
        <v>0</v>
      </c>
      <c r="P19" s="103">
        <f t="shared" si="6"/>
        <v>0</v>
      </c>
      <c r="Q19" s="103">
        <f t="shared" si="6"/>
        <v>0</v>
      </c>
      <c r="R19" s="103">
        <f t="shared" si="6"/>
        <v>0</v>
      </c>
      <c r="S19" s="103">
        <f t="shared" si="6"/>
        <v>0</v>
      </c>
      <c r="T19" s="103">
        <f t="shared" si="6"/>
        <v>0</v>
      </c>
      <c r="U19" s="103">
        <f t="shared" si="6"/>
        <v>0</v>
      </c>
      <c r="V19" s="103">
        <f t="shared" si="6"/>
        <v>0</v>
      </c>
      <c r="W19" s="103">
        <f t="shared" si="6"/>
        <v>0</v>
      </c>
      <c r="X19" s="103">
        <f t="shared" si="6"/>
        <v>0</v>
      </c>
      <c r="Y19" s="103">
        <f t="shared" si="6"/>
        <v>0</v>
      </c>
      <c r="Z19" s="103">
        <f t="shared" si="6"/>
        <v>0</v>
      </c>
      <c r="AA19" s="103">
        <f t="shared" si="6"/>
        <v>0</v>
      </c>
      <c r="AB19" s="103">
        <f t="shared" si="6"/>
        <v>0</v>
      </c>
      <c r="AC19" s="103">
        <f t="shared" ref="AC19:AK19" si="7">AC61+AC103</f>
        <v>0</v>
      </c>
      <c r="AD19" s="103">
        <f t="shared" si="7"/>
        <v>0</v>
      </c>
      <c r="AE19" s="103">
        <f t="shared" si="7"/>
        <v>0</v>
      </c>
      <c r="AF19" s="103">
        <f t="shared" si="7"/>
        <v>0</v>
      </c>
      <c r="AG19" s="103">
        <f t="shared" si="7"/>
        <v>0</v>
      </c>
      <c r="AH19" s="103">
        <f t="shared" si="7"/>
        <v>0</v>
      </c>
      <c r="AI19" s="103">
        <f t="shared" si="7"/>
        <v>0</v>
      </c>
      <c r="AJ19" s="103">
        <f t="shared" si="7"/>
        <v>0</v>
      </c>
      <c r="AK19" s="85">
        <f t="shared" si="7"/>
        <v>0</v>
      </c>
      <c r="AL19" s="84">
        <f t="shared" si="3"/>
        <v>0</v>
      </c>
      <c r="AM19" s="136">
        <f t="shared" si="1"/>
        <v>0</v>
      </c>
      <c r="AN19" s="910">
        <f>'Model výchozí (MV)'!AP19</f>
        <v>0</v>
      </c>
      <c r="AO19" s="911">
        <f>'Model výchozí (MV)'!AQ19</f>
        <v>0</v>
      </c>
      <c r="AP19" s="911">
        <f>'Model výchozí (MV)'!AR19</f>
        <v>0</v>
      </c>
      <c r="AQ19" s="912">
        <f t="shared" si="4"/>
        <v>1</v>
      </c>
    </row>
    <row r="20" spans="1:43" ht="14.4" x14ac:dyDescent="0.3">
      <c r="A20" s="4">
        <v>10</v>
      </c>
      <c r="B20" s="45" t="s">
        <v>107</v>
      </c>
      <c r="C20" s="64"/>
      <c r="D20" s="65"/>
      <c r="E20" s="84">
        <f t="shared" ref="E20:AK27" si="8">E62+E104</f>
        <v>0</v>
      </c>
      <c r="F20" s="103">
        <f t="shared" si="8"/>
        <v>0</v>
      </c>
      <c r="G20" s="103">
        <f t="shared" si="8"/>
        <v>0</v>
      </c>
      <c r="H20" s="103">
        <f t="shared" si="8"/>
        <v>0</v>
      </c>
      <c r="I20" s="103">
        <f t="shared" si="8"/>
        <v>0</v>
      </c>
      <c r="J20" s="103">
        <f t="shared" si="8"/>
        <v>0</v>
      </c>
      <c r="K20" s="103">
        <f t="shared" si="8"/>
        <v>0</v>
      </c>
      <c r="L20" s="103">
        <f t="shared" si="8"/>
        <v>0</v>
      </c>
      <c r="M20" s="103">
        <f t="shared" si="8"/>
        <v>0</v>
      </c>
      <c r="N20" s="103">
        <f t="shared" si="8"/>
        <v>0</v>
      </c>
      <c r="O20" s="103">
        <f t="shared" si="8"/>
        <v>0</v>
      </c>
      <c r="P20" s="103">
        <f t="shared" si="8"/>
        <v>0</v>
      </c>
      <c r="Q20" s="103">
        <f t="shared" si="8"/>
        <v>0</v>
      </c>
      <c r="R20" s="103">
        <f t="shared" si="8"/>
        <v>0</v>
      </c>
      <c r="S20" s="103">
        <f t="shared" si="8"/>
        <v>0</v>
      </c>
      <c r="T20" s="103">
        <f t="shared" si="8"/>
        <v>0</v>
      </c>
      <c r="U20" s="103">
        <f t="shared" si="8"/>
        <v>0</v>
      </c>
      <c r="V20" s="103">
        <f t="shared" si="8"/>
        <v>0</v>
      </c>
      <c r="W20" s="103">
        <f t="shared" si="8"/>
        <v>0</v>
      </c>
      <c r="X20" s="103">
        <f t="shared" si="8"/>
        <v>0</v>
      </c>
      <c r="Y20" s="103">
        <f t="shared" si="8"/>
        <v>0</v>
      </c>
      <c r="Z20" s="103">
        <f t="shared" si="8"/>
        <v>0</v>
      </c>
      <c r="AA20" s="103">
        <f t="shared" si="8"/>
        <v>0</v>
      </c>
      <c r="AB20" s="103">
        <f t="shared" si="8"/>
        <v>0</v>
      </c>
      <c r="AC20" s="103">
        <f t="shared" si="8"/>
        <v>0</v>
      </c>
      <c r="AD20" s="103">
        <f t="shared" si="8"/>
        <v>0</v>
      </c>
      <c r="AE20" s="103">
        <f t="shared" si="8"/>
        <v>0</v>
      </c>
      <c r="AF20" s="103">
        <f t="shared" si="8"/>
        <v>0</v>
      </c>
      <c r="AG20" s="103">
        <f t="shared" si="8"/>
        <v>0</v>
      </c>
      <c r="AH20" s="103">
        <f t="shared" si="8"/>
        <v>0</v>
      </c>
      <c r="AI20" s="103">
        <f t="shared" si="8"/>
        <v>0</v>
      </c>
      <c r="AJ20" s="103">
        <f t="shared" si="8"/>
        <v>0</v>
      </c>
      <c r="AK20" s="85">
        <f t="shared" si="8"/>
        <v>0</v>
      </c>
      <c r="AL20" s="84">
        <f t="shared" si="3"/>
        <v>0</v>
      </c>
      <c r="AM20" s="136">
        <f t="shared" si="1"/>
        <v>0</v>
      </c>
      <c r="AN20" s="910">
        <f>'Model výchozí (MV)'!AP20</f>
        <v>1</v>
      </c>
      <c r="AO20" s="911">
        <f>'Model výchozí (MV)'!AQ20</f>
        <v>0</v>
      </c>
      <c r="AP20" s="911">
        <f>'Model výchozí (MV)'!AR20</f>
        <v>0</v>
      </c>
      <c r="AQ20" s="912">
        <f t="shared" si="4"/>
        <v>0</v>
      </c>
    </row>
    <row r="21" spans="1:43" ht="14.4" x14ac:dyDescent="0.3">
      <c r="A21" s="4">
        <v>11</v>
      </c>
      <c r="B21" s="45" t="s">
        <v>108</v>
      </c>
      <c r="C21" s="64"/>
      <c r="D21" s="65"/>
      <c r="E21" s="84">
        <f t="shared" si="8"/>
        <v>0</v>
      </c>
      <c r="F21" s="103">
        <f t="shared" si="8"/>
        <v>0</v>
      </c>
      <c r="G21" s="103">
        <f t="shared" si="8"/>
        <v>0</v>
      </c>
      <c r="H21" s="103">
        <f t="shared" si="8"/>
        <v>0</v>
      </c>
      <c r="I21" s="103">
        <f t="shared" si="8"/>
        <v>0</v>
      </c>
      <c r="J21" s="103">
        <f t="shared" si="8"/>
        <v>0</v>
      </c>
      <c r="K21" s="103">
        <f t="shared" si="8"/>
        <v>0</v>
      </c>
      <c r="L21" s="103">
        <f t="shared" si="8"/>
        <v>0</v>
      </c>
      <c r="M21" s="103">
        <f t="shared" si="8"/>
        <v>0</v>
      </c>
      <c r="N21" s="103">
        <f t="shared" si="8"/>
        <v>0</v>
      </c>
      <c r="O21" s="103">
        <f t="shared" si="8"/>
        <v>0</v>
      </c>
      <c r="P21" s="103">
        <f t="shared" si="8"/>
        <v>0</v>
      </c>
      <c r="Q21" s="103">
        <f t="shared" si="8"/>
        <v>0</v>
      </c>
      <c r="R21" s="103">
        <f t="shared" si="8"/>
        <v>0</v>
      </c>
      <c r="S21" s="103">
        <f t="shared" si="8"/>
        <v>0</v>
      </c>
      <c r="T21" s="103">
        <f t="shared" si="8"/>
        <v>0</v>
      </c>
      <c r="U21" s="103">
        <f t="shared" si="8"/>
        <v>0</v>
      </c>
      <c r="V21" s="103">
        <f t="shared" si="8"/>
        <v>0</v>
      </c>
      <c r="W21" s="103">
        <f t="shared" si="8"/>
        <v>0</v>
      </c>
      <c r="X21" s="103">
        <f t="shared" si="8"/>
        <v>0</v>
      </c>
      <c r="Y21" s="103">
        <f t="shared" si="8"/>
        <v>0</v>
      </c>
      <c r="Z21" s="103">
        <f t="shared" si="8"/>
        <v>0</v>
      </c>
      <c r="AA21" s="103">
        <f t="shared" si="8"/>
        <v>0</v>
      </c>
      <c r="AB21" s="103">
        <f t="shared" si="8"/>
        <v>0</v>
      </c>
      <c r="AC21" s="103">
        <f t="shared" si="8"/>
        <v>0</v>
      </c>
      <c r="AD21" s="103">
        <f t="shared" si="8"/>
        <v>0</v>
      </c>
      <c r="AE21" s="103">
        <f t="shared" si="8"/>
        <v>0</v>
      </c>
      <c r="AF21" s="103">
        <f t="shared" si="8"/>
        <v>0</v>
      </c>
      <c r="AG21" s="103">
        <f t="shared" si="8"/>
        <v>0</v>
      </c>
      <c r="AH21" s="103">
        <f t="shared" si="8"/>
        <v>0</v>
      </c>
      <c r="AI21" s="103">
        <f t="shared" si="8"/>
        <v>0</v>
      </c>
      <c r="AJ21" s="103">
        <f t="shared" si="8"/>
        <v>0</v>
      </c>
      <c r="AK21" s="85">
        <f t="shared" si="8"/>
        <v>0</v>
      </c>
      <c r="AL21" s="84">
        <f t="shared" si="3"/>
        <v>0</v>
      </c>
      <c r="AM21" s="136">
        <f t="shared" si="1"/>
        <v>0</v>
      </c>
      <c r="AN21" s="910">
        <f>'Model výchozí (MV)'!AP21</f>
        <v>1</v>
      </c>
      <c r="AO21" s="911">
        <f>'Model výchozí (MV)'!AQ21</f>
        <v>0</v>
      </c>
      <c r="AP21" s="911">
        <f>'Model výchozí (MV)'!AR21</f>
        <v>0</v>
      </c>
      <c r="AQ21" s="912">
        <f t="shared" si="4"/>
        <v>0</v>
      </c>
    </row>
    <row r="22" spans="1:43" ht="14.4" x14ac:dyDescent="0.3">
      <c r="A22" s="4">
        <v>12</v>
      </c>
      <c r="B22" s="45" t="s">
        <v>109</v>
      </c>
      <c r="C22" s="64" t="s">
        <v>110</v>
      </c>
      <c r="D22" s="65" t="s">
        <v>111</v>
      </c>
      <c r="E22" s="84">
        <f t="shared" si="8"/>
        <v>0</v>
      </c>
      <c r="F22" s="103">
        <f t="shared" si="8"/>
        <v>0</v>
      </c>
      <c r="G22" s="103">
        <f t="shared" si="8"/>
        <v>0</v>
      </c>
      <c r="H22" s="103">
        <f t="shared" si="8"/>
        <v>0</v>
      </c>
      <c r="I22" s="103">
        <f t="shared" si="8"/>
        <v>0</v>
      </c>
      <c r="J22" s="103">
        <f t="shared" si="8"/>
        <v>0</v>
      </c>
      <c r="K22" s="103">
        <f t="shared" si="8"/>
        <v>0</v>
      </c>
      <c r="L22" s="103">
        <f t="shared" si="8"/>
        <v>0</v>
      </c>
      <c r="M22" s="103">
        <f t="shared" si="8"/>
        <v>0</v>
      </c>
      <c r="N22" s="103">
        <f t="shared" si="8"/>
        <v>0</v>
      </c>
      <c r="O22" s="103">
        <f t="shared" si="8"/>
        <v>0</v>
      </c>
      <c r="P22" s="103">
        <f t="shared" si="8"/>
        <v>0</v>
      </c>
      <c r="Q22" s="103">
        <f t="shared" si="8"/>
        <v>0</v>
      </c>
      <c r="R22" s="103">
        <f t="shared" si="8"/>
        <v>0</v>
      </c>
      <c r="S22" s="103">
        <f t="shared" si="8"/>
        <v>0</v>
      </c>
      <c r="T22" s="103">
        <f t="shared" si="8"/>
        <v>0</v>
      </c>
      <c r="U22" s="103">
        <f t="shared" si="8"/>
        <v>0</v>
      </c>
      <c r="V22" s="103">
        <f t="shared" si="8"/>
        <v>0</v>
      </c>
      <c r="W22" s="103">
        <f t="shared" si="8"/>
        <v>0</v>
      </c>
      <c r="X22" s="103">
        <f t="shared" si="8"/>
        <v>0</v>
      </c>
      <c r="Y22" s="103">
        <f t="shared" si="8"/>
        <v>0</v>
      </c>
      <c r="Z22" s="103">
        <f t="shared" si="8"/>
        <v>0</v>
      </c>
      <c r="AA22" s="103">
        <f t="shared" si="8"/>
        <v>0</v>
      </c>
      <c r="AB22" s="103">
        <f t="shared" si="8"/>
        <v>0</v>
      </c>
      <c r="AC22" s="103">
        <f t="shared" si="8"/>
        <v>0</v>
      </c>
      <c r="AD22" s="103">
        <f t="shared" si="8"/>
        <v>0</v>
      </c>
      <c r="AE22" s="103">
        <f t="shared" si="8"/>
        <v>0</v>
      </c>
      <c r="AF22" s="103">
        <f t="shared" si="8"/>
        <v>0</v>
      </c>
      <c r="AG22" s="103">
        <f t="shared" si="8"/>
        <v>0</v>
      </c>
      <c r="AH22" s="103">
        <f t="shared" si="8"/>
        <v>0</v>
      </c>
      <c r="AI22" s="103">
        <f t="shared" si="8"/>
        <v>0</v>
      </c>
      <c r="AJ22" s="103">
        <f t="shared" si="8"/>
        <v>0</v>
      </c>
      <c r="AK22" s="85">
        <f t="shared" si="8"/>
        <v>0</v>
      </c>
      <c r="AL22" s="84">
        <f t="shared" si="3"/>
        <v>0</v>
      </c>
      <c r="AM22" s="136">
        <f t="shared" si="1"/>
        <v>0</v>
      </c>
      <c r="AN22" s="910">
        <f>'Model výchozí (MV)'!AP22</f>
        <v>0</v>
      </c>
      <c r="AO22" s="911">
        <f>'Model výchozí (MV)'!AQ22</f>
        <v>0</v>
      </c>
      <c r="AP22" s="911">
        <f>'Model výchozí (MV)'!AR22</f>
        <v>1</v>
      </c>
      <c r="AQ22" s="912">
        <f t="shared" si="4"/>
        <v>0</v>
      </c>
    </row>
    <row r="23" spans="1:43" ht="14.4" x14ac:dyDescent="0.3">
      <c r="A23" s="4"/>
      <c r="B23" s="45"/>
      <c r="C23" s="64" t="s">
        <v>112</v>
      </c>
      <c r="D23" s="65" t="s">
        <v>92</v>
      </c>
      <c r="E23" s="84">
        <f t="shared" si="8"/>
        <v>0</v>
      </c>
      <c r="F23" s="103">
        <f t="shared" si="8"/>
        <v>0</v>
      </c>
      <c r="G23" s="103">
        <f t="shared" si="8"/>
        <v>0</v>
      </c>
      <c r="H23" s="103">
        <f t="shared" si="8"/>
        <v>0</v>
      </c>
      <c r="I23" s="103">
        <f t="shared" si="8"/>
        <v>0</v>
      </c>
      <c r="J23" s="103">
        <f t="shared" si="8"/>
        <v>0</v>
      </c>
      <c r="K23" s="103">
        <f t="shared" si="8"/>
        <v>0</v>
      </c>
      <c r="L23" s="103">
        <f t="shared" si="8"/>
        <v>0</v>
      </c>
      <c r="M23" s="103">
        <f t="shared" si="8"/>
        <v>0</v>
      </c>
      <c r="N23" s="103">
        <f t="shared" si="8"/>
        <v>0</v>
      </c>
      <c r="O23" s="103">
        <f t="shared" si="8"/>
        <v>0</v>
      </c>
      <c r="P23" s="103">
        <f t="shared" si="8"/>
        <v>0</v>
      </c>
      <c r="Q23" s="103">
        <f t="shared" si="8"/>
        <v>0</v>
      </c>
      <c r="R23" s="103">
        <f t="shared" si="8"/>
        <v>0</v>
      </c>
      <c r="S23" s="103">
        <f t="shared" si="8"/>
        <v>0</v>
      </c>
      <c r="T23" s="103">
        <f t="shared" si="8"/>
        <v>0</v>
      </c>
      <c r="U23" s="103">
        <f t="shared" si="8"/>
        <v>0</v>
      </c>
      <c r="V23" s="103">
        <f t="shared" si="8"/>
        <v>0</v>
      </c>
      <c r="W23" s="103">
        <f t="shared" si="8"/>
        <v>0</v>
      </c>
      <c r="X23" s="103">
        <f t="shared" si="8"/>
        <v>0</v>
      </c>
      <c r="Y23" s="103">
        <f t="shared" si="8"/>
        <v>0</v>
      </c>
      <c r="Z23" s="103">
        <f t="shared" si="8"/>
        <v>0</v>
      </c>
      <c r="AA23" s="103">
        <f t="shared" si="8"/>
        <v>0</v>
      </c>
      <c r="AB23" s="103">
        <f t="shared" si="8"/>
        <v>0</v>
      </c>
      <c r="AC23" s="103">
        <f t="shared" si="8"/>
        <v>0</v>
      </c>
      <c r="AD23" s="103">
        <f t="shared" si="8"/>
        <v>0</v>
      </c>
      <c r="AE23" s="103">
        <f t="shared" si="8"/>
        <v>0</v>
      </c>
      <c r="AF23" s="103">
        <f t="shared" si="8"/>
        <v>0</v>
      </c>
      <c r="AG23" s="103">
        <f t="shared" si="8"/>
        <v>0</v>
      </c>
      <c r="AH23" s="103">
        <f t="shared" si="8"/>
        <v>0</v>
      </c>
      <c r="AI23" s="103">
        <f t="shared" si="8"/>
        <v>0</v>
      </c>
      <c r="AJ23" s="103">
        <f t="shared" si="8"/>
        <v>0</v>
      </c>
      <c r="AK23" s="85">
        <f t="shared" si="8"/>
        <v>0</v>
      </c>
      <c r="AL23" s="84">
        <f t="shared" si="3"/>
        <v>0</v>
      </c>
      <c r="AM23" s="136">
        <f t="shared" si="1"/>
        <v>0</v>
      </c>
      <c r="AN23" s="910">
        <f>'Model výchozí (MV)'!AP23</f>
        <v>0</v>
      </c>
      <c r="AO23" s="911">
        <f>'Model výchozí (MV)'!AQ23</f>
        <v>0</v>
      </c>
      <c r="AP23" s="911">
        <f>'Model výchozí (MV)'!AR23</f>
        <v>0</v>
      </c>
      <c r="AQ23" s="912">
        <f t="shared" si="4"/>
        <v>1</v>
      </c>
    </row>
    <row r="24" spans="1:43" ht="14.4" x14ac:dyDescent="0.3">
      <c r="A24" s="4">
        <v>13</v>
      </c>
      <c r="B24" s="45" t="s">
        <v>113</v>
      </c>
      <c r="C24" s="64" t="s">
        <v>114</v>
      </c>
      <c r="D24" s="65" t="s">
        <v>115</v>
      </c>
      <c r="E24" s="84">
        <f t="shared" si="8"/>
        <v>0</v>
      </c>
      <c r="F24" s="103">
        <f t="shared" si="8"/>
        <v>0</v>
      </c>
      <c r="G24" s="103">
        <f t="shared" si="8"/>
        <v>0</v>
      </c>
      <c r="H24" s="103">
        <f t="shared" si="8"/>
        <v>0</v>
      </c>
      <c r="I24" s="103">
        <f t="shared" si="8"/>
        <v>0</v>
      </c>
      <c r="J24" s="103">
        <f t="shared" si="8"/>
        <v>0</v>
      </c>
      <c r="K24" s="103">
        <f t="shared" si="8"/>
        <v>0</v>
      </c>
      <c r="L24" s="103">
        <f t="shared" si="8"/>
        <v>0</v>
      </c>
      <c r="M24" s="103">
        <f t="shared" si="8"/>
        <v>0</v>
      </c>
      <c r="N24" s="103">
        <f t="shared" si="8"/>
        <v>0</v>
      </c>
      <c r="O24" s="103">
        <f t="shared" si="8"/>
        <v>0</v>
      </c>
      <c r="P24" s="103">
        <f t="shared" si="8"/>
        <v>0</v>
      </c>
      <c r="Q24" s="103">
        <f t="shared" si="8"/>
        <v>0</v>
      </c>
      <c r="R24" s="103">
        <f t="shared" si="8"/>
        <v>0</v>
      </c>
      <c r="S24" s="103">
        <f t="shared" si="8"/>
        <v>0</v>
      </c>
      <c r="T24" s="103">
        <f t="shared" si="8"/>
        <v>0</v>
      </c>
      <c r="U24" s="103">
        <f t="shared" si="8"/>
        <v>0</v>
      </c>
      <c r="V24" s="103">
        <f t="shared" si="8"/>
        <v>0</v>
      </c>
      <c r="W24" s="103">
        <f t="shared" si="8"/>
        <v>0</v>
      </c>
      <c r="X24" s="103">
        <f t="shared" si="8"/>
        <v>0</v>
      </c>
      <c r="Y24" s="103">
        <f t="shared" si="8"/>
        <v>0</v>
      </c>
      <c r="Z24" s="103">
        <f t="shared" si="8"/>
        <v>0</v>
      </c>
      <c r="AA24" s="103">
        <f t="shared" si="8"/>
        <v>0</v>
      </c>
      <c r="AB24" s="103">
        <f t="shared" si="8"/>
        <v>0</v>
      </c>
      <c r="AC24" s="103">
        <f t="shared" si="8"/>
        <v>0</v>
      </c>
      <c r="AD24" s="103">
        <f t="shared" si="8"/>
        <v>0</v>
      </c>
      <c r="AE24" s="103">
        <f t="shared" si="8"/>
        <v>0</v>
      </c>
      <c r="AF24" s="103">
        <f t="shared" si="8"/>
        <v>0</v>
      </c>
      <c r="AG24" s="103">
        <f t="shared" si="8"/>
        <v>0</v>
      </c>
      <c r="AH24" s="103">
        <f t="shared" si="8"/>
        <v>0</v>
      </c>
      <c r="AI24" s="103">
        <f t="shared" si="8"/>
        <v>0</v>
      </c>
      <c r="AJ24" s="103">
        <f t="shared" si="8"/>
        <v>0</v>
      </c>
      <c r="AK24" s="85">
        <f t="shared" si="8"/>
        <v>0</v>
      </c>
      <c r="AL24" s="84">
        <f t="shared" si="3"/>
        <v>0</v>
      </c>
      <c r="AM24" s="136">
        <f t="shared" si="1"/>
        <v>0</v>
      </c>
      <c r="AN24" s="910">
        <f>'Model výchozí (MV)'!AP24</f>
        <v>0</v>
      </c>
      <c r="AO24" s="911">
        <f>'Model výchozí (MV)'!AQ24</f>
        <v>0</v>
      </c>
      <c r="AP24" s="911">
        <f>'Model výchozí (MV)'!AR24</f>
        <v>0</v>
      </c>
      <c r="AQ24" s="912">
        <f t="shared" si="4"/>
        <v>1</v>
      </c>
    </row>
    <row r="25" spans="1:43" ht="14.4" x14ac:dyDescent="0.3">
      <c r="A25" s="4"/>
      <c r="B25" s="45"/>
      <c r="C25" s="64" t="s">
        <v>116</v>
      </c>
      <c r="D25" s="65" t="s">
        <v>113</v>
      </c>
      <c r="E25" s="84">
        <f t="shared" si="8"/>
        <v>0</v>
      </c>
      <c r="F25" s="103">
        <f t="shared" si="8"/>
        <v>0</v>
      </c>
      <c r="G25" s="103">
        <f t="shared" si="8"/>
        <v>0</v>
      </c>
      <c r="H25" s="103">
        <f t="shared" si="8"/>
        <v>0</v>
      </c>
      <c r="I25" s="103">
        <f t="shared" si="8"/>
        <v>0</v>
      </c>
      <c r="J25" s="103">
        <f t="shared" si="8"/>
        <v>0</v>
      </c>
      <c r="K25" s="103">
        <f t="shared" si="8"/>
        <v>0</v>
      </c>
      <c r="L25" s="103">
        <f t="shared" si="8"/>
        <v>0</v>
      </c>
      <c r="M25" s="103">
        <f t="shared" si="8"/>
        <v>0</v>
      </c>
      <c r="N25" s="103">
        <f t="shared" si="8"/>
        <v>0</v>
      </c>
      <c r="O25" s="103">
        <f t="shared" si="8"/>
        <v>0</v>
      </c>
      <c r="P25" s="103">
        <f t="shared" si="8"/>
        <v>0</v>
      </c>
      <c r="Q25" s="103">
        <f t="shared" si="8"/>
        <v>0</v>
      </c>
      <c r="R25" s="103">
        <f t="shared" si="8"/>
        <v>0</v>
      </c>
      <c r="S25" s="103">
        <f t="shared" si="8"/>
        <v>0</v>
      </c>
      <c r="T25" s="103">
        <f t="shared" si="8"/>
        <v>0</v>
      </c>
      <c r="U25" s="103">
        <f t="shared" si="8"/>
        <v>0</v>
      </c>
      <c r="V25" s="103">
        <f t="shared" si="8"/>
        <v>0</v>
      </c>
      <c r="W25" s="103">
        <f t="shared" si="8"/>
        <v>0</v>
      </c>
      <c r="X25" s="103">
        <f t="shared" si="8"/>
        <v>0</v>
      </c>
      <c r="Y25" s="103">
        <f t="shared" si="8"/>
        <v>0</v>
      </c>
      <c r="Z25" s="103">
        <f t="shared" si="8"/>
        <v>0</v>
      </c>
      <c r="AA25" s="103">
        <f t="shared" si="8"/>
        <v>0</v>
      </c>
      <c r="AB25" s="103">
        <f t="shared" si="8"/>
        <v>0</v>
      </c>
      <c r="AC25" s="103">
        <f t="shared" si="8"/>
        <v>0</v>
      </c>
      <c r="AD25" s="103">
        <f t="shared" si="8"/>
        <v>0</v>
      </c>
      <c r="AE25" s="103">
        <f t="shared" si="8"/>
        <v>0</v>
      </c>
      <c r="AF25" s="103">
        <f t="shared" si="8"/>
        <v>0</v>
      </c>
      <c r="AG25" s="103">
        <f t="shared" si="8"/>
        <v>0</v>
      </c>
      <c r="AH25" s="103">
        <f t="shared" si="8"/>
        <v>0</v>
      </c>
      <c r="AI25" s="103">
        <f t="shared" si="8"/>
        <v>0</v>
      </c>
      <c r="AJ25" s="103">
        <f t="shared" si="8"/>
        <v>0</v>
      </c>
      <c r="AK25" s="85">
        <f t="shared" si="8"/>
        <v>0</v>
      </c>
      <c r="AL25" s="84">
        <f t="shared" si="3"/>
        <v>0</v>
      </c>
      <c r="AM25" s="136">
        <f t="shared" si="1"/>
        <v>0</v>
      </c>
      <c r="AN25" s="910">
        <f>'Model výchozí (MV)'!AP25</f>
        <v>0</v>
      </c>
      <c r="AO25" s="911">
        <f>'Model výchozí (MV)'!AQ25</f>
        <v>0</v>
      </c>
      <c r="AP25" s="911">
        <f>'Model výchozí (MV)'!AR25</f>
        <v>0</v>
      </c>
      <c r="AQ25" s="912">
        <f t="shared" ref="AQ25" si="9">1-SUM(AN25:AP25)</f>
        <v>1</v>
      </c>
    </row>
    <row r="26" spans="1:43" ht="14.4" x14ac:dyDescent="0.3">
      <c r="A26" s="4">
        <v>14</v>
      </c>
      <c r="B26" s="45" t="s">
        <v>117</v>
      </c>
      <c r="C26" s="340"/>
      <c r="D26" s="65"/>
      <c r="E26" s="84">
        <f t="shared" si="8"/>
        <v>0</v>
      </c>
      <c r="F26" s="103">
        <f t="shared" si="8"/>
        <v>0</v>
      </c>
      <c r="G26" s="103">
        <f t="shared" si="8"/>
        <v>0</v>
      </c>
      <c r="H26" s="103">
        <f t="shared" si="8"/>
        <v>0</v>
      </c>
      <c r="I26" s="103">
        <f t="shared" si="8"/>
        <v>0</v>
      </c>
      <c r="J26" s="103">
        <f t="shared" si="8"/>
        <v>0</v>
      </c>
      <c r="K26" s="103">
        <f t="shared" si="8"/>
        <v>0</v>
      </c>
      <c r="L26" s="103">
        <f t="shared" si="8"/>
        <v>0</v>
      </c>
      <c r="M26" s="103">
        <f t="shared" si="8"/>
        <v>0</v>
      </c>
      <c r="N26" s="103">
        <f t="shared" si="8"/>
        <v>0</v>
      </c>
      <c r="O26" s="103">
        <f t="shared" si="8"/>
        <v>0</v>
      </c>
      <c r="P26" s="103">
        <f t="shared" si="8"/>
        <v>0</v>
      </c>
      <c r="Q26" s="103">
        <f t="shared" si="8"/>
        <v>0</v>
      </c>
      <c r="R26" s="103">
        <f t="shared" si="8"/>
        <v>0</v>
      </c>
      <c r="S26" s="103">
        <f t="shared" si="8"/>
        <v>0</v>
      </c>
      <c r="T26" s="103">
        <f t="shared" si="8"/>
        <v>0</v>
      </c>
      <c r="U26" s="103">
        <f t="shared" si="8"/>
        <v>0</v>
      </c>
      <c r="V26" s="103">
        <f t="shared" si="8"/>
        <v>0</v>
      </c>
      <c r="W26" s="103">
        <f t="shared" si="8"/>
        <v>0</v>
      </c>
      <c r="X26" s="103">
        <f t="shared" si="8"/>
        <v>0</v>
      </c>
      <c r="Y26" s="103">
        <f t="shared" si="8"/>
        <v>0</v>
      </c>
      <c r="Z26" s="103">
        <f t="shared" si="8"/>
        <v>0</v>
      </c>
      <c r="AA26" s="103">
        <f t="shared" si="8"/>
        <v>0</v>
      </c>
      <c r="AB26" s="103">
        <f t="shared" si="8"/>
        <v>0</v>
      </c>
      <c r="AC26" s="103">
        <f t="shared" si="8"/>
        <v>0</v>
      </c>
      <c r="AD26" s="103">
        <f t="shared" si="8"/>
        <v>0</v>
      </c>
      <c r="AE26" s="103">
        <f t="shared" si="8"/>
        <v>0</v>
      </c>
      <c r="AF26" s="103">
        <f t="shared" si="8"/>
        <v>0</v>
      </c>
      <c r="AG26" s="103">
        <f t="shared" si="8"/>
        <v>0</v>
      </c>
      <c r="AH26" s="103">
        <f t="shared" si="8"/>
        <v>0</v>
      </c>
      <c r="AI26" s="103">
        <f t="shared" si="8"/>
        <v>0</v>
      </c>
      <c r="AJ26" s="103">
        <f t="shared" si="8"/>
        <v>0</v>
      </c>
      <c r="AK26" s="85">
        <f t="shared" si="8"/>
        <v>0</v>
      </c>
      <c r="AL26" s="84">
        <f t="shared" si="3"/>
        <v>0</v>
      </c>
      <c r="AM26" s="136">
        <f t="shared" si="1"/>
        <v>0</v>
      </c>
      <c r="AN26" s="910">
        <f>'Model výchozí (MV)'!AP26</f>
        <v>0</v>
      </c>
      <c r="AO26" s="911">
        <f>'Model výchozí (MV)'!AQ26</f>
        <v>0</v>
      </c>
      <c r="AP26" s="911">
        <f>'Model výchozí (MV)'!AR26</f>
        <v>0</v>
      </c>
      <c r="AQ26" s="912">
        <f t="shared" si="4"/>
        <v>1</v>
      </c>
    </row>
    <row r="27" spans="1:43" ht="14.4" x14ac:dyDescent="0.3">
      <c r="A27" s="4">
        <v>15</v>
      </c>
      <c r="B27" s="45" t="s">
        <v>118</v>
      </c>
      <c r="C27" s="340"/>
      <c r="D27" s="65"/>
      <c r="E27" s="84">
        <f t="shared" si="8"/>
        <v>0</v>
      </c>
      <c r="F27" s="103">
        <f t="shared" si="8"/>
        <v>0</v>
      </c>
      <c r="G27" s="103">
        <f t="shared" si="8"/>
        <v>0</v>
      </c>
      <c r="H27" s="103">
        <f t="shared" si="8"/>
        <v>0</v>
      </c>
      <c r="I27" s="103">
        <f t="shared" si="8"/>
        <v>0</v>
      </c>
      <c r="J27" s="103">
        <f t="shared" si="8"/>
        <v>0</v>
      </c>
      <c r="K27" s="103">
        <f t="shared" si="8"/>
        <v>0</v>
      </c>
      <c r="L27" s="103">
        <f t="shared" si="8"/>
        <v>0</v>
      </c>
      <c r="M27" s="103">
        <f t="shared" si="8"/>
        <v>0</v>
      </c>
      <c r="N27" s="103">
        <f t="shared" si="8"/>
        <v>0</v>
      </c>
      <c r="O27" s="103">
        <f t="shared" si="8"/>
        <v>0</v>
      </c>
      <c r="P27" s="103">
        <f t="shared" si="8"/>
        <v>0</v>
      </c>
      <c r="Q27" s="103">
        <f t="shared" si="8"/>
        <v>0</v>
      </c>
      <c r="R27" s="103">
        <f t="shared" si="8"/>
        <v>0</v>
      </c>
      <c r="S27" s="103">
        <f t="shared" si="8"/>
        <v>0</v>
      </c>
      <c r="T27" s="103">
        <f t="shared" si="8"/>
        <v>0</v>
      </c>
      <c r="U27" s="103">
        <f t="shared" si="8"/>
        <v>0</v>
      </c>
      <c r="V27" s="103">
        <f t="shared" si="8"/>
        <v>0</v>
      </c>
      <c r="W27" s="103">
        <f t="shared" si="8"/>
        <v>0</v>
      </c>
      <c r="X27" s="103">
        <f t="shared" si="8"/>
        <v>0</v>
      </c>
      <c r="Y27" s="103">
        <f t="shared" si="8"/>
        <v>0</v>
      </c>
      <c r="Z27" s="103">
        <f t="shared" si="8"/>
        <v>0</v>
      </c>
      <c r="AA27" s="103">
        <f t="shared" si="8"/>
        <v>0</v>
      </c>
      <c r="AB27" s="103">
        <f t="shared" si="8"/>
        <v>0</v>
      </c>
      <c r="AC27" s="103">
        <f t="shared" ref="AC27:AK27" si="10">AC69+AC111</f>
        <v>0</v>
      </c>
      <c r="AD27" s="103">
        <f t="shared" si="10"/>
        <v>0</v>
      </c>
      <c r="AE27" s="103">
        <f t="shared" si="10"/>
        <v>0</v>
      </c>
      <c r="AF27" s="103">
        <f t="shared" si="10"/>
        <v>0</v>
      </c>
      <c r="AG27" s="103">
        <f t="shared" si="10"/>
        <v>0</v>
      </c>
      <c r="AH27" s="103">
        <f t="shared" si="10"/>
        <v>0</v>
      </c>
      <c r="AI27" s="103">
        <f t="shared" si="10"/>
        <v>0</v>
      </c>
      <c r="AJ27" s="103">
        <f t="shared" si="10"/>
        <v>0</v>
      </c>
      <c r="AK27" s="85">
        <f t="shared" si="10"/>
        <v>0</v>
      </c>
      <c r="AL27" s="84">
        <f t="shared" si="3"/>
        <v>0</v>
      </c>
      <c r="AM27" s="136">
        <f t="shared" si="1"/>
        <v>0</v>
      </c>
      <c r="AN27" s="910">
        <f>'Model výchozí (MV)'!AP27</f>
        <v>0</v>
      </c>
      <c r="AO27" s="911">
        <f>'Model výchozí (MV)'!AQ27</f>
        <v>0</v>
      </c>
      <c r="AP27" s="911">
        <f>'Model výchozí (MV)'!AR27</f>
        <v>0</v>
      </c>
      <c r="AQ27" s="912">
        <f t="shared" si="4"/>
        <v>1</v>
      </c>
    </row>
    <row r="28" spans="1:43" ht="14.4" x14ac:dyDescent="0.3">
      <c r="A28" s="9">
        <v>16</v>
      </c>
      <c r="B28" s="67" t="s">
        <v>119</v>
      </c>
      <c r="C28" s="341"/>
      <c r="D28" s="68"/>
      <c r="E28" s="84">
        <f t="shared" ref="E28:AK28" si="11">E70+E112</f>
        <v>0</v>
      </c>
      <c r="F28" s="103">
        <f t="shared" si="11"/>
        <v>0</v>
      </c>
      <c r="G28" s="103">
        <f t="shared" si="11"/>
        <v>0</v>
      </c>
      <c r="H28" s="103">
        <f t="shared" si="11"/>
        <v>0</v>
      </c>
      <c r="I28" s="103">
        <f t="shared" si="11"/>
        <v>0</v>
      </c>
      <c r="J28" s="103">
        <f t="shared" si="11"/>
        <v>0</v>
      </c>
      <c r="K28" s="103">
        <f t="shared" si="11"/>
        <v>0</v>
      </c>
      <c r="L28" s="103">
        <f t="shared" si="11"/>
        <v>0</v>
      </c>
      <c r="M28" s="103">
        <f t="shared" si="11"/>
        <v>0</v>
      </c>
      <c r="N28" s="103">
        <f t="shared" si="11"/>
        <v>0</v>
      </c>
      <c r="O28" s="103">
        <f t="shared" si="11"/>
        <v>0</v>
      </c>
      <c r="P28" s="103">
        <f t="shared" si="11"/>
        <v>0</v>
      </c>
      <c r="Q28" s="103">
        <f t="shared" si="11"/>
        <v>0</v>
      </c>
      <c r="R28" s="103">
        <f t="shared" si="11"/>
        <v>0</v>
      </c>
      <c r="S28" s="103">
        <f t="shared" si="11"/>
        <v>0</v>
      </c>
      <c r="T28" s="103">
        <f t="shared" si="11"/>
        <v>0</v>
      </c>
      <c r="U28" s="103">
        <f t="shared" si="11"/>
        <v>0</v>
      </c>
      <c r="V28" s="103">
        <f t="shared" si="11"/>
        <v>0</v>
      </c>
      <c r="W28" s="103">
        <f t="shared" si="11"/>
        <v>0</v>
      </c>
      <c r="X28" s="103">
        <f t="shared" si="11"/>
        <v>0</v>
      </c>
      <c r="Y28" s="103">
        <f t="shared" si="11"/>
        <v>0</v>
      </c>
      <c r="Z28" s="103">
        <f t="shared" si="11"/>
        <v>0</v>
      </c>
      <c r="AA28" s="103">
        <f t="shared" si="11"/>
        <v>0</v>
      </c>
      <c r="AB28" s="103">
        <f t="shared" si="11"/>
        <v>0</v>
      </c>
      <c r="AC28" s="103">
        <f t="shared" si="11"/>
        <v>0</v>
      </c>
      <c r="AD28" s="103">
        <f t="shared" si="11"/>
        <v>0</v>
      </c>
      <c r="AE28" s="103">
        <f t="shared" si="11"/>
        <v>0</v>
      </c>
      <c r="AF28" s="103">
        <f t="shared" si="11"/>
        <v>0</v>
      </c>
      <c r="AG28" s="103">
        <f t="shared" si="11"/>
        <v>0</v>
      </c>
      <c r="AH28" s="103">
        <f t="shared" si="11"/>
        <v>0</v>
      </c>
      <c r="AI28" s="103">
        <f t="shared" si="11"/>
        <v>0</v>
      </c>
      <c r="AJ28" s="103">
        <f t="shared" si="11"/>
        <v>0</v>
      </c>
      <c r="AK28" s="85">
        <f t="shared" si="11"/>
        <v>0</v>
      </c>
      <c r="AL28" s="84">
        <f t="shared" si="3"/>
        <v>0</v>
      </c>
      <c r="AM28" s="136">
        <f t="shared" si="1"/>
        <v>0</v>
      </c>
      <c r="AN28" s="910">
        <f>'Model výchozí (MV)'!AP28</f>
        <v>0</v>
      </c>
      <c r="AO28" s="911">
        <f>'Model výchozí (MV)'!AQ28</f>
        <v>0</v>
      </c>
      <c r="AP28" s="911">
        <f>'Model výchozí (MV)'!AR28</f>
        <v>0</v>
      </c>
      <c r="AQ28" s="912">
        <f t="shared" si="4"/>
        <v>1</v>
      </c>
    </row>
    <row r="29" spans="1:43" ht="15.6" thickBot="1" x14ac:dyDescent="0.4">
      <c r="A29" s="5">
        <v>21</v>
      </c>
      <c r="B29" s="69" t="s">
        <v>578</v>
      </c>
      <c r="C29" s="342"/>
      <c r="D29" s="70" t="s">
        <v>580</v>
      </c>
      <c r="E29" s="102">
        <f t="shared" ref="E29:AK29" si="12">SUM(E3:E28)</f>
        <v>0</v>
      </c>
      <c r="F29" s="102">
        <f t="shared" si="12"/>
        <v>0</v>
      </c>
      <c r="G29" s="102">
        <f t="shared" si="12"/>
        <v>0</v>
      </c>
      <c r="H29" s="102">
        <f t="shared" si="12"/>
        <v>0</v>
      </c>
      <c r="I29" s="102">
        <f t="shared" si="12"/>
        <v>0</v>
      </c>
      <c r="J29" s="102">
        <f t="shared" si="12"/>
        <v>0</v>
      </c>
      <c r="K29" s="102">
        <f t="shared" si="12"/>
        <v>0</v>
      </c>
      <c r="L29" s="102">
        <f t="shared" si="12"/>
        <v>0</v>
      </c>
      <c r="M29" s="102">
        <f t="shared" si="12"/>
        <v>0</v>
      </c>
      <c r="N29" s="102">
        <f>SUM(N3:N28)</f>
        <v>0</v>
      </c>
      <c r="O29" s="102">
        <f t="shared" si="12"/>
        <v>0</v>
      </c>
      <c r="P29" s="102">
        <f t="shared" si="12"/>
        <v>0</v>
      </c>
      <c r="Q29" s="102">
        <f t="shared" si="12"/>
        <v>0</v>
      </c>
      <c r="R29" s="102">
        <f t="shared" si="12"/>
        <v>0</v>
      </c>
      <c r="S29" s="102">
        <f t="shared" si="12"/>
        <v>0</v>
      </c>
      <c r="T29" s="102">
        <f t="shared" si="12"/>
        <v>0</v>
      </c>
      <c r="U29" s="102">
        <f t="shared" si="12"/>
        <v>0</v>
      </c>
      <c r="V29" s="102">
        <f t="shared" si="12"/>
        <v>0</v>
      </c>
      <c r="W29" s="102">
        <f t="shared" si="12"/>
        <v>0</v>
      </c>
      <c r="X29" s="102">
        <f t="shared" si="12"/>
        <v>0</v>
      </c>
      <c r="Y29" s="102">
        <f t="shared" si="12"/>
        <v>0</v>
      </c>
      <c r="Z29" s="102">
        <f t="shared" si="12"/>
        <v>0</v>
      </c>
      <c r="AA29" s="102">
        <f t="shared" si="12"/>
        <v>0</v>
      </c>
      <c r="AB29" s="102">
        <f t="shared" si="12"/>
        <v>0</v>
      </c>
      <c r="AC29" s="102">
        <f t="shared" si="12"/>
        <v>0</v>
      </c>
      <c r="AD29" s="102">
        <f t="shared" si="12"/>
        <v>0</v>
      </c>
      <c r="AE29" s="102">
        <f t="shared" si="12"/>
        <v>0</v>
      </c>
      <c r="AF29" s="102">
        <f t="shared" si="12"/>
        <v>0</v>
      </c>
      <c r="AG29" s="102">
        <f t="shared" si="12"/>
        <v>0</v>
      </c>
      <c r="AH29" s="102">
        <f t="shared" si="12"/>
        <v>0</v>
      </c>
      <c r="AI29" s="102">
        <f t="shared" si="12"/>
        <v>0</v>
      </c>
      <c r="AJ29" s="102">
        <f t="shared" si="12"/>
        <v>0</v>
      </c>
      <c r="AK29" s="102">
        <f t="shared" si="12"/>
        <v>0</v>
      </c>
      <c r="AL29" s="86">
        <f t="shared" ref="AL29:AL37" si="13">SUM(E29:AK29)</f>
        <v>0</v>
      </c>
      <c r="AM29" s="127">
        <f t="shared" si="1"/>
        <v>0</v>
      </c>
      <c r="AN29" s="892">
        <f>SUMPRODUCT($AL3:$AL28,AN3:AN28)</f>
        <v>0</v>
      </c>
      <c r="AO29" s="892">
        <f>SUMPRODUCT($AL3:$AL28,AO3:AO28)</f>
        <v>0</v>
      </c>
      <c r="AP29" s="892">
        <f>SUMPRODUCT($AL3:$AL28,AP3:AP28)</f>
        <v>0</v>
      </c>
      <c r="AQ29" s="913">
        <f>SUMPRODUCT($AL3:$AL28,AQ3:AQ28)</f>
        <v>0</v>
      </c>
    </row>
    <row r="30" spans="1:43" s="534" customFormat="1" ht="14.4"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0"/>
      <c r="AM30" s="531"/>
      <c r="AN30" s="894"/>
      <c r="AO30" s="894"/>
      <c r="AP30" s="894"/>
      <c r="AQ30" s="895"/>
    </row>
    <row r="31" spans="1:43" s="534" customFormat="1" ht="14.4"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M31" s="541"/>
      <c r="AN31" s="896"/>
      <c r="AO31" s="896"/>
      <c r="AP31" s="896"/>
      <c r="AQ31" s="897"/>
    </row>
    <row r="32" spans="1:43" s="534" customFormat="1" ht="14.4"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M32" s="541"/>
      <c r="AN32" s="896"/>
      <c r="AO32" s="896"/>
      <c r="AP32" s="896"/>
      <c r="AQ32" s="897"/>
    </row>
    <row r="33" spans="1:43" s="534" customFormat="1" ht="14.4"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c r="AM33" s="541"/>
      <c r="AN33" s="896"/>
      <c r="AO33" s="896"/>
      <c r="AP33" s="896"/>
      <c r="AQ33" s="897"/>
    </row>
    <row r="34" spans="1:43" s="534" customFormat="1" ht="14.4"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0"/>
      <c r="AM34" s="541"/>
      <c r="AN34" s="896"/>
      <c r="AO34" s="896"/>
      <c r="AP34" s="896"/>
      <c r="AQ34" s="897"/>
    </row>
    <row r="35" spans="1:43" s="534" customFormat="1" ht="14.4"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896"/>
      <c r="AO35" s="896"/>
      <c r="AP35" s="896"/>
      <c r="AQ35" s="897"/>
    </row>
    <row r="36" spans="1:43"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898"/>
      <c r="AO36" s="898"/>
      <c r="AP36" s="898"/>
      <c r="AQ36" s="899"/>
    </row>
    <row r="37" spans="1:43" ht="15" x14ac:dyDescent="0.35">
      <c r="A37" s="9">
        <v>26</v>
      </c>
      <c r="B37" s="67" t="s">
        <v>490</v>
      </c>
      <c r="C37" s="67"/>
      <c r="D37" s="76" t="s">
        <v>437</v>
      </c>
      <c r="E37" s="49">
        <f>'Provoz opční 2'!C3</f>
        <v>0</v>
      </c>
      <c r="F37" s="49">
        <f>'Provoz opční 2'!D3</f>
        <v>0</v>
      </c>
      <c r="G37" s="49">
        <f>'Provoz opční 2'!E3</f>
        <v>0</v>
      </c>
      <c r="H37" s="49">
        <f>'Provoz opční 2'!F3</f>
        <v>0</v>
      </c>
      <c r="I37" s="49">
        <f>'Provoz opční 2'!G3</f>
        <v>0</v>
      </c>
      <c r="J37" s="49">
        <f>'Provoz opční 2'!H3</f>
        <v>0</v>
      </c>
      <c r="K37" s="49">
        <f>'Provoz opční 2'!I3</f>
        <v>928493.59999999986</v>
      </c>
      <c r="L37" s="49">
        <f>'Provoz opční 2'!J3</f>
        <v>1574632.2999999998</v>
      </c>
      <c r="M37" s="49">
        <f>'Provoz opční 2'!K3</f>
        <v>1574632.2999999998</v>
      </c>
      <c r="N37" s="49">
        <f>'Provoz opční 2'!L3</f>
        <v>1574632.2999999998</v>
      </c>
      <c r="O37" s="49">
        <f>'Provoz opční 2'!M3</f>
        <v>1574632.2999999998</v>
      </c>
      <c r="P37" s="49">
        <f>'Provoz opční 2'!N3</f>
        <v>1574632.2999999998</v>
      </c>
      <c r="Q37" s="49">
        <f>'Provoz opční 2'!O3</f>
        <v>1574632.2999999998</v>
      </c>
      <c r="R37" s="49">
        <f>'Provoz opční 2'!P3</f>
        <v>1574632.2999999998</v>
      </c>
      <c r="S37" s="49">
        <f>'Provoz opční 2'!Q3</f>
        <v>1574632.2999999998</v>
      </c>
      <c r="T37" s="49">
        <f>'Provoz opční 2'!R3</f>
        <v>1574632.2999999998</v>
      </c>
      <c r="U37" s="49">
        <f>'Provoz opční 2'!S3</f>
        <v>1574632.2999999998</v>
      </c>
      <c r="V37" s="49">
        <f>'Provoz opční 2'!T3</f>
        <v>1574632.2999999998</v>
      </c>
      <c r="W37" s="49">
        <f>'Provoz opční 2'!U3</f>
        <v>1574632.2999999998</v>
      </c>
      <c r="X37" s="49">
        <f>'Provoz opční 2'!V3</f>
        <v>1574632.2999999998</v>
      </c>
      <c r="Y37" s="49">
        <f>'Provoz opční 2'!W3</f>
        <v>1574632.2999999998</v>
      </c>
      <c r="Z37" s="49">
        <f>'Provoz opční 2'!X3</f>
        <v>1574632.2999999998</v>
      </c>
      <c r="AA37" s="49">
        <f>'Provoz opční 2'!Y3</f>
        <v>1574632.2999999998</v>
      </c>
      <c r="AB37" s="49">
        <f>'Provoz opční 2'!Z3</f>
        <v>1574632.2999999998</v>
      </c>
      <c r="AC37" s="49">
        <f>'Provoz opční 2'!AA3</f>
        <v>1574632.2999999998</v>
      </c>
      <c r="AD37" s="49">
        <f>'Provoz opční 2'!AB3</f>
        <v>1574632.2999999998</v>
      </c>
      <c r="AE37" s="49">
        <f>'Provoz opční 2'!AC3</f>
        <v>1574632.2999999998</v>
      </c>
      <c r="AF37" s="49">
        <f>'Provoz opční 2'!AD3</f>
        <v>1574632.2999999998</v>
      </c>
      <c r="AG37" s="49">
        <f>'Provoz opční 2'!AE3</f>
        <v>1574632.2999999998</v>
      </c>
      <c r="AH37" s="49">
        <f>'Provoz opční 2'!AF3</f>
        <v>1574632.2999999998</v>
      </c>
      <c r="AI37" s="49">
        <f>'Provoz opční 2'!AG3</f>
        <v>1574632.2999999998</v>
      </c>
      <c r="AJ37" s="49">
        <f>'Provoz opční 2'!AH3</f>
        <v>1574632.2999999998</v>
      </c>
      <c r="AK37" s="49">
        <f>'Provoz opční 2'!AI3</f>
        <v>1574632.2999999998</v>
      </c>
      <c r="AL37" s="48">
        <f t="shared" si="13"/>
        <v>41868933.399999991</v>
      </c>
      <c r="AM37" s="546" t="s">
        <v>134</v>
      </c>
      <c r="AN37" s="914">
        <f>$AL37</f>
        <v>41868933.399999991</v>
      </c>
      <c r="AO37" s="914">
        <f>$AL37</f>
        <v>41868933.399999991</v>
      </c>
      <c r="AP37" s="914">
        <f t="shared" ref="AP37:AQ37" si="14">$AL37</f>
        <v>41868933.399999991</v>
      </c>
      <c r="AQ37" s="901">
        <f t="shared" si="14"/>
        <v>41868933.399999991</v>
      </c>
    </row>
    <row r="38" spans="1:43" s="113" customFormat="1" ht="15.6" thickBot="1" x14ac:dyDescent="0.4">
      <c r="A38" s="5">
        <v>27</v>
      </c>
      <c r="B38" s="69" t="s">
        <v>579</v>
      </c>
      <c r="C38" s="69"/>
      <c r="D38" s="70" t="s">
        <v>581</v>
      </c>
      <c r="E38" s="392">
        <f t="shared" ref="E38:AQ38" si="15">IFERROR(E29/E37,0)</f>
        <v>0</v>
      </c>
      <c r="F38" s="392">
        <f t="shared" si="15"/>
        <v>0</v>
      </c>
      <c r="G38" s="392">
        <f t="shared" si="15"/>
        <v>0</v>
      </c>
      <c r="H38" s="392">
        <f t="shared" si="15"/>
        <v>0</v>
      </c>
      <c r="I38" s="392">
        <f t="shared" si="15"/>
        <v>0</v>
      </c>
      <c r="J38" s="392">
        <f t="shared" si="15"/>
        <v>0</v>
      </c>
      <c r="K38" s="392">
        <f t="shared" si="15"/>
        <v>0</v>
      </c>
      <c r="L38" s="392">
        <f t="shared" si="15"/>
        <v>0</v>
      </c>
      <c r="M38" s="392">
        <f t="shared" si="15"/>
        <v>0</v>
      </c>
      <c r="N38" s="392">
        <f t="shared" si="15"/>
        <v>0</v>
      </c>
      <c r="O38" s="392">
        <f t="shared" si="15"/>
        <v>0</v>
      </c>
      <c r="P38" s="392">
        <f t="shared" si="15"/>
        <v>0</v>
      </c>
      <c r="Q38" s="392">
        <f t="shared" si="15"/>
        <v>0</v>
      </c>
      <c r="R38" s="392">
        <f t="shared" si="15"/>
        <v>0</v>
      </c>
      <c r="S38" s="392">
        <f t="shared" si="15"/>
        <v>0</v>
      </c>
      <c r="T38" s="392">
        <f t="shared" si="15"/>
        <v>0</v>
      </c>
      <c r="U38" s="392">
        <f t="shared" si="15"/>
        <v>0</v>
      </c>
      <c r="V38" s="392">
        <f t="shared" si="15"/>
        <v>0</v>
      </c>
      <c r="W38" s="392">
        <f t="shared" si="15"/>
        <v>0</v>
      </c>
      <c r="X38" s="392">
        <f t="shared" si="15"/>
        <v>0</v>
      </c>
      <c r="Y38" s="392">
        <f t="shared" si="15"/>
        <v>0</v>
      </c>
      <c r="Z38" s="392">
        <f t="shared" si="15"/>
        <v>0</v>
      </c>
      <c r="AA38" s="392">
        <f t="shared" si="15"/>
        <v>0</v>
      </c>
      <c r="AB38" s="392">
        <f t="shared" si="15"/>
        <v>0</v>
      </c>
      <c r="AC38" s="392">
        <f t="shared" si="15"/>
        <v>0</v>
      </c>
      <c r="AD38" s="392">
        <f t="shared" si="15"/>
        <v>0</v>
      </c>
      <c r="AE38" s="392">
        <f t="shared" si="15"/>
        <v>0</v>
      </c>
      <c r="AF38" s="392">
        <f t="shared" si="15"/>
        <v>0</v>
      </c>
      <c r="AG38" s="392">
        <f t="shared" si="15"/>
        <v>0</v>
      </c>
      <c r="AH38" s="392">
        <f t="shared" si="15"/>
        <v>0</v>
      </c>
      <c r="AI38" s="392">
        <f t="shared" si="15"/>
        <v>0</v>
      </c>
      <c r="AJ38" s="392">
        <f t="shared" si="15"/>
        <v>0</v>
      </c>
      <c r="AK38" s="392">
        <f t="shared" si="15"/>
        <v>0</v>
      </c>
      <c r="AL38" s="111">
        <f t="shared" si="15"/>
        <v>0</v>
      </c>
      <c r="AM38" s="393" t="s">
        <v>134</v>
      </c>
      <c r="AN38" s="915">
        <f>IFERROR(AN29/AN37,0)</f>
        <v>0</v>
      </c>
      <c r="AO38" s="915">
        <f>IFERROR(AO29/AO37,0)</f>
        <v>0</v>
      </c>
      <c r="AP38" s="915">
        <f>IFERROR(AP29/AP37,0)</f>
        <v>0</v>
      </c>
      <c r="AQ38" s="903">
        <f t="shared" si="15"/>
        <v>0</v>
      </c>
    </row>
    <row r="39" spans="1:43" ht="14.4"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394"/>
      <c r="AM39" s="394"/>
      <c r="AN39" s="916"/>
      <c r="AO39" s="916"/>
      <c r="AP39" s="916"/>
      <c r="AQ39" s="916"/>
    </row>
    <row r="40" spans="1:43" ht="14.4"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394"/>
      <c r="AM40" s="394"/>
      <c r="AN40" s="916"/>
      <c r="AO40" s="916"/>
      <c r="AP40" s="916"/>
      <c r="AQ40" s="916"/>
    </row>
    <row r="41" spans="1:43"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394"/>
      <c r="AM41" s="394"/>
      <c r="AN41" s="916"/>
      <c r="AO41" s="916"/>
      <c r="AP41" s="916"/>
      <c r="AQ41" s="916"/>
    </row>
    <row r="42" spans="1:43"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N42" s="916"/>
      <c r="AO42" s="916"/>
      <c r="AP42" s="916"/>
      <c r="AQ42" s="916"/>
    </row>
    <row r="43" spans="1:43" ht="14.4" x14ac:dyDescent="0.3">
      <c r="A43" s="138" t="str">
        <f>A1</f>
        <v>Indexovaný Výchozí finanční model opční 2</v>
      </c>
      <c r="B43" s="138"/>
      <c r="C43" s="139"/>
      <c r="D43" s="139"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98"/>
      <c r="AN43" s="1017" t="s">
        <v>77</v>
      </c>
      <c r="AO43" s="1018"/>
      <c r="AP43" s="1018"/>
      <c r="AQ43" s="1019"/>
    </row>
    <row r="44" spans="1:43" ht="15" thickBot="1" x14ac:dyDescent="0.35">
      <c r="A44" s="6" t="str">
        <f>A2</f>
        <v>Cenová úroveň pro Kalendářní rok [tis.Kč]</v>
      </c>
      <c r="B44" s="60"/>
      <c r="C44" s="40"/>
      <c r="D44" s="61"/>
      <c r="E44" s="7" t="str">
        <f>E2</f>
        <v>XII/29</v>
      </c>
      <c r="F44" s="7" t="str">
        <f t="shared" ref="F44:AK44" si="16">F2</f>
        <v>I-VI/30</v>
      </c>
      <c r="G44" s="7" t="str">
        <f t="shared" si="16"/>
        <v>VI-XII/30</v>
      </c>
      <c r="H44" s="7" t="str">
        <f t="shared" si="16"/>
        <v>XII/30</v>
      </c>
      <c r="I44" s="7">
        <f t="shared" si="16"/>
        <v>2031</v>
      </c>
      <c r="J44" s="7">
        <f t="shared" si="16"/>
        <v>2032</v>
      </c>
      <c r="K44" s="7">
        <f t="shared" si="16"/>
        <v>2033</v>
      </c>
      <c r="L44" s="7">
        <f t="shared" si="16"/>
        <v>2034</v>
      </c>
      <c r="M44" s="7">
        <f t="shared" si="16"/>
        <v>2035</v>
      </c>
      <c r="N44" s="7">
        <f t="shared" si="16"/>
        <v>2036</v>
      </c>
      <c r="O44" s="7">
        <f t="shared" si="16"/>
        <v>2037</v>
      </c>
      <c r="P44" s="7">
        <f t="shared" si="16"/>
        <v>2038</v>
      </c>
      <c r="Q44" s="7">
        <f t="shared" si="16"/>
        <v>2039</v>
      </c>
      <c r="R44" s="7">
        <f t="shared" si="16"/>
        <v>2040</v>
      </c>
      <c r="S44" s="7">
        <f t="shared" si="16"/>
        <v>2041</v>
      </c>
      <c r="T44" s="7">
        <f t="shared" si="16"/>
        <v>2042</v>
      </c>
      <c r="U44" s="7">
        <f t="shared" si="16"/>
        <v>2043</v>
      </c>
      <c r="V44" s="7">
        <f t="shared" si="16"/>
        <v>2044</v>
      </c>
      <c r="W44" s="7">
        <f t="shared" si="16"/>
        <v>2045</v>
      </c>
      <c r="X44" s="7">
        <f t="shared" si="16"/>
        <v>2046</v>
      </c>
      <c r="Y44" s="7">
        <f t="shared" si="16"/>
        <v>2047</v>
      </c>
      <c r="Z44" s="7">
        <f t="shared" si="16"/>
        <v>2048</v>
      </c>
      <c r="AA44" s="7">
        <f t="shared" si="16"/>
        <v>2049</v>
      </c>
      <c r="AB44" s="7">
        <f t="shared" si="16"/>
        <v>2050</v>
      </c>
      <c r="AC44" s="7">
        <f t="shared" si="16"/>
        <v>2051</v>
      </c>
      <c r="AD44" s="7">
        <f t="shared" si="16"/>
        <v>2052</v>
      </c>
      <c r="AE44" s="7">
        <f t="shared" si="16"/>
        <v>2053</v>
      </c>
      <c r="AF44" s="7">
        <f t="shared" si="16"/>
        <v>2054</v>
      </c>
      <c r="AG44" s="7">
        <f t="shared" si="16"/>
        <v>2055</v>
      </c>
      <c r="AH44" s="7">
        <f t="shared" si="16"/>
        <v>2056</v>
      </c>
      <c r="AI44" s="7">
        <f t="shared" si="16"/>
        <v>2057</v>
      </c>
      <c r="AJ44" s="7">
        <f t="shared" si="16"/>
        <v>2058</v>
      </c>
      <c r="AK44" s="7">
        <f t="shared" si="16"/>
        <v>2059</v>
      </c>
      <c r="AL44" s="99" t="s">
        <v>78</v>
      </c>
      <c r="AM44" s="100" t="s">
        <v>79</v>
      </c>
      <c r="AN44" s="884" t="s">
        <v>80</v>
      </c>
      <c r="AO44" s="884" t="s">
        <v>81</v>
      </c>
      <c r="AP44" s="884" t="s">
        <v>82</v>
      </c>
      <c r="AQ44" s="885" t="s">
        <v>83</v>
      </c>
    </row>
    <row r="45" spans="1:43" ht="15" thickTop="1" x14ac:dyDescent="0.3">
      <c r="A45" s="3">
        <f t="shared" ref="A45:D60" si="17">IF(A3="","",A3)</f>
        <v>1</v>
      </c>
      <c r="B45" s="44" t="str">
        <f t="shared" si="17"/>
        <v>Trakční energie a palivo</v>
      </c>
      <c r="C45" s="62">
        <f t="shared" si="17"/>
        <v>1.1000000000000001</v>
      </c>
      <c r="D45" s="63" t="str">
        <f t="shared" si="17"/>
        <v>Elektrická energie</v>
      </c>
      <c r="E45" s="107">
        <f>IFERROR('Model opční 2 (MF)'!E45*('MF Index'!I3/'MF Index'!$E3),0)</f>
        <v>0</v>
      </c>
      <c r="F45" s="107">
        <f>IFERROR('Model opční 2 (MF)'!F45*('MF Index'!J3/'MF Index'!$E3),0)</f>
        <v>0</v>
      </c>
      <c r="G45" s="107">
        <f>IFERROR('Model opční 2 (MF)'!G45*('MF Index'!K3/'MF Index'!$E3),0)</f>
        <v>0</v>
      </c>
      <c r="H45" s="107">
        <f>IFERROR('Model opční 2 (MF)'!H45*('MF Index'!L3/'MF Index'!$E3),0)</f>
        <v>0</v>
      </c>
      <c r="I45" s="107">
        <f>IFERROR('Model opční 2 (MF)'!I45*('MF Index'!M3/'MF Index'!$E3),0)</f>
        <v>0</v>
      </c>
      <c r="J45" s="107">
        <f>IFERROR('Model opční 2 (MF)'!J45*('MF Index'!N3/'MF Index'!$E3),0)</f>
        <v>0</v>
      </c>
      <c r="K45" s="107">
        <f>IFERROR('Model opční 2 (MF)'!K45*('MF Index'!O3/'MF Index'!$E3),0)</f>
        <v>0</v>
      </c>
      <c r="L45" s="107">
        <f>IFERROR('Model opční 2 (MF)'!L45*('MF Index'!P3/'MF Index'!$E3),0)</f>
        <v>0</v>
      </c>
      <c r="M45" s="107">
        <f>IFERROR('Model opční 2 (MF)'!M45*('MF Index'!Q3/'MF Index'!$E3),0)</f>
        <v>0</v>
      </c>
      <c r="N45" s="107">
        <f>IFERROR('Model opční 2 (MF)'!N45*('MF Index'!R3/'MF Index'!$E3),0)</f>
        <v>0</v>
      </c>
      <c r="O45" s="107">
        <f>IFERROR('Model opční 2 (MF)'!O45*('MF Index'!S3/'MF Index'!$E3),0)</f>
        <v>0</v>
      </c>
      <c r="P45" s="107">
        <f>IFERROR('Model opční 2 (MF)'!P45*('MF Index'!T3/'MF Index'!$E3),0)</f>
        <v>0</v>
      </c>
      <c r="Q45" s="107">
        <f>IFERROR('Model opční 2 (MF)'!Q45*('MF Index'!U3/'MF Index'!$E3),0)</f>
        <v>0</v>
      </c>
      <c r="R45" s="107">
        <f>IFERROR('Model opční 2 (MF)'!R45*('MF Index'!V3/'MF Index'!$E3),0)</f>
        <v>0</v>
      </c>
      <c r="S45" s="107">
        <f>IFERROR('Model opční 2 (MF)'!S45*('MF Index'!W3/'MF Index'!$E3),0)</f>
        <v>0</v>
      </c>
      <c r="T45" s="107">
        <f>IFERROR('Model opční 2 (MF)'!T45*('MF Index'!X3/'MF Index'!$E3),0)</f>
        <v>0</v>
      </c>
      <c r="U45" s="107">
        <f>IFERROR('Model opční 2 (MF)'!U45*('MF Index'!Y3/'MF Index'!$E3),0)</f>
        <v>0</v>
      </c>
      <c r="V45" s="107">
        <f>IFERROR('Model opční 2 (MF)'!V45*('MF Index'!Z3/'MF Index'!$E3),0)</f>
        <v>0</v>
      </c>
      <c r="W45" s="107">
        <f>IFERROR('Model opční 2 (MF)'!W45*('MF Index'!AA3/'MF Index'!$E3),0)</f>
        <v>0</v>
      </c>
      <c r="X45" s="107">
        <f>IFERROR('Model opční 2 (MF)'!X45*('MF Index'!AB3/'MF Index'!$E3),0)</f>
        <v>0</v>
      </c>
      <c r="Y45" s="107">
        <f>IFERROR('Model opční 2 (MF)'!Y45*('MF Index'!AC3/'MF Index'!$E3),0)</f>
        <v>0</v>
      </c>
      <c r="Z45" s="107">
        <f>IFERROR('Model opční 2 (MF)'!Z45*('MF Index'!AD3/'MF Index'!$E3),0)</f>
        <v>0</v>
      </c>
      <c r="AA45" s="107">
        <f>IFERROR('Model opční 2 (MF)'!AA45*('MF Index'!AE3/'MF Index'!$E3),0)</f>
        <v>0</v>
      </c>
      <c r="AB45" s="107">
        <f>IFERROR('Model opční 2 (MF)'!AB45*('MF Index'!AF3/'MF Index'!$E3),0)</f>
        <v>0</v>
      </c>
      <c r="AC45" s="107">
        <f>IFERROR('Model opční 2 (MF)'!AC45*('MF Index'!AG3/'MF Index'!$E3),0)</f>
        <v>0</v>
      </c>
      <c r="AD45" s="107">
        <f>IFERROR('Model opční 2 (MF)'!AD45*('MF Index'!AH3/'MF Index'!$E3),0)</f>
        <v>0</v>
      </c>
      <c r="AE45" s="107">
        <f>IFERROR('Model opční 2 (MF)'!AE45*('MF Index'!AI3/'MF Index'!$E3),0)</f>
        <v>0</v>
      </c>
      <c r="AF45" s="107">
        <f>IFERROR('Model opční 2 (MF)'!AF45*('MF Index'!AJ3/'MF Index'!$E3),0)</f>
        <v>0</v>
      </c>
      <c r="AG45" s="107">
        <f>IFERROR('Model opční 2 (MF)'!AG45*('MF Index'!AK3/'MF Index'!$E3),0)</f>
        <v>0</v>
      </c>
      <c r="AH45" s="107">
        <f>IFERROR('Model opční 2 (MF)'!AH45*('MF Index'!AL3/'MF Index'!$E3),0)</f>
        <v>0</v>
      </c>
      <c r="AI45" s="107">
        <f>IFERROR('Model opční 2 (MF)'!AI45*('MF Index'!AM3/'MF Index'!$E3),0)</f>
        <v>0</v>
      </c>
      <c r="AJ45" s="107">
        <f>IFERROR('Model opční 2 (MF)'!AJ45*('MF Index'!AN3/'MF Index'!$E3),0)</f>
        <v>0</v>
      </c>
      <c r="AK45" s="107">
        <f>IFERROR('Model opční 2 (MF)'!AK45*('MF Index'!AO3/'MF Index'!$E3),0)</f>
        <v>0</v>
      </c>
      <c r="AL45" s="20">
        <f>SUM(E45:AK45)</f>
        <v>0</v>
      </c>
      <c r="AM45" s="128">
        <f t="shared" ref="AM45:AM71" si="18">IFERROR(SUMPRODUCT(E45:AK45,E$79:AK$79)/SUM(E$79:AK$79),0)</f>
        <v>0</v>
      </c>
      <c r="AN45" s="886">
        <f t="shared" ref="AN45:AQ60" si="19">AN3</f>
        <v>0</v>
      </c>
      <c r="AO45" s="886">
        <f t="shared" si="19"/>
        <v>0</v>
      </c>
      <c r="AP45" s="886">
        <f t="shared" si="19"/>
        <v>0</v>
      </c>
      <c r="AQ45" s="887">
        <f t="shared" si="19"/>
        <v>1</v>
      </c>
    </row>
    <row r="46" spans="1:43" ht="14.4" x14ac:dyDescent="0.3">
      <c r="A46" s="4" t="str">
        <f t="shared" si="17"/>
        <v/>
      </c>
      <c r="B46" s="45" t="str">
        <f t="shared" si="17"/>
        <v/>
      </c>
      <c r="C46" s="64">
        <f t="shared" si="17"/>
        <v>1.2</v>
      </c>
      <c r="D46" s="65" t="str">
        <f t="shared" si="17"/>
        <v>Motorová nafta</v>
      </c>
      <c r="E46" s="107">
        <f>IFERROR('Model opční 2 (MF)'!E46*('MF Index'!I4/'MF Index'!$E4),0)</f>
        <v>0</v>
      </c>
      <c r="F46" s="107">
        <f>IFERROR('Model opční 2 (MF)'!F46*('MF Index'!J4/'MF Index'!$E4),0)</f>
        <v>0</v>
      </c>
      <c r="G46" s="107">
        <f>IFERROR('Model opční 2 (MF)'!G46*('MF Index'!K4/'MF Index'!$E4),0)</f>
        <v>0</v>
      </c>
      <c r="H46" s="107">
        <f>IFERROR('Model opční 2 (MF)'!H46*('MF Index'!L4/'MF Index'!$E4),0)</f>
        <v>0</v>
      </c>
      <c r="I46" s="107">
        <f>IFERROR('Model opční 2 (MF)'!I46*('MF Index'!M4/'MF Index'!$E4),0)</f>
        <v>0</v>
      </c>
      <c r="J46" s="107">
        <f>IFERROR('Model opční 2 (MF)'!J46*('MF Index'!N4/'MF Index'!$E4),0)</f>
        <v>0</v>
      </c>
      <c r="K46" s="107">
        <f>IFERROR('Model opční 2 (MF)'!K46*('MF Index'!O4/'MF Index'!$E4),0)</f>
        <v>0</v>
      </c>
      <c r="L46" s="107">
        <f>IFERROR('Model opční 2 (MF)'!L46*('MF Index'!P4/'MF Index'!$E4),0)</f>
        <v>0</v>
      </c>
      <c r="M46" s="107">
        <f>IFERROR('Model opční 2 (MF)'!M46*('MF Index'!Q4/'MF Index'!$E4),0)</f>
        <v>0</v>
      </c>
      <c r="N46" s="107">
        <f>IFERROR('Model opční 2 (MF)'!N46*('MF Index'!R4/'MF Index'!$E4),0)</f>
        <v>0</v>
      </c>
      <c r="O46" s="107">
        <f>IFERROR('Model opční 2 (MF)'!O46*('MF Index'!S4/'MF Index'!$E4),0)</f>
        <v>0</v>
      </c>
      <c r="P46" s="107">
        <f>IFERROR('Model opční 2 (MF)'!P46*('MF Index'!T4/'MF Index'!$E4),0)</f>
        <v>0</v>
      </c>
      <c r="Q46" s="107">
        <f>IFERROR('Model opční 2 (MF)'!Q46*('MF Index'!U4/'MF Index'!$E4),0)</f>
        <v>0</v>
      </c>
      <c r="R46" s="107">
        <f>IFERROR('Model opční 2 (MF)'!R46*('MF Index'!V4/'MF Index'!$E4),0)</f>
        <v>0</v>
      </c>
      <c r="S46" s="107">
        <f>IFERROR('Model opční 2 (MF)'!S46*('MF Index'!W4/'MF Index'!$E4),0)</f>
        <v>0</v>
      </c>
      <c r="T46" s="107">
        <f>IFERROR('Model opční 2 (MF)'!T46*('MF Index'!X4/'MF Index'!$E4),0)</f>
        <v>0</v>
      </c>
      <c r="U46" s="107">
        <f>IFERROR('Model opční 2 (MF)'!U46*('MF Index'!Y4/'MF Index'!$E4),0)</f>
        <v>0</v>
      </c>
      <c r="V46" s="107">
        <f>IFERROR('Model opční 2 (MF)'!V46*('MF Index'!Z4/'MF Index'!$E4),0)</f>
        <v>0</v>
      </c>
      <c r="W46" s="107">
        <f>IFERROR('Model opční 2 (MF)'!W46*('MF Index'!AA4/'MF Index'!$E4),0)</f>
        <v>0</v>
      </c>
      <c r="X46" s="107">
        <f>IFERROR('Model opční 2 (MF)'!X46*('MF Index'!AB4/'MF Index'!$E4),0)</f>
        <v>0</v>
      </c>
      <c r="Y46" s="107">
        <f>IFERROR('Model opční 2 (MF)'!Y46*('MF Index'!AC4/'MF Index'!$E4),0)</f>
        <v>0</v>
      </c>
      <c r="Z46" s="107">
        <f>IFERROR('Model opční 2 (MF)'!Z46*('MF Index'!AD4/'MF Index'!$E4),0)</f>
        <v>0</v>
      </c>
      <c r="AA46" s="107">
        <f>IFERROR('Model opční 2 (MF)'!AA46*('MF Index'!AE4/'MF Index'!$E4),0)</f>
        <v>0</v>
      </c>
      <c r="AB46" s="107">
        <f>IFERROR('Model opční 2 (MF)'!AB46*('MF Index'!AF4/'MF Index'!$E4),0)</f>
        <v>0</v>
      </c>
      <c r="AC46" s="107">
        <f>IFERROR('Model opční 2 (MF)'!AC46*('MF Index'!AG4/'MF Index'!$E4),0)</f>
        <v>0</v>
      </c>
      <c r="AD46" s="107">
        <f>IFERROR('Model opční 2 (MF)'!AD46*('MF Index'!AH4/'MF Index'!$E4),0)</f>
        <v>0</v>
      </c>
      <c r="AE46" s="107">
        <f>IFERROR('Model opční 2 (MF)'!AE46*('MF Index'!AI4/'MF Index'!$E4),0)</f>
        <v>0</v>
      </c>
      <c r="AF46" s="107">
        <f>IFERROR('Model opční 2 (MF)'!AF46*('MF Index'!AJ4/'MF Index'!$E4),0)</f>
        <v>0</v>
      </c>
      <c r="AG46" s="107">
        <f>IFERROR('Model opční 2 (MF)'!AG46*('MF Index'!AK4/'MF Index'!$E4),0)</f>
        <v>0</v>
      </c>
      <c r="AH46" s="107">
        <f>IFERROR('Model opční 2 (MF)'!AH46*('MF Index'!AL4/'MF Index'!$E4),0)</f>
        <v>0</v>
      </c>
      <c r="AI46" s="107">
        <f>IFERROR('Model opční 2 (MF)'!AI46*('MF Index'!AM4/'MF Index'!$E4),0)</f>
        <v>0</v>
      </c>
      <c r="AJ46" s="107">
        <f>IFERROR('Model opční 2 (MF)'!AJ46*('MF Index'!AN4/'MF Index'!$E4),0)</f>
        <v>0</v>
      </c>
      <c r="AK46" s="107">
        <f>IFERROR('Model opční 2 (MF)'!AK46*('MF Index'!AO4/'MF Index'!$E4),0)</f>
        <v>0</v>
      </c>
      <c r="AL46" s="24">
        <f t="shared" ref="AL46:AL70" si="20">SUM(E46:AK46)</f>
        <v>0</v>
      </c>
      <c r="AM46" s="129">
        <f t="shared" si="18"/>
        <v>0</v>
      </c>
      <c r="AN46" s="888">
        <f t="shared" si="19"/>
        <v>0</v>
      </c>
      <c r="AO46" s="888">
        <f t="shared" si="19"/>
        <v>0</v>
      </c>
      <c r="AP46" s="888">
        <f t="shared" si="19"/>
        <v>0</v>
      </c>
      <c r="AQ46" s="889">
        <f t="shared" si="19"/>
        <v>1</v>
      </c>
    </row>
    <row r="47" spans="1:43" ht="14.4" x14ac:dyDescent="0.3">
      <c r="A47" s="4">
        <f t="shared" si="17"/>
        <v>2</v>
      </c>
      <c r="B47" s="45" t="str">
        <f t="shared" si="17"/>
        <v>Netrakční energie a palivo</v>
      </c>
      <c r="C47" s="64" t="str">
        <f t="shared" si="17"/>
        <v/>
      </c>
      <c r="D47" s="65" t="str">
        <f t="shared" si="17"/>
        <v/>
      </c>
      <c r="E47" s="107">
        <f>IFERROR('Model opční 2 (MF)'!E47*('MF Index'!I5/'MF Index'!$E5),0)</f>
        <v>0</v>
      </c>
      <c r="F47" s="107">
        <f>IFERROR('Model opční 2 (MF)'!F47*('MF Index'!J5/'MF Index'!$E5),0)</f>
        <v>0</v>
      </c>
      <c r="G47" s="107">
        <f>IFERROR('Model opční 2 (MF)'!G47*('MF Index'!K5/'MF Index'!$E5),0)</f>
        <v>0</v>
      </c>
      <c r="H47" s="107">
        <f>IFERROR('Model opční 2 (MF)'!H47*('MF Index'!L5/'MF Index'!$E5),0)</f>
        <v>0</v>
      </c>
      <c r="I47" s="107">
        <f>IFERROR('Model opční 2 (MF)'!I47*('MF Index'!M5/'MF Index'!$E5),0)</f>
        <v>0</v>
      </c>
      <c r="J47" s="107">
        <f>IFERROR('Model opční 2 (MF)'!J47*('MF Index'!N5/'MF Index'!$E5),0)</f>
        <v>0</v>
      </c>
      <c r="K47" s="107">
        <f>IFERROR('Model opční 2 (MF)'!K47*('MF Index'!O5/'MF Index'!$E5),0)</f>
        <v>0</v>
      </c>
      <c r="L47" s="107">
        <f>IFERROR('Model opční 2 (MF)'!L47*('MF Index'!P5/'MF Index'!$E5),0)</f>
        <v>0</v>
      </c>
      <c r="M47" s="107">
        <f>IFERROR('Model opční 2 (MF)'!M47*('MF Index'!Q5/'MF Index'!$E5),0)</f>
        <v>0</v>
      </c>
      <c r="N47" s="107">
        <f>IFERROR('Model opční 2 (MF)'!N47*('MF Index'!R5/'MF Index'!$E5),0)</f>
        <v>0</v>
      </c>
      <c r="O47" s="107">
        <f>IFERROR('Model opční 2 (MF)'!O47*('MF Index'!S5/'MF Index'!$E5),0)</f>
        <v>0</v>
      </c>
      <c r="P47" s="107">
        <f>IFERROR('Model opční 2 (MF)'!P47*('MF Index'!T5/'MF Index'!$E5),0)</f>
        <v>0</v>
      </c>
      <c r="Q47" s="107">
        <f>IFERROR('Model opční 2 (MF)'!Q47*('MF Index'!U5/'MF Index'!$E5),0)</f>
        <v>0</v>
      </c>
      <c r="R47" s="107">
        <f>IFERROR('Model opční 2 (MF)'!R47*('MF Index'!V5/'MF Index'!$E5),0)</f>
        <v>0</v>
      </c>
      <c r="S47" s="107">
        <f>IFERROR('Model opční 2 (MF)'!S47*('MF Index'!W5/'MF Index'!$E5),0)</f>
        <v>0</v>
      </c>
      <c r="T47" s="107">
        <f>IFERROR('Model opční 2 (MF)'!T47*('MF Index'!X5/'MF Index'!$E5),0)</f>
        <v>0</v>
      </c>
      <c r="U47" s="107">
        <f>IFERROR('Model opční 2 (MF)'!U47*('MF Index'!Y5/'MF Index'!$E5),0)</f>
        <v>0</v>
      </c>
      <c r="V47" s="107">
        <f>IFERROR('Model opční 2 (MF)'!V47*('MF Index'!Z5/'MF Index'!$E5),0)</f>
        <v>0</v>
      </c>
      <c r="W47" s="107">
        <f>IFERROR('Model opční 2 (MF)'!W47*('MF Index'!AA5/'MF Index'!$E5),0)</f>
        <v>0</v>
      </c>
      <c r="X47" s="107">
        <f>IFERROR('Model opční 2 (MF)'!X47*('MF Index'!AB5/'MF Index'!$E5),0)</f>
        <v>0</v>
      </c>
      <c r="Y47" s="107">
        <f>IFERROR('Model opční 2 (MF)'!Y47*('MF Index'!AC5/'MF Index'!$E5),0)</f>
        <v>0</v>
      </c>
      <c r="Z47" s="107">
        <f>IFERROR('Model opční 2 (MF)'!Z47*('MF Index'!AD5/'MF Index'!$E5),0)</f>
        <v>0</v>
      </c>
      <c r="AA47" s="107">
        <f>IFERROR('Model opční 2 (MF)'!AA47*('MF Index'!AE5/'MF Index'!$E5),0)</f>
        <v>0</v>
      </c>
      <c r="AB47" s="107">
        <f>IFERROR('Model opční 2 (MF)'!AB47*('MF Index'!AF5/'MF Index'!$E5),0)</f>
        <v>0</v>
      </c>
      <c r="AC47" s="107">
        <f>IFERROR('Model opční 2 (MF)'!AC47*('MF Index'!AG5/'MF Index'!$E5),0)</f>
        <v>0</v>
      </c>
      <c r="AD47" s="107">
        <f>IFERROR('Model opční 2 (MF)'!AD47*('MF Index'!AH5/'MF Index'!$E5),0)</f>
        <v>0</v>
      </c>
      <c r="AE47" s="107">
        <f>IFERROR('Model opční 2 (MF)'!AE47*('MF Index'!AI5/'MF Index'!$E5),0)</f>
        <v>0</v>
      </c>
      <c r="AF47" s="107">
        <f>IFERROR('Model opční 2 (MF)'!AF47*('MF Index'!AJ5/'MF Index'!$E5),0)</f>
        <v>0</v>
      </c>
      <c r="AG47" s="107">
        <f>IFERROR('Model opční 2 (MF)'!AG47*('MF Index'!AK5/'MF Index'!$E5),0)</f>
        <v>0</v>
      </c>
      <c r="AH47" s="107">
        <f>IFERROR('Model opční 2 (MF)'!AH47*('MF Index'!AL5/'MF Index'!$E5),0)</f>
        <v>0</v>
      </c>
      <c r="AI47" s="107">
        <f>IFERROR('Model opční 2 (MF)'!AI47*('MF Index'!AM5/'MF Index'!$E5),0)</f>
        <v>0</v>
      </c>
      <c r="AJ47" s="107">
        <f>IFERROR('Model opční 2 (MF)'!AJ47*('MF Index'!AN5/'MF Index'!$E5),0)</f>
        <v>0</v>
      </c>
      <c r="AK47" s="107">
        <f>IFERROR('Model opční 2 (MF)'!AK47*('MF Index'!AO5/'MF Index'!$E5),0)</f>
        <v>0</v>
      </c>
      <c r="AL47" s="24">
        <f t="shared" si="20"/>
        <v>0</v>
      </c>
      <c r="AM47" s="129">
        <f t="shared" si="18"/>
        <v>0</v>
      </c>
      <c r="AN47" s="888">
        <f t="shared" si="19"/>
        <v>0</v>
      </c>
      <c r="AO47" s="888">
        <f t="shared" si="19"/>
        <v>0</v>
      </c>
      <c r="AP47" s="888">
        <f t="shared" si="19"/>
        <v>0</v>
      </c>
      <c r="AQ47" s="889">
        <f t="shared" si="19"/>
        <v>1</v>
      </c>
    </row>
    <row r="48" spans="1:43" ht="14.4" x14ac:dyDescent="0.3">
      <c r="A48" s="4">
        <f t="shared" si="17"/>
        <v>3</v>
      </c>
      <c r="B48" s="45" t="str">
        <f t="shared" si="17"/>
        <v>Přímý materiál</v>
      </c>
      <c r="C48" s="64" t="str">
        <f t="shared" si="17"/>
        <v/>
      </c>
      <c r="D48" s="65" t="str">
        <f t="shared" si="17"/>
        <v/>
      </c>
      <c r="E48" s="107">
        <f>IFERROR('Model opční 2 (MF)'!E48*('MF Index'!I6/'MF Index'!$E6),0)</f>
        <v>0</v>
      </c>
      <c r="F48" s="107">
        <f>IFERROR('Model opční 2 (MF)'!F48*('MF Index'!J6/'MF Index'!$E6),0)</f>
        <v>0</v>
      </c>
      <c r="G48" s="107">
        <f>IFERROR('Model opční 2 (MF)'!G48*('MF Index'!K6/'MF Index'!$E6),0)</f>
        <v>0</v>
      </c>
      <c r="H48" s="107">
        <f>IFERROR('Model opční 2 (MF)'!H48*('MF Index'!L6/'MF Index'!$E6),0)</f>
        <v>0</v>
      </c>
      <c r="I48" s="107">
        <f>IFERROR('Model opční 2 (MF)'!I48*('MF Index'!M6/'MF Index'!$E6),0)</f>
        <v>0</v>
      </c>
      <c r="J48" s="107">
        <f>IFERROR('Model opční 2 (MF)'!J48*('MF Index'!N6/'MF Index'!$E6),0)</f>
        <v>0</v>
      </c>
      <c r="K48" s="107">
        <f>IFERROR('Model opční 2 (MF)'!K48*('MF Index'!O6/'MF Index'!$E6),0)</f>
        <v>0</v>
      </c>
      <c r="L48" s="107">
        <f>IFERROR('Model opční 2 (MF)'!L48*('MF Index'!P6/'MF Index'!$E6),0)</f>
        <v>0</v>
      </c>
      <c r="M48" s="107">
        <f>IFERROR('Model opční 2 (MF)'!M48*('MF Index'!Q6/'MF Index'!$E6),0)</f>
        <v>0</v>
      </c>
      <c r="N48" s="107">
        <f>IFERROR('Model opční 2 (MF)'!N48*('MF Index'!R6/'MF Index'!$E6),0)</f>
        <v>0</v>
      </c>
      <c r="O48" s="107">
        <f>IFERROR('Model opční 2 (MF)'!O48*('MF Index'!S6/'MF Index'!$E6),0)</f>
        <v>0</v>
      </c>
      <c r="P48" s="107">
        <f>IFERROR('Model opční 2 (MF)'!P48*('MF Index'!T6/'MF Index'!$E6),0)</f>
        <v>0</v>
      </c>
      <c r="Q48" s="107">
        <f>IFERROR('Model opční 2 (MF)'!Q48*('MF Index'!U6/'MF Index'!$E6),0)</f>
        <v>0</v>
      </c>
      <c r="R48" s="107">
        <f>IFERROR('Model opční 2 (MF)'!R48*('MF Index'!V6/'MF Index'!$E6),0)</f>
        <v>0</v>
      </c>
      <c r="S48" s="107">
        <f>IFERROR('Model opční 2 (MF)'!S48*('MF Index'!W6/'MF Index'!$E6),0)</f>
        <v>0</v>
      </c>
      <c r="T48" s="107">
        <f>IFERROR('Model opční 2 (MF)'!T48*('MF Index'!X6/'MF Index'!$E6),0)</f>
        <v>0</v>
      </c>
      <c r="U48" s="107">
        <f>IFERROR('Model opční 2 (MF)'!U48*('MF Index'!Y6/'MF Index'!$E6),0)</f>
        <v>0</v>
      </c>
      <c r="V48" s="107">
        <f>IFERROR('Model opční 2 (MF)'!V48*('MF Index'!Z6/'MF Index'!$E6),0)</f>
        <v>0</v>
      </c>
      <c r="W48" s="107">
        <f>IFERROR('Model opční 2 (MF)'!W48*('MF Index'!AA6/'MF Index'!$E6),0)</f>
        <v>0</v>
      </c>
      <c r="X48" s="107">
        <f>IFERROR('Model opční 2 (MF)'!X48*('MF Index'!AB6/'MF Index'!$E6),0)</f>
        <v>0</v>
      </c>
      <c r="Y48" s="107">
        <f>IFERROR('Model opční 2 (MF)'!Y48*('MF Index'!AC6/'MF Index'!$E6),0)</f>
        <v>0</v>
      </c>
      <c r="Z48" s="107">
        <f>IFERROR('Model opční 2 (MF)'!Z48*('MF Index'!AD6/'MF Index'!$E6),0)</f>
        <v>0</v>
      </c>
      <c r="AA48" s="107">
        <f>IFERROR('Model opční 2 (MF)'!AA48*('MF Index'!AE6/'MF Index'!$E6),0)</f>
        <v>0</v>
      </c>
      <c r="AB48" s="107">
        <f>IFERROR('Model opční 2 (MF)'!AB48*('MF Index'!AF6/'MF Index'!$E6),0)</f>
        <v>0</v>
      </c>
      <c r="AC48" s="107">
        <f>IFERROR('Model opční 2 (MF)'!AC48*('MF Index'!AG6/'MF Index'!$E6),0)</f>
        <v>0</v>
      </c>
      <c r="AD48" s="107">
        <f>IFERROR('Model opční 2 (MF)'!AD48*('MF Index'!AH6/'MF Index'!$E6),0)</f>
        <v>0</v>
      </c>
      <c r="AE48" s="107">
        <f>IFERROR('Model opční 2 (MF)'!AE48*('MF Index'!AI6/'MF Index'!$E6),0)</f>
        <v>0</v>
      </c>
      <c r="AF48" s="107">
        <f>IFERROR('Model opční 2 (MF)'!AF48*('MF Index'!AJ6/'MF Index'!$E6),0)</f>
        <v>0</v>
      </c>
      <c r="AG48" s="107">
        <f>IFERROR('Model opční 2 (MF)'!AG48*('MF Index'!AK6/'MF Index'!$E6),0)</f>
        <v>0</v>
      </c>
      <c r="AH48" s="107">
        <f>IFERROR('Model opční 2 (MF)'!AH48*('MF Index'!AL6/'MF Index'!$E6),0)</f>
        <v>0</v>
      </c>
      <c r="AI48" s="107">
        <f>IFERROR('Model opční 2 (MF)'!AI48*('MF Index'!AM6/'MF Index'!$E6),0)</f>
        <v>0</v>
      </c>
      <c r="AJ48" s="107">
        <f>IFERROR('Model opční 2 (MF)'!AJ48*('MF Index'!AN6/'MF Index'!$E6),0)</f>
        <v>0</v>
      </c>
      <c r="AK48" s="107">
        <f>IFERROR('Model opční 2 (MF)'!AK48*('MF Index'!AO6/'MF Index'!$E6),0)</f>
        <v>0</v>
      </c>
      <c r="AL48" s="24">
        <f t="shared" si="20"/>
        <v>0</v>
      </c>
      <c r="AM48" s="129">
        <f t="shared" si="18"/>
        <v>0</v>
      </c>
      <c r="AN48" s="888">
        <f t="shared" si="19"/>
        <v>0</v>
      </c>
      <c r="AO48" s="888">
        <f t="shared" si="19"/>
        <v>0</v>
      </c>
      <c r="AP48" s="888">
        <f t="shared" si="19"/>
        <v>0</v>
      </c>
      <c r="AQ48" s="889">
        <f t="shared" si="19"/>
        <v>1</v>
      </c>
    </row>
    <row r="49" spans="1:43" ht="14.4" x14ac:dyDescent="0.3">
      <c r="A49" s="4">
        <f t="shared" si="17"/>
        <v>4</v>
      </c>
      <c r="B49" s="45" t="str">
        <f t="shared" si="17"/>
        <v>Opravy a údržba vozidel</v>
      </c>
      <c r="C49" s="64" t="str">
        <f t="shared" si="17"/>
        <v/>
      </c>
      <c r="D49" s="65" t="str">
        <f t="shared" si="17"/>
        <v/>
      </c>
      <c r="E49" s="107">
        <f>IFERROR('Model opční 2 (MF)'!E49*('MF Index'!I7/'MF Index'!$E7),0)</f>
        <v>0</v>
      </c>
      <c r="F49" s="107">
        <f>IFERROR('Model opční 2 (MF)'!F49*('MF Index'!J7/'MF Index'!$E7),0)</f>
        <v>0</v>
      </c>
      <c r="G49" s="107">
        <f>IFERROR('Model opční 2 (MF)'!G49*('MF Index'!K7/'MF Index'!$E7),0)</f>
        <v>0</v>
      </c>
      <c r="H49" s="107">
        <f>IFERROR('Model opční 2 (MF)'!H49*('MF Index'!L7/'MF Index'!$E7),0)</f>
        <v>0</v>
      </c>
      <c r="I49" s="107">
        <f>IFERROR('Model opční 2 (MF)'!I49*('MF Index'!M7/'MF Index'!$E7),0)</f>
        <v>0</v>
      </c>
      <c r="J49" s="107">
        <f>IFERROR('Model opční 2 (MF)'!J49*('MF Index'!N7/'MF Index'!$E7),0)</f>
        <v>0</v>
      </c>
      <c r="K49" s="107">
        <f>IFERROR('Model opční 2 (MF)'!K49*('MF Index'!O7/'MF Index'!$E7),0)</f>
        <v>0</v>
      </c>
      <c r="L49" s="107">
        <f>IFERROR('Model opční 2 (MF)'!L49*('MF Index'!P7/'MF Index'!$E7),0)</f>
        <v>0</v>
      </c>
      <c r="M49" s="107">
        <f>IFERROR('Model opční 2 (MF)'!M49*('MF Index'!Q7/'MF Index'!$E7),0)</f>
        <v>0</v>
      </c>
      <c r="N49" s="107">
        <f>IFERROR('Model opční 2 (MF)'!N49*('MF Index'!R7/'MF Index'!$E7),0)</f>
        <v>0</v>
      </c>
      <c r="O49" s="107">
        <f>IFERROR('Model opční 2 (MF)'!O49*('MF Index'!S7/'MF Index'!$E7),0)</f>
        <v>0</v>
      </c>
      <c r="P49" s="107">
        <f>IFERROR('Model opční 2 (MF)'!P49*('MF Index'!T7/'MF Index'!$E7),0)</f>
        <v>0</v>
      </c>
      <c r="Q49" s="107">
        <f>IFERROR('Model opční 2 (MF)'!Q49*('MF Index'!U7/'MF Index'!$E7),0)</f>
        <v>0</v>
      </c>
      <c r="R49" s="107">
        <f>IFERROR('Model opční 2 (MF)'!R49*('MF Index'!V7/'MF Index'!$E7),0)</f>
        <v>0</v>
      </c>
      <c r="S49" s="107">
        <f>IFERROR('Model opční 2 (MF)'!S49*('MF Index'!W7/'MF Index'!$E7),0)</f>
        <v>0</v>
      </c>
      <c r="T49" s="107">
        <f>IFERROR('Model opční 2 (MF)'!T49*('MF Index'!X7/'MF Index'!$E7),0)</f>
        <v>0</v>
      </c>
      <c r="U49" s="107">
        <f>IFERROR('Model opční 2 (MF)'!U49*('MF Index'!Y7/'MF Index'!$E7),0)</f>
        <v>0</v>
      </c>
      <c r="V49" s="107">
        <f>IFERROR('Model opční 2 (MF)'!V49*('MF Index'!Z7/'MF Index'!$E7),0)</f>
        <v>0</v>
      </c>
      <c r="W49" s="107">
        <f>IFERROR('Model opční 2 (MF)'!W49*('MF Index'!AA7/'MF Index'!$E7),0)</f>
        <v>0</v>
      </c>
      <c r="X49" s="107">
        <f>IFERROR('Model opční 2 (MF)'!X49*('MF Index'!AB7/'MF Index'!$E7),0)</f>
        <v>0</v>
      </c>
      <c r="Y49" s="107">
        <f>IFERROR('Model opční 2 (MF)'!Y49*('MF Index'!AC7/'MF Index'!$E7),0)</f>
        <v>0</v>
      </c>
      <c r="Z49" s="107">
        <f>IFERROR('Model opční 2 (MF)'!Z49*('MF Index'!AD7/'MF Index'!$E7),0)</f>
        <v>0</v>
      </c>
      <c r="AA49" s="107">
        <f>IFERROR('Model opční 2 (MF)'!AA49*('MF Index'!AE7/'MF Index'!$E7),0)</f>
        <v>0</v>
      </c>
      <c r="AB49" s="107">
        <f>IFERROR('Model opční 2 (MF)'!AB49*('MF Index'!AF7/'MF Index'!$E7),0)</f>
        <v>0</v>
      </c>
      <c r="AC49" s="107">
        <f>IFERROR('Model opční 2 (MF)'!AC49*('MF Index'!AG7/'MF Index'!$E7),0)</f>
        <v>0</v>
      </c>
      <c r="AD49" s="107">
        <f>IFERROR('Model opční 2 (MF)'!AD49*('MF Index'!AH7/'MF Index'!$E7),0)</f>
        <v>0</v>
      </c>
      <c r="AE49" s="107">
        <f>IFERROR('Model opční 2 (MF)'!AE49*('MF Index'!AI7/'MF Index'!$E7),0)</f>
        <v>0</v>
      </c>
      <c r="AF49" s="107">
        <f>IFERROR('Model opční 2 (MF)'!AF49*('MF Index'!AJ7/'MF Index'!$E7),0)</f>
        <v>0</v>
      </c>
      <c r="AG49" s="107">
        <f>IFERROR('Model opční 2 (MF)'!AG49*('MF Index'!AK7/'MF Index'!$E7),0)</f>
        <v>0</v>
      </c>
      <c r="AH49" s="107">
        <f>IFERROR('Model opční 2 (MF)'!AH49*('MF Index'!AL7/'MF Index'!$E7),0)</f>
        <v>0</v>
      </c>
      <c r="AI49" s="107">
        <f>IFERROR('Model opční 2 (MF)'!AI49*('MF Index'!AM7/'MF Index'!$E7),0)</f>
        <v>0</v>
      </c>
      <c r="AJ49" s="107">
        <f>IFERROR('Model opční 2 (MF)'!AJ49*('MF Index'!AN7/'MF Index'!$E7),0)</f>
        <v>0</v>
      </c>
      <c r="AK49" s="107">
        <f>IFERROR('Model opční 2 (MF)'!AK49*('MF Index'!AO7/'MF Index'!$E7),0)</f>
        <v>0</v>
      </c>
      <c r="AL49" s="24">
        <f t="shared" si="20"/>
        <v>0</v>
      </c>
      <c r="AM49" s="129">
        <f t="shared" si="18"/>
        <v>0</v>
      </c>
      <c r="AN49" s="888">
        <f t="shared" si="19"/>
        <v>0</v>
      </c>
      <c r="AO49" s="888">
        <f t="shared" si="19"/>
        <v>0</v>
      </c>
      <c r="AP49" s="888">
        <f t="shared" si="19"/>
        <v>0</v>
      </c>
      <c r="AQ49" s="889">
        <f t="shared" si="19"/>
        <v>1</v>
      </c>
    </row>
    <row r="50" spans="1:43" ht="14.4" x14ac:dyDescent="0.3">
      <c r="A50" s="4">
        <f t="shared" si="17"/>
        <v>5</v>
      </c>
      <c r="B50" s="45" t="str">
        <f t="shared" si="17"/>
        <v>Odpisy dlouhodobého majetku</v>
      </c>
      <c r="C50" s="64">
        <f t="shared" si="17"/>
        <v>5.0999999999999996</v>
      </c>
      <c r="D50" s="66" t="str">
        <f t="shared" si="17"/>
        <v>Vozidla</v>
      </c>
      <c r="E50" s="107">
        <f>IFERROR('Model opční 2 (MF)'!E50*('MF Index'!I8/'MF Index'!$E8),0)</f>
        <v>0</v>
      </c>
      <c r="F50" s="107">
        <f>IFERROR('Model opční 2 (MF)'!F50*('MF Index'!J8/'MF Index'!$E8),0)</f>
        <v>0</v>
      </c>
      <c r="G50" s="107">
        <f>IFERROR('Model opční 2 (MF)'!G50*('MF Index'!K8/'MF Index'!$E8),0)</f>
        <v>0</v>
      </c>
      <c r="H50" s="107">
        <f>IFERROR('Model opční 2 (MF)'!H50*('MF Index'!L8/'MF Index'!$E8),0)</f>
        <v>0</v>
      </c>
      <c r="I50" s="107">
        <f>IFERROR('Model opční 2 (MF)'!I50*('MF Index'!M8/'MF Index'!$E8),0)</f>
        <v>0</v>
      </c>
      <c r="J50" s="107">
        <f>IFERROR('Model opční 2 (MF)'!J50*('MF Index'!N8/'MF Index'!$E8),0)</f>
        <v>0</v>
      </c>
      <c r="K50" s="107">
        <f>IFERROR('Model opční 2 (MF)'!K50*('MF Index'!O8/'MF Index'!$E8),0)</f>
        <v>0</v>
      </c>
      <c r="L50" s="107">
        <f>IFERROR('Model opční 2 (MF)'!L50*('MF Index'!P8/'MF Index'!$E8),0)</f>
        <v>0</v>
      </c>
      <c r="M50" s="107">
        <f>IFERROR('Model opční 2 (MF)'!M50*('MF Index'!Q8/'MF Index'!$E8),0)</f>
        <v>0</v>
      </c>
      <c r="N50" s="107">
        <f>IFERROR('Model opční 2 (MF)'!N50*('MF Index'!R8/'MF Index'!$E8),0)</f>
        <v>0</v>
      </c>
      <c r="O50" s="107">
        <f>IFERROR('Model opční 2 (MF)'!O50*('MF Index'!S8/'MF Index'!$E8),0)</f>
        <v>0</v>
      </c>
      <c r="P50" s="107">
        <f>IFERROR('Model opční 2 (MF)'!P50*('MF Index'!T8/'MF Index'!$E8),0)</f>
        <v>0</v>
      </c>
      <c r="Q50" s="107">
        <f>IFERROR('Model opční 2 (MF)'!Q50*('MF Index'!U8/'MF Index'!$E8),0)</f>
        <v>0</v>
      </c>
      <c r="R50" s="107">
        <f>IFERROR('Model opční 2 (MF)'!R50*('MF Index'!V8/'MF Index'!$E8),0)</f>
        <v>0</v>
      </c>
      <c r="S50" s="107">
        <f>IFERROR('Model opční 2 (MF)'!S50*('MF Index'!W8/'MF Index'!$E8),0)</f>
        <v>0</v>
      </c>
      <c r="T50" s="107">
        <f>IFERROR('Model opční 2 (MF)'!T50*('MF Index'!X8/'MF Index'!$E8),0)</f>
        <v>0</v>
      </c>
      <c r="U50" s="107">
        <f>IFERROR('Model opční 2 (MF)'!U50*('MF Index'!Y8/'MF Index'!$E8),0)</f>
        <v>0</v>
      </c>
      <c r="V50" s="107">
        <f>IFERROR('Model opční 2 (MF)'!V50*('MF Index'!Z8/'MF Index'!$E8),0)</f>
        <v>0</v>
      </c>
      <c r="W50" s="107">
        <f>IFERROR('Model opční 2 (MF)'!W50*('MF Index'!AA8/'MF Index'!$E8),0)</f>
        <v>0</v>
      </c>
      <c r="X50" s="107">
        <f>IFERROR('Model opční 2 (MF)'!X50*('MF Index'!AB8/'MF Index'!$E8),0)</f>
        <v>0</v>
      </c>
      <c r="Y50" s="107">
        <f>IFERROR('Model opční 2 (MF)'!Y50*('MF Index'!AC8/'MF Index'!$E8),0)</f>
        <v>0</v>
      </c>
      <c r="Z50" s="107">
        <f>IFERROR('Model opční 2 (MF)'!Z50*('MF Index'!AD8/'MF Index'!$E8),0)</f>
        <v>0</v>
      </c>
      <c r="AA50" s="107">
        <f>IFERROR('Model opční 2 (MF)'!AA50*('MF Index'!AE8/'MF Index'!$E8),0)</f>
        <v>0</v>
      </c>
      <c r="AB50" s="107">
        <f>IFERROR('Model opční 2 (MF)'!AB50*('MF Index'!AF8/'MF Index'!$E8),0)</f>
        <v>0</v>
      </c>
      <c r="AC50" s="107">
        <f>IFERROR('Model opční 2 (MF)'!AC50*('MF Index'!AG8/'MF Index'!$E8),0)</f>
        <v>0</v>
      </c>
      <c r="AD50" s="107">
        <f>IFERROR('Model opční 2 (MF)'!AD50*('MF Index'!AH8/'MF Index'!$E8),0)</f>
        <v>0</v>
      </c>
      <c r="AE50" s="107">
        <f>IFERROR('Model opční 2 (MF)'!AE50*('MF Index'!AI8/'MF Index'!$E8),0)</f>
        <v>0</v>
      </c>
      <c r="AF50" s="107">
        <f>IFERROR('Model opční 2 (MF)'!AF50*('MF Index'!AJ8/'MF Index'!$E8),0)</f>
        <v>0</v>
      </c>
      <c r="AG50" s="107">
        <f>IFERROR('Model opční 2 (MF)'!AG50*('MF Index'!AK8/'MF Index'!$E8),0)</f>
        <v>0</v>
      </c>
      <c r="AH50" s="107">
        <f>IFERROR('Model opční 2 (MF)'!AH50*('MF Index'!AL8/'MF Index'!$E8),0)</f>
        <v>0</v>
      </c>
      <c r="AI50" s="107">
        <f>IFERROR('Model opční 2 (MF)'!AI50*('MF Index'!AM8/'MF Index'!$E8),0)</f>
        <v>0</v>
      </c>
      <c r="AJ50" s="107">
        <f>IFERROR('Model opční 2 (MF)'!AJ50*('MF Index'!AN8/'MF Index'!$E8),0)</f>
        <v>0</v>
      </c>
      <c r="AK50" s="107">
        <f>IFERROR('Model opční 2 (MF)'!AK50*('MF Index'!AO8/'MF Index'!$E8),0)</f>
        <v>0</v>
      </c>
      <c r="AL50" s="24">
        <f t="shared" si="20"/>
        <v>0</v>
      </c>
      <c r="AM50" s="129">
        <f t="shared" si="18"/>
        <v>0</v>
      </c>
      <c r="AN50" s="888">
        <f t="shared" si="19"/>
        <v>0</v>
      </c>
      <c r="AO50" s="888">
        <f t="shared" si="19"/>
        <v>0</v>
      </c>
      <c r="AP50" s="888">
        <f t="shared" si="19"/>
        <v>1</v>
      </c>
      <c r="AQ50" s="889">
        <f t="shared" si="19"/>
        <v>0</v>
      </c>
    </row>
    <row r="51" spans="1:43" ht="14.4" x14ac:dyDescent="0.3">
      <c r="A51" s="4" t="str">
        <f t="shared" si="17"/>
        <v/>
      </c>
      <c r="B51" s="45" t="str">
        <f t="shared" si="17"/>
        <v/>
      </c>
      <c r="C51" s="64">
        <f t="shared" si="17"/>
        <v>5.2</v>
      </c>
      <c r="D51" s="66" t="str">
        <f t="shared" si="17"/>
        <v>Ostatní</v>
      </c>
      <c r="E51" s="107">
        <f>IFERROR('Model opční 2 (MF)'!E51*('MF Index'!I9/'MF Index'!$E9),0)</f>
        <v>0</v>
      </c>
      <c r="F51" s="107">
        <f>IFERROR('Model opční 2 (MF)'!F51*('MF Index'!J9/'MF Index'!$E9),0)</f>
        <v>0</v>
      </c>
      <c r="G51" s="107">
        <f>IFERROR('Model opční 2 (MF)'!G51*('MF Index'!K9/'MF Index'!$E9),0)</f>
        <v>0</v>
      </c>
      <c r="H51" s="107">
        <f>IFERROR('Model opční 2 (MF)'!H51*('MF Index'!L9/'MF Index'!$E9),0)</f>
        <v>0</v>
      </c>
      <c r="I51" s="107">
        <f>IFERROR('Model opční 2 (MF)'!I51*('MF Index'!M9/'MF Index'!$E9),0)</f>
        <v>0</v>
      </c>
      <c r="J51" s="107">
        <f>IFERROR('Model opční 2 (MF)'!J51*('MF Index'!N9/'MF Index'!$E9),0)</f>
        <v>0</v>
      </c>
      <c r="K51" s="107">
        <f>IFERROR('Model opční 2 (MF)'!K51*('MF Index'!O9/'MF Index'!$E9),0)</f>
        <v>0</v>
      </c>
      <c r="L51" s="107">
        <f>IFERROR('Model opční 2 (MF)'!L51*('MF Index'!P9/'MF Index'!$E9),0)</f>
        <v>0</v>
      </c>
      <c r="M51" s="107">
        <f>IFERROR('Model opční 2 (MF)'!M51*('MF Index'!Q9/'MF Index'!$E9),0)</f>
        <v>0</v>
      </c>
      <c r="N51" s="107">
        <f>IFERROR('Model opční 2 (MF)'!N51*('MF Index'!R9/'MF Index'!$E9),0)</f>
        <v>0</v>
      </c>
      <c r="O51" s="107">
        <f>IFERROR('Model opční 2 (MF)'!O51*('MF Index'!S9/'MF Index'!$E9),0)</f>
        <v>0</v>
      </c>
      <c r="P51" s="107">
        <f>IFERROR('Model opční 2 (MF)'!P51*('MF Index'!T9/'MF Index'!$E9),0)</f>
        <v>0</v>
      </c>
      <c r="Q51" s="107">
        <f>IFERROR('Model opční 2 (MF)'!Q51*('MF Index'!U9/'MF Index'!$E9),0)</f>
        <v>0</v>
      </c>
      <c r="R51" s="107">
        <f>IFERROR('Model opční 2 (MF)'!R51*('MF Index'!V9/'MF Index'!$E9),0)</f>
        <v>0</v>
      </c>
      <c r="S51" s="107">
        <f>IFERROR('Model opční 2 (MF)'!S51*('MF Index'!W9/'MF Index'!$E9),0)</f>
        <v>0</v>
      </c>
      <c r="T51" s="107">
        <f>IFERROR('Model opční 2 (MF)'!T51*('MF Index'!X9/'MF Index'!$E9),0)</f>
        <v>0</v>
      </c>
      <c r="U51" s="107">
        <f>IFERROR('Model opční 2 (MF)'!U51*('MF Index'!Y9/'MF Index'!$E9),0)</f>
        <v>0</v>
      </c>
      <c r="V51" s="107">
        <f>IFERROR('Model opční 2 (MF)'!V51*('MF Index'!Z9/'MF Index'!$E9),0)</f>
        <v>0</v>
      </c>
      <c r="W51" s="107">
        <f>IFERROR('Model opční 2 (MF)'!W51*('MF Index'!AA9/'MF Index'!$E9),0)</f>
        <v>0</v>
      </c>
      <c r="X51" s="107">
        <f>IFERROR('Model opční 2 (MF)'!X51*('MF Index'!AB9/'MF Index'!$E9),0)</f>
        <v>0</v>
      </c>
      <c r="Y51" s="107">
        <f>IFERROR('Model opční 2 (MF)'!Y51*('MF Index'!AC9/'MF Index'!$E9),0)</f>
        <v>0</v>
      </c>
      <c r="Z51" s="107">
        <f>IFERROR('Model opční 2 (MF)'!Z51*('MF Index'!AD9/'MF Index'!$E9),0)</f>
        <v>0</v>
      </c>
      <c r="AA51" s="107">
        <f>IFERROR('Model opční 2 (MF)'!AA51*('MF Index'!AE9/'MF Index'!$E9),0)</f>
        <v>0</v>
      </c>
      <c r="AB51" s="107">
        <f>IFERROR('Model opční 2 (MF)'!AB51*('MF Index'!AF9/'MF Index'!$E9),0)</f>
        <v>0</v>
      </c>
      <c r="AC51" s="107">
        <f>IFERROR('Model opční 2 (MF)'!AC51*('MF Index'!AG9/'MF Index'!$E9),0)</f>
        <v>0</v>
      </c>
      <c r="AD51" s="107">
        <f>IFERROR('Model opční 2 (MF)'!AD51*('MF Index'!AH9/'MF Index'!$E9),0)</f>
        <v>0</v>
      </c>
      <c r="AE51" s="107">
        <f>IFERROR('Model opční 2 (MF)'!AE51*('MF Index'!AI9/'MF Index'!$E9),0)</f>
        <v>0</v>
      </c>
      <c r="AF51" s="107">
        <f>IFERROR('Model opční 2 (MF)'!AF51*('MF Index'!AJ9/'MF Index'!$E9),0)</f>
        <v>0</v>
      </c>
      <c r="AG51" s="107">
        <f>IFERROR('Model opční 2 (MF)'!AG51*('MF Index'!AK9/'MF Index'!$E9),0)</f>
        <v>0</v>
      </c>
      <c r="AH51" s="107">
        <f>IFERROR('Model opční 2 (MF)'!AH51*('MF Index'!AL9/'MF Index'!$E9),0)</f>
        <v>0</v>
      </c>
      <c r="AI51" s="107">
        <f>IFERROR('Model opční 2 (MF)'!AI51*('MF Index'!AM9/'MF Index'!$E9),0)</f>
        <v>0</v>
      </c>
      <c r="AJ51" s="107">
        <f>IFERROR('Model opční 2 (MF)'!AJ51*('MF Index'!AN9/'MF Index'!$E9),0)</f>
        <v>0</v>
      </c>
      <c r="AK51" s="107">
        <f>IFERROR('Model opční 2 (MF)'!AK51*('MF Index'!AO9/'MF Index'!$E9),0)</f>
        <v>0</v>
      </c>
      <c r="AL51" s="24">
        <f t="shared" si="20"/>
        <v>0</v>
      </c>
      <c r="AM51" s="129">
        <f t="shared" si="18"/>
        <v>0</v>
      </c>
      <c r="AN51" s="888">
        <f t="shared" si="19"/>
        <v>0</v>
      </c>
      <c r="AO51" s="888">
        <f t="shared" si="19"/>
        <v>0</v>
      </c>
      <c r="AP51" s="888">
        <f t="shared" si="19"/>
        <v>0</v>
      </c>
      <c r="AQ51" s="889">
        <f t="shared" si="19"/>
        <v>1</v>
      </c>
    </row>
    <row r="52" spans="1:43" ht="14.4" x14ac:dyDescent="0.3">
      <c r="A52" s="4">
        <f t="shared" si="17"/>
        <v>6</v>
      </c>
      <c r="B52" s="45" t="str">
        <f t="shared" si="17"/>
        <v>Pronájem a leasing vozidel</v>
      </c>
      <c r="C52" s="64" t="str">
        <f t="shared" si="17"/>
        <v/>
      </c>
      <c r="D52" s="65" t="str">
        <f t="shared" si="17"/>
        <v/>
      </c>
      <c r="E52" s="107">
        <f>IFERROR('Model opční 2 (MF)'!E52*('MF Index'!I10/'MF Index'!$E10),0)</f>
        <v>0</v>
      </c>
      <c r="F52" s="107">
        <f>IFERROR('Model opční 2 (MF)'!F52*('MF Index'!J10/'MF Index'!$E10),0)</f>
        <v>0</v>
      </c>
      <c r="G52" s="107">
        <f>IFERROR('Model opční 2 (MF)'!G52*('MF Index'!K10/'MF Index'!$E10),0)</f>
        <v>0</v>
      </c>
      <c r="H52" s="107">
        <f>IFERROR('Model opční 2 (MF)'!H52*('MF Index'!L10/'MF Index'!$E10),0)</f>
        <v>0</v>
      </c>
      <c r="I52" s="107">
        <f>IFERROR('Model opční 2 (MF)'!I52*('MF Index'!M10/'MF Index'!$E10),0)</f>
        <v>0</v>
      </c>
      <c r="J52" s="107">
        <f>IFERROR('Model opční 2 (MF)'!J52*('MF Index'!N10/'MF Index'!$E10),0)</f>
        <v>0</v>
      </c>
      <c r="K52" s="107">
        <f>IFERROR('Model opční 2 (MF)'!K52*('MF Index'!O10/'MF Index'!$E10),0)</f>
        <v>0</v>
      </c>
      <c r="L52" s="107">
        <f>IFERROR('Model opční 2 (MF)'!L52*('MF Index'!P10/'MF Index'!$E10),0)</f>
        <v>0</v>
      </c>
      <c r="M52" s="107">
        <f>IFERROR('Model opční 2 (MF)'!M52*('MF Index'!Q10/'MF Index'!$E10),0)</f>
        <v>0</v>
      </c>
      <c r="N52" s="107">
        <f>IFERROR('Model opční 2 (MF)'!N52*('MF Index'!R10/'MF Index'!$E10),0)</f>
        <v>0</v>
      </c>
      <c r="O52" s="107">
        <f>IFERROR('Model opční 2 (MF)'!O52*('MF Index'!S10/'MF Index'!$E10),0)</f>
        <v>0</v>
      </c>
      <c r="P52" s="107">
        <f>IFERROR('Model opční 2 (MF)'!P52*('MF Index'!T10/'MF Index'!$E10),0)</f>
        <v>0</v>
      </c>
      <c r="Q52" s="107">
        <f>IFERROR('Model opční 2 (MF)'!Q52*('MF Index'!U10/'MF Index'!$E10),0)</f>
        <v>0</v>
      </c>
      <c r="R52" s="107">
        <f>IFERROR('Model opční 2 (MF)'!R52*('MF Index'!V10/'MF Index'!$E10),0)</f>
        <v>0</v>
      </c>
      <c r="S52" s="107">
        <f>IFERROR('Model opční 2 (MF)'!S52*('MF Index'!W10/'MF Index'!$E10),0)</f>
        <v>0</v>
      </c>
      <c r="T52" s="107">
        <f>IFERROR('Model opční 2 (MF)'!T52*('MF Index'!X10/'MF Index'!$E10),0)</f>
        <v>0</v>
      </c>
      <c r="U52" s="107">
        <f>IFERROR('Model opční 2 (MF)'!U52*('MF Index'!Y10/'MF Index'!$E10),0)</f>
        <v>0</v>
      </c>
      <c r="V52" s="107">
        <f>IFERROR('Model opční 2 (MF)'!V52*('MF Index'!Z10/'MF Index'!$E10),0)</f>
        <v>0</v>
      </c>
      <c r="W52" s="107">
        <f>IFERROR('Model opční 2 (MF)'!W52*('MF Index'!AA10/'MF Index'!$E10),0)</f>
        <v>0</v>
      </c>
      <c r="X52" s="107">
        <f>IFERROR('Model opční 2 (MF)'!X52*('MF Index'!AB10/'MF Index'!$E10),0)</f>
        <v>0</v>
      </c>
      <c r="Y52" s="107">
        <f>IFERROR('Model opční 2 (MF)'!Y52*('MF Index'!AC10/'MF Index'!$E10),0)</f>
        <v>0</v>
      </c>
      <c r="Z52" s="107">
        <f>IFERROR('Model opční 2 (MF)'!Z52*('MF Index'!AD10/'MF Index'!$E10),0)</f>
        <v>0</v>
      </c>
      <c r="AA52" s="107">
        <f>IFERROR('Model opční 2 (MF)'!AA52*('MF Index'!AE10/'MF Index'!$E10),0)</f>
        <v>0</v>
      </c>
      <c r="AB52" s="107">
        <f>IFERROR('Model opční 2 (MF)'!AB52*('MF Index'!AF10/'MF Index'!$E10),0)</f>
        <v>0</v>
      </c>
      <c r="AC52" s="107">
        <f>IFERROR('Model opční 2 (MF)'!AC52*('MF Index'!AG10/'MF Index'!$E10),0)</f>
        <v>0</v>
      </c>
      <c r="AD52" s="107">
        <f>IFERROR('Model opční 2 (MF)'!AD52*('MF Index'!AH10/'MF Index'!$E10),0)</f>
        <v>0</v>
      </c>
      <c r="AE52" s="107">
        <f>IFERROR('Model opční 2 (MF)'!AE52*('MF Index'!AI10/'MF Index'!$E10),0)</f>
        <v>0</v>
      </c>
      <c r="AF52" s="107">
        <f>IFERROR('Model opční 2 (MF)'!AF52*('MF Index'!AJ10/'MF Index'!$E10),0)</f>
        <v>0</v>
      </c>
      <c r="AG52" s="107">
        <f>IFERROR('Model opční 2 (MF)'!AG52*('MF Index'!AK10/'MF Index'!$E10),0)</f>
        <v>0</v>
      </c>
      <c r="AH52" s="107">
        <f>IFERROR('Model opční 2 (MF)'!AH52*('MF Index'!AL10/'MF Index'!$E10),0)</f>
        <v>0</v>
      </c>
      <c r="AI52" s="107">
        <f>IFERROR('Model opční 2 (MF)'!AI52*('MF Index'!AM10/'MF Index'!$E10),0)</f>
        <v>0</v>
      </c>
      <c r="AJ52" s="107">
        <f>IFERROR('Model opční 2 (MF)'!AJ52*('MF Index'!AN10/'MF Index'!$E10),0)</f>
        <v>0</v>
      </c>
      <c r="AK52" s="107">
        <f>IFERROR('Model opční 2 (MF)'!AK52*('MF Index'!AO10/'MF Index'!$E10),0)</f>
        <v>0</v>
      </c>
      <c r="AL52" s="24">
        <f t="shared" si="20"/>
        <v>0</v>
      </c>
      <c r="AM52" s="129">
        <f t="shared" si="18"/>
        <v>0</v>
      </c>
      <c r="AN52" s="888">
        <f t="shared" si="19"/>
        <v>0</v>
      </c>
      <c r="AO52" s="888">
        <f t="shared" si="19"/>
        <v>0</v>
      </c>
      <c r="AP52" s="888">
        <f t="shared" si="19"/>
        <v>1</v>
      </c>
      <c r="AQ52" s="889">
        <f t="shared" si="19"/>
        <v>0</v>
      </c>
    </row>
    <row r="53" spans="1:43" ht="14.4" x14ac:dyDescent="0.3">
      <c r="A53" s="4">
        <f t="shared" si="17"/>
        <v>7</v>
      </c>
      <c r="B53" s="45" t="str">
        <f t="shared" si="17"/>
        <v>Mzdové náklady</v>
      </c>
      <c r="C53" s="64">
        <f t="shared" si="17"/>
        <v>7.1</v>
      </c>
      <c r="D53" s="65" t="str">
        <f t="shared" si="17"/>
        <v>Vlaková četa</v>
      </c>
      <c r="E53" s="107">
        <f>IFERROR('Model opční 2 (MF)'!E53*('MF Index'!I11/'MF Index'!$E11),0)</f>
        <v>0</v>
      </c>
      <c r="F53" s="107">
        <f>IFERROR('Model opční 2 (MF)'!F53*('MF Index'!J11/'MF Index'!$E11),0)</f>
        <v>0</v>
      </c>
      <c r="G53" s="107">
        <f>IFERROR('Model opční 2 (MF)'!G53*('MF Index'!K11/'MF Index'!$E11),0)</f>
        <v>0</v>
      </c>
      <c r="H53" s="107">
        <f>IFERROR('Model opční 2 (MF)'!H53*('MF Index'!L11/'MF Index'!$E11),0)</f>
        <v>0</v>
      </c>
      <c r="I53" s="107">
        <f>IFERROR('Model opční 2 (MF)'!I53*('MF Index'!M11/'MF Index'!$E11),0)</f>
        <v>0</v>
      </c>
      <c r="J53" s="107">
        <f>IFERROR('Model opční 2 (MF)'!J53*('MF Index'!N11/'MF Index'!$E11),0)</f>
        <v>0</v>
      </c>
      <c r="K53" s="107">
        <f>IFERROR('Model opční 2 (MF)'!K53*('MF Index'!O11/'MF Index'!$E11),0)</f>
        <v>0</v>
      </c>
      <c r="L53" s="107">
        <f>IFERROR('Model opční 2 (MF)'!L53*('MF Index'!P11/'MF Index'!$E11),0)</f>
        <v>0</v>
      </c>
      <c r="M53" s="107">
        <f>IFERROR('Model opční 2 (MF)'!M53*('MF Index'!Q11/'MF Index'!$E11),0)</f>
        <v>0</v>
      </c>
      <c r="N53" s="107">
        <f>IFERROR('Model opční 2 (MF)'!N53*('MF Index'!R11/'MF Index'!$E11),0)</f>
        <v>0</v>
      </c>
      <c r="O53" s="107">
        <f>IFERROR('Model opční 2 (MF)'!O53*('MF Index'!S11/'MF Index'!$E11),0)</f>
        <v>0</v>
      </c>
      <c r="P53" s="107">
        <f>IFERROR('Model opční 2 (MF)'!P53*('MF Index'!T11/'MF Index'!$E11),0)</f>
        <v>0</v>
      </c>
      <c r="Q53" s="107">
        <f>IFERROR('Model opční 2 (MF)'!Q53*('MF Index'!U11/'MF Index'!$E11),0)</f>
        <v>0</v>
      </c>
      <c r="R53" s="107">
        <f>IFERROR('Model opční 2 (MF)'!R53*('MF Index'!V11/'MF Index'!$E11),0)</f>
        <v>0</v>
      </c>
      <c r="S53" s="107">
        <f>IFERROR('Model opční 2 (MF)'!S53*('MF Index'!W11/'MF Index'!$E11),0)</f>
        <v>0</v>
      </c>
      <c r="T53" s="107">
        <f>IFERROR('Model opční 2 (MF)'!T53*('MF Index'!X11/'MF Index'!$E11),0)</f>
        <v>0</v>
      </c>
      <c r="U53" s="107">
        <f>IFERROR('Model opční 2 (MF)'!U53*('MF Index'!Y11/'MF Index'!$E11),0)</f>
        <v>0</v>
      </c>
      <c r="V53" s="107">
        <f>IFERROR('Model opční 2 (MF)'!V53*('MF Index'!Z11/'MF Index'!$E11),0)</f>
        <v>0</v>
      </c>
      <c r="W53" s="107">
        <f>IFERROR('Model opční 2 (MF)'!W53*('MF Index'!AA11/'MF Index'!$E11),0)</f>
        <v>0</v>
      </c>
      <c r="X53" s="107">
        <f>IFERROR('Model opční 2 (MF)'!X53*('MF Index'!AB11/'MF Index'!$E11),0)</f>
        <v>0</v>
      </c>
      <c r="Y53" s="107">
        <f>IFERROR('Model opční 2 (MF)'!Y53*('MF Index'!AC11/'MF Index'!$E11),0)</f>
        <v>0</v>
      </c>
      <c r="Z53" s="107">
        <f>IFERROR('Model opční 2 (MF)'!Z53*('MF Index'!AD11/'MF Index'!$E11),0)</f>
        <v>0</v>
      </c>
      <c r="AA53" s="107">
        <f>IFERROR('Model opční 2 (MF)'!AA53*('MF Index'!AE11/'MF Index'!$E11),0)</f>
        <v>0</v>
      </c>
      <c r="AB53" s="107">
        <f>IFERROR('Model opční 2 (MF)'!AB53*('MF Index'!AF11/'MF Index'!$E11),0)</f>
        <v>0</v>
      </c>
      <c r="AC53" s="107">
        <f>IFERROR('Model opční 2 (MF)'!AC53*('MF Index'!AG11/'MF Index'!$E11),0)</f>
        <v>0</v>
      </c>
      <c r="AD53" s="107">
        <f>IFERROR('Model opční 2 (MF)'!AD53*('MF Index'!AH11/'MF Index'!$E11),0)</f>
        <v>0</v>
      </c>
      <c r="AE53" s="107">
        <f>IFERROR('Model opční 2 (MF)'!AE53*('MF Index'!AI11/'MF Index'!$E11),0)</f>
        <v>0</v>
      </c>
      <c r="AF53" s="107">
        <f>IFERROR('Model opční 2 (MF)'!AF53*('MF Index'!AJ11/'MF Index'!$E11),0)</f>
        <v>0</v>
      </c>
      <c r="AG53" s="107">
        <f>IFERROR('Model opční 2 (MF)'!AG53*('MF Index'!AK11/'MF Index'!$E11),0)</f>
        <v>0</v>
      </c>
      <c r="AH53" s="107">
        <f>IFERROR('Model opční 2 (MF)'!AH53*('MF Index'!AL11/'MF Index'!$E11),0)</f>
        <v>0</v>
      </c>
      <c r="AI53" s="107">
        <f>IFERROR('Model opční 2 (MF)'!AI53*('MF Index'!AM11/'MF Index'!$E11),0)</f>
        <v>0</v>
      </c>
      <c r="AJ53" s="107">
        <f>IFERROR('Model opční 2 (MF)'!AJ53*('MF Index'!AN11/'MF Index'!$E11),0)</f>
        <v>0</v>
      </c>
      <c r="AK53" s="107">
        <f>IFERROR('Model opční 2 (MF)'!AK53*('MF Index'!AO11/'MF Index'!$E11),0)</f>
        <v>0</v>
      </c>
      <c r="AL53" s="24">
        <f t="shared" si="20"/>
        <v>0</v>
      </c>
      <c r="AM53" s="129">
        <f t="shared" si="18"/>
        <v>0</v>
      </c>
      <c r="AN53" s="888">
        <f t="shared" si="19"/>
        <v>0</v>
      </c>
      <c r="AO53" s="888">
        <f t="shared" si="19"/>
        <v>0</v>
      </c>
      <c r="AP53" s="888">
        <f t="shared" si="19"/>
        <v>0</v>
      </c>
      <c r="AQ53" s="889">
        <f t="shared" si="19"/>
        <v>1</v>
      </c>
    </row>
    <row r="54" spans="1:43" ht="14.4" x14ac:dyDescent="0.3">
      <c r="A54" s="4" t="str">
        <f t="shared" si="17"/>
        <v/>
      </c>
      <c r="B54" s="45" t="str">
        <f t="shared" si="17"/>
        <v/>
      </c>
      <c r="C54" s="64" t="str">
        <f t="shared" si="17"/>
        <v>7.2</v>
      </c>
      <c r="D54" s="65" t="str">
        <f t="shared" si="17"/>
        <v>Strojvedoucí</v>
      </c>
      <c r="E54" s="107">
        <f>IFERROR('Model opční 2 (MF)'!E54*('MF Index'!I12/'MF Index'!$E12),0)</f>
        <v>0</v>
      </c>
      <c r="F54" s="107">
        <f>IFERROR('Model opční 2 (MF)'!F54*('MF Index'!J12/'MF Index'!$E12),0)</f>
        <v>0</v>
      </c>
      <c r="G54" s="107">
        <f>IFERROR('Model opční 2 (MF)'!G54*('MF Index'!K12/'MF Index'!$E12),0)</f>
        <v>0</v>
      </c>
      <c r="H54" s="107">
        <f>IFERROR('Model opční 2 (MF)'!H54*('MF Index'!L12/'MF Index'!$E12),0)</f>
        <v>0</v>
      </c>
      <c r="I54" s="107">
        <f>IFERROR('Model opční 2 (MF)'!I54*('MF Index'!M12/'MF Index'!$E12),0)</f>
        <v>0</v>
      </c>
      <c r="J54" s="107">
        <f>IFERROR('Model opční 2 (MF)'!J54*('MF Index'!N12/'MF Index'!$E12),0)</f>
        <v>0</v>
      </c>
      <c r="K54" s="107">
        <f>IFERROR('Model opční 2 (MF)'!K54*('MF Index'!O12/'MF Index'!$E12),0)</f>
        <v>0</v>
      </c>
      <c r="L54" s="107">
        <f>IFERROR('Model opční 2 (MF)'!L54*('MF Index'!P12/'MF Index'!$E12),0)</f>
        <v>0</v>
      </c>
      <c r="M54" s="107">
        <f>IFERROR('Model opční 2 (MF)'!M54*('MF Index'!Q12/'MF Index'!$E12),0)</f>
        <v>0</v>
      </c>
      <c r="N54" s="107">
        <f>IFERROR('Model opční 2 (MF)'!N54*('MF Index'!R12/'MF Index'!$E12),0)</f>
        <v>0</v>
      </c>
      <c r="O54" s="107">
        <f>IFERROR('Model opční 2 (MF)'!O54*('MF Index'!S12/'MF Index'!$E12),0)</f>
        <v>0</v>
      </c>
      <c r="P54" s="107">
        <f>IFERROR('Model opční 2 (MF)'!P54*('MF Index'!T12/'MF Index'!$E12),0)</f>
        <v>0</v>
      </c>
      <c r="Q54" s="107">
        <f>IFERROR('Model opční 2 (MF)'!Q54*('MF Index'!U12/'MF Index'!$E12),0)</f>
        <v>0</v>
      </c>
      <c r="R54" s="107">
        <f>IFERROR('Model opční 2 (MF)'!R54*('MF Index'!V12/'MF Index'!$E12),0)</f>
        <v>0</v>
      </c>
      <c r="S54" s="107">
        <f>IFERROR('Model opční 2 (MF)'!S54*('MF Index'!W12/'MF Index'!$E12),0)</f>
        <v>0</v>
      </c>
      <c r="T54" s="107">
        <f>IFERROR('Model opční 2 (MF)'!T54*('MF Index'!X12/'MF Index'!$E12),0)</f>
        <v>0</v>
      </c>
      <c r="U54" s="107">
        <f>IFERROR('Model opční 2 (MF)'!U54*('MF Index'!Y12/'MF Index'!$E12),0)</f>
        <v>0</v>
      </c>
      <c r="V54" s="107">
        <f>IFERROR('Model opční 2 (MF)'!V54*('MF Index'!Z12/'MF Index'!$E12),0)</f>
        <v>0</v>
      </c>
      <c r="W54" s="107">
        <f>IFERROR('Model opční 2 (MF)'!W54*('MF Index'!AA12/'MF Index'!$E12),0)</f>
        <v>0</v>
      </c>
      <c r="X54" s="107">
        <f>IFERROR('Model opční 2 (MF)'!X54*('MF Index'!AB12/'MF Index'!$E12),0)</f>
        <v>0</v>
      </c>
      <c r="Y54" s="107">
        <f>IFERROR('Model opční 2 (MF)'!Y54*('MF Index'!AC12/'MF Index'!$E12),0)</f>
        <v>0</v>
      </c>
      <c r="Z54" s="107">
        <f>IFERROR('Model opční 2 (MF)'!Z54*('MF Index'!AD12/'MF Index'!$E12),0)</f>
        <v>0</v>
      </c>
      <c r="AA54" s="107">
        <f>IFERROR('Model opční 2 (MF)'!AA54*('MF Index'!AE12/'MF Index'!$E12),0)</f>
        <v>0</v>
      </c>
      <c r="AB54" s="107">
        <f>IFERROR('Model opční 2 (MF)'!AB54*('MF Index'!AF12/'MF Index'!$E12),0)</f>
        <v>0</v>
      </c>
      <c r="AC54" s="107">
        <f>IFERROR('Model opční 2 (MF)'!AC54*('MF Index'!AG12/'MF Index'!$E12),0)</f>
        <v>0</v>
      </c>
      <c r="AD54" s="107">
        <f>IFERROR('Model opční 2 (MF)'!AD54*('MF Index'!AH12/'MF Index'!$E12),0)</f>
        <v>0</v>
      </c>
      <c r="AE54" s="107">
        <f>IFERROR('Model opční 2 (MF)'!AE54*('MF Index'!AI12/'MF Index'!$E12),0)</f>
        <v>0</v>
      </c>
      <c r="AF54" s="107">
        <f>IFERROR('Model opční 2 (MF)'!AF54*('MF Index'!AJ12/'MF Index'!$E12),0)</f>
        <v>0</v>
      </c>
      <c r="AG54" s="107">
        <f>IFERROR('Model opční 2 (MF)'!AG54*('MF Index'!AK12/'MF Index'!$E12),0)</f>
        <v>0</v>
      </c>
      <c r="AH54" s="107">
        <f>IFERROR('Model opční 2 (MF)'!AH54*('MF Index'!AL12/'MF Index'!$E12),0)</f>
        <v>0</v>
      </c>
      <c r="AI54" s="107">
        <f>IFERROR('Model opční 2 (MF)'!AI54*('MF Index'!AM12/'MF Index'!$E12),0)</f>
        <v>0</v>
      </c>
      <c r="AJ54" s="107">
        <f>IFERROR('Model opční 2 (MF)'!AJ54*('MF Index'!AN12/'MF Index'!$E12),0)</f>
        <v>0</v>
      </c>
      <c r="AK54" s="107">
        <f>IFERROR('Model opční 2 (MF)'!AK54*('MF Index'!AO12/'MF Index'!$E12),0)</f>
        <v>0</v>
      </c>
      <c r="AL54" s="24">
        <f t="shared" si="20"/>
        <v>0</v>
      </c>
      <c r="AM54" s="129">
        <f t="shared" si="18"/>
        <v>0</v>
      </c>
      <c r="AN54" s="888">
        <f t="shared" si="19"/>
        <v>0</v>
      </c>
      <c r="AO54" s="888">
        <f t="shared" si="19"/>
        <v>0</v>
      </c>
      <c r="AP54" s="888">
        <f t="shared" si="19"/>
        <v>0</v>
      </c>
      <c r="AQ54" s="889">
        <f t="shared" si="19"/>
        <v>1</v>
      </c>
    </row>
    <row r="55" spans="1:43" ht="14.4" x14ac:dyDescent="0.3">
      <c r="A55" s="4" t="str">
        <f t="shared" si="17"/>
        <v/>
      </c>
      <c r="B55" s="45" t="str">
        <f t="shared" si="17"/>
        <v/>
      </c>
      <c r="C55" s="64" t="str">
        <f t="shared" si="17"/>
        <v>7.3</v>
      </c>
      <c r="D55" s="65" t="str">
        <f t="shared" si="17"/>
        <v>Pokladní</v>
      </c>
      <c r="E55" s="107">
        <f>IFERROR('Model opční 2 (MF)'!E55*('MF Index'!I13/'MF Index'!$E13),0)</f>
        <v>0</v>
      </c>
      <c r="F55" s="107">
        <f>IFERROR('Model opční 2 (MF)'!F55*('MF Index'!J13/'MF Index'!$E13),0)</f>
        <v>0</v>
      </c>
      <c r="G55" s="107">
        <f>IFERROR('Model opční 2 (MF)'!G55*('MF Index'!K13/'MF Index'!$E13),0)</f>
        <v>0</v>
      </c>
      <c r="H55" s="107">
        <f>IFERROR('Model opční 2 (MF)'!H55*('MF Index'!L13/'MF Index'!$E13),0)</f>
        <v>0</v>
      </c>
      <c r="I55" s="107">
        <f>IFERROR('Model opční 2 (MF)'!I55*('MF Index'!M13/'MF Index'!$E13),0)</f>
        <v>0</v>
      </c>
      <c r="J55" s="107">
        <f>IFERROR('Model opční 2 (MF)'!J55*('MF Index'!N13/'MF Index'!$E13),0)</f>
        <v>0</v>
      </c>
      <c r="K55" s="107">
        <f>IFERROR('Model opční 2 (MF)'!K55*('MF Index'!O13/'MF Index'!$E13),0)</f>
        <v>0</v>
      </c>
      <c r="L55" s="107">
        <f>IFERROR('Model opční 2 (MF)'!L55*('MF Index'!P13/'MF Index'!$E13),0)</f>
        <v>0</v>
      </c>
      <c r="M55" s="107">
        <f>IFERROR('Model opční 2 (MF)'!M55*('MF Index'!Q13/'MF Index'!$E13),0)</f>
        <v>0</v>
      </c>
      <c r="N55" s="107">
        <f>IFERROR('Model opční 2 (MF)'!N55*('MF Index'!R13/'MF Index'!$E13),0)</f>
        <v>0</v>
      </c>
      <c r="O55" s="107">
        <f>IFERROR('Model opční 2 (MF)'!O55*('MF Index'!S13/'MF Index'!$E13),0)</f>
        <v>0</v>
      </c>
      <c r="P55" s="107">
        <f>IFERROR('Model opční 2 (MF)'!P55*('MF Index'!T13/'MF Index'!$E13),0)</f>
        <v>0</v>
      </c>
      <c r="Q55" s="107">
        <f>IFERROR('Model opční 2 (MF)'!Q55*('MF Index'!U13/'MF Index'!$E13),0)</f>
        <v>0</v>
      </c>
      <c r="R55" s="107">
        <f>IFERROR('Model opční 2 (MF)'!R55*('MF Index'!V13/'MF Index'!$E13),0)</f>
        <v>0</v>
      </c>
      <c r="S55" s="107">
        <f>IFERROR('Model opční 2 (MF)'!S55*('MF Index'!W13/'MF Index'!$E13),0)</f>
        <v>0</v>
      </c>
      <c r="T55" s="107">
        <f>IFERROR('Model opční 2 (MF)'!T55*('MF Index'!X13/'MF Index'!$E13),0)</f>
        <v>0</v>
      </c>
      <c r="U55" s="107">
        <f>IFERROR('Model opční 2 (MF)'!U55*('MF Index'!Y13/'MF Index'!$E13),0)</f>
        <v>0</v>
      </c>
      <c r="V55" s="107">
        <f>IFERROR('Model opční 2 (MF)'!V55*('MF Index'!Z13/'MF Index'!$E13),0)</f>
        <v>0</v>
      </c>
      <c r="W55" s="107">
        <f>IFERROR('Model opční 2 (MF)'!W55*('MF Index'!AA13/'MF Index'!$E13),0)</f>
        <v>0</v>
      </c>
      <c r="X55" s="107">
        <f>IFERROR('Model opční 2 (MF)'!X55*('MF Index'!AB13/'MF Index'!$E13),0)</f>
        <v>0</v>
      </c>
      <c r="Y55" s="107">
        <f>IFERROR('Model opční 2 (MF)'!Y55*('MF Index'!AC13/'MF Index'!$E13),0)</f>
        <v>0</v>
      </c>
      <c r="Z55" s="107">
        <f>IFERROR('Model opční 2 (MF)'!Z55*('MF Index'!AD13/'MF Index'!$E13),0)</f>
        <v>0</v>
      </c>
      <c r="AA55" s="107">
        <f>IFERROR('Model opční 2 (MF)'!AA55*('MF Index'!AE13/'MF Index'!$E13),0)</f>
        <v>0</v>
      </c>
      <c r="AB55" s="107">
        <f>IFERROR('Model opční 2 (MF)'!AB55*('MF Index'!AF13/'MF Index'!$E13),0)</f>
        <v>0</v>
      </c>
      <c r="AC55" s="107">
        <f>IFERROR('Model opční 2 (MF)'!AC55*('MF Index'!AG13/'MF Index'!$E13),0)</f>
        <v>0</v>
      </c>
      <c r="AD55" s="107">
        <f>IFERROR('Model opční 2 (MF)'!AD55*('MF Index'!AH13/'MF Index'!$E13),0)</f>
        <v>0</v>
      </c>
      <c r="AE55" s="107">
        <f>IFERROR('Model opční 2 (MF)'!AE55*('MF Index'!AI13/'MF Index'!$E13),0)</f>
        <v>0</v>
      </c>
      <c r="AF55" s="107">
        <f>IFERROR('Model opční 2 (MF)'!AF55*('MF Index'!AJ13/'MF Index'!$E13),0)</f>
        <v>0</v>
      </c>
      <c r="AG55" s="107">
        <f>IFERROR('Model opční 2 (MF)'!AG55*('MF Index'!AK13/'MF Index'!$E13),0)</f>
        <v>0</v>
      </c>
      <c r="AH55" s="107">
        <f>IFERROR('Model opční 2 (MF)'!AH55*('MF Index'!AL13/'MF Index'!$E13),0)</f>
        <v>0</v>
      </c>
      <c r="AI55" s="107">
        <f>IFERROR('Model opční 2 (MF)'!AI55*('MF Index'!AM13/'MF Index'!$E13),0)</f>
        <v>0</v>
      </c>
      <c r="AJ55" s="107">
        <f>IFERROR('Model opční 2 (MF)'!AJ55*('MF Index'!AN13/'MF Index'!$E13),0)</f>
        <v>0</v>
      </c>
      <c r="AK55" s="107">
        <f>IFERROR('Model opční 2 (MF)'!AK55*('MF Index'!AO13/'MF Index'!$E13),0)</f>
        <v>0</v>
      </c>
      <c r="AL55" s="24">
        <f t="shared" si="20"/>
        <v>0</v>
      </c>
      <c r="AM55" s="129">
        <f t="shared" si="18"/>
        <v>0</v>
      </c>
      <c r="AN55" s="888">
        <f t="shared" si="19"/>
        <v>0</v>
      </c>
      <c r="AO55" s="888">
        <f t="shared" si="19"/>
        <v>0</v>
      </c>
      <c r="AP55" s="888">
        <f t="shared" si="19"/>
        <v>0</v>
      </c>
      <c r="AQ55" s="889">
        <f t="shared" si="19"/>
        <v>1</v>
      </c>
    </row>
    <row r="56" spans="1:43" ht="14.4" x14ac:dyDescent="0.3">
      <c r="A56" s="4" t="str">
        <f t="shared" si="17"/>
        <v/>
      </c>
      <c r="B56" s="45" t="str">
        <f t="shared" si="17"/>
        <v/>
      </c>
      <c r="C56" s="64" t="str">
        <f t="shared" si="17"/>
        <v>7.4</v>
      </c>
      <c r="D56" s="65" t="str">
        <f t="shared" si="17"/>
        <v>Ostatní zaměstnanci</v>
      </c>
      <c r="E56" s="107">
        <f>IFERROR('Model opční 2 (MF)'!E56*('MF Index'!I14/'MF Index'!$E14),0)</f>
        <v>0</v>
      </c>
      <c r="F56" s="107">
        <f>IFERROR('Model opční 2 (MF)'!F56*('MF Index'!J14/'MF Index'!$E14),0)</f>
        <v>0</v>
      </c>
      <c r="G56" s="107">
        <f>IFERROR('Model opční 2 (MF)'!G56*('MF Index'!K14/'MF Index'!$E14),0)</f>
        <v>0</v>
      </c>
      <c r="H56" s="107">
        <f>IFERROR('Model opční 2 (MF)'!H56*('MF Index'!L14/'MF Index'!$E14),0)</f>
        <v>0</v>
      </c>
      <c r="I56" s="107">
        <f>IFERROR('Model opční 2 (MF)'!I56*('MF Index'!M14/'MF Index'!$E14),0)</f>
        <v>0</v>
      </c>
      <c r="J56" s="107">
        <f>IFERROR('Model opční 2 (MF)'!J56*('MF Index'!N14/'MF Index'!$E14),0)</f>
        <v>0</v>
      </c>
      <c r="K56" s="107">
        <f>IFERROR('Model opční 2 (MF)'!K56*('MF Index'!O14/'MF Index'!$E14),0)</f>
        <v>0</v>
      </c>
      <c r="L56" s="107">
        <f>IFERROR('Model opční 2 (MF)'!L56*('MF Index'!P14/'MF Index'!$E14),0)</f>
        <v>0</v>
      </c>
      <c r="M56" s="107">
        <f>IFERROR('Model opční 2 (MF)'!M56*('MF Index'!Q14/'MF Index'!$E14),0)</f>
        <v>0</v>
      </c>
      <c r="N56" s="107">
        <f>IFERROR('Model opční 2 (MF)'!N56*('MF Index'!R14/'MF Index'!$E14),0)</f>
        <v>0</v>
      </c>
      <c r="O56" s="107">
        <f>IFERROR('Model opční 2 (MF)'!O56*('MF Index'!S14/'MF Index'!$E14),0)</f>
        <v>0</v>
      </c>
      <c r="P56" s="107">
        <f>IFERROR('Model opční 2 (MF)'!P56*('MF Index'!T14/'MF Index'!$E14),0)</f>
        <v>0</v>
      </c>
      <c r="Q56" s="107">
        <f>IFERROR('Model opční 2 (MF)'!Q56*('MF Index'!U14/'MF Index'!$E14),0)</f>
        <v>0</v>
      </c>
      <c r="R56" s="107">
        <f>IFERROR('Model opční 2 (MF)'!R56*('MF Index'!V14/'MF Index'!$E14),0)</f>
        <v>0</v>
      </c>
      <c r="S56" s="107">
        <f>IFERROR('Model opční 2 (MF)'!S56*('MF Index'!W14/'MF Index'!$E14),0)</f>
        <v>0</v>
      </c>
      <c r="T56" s="107">
        <f>IFERROR('Model opční 2 (MF)'!T56*('MF Index'!X14/'MF Index'!$E14),0)</f>
        <v>0</v>
      </c>
      <c r="U56" s="107">
        <f>IFERROR('Model opční 2 (MF)'!U56*('MF Index'!Y14/'MF Index'!$E14),0)</f>
        <v>0</v>
      </c>
      <c r="V56" s="107">
        <f>IFERROR('Model opční 2 (MF)'!V56*('MF Index'!Z14/'MF Index'!$E14),0)</f>
        <v>0</v>
      </c>
      <c r="W56" s="107">
        <f>IFERROR('Model opční 2 (MF)'!W56*('MF Index'!AA14/'MF Index'!$E14),0)</f>
        <v>0</v>
      </c>
      <c r="X56" s="107">
        <f>IFERROR('Model opční 2 (MF)'!X56*('MF Index'!AB14/'MF Index'!$E14),0)</f>
        <v>0</v>
      </c>
      <c r="Y56" s="107">
        <f>IFERROR('Model opční 2 (MF)'!Y56*('MF Index'!AC14/'MF Index'!$E14),0)</f>
        <v>0</v>
      </c>
      <c r="Z56" s="107">
        <f>IFERROR('Model opční 2 (MF)'!Z56*('MF Index'!AD14/'MF Index'!$E14),0)</f>
        <v>0</v>
      </c>
      <c r="AA56" s="107">
        <f>IFERROR('Model opční 2 (MF)'!AA56*('MF Index'!AE14/'MF Index'!$E14),0)</f>
        <v>0</v>
      </c>
      <c r="AB56" s="107">
        <f>IFERROR('Model opční 2 (MF)'!AB56*('MF Index'!AF14/'MF Index'!$E14),0)</f>
        <v>0</v>
      </c>
      <c r="AC56" s="107">
        <f>IFERROR('Model opční 2 (MF)'!AC56*('MF Index'!AG14/'MF Index'!$E14),0)</f>
        <v>0</v>
      </c>
      <c r="AD56" s="107">
        <f>IFERROR('Model opční 2 (MF)'!AD56*('MF Index'!AH14/'MF Index'!$E14),0)</f>
        <v>0</v>
      </c>
      <c r="AE56" s="107">
        <f>IFERROR('Model opční 2 (MF)'!AE56*('MF Index'!AI14/'MF Index'!$E14),0)</f>
        <v>0</v>
      </c>
      <c r="AF56" s="107">
        <f>IFERROR('Model opční 2 (MF)'!AF56*('MF Index'!AJ14/'MF Index'!$E14),0)</f>
        <v>0</v>
      </c>
      <c r="AG56" s="107">
        <f>IFERROR('Model opční 2 (MF)'!AG56*('MF Index'!AK14/'MF Index'!$E14),0)</f>
        <v>0</v>
      </c>
      <c r="AH56" s="107">
        <f>IFERROR('Model opční 2 (MF)'!AH56*('MF Index'!AL14/'MF Index'!$E14),0)</f>
        <v>0</v>
      </c>
      <c r="AI56" s="107">
        <f>IFERROR('Model opční 2 (MF)'!AI56*('MF Index'!AM14/'MF Index'!$E14),0)</f>
        <v>0</v>
      </c>
      <c r="AJ56" s="107">
        <f>IFERROR('Model opční 2 (MF)'!AJ56*('MF Index'!AN14/'MF Index'!$E14),0)</f>
        <v>0</v>
      </c>
      <c r="AK56" s="107">
        <f>IFERROR('Model opční 2 (MF)'!AK56*('MF Index'!AO14/'MF Index'!$E14),0)</f>
        <v>0</v>
      </c>
      <c r="AL56" s="24">
        <f t="shared" si="20"/>
        <v>0</v>
      </c>
      <c r="AM56" s="129">
        <f t="shared" si="18"/>
        <v>0</v>
      </c>
      <c r="AN56" s="888">
        <f t="shared" si="19"/>
        <v>0</v>
      </c>
      <c r="AO56" s="888">
        <f t="shared" si="19"/>
        <v>0</v>
      </c>
      <c r="AP56" s="888">
        <f t="shared" si="19"/>
        <v>0</v>
      </c>
      <c r="AQ56" s="889">
        <f t="shared" si="19"/>
        <v>1</v>
      </c>
    </row>
    <row r="57" spans="1:43" ht="14.4" x14ac:dyDescent="0.3">
      <c r="A57" s="4">
        <f t="shared" si="17"/>
        <v>8</v>
      </c>
      <c r="B57" s="45" t="str">
        <f t="shared" si="17"/>
        <v>Sociální a zdravotní pojištění</v>
      </c>
      <c r="C57" s="64">
        <f t="shared" si="17"/>
        <v>8.1</v>
      </c>
      <c r="D57" s="65" t="str">
        <f t="shared" si="17"/>
        <v>Vlaková četa</v>
      </c>
      <c r="E57" s="107">
        <f>IFERROR('Model opční 2 (MF)'!E57*('MF Index'!I15/'MF Index'!$E15),0)</f>
        <v>0</v>
      </c>
      <c r="F57" s="107">
        <f>IFERROR('Model opční 2 (MF)'!F57*('MF Index'!J15/'MF Index'!$E15),0)</f>
        <v>0</v>
      </c>
      <c r="G57" s="107">
        <f>IFERROR('Model opční 2 (MF)'!G57*('MF Index'!K15/'MF Index'!$E15),0)</f>
        <v>0</v>
      </c>
      <c r="H57" s="107">
        <f>IFERROR('Model opční 2 (MF)'!H57*('MF Index'!L15/'MF Index'!$E15),0)</f>
        <v>0</v>
      </c>
      <c r="I57" s="107">
        <f>IFERROR('Model opční 2 (MF)'!I57*('MF Index'!M15/'MF Index'!$E15),0)</f>
        <v>0</v>
      </c>
      <c r="J57" s="107">
        <f>IFERROR('Model opční 2 (MF)'!J57*('MF Index'!N15/'MF Index'!$E15),0)</f>
        <v>0</v>
      </c>
      <c r="K57" s="107">
        <f>IFERROR('Model opční 2 (MF)'!K57*('MF Index'!O15/'MF Index'!$E15),0)</f>
        <v>0</v>
      </c>
      <c r="L57" s="107">
        <f>IFERROR('Model opční 2 (MF)'!L57*('MF Index'!P15/'MF Index'!$E15),0)</f>
        <v>0</v>
      </c>
      <c r="M57" s="107">
        <f>IFERROR('Model opční 2 (MF)'!M57*('MF Index'!Q15/'MF Index'!$E15),0)</f>
        <v>0</v>
      </c>
      <c r="N57" s="107">
        <f>IFERROR('Model opční 2 (MF)'!N57*('MF Index'!R15/'MF Index'!$E15),0)</f>
        <v>0</v>
      </c>
      <c r="O57" s="107">
        <f>IFERROR('Model opční 2 (MF)'!O57*('MF Index'!S15/'MF Index'!$E15),0)</f>
        <v>0</v>
      </c>
      <c r="P57" s="107">
        <f>IFERROR('Model opční 2 (MF)'!P57*('MF Index'!T15/'MF Index'!$E15),0)</f>
        <v>0</v>
      </c>
      <c r="Q57" s="107">
        <f>IFERROR('Model opční 2 (MF)'!Q57*('MF Index'!U15/'MF Index'!$E15),0)</f>
        <v>0</v>
      </c>
      <c r="R57" s="107">
        <f>IFERROR('Model opční 2 (MF)'!R57*('MF Index'!V15/'MF Index'!$E15),0)</f>
        <v>0</v>
      </c>
      <c r="S57" s="107">
        <f>IFERROR('Model opční 2 (MF)'!S57*('MF Index'!W15/'MF Index'!$E15),0)</f>
        <v>0</v>
      </c>
      <c r="T57" s="107">
        <f>IFERROR('Model opční 2 (MF)'!T57*('MF Index'!X15/'MF Index'!$E15),0)</f>
        <v>0</v>
      </c>
      <c r="U57" s="107">
        <f>IFERROR('Model opční 2 (MF)'!U57*('MF Index'!Y15/'MF Index'!$E15),0)</f>
        <v>0</v>
      </c>
      <c r="V57" s="107">
        <f>IFERROR('Model opční 2 (MF)'!V57*('MF Index'!Z15/'MF Index'!$E15),0)</f>
        <v>0</v>
      </c>
      <c r="W57" s="107">
        <f>IFERROR('Model opční 2 (MF)'!W57*('MF Index'!AA15/'MF Index'!$E15),0)</f>
        <v>0</v>
      </c>
      <c r="X57" s="107">
        <f>IFERROR('Model opční 2 (MF)'!X57*('MF Index'!AB15/'MF Index'!$E15),0)</f>
        <v>0</v>
      </c>
      <c r="Y57" s="107">
        <f>IFERROR('Model opční 2 (MF)'!Y57*('MF Index'!AC15/'MF Index'!$E15),0)</f>
        <v>0</v>
      </c>
      <c r="Z57" s="107">
        <f>IFERROR('Model opční 2 (MF)'!Z57*('MF Index'!AD15/'MF Index'!$E15),0)</f>
        <v>0</v>
      </c>
      <c r="AA57" s="107">
        <f>IFERROR('Model opční 2 (MF)'!AA57*('MF Index'!AE15/'MF Index'!$E15),0)</f>
        <v>0</v>
      </c>
      <c r="AB57" s="107">
        <f>IFERROR('Model opční 2 (MF)'!AB57*('MF Index'!AF15/'MF Index'!$E15),0)</f>
        <v>0</v>
      </c>
      <c r="AC57" s="107">
        <f>IFERROR('Model opční 2 (MF)'!AC57*('MF Index'!AG15/'MF Index'!$E15),0)</f>
        <v>0</v>
      </c>
      <c r="AD57" s="107">
        <f>IFERROR('Model opční 2 (MF)'!AD57*('MF Index'!AH15/'MF Index'!$E15),0)</f>
        <v>0</v>
      </c>
      <c r="AE57" s="107">
        <f>IFERROR('Model opční 2 (MF)'!AE57*('MF Index'!AI15/'MF Index'!$E15),0)</f>
        <v>0</v>
      </c>
      <c r="AF57" s="107">
        <f>IFERROR('Model opční 2 (MF)'!AF57*('MF Index'!AJ15/'MF Index'!$E15),0)</f>
        <v>0</v>
      </c>
      <c r="AG57" s="107">
        <f>IFERROR('Model opční 2 (MF)'!AG57*('MF Index'!AK15/'MF Index'!$E15),0)</f>
        <v>0</v>
      </c>
      <c r="AH57" s="107">
        <f>IFERROR('Model opční 2 (MF)'!AH57*('MF Index'!AL15/'MF Index'!$E15),0)</f>
        <v>0</v>
      </c>
      <c r="AI57" s="107">
        <f>IFERROR('Model opční 2 (MF)'!AI57*('MF Index'!AM15/'MF Index'!$E15),0)</f>
        <v>0</v>
      </c>
      <c r="AJ57" s="107">
        <f>IFERROR('Model opční 2 (MF)'!AJ57*('MF Index'!AN15/'MF Index'!$E15),0)</f>
        <v>0</v>
      </c>
      <c r="AK57" s="107">
        <f>IFERROR('Model opční 2 (MF)'!AK57*('MF Index'!AO15/'MF Index'!$E15),0)</f>
        <v>0</v>
      </c>
      <c r="AL57" s="24">
        <f t="shared" si="20"/>
        <v>0</v>
      </c>
      <c r="AM57" s="129">
        <f t="shared" si="18"/>
        <v>0</v>
      </c>
      <c r="AN57" s="888">
        <f t="shared" si="19"/>
        <v>0</v>
      </c>
      <c r="AO57" s="888">
        <f t="shared" si="19"/>
        <v>0</v>
      </c>
      <c r="AP57" s="888">
        <f t="shared" si="19"/>
        <v>0</v>
      </c>
      <c r="AQ57" s="889">
        <f t="shared" si="19"/>
        <v>1</v>
      </c>
    </row>
    <row r="58" spans="1:43" ht="14.4" x14ac:dyDescent="0.3">
      <c r="A58" s="4" t="str">
        <f t="shared" si="17"/>
        <v/>
      </c>
      <c r="B58" s="45" t="str">
        <f t="shared" si="17"/>
        <v/>
      </c>
      <c r="C58" s="64" t="str">
        <f t="shared" si="17"/>
        <v>8.2</v>
      </c>
      <c r="D58" s="65" t="str">
        <f t="shared" si="17"/>
        <v>Strojvedoucí</v>
      </c>
      <c r="E58" s="107">
        <f>IFERROR('Model opční 2 (MF)'!E58*('MF Index'!I16/'MF Index'!$E16),0)</f>
        <v>0</v>
      </c>
      <c r="F58" s="107">
        <f>IFERROR('Model opční 2 (MF)'!F58*('MF Index'!J16/'MF Index'!$E16),0)</f>
        <v>0</v>
      </c>
      <c r="G58" s="107">
        <f>IFERROR('Model opční 2 (MF)'!G58*('MF Index'!K16/'MF Index'!$E16),0)</f>
        <v>0</v>
      </c>
      <c r="H58" s="107">
        <f>IFERROR('Model opční 2 (MF)'!H58*('MF Index'!L16/'MF Index'!$E16),0)</f>
        <v>0</v>
      </c>
      <c r="I58" s="107">
        <f>IFERROR('Model opční 2 (MF)'!I58*('MF Index'!M16/'MF Index'!$E16),0)</f>
        <v>0</v>
      </c>
      <c r="J58" s="107">
        <f>IFERROR('Model opční 2 (MF)'!J58*('MF Index'!N16/'MF Index'!$E16),0)</f>
        <v>0</v>
      </c>
      <c r="K58" s="107">
        <f>IFERROR('Model opční 2 (MF)'!K58*('MF Index'!O16/'MF Index'!$E16),0)</f>
        <v>0</v>
      </c>
      <c r="L58" s="107">
        <f>IFERROR('Model opční 2 (MF)'!L58*('MF Index'!P16/'MF Index'!$E16),0)</f>
        <v>0</v>
      </c>
      <c r="M58" s="107">
        <f>IFERROR('Model opční 2 (MF)'!M58*('MF Index'!Q16/'MF Index'!$E16),0)</f>
        <v>0</v>
      </c>
      <c r="N58" s="107">
        <f>IFERROR('Model opční 2 (MF)'!N58*('MF Index'!R16/'MF Index'!$E16),0)</f>
        <v>0</v>
      </c>
      <c r="O58" s="107">
        <f>IFERROR('Model opční 2 (MF)'!O58*('MF Index'!S16/'MF Index'!$E16),0)</f>
        <v>0</v>
      </c>
      <c r="P58" s="107">
        <f>IFERROR('Model opční 2 (MF)'!P58*('MF Index'!T16/'MF Index'!$E16),0)</f>
        <v>0</v>
      </c>
      <c r="Q58" s="107">
        <f>IFERROR('Model opční 2 (MF)'!Q58*('MF Index'!U16/'MF Index'!$E16),0)</f>
        <v>0</v>
      </c>
      <c r="R58" s="107">
        <f>IFERROR('Model opční 2 (MF)'!R58*('MF Index'!V16/'MF Index'!$E16),0)</f>
        <v>0</v>
      </c>
      <c r="S58" s="107">
        <f>IFERROR('Model opční 2 (MF)'!S58*('MF Index'!W16/'MF Index'!$E16),0)</f>
        <v>0</v>
      </c>
      <c r="T58" s="107">
        <f>IFERROR('Model opční 2 (MF)'!T58*('MF Index'!X16/'MF Index'!$E16),0)</f>
        <v>0</v>
      </c>
      <c r="U58" s="107">
        <f>IFERROR('Model opční 2 (MF)'!U58*('MF Index'!Y16/'MF Index'!$E16),0)</f>
        <v>0</v>
      </c>
      <c r="V58" s="107">
        <f>IFERROR('Model opční 2 (MF)'!V58*('MF Index'!Z16/'MF Index'!$E16),0)</f>
        <v>0</v>
      </c>
      <c r="W58" s="107">
        <f>IFERROR('Model opční 2 (MF)'!W58*('MF Index'!AA16/'MF Index'!$E16),0)</f>
        <v>0</v>
      </c>
      <c r="X58" s="107">
        <f>IFERROR('Model opční 2 (MF)'!X58*('MF Index'!AB16/'MF Index'!$E16),0)</f>
        <v>0</v>
      </c>
      <c r="Y58" s="107">
        <f>IFERROR('Model opční 2 (MF)'!Y58*('MF Index'!AC16/'MF Index'!$E16),0)</f>
        <v>0</v>
      </c>
      <c r="Z58" s="107">
        <f>IFERROR('Model opční 2 (MF)'!Z58*('MF Index'!AD16/'MF Index'!$E16),0)</f>
        <v>0</v>
      </c>
      <c r="AA58" s="107">
        <f>IFERROR('Model opční 2 (MF)'!AA58*('MF Index'!AE16/'MF Index'!$E16),0)</f>
        <v>0</v>
      </c>
      <c r="AB58" s="107">
        <f>IFERROR('Model opční 2 (MF)'!AB58*('MF Index'!AF16/'MF Index'!$E16),0)</f>
        <v>0</v>
      </c>
      <c r="AC58" s="107">
        <f>IFERROR('Model opční 2 (MF)'!AC58*('MF Index'!AG16/'MF Index'!$E16),0)</f>
        <v>0</v>
      </c>
      <c r="AD58" s="107">
        <f>IFERROR('Model opční 2 (MF)'!AD58*('MF Index'!AH16/'MF Index'!$E16),0)</f>
        <v>0</v>
      </c>
      <c r="AE58" s="107">
        <f>IFERROR('Model opční 2 (MF)'!AE58*('MF Index'!AI16/'MF Index'!$E16),0)</f>
        <v>0</v>
      </c>
      <c r="AF58" s="107">
        <f>IFERROR('Model opční 2 (MF)'!AF58*('MF Index'!AJ16/'MF Index'!$E16),0)</f>
        <v>0</v>
      </c>
      <c r="AG58" s="107">
        <f>IFERROR('Model opční 2 (MF)'!AG58*('MF Index'!AK16/'MF Index'!$E16),0)</f>
        <v>0</v>
      </c>
      <c r="AH58" s="107">
        <f>IFERROR('Model opční 2 (MF)'!AH58*('MF Index'!AL16/'MF Index'!$E16),0)</f>
        <v>0</v>
      </c>
      <c r="AI58" s="107">
        <f>IFERROR('Model opční 2 (MF)'!AI58*('MF Index'!AM16/'MF Index'!$E16),0)</f>
        <v>0</v>
      </c>
      <c r="AJ58" s="107">
        <f>IFERROR('Model opční 2 (MF)'!AJ58*('MF Index'!AN16/'MF Index'!$E16),0)</f>
        <v>0</v>
      </c>
      <c r="AK58" s="107">
        <f>IFERROR('Model opční 2 (MF)'!AK58*('MF Index'!AO16/'MF Index'!$E16),0)</f>
        <v>0</v>
      </c>
      <c r="AL58" s="24">
        <f t="shared" si="20"/>
        <v>0</v>
      </c>
      <c r="AM58" s="129">
        <f t="shared" si="18"/>
        <v>0</v>
      </c>
      <c r="AN58" s="888">
        <f t="shared" si="19"/>
        <v>0</v>
      </c>
      <c r="AO58" s="888">
        <f t="shared" si="19"/>
        <v>0</v>
      </c>
      <c r="AP58" s="888">
        <f t="shared" si="19"/>
        <v>0</v>
      </c>
      <c r="AQ58" s="889">
        <f t="shared" si="19"/>
        <v>1</v>
      </c>
    </row>
    <row r="59" spans="1:43" ht="14.4" x14ac:dyDescent="0.3">
      <c r="A59" s="4" t="str">
        <f t="shared" si="17"/>
        <v/>
      </c>
      <c r="B59" s="45" t="str">
        <f t="shared" si="17"/>
        <v/>
      </c>
      <c r="C59" s="64" t="str">
        <f t="shared" si="17"/>
        <v>8.3</v>
      </c>
      <c r="D59" s="65" t="str">
        <f t="shared" si="17"/>
        <v>Pokladní</v>
      </c>
      <c r="E59" s="107">
        <f>IFERROR('Model opční 2 (MF)'!E59*('MF Index'!I17/'MF Index'!$E17),0)</f>
        <v>0</v>
      </c>
      <c r="F59" s="107">
        <f>IFERROR('Model opční 2 (MF)'!F59*('MF Index'!J17/'MF Index'!$E17),0)</f>
        <v>0</v>
      </c>
      <c r="G59" s="107">
        <f>IFERROR('Model opční 2 (MF)'!G59*('MF Index'!K17/'MF Index'!$E17),0)</f>
        <v>0</v>
      </c>
      <c r="H59" s="107">
        <f>IFERROR('Model opční 2 (MF)'!H59*('MF Index'!L17/'MF Index'!$E17),0)</f>
        <v>0</v>
      </c>
      <c r="I59" s="107">
        <f>IFERROR('Model opční 2 (MF)'!I59*('MF Index'!M17/'MF Index'!$E17),0)</f>
        <v>0</v>
      </c>
      <c r="J59" s="107">
        <f>IFERROR('Model opční 2 (MF)'!J59*('MF Index'!N17/'MF Index'!$E17),0)</f>
        <v>0</v>
      </c>
      <c r="K59" s="107">
        <f>IFERROR('Model opční 2 (MF)'!K59*('MF Index'!O17/'MF Index'!$E17),0)</f>
        <v>0</v>
      </c>
      <c r="L59" s="107">
        <f>IFERROR('Model opční 2 (MF)'!L59*('MF Index'!P17/'MF Index'!$E17),0)</f>
        <v>0</v>
      </c>
      <c r="M59" s="107">
        <f>IFERROR('Model opční 2 (MF)'!M59*('MF Index'!Q17/'MF Index'!$E17),0)</f>
        <v>0</v>
      </c>
      <c r="N59" s="107">
        <f>IFERROR('Model opční 2 (MF)'!N59*('MF Index'!R17/'MF Index'!$E17),0)</f>
        <v>0</v>
      </c>
      <c r="O59" s="107">
        <f>IFERROR('Model opční 2 (MF)'!O59*('MF Index'!S17/'MF Index'!$E17),0)</f>
        <v>0</v>
      </c>
      <c r="P59" s="107">
        <f>IFERROR('Model opční 2 (MF)'!P59*('MF Index'!T17/'MF Index'!$E17),0)</f>
        <v>0</v>
      </c>
      <c r="Q59" s="107">
        <f>IFERROR('Model opční 2 (MF)'!Q59*('MF Index'!U17/'MF Index'!$E17),0)</f>
        <v>0</v>
      </c>
      <c r="R59" s="107">
        <f>IFERROR('Model opční 2 (MF)'!R59*('MF Index'!V17/'MF Index'!$E17),0)</f>
        <v>0</v>
      </c>
      <c r="S59" s="107">
        <f>IFERROR('Model opční 2 (MF)'!S59*('MF Index'!W17/'MF Index'!$E17),0)</f>
        <v>0</v>
      </c>
      <c r="T59" s="107">
        <f>IFERROR('Model opční 2 (MF)'!T59*('MF Index'!X17/'MF Index'!$E17),0)</f>
        <v>0</v>
      </c>
      <c r="U59" s="107">
        <f>IFERROR('Model opční 2 (MF)'!U59*('MF Index'!Y17/'MF Index'!$E17),0)</f>
        <v>0</v>
      </c>
      <c r="V59" s="107">
        <f>IFERROR('Model opční 2 (MF)'!V59*('MF Index'!Z17/'MF Index'!$E17),0)</f>
        <v>0</v>
      </c>
      <c r="W59" s="107">
        <f>IFERROR('Model opční 2 (MF)'!W59*('MF Index'!AA17/'MF Index'!$E17),0)</f>
        <v>0</v>
      </c>
      <c r="X59" s="107">
        <f>IFERROR('Model opční 2 (MF)'!X59*('MF Index'!AB17/'MF Index'!$E17),0)</f>
        <v>0</v>
      </c>
      <c r="Y59" s="107">
        <f>IFERROR('Model opční 2 (MF)'!Y59*('MF Index'!AC17/'MF Index'!$E17),0)</f>
        <v>0</v>
      </c>
      <c r="Z59" s="107">
        <f>IFERROR('Model opční 2 (MF)'!Z59*('MF Index'!AD17/'MF Index'!$E17),0)</f>
        <v>0</v>
      </c>
      <c r="AA59" s="107">
        <f>IFERROR('Model opční 2 (MF)'!AA59*('MF Index'!AE17/'MF Index'!$E17),0)</f>
        <v>0</v>
      </c>
      <c r="AB59" s="107">
        <f>IFERROR('Model opční 2 (MF)'!AB59*('MF Index'!AF17/'MF Index'!$E17),0)</f>
        <v>0</v>
      </c>
      <c r="AC59" s="107">
        <f>IFERROR('Model opční 2 (MF)'!AC59*('MF Index'!AG17/'MF Index'!$E17),0)</f>
        <v>0</v>
      </c>
      <c r="AD59" s="107">
        <f>IFERROR('Model opční 2 (MF)'!AD59*('MF Index'!AH17/'MF Index'!$E17),0)</f>
        <v>0</v>
      </c>
      <c r="AE59" s="107">
        <f>IFERROR('Model opční 2 (MF)'!AE59*('MF Index'!AI17/'MF Index'!$E17),0)</f>
        <v>0</v>
      </c>
      <c r="AF59" s="107">
        <f>IFERROR('Model opční 2 (MF)'!AF59*('MF Index'!AJ17/'MF Index'!$E17),0)</f>
        <v>0</v>
      </c>
      <c r="AG59" s="107">
        <f>IFERROR('Model opční 2 (MF)'!AG59*('MF Index'!AK17/'MF Index'!$E17),0)</f>
        <v>0</v>
      </c>
      <c r="AH59" s="107">
        <f>IFERROR('Model opční 2 (MF)'!AH59*('MF Index'!AL17/'MF Index'!$E17),0)</f>
        <v>0</v>
      </c>
      <c r="AI59" s="107">
        <f>IFERROR('Model opční 2 (MF)'!AI59*('MF Index'!AM17/'MF Index'!$E17),0)</f>
        <v>0</v>
      </c>
      <c r="AJ59" s="107">
        <f>IFERROR('Model opční 2 (MF)'!AJ59*('MF Index'!AN17/'MF Index'!$E17),0)</f>
        <v>0</v>
      </c>
      <c r="AK59" s="107">
        <f>IFERROR('Model opční 2 (MF)'!AK59*('MF Index'!AO17/'MF Index'!$E17),0)</f>
        <v>0</v>
      </c>
      <c r="AL59" s="24">
        <f t="shared" si="20"/>
        <v>0</v>
      </c>
      <c r="AM59" s="129">
        <f t="shared" si="18"/>
        <v>0</v>
      </c>
      <c r="AN59" s="888">
        <f t="shared" si="19"/>
        <v>0</v>
      </c>
      <c r="AO59" s="888">
        <f t="shared" si="19"/>
        <v>0</v>
      </c>
      <c r="AP59" s="888">
        <f t="shared" si="19"/>
        <v>0</v>
      </c>
      <c r="AQ59" s="889">
        <f t="shared" si="19"/>
        <v>1</v>
      </c>
    </row>
    <row r="60" spans="1:43" ht="14.4" x14ac:dyDescent="0.3">
      <c r="A60" s="4" t="str">
        <f t="shared" si="17"/>
        <v/>
      </c>
      <c r="B60" s="45" t="str">
        <f t="shared" si="17"/>
        <v/>
      </c>
      <c r="C60" s="64" t="str">
        <f t="shared" si="17"/>
        <v>8.4</v>
      </c>
      <c r="D60" s="65" t="str">
        <f t="shared" si="17"/>
        <v>Ostatní zaměstnanci</v>
      </c>
      <c r="E60" s="107">
        <f>IFERROR('Model opční 2 (MF)'!E60*('MF Index'!I18/'MF Index'!$E18),0)</f>
        <v>0</v>
      </c>
      <c r="F60" s="107">
        <f>IFERROR('Model opční 2 (MF)'!F60*('MF Index'!J18/'MF Index'!$E18),0)</f>
        <v>0</v>
      </c>
      <c r="G60" s="107">
        <f>IFERROR('Model opční 2 (MF)'!G60*('MF Index'!K18/'MF Index'!$E18),0)</f>
        <v>0</v>
      </c>
      <c r="H60" s="107">
        <f>IFERROR('Model opční 2 (MF)'!H60*('MF Index'!L18/'MF Index'!$E18),0)</f>
        <v>0</v>
      </c>
      <c r="I60" s="107">
        <f>IFERROR('Model opční 2 (MF)'!I60*('MF Index'!M18/'MF Index'!$E18),0)</f>
        <v>0</v>
      </c>
      <c r="J60" s="107">
        <f>IFERROR('Model opční 2 (MF)'!J60*('MF Index'!N18/'MF Index'!$E18),0)</f>
        <v>0</v>
      </c>
      <c r="K60" s="107">
        <f>IFERROR('Model opční 2 (MF)'!K60*('MF Index'!O18/'MF Index'!$E18),0)</f>
        <v>0</v>
      </c>
      <c r="L60" s="107">
        <f>IFERROR('Model opční 2 (MF)'!L60*('MF Index'!P18/'MF Index'!$E18),0)</f>
        <v>0</v>
      </c>
      <c r="M60" s="107">
        <f>IFERROR('Model opční 2 (MF)'!M60*('MF Index'!Q18/'MF Index'!$E18),0)</f>
        <v>0</v>
      </c>
      <c r="N60" s="107">
        <f>IFERROR('Model opční 2 (MF)'!N60*('MF Index'!R18/'MF Index'!$E18),0)</f>
        <v>0</v>
      </c>
      <c r="O60" s="107">
        <f>IFERROR('Model opční 2 (MF)'!O60*('MF Index'!S18/'MF Index'!$E18),0)</f>
        <v>0</v>
      </c>
      <c r="P60" s="107">
        <f>IFERROR('Model opční 2 (MF)'!P60*('MF Index'!T18/'MF Index'!$E18),0)</f>
        <v>0</v>
      </c>
      <c r="Q60" s="107">
        <f>IFERROR('Model opční 2 (MF)'!Q60*('MF Index'!U18/'MF Index'!$E18),0)</f>
        <v>0</v>
      </c>
      <c r="R60" s="107">
        <f>IFERROR('Model opční 2 (MF)'!R60*('MF Index'!V18/'MF Index'!$E18),0)</f>
        <v>0</v>
      </c>
      <c r="S60" s="107">
        <f>IFERROR('Model opční 2 (MF)'!S60*('MF Index'!W18/'MF Index'!$E18),0)</f>
        <v>0</v>
      </c>
      <c r="T60" s="107">
        <f>IFERROR('Model opční 2 (MF)'!T60*('MF Index'!X18/'MF Index'!$E18),0)</f>
        <v>0</v>
      </c>
      <c r="U60" s="107">
        <f>IFERROR('Model opční 2 (MF)'!U60*('MF Index'!Y18/'MF Index'!$E18),0)</f>
        <v>0</v>
      </c>
      <c r="V60" s="107">
        <f>IFERROR('Model opční 2 (MF)'!V60*('MF Index'!Z18/'MF Index'!$E18),0)</f>
        <v>0</v>
      </c>
      <c r="W60" s="107">
        <f>IFERROR('Model opční 2 (MF)'!W60*('MF Index'!AA18/'MF Index'!$E18),0)</f>
        <v>0</v>
      </c>
      <c r="X60" s="107">
        <f>IFERROR('Model opční 2 (MF)'!X60*('MF Index'!AB18/'MF Index'!$E18),0)</f>
        <v>0</v>
      </c>
      <c r="Y60" s="107">
        <f>IFERROR('Model opční 2 (MF)'!Y60*('MF Index'!AC18/'MF Index'!$E18),0)</f>
        <v>0</v>
      </c>
      <c r="Z60" s="107">
        <f>IFERROR('Model opční 2 (MF)'!Z60*('MF Index'!AD18/'MF Index'!$E18),0)</f>
        <v>0</v>
      </c>
      <c r="AA60" s="107">
        <f>IFERROR('Model opční 2 (MF)'!AA60*('MF Index'!AE18/'MF Index'!$E18),0)</f>
        <v>0</v>
      </c>
      <c r="AB60" s="107">
        <f>IFERROR('Model opční 2 (MF)'!AB60*('MF Index'!AF18/'MF Index'!$E18),0)</f>
        <v>0</v>
      </c>
      <c r="AC60" s="107">
        <f>IFERROR('Model opční 2 (MF)'!AC60*('MF Index'!AG18/'MF Index'!$E18),0)</f>
        <v>0</v>
      </c>
      <c r="AD60" s="107">
        <f>IFERROR('Model opční 2 (MF)'!AD60*('MF Index'!AH18/'MF Index'!$E18),0)</f>
        <v>0</v>
      </c>
      <c r="AE60" s="107">
        <f>IFERROR('Model opční 2 (MF)'!AE60*('MF Index'!AI18/'MF Index'!$E18),0)</f>
        <v>0</v>
      </c>
      <c r="AF60" s="107">
        <f>IFERROR('Model opční 2 (MF)'!AF60*('MF Index'!AJ18/'MF Index'!$E18),0)</f>
        <v>0</v>
      </c>
      <c r="AG60" s="107">
        <f>IFERROR('Model opční 2 (MF)'!AG60*('MF Index'!AK18/'MF Index'!$E18),0)</f>
        <v>0</v>
      </c>
      <c r="AH60" s="107">
        <f>IFERROR('Model opční 2 (MF)'!AH60*('MF Index'!AL18/'MF Index'!$E18),0)</f>
        <v>0</v>
      </c>
      <c r="AI60" s="107">
        <f>IFERROR('Model opční 2 (MF)'!AI60*('MF Index'!AM18/'MF Index'!$E18),0)</f>
        <v>0</v>
      </c>
      <c r="AJ60" s="107">
        <f>IFERROR('Model opční 2 (MF)'!AJ60*('MF Index'!AN18/'MF Index'!$E18),0)</f>
        <v>0</v>
      </c>
      <c r="AK60" s="107">
        <f>IFERROR('Model opční 2 (MF)'!AK60*('MF Index'!AO18/'MF Index'!$E18),0)</f>
        <v>0</v>
      </c>
      <c r="AL60" s="24">
        <f t="shared" si="20"/>
        <v>0</v>
      </c>
      <c r="AM60" s="129">
        <f t="shared" si="18"/>
        <v>0</v>
      </c>
      <c r="AN60" s="888">
        <f t="shared" si="19"/>
        <v>0</v>
      </c>
      <c r="AO60" s="888">
        <f t="shared" si="19"/>
        <v>0</v>
      </c>
      <c r="AP60" s="888">
        <f t="shared" si="19"/>
        <v>0</v>
      </c>
      <c r="AQ60" s="889">
        <f t="shared" si="19"/>
        <v>1</v>
      </c>
    </row>
    <row r="61" spans="1:43" ht="14.4" x14ac:dyDescent="0.3">
      <c r="A61" s="4">
        <f t="shared" ref="A61:D70" si="21">IF(A19="","",A19)</f>
        <v>9</v>
      </c>
      <c r="B61" s="45" t="str">
        <f t="shared" si="21"/>
        <v>Cestovné</v>
      </c>
      <c r="C61" s="64" t="str">
        <f t="shared" si="21"/>
        <v/>
      </c>
      <c r="D61" s="65" t="str">
        <f t="shared" si="21"/>
        <v/>
      </c>
      <c r="E61" s="107">
        <f>IFERROR('Model opční 2 (MF)'!E61*('MF Index'!I19/'MF Index'!$E19),0)</f>
        <v>0</v>
      </c>
      <c r="F61" s="107">
        <f>IFERROR('Model opční 2 (MF)'!F61*('MF Index'!J19/'MF Index'!$E19),0)</f>
        <v>0</v>
      </c>
      <c r="G61" s="107">
        <f>IFERROR('Model opční 2 (MF)'!G61*('MF Index'!K19/'MF Index'!$E19),0)</f>
        <v>0</v>
      </c>
      <c r="H61" s="107">
        <f>IFERROR('Model opční 2 (MF)'!H61*('MF Index'!L19/'MF Index'!$E19),0)</f>
        <v>0</v>
      </c>
      <c r="I61" s="107">
        <f>IFERROR('Model opční 2 (MF)'!I61*('MF Index'!M19/'MF Index'!$E19),0)</f>
        <v>0</v>
      </c>
      <c r="J61" s="107">
        <f>IFERROR('Model opční 2 (MF)'!J61*('MF Index'!N19/'MF Index'!$E19),0)</f>
        <v>0</v>
      </c>
      <c r="K61" s="107">
        <f>IFERROR('Model opční 2 (MF)'!K61*('MF Index'!O19/'MF Index'!$E19),0)</f>
        <v>0</v>
      </c>
      <c r="L61" s="107">
        <f>IFERROR('Model opční 2 (MF)'!L61*('MF Index'!P19/'MF Index'!$E19),0)</f>
        <v>0</v>
      </c>
      <c r="M61" s="107">
        <f>IFERROR('Model opční 2 (MF)'!M61*('MF Index'!Q19/'MF Index'!$E19),0)</f>
        <v>0</v>
      </c>
      <c r="N61" s="107">
        <f>IFERROR('Model opční 2 (MF)'!N61*('MF Index'!R19/'MF Index'!$E19),0)</f>
        <v>0</v>
      </c>
      <c r="O61" s="107">
        <f>IFERROR('Model opční 2 (MF)'!O61*('MF Index'!S19/'MF Index'!$E19),0)</f>
        <v>0</v>
      </c>
      <c r="P61" s="107">
        <f>IFERROR('Model opční 2 (MF)'!P61*('MF Index'!T19/'MF Index'!$E19),0)</f>
        <v>0</v>
      </c>
      <c r="Q61" s="107">
        <f>IFERROR('Model opční 2 (MF)'!Q61*('MF Index'!U19/'MF Index'!$E19),0)</f>
        <v>0</v>
      </c>
      <c r="R61" s="107">
        <f>IFERROR('Model opční 2 (MF)'!R61*('MF Index'!V19/'MF Index'!$E19),0)</f>
        <v>0</v>
      </c>
      <c r="S61" s="107">
        <f>IFERROR('Model opční 2 (MF)'!S61*('MF Index'!W19/'MF Index'!$E19),0)</f>
        <v>0</v>
      </c>
      <c r="T61" s="107">
        <f>IFERROR('Model opční 2 (MF)'!T61*('MF Index'!X19/'MF Index'!$E19),0)</f>
        <v>0</v>
      </c>
      <c r="U61" s="107">
        <f>IFERROR('Model opční 2 (MF)'!U61*('MF Index'!Y19/'MF Index'!$E19),0)</f>
        <v>0</v>
      </c>
      <c r="V61" s="107">
        <f>IFERROR('Model opční 2 (MF)'!V61*('MF Index'!Z19/'MF Index'!$E19),0)</f>
        <v>0</v>
      </c>
      <c r="W61" s="107">
        <f>IFERROR('Model opční 2 (MF)'!W61*('MF Index'!AA19/'MF Index'!$E19),0)</f>
        <v>0</v>
      </c>
      <c r="X61" s="107">
        <f>IFERROR('Model opční 2 (MF)'!X61*('MF Index'!AB19/'MF Index'!$E19),0)</f>
        <v>0</v>
      </c>
      <c r="Y61" s="107">
        <f>IFERROR('Model opční 2 (MF)'!Y61*('MF Index'!AC19/'MF Index'!$E19),0)</f>
        <v>0</v>
      </c>
      <c r="Z61" s="107">
        <f>IFERROR('Model opční 2 (MF)'!Z61*('MF Index'!AD19/'MF Index'!$E19),0)</f>
        <v>0</v>
      </c>
      <c r="AA61" s="107">
        <f>IFERROR('Model opční 2 (MF)'!AA61*('MF Index'!AE19/'MF Index'!$E19),0)</f>
        <v>0</v>
      </c>
      <c r="AB61" s="107">
        <f>IFERROR('Model opční 2 (MF)'!AB61*('MF Index'!AF19/'MF Index'!$E19),0)</f>
        <v>0</v>
      </c>
      <c r="AC61" s="107">
        <f>IFERROR('Model opční 2 (MF)'!AC61*('MF Index'!AG19/'MF Index'!$E19),0)</f>
        <v>0</v>
      </c>
      <c r="AD61" s="107">
        <f>IFERROR('Model opční 2 (MF)'!AD61*('MF Index'!AH19/'MF Index'!$E19),0)</f>
        <v>0</v>
      </c>
      <c r="AE61" s="107">
        <f>IFERROR('Model opční 2 (MF)'!AE61*('MF Index'!AI19/'MF Index'!$E19),0)</f>
        <v>0</v>
      </c>
      <c r="AF61" s="107">
        <f>IFERROR('Model opční 2 (MF)'!AF61*('MF Index'!AJ19/'MF Index'!$E19),0)</f>
        <v>0</v>
      </c>
      <c r="AG61" s="107">
        <f>IFERROR('Model opční 2 (MF)'!AG61*('MF Index'!AK19/'MF Index'!$E19),0)</f>
        <v>0</v>
      </c>
      <c r="AH61" s="107">
        <f>IFERROR('Model opční 2 (MF)'!AH61*('MF Index'!AL19/'MF Index'!$E19),0)</f>
        <v>0</v>
      </c>
      <c r="AI61" s="107">
        <f>IFERROR('Model opční 2 (MF)'!AI61*('MF Index'!AM19/'MF Index'!$E19),0)</f>
        <v>0</v>
      </c>
      <c r="AJ61" s="107">
        <f>IFERROR('Model opční 2 (MF)'!AJ61*('MF Index'!AN19/'MF Index'!$E19),0)</f>
        <v>0</v>
      </c>
      <c r="AK61" s="107">
        <f>IFERROR('Model opční 2 (MF)'!AK61*('MF Index'!AO19/'MF Index'!$E19),0)</f>
        <v>0</v>
      </c>
      <c r="AL61" s="24">
        <f t="shared" si="20"/>
        <v>0</v>
      </c>
      <c r="AM61" s="129">
        <f t="shared" si="18"/>
        <v>0</v>
      </c>
      <c r="AN61" s="888">
        <f t="shared" ref="AN61:AQ70" si="22">AN19</f>
        <v>0</v>
      </c>
      <c r="AO61" s="888">
        <f t="shared" si="22"/>
        <v>0</v>
      </c>
      <c r="AP61" s="888">
        <f t="shared" si="22"/>
        <v>0</v>
      </c>
      <c r="AQ61" s="889">
        <f t="shared" si="22"/>
        <v>1</v>
      </c>
    </row>
    <row r="62" spans="1:43" ht="14.4" x14ac:dyDescent="0.3">
      <c r="A62" s="4">
        <f t="shared" si="21"/>
        <v>10</v>
      </c>
      <c r="B62" s="45" t="str">
        <f t="shared" si="21"/>
        <v>Úhrada za použití dopravní cesty</v>
      </c>
      <c r="C62" s="64" t="str">
        <f t="shared" si="21"/>
        <v/>
      </c>
      <c r="D62" s="65" t="str">
        <f t="shared" si="21"/>
        <v/>
      </c>
      <c r="E62" s="107">
        <f>IFERROR('Model opční 2 (MF)'!E62*('MF Index'!I20/'MF Index'!$E20),0)</f>
        <v>0</v>
      </c>
      <c r="F62" s="107">
        <f>IFERROR('Model opční 2 (MF)'!F62*('MF Index'!J20/'MF Index'!$E20),0)</f>
        <v>0</v>
      </c>
      <c r="G62" s="107">
        <f>IFERROR('Model opční 2 (MF)'!G62*('MF Index'!K20/'MF Index'!$E20),0)</f>
        <v>0</v>
      </c>
      <c r="H62" s="107">
        <f>IFERROR('Model opční 2 (MF)'!H62*('MF Index'!L20/'MF Index'!$E20),0)</f>
        <v>0</v>
      </c>
      <c r="I62" s="107">
        <f>IFERROR('Model opční 2 (MF)'!I62*('MF Index'!M20/'MF Index'!$E20),0)</f>
        <v>0</v>
      </c>
      <c r="J62" s="107">
        <f>IFERROR('Model opční 2 (MF)'!J62*('MF Index'!N20/'MF Index'!$E20),0)</f>
        <v>0</v>
      </c>
      <c r="K62" s="107">
        <f>IFERROR('Model opční 2 (MF)'!K62*('MF Index'!O20/'MF Index'!$E20),0)</f>
        <v>0</v>
      </c>
      <c r="L62" s="107">
        <f>IFERROR('Model opční 2 (MF)'!L62*('MF Index'!P20/'MF Index'!$E20),0)</f>
        <v>0</v>
      </c>
      <c r="M62" s="107">
        <f>IFERROR('Model opční 2 (MF)'!M62*('MF Index'!Q20/'MF Index'!$E20),0)</f>
        <v>0</v>
      </c>
      <c r="N62" s="107">
        <f>IFERROR('Model opční 2 (MF)'!N62*('MF Index'!R20/'MF Index'!$E20),0)</f>
        <v>0</v>
      </c>
      <c r="O62" s="107">
        <f>IFERROR('Model opční 2 (MF)'!O62*('MF Index'!S20/'MF Index'!$E20),0)</f>
        <v>0</v>
      </c>
      <c r="P62" s="107">
        <f>IFERROR('Model opční 2 (MF)'!P62*('MF Index'!T20/'MF Index'!$E20),0)</f>
        <v>0</v>
      </c>
      <c r="Q62" s="107">
        <f>IFERROR('Model opční 2 (MF)'!Q62*('MF Index'!U20/'MF Index'!$E20),0)</f>
        <v>0</v>
      </c>
      <c r="R62" s="107">
        <f>IFERROR('Model opční 2 (MF)'!R62*('MF Index'!V20/'MF Index'!$E20),0)</f>
        <v>0</v>
      </c>
      <c r="S62" s="107">
        <f>IFERROR('Model opční 2 (MF)'!S62*('MF Index'!W20/'MF Index'!$E20),0)</f>
        <v>0</v>
      </c>
      <c r="T62" s="107">
        <f>IFERROR('Model opční 2 (MF)'!T62*('MF Index'!X20/'MF Index'!$E20),0)</f>
        <v>0</v>
      </c>
      <c r="U62" s="107">
        <f>IFERROR('Model opční 2 (MF)'!U62*('MF Index'!Y20/'MF Index'!$E20),0)</f>
        <v>0</v>
      </c>
      <c r="V62" s="107">
        <f>IFERROR('Model opční 2 (MF)'!V62*('MF Index'!Z20/'MF Index'!$E20),0)</f>
        <v>0</v>
      </c>
      <c r="W62" s="107">
        <f>IFERROR('Model opční 2 (MF)'!W62*('MF Index'!AA20/'MF Index'!$E20),0)</f>
        <v>0</v>
      </c>
      <c r="X62" s="107">
        <f>IFERROR('Model opční 2 (MF)'!X62*('MF Index'!AB20/'MF Index'!$E20),0)</f>
        <v>0</v>
      </c>
      <c r="Y62" s="107">
        <f>IFERROR('Model opční 2 (MF)'!Y62*('MF Index'!AC20/'MF Index'!$E20),0)</f>
        <v>0</v>
      </c>
      <c r="Z62" s="107">
        <f>IFERROR('Model opční 2 (MF)'!Z62*('MF Index'!AD20/'MF Index'!$E20),0)</f>
        <v>0</v>
      </c>
      <c r="AA62" s="107">
        <f>IFERROR('Model opční 2 (MF)'!AA62*('MF Index'!AE20/'MF Index'!$E20),0)</f>
        <v>0</v>
      </c>
      <c r="AB62" s="107">
        <f>IFERROR('Model opční 2 (MF)'!AB62*('MF Index'!AF20/'MF Index'!$E20),0)</f>
        <v>0</v>
      </c>
      <c r="AC62" s="107">
        <f>IFERROR('Model opční 2 (MF)'!AC62*('MF Index'!AG20/'MF Index'!$E20),0)</f>
        <v>0</v>
      </c>
      <c r="AD62" s="107">
        <f>IFERROR('Model opční 2 (MF)'!AD62*('MF Index'!AH20/'MF Index'!$E20),0)</f>
        <v>0</v>
      </c>
      <c r="AE62" s="107">
        <f>IFERROR('Model opční 2 (MF)'!AE62*('MF Index'!AI20/'MF Index'!$E20),0)</f>
        <v>0</v>
      </c>
      <c r="AF62" s="107">
        <f>IFERROR('Model opční 2 (MF)'!AF62*('MF Index'!AJ20/'MF Index'!$E20),0)</f>
        <v>0</v>
      </c>
      <c r="AG62" s="107">
        <f>IFERROR('Model opční 2 (MF)'!AG62*('MF Index'!AK20/'MF Index'!$E20),0)</f>
        <v>0</v>
      </c>
      <c r="AH62" s="107">
        <f>IFERROR('Model opční 2 (MF)'!AH62*('MF Index'!AL20/'MF Index'!$E20),0)</f>
        <v>0</v>
      </c>
      <c r="AI62" s="107">
        <f>IFERROR('Model opční 2 (MF)'!AI62*('MF Index'!AM20/'MF Index'!$E20),0)</f>
        <v>0</v>
      </c>
      <c r="AJ62" s="107">
        <f>IFERROR('Model opční 2 (MF)'!AJ62*('MF Index'!AN20/'MF Index'!$E20),0)</f>
        <v>0</v>
      </c>
      <c r="AK62" s="107">
        <f>IFERROR('Model opční 2 (MF)'!AK62*('MF Index'!AO20/'MF Index'!$E20),0)</f>
        <v>0</v>
      </c>
      <c r="AL62" s="24">
        <f t="shared" si="20"/>
        <v>0</v>
      </c>
      <c r="AM62" s="129">
        <f t="shared" si="18"/>
        <v>0</v>
      </c>
      <c r="AN62" s="888">
        <f t="shared" si="22"/>
        <v>1</v>
      </c>
      <c r="AO62" s="888">
        <f t="shared" si="22"/>
        <v>0</v>
      </c>
      <c r="AP62" s="888">
        <f t="shared" si="22"/>
        <v>0</v>
      </c>
      <c r="AQ62" s="889">
        <f t="shared" si="22"/>
        <v>0</v>
      </c>
    </row>
    <row r="63" spans="1:43" ht="14.4" x14ac:dyDescent="0.3">
      <c r="A63" s="4">
        <f t="shared" si="21"/>
        <v>11</v>
      </c>
      <c r="B63" s="45" t="str">
        <f t="shared" si="21"/>
        <v>Úhrada za použití ostatní infrastruktury</v>
      </c>
      <c r="C63" s="64" t="str">
        <f t="shared" si="21"/>
        <v/>
      </c>
      <c r="D63" s="65" t="str">
        <f t="shared" si="21"/>
        <v/>
      </c>
      <c r="E63" s="107">
        <f>IFERROR('Model opční 2 (MF)'!E63*('MF Index'!I21/'MF Index'!$E21),0)</f>
        <v>0</v>
      </c>
      <c r="F63" s="107">
        <f>IFERROR('Model opční 2 (MF)'!F63*('MF Index'!J21/'MF Index'!$E21),0)</f>
        <v>0</v>
      </c>
      <c r="G63" s="107">
        <f>IFERROR('Model opční 2 (MF)'!G63*('MF Index'!K21/'MF Index'!$E21),0)</f>
        <v>0</v>
      </c>
      <c r="H63" s="107">
        <f>IFERROR('Model opční 2 (MF)'!H63*('MF Index'!L21/'MF Index'!$E21),0)</f>
        <v>0</v>
      </c>
      <c r="I63" s="107">
        <f>IFERROR('Model opční 2 (MF)'!I63*('MF Index'!M21/'MF Index'!$E21),0)</f>
        <v>0</v>
      </c>
      <c r="J63" s="107">
        <f>IFERROR('Model opční 2 (MF)'!J63*('MF Index'!N21/'MF Index'!$E21),0)</f>
        <v>0</v>
      </c>
      <c r="K63" s="107">
        <f>IFERROR('Model opční 2 (MF)'!K63*('MF Index'!O21/'MF Index'!$E21),0)</f>
        <v>0</v>
      </c>
      <c r="L63" s="107">
        <f>IFERROR('Model opční 2 (MF)'!L63*('MF Index'!P21/'MF Index'!$E21),0)</f>
        <v>0</v>
      </c>
      <c r="M63" s="107">
        <f>IFERROR('Model opční 2 (MF)'!M63*('MF Index'!Q21/'MF Index'!$E21),0)</f>
        <v>0</v>
      </c>
      <c r="N63" s="107">
        <f>IFERROR('Model opční 2 (MF)'!N63*('MF Index'!R21/'MF Index'!$E21),0)</f>
        <v>0</v>
      </c>
      <c r="O63" s="107">
        <f>IFERROR('Model opční 2 (MF)'!O63*('MF Index'!S21/'MF Index'!$E21),0)</f>
        <v>0</v>
      </c>
      <c r="P63" s="107">
        <f>IFERROR('Model opční 2 (MF)'!P63*('MF Index'!T21/'MF Index'!$E21),0)</f>
        <v>0</v>
      </c>
      <c r="Q63" s="107">
        <f>IFERROR('Model opční 2 (MF)'!Q63*('MF Index'!U21/'MF Index'!$E21),0)</f>
        <v>0</v>
      </c>
      <c r="R63" s="107">
        <f>IFERROR('Model opční 2 (MF)'!R63*('MF Index'!V21/'MF Index'!$E21),0)</f>
        <v>0</v>
      </c>
      <c r="S63" s="107">
        <f>IFERROR('Model opční 2 (MF)'!S63*('MF Index'!W21/'MF Index'!$E21),0)</f>
        <v>0</v>
      </c>
      <c r="T63" s="107">
        <f>IFERROR('Model opční 2 (MF)'!T63*('MF Index'!X21/'MF Index'!$E21),0)</f>
        <v>0</v>
      </c>
      <c r="U63" s="107">
        <f>IFERROR('Model opční 2 (MF)'!U63*('MF Index'!Y21/'MF Index'!$E21),0)</f>
        <v>0</v>
      </c>
      <c r="V63" s="107">
        <f>IFERROR('Model opční 2 (MF)'!V63*('MF Index'!Z21/'MF Index'!$E21),0)</f>
        <v>0</v>
      </c>
      <c r="W63" s="107">
        <f>IFERROR('Model opční 2 (MF)'!W63*('MF Index'!AA21/'MF Index'!$E21),0)</f>
        <v>0</v>
      </c>
      <c r="X63" s="107">
        <f>IFERROR('Model opční 2 (MF)'!X63*('MF Index'!AB21/'MF Index'!$E21),0)</f>
        <v>0</v>
      </c>
      <c r="Y63" s="107">
        <f>IFERROR('Model opční 2 (MF)'!Y63*('MF Index'!AC21/'MF Index'!$E21),0)</f>
        <v>0</v>
      </c>
      <c r="Z63" s="107">
        <f>IFERROR('Model opční 2 (MF)'!Z63*('MF Index'!AD21/'MF Index'!$E21),0)</f>
        <v>0</v>
      </c>
      <c r="AA63" s="107">
        <f>IFERROR('Model opční 2 (MF)'!AA63*('MF Index'!AE21/'MF Index'!$E21),0)</f>
        <v>0</v>
      </c>
      <c r="AB63" s="107">
        <f>IFERROR('Model opční 2 (MF)'!AB63*('MF Index'!AF21/'MF Index'!$E21),0)</f>
        <v>0</v>
      </c>
      <c r="AC63" s="107">
        <f>IFERROR('Model opční 2 (MF)'!AC63*('MF Index'!AG21/'MF Index'!$E21),0)</f>
        <v>0</v>
      </c>
      <c r="AD63" s="107">
        <f>IFERROR('Model opční 2 (MF)'!AD63*('MF Index'!AH21/'MF Index'!$E21),0)</f>
        <v>0</v>
      </c>
      <c r="AE63" s="107">
        <f>IFERROR('Model opční 2 (MF)'!AE63*('MF Index'!AI21/'MF Index'!$E21),0)</f>
        <v>0</v>
      </c>
      <c r="AF63" s="107">
        <f>IFERROR('Model opční 2 (MF)'!AF63*('MF Index'!AJ21/'MF Index'!$E21),0)</f>
        <v>0</v>
      </c>
      <c r="AG63" s="107">
        <f>IFERROR('Model opční 2 (MF)'!AG63*('MF Index'!AK21/'MF Index'!$E21),0)</f>
        <v>0</v>
      </c>
      <c r="AH63" s="107">
        <f>IFERROR('Model opční 2 (MF)'!AH63*('MF Index'!AL21/'MF Index'!$E21),0)</f>
        <v>0</v>
      </c>
      <c r="AI63" s="107">
        <f>IFERROR('Model opční 2 (MF)'!AI63*('MF Index'!AM21/'MF Index'!$E21),0)</f>
        <v>0</v>
      </c>
      <c r="AJ63" s="107">
        <f>IFERROR('Model opční 2 (MF)'!AJ63*('MF Index'!AN21/'MF Index'!$E21),0)</f>
        <v>0</v>
      </c>
      <c r="AK63" s="107">
        <f>IFERROR('Model opční 2 (MF)'!AK63*('MF Index'!AO21/'MF Index'!$E21),0)</f>
        <v>0</v>
      </c>
      <c r="AL63" s="24">
        <f t="shared" si="20"/>
        <v>0</v>
      </c>
      <c r="AM63" s="129">
        <f t="shared" si="18"/>
        <v>0</v>
      </c>
      <c r="AN63" s="888">
        <f t="shared" si="22"/>
        <v>1</v>
      </c>
      <c r="AO63" s="888">
        <f t="shared" si="22"/>
        <v>0</v>
      </c>
      <c r="AP63" s="888">
        <f t="shared" si="22"/>
        <v>0</v>
      </c>
      <c r="AQ63" s="889">
        <f t="shared" si="22"/>
        <v>0</v>
      </c>
    </row>
    <row r="64" spans="1:43" ht="14.4" x14ac:dyDescent="0.3">
      <c r="A64" s="4">
        <f t="shared" si="21"/>
        <v>12</v>
      </c>
      <c r="B64" s="45" t="str">
        <f t="shared" si="21"/>
        <v>Ostatní přímé náklady</v>
      </c>
      <c r="C64" s="64" t="str">
        <f t="shared" si="21"/>
        <v>12.1</v>
      </c>
      <c r="D64" s="65" t="str">
        <f t="shared" si="21"/>
        <v>Finanční náklady</v>
      </c>
      <c r="E64" s="107">
        <f>IFERROR('Model opční 2 (MF)'!E64*('MF Index'!I22/'MF Index'!$E22),0)</f>
        <v>0</v>
      </c>
      <c r="F64" s="107">
        <f>IFERROR('Model opční 2 (MF)'!F64*('MF Index'!J22/'MF Index'!$E22),0)</f>
        <v>0</v>
      </c>
      <c r="G64" s="107">
        <f>IFERROR('Model opční 2 (MF)'!G64*('MF Index'!K22/'MF Index'!$E22),0)</f>
        <v>0</v>
      </c>
      <c r="H64" s="107">
        <f>IFERROR('Model opční 2 (MF)'!H64*('MF Index'!L22/'MF Index'!$E22),0)</f>
        <v>0</v>
      </c>
      <c r="I64" s="107">
        <f>IFERROR('Model opční 2 (MF)'!I64*('MF Index'!M22/'MF Index'!$E22),0)</f>
        <v>0</v>
      </c>
      <c r="J64" s="107">
        <f>IFERROR('Model opční 2 (MF)'!J64*('MF Index'!N22/'MF Index'!$E22),0)</f>
        <v>0</v>
      </c>
      <c r="K64" s="107">
        <f>IFERROR('Model opční 2 (MF)'!K64*('MF Index'!O22/'MF Index'!$E22),0)</f>
        <v>0</v>
      </c>
      <c r="L64" s="107">
        <f>IFERROR('Model opční 2 (MF)'!L64*('MF Index'!P22/'MF Index'!$E22),0)</f>
        <v>0</v>
      </c>
      <c r="M64" s="107">
        <f>IFERROR('Model opční 2 (MF)'!M64*('MF Index'!Q22/'MF Index'!$E22),0)</f>
        <v>0</v>
      </c>
      <c r="N64" s="107">
        <f>IFERROR('Model opční 2 (MF)'!N64*('MF Index'!R22/'MF Index'!$E22),0)</f>
        <v>0</v>
      </c>
      <c r="O64" s="107">
        <f>IFERROR('Model opční 2 (MF)'!O64*('MF Index'!S22/'MF Index'!$E22),0)</f>
        <v>0</v>
      </c>
      <c r="P64" s="107">
        <f>IFERROR('Model opční 2 (MF)'!P64*('MF Index'!T22/'MF Index'!$E22),0)</f>
        <v>0</v>
      </c>
      <c r="Q64" s="107">
        <f>IFERROR('Model opční 2 (MF)'!Q64*('MF Index'!U22/'MF Index'!$E22),0)</f>
        <v>0</v>
      </c>
      <c r="R64" s="107">
        <f>IFERROR('Model opční 2 (MF)'!R64*('MF Index'!V22/'MF Index'!$E22),0)</f>
        <v>0</v>
      </c>
      <c r="S64" s="107">
        <f>IFERROR('Model opční 2 (MF)'!S64*('MF Index'!W22/'MF Index'!$E22),0)</f>
        <v>0</v>
      </c>
      <c r="T64" s="107">
        <f>IFERROR('Model opční 2 (MF)'!T64*('MF Index'!X22/'MF Index'!$E22),0)</f>
        <v>0</v>
      </c>
      <c r="U64" s="107">
        <f>IFERROR('Model opční 2 (MF)'!U64*('MF Index'!Y22/'MF Index'!$E22),0)</f>
        <v>0</v>
      </c>
      <c r="V64" s="107">
        <f>IFERROR('Model opční 2 (MF)'!V64*('MF Index'!Z22/'MF Index'!$E22),0)</f>
        <v>0</v>
      </c>
      <c r="W64" s="107">
        <f>IFERROR('Model opční 2 (MF)'!W64*('MF Index'!AA22/'MF Index'!$E22),0)</f>
        <v>0</v>
      </c>
      <c r="X64" s="107">
        <f>IFERROR('Model opční 2 (MF)'!X64*('MF Index'!AB22/'MF Index'!$E22),0)</f>
        <v>0</v>
      </c>
      <c r="Y64" s="107">
        <f>IFERROR('Model opční 2 (MF)'!Y64*('MF Index'!AC22/'MF Index'!$E22),0)</f>
        <v>0</v>
      </c>
      <c r="Z64" s="107">
        <f>IFERROR('Model opční 2 (MF)'!Z64*('MF Index'!AD22/'MF Index'!$E22),0)</f>
        <v>0</v>
      </c>
      <c r="AA64" s="107">
        <f>IFERROR('Model opční 2 (MF)'!AA64*('MF Index'!AE22/'MF Index'!$E22),0)</f>
        <v>0</v>
      </c>
      <c r="AB64" s="107">
        <f>IFERROR('Model opční 2 (MF)'!AB64*('MF Index'!AF22/'MF Index'!$E22),0)</f>
        <v>0</v>
      </c>
      <c r="AC64" s="107">
        <f>IFERROR('Model opční 2 (MF)'!AC64*('MF Index'!AG22/'MF Index'!$E22),0)</f>
        <v>0</v>
      </c>
      <c r="AD64" s="107">
        <f>IFERROR('Model opční 2 (MF)'!AD64*('MF Index'!AH22/'MF Index'!$E22),0)</f>
        <v>0</v>
      </c>
      <c r="AE64" s="107">
        <f>IFERROR('Model opční 2 (MF)'!AE64*('MF Index'!AI22/'MF Index'!$E22),0)</f>
        <v>0</v>
      </c>
      <c r="AF64" s="107">
        <f>IFERROR('Model opční 2 (MF)'!AF64*('MF Index'!AJ22/'MF Index'!$E22),0)</f>
        <v>0</v>
      </c>
      <c r="AG64" s="107">
        <f>IFERROR('Model opční 2 (MF)'!AG64*('MF Index'!AK22/'MF Index'!$E22),0)</f>
        <v>0</v>
      </c>
      <c r="AH64" s="107">
        <f>IFERROR('Model opční 2 (MF)'!AH64*('MF Index'!AL22/'MF Index'!$E22),0)</f>
        <v>0</v>
      </c>
      <c r="AI64" s="107">
        <f>IFERROR('Model opční 2 (MF)'!AI64*('MF Index'!AM22/'MF Index'!$E22),0)</f>
        <v>0</v>
      </c>
      <c r="AJ64" s="107">
        <f>IFERROR('Model opční 2 (MF)'!AJ64*('MF Index'!AN22/'MF Index'!$E22),0)</f>
        <v>0</v>
      </c>
      <c r="AK64" s="107">
        <f>IFERROR('Model opční 2 (MF)'!AK64*('MF Index'!AO22/'MF Index'!$E22),0)</f>
        <v>0</v>
      </c>
      <c r="AL64" s="24">
        <f t="shared" si="20"/>
        <v>0</v>
      </c>
      <c r="AM64" s="129">
        <f t="shared" si="18"/>
        <v>0</v>
      </c>
      <c r="AN64" s="888">
        <f t="shared" si="22"/>
        <v>0</v>
      </c>
      <c r="AO64" s="888">
        <f t="shared" si="22"/>
        <v>0</v>
      </c>
      <c r="AP64" s="888">
        <f t="shared" si="22"/>
        <v>1</v>
      </c>
      <c r="AQ64" s="889">
        <f t="shared" si="22"/>
        <v>0</v>
      </c>
    </row>
    <row r="65" spans="1:43" ht="14.4" x14ac:dyDescent="0.3">
      <c r="A65" s="4" t="str">
        <f t="shared" si="21"/>
        <v/>
      </c>
      <c r="B65" s="45" t="str">
        <f t="shared" si="21"/>
        <v/>
      </c>
      <c r="C65" s="64" t="str">
        <f t="shared" si="21"/>
        <v>12.2</v>
      </c>
      <c r="D65" s="65" t="str">
        <f t="shared" si="21"/>
        <v>Ostatní</v>
      </c>
      <c r="E65" s="107">
        <f>IFERROR('Model opční 2 (MF)'!E65*('MF Index'!I23/'MF Index'!$E23),0)</f>
        <v>0</v>
      </c>
      <c r="F65" s="107">
        <f>IFERROR('Model opční 2 (MF)'!F65*('MF Index'!J23/'MF Index'!$E23),0)</f>
        <v>0</v>
      </c>
      <c r="G65" s="107">
        <f>IFERROR('Model opční 2 (MF)'!G65*('MF Index'!K23/'MF Index'!$E23),0)</f>
        <v>0</v>
      </c>
      <c r="H65" s="107">
        <f>IFERROR('Model opční 2 (MF)'!H65*('MF Index'!L23/'MF Index'!$E23),0)</f>
        <v>0</v>
      </c>
      <c r="I65" s="107">
        <f>IFERROR('Model opční 2 (MF)'!I65*('MF Index'!M23/'MF Index'!$E23),0)</f>
        <v>0</v>
      </c>
      <c r="J65" s="107">
        <f>IFERROR('Model opční 2 (MF)'!J65*('MF Index'!N23/'MF Index'!$E23),0)</f>
        <v>0</v>
      </c>
      <c r="K65" s="107">
        <f>IFERROR('Model opční 2 (MF)'!K65*('MF Index'!O23/'MF Index'!$E23),0)</f>
        <v>0</v>
      </c>
      <c r="L65" s="107">
        <f>IFERROR('Model opční 2 (MF)'!L65*('MF Index'!P23/'MF Index'!$E23),0)</f>
        <v>0</v>
      </c>
      <c r="M65" s="107">
        <f>IFERROR('Model opční 2 (MF)'!M65*('MF Index'!Q23/'MF Index'!$E23),0)</f>
        <v>0</v>
      </c>
      <c r="N65" s="107">
        <f>IFERROR('Model opční 2 (MF)'!N65*('MF Index'!R23/'MF Index'!$E23),0)</f>
        <v>0</v>
      </c>
      <c r="O65" s="107">
        <f>IFERROR('Model opční 2 (MF)'!O65*('MF Index'!S23/'MF Index'!$E23),0)</f>
        <v>0</v>
      </c>
      <c r="P65" s="107">
        <f>IFERROR('Model opční 2 (MF)'!P65*('MF Index'!T23/'MF Index'!$E23),0)</f>
        <v>0</v>
      </c>
      <c r="Q65" s="107">
        <f>IFERROR('Model opční 2 (MF)'!Q65*('MF Index'!U23/'MF Index'!$E23),0)</f>
        <v>0</v>
      </c>
      <c r="R65" s="107">
        <f>IFERROR('Model opční 2 (MF)'!R65*('MF Index'!V23/'MF Index'!$E23),0)</f>
        <v>0</v>
      </c>
      <c r="S65" s="107">
        <f>IFERROR('Model opční 2 (MF)'!S65*('MF Index'!W23/'MF Index'!$E23),0)</f>
        <v>0</v>
      </c>
      <c r="T65" s="107">
        <f>IFERROR('Model opční 2 (MF)'!T65*('MF Index'!X23/'MF Index'!$E23),0)</f>
        <v>0</v>
      </c>
      <c r="U65" s="107">
        <f>IFERROR('Model opční 2 (MF)'!U65*('MF Index'!Y23/'MF Index'!$E23),0)</f>
        <v>0</v>
      </c>
      <c r="V65" s="107">
        <f>IFERROR('Model opční 2 (MF)'!V65*('MF Index'!Z23/'MF Index'!$E23),0)</f>
        <v>0</v>
      </c>
      <c r="W65" s="107">
        <f>IFERROR('Model opční 2 (MF)'!W65*('MF Index'!AA23/'MF Index'!$E23),0)</f>
        <v>0</v>
      </c>
      <c r="X65" s="107">
        <f>IFERROR('Model opční 2 (MF)'!X65*('MF Index'!AB23/'MF Index'!$E23),0)</f>
        <v>0</v>
      </c>
      <c r="Y65" s="107">
        <f>IFERROR('Model opční 2 (MF)'!Y65*('MF Index'!AC23/'MF Index'!$E23),0)</f>
        <v>0</v>
      </c>
      <c r="Z65" s="107">
        <f>IFERROR('Model opční 2 (MF)'!Z65*('MF Index'!AD23/'MF Index'!$E23),0)</f>
        <v>0</v>
      </c>
      <c r="AA65" s="107">
        <f>IFERROR('Model opční 2 (MF)'!AA65*('MF Index'!AE23/'MF Index'!$E23),0)</f>
        <v>0</v>
      </c>
      <c r="AB65" s="107">
        <f>IFERROR('Model opční 2 (MF)'!AB65*('MF Index'!AF23/'MF Index'!$E23),0)</f>
        <v>0</v>
      </c>
      <c r="AC65" s="107">
        <f>IFERROR('Model opční 2 (MF)'!AC65*('MF Index'!AG23/'MF Index'!$E23),0)</f>
        <v>0</v>
      </c>
      <c r="AD65" s="107">
        <f>IFERROR('Model opční 2 (MF)'!AD65*('MF Index'!AH23/'MF Index'!$E23),0)</f>
        <v>0</v>
      </c>
      <c r="AE65" s="107">
        <f>IFERROR('Model opční 2 (MF)'!AE65*('MF Index'!AI23/'MF Index'!$E23),0)</f>
        <v>0</v>
      </c>
      <c r="AF65" s="107">
        <f>IFERROR('Model opční 2 (MF)'!AF65*('MF Index'!AJ23/'MF Index'!$E23),0)</f>
        <v>0</v>
      </c>
      <c r="AG65" s="107">
        <f>IFERROR('Model opční 2 (MF)'!AG65*('MF Index'!AK23/'MF Index'!$E23),0)</f>
        <v>0</v>
      </c>
      <c r="AH65" s="107">
        <f>IFERROR('Model opční 2 (MF)'!AH65*('MF Index'!AL23/'MF Index'!$E23),0)</f>
        <v>0</v>
      </c>
      <c r="AI65" s="107">
        <f>IFERROR('Model opční 2 (MF)'!AI65*('MF Index'!AM23/'MF Index'!$E23),0)</f>
        <v>0</v>
      </c>
      <c r="AJ65" s="107">
        <f>IFERROR('Model opční 2 (MF)'!AJ65*('MF Index'!AN23/'MF Index'!$E23),0)</f>
        <v>0</v>
      </c>
      <c r="AK65" s="107">
        <f>IFERROR('Model opční 2 (MF)'!AK65*('MF Index'!AO23/'MF Index'!$E23),0)</f>
        <v>0</v>
      </c>
      <c r="AL65" s="24">
        <f t="shared" si="20"/>
        <v>0</v>
      </c>
      <c r="AM65" s="129">
        <f t="shared" si="18"/>
        <v>0</v>
      </c>
      <c r="AN65" s="888">
        <f t="shared" si="22"/>
        <v>0</v>
      </c>
      <c r="AO65" s="888">
        <f t="shared" si="22"/>
        <v>0</v>
      </c>
      <c r="AP65" s="888">
        <f t="shared" si="22"/>
        <v>0</v>
      </c>
      <c r="AQ65" s="889">
        <f t="shared" si="22"/>
        <v>1</v>
      </c>
    </row>
    <row r="66" spans="1:43" ht="14.4" x14ac:dyDescent="0.3">
      <c r="A66" s="4">
        <f t="shared" si="21"/>
        <v>13</v>
      </c>
      <c r="B66" s="45" t="str">
        <f t="shared" si="21"/>
        <v>Ostatní služby</v>
      </c>
      <c r="C66" s="340" t="str">
        <f t="shared" si="21"/>
        <v>13.1</v>
      </c>
      <c r="D66" s="65" t="str">
        <f t="shared" si="21"/>
        <v>Ostraha</v>
      </c>
      <c r="E66" s="107">
        <f>IFERROR('Model opční 2 (MF)'!E66*('MF Index'!I24/'MF Index'!$E24),0)</f>
        <v>0</v>
      </c>
      <c r="F66" s="107">
        <f>IFERROR('Model opční 2 (MF)'!F66*('MF Index'!J24/'MF Index'!$E24),0)</f>
        <v>0</v>
      </c>
      <c r="G66" s="107">
        <f>IFERROR('Model opční 2 (MF)'!G66*('MF Index'!K24/'MF Index'!$E24),0)</f>
        <v>0</v>
      </c>
      <c r="H66" s="107">
        <f>IFERROR('Model opční 2 (MF)'!H66*('MF Index'!L24/'MF Index'!$E24),0)</f>
        <v>0</v>
      </c>
      <c r="I66" s="107">
        <f>IFERROR('Model opční 2 (MF)'!I66*('MF Index'!M24/'MF Index'!$E24),0)</f>
        <v>0</v>
      </c>
      <c r="J66" s="107">
        <f>IFERROR('Model opční 2 (MF)'!J66*('MF Index'!N24/'MF Index'!$E24),0)</f>
        <v>0</v>
      </c>
      <c r="K66" s="107">
        <f>IFERROR('Model opční 2 (MF)'!K66*('MF Index'!O24/'MF Index'!$E24),0)</f>
        <v>0</v>
      </c>
      <c r="L66" s="107">
        <f>IFERROR('Model opční 2 (MF)'!L66*('MF Index'!P24/'MF Index'!$E24),0)</f>
        <v>0</v>
      </c>
      <c r="M66" s="107">
        <f>IFERROR('Model opční 2 (MF)'!M66*('MF Index'!Q24/'MF Index'!$E24),0)</f>
        <v>0</v>
      </c>
      <c r="N66" s="107">
        <f>IFERROR('Model opční 2 (MF)'!N66*('MF Index'!R24/'MF Index'!$E24),0)</f>
        <v>0</v>
      </c>
      <c r="O66" s="107">
        <f>IFERROR('Model opční 2 (MF)'!O66*('MF Index'!S24/'MF Index'!$E24),0)</f>
        <v>0</v>
      </c>
      <c r="P66" s="107">
        <f>IFERROR('Model opční 2 (MF)'!P66*('MF Index'!T24/'MF Index'!$E24),0)</f>
        <v>0</v>
      </c>
      <c r="Q66" s="107">
        <f>IFERROR('Model opční 2 (MF)'!Q66*('MF Index'!U24/'MF Index'!$E24),0)</f>
        <v>0</v>
      </c>
      <c r="R66" s="107">
        <f>IFERROR('Model opční 2 (MF)'!R66*('MF Index'!V24/'MF Index'!$E24),0)</f>
        <v>0</v>
      </c>
      <c r="S66" s="107">
        <f>IFERROR('Model opční 2 (MF)'!S66*('MF Index'!W24/'MF Index'!$E24),0)</f>
        <v>0</v>
      </c>
      <c r="T66" s="107">
        <f>IFERROR('Model opční 2 (MF)'!T66*('MF Index'!X24/'MF Index'!$E24),0)</f>
        <v>0</v>
      </c>
      <c r="U66" s="107">
        <f>IFERROR('Model opční 2 (MF)'!U66*('MF Index'!Y24/'MF Index'!$E24),0)</f>
        <v>0</v>
      </c>
      <c r="V66" s="107">
        <f>IFERROR('Model opční 2 (MF)'!V66*('MF Index'!Z24/'MF Index'!$E24),0)</f>
        <v>0</v>
      </c>
      <c r="W66" s="107">
        <f>IFERROR('Model opční 2 (MF)'!W66*('MF Index'!AA24/'MF Index'!$E24),0)</f>
        <v>0</v>
      </c>
      <c r="X66" s="107">
        <f>IFERROR('Model opční 2 (MF)'!X66*('MF Index'!AB24/'MF Index'!$E24),0)</f>
        <v>0</v>
      </c>
      <c r="Y66" s="107">
        <f>IFERROR('Model opční 2 (MF)'!Y66*('MF Index'!AC24/'MF Index'!$E24),0)</f>
        <v>0</v>
      </c>
      <c r="Z66" s="107">
        <f>IFERROR('Model opční 2 (MF)'!Z66*('MF Index'!AD24/'MF Index'!$E24),0)</f>
        <v>0</v>
      </c>
      <c r="AA66" s="107">
        <f>IFERROR('Model opční 2 (MF)'!AA66*('MF Index'!AE24/'MF Index'!$E24),0)</f>
        <v>0</v>
      </c>
      <c r="AB66" s="107">
        <f>IFERROR('Model opční 2 (MF)'!AB66*('MF Index'!AF24/'MF Index'!$E24),0)</f>
        <v>0</v>
      </c>
      <c r="AC66" s="107">
        <f>IFERROR('Model opční 2 (MF)'!AC66*('MF Index'!AG24/'MF Index'!$E24),0)</f>
        <v>0</v>
      </c>
      <c r="AD66" s="107">
        <f>IFERROR('Model opční 2 (MF)'!AD66*('MF Index'!AH24/'MF Index'!$E24),0)</f>
        <v>0</v>
      </c>
      <c r="AE66" s="107">
        <f>IFERROR('Model opční 2 (MF)'!AE66*('MF Index'!AI24/'MF Index'!$E24),0)</f>
        <v>0</v>
      </c>
      <c r="AF66" s="107">
        <f>IFERROR('Model opční 2 (MF)'!AF66*('MF Index'!AJ24/'MF Index'!$E24),0)</f>
        <v>0</v>
      </c>
      <c r="AG66" s="107">
        <f>IFERROR('Model opční 2 (MF)'!AG66*('MF Index'!AK24/'MF Index'!$E24),0)</f>
        <v>0</v>
      </c>
      <c r="AH66" s="107">
        <f>IFERROR('Model opční 2 (MF)'!AH66*('MF Index'!AL24/'MF Index'!$E24),0)</f>
        <v>0</v>
      </c>
      <c r="AI66" s="107">
        <f>IFERROR('Model opční 2 (MF)'!AI66*('MF Index'!AM24/'MF Index'!$E24),0)</f>
        <v>0</v>
      </c>
      <c r="AJ66" s="107">
        <f>IFERROR('Model opční 2 (MF)'!AJ66*('MF Index'!AN24/'MF Index'!$E24),0)</f>
        <v>0</v>
      </c>
      <c r="AK66" s="107">
        <f>IFERROR('Model opční 2 (MF)'!AK66*('MF Index'!AO24/'MF Index'!$E24),0)</f>
        <v>0</v>
      </c>
      <c r="AL66" s="24">
        <f t="shared" si="20"/>
        <v>0</v>
      </c>
      <c r="AM66" s="129">
        <f t="shared" si="18"/>
        <v>0</v>
      </c>
      <c r="AN66" s="888">
        <f t="shared" si="22"/>
        <v>0</v>
      </c>
      <c r="AO66" s="888">
        <f t="shared" si="22"/>
        <v>0</v>
      </c>
      <c r="AP66" s="888">
        <f t="shared" si="22"/>
        <v>0</v>
      </c>
      <c r="AQ66" s="889">
        <f t="shared" si="22"/>
        <v>1</v>
      </c>
    </row>
    <row r="67" spans="1:43" ht="14.4" x14ac:dyDescent="0.3">
      <c r="A67" s="4"/>
      <c r="B67" s="45"/>
      <c r="C67" s="340" t="str">
        <f t="shared" si="21"/>
        <v>13.2</v>
      </c>
      <c r="D67" s="65" t="str">
        <f t="shared" si="21"/>
        <v>Ostatní služby</v>
      </c>
      <c r="E67" s="107">
        <f>IFERROR('Model opční 2 (MF)'!E67*('MF Index'!I25/'MF Index'!$E25),0)</f>
        <v>0</v>
      </c>
      <c r="F67" s="107">
        <f>IFERROR('Model opční 2 (MF)'!F67*('MF Index'!J25/'MF Index'!$E25),0)</f>
        <v>0</v>
      </c>
      <c r="G67" s="107">
        <f>IFERROR('Model opční 2 (MF)'!G67*('MF Index'!K25/'MF Index'!$E25),0)</f>
        <v>0</v>
      </c>
      <c r="H67" s="107">
        <f>IFERROR('Model opční 2 (MF)'!H67*('MF Index'!L25/'MF Index'!$E25),0)</f>
        <v>0</v>
      </c>
      <c r="I67" s="107">
        <f>IFERROR('Model opční 2 (MF)'!I67*('MF Index'!M25/'MF Index'!$E25),0)</f>
        <v>0</v>
      </c>
      <c r="J67" s="107">
        <f>IFERROR('Model opční 2 (MF)'!J67*('MF Index'!N25/'MF Index'!$E25),0)</f>
        <v>0</v>
      </c>
      <c r="K67" s="107">
        <f>IFERROR('Model opční 2 (MF)'!K67*('MF Index'!O25/'MF Index'!$E25),0)</f>
        <v>0</v>
      </c>
      <c r="L67" s="107">
        <f>IFERROR('Model opční 2 (MF)'!L67*('MF Index'!P25/'MF Index'!$E25),0)</f>
        <v>0</v>
      </c>
      <c r="M67" s="107">
        <f>IFERROR('Model opční 2 (MF)'!M67*('MF Index'!Q25/'MF Index'!$E25),0)</f>
        <v>0</v>
      </c>
      <c r="N67" s="107">
        <f>IFERROR('Model opční 2 (MF)'!N67*('MF Index'!R25/'MF Index'!$E25),0)</f>
        <v>0</v>
      </c>
      <c r="O67" s="107">
        <f>IFERROR('Model opční 2 (MF)'!O67*('MF Index'!S25/'MF Index'!$E25),0)</f>
        <v>0</v>
      </c>
      <c r="P67" s="107">
        <f>IFERROR('Model opční 2 (MF)'!P67*('MF Index'!T25/'MF Index'!$E25),0)</f>
        <v>0</v>
      </c>
      <c r="Q67" s="107">
        <f>IFERROR('Model opční 2 (MF)'!Q67*('MF Index'!U25/'MF Index'!$E25),0)</f>
        <v>0</v>
      </c>
      <c r="R67" s="107">
        <f>IFERROR('Model opční 2 (MF)'!R67*('MF Index'!V25/'MF Index'!$E25),0)</f>
        <v>0</v>
      </c>
      <c r="S67" s="107">
        <f>IFERROR('Model opční 2 (MF)'!S67*('MF Index'!W25/'MF Index'!$E25),0)</f>
        <v>0</v>
      </c>
      <c r="T67" s="107">
        <f>IFERROR('Model opční 2 (MF)'!T67*('MF Index'!X25/'MF Index'!$E25),0)</f>
        <v>0</v>
      </c>
      <c r="U67" s="107">
        <f>IFERROR('Model opční 2 (MF)'!U67*('MF Index'!Y25/'MF Index'!$E25),0)</f>
        <v>0</v>
      </c>
      <c r="V67" s="107">
        <f>IFERROR('Model opční 2 (MF)'!V67*('MF Index'!Z25/'MF Index'!$E25),0)</f>
        <v>0</v>
      </c>
      <c r="W67" s="107">
        <f>IFERROR('Model opční 2 (MF)'!W67*('MF Index'!AA25/'MF Index'!$E25),0)</f>
        <v>0</v>
      </c>
      <c r="X67" s="107">
        <f>IFERROR('Model opční 2 (MF)'!X67*('MF Index'!AB25/'MF Index'!$E25),0)</f>
        <v>0</v>
      </c>
      <c r="Y67" s="107">
        <f>IFERROR('Model opční 2 (MF)'!Y67*('MF Index'!AC25/'MF Index'!$E25),0)</f>
        <v>0</v>
      </c>
      <c r="Z67" s="107">
        <f>IFERROR('Model opční 2 (MF)'!Z67*('MF Index'!AD25/'MF Index'!$E25),0)</f>
        <v>0</v>
      </c>
      <c r="AA67" s="107">
        <f>IFERROR('Model opční 2 (MF)'!AA67*('MF Index'!AE25/'MF Index'!$E25),0)</f>
        <v>0</v>
      </c>
      <c r="AB67" s="107">
        <f>IFERROR('Model opční 2 (MF)'!AB67*('MF Index'!AF25/'MF Index'!$E25),0)</f>
        <v>0</v>
      </c>
      <c r="AC67" s="107">
        <f>IFERROR('Model opční 2 (MF)'!AC67*('MF Index'!AG25/'MF Index'!$E25),0)</f>
        <v>0</v>
      </c>
      <c r="AD67" s="107">
        <f>IFERROR('Model opční 2 (MF)'!AD67*('MF Index'!AH25/'MF Index'!$E25),0)</f>
        <v>0</v>
      </c>
      <c r="AE67" s="107">
        <f>IFERROR('Model opční 2 (MF)'!AE67*('MF Index'!AI25/'MF Index'!$E25),0)</f>
        <v>0</v>
      </c>
      <c r="AF67" s="107">
        <f>IFERROR('Model opční 2 (MF)'!AF67*('MF Index'!AJ25/'MF Index'!$E25),0)</f>
        <v>0</v>
      </c>
      <c r="AG67" s="107">
        <f>IFERROR('Model opční 2 (MF)'!AG67*('MF Index'!AK25/'MF Index'!$E25),0)</f>
        <v>0</v>
      </c>
      <c r="AH67" s="107">
        <f>IFERROR('Model opční 2 (MF)'!AH67*('MF Index'!AL25/'MF Index'!$E25),0)</f>
        <v>0</v>
      </c>
      <c r="AI67" s="107">
        <f>IFERROR('Model opční 2 (MF)'!AI67*('MF Index'!AM25/'MF Index'!$E25),0)</f>
        <v>0</v>
      </c>
      <c r="AJ67" s="107">
        <f>IFERROR('Model opční 2 (MF)'!AJ67*('MF Index'!AN25/'MF Index'!$E25),0)</f>
        <v>0</v>
      </c>
      <c r="AK67" s="107">
        <f>IFERROR('Model opční 2 (MF)'!AK67*('MF Index'!AO25/'MF Index'!$E25),0)</f>
        <v>0</v>
      </c>
      <c r="AL67" s="24">
        <f t="shared" si="20"/>
        <v>0</v>
      </c>
      <c r="AM67" s="129">
        <f t="shared" si="18"/>
        <v>0</v>
      </c>
      <c r="AN67" s="888">
        <f t="shared" si="22"/>
        <v>0</v>
      </c>
      <c r="AO67" s="888">
        <f t="shared" si="22"/>
        <v>0</v>
      </c>
      <c r="AP67" s="888">
        <f t="shared" si="22"/>
        <v>0</v>
      </c>
      <c r="AQ67" s="889">
        <f t="shared" si="22"/>
        <v>1</v>
      </c>
    </row>
    <row r="68" spans="1:43" ht="14.4" x14ac:dyDescent="0.3">
      <c r="A68" s="4">
        <f t="shared" ref="A68:B80" si="23">IF(A26="","",A26)</f>
        <v>14</v>
      </c>
      <c r="B68" s="45" t="str">
        <f t="shared" si="23"/>
        <v>Provozní režie</v>
      </c>
      <c r="C68" s="340" t="str">
        <f t="shared" si="21"/>
        <v/>
      </c>
      <c r="D68" s="65" t="str">
        <f t="shared" si="21"/>
        <v/>
      </c>
      <c r="E68" s="107">
        <f>IFERROR('Model opční 2 (MF)'!E68*('MF Index'!I26/'MF Index'!$E26),0)</f>
        <v>0</v>
      </c>
      <c r="F68" s="107">
        <f>IFERROR('Model opční 2 (MF)'!F68*('MF Index'!J26/'MF Index'!$E26),0)</f>
        <v>0</v>
      </c>
      <c r="G68" s="107">
        <f>IFERROR('Model opční 2 (MF)'!G68*('MF Index'!K26/'MF Index'!$E26),0)</f>
        <v>0</v>
      </c>
      <c r="H68" s="107">
        <f>IFERROR('Model opční 2 (MF)'!H68*('MF Index'!L26/'MF Index'!$E26),0)</f>
        <v>0</v>
      </c>
      <c r="I68" s="107">
        <f>IFERROR('Model opční 2 (MF)'!I68*('MF Index'!M26/'MF Index'!$E26),0)</f>
        <v>0</v>
      </c>
      <c r="J68" s="107">
        <f>IFERROR('Model opční 2 (MF)'!J68*('MF Index'!N26/'MF Index'!$E26),0)</f>
        <v>0</v>
      </c>
      <c r="K68" s="107">
        <f>IFERROR('Model opční 2 (MF)'!K68*('MF Index'!O26/'MF Index'!$E26),0)</f>
        <v>0</v>
      </c>
      <c r="L68" s="107">
        <f>IFERROR('Model opční 2 (MF)'!L68*('MF Index'!P26/'MF Index'!$E26),0)</f>
        <v>0</v>
      </c>
      <c r="M68" s="107">
        <f>IFERROR('Model opční 2 (MF)'!M68*('MF Index'!Q26/'MF Index'!$E26),0)</f>
        <v>0</v>
      </c>
      <c r="N68" s="107">
        <f>IFERROR('Model opční 2 (MF)'!N68*('MF Index'!R26/'MF Index'!$E26),0)</f>
        <v>0</v>
      </c>
      <c r="O68" s="107">
        <f>IFERROR('Model opční 2 (MF)'!O68*('MF Index'!S26/'MF Index'!$E26),0)</f>
        <v>0</v>
      </c>
      <c r="P68" s="107">
        <f>IFERROR('Model opční 2 (MF)'!P68*('MF Index'!T26/'MF Index'!$E26),0)</f>
        <v>0</v>
      </c>
      <c r="Q68" s="107">
        <f>IFERROR('Model opční 2 (MF)'!Q68*('MF Index'!U26/'MF Index'!$E26),0)</f>
        <v>0</v>
      </c>
      <c r="R68" s="107">
        <f>IFERROR('Model opční 2 (MF)'!R68*('MF Index'!V26/'MF Index'!$E26),0)</f>
        <v>0</v>
      </c>
      <c r="S68" s="107">
        <f>IFERROR('Model opční 2 (MF)'!S68*('MF Index'!W26/'MF Index'!$E26),0)</f>
        <v>0</v>
      </c>
      <c r="T68" s="107">
        <f>IFERROR('Model opční 2 (MF)'!T68*('MF Index'!X26/'MF Index'!$E26),0)</f>
        <v>0</v>
      </c>
      <c r="U68" s="107">
        <f>IFERROR('Model opční 2 (MF)'!U68*('MF Index'!Y26/'MF Index'!$E26),0)</f>
        <v>0</v>
      </c>
      <c r="V68" s="107">
        <f>IFERROR('Model opční 2 (MF)'!V68*('MF Index'!Z26/'MF Index'!$E26),0)</f>
        <v>0</v>
      </c>
      <c r="W68" s="107">
        <f>IFERROR('Model opční 2 (MF)'!W68*('MF Index'!AA26/'MF Index'!$E26),0)</f>
        <v>0</v>
      </c>
      <c r="X68" s="107">
        <f>IFERROR('Model opční 2 (MF)'!X68*('MF Index'!AB26/'MF Index'!$E26),0)</f>
        <v>0</v>
      </c>
      <c r="Y68" s="107">
        <f>IFERROR('Model opční 2 (MF)'!Y68*('MF Index'!AC26/'MF Index'!$E26),0)</f>
        <v>0</v>
      </c>
      <c r="Z68" s="107">
        <f>IFERROR('Model opční 2 (MF)'!Z68*('MF Index'!AD26/'MF Index'!$E26),0)</f>
        <v>0</v>
      </c>
      <c r="AA68" s="107">
        <f>IFERROR('Model opční 2 (MF)'!AA68*('MF Index'!AE26/'MF Index'!$E26),0)</f>
        <v>0</v>
      </c>
      <c r="AB68" s="107">
        <f>IFERROR('Model opční 2 (MF)'!AB68*('MF Index'!AF26/'MF Index'!$E26),0)</f>
        <v>0</v>
      </c>
      <c r="AC68" s="107">
        <f>IFERROR('Model opční 2 (MF)'!AC68*('MF Index'!AG26/'MF Index'!$E26),0)</f>
        <v>0</v>
      </c>
      <c r="AD68" s="107">
        <f>IFERROR('Model opční 2 (MF)'!AD68*('MF Index'!AH26/'MF Index'!$E26),0)</f>
        <v>0</v>
      </c>
      <c r="AE68" s="107">
        <f>IFERROR('Model opční 2 (MF)'!AE68*('MF Index'!AI26/'MF Index'!$E26),0)</f>
        <v>0</v>
      </c>
      <c r="AF68" s="107">
        <f>IFERROR('Model opční 2 (MF)'!AF68*('MF Index'!AJ26/'MF Index'!$E26),0)</f>
        <v>0</v>
      </c>
      <c r="AG68" s="107">
        <f>IFERROR('Model opční 2 (MF)'!AG68*('MF Index'!AK26/'MF Index'!$E26),0)</f>
        <v>0</v>
      </c>
      <c r="AH68" s="107">
        <f>IFERROR('Model opční 2 (MF)'!AH68*('MF Index'!AL26/'MF Index'!$E26),0)</f>
        <v>0</v>
      </c>
      <c r="AI68" s="107">
        <f>IFERROR('Model opční 2 (MF)'!AI68*('MF Index'!AM26/'MF Index'!$E26),0)</f>
        <v>0</v>
      </c>
      <c r="AJ68" s="107">
        <f>IFERROR('Model opční 2 (MF)'!AJ68*('MF Index'!AN26/'MF Index'!$E26),0)</f>
        <v>0</v>
      </c>
      <c r="AK68" s="107">
        <f>IFERROR('Model opční 2 (MF)'!AK68*('MF Index'!AO26/'MF Index'!$E26),0)</f>
        <v>0</v>
      </c>
      <c r="AL68" s="24">
        <f t="shared" si="20"/>
        <v>0</v>
      </c>
      <c r="AM68" s="129">
        <f t="shared" si="18"/>
        <v>0</v>
      </c>
      <c r="AN68" s="888">
        <f t="shared" si="22"/>
        <v>0</v>
      </c>
      <c r="AO68" s="888">
        <f t="shared" si="22"/>
        <v>0</v>
      </c>
      <c r="AP68" s="888">
        <f t="shared" si="22"/>
        <v>0</v>
      </c>
      <c r="AQ68" s="889">
        <f t="shared" si="22"/>
        <v>1</v>
      </c>
    </row>
    <row r="69" spans="1:43" ht="14.4" x14ac:dyDescent="0.3">
      <c r="A69" s="4">
        <f t="shared" si="23"/>
        <v>15</v>
      </c>
      <c r="B69" s="45" t="str">
        <f t="shared" si="23"/>
        <v>Správní režie</v>
      </c>
      <c r="C69" s="340" t="str">
        <f t="shared" si="21"/>
        <v/>
      </c>
      <c r="D69" s="65" t="str">
        <f t="shared" si="21"/>
        <v/>
      </c>
      <c r="E69" s="107">
        <f>IFERROR('Model opční 2 (MF)'!E69*('MF Index'!I27/'MF Index'!$E27),0)</f>
        <v>0</v>
      </c>
      <c r="F69" s="107">
        <f>IFERROR('Model opční 2 (MF)'!F69*('MF Index'!J27/'MF Index'!$E27),0)</f>
        <v>0</v>
      </c>
      <c r="G69" s="107">
        <f>IFERROR('Model opční 2 (MF)'!G69*('MF Index'!K27/'MF Index'!$E27),0)</f>
        <v>0</v>
      </c>
      <c r="H69" s="107">
        <f>IFERROR('Model opční 2 (MF)'!H69*('MF Index'!L27/'MF Index'!$E27),0)</f>
        <v>0</v>
      </c>
      <c r="I69" s="107">
        <f>IFERROR('Model opční 2 (MF)'!I69*('MF Index'!M27/'MF Index'!$E27),0)</f>
        <v>0</v>
      </c>
      <c r="J69" s="107">
        <f>IFERROR('Model opční 2 (MF)'!J69*('MF Index'!N27/'MF Index'!$E27),0)</f>
        <v>0</v>
      </c>
      <c r="K69" s="107">
        <f>IFERROR('Model opční 2 (MF)'!K69*('MF Index'!O27/'MF Index'!$E27),0)</f>
        <v>0</v>
      </c>
      <c r="L69" s="107">
        <f>IFERROR('Model opční 2 (MF)'!L69*('MF Index'!P27/'MF Index'!$E27),0)</f>
        <v>0</v>
      </c>
      <c r="M69" s="107">
        <f>IFERROR('Model opční 2 (MF)'!M69*('MF Index'!Q27/'MF Index'!$E27),0)</f>
        <v>0</v>
      </c>
      <c r="N69" s="107">
        <f>IFERROR('Model opční 2 (MF)'!N69*('MF Index'!R27/'MF Index'!$E27),0)</f>
        <v>0</v>
      </c>
      <c r="O69" s="107">
        <f>IFERROR('Model opční 2 (MF)'!O69*('MF Index'!S27/'MF Index'!$E27),0)</f>
        <v>0</v>
      </c>
      <c r="P69" s="107">
        <f>IFERROR('Model opční 2 (MF)'!P69*('MF Index'!T27/'MF Index'!$E27),0)</f>
        <v>0</v>
      </c>
      <c r="Q69" s="107">
        <f>IFERROR('Model opční 2 (MF)'!Q69*('MF Index'!U27/'MF Index'!$E27),0)</f>
        <v>0</v>
      </c>
      <c r="R69" s="107">
        <f>IFERROR('Model opční 2 (MF)'!R69*('MF Index'!V27/'MF Index'!$E27),0)</f>
        <v>0</v>
      </c>
      <c r="S69" s="107">
        <f>IFERROR('Model opční 2 (MF)'!S69*('MF Index'!W27/'MF Index'!$E27),0)</f>
        <v>0</v>
      </c>
      <c r="T69" s="107">
        <f>IFERROR('Model opční 2 (MF)'!T69*('MF Index'!X27/'MF Index'!$E27),0)</f>
        <v>0</v>
      </c>
      <c r="U69" s="107">
        <f>IFERROR('Model opční 2 (MF)'!U69*('MF Index'!Y27/'MF Index'!$E27),0)</f>
        <v>0</v>
      </c>
      <c r="V69" s="107">
        <f>IFERROR('Model opční 2 (MF)'!V69*('MF Index'!Z27/'MF Index'!$E27),0)</f>
        <v>0</v>
      </c>
      <c r="W69" s="107">
        <f>IFERROR('Model opční 2 (MF)'!W69*('MF Index'!AA27/'MF Index'!$E27),0)</f>
        <v>0</v>
      </c>
      <c r="X69" s="107">
        <f>IFERROR('Model opční 2 (MF)'!X69*('MF Index'!AB27/'MF Index'!$E27),0)</f>
        <v>0</v>
      </c>
      <c r="Y69" s="107">
        <f>IFERROR('Model opční 2 (MF)'!Y69*('MF Index'!AC27/'MF Index'!$E27),0)</f>
        <v>0</v>
      </c>
      <c r="Z69" s="107">
        <f>IFERROR('Model opční 2 (MF)'!Z69*('MF Index'!AD27/'MF Index'!$E27),0)</f>
        <v>0</v>
      </c>
      <c r="AA69" s="107">
        <f>IFERROR('Model opční 2 (MF)'!AA69*('MF Index'!AE27/'MF Index'!$E27),0)</f>
        <v>0</v>
      </c>
      <c r="AB69" s="107">
        <f>IFERROR('Model opční 2 (MF)'!AB69*('MF Index'!AF27/'MF Index'!$E27),0)</f>
        <v>0</v>
      </c>
      <c r="AC69" s="107">
        <f>IFERROR('Model opční 2 (MF)'!AC69*('MF Index'!AG27/'MF Index'!$E27),0)</f>
        <v>0</v>
      </c>
      <c r="AD69" s="107">
        <f>IFERROR('Model opční 2 (MF)'!AD69*('MF Index'!AH27/'MF Index'!$E27),0)</f>
        <v>0</v>
      </c>
      <c r="AE69" s="107">
        <f>IFERROR('Model opční 2 (MF)'!AE69*('MF Index'!AI27/'MF Index'!$E27),0)</f>
        <v>0</v>
      </c>
      <c r="AF69" s="107">
        <f>IFERROR('Model opční 2 (MF)'!AF69*('MF Index'!AJ27/'MF Index'!$E27),0)</f>
        <v>0</v>
      </c>
      <c r="AG69" s="107">
        <f>IFERROR('Model opční 2 (MF)'!AG69*('MF Index'!AK27/'MF Index'!$E27),0)</f>
        <v>0</v>
      </c>
      <c r="AH69" s="107">
        <f>IFERROR('Model opční 2 (MF)'!AH69*('MF Index'!AL27/'MF Index'!$E27),0)</f>
        <v>0</v>
      </c>
      <c r="AI69" s="107">
        <f>IFERROR('Model opční 2 (MF)'!AI69*('MF Index'!AM27/'MF Index'!$E27),0)</f>
        <v>0</v>
      </c>
      <c r="AJ69" s="107">
        <f>IFERROR('Model opční 2 (MF)'!AJ69*('MF Index'!AN27/'MF Index'!$E27),0)</f>
        <v>0</v>
      </c>
      <c r="AK69" s="107">
        <f>IFERROR('Model opční 2 (MF)'!AK69*('MF Index'!AO27/'MF Index'!$E27),0)</f>
        <v>0</v>
      </c>
      <c r="AL69" s="24">
        <f t="shared" si="20"/>
        <v>0</v>
      </c>
      <c r="AM69" s="129">
        <f t="shared" si="18"/>
        <v>0</v>
      </c>
      <c r="AN69" s="888">
        <f t="shared" si="22"/>
        <v>0</v>
      </c>
      <c r="AO69" s="888">
        <f t="shared" si="22"/>
        <v>0</v>
      </c>
      <c r="AP69" s="888">
        <f t="shared" si="22"/>
        <v>0</v>
      </c>
      <c r="AQ69" s="889">
        <f t="shared" si="22"/>
        <v>1</v>
      </c>
    </row>
    <row r="70" spans="1:43" ht="14.4" x14ac:dyDescent="0.3">
      <c r="A70" s="9">
        <f t="shared" si="23"/>
        <v>16</v>
      </c>
      <c r="B70" s="67" t="str">
        <f t="shared" si="23"/>
        <v>Zisk</v>
      </c>
      <c r="C70" s="341" t="str">
        <f t="shared" si="21"/>
        <v/>
      </c>
      <c r="D70" s="68" t="str">
        <f t="shared" si="21"/>
        <v/>
      </c>
      <c r="E70" s="107">
        <f>IFERROR('Model opční 2 (MF)'!E70*('MF Index'!I28/'MF Index'!$E28),0)</f>
        <v>0</v>
      </c>
      <c r="F70" s="107">
        <f>IFERROR('Model opční 2 (MF)'!F70*('MF Index'!J28/'MF Index'!$E28),0)</f>
        <v>0</v>
      </c>
      <c r="G70" s="107">
        <f>IFERROR('Model opční 2 (MF)'!G70*('MF Index'!K28/'MF Index'!$E28),0)</f>
        <v>0</v>
      </c>
      <c r="H70" s="107">
        <f>IFERROR('Model opční 2 (MF)'!H70*('MF Index'!L28/'MF Index'!$E28),0)</f>
        <v>0</v>
      </c>
      <c r="I70" s="107">
        <f>IFERROR('Model opční 2 (MF)'!I70*('MF Index'!M28/'MF Index'!$E28),0)</f>
        <v>0</v>
      </c>
      <c r="J70" s="107">
        <f>IFERROR('Model opční 2 (MF)'!J70*('MF Index'!N28/'MF Index'!$E28),0)</f>
        <v>0</v>
      </c>
      <c r="K70" s="107">
        <f>IFERROR('Model opční 2 (MF)'!K70*('MF Index'!O28/'MF Index'!$E28),0)</f>
        <v>0</v>
      </c>
      <c r="L70" s="107">
        <f>IFERROR('Model opční 2 (MF)'!L70*('MF Index'!P28/'MF Index'!$E28),0)</f>
        <v>0</v>
      </c>
      <c r="M70" s="107">
        <f>IFERROR('Model opční 2 (MF)'!M70*('MF Index'!Q28/'MF Index'!$E28),0)</f>
        <v>0</v>
      </c>
      <c r="N70" s="107">
        <f>IFERROR('Model opční 2 (MF)'!N70*('MF Index'!R28/'MF Index'!$E28),0)</f>
        <v>0</v>
      </c>
      <c r="O70" s="107">
        <f>IFERROR('Model opční 2 (MF)'!O70*('MF Index'!S28/'MF Index'!$E28),0)</f>
        <v>0</v>
      </c>
      <c r="P70" s="107">
        <f>IFERROR('Model opční 2 (MF)'!P70*('MF Index'!T28/'MF Index'!$E28),0)</f>
        <v>0</v>
      </c>
      <c r="Q70" s="107">
        <f>IFERROR('Model opční 2 (MF)'!Q70*('MF Index'!U28/'MF Index'!$E28),0)</f>
        <v>0</v>
      </c>
      <c r="R70" s="107">
        <f>IFERROR('Model opční 2 (MF)'!R70*('MF Index'!V28/'MF Index'!$E28),0)</f>
        <v>0</v>
      </c>
      <c r="S70" s="107">
        <f>IFERROR('Model opční 2 (MF)'!S70*('MF Index'!W28/'MF Index'!$E28),0)</f>
        <v>0</v>
      </c>
      <c r="T70" s="107">
        <f>IFERROR('Model opční 2 (MF)'!T70*('MF Index'!X28/'MF Index'!$E28),0)</f>
        <v>0</v>
      </c>
      <c r="U70" s="107">
        <f>IFERROR('Model opční 2 (MF)'!U70*('MF Index'!Y28/'MF Index'!$E28),0)</f>
        <v>0</v>
      </c>
      <c r="V70" s="107">
        <f>IFERROR('Model opční 2 (MF)'!V70*('MF Index'!Z28/'MF Index'!$E28),0)</f>
        <v>0</v>
      </c>
      <c r="W70" s="107">
        <f>IFERROR('Model opční 2 (MF)'!W70*('MF Index'!AA28/'MF Index'!$E28),0)</f>
        <v>0</v>
      </c>
      <c r="X70" s="107">
        <f>IFERROR('Model opční 2 (MF)'!X70*('MF Index'!AB28/'MF Index'!$E28),0)</f>
        <v>0</v>
      </c>
      <c r="Y70" s="107">
        <f>IFERROR('Model opční 2 (MF)'!Y70*('MF Index'!AC28/'MF Index'!$E28),0)</f>
        <v>0</v>
      </c>
      <c r="Z70" s="107">
        <f>IFERROR('Model opční 2 (MF)'!Z70*('MF Index'!AD28/'MF Index'!$E28),0)</f>
        <v>0</v>
      </c>
      <c r="AA70" s="107">
        <f>IFERROR('Model opční 2 (MF)'!AA70*('MF Index'!AE28/'MF Index'!$E28),0)</f>
        <v>0</v>
      </c>
      <c r="AB70" s="107">
        <f>IFERROR('Model opční 2 (MF)'!AB70*('MF Index'!AF28/'MF Index'!$E28),0)</f>
        <v>0</v>
      </c>
      <c r="AC70" s="107">
        <f>IFERROR('Model opční 2 (MF)'!AC70*('MF Index'!AG28/'MF Index'!$E28),0)</f>
        <v>0</v>
      </c>
      <c r="AD70" s="107">
        <f>IFERROR('Model opční 2 (MF)'!AD70*('MF Index'!AH28/'MF Index'!$E28),0)</f>
        <v>0</v>
      </c>
      <c r="AE70" s="107">
        <f>IFERROR('Model opční 2 (MF)'!AE70*('MF Index'!AI28/'MF Index'!$E28),0)</f>
        <v>0</v>
      </c>
      <c r="AF70" s="107">
        <f>IFERROR('Model opční 2 (MF)'!AF70*('MF Index'!AJ28/'MF Index'!$E28),0)</f>
        <v>0</v>
      </c>
      <c r="AG70" s="107">
        <f>IFERROR('Model opční 2 (MF)'!AG70*('MF Index'!AK28/'MF Index'!$E28),0)</f>
        <v>0</v>
      </c>
      <c r="AH70" s="107">
        <f>IFERROR('Model opční 2 (MF)'!AH70*('MF Index'!AL28/'MF Index'!$E28),0)</f>
        <v>0</v>
      </c>
      <c r="AI70" s="107">
        <f>IFERROR('Model opční 2 (MF)'!AI70*('MF Index'!AM28/'MF Index'!$E28),0)</f>
        <v>0</v>
      </c>
      <c r="AJ70" s="107">
        <f>IFERROR('Model opční 2 (MF)'!AJ70*('MF Index'!AN28/'MF Index'!$E28),0)</f>
        <v>0</v>
      </c>
      <c r="AK70" s="107">
        <f>IFERROR('Model opční 2 (MF)'!AK70*('MF Index'!AO28/'MF Index'!$E28),0)</f>
        <v>0</v>
      </c>
      <c r="AL70" s="24">
        <f t="shared" si="20"/>
        <v>0</v>
      </c>
      <c r="AM70" s="129">
        <f t="shared" si="18"/>
        <v>0</v>
      </c>
      <c r="AN70" s="890">
        <f t="shared" si="22"/>
        <v>0</v>
      </c>
      <c r="AO70" s="888">
        <f t="shared" si="22"/>
        <v>0</v>
      </c>
      <c r="AP70" s="890">
        <f t="shared" si="22"/>
        <v>0</v>
      </c>
      <c r="AQ70" s="891">
        <f t="shared" si="22"/>
        <v>1</v>
      </c>
    </row>
    <row r="71" spans="1:43" ht="15.6" thickBot="1" x14ac:dyDescent="0.4">
      <c r="A71" s="5">
        <f t="shared" si="23"/>
        <v>21</v>
      </c>
      <c r="B71" s="69" t="str">
        <f t="shared" si="23"/>
        <v>Výchozí cena opční 2 indexovaná [tis.Kč]</v>
      </c>
      <c r="C71" s="342" t="str">
        <f>IF(C29="","",C29)</f>
        <v/>
      </c>
      <c r="D71" s="70" t="s">
        <v>582</v>
      </c>
      <c r="E71" s="108">
        <f t="shared" ref="E71:AK71" si="24">SUM(E45:E70)</f>
        <v>0</v>
      </c>
      <c r="F71" s="108">
        <f t="shared" si="24"/>
        <v>0</v>
      </c>
      <c r="G71" s="108">
        <f t="shared" si="24"/>
        <v>0</v>
      </c>
      <c r="H71" s="108">
        <f t="shared" si="24"/>
        <v>0</v>
      </c>
      <c r="I71" s="108">
        <f t="shared" si="24"/>
        <v>0</v>
      </c>
      <c r="J71" s="108">
        <f t="shared" si="24"/>
        <v>0</v>
      </c>
      <c r="K71" s="108">
        <f t="shared" si="24"/>
        <v>0</v>
      </c>
      <c r="L71" s="108">
        <f t="shared" si="24"/>
        <v>0</v>
      </c>
      <c r="M71" s="108">
        <f t="shared" si="24"/>
        <v>0</v>
      </c>
      <c r="N71" s="108">
        <f t="shared" si="24"/>
        <v>0</v>
      </c>
      <c r="O71" s="108">
        <f t="shared" si="24"/>
        <v>0</v>
      </c>
      <c r="P71" s="108">
        <f t="shared" si="24"/>
        <v>0</v>
      </c>
      <c r="Q71" s="108">
        <f t="shared" si="24"/>
        <v>0</v>
      </c>
      <c r="R71" s="108">
        <f t="shared" si="24"/>
        <v>0</v>
      </c>
      <c r="S71" s="108">
        <f t="shared" si="24"/>
        <v>0</v>
      </c>
      <c r="T71" s="108">
        <f t="shared" si="24"/>
        <v>0</v>
      </c>
      <c r="U71" s="108">
        <f t="shared" si="24"/>
        <v>0</v>
      </c>
      <c r="V71" s="108">
        <f t="shared" si="24"/>
        <v>0</v>
      </c>
      <c r="W71" s="108">
        <f t="shared" si="24"/>
        <v>0</v>
      </c>
      <c r="X71" s="108">
        <f t="shared" si="24"/>
        <v>0</v>
      </c>
      <c r="Y71" s="108">
        <f t="shared" si="24"/>
        <v>0</v>
      </c>
      <c r="Z71" s="108">
        <f t="shared" si="24"/>
        <v>0</v>
      </c>
      <c r="AA71" s="108">
        <f t="shared" si="24"/>
        <v>0</v>
      </c>
      <c r="AB71" s="108">
        <f t="shared" si="24"/>
        <v>0</v>
      </c>
      <c r="AC71" s="108">
        <f t="shared" si="24"/>
        <v>0</v>
      </c>
      <c r="AD71" s="108">
        <f t="shared" si="24"/>
        <v>0</v>
      </c>
      <c r="AE71" s="108">
        <f t="shared" si="24"/>
        <v>0</v>
      </c>
      <c r="AF71" s="108">
        <f t="shared" si="24"/>
        <v>0</v>
      </c>
      <c r="AG71" s="108">
        <f t="shared" si="24"/>
        <v>0</v>
      </c>
      <c r="AH71" s="108">
        <f t="shared" si="24"/>
        <v>0</v>
      </c>
      <c r="AI71" s="108">
        <f t="shared" si="24"/>
        <v>0</v>
      </c>
      <c r="AJ71" s="108">
        <f t="shared" si="24"/>
        <v>0</v>
      </c>
      <c r="AK71" s="108">
        <f t="shared" si="24"/>
        <v>0</v>
      </c>
      <c r="AL71" s="27">
        <f t="shared" ref="AL71:AL79" si="25">SUM(E71:AK71)</f>
        <v>0</v>
      </c>
      <c r="AM71" s="130">
        <f t="shared" si="18"/>
        <v>0</v>
      </c>
      <c r="AN71" s="892">
        <f>SUMPRODUCT($AL45:$AL70,AN45:AN70)</f>
        <v>0</v>
      </c>
      <c r="AO71" s="892">
        <f>SUMPRODUCT($AL45:$AL70,AO45:AO70)</f>
        <v>0</v>
      </c>
      <c r="AP71" s="892">
        <f>SUMPRODUCT($AL45:$AL70,AP45:AP70)</f>
        <v>0</v>
      </c>
      <c r="AQ71" s="893">
        <f>SUMPRODUCT($AL45:$AL70,AQ45:AQ70)</f>
        <v>0</v>
      </c>
    </row>
    <row r="72" spans="1:43"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0"/>
      <c r="AM72" s="531"/>
      <c r="AN72" s="894"/>
      <c r="AO72" s="894"/>
      <c r="AP72" s="894"/>
      <c r="AQ72" s="895"/>
    </row>
    <row r="73" spans="1:43"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0"/>
      <c r="AM73" s="541"/>
      <c r="AN73" s="896"/>
      <c r="AO73" s="896"/>
      <c r="AP73" s="896"/>
      <c r="AQ73" s="897"/>
    </row>
    <row r="74" spans="1:43"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0"/>
      <c r="AM74" s="541"/>
      <c r="AN74" s="896"/>
      <c r="AO74" s="896"/>
      <c r="AP74" s="896"/>
      <c r="AQ74" s="897"/>
    </row>
    <row r="75" spans="1:43"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0"/>
      <c r="AM75" s="541"/>
      <c r="AN75" s="896"/>
      <c r="AO75" s="896"/>
      <c r="AP75" s="896"/>
      <c r="AQ75" s="897"/>
    </row>
    <row r="76" spans="1:43"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0"/>
      <c r="AM76" s="541"/>
      <c r="AN76" s="896"/>
      <c r="AO76" s="896"/>
      <c r="AP76" s="896"/>
      <c r="AQ76" s="897"/>
    </row>
    <row r="77" spans="1:43"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897"/>
    </row>
    <row r="78" spans="1:43"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45"/>
      <c r="AN78" s="898"/>
      <c r="AO78" s="898"/>
      <c r="AP78" s="898"/>
      <c r="AQ78" s="899"/>
    </row>
    <row r="79" spans="1:43" ht="15" x14ac:dyDescent="0.35">
      <c r="A79" s="9">
        <f t="shared" si="23"/>
        <v>26</v>
      </c>
      <c r="B79" s="67" t="str">
        <f t="shared" si="23"/>
        <v>Výchozí dopravní výkon opční 2 [tis.vlkm]</v>
      </c>
      <c r="C79" s="67"/>
      <c r="D79" s="76" t="s">
        <v>469</v>
      </c>
      <c r="E79" s="109">
        <f>'Provoz opční 2'!C15</f>
        <v>0</v>
      </c>
      <c r="F79" s="109">
        <f>'Provoz opční 2'!D15</f>
        <v>0</v>
      </c>
      <c r="G79" s="109">
        <f>'Provoz opční 2'!E15</f>
        <v>0</v>
      </c>
      <c r="H79" s="109">
        <f>'Provoz opční 2'!F15</f>
        <v>0</v>
      </c>
      <c r="I79" s="109">
        <f>'Provoz opční 2'!G15</f>
        <v>0</v>
      </c>
      <c r="J79" s="109">
        <f>'Provoz opční 2'!H15</f>
        <v>0</v>
      </c>
      <c r="K79" s="109">
        <f>'Provoz opční 2'!I15</f>
        <v>340417.69999999995</v>
      </c>
      <c r="L79" s="109">
        <f>'Provoz opční 2'!J15</f>
        <v>727263.79999999993</v>
      </c>
      <c r="M79" s="109">
        <f>'Provoz opční 2'!K15</f>
        <v>727263.79999999993</v>
      </c>
      <c r="N79" s="109">
        <f>'Provoz opční 2'!L15</f>
        <v>727263.79999999993</v>
      </c>
      <c r="O79" s="109">
        <f>'Provoz opční 2'!M15</f>
        <v>727263.79999999993</v>
      </c>
      <c r="P79" s="109">
        <f>'Provoz opční 2'!N15</f>
        <v>727263.79999999993</v>
      </c>
      <c r="Q79" s="109">
        <f>'Provoz opční 2'!O15</f>
        <v>727263.79999999993</v>
      </c>
      <c r="R79" s="109">
        <f>'Provoz opční 2'!P15</f>
        <v>727263.79999999993</v>
      </c>
      <c r="S79" s="109">
        <f>'Provoz opční 2'!Q15</f>
        <v>727263.79999999993</v>
      </c>
      <c r="T79" s="109">
        <f>'Provoz opční 2'!R15</f>
        <v>727263.79999999993</v>
      </c>
      <c r="U79" s="109">
        <f>'Provoz opční 2'!S15</f>
        <v>727263.79999999993</v>
      </c>
      <c r="V79" s="109">
        <f>'Provoz opční 2'!T15</f>
        <v>727263.79999999993</v>
      </c>
      <c r="W79" s="109">
        <f>'Provoz opční 2'!U15</f>
        <v>727263.79999999993</v>
      </c>
      <c r="X79" s="109">
        <f>'Provoz opční 2'!V15</f>
        <v>727263.79999999993</v>
      </c>
      <c r="Y79" s="109">
        <f>'Provoz opční 2'!W15</f>
        <v>727263.79999999993</v>
      </c>
      <c r="Z79" s="109">
        <f>'Provoz opční 2'!X15</f>
        <v>727263.79999999993</v>
      </c>
      <c r="AA79" s="109">
        <f>'Provoz opční 2'!Y15</f>
        <v>727263.79999999993</v>
      </c>
      <c r="AB79" s="109">
        <f>'Provoz opční 2'!Z15</f>
        <v>727263.79999999993</v>
      </c>
      <c r="AC79" s="109">
        <f>'Provoz opční 2'!AA15</f>
        <v>727263.79999999993</v>
      </c>
      <c r="AD79" s="109">
        <f>'Provoz opční 2'!AB15</f>
        <v>727263.79999999993</v>
      </c>
      <c r="AE79" s="109">
        <f>'Provoz opční 2'!AC15</f>
        <v>727263.79999999993</v>
      </c>
      <c r="AF79" s="109">
        <f>'Provoz opční 2'!AD15</f>
        <v>727263.79999999993</v>
      </c>
      <c r="AG79" s="109">
        <f>'Provoz opční 2'!AE15</f>
        <v>727263.79999999993</v>
      </c>
      <c r="AH79" s="109">
        <f>'Provoz opční 2'!AF15</f>
        <v>727263.79999999993</v>
      </c>
      <c r="AI79" s="109">
        <f>'Provoz opční 2'!AG15</f>
        <v>727263.79999999993</v>
      </c>
      <c r="AJ79" s="109">
        <f>'Provoz opční 2'!AH15</f>
        <v>727263.79999999993</v>
      </c>
      <c r="AK79" s="109">
        <f>'Provoz opční 2'!AI15</f>
        <v>727263.79999999993</v>
      </c>
      <c r="AL79" s="48">
        <f t="shared" si="25"/>
        <v>19249276.500000007</v>
      </c>
      <c r="AM79" s="420" t="s">
        <v>134</v>
      </c>
      <c r="AN79" s="900">
        <f>$AL79</f>
        <v>19249276.500000007</v>
      </c>
      <c r="AO79" s="900">
        <f>$AL79</f>
        <v>19249276.500000007</v>
      </c>
      <c r="AP79" s="900">
        <f t="shared" ref="AP79:AQ79" si="26">$AL79</f>
        <v>19249276.500000007</v>
      </c>
      <c r="AQ79" s="901">
        <f t="shared" si="26"/>
        <v>19249276.500000007</v>
      </c>
    </row>
    <row r="80" spans="1:43" ht="15.6" thickBot="1" x14ac:dyDescent="0.4">
      <c r="A80" s="5">
        <f t="shared" si="23"/>
        <v>27</v>
      </c>
      <c r="B80" s="69" t="str">
        <f t="shared" si="23"/>
        <v>Výchozí jednotková cena opční 2 indexovaná [Kč/vlkm]</v>
      </c>
      <c r="C80" s="69"/>
      <c r="D80" s="70" t="s">
        <v>583</v>
      </c>
      <c r="E80" s="105">
        <f t="shared" ref="E80:AQ80" si="27">IFERROR(E71/E79,0)</f>
        <v>0</v>
      </c>
      <c r="F80" s="105">
        <f t="shared" si="27"/>
        <v>0</v>
      </c>
      <c r="G80" s="105">
        <f t="shared" si="27"/>
        <v>0</v>
      </c>
      <c r="H80" s="105">
        <f t="shared" si="27"/>
        <v>0</v>
      </c>
      <c r="I80" s="105">
        <f t="shared" si="27"/>
        <v>0</v>
      </c>
      <c r="J80" s="105">
        <f t="shared" si="27"/>
        <v>0</v>
      </c>
      <c r="K80" s="105">
        <f t="shared" si="27"/>
        <v>0</v>
      </c>
      <c r="L80" s="105">
        <f t="shared" si="27"/>
        <v>0</v>
      </c>
      <c r="M80" s="105">
        <f t="shared" si="27"/>
        <v>0</v>
      </c>
      <c r="N80" s="105">
        <f t="shared" si="27"/>
        <v>0</v>
      </c>
      <c r="O80" s="105">
        <f t="shared" si="27"/>
        <v>0</v>
      </c>
      <c r="P80" s="105">
        <f t="shared" si="27"/>
        <v>0</v>
      </c>
      <c r="Q80" s="105">
        <f t="shared" si="27"/>
        <v>0</v>
      </c>
      <c r="R80" s="105">
        <f t="shared" si="27"/>
        <v>0</v>
      </c>
      <c r="S80" s="105">
        <f t="shared" si="27"/>
        <v>0</v>
      </c>
      <c r="T80" s="105">
        <f t="shared" si="27"/>
        <v>0</v>
      </c>
      <c r="U80" s="105">
        <f t="shared" si="27"/>
        <v>0</v>
      </c>
      <c r="V80" s="105">
        <f t="shared" si="27"/>
        <v>0</v>
      </c>
      <c r="W80" s="105">
        <f t="shared" si="27"/>
        <v>0</v>
      </c>
      <c r="X80" s="105">
        <f t="shared" si="27"/>
        <v>0</v>
      </c>
      <c r="Y80" s="105">
        <f t="shared" si="27"/>
        <v>0</v>
      </c>
      <c r="Z80" s="105">
        <f t="shared" si="27"/>
        <v>0</v>
      </c>
      <c r="AA80" s="105">
        <f t="shared" si="27"/>
        <v>0</v>
      </c>
      <c r="AB80" s="105">
        <f t="shared" si="27"/>
        <v>0</v>
      </c>
      <c r="AC80" s="105">
        <f t="shared" si="27"/>
        <v>0</v>
      </c>
      <c r="AD80" s="105">
        <f t="shared" si="27"/>
        <v>0</v>
      </c>
      <c r="AE80" s="105">
        <f t="shared" si="27"/>
        <v>0</v>
      </c>
      <c r="AF80" s="105">
        <f t="shared" si="27"/>
        <v>0</v>
      </c>
      <c r="AG80" s="105">
        <f t="shared" si="27"/>
        <v>0</v>
      </c>
      <c r="AH80" s="105">
        <f t="shared" si="27"/>
        <v>0</v>
      </c>
      <c r="AI80" s="105">
        <f t="shared" si="27"/>
        <v>0</v>
      </c>
      <c r="AJ80" s="105">
        <f t="shared" si="27"/>
        <v>0</v>
      </c>
      <c r="AK80" s="105">
        <f t="shared" si="27"/>
        <v>0</v>
      </c>
      <c r="AL80" s="111">
        <f t="shared" si="27"/>
        <v>0</v>
      </c>
      <c r="AM80" s="393" t="s">
        <v>134</v>
      </c>
      <c r="AN80" s="902">
        <f t="shared" si="27"/>
        <v>0</v>
      </c>
      <c r="AO80" s="902">
        <f t="shared" si="27"/>
        <v>0</v>
      </c>
      <c r="AP80" s="902">
        <f t="shared" si="27"/>
        <v>0</v>
      </c>
      <c r="AQ80" s="903">
        <f t="shared" si="27"/>
        <v>0</v>
      </c>
    </row>
    <row r="81" spans="1:43" ht="0" hidden="1" customHeight="1" x14ac:dyDescent="0.3">
      <c r="AN81" s="916"/>
      <c r="AO81" s="916"/>
      <c r="AP81" s="916"/>
      <c r="AQ81" s="916"/>
    </row>
    <row r="82" spans="1:43" ht="0" hidden="1" customHeight="1" x14ac:dyDescent="0.3">
      <c r="AN82" s="916"/>
      <c r="AO82" s="916"/>
      <c r="AP82" s="916"/>
      <c r="AQ82" s="916"/>
    </row>
    <row r="83" spans="1:43" ht="0" hidden="1" customHeight="1" x14ac:dyDescent="0.3">
      <c r="AN83" s="916"/>
      <c r="AO83" s="916"/>
      <c r="AP83" s="916"/>
      <c r="AQ83" s="916"/>
    </row>
    <row r="84" spans="1:43" ht="15" thickBot="1" x14ac:dyDescent="0.35">
      <c r="C84" s="77"/>
      <c r="D84" s="79"/>
      <c r="AL84" s="95"/>
      <c r="AN84" s="916"/>
      <c r="AO84" s="916"/>
      <c r="AP84" s="916"/>
      <c r="AQ84" s="916"/>
    </row>
    <row r="85" spans="1:43" ht="14.4" x14ac:dyDescent="0.3">
      <c r="A85" s="138" t="str">
        <f>A1</f>
        <v>Indexovaný Výchozí finanční model opční 2</v>
      </c>
      <c r="B85" s="138"/>
      <c r="C85" s="139"/>
      <c r="D85" s="139"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98"/>
      <c r="AN85" s="1017" t="s">
        <v>77</v>
      </c>
      <c r="AO85" s="1018"/>
      <c r="AP85" s="1018"/>
      <c r="AQ85" s="1019"/>
    </row>
    <row r="86" spans="1:43" ht="15" thickBot="1" x14ac:dyDescent="0.35">
      <c r="A86" s="6" t="str">
        <f>A2</f>
        <v>Cenová úroveň pro Kalendářní rok [tis.Kč]</v>
      </c>
      <c r="B86" s="60"/>
      <c r="C86" s="40"/>
      <c r="D86" s="61"/>
      <c r="E86" s="7" t="str">
        <f>E2</f>
        <v>XII/29</v>
      </c>
      <c r="F86" s="7" t="str">
        <f t="shared" ref="F86:AK86" si="28">F2</f>
        <v>I-VI/30</v>
      </c>
      <c r="G86" s="7" t="str">
        <f t="shared" si="28"/>
        <v>VI-XII/30</v>
      </c>
      <c r="H86" s="7" t="str">
        <f t="shared" si="28"/>
        <v>XII/30</v>
      </c>
      <c r="I86" s="7">
        <f t="shared" si="28"/>
        <v>2031</v>
      </c>
      <c r="J86" s="7">
        <f t="shared" si="28"/>
        <v>2032</v>
      </c>
      <c r="K86" s="7">
        <f t="shared" si="28"/>
        <v>2033</v>
      </c>
      <c r="L86" s="7">
        <f t="shared" si="28"/>
        <v>2034</v>
      </c>
      <c r="M86" s="7">
        <f t="shared" si="28"/>
        <v>2035</v>
      </c>
      <c r="N86" s="7">
        <f t="shared" si="28"/>
        <v>2036</v>
      </c>
      <c r="O86" s="7">
        <f t="shared" si="28"/>
        <v>2037</v>
      </c>
      <c r="P86" s="7">
        <f t="shared" si="28"/>
        <v>2038</v>
      </c>
      <c r="Q86" s="7">
        <f t="shared" si="28"/>
        <v>2039</v>
      </c>
      <c r="R86" s="7">
        <f t="shared" si="28"/>
        <v>2040</v>
      </c>
      <c r="S86" s="7">
        <f t="shared" si="28"/>
        <v>2041</v>
      </c>
      <c r="T86" s="7">
        <f t="shared" si="28"/>
        <v>2042</v>
      </c>
      <c r="U86" s="7">
        <f t="shared" si="28"/>
        <v>2043</v>
      </c>
      <c r="V86" s="7">
        <f t="shared" si="28"/>
        <v>2044</v>
      </c>
      <c r="W86" s="7">
        <f t="shared" si="28"/>
        <v>2045</v>
      </c>
      <c r="X86" s="7">
        <f t="shared" si="28"/>
        <v>2046</v>
      </c>
      <c r="Y86" s="7">
        <f t="shared" si="28"/>
        <v>2047</v>
      </c>
      <c r="Z86" s="7">
        <f t="shared" si="28"/>
        <v>2048</v>
      </c>
      <c r="AA86" s="7">
        <f t="shared" si="28"/>
        <v>2049</v>
      </c>
      <c r="AB86" s="7">
        <f t="shared" si="28"/>
        <v>2050</v>
      </c>
      <c r="AC86" s="7">
        <f t="shared" si="28"/>
        <v>2051</v>
      </c>
      <c r="AD86" s="7">
        <f t="shared" si="28"/>
        <v>2052</v>
      </c>
      <c r="AE86" s="7">
        <f t="shared" si="28"/>
        <v>2053</v>
      </c>
      <c r="AF86" s="7">
        <f t="shared" si="28"/>
        <v>2054</v>
      </c>
      <c r="AG86" s="7">
        <f t="shared" si="28"/>
        <v>2055</v>
      </c>
      <c r="AH86" s="7">
        <f t="shared" si="28"/>
        <v>2056</v>
      </c>
      <c r="AI86" s="7">
        <f t="shared" si="28"/>
        <v>2057</v>
      </c>
      <c r="AJ86" s="7">
        <f t="shared" si="28"/>
        <v>2058</v>
      </c>
      <c r="AK86" s="7">
        <f t="shared" si="28"/>
        <v>2059</v>
      </c>
      <c r="AL86" s="99" t="s">
        <v>78</v>
      </c>
      <c r="AM86" s="100" t="s">
        <v>79</v>
      </c>
      <c r="AN86" s="884" t="s">
        <v>80</v>
      </c>
      <c r="AO86" s="884" t="s">
        <v>81</v>
      </c>
      <c r="AP86" s="884" t="s">
        <v>82</v>
      </c>
      <c r="AQ86" s="885" t="s">
        <v>83</v>
      </c>
    </row>
    <row r="87" spans="1:43" ht="15" thickTop="1" x14ac:dyDescent="0.3">
      <c r="A87" s="3">
        <f t="shared" ref="A87:D102" si="29">IF(A45="","",A45)</f>
        <v>1</v>
      </c>
      <c r="B87" s="44" t="str">
        <f t="shared" si="29"/>
        <v>Trakční energie a palivo</v>
      </c>
      <c r="C87" s="62">
        <f t="shared" si="29"/>
        <v>1.1000000000000001</v>
      </c>
      <c r="D87" s="63" t="str">
        <f t="shared" si="29"/>
        <v>Elektrická energie</v>
      </c>
      <c r="E87" s="104">
        <f>IFERROR('Model opční 2 (MF)'!E87*('MF Index'!I3/'MF Index'!$E3),0)</f>
        <v>0</v>
      </c>
      <c r="F87" s="104">
        <f>IFERROR('Model opční 2 (MF)'!F87*('MF Index'!J3/'MF Index'!$E3),0)</f>
        <v>0</v>
      </c>
      <c r="G87" s="104">
        <f>IFERROR('Model opční 2 (MF)'!G87*('MF Index'!K3/'MF Index'!$E3),0)</f>
        <v>0</v>
      </c>
      <c r="H87" s="104">
        <f>IFERROR('Model opční 2 (MF)'!H87*('MF Index'!L3/'MF Index'!$E3),0)</f>
        <v>0</v>
      </c>
      <c r="I87" s="104">
        <f>IFERROR('Model opční 2 (MF)'!I87*('MF Index'!M3/'MF Index'!$E3),0)</f>
        <v>0</v>
      </c>
      <c r="J87" s="104">
        <f>IFERROR('Model opční 2 (MF)'!J87*('MF Index'!N3/'MF Index'!$E3),0)</f>
        <v>0</v>
      </c>
      <c r="K87" s="104">
        <f>IFERROR('Model opční 2 (MF)'!K87*('MF Index'!O3/'MF Index'!$E3),0)</f>
        <v>0</v>
      </c>
      <c r="L87" s="104">
        <f>IFERROR('Model opční 2 (MF)'!L87*('MF Index'!P3/'MF Index'!$E3),0)</f>
        <v>0</v>
      </c>
      <c r="M87" s="104">
        <f>IFERROR('Model opční 2 (MF)'!M87*('MF Index'!Q3/'MF Index'!$E3),0)</f>
        <v>0</v>
      </c>
      <c r="N87" s="104">
        <f>IFERROR('Model opční 2 (MF)'!N87*('MF Index'!R3/'MF Index'!$E3),0)</f>
        <v>0</v>
      </c>
      <c r="O87" s="104">
        <f>IFERROR('Model opční 2 (MF)'!O87*('MF Index'!S3/'MF Index'!$E3),0)</f>
        <v>0</v>
      </c>
      <c r="P87" s="104">
        <f>IFERROR('Model opční 2 (MF)'!P87*('MF Index'!T3/'MF Index'!$E3),0)</f>
        <v>0</v>
      </c>
      <c r="Q87" s="104">
        <f>IFERROR('Model opční 2 (MF)'!Q87*('MF Index'!U3/'MF Index'!$E3),0)</f>
        <v>0</v>
      </c>
      <c r="R87" s="104">
        <f>IFERROR('Model opční 2 (MF)'!R87*('MF Index'!V3/'MF Index'!$E3),0)</f>
        <v>0</v>
      </c>
      <c r="S87" s="104">
        <f>IFERROR('Model opční 2 (MF)'!S87*('MF Index'!W3/'MF Index'!$E3),0)</f>
        <v>0</v>
      </c>
      <c r="T87" s="104">
        <f>IFERROR('Model opční 2 (MF)'!T87*('MF Index'!X3/'MF Index'!$E3),0)</f>
        <v>0</v>
      </c>
      <c r="U87" s="104">
        <f>IFERROR('Model opční 2 (MF)'!U87*('MF Index'!Y3/'MF Index'!$E3),0)</f>
        <v>0</v>
      </c>
      <c r="V87" s="104">
        <f>IFERROR('Model opční 2 (MF)'!V87*('MF Index'!Z3/'MF Index'!$E3),0)</f>
        <v>0</v>
      </c>
      <c r="W87" s="104">
        <f>IFERROR('Model opční 2 (MF)'!W87*('MF Index'!AA3/'MF Index'!$E3),0)</f>
        <v>0</v>
      </c>
      <c r="X87" s="104">
        <f>IFERROR('Model opční 2 (MF)'!X87*('MF Index'!AB3/'MF Index'!$E3),0)</f>
        <v>0</v>
      </c>
      <c r="Y87" s="104">
        <f>IFERROR('Model opční 2 (MF)'!Y87*('MF Index'!AC3/'MF Index'!$E3),0)</f>
        <v>0</v>
      </c>
      <c r="Z87" s="104">
        <f>IFERROR('Model opční 2 (MF)'!Z87*('MF Index'!AD3/'MF Index'!$E3),0)</f>
        <v>0</v>
      </c>
      <c r="AA87" s="104">
        <f>IFERROR('Model opční 2 (MF)'!AA87*('MF Index'!AE3/'MF Index'!$E3),0)</f>
        <v>0</v>
      </c>
      <c r="AB87" s="104">
        <f>IFERROR('Model opční 2 (MF)'!AB87*('MF Index'!AF3/'MF Index'!$E3),0)</f>
        <v>0</v>
      </c>
      <c r="AC87" s="104">
        <f>IFERROR('Model opční 2 (MF)'!AC87*('MF Index'!AG3/'MF Index'!$E3),0)</f>
        <v>0</v>
      </c>
      <c r="AD87" s="104">
        <f>IFERROR('Model opční 2 (MF)'!AD87*('MF Index'!AH3/'MF Index'!$E3),0)</f>
        <v>0</v>
      </c>
      <c r="AE87" s="104">
        <f>IFERROR('Model opční 2 (MF)'!AE87*('MF Index'!AI3/'MF Index'!$E3),0)</f>
        <v>0</v>
      </c>
      <c r="AF87" s="104">
        <f>IFERROR('Model opční 2 (MF)'!AF87*('MF Index'!AJ3/'MF Index'!$E3),0)</f>
        <v>0</v>
      </c>
      <c r="AG87" s="104">
        <f>IFERROR('Model opční 2 (MF)'!AG87*('MF Index'!AK3/'MF Index'!$E3),0)</f>
        <v>0</v>
      </c>
      <c r="AH87" s="104">
        <f>IFERROR('Model opční 2 (MF)'!AH87*('MF Index'!AL3/'MF Index'!$E3),0)</f>
        <v>0</v>
      </c>
      <c r="AI87" s="104">
        <f>IFERROR('Model opční 2 (MF)'!AI87*('MF Index'!AM3/'MF Index'!$E3),0)</f>
        <v>0</v>
      </c>
      <c r="AJ87" s="104">
        <f>IFERROR('Model opční 2 (MF)'!AJ87*('MF Index'!AN3/'MF Index'!$E3),0)</f>
        <v>0</v>
      </c>
      <c r="AK87" s="104">
        <f>IFERROR('Model opční 2 (MF)'!AK87*('MF Index'!AO3/'MF Index'!$E3),0)</f>
        <v>0</v>
      </c>
      <c r="AL87" s="20">
        <f>SUM(E87:AK87)</f>
        <v>0</v>
      </c>
      <c r="AM87" s="128">
        <f t="shared" ref="AM87:AM113" si="30">IFERROR(SUMPRODUCT(E87:AK87,E$121:AK$121)/SUM(E$121:AK$121),0)</f>
        <v>0</v>
      </c>
      <c r="AN87" s="886">
        <f t="shared" ref="AN87:AQ102" si="31">AN3</f>
        <v>0</v>
      </c>
      <c r="AO87" s="886">
        <f t="shared" si="31"/>
        <v>0</v>
      </c>
      <c r="AP87" s="886">
        <f t="shared" si="31"/>
        <v>0</v>
      </c>
      <c r="AQ87" s="887">
        <f t="shared" si="31"/>
        <v>1</v>
      </c>
    </row>
    <row r="88" spans="1:43" ht="14.4" x14ac:dyDescent="0.3">
      <c r="A88" s="4" t="str">
        <f t="shared" si="29"/>
        <v/>
      </c>
      <c r="B88" s="45" t="str">
        <f t="shared" si="29"/>
        <v/>
      </c>
      <c r="C88" s="64">
        <f t="shared" si="29"/>
        <v>1.2</v>
      </c>
      <c r="D88" s="65" t="str">
        <f t="shared" si="29"/>
        <v>Motorová nafta</v>
      </c>
      <c r="E88" s="104">
        <f>IFERROR('Model opční 2 (MF)'!E88*('MF Index'!I4/'MF Index'!$E4),0)</f>
        <v>0</v>
      </c>
      <c r="F88" s="104">
        <f>IFERROR('Model opční 2 (MF)'!F88*('MF Index'!J4/'MF Index'!$E4),0)</f>
        <v>0</v>
      </c>
      <c r="G88" s="104">
        <f>IFERROR('Model opční 2 (MF)'!G88*('MF Index'!K4/'MF Index'!$E4),0)</f>
        <v>0</v>
      </c>
      <c r="H88" s="104">
        <f>IFERROR('Model opční 2 (MF)'!H88*('MF Index'!L4/'MF Index'!$E4),0)</f>
        <v>0</v>
      </c>
      <c r="I88" s="104">
        <f>IFERROR('Model opční 2 (MF)'!I88*('MF Index'!M4/'MF Index'!$E4),0)</f>
        <v>0</v>
      </c>
      <c r="J88" s="104">
        <f>IFERROR('Model opční 2 (MF)'!J88*('MF Index'!N4/'MF Index'!$E4),0)</f>
        <v>0</v>
      </c>
      <c r="K88" s="104">
        <f>IFERROR('Model opční 2 (MF)'!K88*('MF Index'!O4/'MF Index'!$E4),0)</f>
        <v>0</v>
      </c>
      <c r="L88" s="104">
        <f>IFERROR('Model opční 2 (MF)'!L88*('MF Index'!P4/'MF Index'!$E4),0)</f>
        <v>0</v>
      </c>
      <c r="M88" s="104">
        <f>IFERROR('Model opční 2 (MF)'!M88*('MF Index'!Q4/'MF Index'!$E4),0)</f>
        <v>0</v>
      </c>
      <c r="N88" s="104">
        <f>IFERROR('Model opční 2 (MF)'!N88*('MF Index'!R4/'MF Index'!$E4),0)</f>
        <v>0</v>
      </c>
      <c r="O88" s="104">
        <f>IFERROR('Model opční 2 (MF)'!O88*('MF Index'!S4/'MF Index'!$E4),0)</f>
        <v>0</v>
      </c>
      <c r="P88" s="104">
        <f>IFERROR('Model opční 2 (MF)'!P88*('MF Index'!T4/'MF Index'!$E4),0)</f>
        <v>0</v>
      </c>
      <c r="Q88" s="104">
        <f>IFERROR('Model opční 2 (MF)'!Q88*('MF Index'!U4/'MF Index'!$E4),0)</f>
        <v>0</v>
      </c>
      <c r="R88" s="104">
        <f>IFERROR('Model opční 2 (MF)'!R88*('MF Index'!V4/'MF Index'!$E4),0)</f>
        <v>0</v>
      </c>
      <c r="S88" s="104">
        <f>IFERROR('Model opční 2 (MF)'!S88*('MF Index'!W4/'MF Index'!$E4),0)</f>
        <v>0</v>
      </c>
      <c r="T88" s="104">
        <f>IFERROR('Model opční 2 (MF)'!T88*('MF Index'!X4/'MF Index'!$E4),0)</f>
        <v>0</v>
      </c>
      <c r="U88" s="104">
        <f>IFERROR('Model opční 2 (MF)'!U88*('MF Index'!Y4/'MF Index'!$E4),0)</f>
        <v>0</v>
      </c>
      <c r="V88" s="104">
        <f>IFERROR('Model opční 2 (MF)'!V88*('MF Index'!Z4/'MF Index'!$E4),0)</f>
        <v>0</v>
      </c>
      <c r="W88" s="104">
        <f>IFERROR('Model opční 2 (MF)'!W88*('MF Index'!AA4/'MF Index'!$E4),0)</f>
        <v>0</v>
      </c>
      <c r="X88" s="104">
        <f>IFERROR('Model opční 2 (MF)'!X88*('MF Index'!AB4/'MF Index'!$E4),0)</f>
        <v>0</v>
      </c>
      <c r="Y88" s="104">
        <f>IFERROR('Model opční 2 (MF)'!Y88*('MF Index'!AC4/'MF Index'!$E4),0)</f>
        <v>0</v>
      </c>
      <c r="Z88" s="104">
        <f>IFERROR('Model opční 2 (MF)'!Z88*('MF Index'!AD4/'MF Index'!$E4),0)</f>
        <v>0</v>
      </c>
      <c r="AA88" s="104">
        <f>IFERROR('Model opční 2 (MF)'!AA88*('MF Index'!AE4/'MF Index'!$E4),0)</f>
        <v>0</v>
      </c>
      <c r="AB88" s="104">
        <f>IFERROR('Model opční 2 (MF)'!AB88*('MF Index'!AF4/'MF Index'!$E4),0)</f>
        <v>0</v>
      </c>
      <c r="AC88" s="104">
        <f>IFERROR('Model opční 2 (MF)'!AC88*('MF Index'!AG4/'MF Index'!$E4),0)</f>
        <v>0</v>
      </c>
      <c r="AD88" s="104">
        <f>IFERROR('Model opční 2 (MF)'!AD88*('MF Index'!AH4/'MF Index'!$E4),0)</f>
        <v>0</v>
      </c>
      <c r="AE88" s="104">
        <f>IFERROR('Model opční 2 (MF)'!AE88*('MF Index'!AI4/'MF Index'!$E4),0)</f>
        <v>0</v>
      </c>
      <c r="AF88" s="104">
        <f>IFERROR('Model opční 2 (MF)'!AF88*('MF Index'!AJ4/'MF Index'!$E4),0)</f>
        <v>0</v>
      </c>
      <c r="AG88" s="104">
        <f>IFERROR('Model opční 2 (MF)'!AG88*('MF Index'!AK4/'MF Index'!$E4),0)</f>
        <v>0</v>
      </c>
      <c r="AH88" s="104">
        <f>IFERROR('Model opční 2 (MF)'!AH88*('MF Index'!AL4/'MF Index'!$E4),0)</f>
        <v>0</v>
      </c>
      <c r="AI88" s="104">
        <f>IFERROR('Model opční 2 (MF)'!AI88*('MF Index'!AM4/'MF Index'!$E4),0)</f>
        <v>0</v>
      </c>
      <c r="AJ88" s="104">
        <f>IFERROR('Model opční 2 (MF)'!AJ88*('MF Index'!AN4/'MF Index'!$E4),0)</f>
        <v>0</v>
      </c>
      <c r="AK88" s="104">
        <f>IFERROR('Model opční 2 (MF)'!AK88*('MF Index'!AO4/'MF Index'!$E4),0)</f>
        <v>0</v>
      </c>
      <c r="AL88" s="24">
        <f t="shared" ref="AL88:AL112" si="32">SUM(E88:AK88)</f>
        <v>0</v>
      </c>
      <c r="AM88" s="129">
        <f t="shared" si="30"/>
        <v>0</v>
      </c>
      <c r="AN88" s="888">
        <f t="shared" si="31"/>
        <v>0</v>
      </c>
      <c r="AO88" s="888">
        <f t="shared" si="31"/>
        <v>0</v>
      </c>
      <c r="AP88" s="888">
        <f t="shared" si="31"/>
        <v>0</v>
      </c>
      <c r="AQ88" s="889">
        <f t="shared" si="31"/>
        <v>1</v>
      </c>
    </row>
    <row r="89" spans="1:43" ht="14.4" x14ac:dyDescent="0.3">
      <c r="A89" s="4">
        <f t="shared" si="29"/>
        <v>2</v>
      </c>
      <c r="B89" s="45" t="str">
        <f t="shared" si="29"/>
        <v>Netrakční energie a palivo</v>
      </c>
      <c r="C89" s="64" t="str">
        <f t="shared" si="29"/>
        <v/>
      </c>
      <c r="D89" s="65" t="str">
        <f t="shared" si="29"/>
        <v/>
      </c>
      <c r="E89" s="104">
        <f>IFERROR('Model opční 2 (MF)'!E89*('MF Index'!I5/'MF Index'!$E5),0)</f>
        <v>0</v>
      </c>
      <c r="F89" s="104">
        <f>IFERROR('Model opční 2 (MF)'!F89*('MF Index'!J5/'MF Index'!$E5),0)</f>
        <v>0</v>
      </c>
      <c r="G89" s="104">
        <f>IFERROR('Model opční 2 (MF)'!G89*('MF Index'!K5/'MF Index'!$E5),0)</f>
        <v>0</v>
      </c>
      <c r="H89" s="104">
        <f>IFERROR('Model opční 2 (MF)'!H89*('MF Index'!L5/'MF Index'!$E5),0)</f>
        <v>0</v>
      </c>
      <c r="I89" s="104">
        <f>IFERROR('Model opční 2 (MF)'!I89*('MF Index'!M5/'MF Index'!$E5),0)</f>
        <v>0</v>
      </c>
      <c r="J89" s="104">
        <f>IFERROR('Model opční 2 (MF)'!J89*('MF Index'!N5/'MF Index'!$E5),0)</f>
        <v>0</v>
      </c>
      <c r="K89" s="104">
        <f>IFERROR('Model opční 2 (MF)'!K89*('MF Index'!O5/'MF Index'!$E5),0)</f>
        <v>0</v>
      </c>
      <c r="L89" s="104">
        <f>IFERROR('Model opční 2 (MF)'!L89*('MF Index'!P5/'MF Index'!$E5),0)</f>
        <v>0</v>
      </c>
      <c r="M89" s="104">
        <f>IFERROR('Model opční 2 (MF)'!M89*('MF Index'!Q5/'MF Index'!$E5),0)</f>
        <v>0</v>
      </c>
      <c r="N89" s="104">
        <f>IFERROR('Model opční 2 (MF)'!N89*('MF Index'!R5/'MF Index'!$E5),0)</f>
        <v>0</v>
      </c>
      <c r="O89" s="104">
        <f>IFERROR('Model opční 2 (MF)'!O89*('MF Index'!S5/'MF Index'!$E5),0)</f>
        <v>0</v>
      </c>
      <c r="P89" s="104">
        <f>IFERROR('Model opční 2 (MF)'!P89*('MF Index'!T5/'MF Index'!$E5),0)</f>
        <v>0</v>
      </c>
      <c r="Q89" s="104">
        <f>IFERROR('Model opční 2 (MF)'!Q89*('MF Index'!U5/'MF Index'!$E5),0)</f>
        <v>0</v>
      </c>
      <c r="R89" s="104">
        <f>IFERROR('Model opční 2 (MF)'!R89*('MF Index'!V5/'MF Index'!$E5),0)</f>
        <v>0</v>
      </c>
      <c r="S89" s="104">
        <f>IFERROR('Model opční 2 (MF)'!S89*('MF Index'!W5/'MF Index'!$E5),0)</f>
        <v>0</v>
      </c>
      <c r="T89" s="104">
        <f>IFERROR('Model opční 2 (MF)'!T89*('MF Index'!X5/'MF Index'!$E5),0)</f>
        <v>0</v>
      </c>
      <c r="U89" s="104">
        <f>IFERROR('Model opční 2 (MF)'!U89*('MF Index'!Y5/'MF Index'!$E5),0)</f>
        <v>0</v>
      </c>
      <c r="V89" s="104">
        <f>IFERROR('Model opční 2 (MF)'!V89*('MF Index'!Z5/'MF Index'!$E5),0)</f>
        <v>0</v>
      </c>
      <c r="W89" s="104">
        <f>IFERROR('Model opční 2 (MF)'!W89*('MF Index'!AA5/'MF Index'!$E5),0)</f>
        <v>0</v>
      </c>
      <c r="X89" s="104">
        <f>IFERROR('Model opční 2 (MF)'!X89*('MF Index'!AB5/'MF Index'!$E5),0)</f>
        <v>0</v>
      </c>
      <c r="Y89" s="104">
        <f>IFERROR('Model opční 2 (MF)'!Y89*('MF Index'!AC5/'MF Index'!$E5),0)</f>
        <v>0</v>
      </c>
      <c r="Z89" s="104">
        <f>IFERROR('Model opční 2 (MF)'!Z89*('MF Index'!AD5/'MF Index'!$E5),0)</f>
        <v>0</v>
      </c>
      <c r="AA89" s="104">
        <f>IFERROR('Model opční 2 (MF)'!AA89*('MF Index'!AE5/'MF Index'!$E5),0)</f>
        <v>0</v>
      </c>
      <c r="AB89" s="104">
        <f>IFERROR('Model opční 2 (MF)'!AB89*('MF Index'!AF5/'MF Index'!$E5),0)</f>
        <v>0</v>
      </c>
      <c r="AC89" s="104">
        <f>IFERROR('Model opční 2 (MF)'!AC89*('MF Index'!AG5/'MF Index'!$E5),0)</f>
        <v>0</v>
      </c>
      <c r="AD89" s="104">
        <f>IFERROR('Model opční 2 (MF)'!AD89*('MF Index'!AH5/'MF Index'!$E5),0)</f>
        <v>0</v>
      </c>
      <c r="AE89" s="104">
        <f>IFERROR('Model opční 2 (MF)'!AE89*('MF Index'!AI5/'MF Index'!$E5),0)</f>
        <v>0</v>
      </c>
      <c r="AF89" s="104">
        <f>IFERROR('Model opční 2 (MF)'!AF89*('MF Index'!AJ5/'MF Index'!$E5),0)</f>
        <v>0</v>
      </c>
      <c r="AG89" s="104">
        <f>IFERROR('Model opční 2 (MF)'!AG89*('MF Index'!AK5/'MF Index'!$E5),0)</f>
        <v>0</v>
      </c>
      <c r="AH89" s="104">
        <f>IFERROR('Model opční 2 (MF)'!AH89*('MF Index'!AL5/'MF Index'!$E5),0)</f>
        <v>0</v>
      </c>
      <c r="AI89" s="104">
        <f>IFERROR('Model opční 2 (MF)'!AI89*('MF Index'!AM5/'MF Index'!$E5),0)</f>
        <v>0</v>
      </c>
      <c r="AJ89" s="104">
        <f>IFERROR('Model opční 2 (MF)'!AJ89*('MF Index'!AN5/'MF Index'!$E5),0)</f>
        <v>0</v>
      </c>
      <c r="AK89" s="104">
        <f>IFERROR('Model opční 2 (MF)'!AK89*('MF Index'!AO5/'MF Index'!$E5),0)</f>
        <v>0</v>
      </c>
      <c r="AL89" s="24">
        <f t="shared" si="32"/>
        <v>0</v>
      </c>
      <c r="AM89" s="129">
        <f t="shared" si="30"/>
        <v>0</v>
      </c>
      <c r="AN89" s="888">
        <f t="shared" si="31"/>
        <v>0</v>
      </c>
      <c r="AO89" s="888">
        <f t="shared" si="31"/>
        <v>0</v>
      </c>
      <c r="AP89" s="888">
        <f t="shared" si="31"/>
        <v>0</v>
      </c>
      <c r="AQ89" s="889">
        <f t="shared" si="31"/>
        <v>1</v>
      </c>
    </row>
    <row r="90" spans="1:43" ht="14.4" x14ac:dyDescent="0.3">
      <c r="A90" s="4">
        <f t="shared" si="29"/>
        <v>3</v>
      </c>
      <c r="B90" s="45" t="str">
        <f t="shared" si="29"/>
        <v>Přímý materiál</v>
      </c>
      <c r="C90" s="64" t="str">
        <f t="shared" si="29"/>
        <v/>
      </c>
      <c r="D90" s="65" t="str">
        <f t="shared" si="29"/>
        <v/>
      </c>
      <c r="E90" s="104">
        <f>IFERROR('Model opční 2 (MF)'!E90*('MF Index'!I6/'MF Index'!$E6),0)</f>
        <v>0</v>
      </c>
      <c r="F90" s="104">
        <f>IFERROR('Model opční 2 (MF)'!F90*('MF Index'!J6/'MF Index'!$E6),0)</f>
        <v>0</v>
      </c>
      <c r="G90" s="104">
        <f>IFERROR('Model opční 2 (MF)'!G90*('MF Index'!K6/'MF Index'!$E6),0)</f>
        <v>0</v>
      </c>
      <c r="H90" s="104">
        <f>IFERROR('Model opční 2 (MF)'!H90*('MF Index'!L6/'MF Index'!$E6),0)</f>
        <v>0</v>
      </c>
      <c r="I90" s="104">
        <f>IFERROR('Model opční 2 (MF)'!I90*('MF Index'!M6/'MF Index'!$E6),0)</f>
        <v>0</v>
      </c>
      <c r="J90" s="104">
        <f>IFERROR('Model opční 2 (MF)'!J90*('MF Index'!N6/'MF Index'!$E6),0)</f>
        <v>0</v>
      </c>
      <c r="K90" s="104">
        <f>IFERROR('Model opční 2 (MF)'!K90*('MF Index'!O6/'MF Index'!$E6),0)</f>
        <v>0</v>
      </c>
      <c r="L90" s="104">
        <f>IFERROR('Model opční 2 (MF)'!L90*('MF Index'!P6/'MF Index'!$E6),0)</f>
        <v>0</v>
      </c>
      <c r="M90" s="104">
        <f>IFERROR('Model opční 2 (MF)'!M90*('MF Index'!Q6/'MF Index'!$E6),0)</f>
        <v>0</v>
      </c>
      <c r="N90" s="104">
        <f>IFERROR('Model opční 2 (MF)'!N90*('MF Index'!R6/'MF Index'!$E6),0)</f>
        <v>0</v>
      </c>
      <c r="O90" s="104">
        <f>IFERROR('Model opční 2 (MF)'!O90*('MF Index'!S6/'MF Index'!$E6),0)</f>
        <v>0</v>
      </c>
      <c r="P90" s="104">
        <f>IFERROR('Model opční 2 (MF)'!P90*('MF Index'!T6/'MF Index'!$E6),0)</f>
        <v>0</v>
      </c>
      <c r="Q90" s="104">
        <f>IFERROR('Model opční 2 (MF)'!Q90*('MF Index'!U6/'MF Index'!$E6),0)</f>
        <v>0</v>
      </c>
      <c r="R90" s="104">
        <f>IFERROR('Model opční 2 (MF)'!R90*('MF Index'!V6/'MF Index'!$E6),0)</f>
        <v>0</v>
      </c>
      <c r="S90" s="104">
        <f>IFERROR('Model opční 2 (MF)'!S90*('MF Index'!W6/'MF Index'!$E6),0)</f>
        <v>0</v>
      </c>
      <c r="T90" s="104">
        <f>IFERROR('Model opční 2 (MF)'!T90*('MF Index'!X6/'MF Index'!$E6),0)</f>
        <v>0</v>
      </c>
      <c r="U90" s="104">
        <f>IFERROR('Model opční 2 (MF)'!U90*('MF Index'!Y6/'MF Index'!$E6),0)</f>
        <v>0</v>
      </c>
      <c r="V90" s="104">
        <f>IFERROR('Model opční 2 (MF)'!V90*('MF Index'!Z6/'MF Index'!$E6),0)</f>
        <v>0</v>
      </c>
      <c r="W90" s="104">
        <f>IFERROR('Model opční 2 (MF)'!W90*('MF Index'!AA6/'MF Index'!$E6),0)</f>
        <v>0</v>
      </c>
      <c r="X90" s="104">
        <f>IFERROR('Model opční 2 (MF)'!X90*('MF Index'!AB6/'MF Index'!$E6),0)</f>
        <v>0</v>
      </c>
      <c r="Y90" s="104">
        <f>IFERROR('Model opční 2 (MF)'!Y90*('MF Index'!AC6/'MF Index'!$E6),0)</f>
        <v>0</v>
      </c>
      <c r="Z90" s="104">
        <f>IFERROR('Model opční 2 (MF)'!Z90*('MF Index'!AD6/'MF Index'!$E6),0)</f>
        <v>0</v>
      </c>
      <c r="AA90" s="104">
        <f>IFERROR('Model opční 2 (MF)'!AA90*('MF Index'!AE6/'MF Index'!$E6),0)</f>
        <v>0</v>
      </c>
      <c r="AB90" s="104">
        <f>IFERROR('Model opční 2 (MF)'!AB90*('MF Index'!AF6/'MF Index'!$E6),0)</f>
        <v>0</v>
      </c>
      <c r="AC90" s="104">
        <f>IFERROR('Model opční 2 (MF)'!AC90*('MF Index'!AG6/'MF Index'!$E6),0)</f>
        <v>0</v>
      </c>
      <c r="AD90" s="104">
        <f>IFERROR('Model opční 2 (MF)'!AD90*('MF Index'!AH6/'MF Index'!$E6),0)</f>
        <v>0</v>
      </c>
      <c r="AE90" s="104">
        <f>IFERROR('Model opční 2 (MF)'!AE90*('MF Index'!AI6/'MF Index'!$E6),0)</f>
        <v>0</v>
      </c>
      <c r="AF90" s="104">
        <f>IFERROR('Model opční 2 (MF)'!AF90*('MF Index'!AJ6/'MF Index'!$E6),0)</f>
        <v>0</v>
      </c>
      <c r="AG90" s="104">
        <f>IFERROR('Model opční 2 (MF)'!AG90*('MF Index'!AK6/'MF Index'!$E6),0)</f>
        <v>0</v>
      </c>
      <c r="AH90" s="104">
        <f>IFERROR('Model opční 2 (MF)'!AH90*('MF Index'!AL6/'MF Index'!$E6),0)</f>
        <v>0</v>
      </c>
      <c r="AI90" s="104">
        <f>IFERROR('Model opční 2 (MF)'!AI90*('MF Index'!AM6/'MF Index'!$E6),0)</f>
        <v>0</v>
      </c>
      <c r="AJ90" s="104">
        <f>IFERROR('Model opční 2 (MF)'!AJ90*('MF Index'!AN6/'MF Index'!$E6),0)</f>
        <v>0</v>
      </c>
      <c r="AK90" s="104">
        <f>IFERROR('Model opční 2 (MF)'!AK90*('MF Index'!AO6/'MF Index'!$E6),0)</f>
        <v>0</v>
      </c>
      <c r="AL90" s="24">
        <f t="shared" si="32"/>
        <v>0</v>
      </c>
      <c r="AM90" s="129">
        <f t="shared" si="30"/>
        <v>0</v>
      </c>
      <c r="AN90" s="888">
        <f t="shared" si="31"/>
        <v>0</v>
      </c>
      <c r="AO90" s="888">
        <f t="shared" si="31"/>
        <v>0</v>
      </c>
      <c r="AP90" s="888">
        <f t="shared" si="31"/>
        <v>0</v>
      </c>
      <c r="AQ90" s="889">
        <f t="shared" si="31"/>
        <v>1</v>
      </c>
    </row>
    <row r="91" spans="1:43" ht="14.4" x14ac:dyDescent="0.3">
      <c r="A91" s="4">
        <f t="shared" si="29"/>
        <v>4</v>
      </c>
      <c r="B91" s="45" t="str">
        <f t="shared" si="29"/>
        <v>Opravy a údržba vozidel</v>
      </c>
      <c r="C91" s="64" t="str">
        <f t="shared" si="29"/>
        <v/>
      </c>
      <c r="D91" s="65" t="str">
        <f t="shared" si="29"/>
        <v/>
      </c>
      <c r="E91" s="104">
        <f>IFERROR('Model opční 2 (MF)'!E91*('MF Index'!I7/'MF Index'!$E7),0)</f>
        <v>0</v>
      </c>
      <c r="F91" s="104">
        <f>IFERROR('Model opční 2 (MF)'!F91*('MF Index'!J7/'MF Index'!$E7),0)</f>
        <v>0</v>
      </c>
      <c r="G91" s="104">
        <f>IFERROR('Model opční 2 (MF)'!G91*('MF Index'!K7/'MF Index'!$E7),0)</f>
        <v>0</v>
      </c>
      <c r="H91" s="104">
        <f>IFERROR('Model opční 2 (MF)'!H91*('MF Index'!L7/'MF Index'!$E7),0)</f>
        <v>0</v>
      </c>
      <c r="I91" s="104">
        <f>IFERROR('Model opční 2 (MF)'!I91*('MF Index'!M7/'MF Index'!$E7),0)</f>
        <v>0</v>
      </c>
      <c r="J91" s="104">
        <f>IFERROR('Model opční 2 (MF)'!J91*('MF Index'!N7/'MF Index'!$E7),0)</f>
        <v>0</v>
      </c>
      <c r="K91" s="104">
        <f>IFERROR('Model opční 2 (MF)'!K91*('MF Index'!O7/'MF Index'!$E7),0)</f>
        <v>0</v>
      </c>
      <c r="L91" s="104">
        <f>IFERROR('Model opční 2 (MF)'!L91*('MF Index'!P7/'MF Index'!$E7),0)</f>
        <v>0</v>
      </c>
      <c r="M91" s="104">
        <f>IFERROR('Model opční 2 (MF)'!M91*('MF Index'!Q7/'MF Index'!$E7),0)</f>
        <v>0</v>
      </c>
      <c r="N91" s="104">
        <f>IFERROR('Model opční 2 (MF)'!N91*('MF Index'!R7/'MF Index'!$E7),0)</f>
        <v>0</v>
      </c>
      <c r="O91" s="104">
        <f>IFERROR('Model opční 2 (MF)'!O91*('MF Index'!S7/'MF Index'!$E7),0)</f>
        <v>0</v>
      </c>
      <c r="P91" s="104">
        <f>IFERROR('Model opční 2 (MF)'!P91*('MF Index'!T7/'MF Index'!$E7),0)</f>
        <v>0</v>
      </c>
      <c r="Q91" s="104">
        <f>IFERROR('Model opční 2 (MF)'!Q91*('MF Index'!U7/'MF Index'!$E7),0)</f>
        <v>0</v>
      </c>
      <c r="R91" s="104">
        <f>IFERROR('Model opční 2 (MF)'!R91*('MF Index'!V7/'MF Index'!$E7),0)</f>
        <v>0</v>
      </c>
      <c r="S91" s="104">
        <f>IFERROR('Model opční 2 (MF)'!S91*('MF Index'!W7/'MF Index'!$E7),0)</f>
        <v>0</v>
      </c>
      <c r="T91" s="104">
        <f>IFERROR('Model opční 2 (MF)'!T91*('MF Index'!X7/'MF Index'!$E7),0)</f>
        <v>0</v>
      </c>
      <c r="U91" s="104">
        <f>IFERROR('Model opční 2 (MF)'!U91*('MF Index'!Y7/'MF Index'!$E7),0)</f>
        <v>0</v>
      </c>
      <c r="V91" s="104">
        <f>IFERROR('Model opční 2 (MF)'!V91*('MF Index'!Z7/'MF Index'!$E7),0)</f>
        <v>0</v>
      </c>
      <c r="W91" s="104">
        <f>IFERROR('Model opční 2 (MF)'!W91*('MF Index'!AA7/'MF Index'!$E7),0)</f>
        <v>0</v>
      </c>
      <c r="X91" s="104">
        <f>IFERROR('Model opční 2 (MF)'!X91*('MF Index'!AB7/'MF Index'!$E7),0)</f>
        <v>0</v>
      </c>
      <c r="Y91" s="104">
        <f>IFERROR('Model opční 2 (MF)'!Y91*('MF Index'!AC7/'MF Index'!$E7),0)</f>
        <v>0</v>
      </c>
      <c r="Z91" s="104">
        <f>IFERROR('Model opční 2 (MF)'!Z91*('MF Index'!AD7/'MF Index'!$E7),0)</f>
        <v>0</v>
      </c>
      <c r="AA91" s="104">
        <f>IFERROR('Model opční 2 (MF)'!AA91*('MF Index'!AE7/'MF Index'!$E7),0)</f>
        <v>0</v>
      </c>
      <c r="AB91" s="104">
        <f>IFERROR('Model opční 2 (MF)'!AB91*('MF Index'!AF7/'MF Index'!$E7),0)</f>
        <v>0</v>
      </c>
      <c r="AC91" s="104">
        <f>IFERROR('Model opční 2 (MF)'!AC91*('MF Index'!AG7/'MF Index'!$E7),0)</f>
        <v>0</v>
      </c>
      <c r="AD91" s="104">
        <f>IFERROR('Model opční 2 (MF)'!AD91*('MF Index'!AH7/'MF Index'!$E7),0)</f>
        <v>0</v>
      </c>
      <c r="AE91" s="104">
        <f>IFERROR('Model opční 2 (MF)'!AE91*('MF Index'!AI7/'MF Index'!$E7),0)</f>
        <v>0</v>
      </c>
      <c r="AF91" s="104">
        <f>IFERROR('Model opční 2 (MF)'!AF91*('MF Index'!AJ7/'MF Index'!$E7),0)</f>
        <v>0</v>
      </c>
      <c r="AG91" s="104">
        <f>IFERROR('Model opční 2 (MF)'!AG91*('MF Index'!AK7/'MF Index'!$E7),0)</f>
        <v>0</v>
      </c>
      <c r="AH91" s="104">
        <f>IFERROR('Model opční 2 (MF)'!AH91*('MF Index'!AL7/'MF Index'!$E7),0)</f>
        <v>0</v>
      </c>
      <c r="AI91" s="104">
        <f>IFERROR('Model opční 2 (MF)'!AI91*('MF Index'!AM7/'MF Index'!$E7),0)</f>
        <v>0</v>
      </c>
      <c r="AJ91" s="104">
        <f>IFERROR('Model opční 2 (MF)'!AJ91*('MF Index'!AN7/'MF Index'!$E7),0)</f>
        <v>0</v>
      </c>
      <c r="AK91" s="104">
        <f>IFERROR('Model opční 2 (MF)'!AK91*('MF Index'!AO7/'MF Index'!$E7),0)</f>
        <v>0</v>
      </c>
      <c r="AL91" s="24">
        <f t="shared" si="32"/>
        <v>0</v>
      </c>
      <c r="AM91" s="129">
        <f t="shared" si="30"/>
        <v>0</v>
      </c>
      <c r="AN91" s="888">
        <f t="shared" si="31"/>
        <v>0</v>
      </c>
      <c r="AO91" s="888">
        <f t="shared" si="31"/>
        <v>0</v>
      </c>
      <c r="AP91" s="888">
        <f t="shared" si="31"/>
        <v>0</v>
      </c>
      <c r="AQ91" s="889">
        <f t="shared" si="31"/>
        <v>1</v>
      </c>
    </row>
    <row r="92" spans="1:43" ht="14.4" x14ac:dyDescent="0.3">
      <c r="A92" s="4">
        <f t="shared" si="29"/>
        <v>5</v>
      </c>
      <c r="B92" s="45" t="str">
        <f t="shared" si="29"/>
        <v>Odpisy dlouhodobého majetku</v>
      </c>
      <c r="C92" s="64">
        <f t="shared" si="29"/>
        <v>5.0999999999999996</v>
      </c>
      <c r="D92" s="66" t="str">
        <f t="shared" si="29"/>
        <v>Vozidla</v>
      </c>
      <c r="E92" s="104">
        <f>IFERROR('Model opční 2 (MF)'!E92*('MF Index'!I8/'MF Index'!$E8),0)</f>
        <v>0</v>
      </c>
      <c r="F92" s="104">
        <f>IFERROR('Model opční 2 (MF)'!F92*('MF Index'!J8/'MF Index'!$E8),0)</f>
        <v>0</v>
      </c>
      <c r="G92" s="104">
        <f>IFERROR('Model opční 2 (MF)'!G92*('MF Index'!K8/'MF Index'!$E8),0)</f>
        <v>0</v>
      </c>
      <c r="H92" s="104">
        <f>IFERROR('Model opční 2 (MF)'!H92*('MF Index'!L8/'MF Index'!$E8),0)</f>
        <v>0</v>
      </c>
      <c r="I92" s="104">
        <f>IFERROR('Model opční 2 (MF)'!I92*('MF Index'!M8/'MF Index'!$E8),0)</f>
        <v>0</v>
      </c>
      <c r="J92" s="104">
        <f>IFERROR('Model opční 2 (MF)'!J92*('MF Index'!N8/'MF Index'!$E8),0)</f>
        <v>0</v>
      </c>
      <c r="K92" s="104">
        <f>IFERROR('Model opční 2 (MF)'!K92*('MF Index'!O8/'MF Index'!$E8),0)</f>
        <v>0</v>
      </c>
      <c r="L92" s="104">
        <f>IFERROR('Model opční 2 (MF)'!L92*('MF Index'!P8/'MF Index'!$E8),0)</f>
        <v>0</v>
      </c>
      <c r="M92" s="104">
        <f>IFERROR('Model opční 2 (MF)'!M92*('MF Index'!Q8/'MF Index'!$E8),0)</f>
        <v>0</v>
      </c>
      <c r="N92" s="104">
        <f>IFERROR('Model opční 2 (MF)'!N92*('MF Index'!R8/'MF Index'!$E8),0)</f>
        <v>0</v>
      </c>
      <c r="O92" s="104">
        <f>IFERROR('Model opční 2 (MF)'!O92*('MF Index'!S8/'MF Index'!$E8),0)</f>
        <v>0</v>
      </c>
      <c r="P92" s="104">
        <f>IFERROR('Model opční 2 (MF)'!P92*('MF Index'!T8/'MF Index'!$E8),0)</f>
        <v>0</v>
      </c>
      <c r="Q92" s="104">
        <f>IFERROR('Model opční 2 (MF)'!Q92*('MF Index'!U8/'MF Index'!$E8),0)</f>
        <v>0</v>
      </c>
      <c r="R92" s="104">
        <f>IFERROR('Model opční 2 (MF)'!R92*('MF Index'!V8/'MF Index'!$E8),0)</f>
        <v>0</v>
      </c>
      <c r="S92" s="104">
        <f>IFERROR('Model opční 2 (MF)'!S92*('MF Index'!W8/'MF Index'!$E8),0)</f>
        <v>0</v>
      </c>
      <c r="T92" s="104">
        <f>IFERROR('Model opční 2 (MF)'!T92*('MF Index'!X8/'MF Index'!$E8),0)</f>
        <v>0</v>
      </c>
      <c r="U92" s="104">
        <f>IFERROR('Model opční 2 (MF)'!U92*('MF Index'!Y8/'MF Index'!$E8),0)</f>
        <v>0</v>
      </c>
      <c r="V92" s="104">
        <f>IFERROR('Model opční 2 (MF)'!V92*('MF Index'!Z8/'MF Index'!$E8),0)</f>
        <v>0</v>
      </c>
      <c r="W92" s="104">
        <f>IFERROR('Model opční 2 (MF)'!W92*('MF Index'!AA8/'MF Index'!$E8),0)</f>
        <v>0</v>
      </c>
      <c r="X92" s="104">
        <f>IFERROR('Model opční 2 (MF)'!X92*('MF Index'!AB8/'MF Index'!$E8),0)</f>
        <v>0</v>
      </c>
      <c r="Y92" s="104">
        <f>IFERROR('Model opční 2 (MF)'!Y92*('MF Index'!AC8/'MF Index'!$E8),0)</f>
        <v>0</v>
      </c>
      <c r="Z92" s="104">
        <f>IFERROR('Model opční 2 (MF)'!Z92*('MF Index'!AD8/'MF Index'!$E8),0)</f>
        <v>0</v>
      </c>
      <c r="AA92" s="104">
        <f>IFERROR('Model opční 2 (MF)'!AA92*('MF Index'!AE8/'MF Index'!$E8),0)</f>
        <v>0</v>
      </c>
      <c r="AB92" s="104">
        <f>IFERROR('Model opční 2 (MF)'!AB92*('MF Index'!AF8/'MF Index'!$E8),0)</f>
        <v>0</v>
      </c>
      <c r="AC92" s="104">
        <f>IFERROR('Model opční 2 (MF)'!AC92*('MF Index'!AG8/'MF Index'!$E8),0)</f>
        <v>0</v>
      </c>
      <c r="AD92" s="104">
        <f>IFERROR('Model opční 2 (MF)'!AD92*('MF Index'!AH8/'MF Index'!$E8),0)</f>
        <v>0</v>
      </c>
      <c r="AE92" s="104">
        <f>IFERROR('Model opční 2 (MF)'!AE92*('MF Index'!AI8/'MF Index'!$E8),0)</f>
        <v>0</v>
      </c>
      <c r="AF92" s="104">
        <f>IFERROR('Model opční 2 (MF)'!AF92*('MF Index'!AJ8/'MF Index'!$E8),0)</f>
        <v>0</v>
      </c>
      <c r="AG92" s="104">
        <f>IFERROR('Model opční 2 (MF)'!AG92*('MF Index'!AK8/'MF Index'!$E8),0)</f>
        <v>0</v>
      </c>
      <c r="AH92" s="104">
        <f>IFERROR('Model opční 2 (MF)'!AH92*('MF Index'!AL8/'MF Index'!$E8),0)</f>
        <v>0</v>
      </c>
      <c r="AI92" s="104">
        <f>IFERROR('Model opční 2 (MF)'!AI92*('MF Index'!AM8/'MF Index'!$E8),0)</f>
        <v>0</v>
      </c>
      <c r="AJ92" s="104">
        <f>IFERROR('Model opční 2 (MF)'!AJ92*('MF Index'!AN8/'MF Index'!$E8),0)</f>
        <v>0</v>
      </c>
      <c r="AK92" s="104">
        <f>IFERROR('Model opční 2 (MF)'!AK92*('MF Index'!AO8/'MF Index'!$E8),0)</f>
        <v>0</v>
      </c>
      <c r="AL92" s="24">
        <f t="shared" si="32"/>
        <v>0</v>
      </c>
      <c r="AM92" s="129">
        <f t="shared" si="30"/>
        <v>0</v>
      </c>
      <c r="AN92" s="888">
        <f t="shared" si="31"/>
        <v>0</v>
      </c>
      <c r="AO92" s="888">
        <f t="shared" si="31"/>
        <v>0</v>
      </c>
      <c r="AP92" s="888">
        <f t="shared" si="31"/>
        <v>1</v>
      </c>
      <c r="AQ92" s="889">
        <f t="shared" si="31"/>
        <v>0</v>
      </c>
    </row>
    <row r="93" spans="1:43" ht="14.4" x14ac:dyDescent="0.3">
      <c r="A93" s="4" t="str">
        <f t="shared" si="29"/>
        <v/>
      </c>
      <c r="B93" s="45" t="str">
        <f t="shared" si="29"/>
        <v/>
      </c>
      <c r="C93" s="64">
        <f t="shared" si="29"/>
        <v>5.2</v>
      </c>
      <c r="D93" s="66" t="str">
        <f t="shared" si="29"/>
        <v>Ostatní</v>
      </c>
      <c r="E93" s="104">
        <f>IFERROR('Model opční 2 (MF)'!E93*('MF Index'!I9/'MF Index'!$E9),0)</f>
        <v>0</v>
      </c>
      <c r="F93" s="104">
        <f>IFERROR('Model opční 2 (MF)'!F93*('MF Index'!J9/'MF Index'!$E9),0)</f>
        <v>0</v>
      </c>
      <c r="G93" s="104">
        <f>IFERROR('Model opční 2 (MF)'!G93*('MF Index'!K9/'MF Index'!$E9),0)</f>
        <v>0</v>
      </c>
      <c r="H93" s="104">
        <f>IFERROR('Model opční 2 (MF)'!H93*('MF Index'!L9/'MF Index'!$E9),0)</f>
        <v>0</v>
      </c>
      <c r="I93" s="104">
        <f>IFERROR('Model opční 2 (MF)'!I93*('MF Index'!M9/'MF Index'!$E9),0)</f>
        <v>0</v>
      </c>
      <c r="J93" s="104">
        <f>IFERROR('Model opční 2 (MF)'!J93*('MF Index'!N9/'MF Index'!$E9),0)</f>
        <v>0</v>
      </c>
      <c r="K93" s="104">
        <f>IFERROR('Model opční 2 (MF)'!K93*('MF Index'!O9/'MF Index'!$E9),0)</f>
        <v>0</v>
      </c>
      <c r="L93" s="104">
        <f>IFERROR('Model opční 2 (MF)'!L93*('MF Index'!P9/'MF Index'!$E9),0)</f>
        <v>0</v>
      </c>
      <c r="M93" s="104">
        <f>IFERROR('Model opční 2 (MF)'!M93*('MF Index'!Q9/'MF Index'!$E9),0)</f>
        <v>0</v>
      </c>
      <c r="N93" s="104">
        <f>IFERROR('Model opční 2 (MF)'!N93*('MF Index'!R9/'MF Index'!$E9),0)</f>
        <v>0</v>
      </c>
      <c r="O93" s="104">
        <f>IFERROR('Model opční 2 (MF)'!O93*('MF Index'!S9/'MF Index'!$E9),0)</f>
        <v>0</v>
      </c>
      <c r="P93" s="104">
        <f>IFERROR('Model opční 2 (MF)'!P93*('MF Index'!T9/'MF Index'!$E9),0)</f>
        <v>0</v>
      </c>
      <c r="Q93" s="104">
        <f>IFERROR('Model opční 2 (MF)'!Q93*('MF Index'!U9/'MF Index'!$E9),0)</f>
        <v>0</v>
      </c>
      <c r="R93" s="104">
        <f>IFERROR('Model opční 2 (MF)'!R93*('MF Index'!V9/'MF Index'!$E9),0)</f>
        <v>0</v>
      </c>
      <c r="S93" s="104">
        <f>IFERROR('Model opční 2 (MF)'!S93*('MF Index'!W9/'MF Index'!$E9),0)</f>
        <v>0</v>
      </c>
      <c r="T93" s="104">
        <f>IFERROR('Model opční 2 (MF)'!T93*('MF Index'!X9/'MF Index'!$E9),0)</f>
        <v>0</v>
      </c>
      <c r="U93" s="104">
        <f>IFERROR('Model opční 2 (MF)'!U93*('MF Index'!Y9/'MF Index'!$E9),0)</f>
        <v>0</v>
      </c>
      <c r="V93" s="104">
        <f>IFERROR('Model opční 2 (MF)'!V93*('MF Index'!Z9/'MF Index'!$E9),0)</f>
        <v>0</v>
      </c>
      <c r="W93" s="104">
        <f>IFERROR('Model opční 2 (MF)'!W93*('MF Index'!AA9/'MF Index'!$E9),0)</f>
        <v>0</v>
      </c>
      <c r="X93" s="104">
        <f>IFERROR('Model opční 2 (MF)'!X93*('MF Index'!AB9/'MF Index'!$E9),0)</f>
        <v>0</v>
      </c>
      <c r="Y93" s="104">
        <f>IFERROR('Model opční 2 (MF)'!Y93*('MF Index'!AC9/'MF Index'!$E9),0)</f>
        <v>0</v>
      </c>
      <c r="Z93" s="104">
        <f>IFERROR('Model opční 2 (MF)'!Z93*('MF Index'!AD9/'MF Index'!$E9),0)</f>
        <v>0</v>
      </c>
      <c r="AA93" s="104">
        <f>IFERROR('Model opční 2 (MF)'!AA93*('MF Index'!AE9/'MF Index'!$E9),0)</f>
        <v>0</v>
      </c>
      <c r="AB93" s="104">
        <f>IFERROR('Model opční 2 (MF)'!AB93*('MF Index'!AF9/'MF Index'!$E9),0)</f>
        <v>0</v>
      </c>
      <c r="AC93" s="104">
        <f>IFERROR('Model opční 2 (MF)'!AC93*('MF Index'!AG9/'MF Index'!$E9),0)</f>
        <v>0</v>
      </c>
      <c r="AD93" s="104">
        <f>IFERROR('Model opční 2 (MF)'!AD93*('MF Index'!AH9/'MF Index'!$E9),0)</f>
        <v>0</v>
      </c>
      <c r="AE93" s="104">
        <f>IFERROR('Model opční 2 (MF)'!AE93*('MF Index'!AI9/'MF Index'!$E9),0)</f>
        <v>0</v>
      </c>
      <c r="AF93" s="104">
        <f>IFERROR('Model opční 2 (MF)'!AF93*('MF Index'!AJ9/'MF Index'!$E9),0)</f>
        <v>0</v>
      </c>
      <c r="AG93" s="104">
        <f>IFERROR('Model opční 2 (MF)'!AG93*('MF Index'!AK9/'MF Index'!$E9),0)</f>
        <v>0</v>
      </c>
      <c r="AH93" s="104">
        <f>IFERROR('Model opční 2 (MF)'!AH93*('MF Index'!AL9/'MF Index'!$E9),0)</f>
        <v>0</v>
      </c>
      <c r="AI93" s="104">
        <f>IFERROR('Model opční 2 (MF)'!AI93*('MF Index'!AM9/'MF Index'!$E9),0)</f>
        <v>0</v>
      </c>
      <c r="AJ93" s="104">
        <f>IFERROR('Model opční 2 (MF)'!AJ93*('MF Index'!AN9/'MF Index'!$E9),0)</f>
        <v>0</v>
      </c>
      <c r="AK93" s="104">
        <f>IFERROR('Model opční 2 (MF)'!AK93*('MF Index'!AO9/'MF Index'!$E9),0)</f>
        <v>0</v>
      </c>
      <c r="AL93" s="24">
        <f t="shared" si="32"/>
        <v>0</v>
      </c>
      <c r="AM93" s="129">
        <f t="shared" si="30"/>
        <v>0</v>
      </c>
      <c r="AN93" s="888">
        <f t="shared" si="31"/>
        <v>0</v>
      </c>
      <c r="AO93" s="888">
        <f t="shared" si="31"/>
        <v>0</v>
      </c>
      <c r="AP93" s="888">
        <f t="shared" si="31"/>
        <v>0</v>
      </c>
      <c r="AQ93" s="889">
        <f t="shared" si="31"/>
        <v>1</v>
      </c>
    </row>
    <row r="94" spans="1:43" ht="14.4" x14ac:dyDescent="0.3">
      <c r="A94" s="4">
        <f t="shared" si="29"/>
        <v>6</v>
      </c>
      <c r="B94" s="45" t="str">
        <f t="shared" si="29"/>
        <v>Pronájem a leasing vozidel</v>
      </c>
      <c r="C94" s="64" t="str">
        <f t="shared" si="29"/>
        <v/>
      </c>
      <c r="D94" s="65" t="str">
        <f t="shared" si="29"/>
        <v/>
      </c>
      <c r="E94" s="104">
        <f>IFERROR('Model opční 2 (MF)'!E94*('MF Index'!I10/'MF Index'!$E10),0)</f>
        <v>0</v>
      </c>
      <c r="F94" s="104">
        <f>IFERROR('Model opční 2 (MF)'!F94*('MF Index'!J10/'MF Index'!$E10),0)</f>
        <v>0</v>
      </c>
      <c r="G94" s="104">
        <f>IFERROR('Model opční 2 (MF)'!G94*('MF Index'!K10/'MF Index'!$E10),0)</f>
        <v>0</v>
      </c>
      <c r="H94" s="104">
        <f>IFERROR('Model opční 2 (MF)'!H94*('MF Index'!L10/'MF Index'!$E10),0)</f>
        <v>0</v>
      </c>
      <c r="I94" s="104">
        <f>IFERROR('Model opční 2 (MF)'!I94*('MF Index'!M10/'MF Index'!$E10),0)</f>
        <v>0</v>
      </c>
      <c r="J94" s="104">
        <f>IFERROR('Model opční 2 (MF)'!J94*('MF Index'!N10/'MF Index'!$E10),0)</f>
        <v>0</v>
      </c>
      <c r="K94" s="104">
        <f>IFERROR('Model opční 2 (MF)'!K94*('MF Index'!O10/'MF Index'!$E10),0)</f>
        <v>0</v>
      </c>
      <c r="L94" s="104">
        <f>IFERROR('Model opční 2 (MF)'!L94*('MF Index'!P10/'MF Index'!$E10),0)</f>
        <v>0</v>
      </c>
      <c r="M94" s="104">
        <f>IFERROR('Model opční 2 (MF)'!M94*('MF Index'!Q10/'MF Index'!$E10),0)</f>
        <v>0</v>
      </c>
      <c r="N94" s="104">
        <f>IFERROR('Model opční 2 (MF)'!N94*('MF Index'!R10/'MF Index'!$E10),0)</f>
        <v>0</v>
      </c>
      <c r="O94" s="104">
        <f>IFERROR('Model opční 2 (MF)'!O94*('MF Index'!S10/'MF Index'!$E10),0)</f>
        <v>0</v>
      </c>
      <c r="P94" s="104">
        <f>IFERROR('Model opční 2 (MF)'!P94*('MF Index'!T10/'MF Index'!$E10),0)</f>
        <v>0</v>
      </c>
      <c r="Q94" s="104">
        <f>IFERROR('Model opční 2 (MF)'!Q94*('MF Index'!U10/'MF Index'!$E10),0)</f>
        <v>0</v>
      </c>
      <c r="R94" s="104">
        <f>IFERROR('Model opční 2 (MF)'!R94*('MF Index'!V10/'MF Index'!$E10),0)</f>
        <v>0</v>
      </c>
      <c r="S94" s="104">
        <f>IFERROR('Model opční 2 (MF)'!S94*('MF Index'!W10/'MF Index'!$E10),0)</f>
        <v>0</v>
      </c>
      <c r="T94" s="104">
        <f>IFERROR('Model opční 2 (MF)'!T94*('MF Index'!X10/'MF Index'!$E10),0)</f>
        <v>0</v>
      </c>
      <c r="U94" s="104">
        <f>IFERROR('Model opční 2 (MF)'!U94*('MF Index'!Y10/'MF Index'!$E10),0)</f>
        <v>0</v>
      </c>
      <c r="V94" s="104">
        <f>IFERROR('Model opční 2 (MF)'!V94*('MF Index'!Z10/'MF Index'!$E10),0)</f>
        <v>0</v>
      </c>
      <c r="W94" s="104">
        <f>IFERROR('Model opční 2 (MF)'!W94*('MF Index'!AA10/'MF Index'!$E10),0)</f>
        <v>0</v>
      </c>
      <c r="X94" s="104">
        <f>IFERROR('Model opční 2 (MF)'!X94*('MF Index'!AB10/'MF Index'!$E10),0)</f>
        <v>0</v>
      </c>
      <c r="Y94" s="104">
        <f>IFERROR('Model opční 2 (MF)'!Y94*('MF Index'!AC10/'MF Index'!$E10),0)</f>
        <v>0</v>
      </c>
      <c r="Z94" s="104">
        <f>IFERROR('Model opční 2 (MF)'!Z94*('MF Index'!AD10/'MF Index'!$E10),0)</f>
        <v>0</v>
      </c>
      <c r="AA94" s="104">
        <f>IFERROR('Model opční 2 (MF)'!AA94*('MF Index'!AE10/'MF Index'!$E10),0)</f>
        <v>0</v>
      </c>
      <c r="AB94" s="104">
        <f>IFERROR('Model opční 2 (MF)'!AB94*('MF Index'!AF10/'MF Index'!$E10),0)</f>
        <v>0</v>
      </c>
      <c r="AC94" s="104">
        <f>IFERROR('Model opční 2 (MF)'!AC94*('MF Index'!AG10/'MF Index'!$E10),0)</f>
        <v>0</v>
      </c>
      <c r="AD94" s="104">
        <f>IFERROR('Model opční 2 (MF)'!AD94*('MF Index'!AH10/'MF Index'!$E10),0)</f>
        <v>0</v>
      </c>
      <c r="AE94" s="104">
        <f>IFERROR('Model opční 2 (MF)'!AE94*('MF Index'!AI10/'MF Index'!$E10),0)</f>
        <v>0</v>
      </c>
      <c r="AF94" s="104">
        <f>IFERROR('Model opční 2 (MF)'!AF94*('MF Index'!AJ10/'MF Index'!$E10),0)</f>
        <v>0</v>
      </c>
      <c r="AG94" s="104">
        <f>IFERROR('Model opční 2 (MF)'!AG94*('MF Index'!AK10/'MF Index'!$E10),0)</f>
        <v>0</v>
      </c>
      <c r="AH94" s="104">
        <f>IFERROR('Model opční 2 (MF)'!AH94*('MF Index'!AL10/'MF Index'!$E10),0)</f>
        <v>0</v>
      </c>
      <c r="AI94" s="104">
        <f>IFERROR('Model opční 2 (MF)'!AI94*('MF Index'!AM10/'MF Index'!$E10),0)</f>
        <v>0</v>
      </c>
      <c r="AJ94" s="104">
        <f>IFERROR('Model opční 2 (MF)'!AJ94*('MF Index'!AN10/'MF Index'!$E10),0)</f>
        <v>0</v>
      </c>
      <c r="AK94" s="104">
        <f>IFERROR('Model opční 2 (MF)'!AK94*('MF Index'!AO10/'MF Index'!$E10),0)</f>
        <v>0</v>
      </c>
      <c r="AL94" s="24">
        <f t="shared" si="32"/>
        <v>0</v>
      </c>
      <c r="AM94" s="129">
        <f t="shared" si="30"/>
        <v>0</v>
      </c>
      <c r="AN94" s="888">
        <f t="shared" si="31"/>
        <v>0</v>
      </c>
      <c r="AO94" s="888">
        <f t="shared" si="31"/>
        <v>0</v>
      </c>
      <c r="AP94" s="888">
        <f t="shared" si="31"/>
        <v>1</v>
      </c>
      <c r="AQ94" s="889">
        <f t="shared" si="31"/>
        <v>0</v>
      </c>
    </row>
    <row r="95" spans="1:43" ht="14.4" x14ac:dyDescent="0.3">
      <c r="A95" s="4">
        <f t="shared" si="29"/>
        <v>7</v>
      </c>
      <c r="B95" s="45" t="str">
        <f t="shared" si="29"/>
        <v>Mzdové náklady</v>
      </c>
      <c r="C95" s="64">
        <f t="shared" si="29"/>
        <v>7.1</v>
      </c>
      <c r="D95" s="65" t="str">
        <f t="shared" si="29"/>
        <v>Vlaková četa</v>
      </c>
      <c r="E95" s="104">
        <f>IFERROR('Model opční 2 (MF)'!E95*('MF Index'!I11/'MF Index'!$E11),0)</f>
        <v>0</v>
      </c>
      <c r="F95" s="104">
        <f>IFERROR('Model opční 2 (MF)'!F95*('MF Index'!J11/'MF Index'!$E11),0)</f>
        <v>0</v>
      </c>
      <c r="G95" s="104">
        <f>IFERROR('Model opční 2 (MF)'!G95*('MF Index'!K11/'MF Index'!$E11),0)</f>
        <v>0</v>
      </c>
      <c r="H95" s="104">
        <f>IFERROR('Model opční 2 (MF)'!H95*('MF Index'!L11/'MF Index'!$E11),0)</f>
        <v>0</v>
      </c>
      <c r="I95" s="104">
        <f>IFERROR('Model opční 2 (MF)'!I95*('MF Index'!M11/'MF Index'!$E11),0)</f>
        <v>0</v>
      </c>
      <c r="J95" s="104">
        <f>IFERROR('Model opční 2 (MF)'!J95*('MF Index'!N11/'MF Index'!$E11),0)</f>
        <v>0</v>
      </c>
      <c r="K95" s="104">
        <f>IFERROR('Model opční 2 (MF)'!K95*('MF Index'!O11/'MF Index'!$E11),0)</f>
        <v>0</v>
      </c>
      <c r="L95" s="104">
        <f>IFERROR('Model opční 2 (MF)'!L95*('MF Index'!P11/'MF Index'!$E11),0)</f>
        <v>0</v>
      </c>
      <c r="M95" s="104">
        <f>IFERROR('Model opční 2 (MF)'!M95*('MF Index'!Q11/'MF Index'!$E11),0)</f>
        <v>0</v>
      </c>
      <c r="N95" s="104">
        <f>IFERROR('Model opční 2 (MF)'!N95*('MF Index'!R11/'MF Index'!$E11),0)</f>
        <v>0</v>
      </c>
      <c r="O95" s="104">
        <f>IFERROR('Model opční 2 (MF)'!O95*('MF Index'!S11/'MF Index'!$E11),0)</f>
        <v>0</v>
      </c>
      <c r="P95" s="104">
        <f>IFERROR('Model opční 2 (MF)'!P95*('MF Index'!T11/'MF Index'!$E11),0)</f>
        <v>0</v>
      </c>
      <c r="Q95" s="104">
        <f>IFERROR('Model opční 2 (MF)'!Q95*('MF Index'!U11/'MF Index'!$E11),0)</f>
        <v>0</v>
      </c>
      <c r="R95" s="104">
        <f>IFERROR('Model opční 2 (MF)'!R95*('MF Index'!V11/'MF Index'!$E11),0)</f>
        <v>0</v>
      </c>
      <c r="S95" s="104">
        <f>IFERROR('Model opční 2 (MF)'!S95*('MF Index'!W11/'MF Index'!$E11),0)</f>
        <v>0</v>
      </c>
      <c r="T95" s="104">
        <f>IFERROR('Model opční 2 (MF)'!T95*('MF Index'!X11/'MF Index'!$E11),0)</f>
        <v>0</v>
      </c>
      <c r="U95" s="104">
        <f>IFERROR('Model opční 2 (MF)'!U95*('MF Index'!Y11/'MF Index'!$E11),0)</f>
        <v>0</v>
      </c>
      <c r="V95" s="104">
        <f>IFERROR('Model opční 2 (MF)'!V95*('MF Index'!Z11/'MF Index'!$E11),0)</f>
        <v>0</v>
      </c>
      <c r="W95" s="104">
        <f>IFERROR('Model opční 2 (MF)'!W95*('MF Index'!AA11/'MF Index'!$E11),0)</f>
        <v>0</v>
      </c>
      <c r="X95" s="104">
        <f>IFERROR('Model opční 2 (MF)'!X95*('MF Index'!AB11/'MF Index'!$E11),0)</f>
        <v>0</v>
      </c>
      <c r="Y95" s="104">
        <f>IFERROR('Model opční 2 (MF)'!Y95*('MF Index'!AC11/'MF Index'!$E11),0)</f>
        <v>0</v>
      </c>
      <c r="Z95" s="104">
        <f>IFERROR('Model opční 2 (MF)'!Z95*('MF Index'!AD11/'MF Index'!$E11),0)</f>
        <v>0</v>
      </c>
      <c r="AA95" s="104">
        <f>IFERROR('Model opční 2 (MF)'!AA95*('MF Index'!AE11/'MF Index'!$E11),0)</f>
        <v>0</v>
      </c>
      <c r="AB95" s="104">
        <f>IFERROR('Model opční 2 (MF)'!AB95*('MF Index'!AF11/'MF Index'!$E11),0)</f>
        <v>0</v>
      </c>
      <c r="AC95" s="104">
        <f>IFERROR('Model opční 2 (MF)'!AC95*('MF Index'!AG11/'MF Index'!$E11),0)</f>
        <v>0</v>
      </c>
      <c r="AD95" s="104">
        <f>IFERROR('Model opční 2 (MF)'!AD95*('MF Index'!AH11/'MF Index'!$E11),0)</f>
        <v>0</v>
      </c>
      <c r="AE95" s="104">
        <f>IFERROR('Model opční 2 (MF)'!AE95*('MF Index'!AI11/'MF Index'!$E11),0)</f>
        <v>0</v>
      </c>
      <c r="AF95" s="104">
        <f>IFERROR('Model opční 2 (MF)'!AF95*('MF Index'!AJ11/'MF Index'!$E11),0)</f>
        <v>0</v>
      </c>
      <c r="AG95" s="104">
        <f>IFERROR('Model opční 2 (MF)'!AG95*('MF Index'!AK11/'MF Index'!$E11),0)</f>
        <v>0</v>
      </c>
      <c r="AH95" s="104">
        <f>IFERROR('Model opční 2 (MF)'!AH95*('MF Index'!AL11/'MF Index'!$E11),0)</f>
        <v>0</v>
      </c>
      <c r="AI95" s="104">
        <f>IFERROR('Model opční 2 (MF)'!AI95*('MF Index'!AM11/'MF Index'!$E11),0)</f>
        <v>0</v>
      </c>
      <c r="AJ95" s="104">
        <f>IFERROR('Model opční 2 (MF)'!AJ95*('MF Index'!AN11/'MF Index'!$E11),0)</f>
        <v>0</v>
      </c>
      <c r="AK95" s="104">
        <f>IFERROR('Model opční 2 (MF)'!AK95*('MF Index'!AO11/'MF Index'!$E11),0)</f>
        <v>0</v>
      </c>
      <c r="AL95" s="24">
        <f t="shared" si="32"/>
        <v>0</v>
      </c>
      <c r="AM95" s="129">
        <f t="shared" si="30"/>
        <v>0</v>
      </c>
      <c r="AN95" s="888">
        <f t="shared" si="31"/>
        <v>0</v>
      </c>
      <c r="AO95" s="888">
        <f t="shared" si="31"/>
        <v>0</v>
      </c>
      <c r="AP95" s="888">
        <f t="shared" si="31"/>
        <v>0</v>
      </c>
      <c r="AQ95" s="889">
        <f t="shared" si="31"/>
        <v>1</v>
      </c>
    </row>
    <row r="96" spans="1:43" ht="14.4" x14ac:dyDescent="0.3">
      <c r="A96" s="4" t="str">
        <f t="shared" si="29"/>
        <v/>
      </c>
      <c r="B96" s="45" t="str">
        <f t="shared" si="29"/>
        <v/>
      </c>
      <c r="C96" s="64" t="str">
        <f t="shared" si="29"/>
        <v>7.2</v>
      </c>
      <c r="D96" s="65" t="str">
        <f t="shared" si="29"/>
        <v>Strojvedoucí</v>
      </c>
      <c r="E96" s="104">
        <f>IFERROR('Model opční 2 (MF)'!E96*('MF Index'!I12/'MF Index'!$E12),0)</f>
        <v>0</v>
      </c>
      <c r="F96" s="104">
        <f>IFERROR('Model opční 2 (MF)'!F96*('MF Index'!J12/'MF Index'!$E12),0)</f>
        <v>0</v>
      </c>
      <c r="G96" s="104">
        <f>IFERROR('Model opční 2 (MF)'!G96*('MF Index'!K12/'MF Index'!$E12),0)</f>
        <v>0</v>
      </c>
      <c r="H96" s="104">
        <f>IFERROR('Model opční 2 (MF)'!H96*('MF Index'!L12/'MF Index'!$E12),0)</f>
        <v>0</v>
      </c>
      <c r="I96" s="104">
        <f>IFERROR('Model opční 2 (MF)'!I96*('MF Index'!M12/'MF Index'!$E12),0)</f>
        <v>0</v>
      </c>
      <c r="J96" s="104">
        <f>IFERROR('Model opční 2 (MF)'!J96*('MF Index'!N12/'MF Index'!$E12),0)</f>
        <v>0</v>
      </c>
      <c r="K96" s="104">
        <f>IFERROR('Model opční 2 (MF)'!K96*('MF Index'!O12/'MF Index'!$E12),0)</f>
        <v>0</v>
      </c>
      <c r="L96" s="104">
        <f>IFERROR('Model opční 2 (MF)'!L96*('MF Index'!P12/'MF Index'!$E12),0)</f>
        <v>0</v>
      </c>
      <c r="M96" s="104">
        <f>IFERROR('Model opční 2 (MF)'!M96*('MF Index'!Q12/'MF Index'!$E12),0)</f>
        <v>0</v>
      </c>
      <c r="N96" s="104">
        <f>IFERROR('Model opční 2 (MF)'!N96*('MF Index'!R12/'MF Index'!$E12),0)</f>
        <v>0</v>
      </c>
      <c r="O96" s="104">
        <f>IFERROR('Model opční 2 (MF)'!O96*('MF Index'!S12/'MF Index'!$E12),0)</f>
        <v>0</v>
      </c>
      <c r="P96" s="104">
        <f>IFERROR('Model opční 2 (MF)'!P96*('MF Index'!T12/'MF Index'!$E12),0)</f>
        <v>0</v>
      </c>
      <c r="Q96" s="104">
        <f>IFERROR('Model opční 2 (MF)'!Q96*('MF Index'!U12/'MF Index'!$E12),0)</f>
        <v>0</v>
      </c>
      <c r="R96" s="104">
        <f>IFERROR('Model opční 2 (MF)'!R96*('MF Index'!V12/'MF Index'!$E12),0)</f>
        <v>0</v>
      </c>
      <c r="S96" s="104">
        <f>IFERROR('Model opční 2 (MF)'!S96*('MF Index'!W12/'MF Index'!$E12),0)</f>
        <v>0</v>
      </c>
      <c r="T96" s="104">
        <f>IFERROR('Model opční 2 (MF)'!T96*('MF Index'!X12/'MF Index'!$E12),0)</f>
        <v>0</v>
      </c>
      <c r="U96" s="104">
        <f>IFERROR('Model opční 2 (MF)'!U96*('MF Index'!Y12/'MF Index'!$E12),0)</f>
        <v>0</v>
      </c>
      <c r="V96" s="104">
        <f>IFERROR('Model opční 2 (MF)'!V96*('MF Index'!Z12/'MF Index'!$E12),0)</f>
        <v>0</v>
      </c>
      <c r="W96" s="104">
        <f>IFERROR('Model opční 2 (MF)'!W96*('MF Index'!AA12/'MF Index'!$E12),0)</f>
        <v>0</v>
      </c>
      <c r="X96" s="104">
        <f>IFERROR('Model opční 2 (MF)'!X96*('MF Index'!AB12/'MF Index'!$E12),0)</f>
        <v>0</v>
      </c>
      <c r="Y96" s="104">
        <f>IFERROR('Model opční 2 (MF)'!Y96*('MF Index'!AC12/'MF Index'!$E12),0)</f>
        <v>0</v>
      </c>
      <c r="Z96" s="104">
        <f>IFERROR('Model opční 2 (MF)'!Z96*('MF Index'!AD12/'MF Index'!$E12),0)</f>
        <v>0</v>
      </c>
      <c r="AA96" s="104">
        <f>IFERROR('Model opční 2 (MF)'!AA96*('MF Index'!AE12/'MF Index'!$E12),0)</f>
        <v>0</v>
      </c>
      <c r="AB96" s="104">
        <f>IFERROR('Model opční 2 (MF)'!AB96*('MF Index'!AF12/'MF Index'!$E12),0)</f>
        <v>0</v>
      </c>
      <c r="AC96" s="104">
        <f>IFERROR('Model opční 2 (MF)'!AC96*('MF Index'!AG12/'MF Index'!$E12),0)</f>
        <v>0</v>
      </c>
      <c r="AD96" s="104">
        <f>IFERROR('Model opční 2 (MF)'!AD96*('MF Index'!AH12/'MF Index'!$E12),0)</f>
        <v>0</v>
      </c>
      <c r="AE96" s="104">
        <f>IFERROR('Model opční 2 (MF)'!AE96*('MF Index'!AI12/'MF Index'!$E12),0)</f>
        <v>0</v>
      </c>
      <c r="AF96" s="104">
        <f>IFERROR('Model opční 2 (MF)'!AF96*('MF Index'!AJ12/'MF Index'!$E12),0)</f>
        <v>0</v>
      </c>
      <c r="AG96" s="104">
        <f>IFERROR('Model opční 2 (MF)'!AG96*('MF Index'!AK12/'MF Index'!$E12),0)</f>
        <v>0</v>
      </c>
      <c r="AH96" s="104">
        <f>IFERROR('Model opční 2 (MF)'!AH96*('MF Index'!AL12/'MF Index'!$E12),0)</f>
        <v>0</v>
      </c>
      <c r="AI96" s="104">
        <f>IFERROR('Model opční 2 (MF)'!AI96*('MF Index'!AM12/'MF Index'!$E12),0)</f>
        <v>0</v>
      </c>
      <c r="AJ96" s="104">
        <f>IFERROR('Model opční 2 (MF)'!AJ96*('MF Index'!AN12/'MF Index'!$E12),0)</f>
        <v>0</v>
      </c>
      <c r="AK96" s="104">
        <f>IFERROR('Model opční 2 (MF)'!AK96*('MF Index'!AO12/'MF Index'!$E12),0)</f>
        <v>0</v>
      </c>
      <c r="AL96" s="24">
        <f t="shared" si="32"/>
        <v>0</v>
      </c>
      <c r="AM96" s="129">
        <f t="shared" si="30"/>
        <v>0</v>
      </c>
      <c r="AN96" s="888">
        <f t="shared" si="31"/>
        <v>0</v>
      </c>
      <c r="AO96" s="888">
        <f t="shared" si="31"/>
        <v>0</v>
      </c>
      <c r="AP96" s="888">
        <f t="shared" si="31"/>
        <v>0</v>
      </c>
      <c r="AQ96" s="889">
        <f t="shared" si="31"/>
        <v>1</v>
      </c>
    </row>
    <row r="97" spans="1:43" ht="14.4" x14ac:dyDescent="0.3">
      <c r="A97" s="4" t="str">
        <f t="shared" si="29"/>
        <v/>
      </c>
      <c r="B97" s="45" t="str">
        <f t="shared" si="29"/>
        <v/>
      </c>
      <c r="C97" s="64" t="str">
        <f t="shared" si="29"/>
        <v>7.3</v>
      </c>
      <c r="D97" s="65" t="str">
        <f t="shared" si="29"/>
        <v>Pokladní</v>
      </c>
      <c r="E97" s="104">
        <f>IFERROR('Model opční 2 (MF)'!E97*('MF Index'!I13/'MF Index'!$E13),0)</f>
        <v>0</v>
      </c>
      <c r="F97" s="104">
        <f>IFERROR('Model opční 2 (MF)'!F97*('MF Index'!J13/'MF Index'!$E13),0)</f>
        <v>0</v>
      </c>
      <c r="G97" s="104">
        <f>IFERROR('Model opční 2 (MF)'!G97*('MF Index'!K13/'MF Index'!$E13),0)</f>
        <v>0</v>
      </c>
      <c r="H97" s="104">
        <f>IFERROR('Model opční 2 (MF)'!H97*('MF Index'!L13/'MF Index'!$E13),0)</f>
        <v>0</v>
      </c>
      <c r="I97" s="104">
        <f>IFERROR('Model opční 2 (MF)'!I97*('MF Index'!M13/'MF Index'!$E13),0)</f>
        <v>0</v>
      </c>
      <c r="J97" s="104">
        <f>IFERROR('Model opční 2 (MF)'!J97*('MF Index'!N13/'MF Index'!$E13),0)</f>
        <v>0</v>
      </c>
      <c r="K97" s="104">
        <f>IFERROR('Model opční 2 (MF)'!K97*('MF Index'!O13/'MF Index'!$E13),0)</f>
        <v>0</v>
      </c>
      <c r="L97" s="104">
        <f>IFERROR('Model opční 2 (MF)'!L97*('MF Index'!P13/'MF Index'!$E13),0)</f>
        <v>0</v>
      </c>
      <c r="M97" s="104">
        <f>IFERROR('Model opční 2 (MF)'!M97*('MF Index'!Q13/'MF Index'!$E13),0)</f>
        <v>0</v>
      </c>
      <c r="N97" s="104">
        <f>IFERROR('Model opční 2 (MF)'!N97*('MF Index'!R13/'MF Index'!$E13),0)</f>
        <v>0</v>
      </c>
      <c r="O97" s="104">
        <f>IFERROR('Model opční 2 (MF)'!O97*('MF Index'!S13/'MF Index'!$E13),0)</f>
        <v>0</v>
      </c>
      <c r="P97" s="104">
        <f>IFERROR('Model opční 2 (MF)'!P97*('MF Index'!T13/'MF Index'!$E13),0)</f>
        <v>0</v>
      </c>
      <c r="Q97" s="104">
        <f>IFERROR('Model opční 2 (MF)'!Q97*('MF Index'!U13/'MF Index'!$E13),0)</f>
        <v>0</v>
      </c>
      <c r="R97" s="104">
        <f>IFERROR('Model opční 2 (MF)'!R97*('MF Index'!V13/'MF Index'!$E13),0)</f>
        <v>0</v>
      </c>
      <c r="S97" s="104">
        <f>IFERROR('Model opční 2 (MF)'!S97*('MF Index'!W13/'MF Index'!$E13),0)</f>
        <v>0</v>
      </c>
      <c r="T97" s="104">
        <f>IFERROR('Model opční 2 (MF)'!T97*('MF Index'!X13/'MF Index'!$E13),0)</f>
        <v>0</v>
      </c>
      <c r="U97" s="104">
        <f>IFERROR('Model opční 2 (MF)'!U97*('MF Index'!Y13/'MF Index'!$E13),0)</f>
        <v>0</v>
      </c>
      <c r="V97" s="104">
        <f>IFERROR('Model opční 2 (MF)'!V97*('MF Index'!Z13/'MF Index'!$E13),0)</f>
        <v>0</v>
      </c>
      <c r="W97" s="104">
        <f>IFERROR('Model opční 2 (MF)'!W97*('MF Index'!AA13/'MF Index'!$E13),0)</f>
        <v>0</v>
      </c>
      <c r="X97" s="104">
        <f>IFERROR('Model opční 2 (MF)'!X97*('MF Index'!AB13/'MF Index'!$E13),0)</f>
        <v>0</v>
      </c>
      <c r="Y97" s="104">
        <f>IFERROR('Model opční 2 (MF)'!Y97*('MF Index'!AC13/'MF Index'!$E13),0)</f>
        <v>0</v>
      </c>
      <c r="Z97" s="104">
        <f>IFERROR('Model opční 2 (MF)'!Z97*('MF Index'!AD13/'MF Index'!$E13),0)</f>
        <v>0</v>
      </c>
      <c r="AA97" s="104">
        <f>IFERROR('Model opční 2 (MF)'!AA97*('MF Index'!AE13/'MF Index'!$E13),0)</f>
        <v>0</v>
      </c>
      <c r="AB97" s="104">
        <f>IFERROR('Model opční 2 (MF)'!AB97*('MF Index'!AF13/'MF Index'!$E13),0)</f>
        <v>0</v>
      </c>
      <c r="AC97" s="104">
        <f>IFERROR('Model opční 2 (MF)'!AC97*('MF Index'!AG13/'MF Index'!$E13),0)</f>
        <v>0</v>
      </c>
      <c r="AD97" s="104">
        <f>IFERROR('Model opční 2 (MF)'!AD97*('MF Index'!AH13/'MF Index'!$E13),0)</f>
        <v>0</v>
      </c>
      <c r="AE97" s="104">
        <f>IFERROR('Model opční 2 (MF)'!AE97*('MF Index'!AI13/'MF Index'!$E13),0)</f>
        <v>0</v>
      </c>
      <c r="AF97" s="104">
        <f>IFERROR('Model opční 2 (MF)'!AF97*('MF Index'!AJ13/'MF Index'!$E13),0)</f>
        <v>0</v>
      </c>
      <c r="AG97" s="104">
        <f>IFERROR('Model opční 2 (MF)'!AG97*('MF Index'!AK13/'MF Index'!$E13),0)</f>
        <v>0</v>
      </c>
      <c r="AH97" s="104">
        <f>IFERROR('Model opční 2 (MF)'!AH97*('MF Index'!AL13/'MF Index'!$E13),0)</f>
        <v>0</v>
      </c>
      <c r="AI97" s="104">
        <f>IFERROR('Model opční 2 (MF)'!AI97*('MF Index'!AM13/'MF Index'!$E13),0)</f>
        <v>0</v>
      </c>
      <c r="AJ97" s="104">
        <f>IFERROR('Model opční 2 (MF)'!AJ97*('MF Index'!AN13/'MF Index'!$E13),0)</f>
        <v>0</v>
      </c>
      <c r="AK97" s="104">
        <f>IFERROR('Model opční 2 (MF)'!AK97*('MF Index'!AO13/'MF Index'!$E13),0)</f>
        <v>0</v>
      </c>
      <c r="AL97" s="24">
        <f t="shared" si="32"/>
        <v>0</v>
      </c>
      <c r="AM97" s="129">
        <f t="shared" si="30"/>
        <v>0</v>
      </c>
      <c r="AN97" s="888">
        <f t="shared" si="31"/>
        <v>0</v>
      </c>
      <c r="AO97" s="888">
        <f t="shared" si="31"/>
        <v>0</v>
      </c>
      <c r="AP97" s="888">
        <f t="shared" si="31"/>
        <v>0</v>
      </c>
      <c r="AQ97" s="889">
        <f t="shared" si="31"/>
        <v>1</v>
      </c>
    </row>
    <row r="98" spans="1:43" ht="14.4" x14ac:dyDescent="0.3">
      <c r="A98" s="4" t="str">
        <f t="shared" si="29"/>
        <v/>
      </c>
      <c r="B98" s="45" t="str">
        <f t="shared" si="29"/>
        <v/>
      </c>
      <c r="C98" s="64" t="str">
        <f t="shared" si="29"/>
        <v>7.4</v>
      </c>
      <c r="D98" s="65" t="str">
        <f t="shared" si="29"/>
        <v>Ostatní zaměstnanci</v>
      </c>
      <c r="E98" s="104">
        <f>IFERROR('Model opční 2 (MF)'!E98*('MF Index'!I14/'MF Index'!$E14),0)</f>
        <v>0</v>
      </c>
      <c r="F98" s="104">
        <f>IFERROR('Model opční 2 (MF)'!F98*('MF Index'!J14/'MF Index'!$E14),0)</f>
        <v>0</v>
      </c>
      <c r="G98" s="104">
        <f>IFERROR('Model opční 2 (MF)'!G98*('MF Index'!K14/'MF Index'!$E14),0)</f>
        <v>0</v>
      </c>
      <c r="H98" s="104">
        <f>IFERROR('Model opční 2 (MF)'!H98*('MF Index'!L14/'MF Index'!$E14),0)</f>
        <v>0</v>
      </c>
      <c r="I98" s="104">
        <f>IFERROR('Model opční 2 (MF)'!I98*('MF Index'!M14/'MF Index'!$E14),0)</f>
        <v>0</v>
      </c>
      <c r="J98" s="104">
        <f>IFERROR('Model opční 2 (MF)'!J98*('MF Index'!N14/'MF Index'!$E14),0)</f>
        <v>0</v>
      </c>
      <c r="K98" s="104">
        <f>IFERROR('Model opční 2 (MF)'!K98*('MF Index'!O14/'MF Index'!$E14),0)</f>
        <v>0</v>
      </c>
      <c r="L98" s="104">
        <f>IFERROR('Model opční 2 (MF)'!L98*('MF Index'!P14/'MF Index'!$E14),0)</f>
        <v>0</v>
      </c>
      <c r="M98" s="104">
        <f>IFERROR('Model opční 2 (MF)'!M98*('MF Index'!Q14/'MF Index'!$E14),0)</f>
        <v>0</v>
      </c>
      <c r="N98" s="104">
        <f>IFERROR('Model opční 2 (MF)'!N98*('MF Index'!R14/'MF Index'!$E14),0)</f>
        <v>0</v>
      </c>
      <c r="O98" s="104">
        <f>IFERROR('Model opční 2 (MF)'!O98*('MF Index'!S14/'MF Index'!$E14),0)</f>
        <v>0</v>
      </c>
      <c r="P98" s="104">
        <f>IFERROR('Model opční 2 (MF)'!P98*('MF Index'!T14/'MF Index'!$E14),0)</f>
        <v>0</v>
      </c>
      <c r="Q98" s="104">
        <f>IFERROR('Model opční 2 (MF)'!Q98*('MF Index'!U14/'MF Index'!$E14),0)</f>
        <v>0</v>
      </c>
      <c r="R98" s="104">
        <f>IFERROR('Model opční 2 (MF)'!R98*('MF Index'!V14/'MF Index'!$E14),0)</f>
        <v>0</v>
      </c>
      <c r="S98" s="104">
        <f>IFERROR('Model opční 2 (MF)'!S98*('MF Index'!W14/'MF Index'!$E14),0)</f>
        <v>0</v>
      </c>
      <c r="T98" s="104">
        <f>IFERROR('Model opční 2 (MF)'!T98*('MF Index'!X14/'MF Index'!$E14),0)</f>
        <v>0</v>
      </c>
      <c r="U98" s="104">
        <f>IFERROR('Model opční 2 (MF)'!U98*('MF Index'!Y14/'MF Index'!$E14),0)</f>
        <v>0</v>
      </c>
      <c r="V98" s="104">
        <f>IFERROR('Model opční 2 (MF)'!V98*('MF Index'!Z14/'MF Index'!$E14),0)</f>
        <v>0</v>
      </c>
      <c r="W98" s="104">
        <f>IFERROR('Model opční 2 (MF)'!W98*('MF Index'!AA14/'MF Index'!$E14),0)</f>
        <v>0</v>
      </c>
      <c r="X98" s="104">
        <f>IFERROR('Model opční 2 (MF)'!X98*('MF Index'!AB14/'MF Index'!$E14),0)</f>
        <v>0</v>
      </c>
      <c r="Y98" s="104">
        <f>IFERROR('Model opční 2 (MF)'!Y98*('MF Index'!AC14/'MF Index'!$E14),0)</f>
        <v>0</v>
      </c>
      <c r="Z98" s="104">
        <f>IFERROR('Model opční 2 (MF)'!Z98*('MF Index'!AD14/'MF Index'!$E14),0)</f>
        <v>0</v>
      </c>
      <c r="AA98" s="104">
        <f>IFERROR('Model opční 2 (MF)'!AA98*('MF Index'!AE14/'MF Index'!$E14),0)</f>
        <v>0</v>
      </c>
      <c r="AB98" s="104">
        <f>IFERROR('Model opční 2 (MF)'!AB98*('MF Index'!AF14/'MF Index'!$E14),0)</f>
        <v>0</v>
      </c>
      <c r="AC98" s="104">
        <f>IFERROR('Model opční 2 (MF)'!AC98*('MF Index'!AG14/'MF Index'!$E14),0)</f>
        <v>0</v>
      </c>
      <c r="AD98" s="104">
        <f>IFERROR('Model opční 2 (MF)'!AD98*('MF Index'!AH14/'MF Index'!$E14),0)</f>
        <v>0</v>
      </c>
      <c r="AE98" s="104">
        <f>IFERROR('Model opční 2 (MF)'!AE98*('MF Index'!AI14/'MF Index'!$E14),0)</f>
        <v>0</v>
      </c>
      <c r="AF98" s="104">
        <f>IFERROR('Model opční 2 (MF)'!AF98*('MF Index'!AJ14/'MF Index'!$E14),0)</f>
        <v>0</v>
      </c>
      <c r="AG98" s="104">
        <f>IFERROR('Model opční 2 (MF)'!AG98*('MF Index'!AK14/'MF Index'!$E14),0)</f>
        <v>0</v>
      </c>
      <c r="AH98" s="104">
        <f>IFERROR('Model opční 2 (MF)'!AH98*('MF Index'!AL14/'MF Index'!$E14),0)</f>
        <v>0</v>
      </c>
      <c r="AI98" s="104">
        <f>IFERROR('Model opční 2 (MF)'!AI98*('MF Index'!AM14/'MF Index'!$E14),0)</f>
        <v>0</v>
      </c>
      <c r="AJ98" s="104">
        <f>IFERROR('Model opční 2 (MF)'!AJ98*('MF Index'!AN14/'MF Index'!$E14),0)</f>
        <v>0</v>
      </c>
      <c r="AK98" s="104">
        <f>IFERROR('Model opční 2 (MF)'!AK98*('MF Index'!AO14/'MF Index'!$E14),0)</f>
        <v>0</v>
      </c>
      <c r="AL98" s="24">
        <f t="shared" si="32"/>
        <v>0</v>
      </c>
      <c r="AM98" s="129">
        <f t="shared" si="30"/>
        <v>0</v>
      </c>
      <c r="AN98" s="888">
        <f t="shared" si="31"/>
        <v>0</v>
      </c>
      <c r="AO98" s="888">
        <f t="shared" si="31"/>
        <v>0</v>
      </c>
      <c r="AP98" s="888">
        <f t="shared" si="31"/>
        <v>0</v>
      </c>
      <c r="AQ98" s="889">
        <f t="shared" si="31"/>
        <v>1</v>
      </c>
    </row>
    <row r="99" spans="1:43" ht="14.4" x14ac:dyDescent="0.3">
      <c r="A99" s="4">
        <f t="shared" si="29"/>
        <v>8</v>
      </c>
      <c r="B99" s="45" t="str">
        <f t="shared" si="29"/>
        <v>Sociální a zdravotní pojištění</v>
      </c>
      <c r="C99" s="64">
        <f t="shared" si="29"/>
        <v>8.1</v>
      </c>
      <c r="D99" s="65" t="str">
        <f t="shared" si="29"/>
        <v>Vlaková četa</v>
      </c>
      <c r="E99" s="104">
        <f>IFERROR('Model opční 2 (MF)'!E99*('MF Index'!I15/'MF Index'!$E15),0)</f>
        <v>0</v>
      </c>
      <c r="F99" s="104">
        <f>IFERROR('Model opční 2 (MF)'!F99*('MF Index'!J15/'MF Index'!$E15),0)</f>
        <v>0</v>
      </c>
      <c r="G99" s="104">
        <f>IFERROR('Model opční 2 (MF)'!G99*('MF Index'!K15/'MF Index'!$E15),0)</f>
        <v>0</v>
      </c>
      <c r="H99" s="104">
        <f>IFERROR('Model opční 2 (MF)'!H99*('MF Index'!L15/'MF Index'!$E15),0)</f>
        <v>0</v>
      </c>
      <c r="I99" s="104">
        <f>IFERROR('Model opční 2 (MF)'!I99*('MF Index'!M15/'MF Index'!$E15),0)</f>
        <v>0</v>
      </c>
      <c r="J99" s="104">
        <f>IFERROR('Model opční 2 (MF)'!J99*('MF Index'!N15/'MF Index'!$E15),0)</f>
        <v>0</v>
      </c>
      <c r="K99" s="104">
        <f>IFERROR('Model opční 2 (MF)'!K99*('MF Index'!O15/'MF Index'!$E15),0)</f>
        <v>0</v>
      </c>
      <c r="L99" s="104">
        <f>IFERROR('Model opční 2 (MF)'!L99*('MF Index'!P15/'MF Index'!$E15),0)</f>
        <v>0</v>
      </c>
      <c r="M99" s="104">
        <f>IFERROR('Model opční 2 (MF)'!M99*('MF Index'!Q15/'MF Index'!$E15),0)</f>
        <v>0</v>
      </c>
      <c r="N99" s="104">
        <f>IFERROR('Model opční 2 (MF)'!N99*('MF Index'!R15/'MF Index'!$E15),0)</f>
        <v>0</v>
      </c>
      <c r="O99" s="104">
        <f>IFERROR('Model opční 2 (MF)'!O99*('MF Index'!S15/'MF Index'!$E15),0)</f>
        <v>0</v>
      </c>
      <c r="P99" s="104">
        <f>IFERROR('Model opční 2 (MF)'!P99*('MF Index'!T15/'MF Index'!$E15),0)</f>
        <v>0</v>
      </c>
      <c r="Q99" s="104">
        <f>IFERROR('Model opční 2 (MF)'!Q99*('MF Index'!U15/'MF Index'!$E15),0)</f>
        <v>0</v>
      </c>
      <c r="R99" s="104">
        <f>IFERROR('Model opční 2 (MF)'!R99*('MF Index'!V15/'MF Index'!$E15),0)</f>
        <v>0</v>
      </c>
      <c r="S99" s="104">
        <f>IFERROR('Model opční 2 (MF)'!S99*('MF Index'!W15/'MF Index'!$E15),0)</f>
        <v>0</v>
      </c>
      <c r="T99" s="104">
        <f>IFERROR('Model opční 2 (MF)'!T99*('MF Index'!X15/'MF Index'!$E15),0)</f>
        <v>0</v>
      </c>
      <c r="U99" s="104">
        <f>IFERROR('Model opční 2 (MF)'!U99*('MF Index'!Y15/'MF Index'!$E15),0)</f>
        <v>0</v>
      </c>
      <c r="V99" s="104">
        <f>IFERROR('Model opční 2 (MF)'!V99*('MF Index'!Z15/'MF Index'!$E15),0)</f>
        <v>0</v>
      </c>
      <c r="W99" s="104">
        <f>IFERROR('Model opční 2 (MF)'!W99*('MF Index'!AA15/'MF Index'!$E15),0)</f>
        <v>0</v>
      </c>
      <c r="X99" s="104">
        <f>IFERROR('Model opční 2 (MF)'!X99*('MF Index'!AB15/'MF Index'!$E15),0)</f>
        <v>0</v>
      </c>
      <c r="Y99" s="104">
        <f>IFERROR('Model opční 2 (MF)'!Y99*('MF Index'!AC15/'MF Index'!$E15),0)</f>
        <v>0</v>
      </c>
      <c r="Z99" s="104">
        <f>IFERROR('Model opční 2 (MF)'!Z99*('MF Index'!AD15/'MF Index'!$E15),0)</f>
        <v>0</v>
      </c>
      <c r="AA99" s="104">
        <f>IFERROR('Model opční 2 (MF)'!AA99*('MF Index'!AE15/'MF Index'!$E15),0)</f>
        <v>0</v>
      </c>
      <c r="AB99" s="104">
        <f>IFERROR('Model opční 2 (MF)'!AB99*('MF Index'!AF15/'MF Index'!$E15),0)</f>
        <v>0</v>
      </c>
      <c r="AC99" s="104">
        <f>IFERROR('Model opční 2 (MF)'!AC99*('MF Index'!AG15/'MF Index'!$E15),0)</f>
        <v>0</v>
      </c>
      <c r="AD99" s="104">
        <f>IFERROR('Model opční 2 (MF)'!AD99*('MF Index'!AH15/'MF Index'!$E15),0)</f>
        <v>0</v>
      </c>
      <c r="AE99" s="104">
        <f>IFERROR('Model opční 2 (MF)'!AE99*('MF Index'!AI15/'MF Index'!$E15),0)</f>
        <v>0</v>
      </c>
      <c r="AF99" s="104">
        <f>IFERROR('Model opční 2 (MF)'!AF99*('MF Index'!AJ15/'MF Index'!$E15),0)</f>
        <v>0</v>
      </c>
      <c r="AG99" s="104">
        <f>IFERROR('Model opční 2 (MF)'!AG99*('MF Index'!AK15/'MF Index'!$E15),0)</f>
        <v>0</v>
      </c>
      <c r="AH99" s="104">
        <f>IFERROR('Model opční 2 (MF)'!AH99*('MF Index'!AL15/'MF Index'!$E15),0)</f>
        <v>0</v>
      </c>
      <c r="AI99" s="104">
        <f>IFERROR('Model opční 2 (MF)'!AI99*('MF Index'!AM15/'MF Index'!$E15),0)</f>
        <v>0</v>
      </c>
      <c r="AJ99" s="104">
        <f>IFERROR('Model opční 2 (MF)'!AJ99*('MF Index'!AN15/'MF Index'!$E15),0)</f>
        <v>0</v>
      </c>
      <c r="AK99" s="104">
        <f>IFERROR('Model opční 2 (MF)'!AK99*('MF Index'!AO15/'MF Index'!$E15),0)</f>
        <v>0</v>
      </c>
      <c r="AL99" s="24">
        <f t="shared" si="32"/>
        <v>0</v>
      </c>
      <c r="AM99" s="129">
        <f t="shared" si="30"/>
        <v>0</v>
      </c>
      <c r="AN99" s="888">
        <f t="shared" si="31"/>
        <v>0</v>
      </c>
      <c r="AO99" s="888">
        <f t="shared" si="31"/>
        <v>0</v>
      </c>
      <c r="AP99" s="888">
        <f t="shared" si="31"/>
        <v>0</v>
      </c>
      <c r="AQ99" s="889">
        <f t="shared" si="31"/>
        <v>1</v>
      </c>
    </row>
    <row r="100" spans="1:43" ht="14.4" x14ac:dyDescent="0.3">
      <c r="A100" s="4" t="str">
        <f t="shared" si="29"/>
        <v/>
      </c>
      <c r="B100" s="45" t="str">
        <f t="shared" si="29"/>
        <v/>
      </c>
      <c r="C100" s="64" t="str">
        <f t="shared" si="29"/>
        <v>8.2</v>
      </c>
      <c r="D100" s="65" t="str">
        <f t="shared" si="29"/>
        <v>Strojvedoucí</v>
      </c>
      <c r="E100" s="104">
        <f>IFERROR('Model opční 2 (MF)'!E100*('MF Index'!I16/'MF Index'!$E16),0)</f>
        <v>0</v>
      </c>
      <c r="F100" s="104">
        <f>IFERROR('Model opční 2 (MF)'!F100*('MF Index'!J16/'MF Index'!$E16),0)</f>
        <v>0</v>
      </c>
      <c r="G100" s="104">
        <f>IFERROR('Model opční 2 (MF)'!G100*('MF Index'!K16/'MF Index'!$E16),0)</f>
        <v>0</v>
      </c>
      <c r="H100" s="104">
        <f>IFERROR('Model opční 2 (MF)'!H100*('MF Index'!L16/'MF Index'!$E16),0)</f>
        <v>0</v>
      </c>
      <c r="I100" s="104">
        <f>IFERROR('Model opční 2 (MF)'!I100*('MF Index'!M16/'MF Index'!$E16),0)</f>
        <v>0</v>
      </c>
      <c r="J100" s="104">
        <f>IFERROR('Model opční 2 (MF)'!J100*('MF Index'!N16/'MF Index'!$E16),0)</f>
        <v>0</v>
      </c>
      <c r="K100" s="104">
        <f>IFERROR('Model opční 2 (MF)'!K100*('MF Index'!O16/'MF Index'!$E16),0)</f>
        <v>0</v>
      </c>
      <c r="L100" s="104">
        <f>IFERROR('Model opční 2 (MF)'!L100*('MF Index'!P16/'MF Index'!$E16),0)</f>
        <v>0</v>
      </c>
      <c r="M100" s="104">
        <f>IFERROR('Model opční 2 (MF)'!M100*('MF Index'!Q16/'MF Index'!$E16),0)</f>
        <v>0</v>
      </c>
      <c r="N100" s="104">
        <f>IFERROR('Model opční 2 (MF)'!N100*('MF Index'!R16/'MF Index'!$E16),0)</f>
        <v>0</v>
      </c>
      <c r="O100" s="104">
        <f>IFERROR('Model opční 2 (MF)'!O100*('MF Index'!S16/'MF Index'!$E16),0)</f>
        <v>0</v>
      </c>
      <c r="P100" s="104">
        <f>IFERROR('Model opční 2 (MF)'!P100*('MF Index'!T16/'MF Index'!$E16),0)</f>
        <v>0</v>
      </c>
      <c r="Q100" s="104">
        <f>IFERROR('Model opční 2 (MF)'!Q100*('MF Index'!U16/'MF Index'!$E16),0)</f>
        <v>0</v>
      </c>
      <c r="R100" s="104">
        <f>IFERROR('Model opční 2 (MF)'!R100*('MF Index'!V16/'MF Index'!$E16),0)</f>
        <v>0</v>
      </c>
      <c r="S100" s="104">
        <f>IFERROR('Model opční 2 (MF)'!S100*('MF Index'!W16/'MF Index'!$E16),0)</f>
        <v>0</v>
      </c>
      <c r="T100" s="104">
        <f>IFERROR('Model opční 2 (MF)'!T100*('MF Index'!X16/'MF Index'!$E16),0)</f>
        <v>0</v>
      </c>
      <c r="U100" s="104">
        <f>IFERROR('Model opční 2 (MF)'!U100*('MF Index'!Y16/'MF Index'!$E16),0)</f>
        <v>0</v>
      </c>
      <c r="V100" s="104">
        <f>IFERROR('Model opční 2 (MF)'!V100*('MF Index'!Z16/'MF Index'!$E16),0)</f>
        <v>0</v>
      </c>
      <c r="W100" s="104">
        <f>IFERROR('Model opční 2 (MF)'!W100*('MF Index'!AA16/'MF Index'!$E16),0)</f>
        <v>0</v>
      </c>
      <c r="X100" s="104">
        <f>IFERROR('Model opční 2 (MF)'!X100*('MF Index'!AB16/'MF Index'!$E16),0)</f>
        <v>0</v>
      </c>
      <c r="Y100" s="104">
        <f>IFERROR('Model opční 2 (MF)'!Y100*('MF Index'!AC16/'MF Index'!$E16),0)</f>
        <v>0</v>
      </c>
      <c r="Z100" s="104">
        <f>IFERROR('Model opční 2 (MF)'!Z100*('MF Index'!AD16/'MF Index'!$E16),0)</f>
        <v>0</v>
      </c>
      <c r="AA100" s="104">
        <f>IFERROR('Model opční 2 (MF)'!AA100*('MF Index'!AE16/'MF Index'!$E16),0)</f>
        <v>0</v>
      </c>
      <c r="AB100" s="104">
        <f>IFERROR('Model opční 2 (MF)'!AB100*('MF Index'!AF16/'MF Index'!$E16),0)</f>
        <v>0</v>
      </c>
      <c r="AC100" s="104">
        <f>IFERROR('Model opční 2 (MF)'!AC100*('MF Index'!AG16/'MF Index'!$E16),0)</f>
        <v>0</v>
      </c>
      <c r="AD100" s="104">
        <f>IFERROR('Model opční 2 (MF)'!AD100*('MF Index'!AH16/'MF Index'!$E16),0)</f>
        <v>0</v>
      </c>
      <c r="AE100" s="104">
        <f>IFERROR('Model opční 2 (MF)'!AE100*('MF Index'!AI16/'MF Index'!$E16),0)</f>
        <v>0</v>
      </c>
      <c r="AF100" s="104">
        <f>IFERROR('Model opční 2 (MF)'!AF100*('MF Index'!AJ16/'MF Index'!$E16),0)</f>
        <v>0</v>
      </c>
      <c r="AG100" s="104">
        <f>IFERROR('Model opční 2 (MF)'!AG100*('MF Index'!AK16/'MF Index'!$E16),0)</f>
        <v>0</v>
      </c>
      <c r="AH100" s="104">
        <f>IFERROR('Model opční 2 (MF)'!AH100*('MF Index'!AL16/'MF Index'!$E16),0)</f>
        <v>0</v>
      </c>
      <c r="AI100" s="104">
        <f>IFERROR('Model opční 2 (MF)'!AI100*('MF Index'!AM16/'MF Index'!$E16),0)</f>
        <v>0</v>
      </c>
      <c r="AJ100" s="104">
        <f>IFERROR('Model opční 2 (MF)'!AJ100*('MF Index'!AN16/'MF Index'!$E16),0)</f>
        <v>0</v>
      </c>
      <c r="AK100" s="104">
        <f>IFERROR('Model opční 2 (MF)'!AK100*('MF Index'!AO16/'MF Index'!$E16),0)</f>
        <v>0</v>
      </c>
      <c r="AL100" s="24">
        <f t="shared" si="32"/>
        <v>0</v>
      </c>
      <c r="AM100" s="129">
        <f t="shared" si="30"/>
        <v>0</v>
      </c>
      <c r="AN100" s="888">
        <f t="shared" si="31"/>
        <v>0</v>
      </c>
      <c r="AO100" s="888">
        <f t="shared" si="31"/>
        <v>0</v>
      </c>
      <c r="AP100" s="888">
        <f t="shared" si="31"/>
        <v>0</v>
      </c>
      <c r="AQ100" s="889">
        <f t="shared" si="31"/>
        <v>1</v>
      </c>
    </row>
    <row r="101" spans="1:43" ht="14.4" x14ac:dyDescent="0.3">
      <c r="A101" s="4" t="str">
        <f t="shared" si="29"/>
        <v/>
      </c>
      <c r="B101" s="45" t="str">
        <f t="shared" si="29"/>
        <v/>
      </c>
      <c r="C101" s="64" t="str">
        <f t="shared" si="29"/>
        <v>8.3</v>
      </c>
      <c r="D101" s="65" t="str">
        <f t="shared" si="29"/>
        <v>Pokladní</v>
      </c>
      <c r="E101" s="104">
        <f>IFERROR('Model opční 2 (MF)'!E101*('MF Index'!I17/'MF Index'!$E17),0)</f>
        <v>0</v>
      </c>
      <c r="F101" s="104">
        <f>IFERROR('Model opční 2 (MF)'!F101*('MF Index'!J17/'MF Index'!$E17),0)</f>
        <v>0</v>
      </c>
      <c r="G101" s="104">
        <f>IFERROR('Model opční 2 (MF)'!G101*('MF Index'!K17/'MF Index'!$E17),0)</f>
        <v>0</v>
      </c>
      <c r="H101" s="104">
        <f>IFERROR('Model opční 2 (MF)'!H101*('MF Index'!L17/'MF Index'!$E17),0)</f>
        <v>0</v>
      </c>
      <c r="I101" s="104">
        <f>IFERROR('Model opční 2 (MF)'!I101*('MF Index'!M17/'MF Index'!$E17),0)</f>
        <v>0</v>
      </c>
      <c r="J101" s="104">
        <f>IFERROR('Model opční 2 (MF)'!J101*('MF Index'!N17/'MF Index'!$E17),0)</f>
        <v>0</v>
      </c>
      <c r="K101" s="104">
        <f>IFERROR('Model opční 2 (MF)'!K101*('MF Index'!O17/'MF Index'!$E17),0)</f>
        <v>0</v>
      </c>
      <c r="L101" s="104">
        <f>IFERROR('Model opční 2 (MF)'!L101*('MF Index'!P17/'MF Index'!$E17),0)</f>
        <v>0</v>
      </c>
      <c r="M101" s="104">
        <f>IFERROR('Model opční 2 (MF)'!M101*('MF Index'!Q17/'MF Index'!$E17),0)</f>
        <v>0</v>
      </c>
      <c r="N101" s="104">
        <f>IFERROR('Model opční 2 (MF)'!N101*('MF Index'!R17/'MF Index'!$E17),0)</f>
        <v>0</v>
      </c>
      <c r="O101" s="104">
        <f>IFERROR('Model opční 2 (MF)'!O101*('MF Index'!S17/'MF Index'!$E17),0)</f>
        <v>0</v>
      </c>
      <c r="P101" s="104">
        <f>IFERROR('Model opční 2 (MF)'!P101*('MF Index'!T17/'MF Index'!$E17),0)</f>
        <v>0</v>
      </c>
      <c r="Q101" s="104">
        <f>IFERROR('Model opční 2 (MF)'!Q101*('MF Index'!U17/'MF Index'!$E17),0)</f>
        <v>0</v>
      </c>
      <c r="R101" s="104">
        <f>IFERROR('Model opční 2 (MF)'!R101*('MF Index'!V17/'MF Index'!$E17),0)</f>
        <v>0</v>
      </c>
      <c r="S101" s="104">
        <f>IFERROR('Model opční 2 (MF)'!S101*('MF Index'!W17/'MF Index'!$E17),0)</f>
        <v>0</v>
      </c>
      <c r="T101" s="104">
        <f>IFERROR('Model opční 2 (MF)'!T101*('MF Index'!X17/'MF Index'!$E17),0)</f>
        <v>0</v>
      </c>
      <c r="U101" s="104">
        <f>IFERROR('Model opční 2 (MF)'!U101*('MF Index'!Y17/'MF Index'!$E17),0)</f>
        <v>0</v>
      </c>
      <c r="V101" s="104">
        <f>IFERROR('Model opční 2 (MF)'!V101*('MF Index'!Z17/'MF Index'!$E17),0)</f>
        <v>0</v>
      </c>
      <c r="W101" s="104">
        <f>IFERROR('Model opční 2 (MF)'!W101*('MF Index'!AA17/'MF Index'!$E17),0)</f>
        <v>0</v>
      </c>
      <c r="X101" s="104">
        <f>IFERROR('Model opční 2 (MF)'!X101*('MF Index'!AB17/'MF Index'!$E17),0)</f>
        <v>0</v>
      </c>
      <c r="Y101" s="104">
        <f>IFERROR('Model opční 2 (MF)'!Y101*('MF Index'!AC17/'MF Index'!$E17),0)</f>
        <v>0</v>
      </c>
      <c r="Z101" s="104">
        <f>IFERROR('Model opční 2 (MF)'!Z101*('MF Index'!AD17/'MF Index'!$E17),0)</f>
        <v>0</v>
      </c>
      <c r="AA101" s="104">
        <f>IFERROR('Model opční 2 (MF)'!AA101*('MF Index'!AE17/'MF Index'!$E17),0)</f>
        <v>0</v>
      </c>
      <c r="AB101" s="104">
        <f>IFERROR('Model opční 2 (MF)'!AB101*('MF Index'!AF17/'MF Index'!$E17),0)</f>
        <v>0</v>
      </c>
      <c r="AC101" s="104">
        <f>IFERROR('Model opční 2 (MF)'!AC101*('MF Index'!AG17/'MF Index'!$E17),0)</f>
        <v>0</v>
      </c>
      <c r="AD101" s="104">
        <f>IFERROR('Model opční 2 (MF)'!AD101*('MF Index'!AH17/'MF Index'!$E17),0)</f>
        <v>0</v>
      </c>
      <c r="AE101" s="104">
        <f>IFERROR('Model opční 2 (MF)'!AE101*('MF Index'!AI17/'MF Index'!$E17),0)</f>
        <v>0</v>
      </c>
      <c r="AF101" s="104">
        <f>IFERROR('Model opční 2 (MF)'!AF101*('MF Index'!AJ17/'MF Index'!$E17),0)</f>
        <v>0</v>
      </c>
      <c r="AG101" s="104">
        <f>IFERROR('Model opční 2 (MF)'!AG101*('MF Index'!AK17/'MF Index'!$E17),0)</f>
        <v>0</v>
      </c>
      <c r="AH101" s="104">
        <f>IFERROR('Model opční 2 (MF)'!AH101*('MF Index'!AL17/'MF Index'!$E17),0)</f>
        <v>0</v>
      </c>
      <c r="AI101" s="104">
        <f>IFERROR('Model opční 2 (MF)'!AI101*('MF Index'!AM17/'MF Index'!$E17),0)</f>
        <v>0</v>
      </c>
      <c r="AJ101" s="104">
        <f>IFERROR('Model opční 2 (MF)'!AJ101*('MF Index'!AN17/'MF Index'!$E17),0)</f>
        <v>0</v>
      </c>
      <c r="AK101" s="104">
        <f>IFERROR('Model opční 2 (MF)'!AK101*('MF Index'!AO17/'MF Index'!$E17),0)</f>
        <v>0</v>
      </c>
      <c r="AL101" s="24">
        <f t="shared" si="32"/>
        <v>0</v>
      </c>
      <c r="AM101" s="129">
        <f t="shared" si="30"/>
        <v>0</v>
      </c>
      <c r="AN101" s="888">
        <f t="shared" si="31"/>
        <v>0</v>
      </c>
      <c r="AO101" s="888">
        <f t="shared" si="31"/>
        <v>0</v>
      </c>
      <c r="AP101" s="888">
        <f t="shared" si="31"/>
        <v>0</v>
      </c>
      <c r="AQ101" s="889">
        <f t="shared" si="31"/>
        <v>1</v>
      </c>
    </row>
    <row r="102" spans="1:43" ht="14.4" x14ac:dyDescent="0.3">
      <c r="A102" s="4" t="str">
        <f t="shared" si="29"/>
        <v/>
      </c>
      <c r="B102" s="45" t="str">
        <f t="shared" si="29"/>
        <v/>
      </c>
      <c r="C102" s="64" t="str">
        <f t="shared" si="29"/>
        <v>8.4</v>
      </c>
      <c r="D102" s="65" t="str">
        <f t="shared" si="29"/>
        <v>Ostatní zaměstnanci</v>
      </c>
      <c r="E102" s="104">
        <f>IFERROR('Model opční 2 (MF)'!E102*('MF Index'!I18/'MF Index'!$E18),0)</f>
        <v>0</v>
      </c>
      <c r="F102" s="104">
        <f>IFERROR('Model opční 2 (MF)'!F102*('MF Index'!J18/'MF Index'!$E18),0)</f>
        <v>0</v>
      </c>
      <c r="G102" s="104">
        <f>IFERROR('Model opční 2 (MF)'!G102*('MF Index'!K18/'MF Index'!$E18),0)</f>
        <v>0</v>
      </c>
      <c r="H102" s="104">
        <f>IFERROR('Model opční 2 (MF)'!H102*('MF Index'!L18/'MF Index'!$E18),0)</f>
        <v>0</v>
      </c>
      <c r="I102" s="104">
        <f>IFERROR('Model opční 2 (MF)'!I102*('MF Index'!M18/'MF Index'!$E18),0)</f>
        <v>0</v>
      </c>
      <c r="J102" s="104">
        <f>IFERROR('Model opční 2 (MF)'!J102*('MF Index'!N18/'MF Index'!$E18),0)</f>
        <v>0</v>
      </c>
      <c r="K102" s="104">
        <f>IFERROR('Model opční 2 (MF)'!K102*('MF Index'!O18/'MF Index'!$E18),0)</f>
        <v>0</v>
      </c>
      <c r="L102" s="104">
        <f>IFERROR('Model opční 2 (MF)'!L102*('MF Index'!P18/'MF Index'!$E18),0)</f>
        <v>0</v>
      </c>
      <c r="M102" s="104">
        <f>IFERROR('Model opční 2 (MF)'!M102*('MF Index'!Q18/'MF Index'!$E18),0)</f>
        <v>0</v>
      </c>
      <c r="N102" s="104">
        <f>IFERROR('Model opční 2 (MF)'!N102*('MF Index'!R18/'MF Index'!$E18),0)</f>
        <v>0</v>
      </c>
      <c r="O102" s="104">
        <f>IFERROR('Model opční 2 (MF)'!O102*('MF Index'!S18/'MF Index'!$E18),0)</f>
        <v>0</v>
      </c>
      <c r="P102" s="104">
        <f>IFERROR('Model opční 2 (MF)'!P102*('MF Index'!T18/'MF Index'!$E18),0)</f>
        <v>0</v>
      </c>
      <c r="Q102" s="104">
        <f>IFERROR('Model opční 2 (MF)'!Q102*('MF Index'!U18/'MF Index'!$E18),0)</f>
        <v>0</v>
      </c>
      <c r="R102" s="104">
        <f>IFERROR('Model opční 2 (MF)'!R102*('MF Index'!V18/'MF Index'!$E18),0)</f>
        <v>0</v>
      </c>
      <c r="S102" s="104">
        <f>IFERROR('Model opční 2 (MF)'!S102*('MF Index'!W18/'MF Index'!$E18),0)</f>
        <v>0</v>
      </c>
      <c r="T102" s="104">
        <f>IFERROR('Model opční 2 (MF)'!T102*('MF Index'!X18/'MF Index'!$E18),0)</f>
        <v>0</v>
      </c>
      <c r="U102" s="104">
        <f>IFERROR('Model opční 2 (MF)'!U102*('MF Index'!Y18/'MF Index'!$E18),0)</f>
        <v>0</v>
      </c>
      <c r="V102" s="104">
        <f>IFERROR('Model opční 2 (MF)'!V102*('MF Index'!Z18/'MF Index'!$E18),0)</f>
        <v>0</v>
      </c>
      <c r="W102" s="104">
        <f>IFERROR('Model opční 2 (MF)'!W102*('MF Index'!AA18/'MF Index'!$E18),0)</f>
        <v>0</v>
      </c>
      <c r="X102" s="104">
        <f>IFERROR('Model opční 2 (MF)'!X102*('MF Index'!AB18/'MF Index'!$E18),0)</f>
        <v>0</v>
      </c>
      <c r="Y102" s="104">
        <f>IFERROR('Model opční 2 (MF)'!Y102*('MF Index'!AC18/'MF Index'!$E18),0)</f>
        <v>0</v>
      </c>
      <c r="Z102" s="104">
        <f>IFERROR('Model opční 2 (MF)'!Z102*('MF Index'!AD18/'MF Index'!$E18),0)</f>
        <v>0</v>
      </c>
      <c r="AA102" s="104">
        <f>IFERROR('Model opční 2 (MF)'!AA102*('MF Index'!AE18/'MF Index'!$E18),0)</f>
        <v>0</v>
      </c>
      <c r="AB102" s="104">
        <f>IFERROR('Model opční 2 (MF)'!AB102*('MF Index'!AF18/'MF Index'!$E18),0)</f>
        <v>0</v>
      </c>
      <c r="AC102" s="104">
        <f>IFERROR('Model opční 2 (MF)'!AC102*('MF Index'!AG18/'MF Index'!$E18),0)</f>
        <v>0</v>
      </c>
      <c r="AD102" s="104">
        <f>IFERROR('Model opční 2 (MF)'!AD102*('MF Index'!AH18/'MF Index'!$E18),0)</f>
        <v>0</v>
      </c>
      <c r="AE102" s="104">
        <f>IFERROR('Model opční 2 (MF)'!AE102*('MF Index'!AI18/'MF Index'!$E18),0)</f>
        <v>0</v>
      </c>
      <c r="AF102" s="104">
        <f>IFERROR('Model opční 2 (MF)'!AF102*('MF Index'!AJ18/'MF Index'!$E18),0)</f>
        <v>0</v>
      </c>
      <c r="AG102" s="104">
        <f>IFERROR('Model opční 2 (MF)'!AG102*('MF Index'!AK18/'MF Index'!$E18),0)</f>
        <v>0</v>
      </c>
      <c r="AH102" s="104">
        <f>IFERROR('Model opční 2 (MF)'!AH102*('MF Index'!AL18/'MF Index'!$E18),0)</f>
        <v>0</v>
      </c>
      <c r="AI102" s="104">
        <f>IFERROR('Model opční 2 (MF)'!AI102*('MF Index'!AM18/'MF Index'!$E18),0)</f>
        <v>0</v>
      </c>
      <c r="AJ102" s="104">
        <f>IFERROR('Model opční 2 (MF)'!AJ102*('MF Index'!AN18/'MF Index'!$E18),0)</f>
        <v>0</v>
      </c>
      <c r="AK102" s="104">
        <f>IFERROR('Model opční 2 (MF)'!AK102*('MF Index'!AO18/'MF Index'!$E18),0)</f>
        <v>0</v>
      </c>
      <c r="AL102" s="24">
        <f t="shared" si="32"/>
        <v>0</v>
      </c>
      <c r="AM102" s="129">
        <f t="shared" si="30"/>
        <v>0</v>
      </c>
      <c r="AN102" s="888">
        <f t="shared" si="31"/>
        <v>0</v>
      </c>
      <c r="AO102" s="888">
        <f t="shared" si="31"/>
        <v>0</v>
      </c>
      <c r="AP102" s="888">
        <f t="shared" si="31"/>
        <v>0</v>
      </c>
      <c r="AQ102" s="889">
        <f t="shared" si="31"/>
        <v>1</v>
      </c>
    </row>
    <row r="103" spans="1:43" ht="14.4" x14ac:dyDescent="0.3">
      <c r="A103" s="4">
        <f t="shared" ref="A103:D112" si="33">IF(A61="","",A61)</f>
        <v>9</v>
      </c>
      <c r="B103" s="45" t="str">
        <f t="shared" si="33"/>
        <v>Cestovné</v>
      </c>
      <c r="C103" s="64" t="str">
        <f t="shared" si="33"/>
        <v/>
      </c>
      <c r="D103" s="65" t="str">
        <f t="shared" si="33"/>
        <v/>
      </c>
      <c r="E103" s="104">
        <f>IFERROR('Model opční 2 (MF)'!E103*('MF Index'!I19/'MF Index'!$E19),0)</f>
        <v>0</v>
      </c>
      <c r="F103" s="104">
        <f>IFERROR('Model opční 2 (MF)'!F103*('MF Index'!J19/'MF Index'!$E19),0)</f>
        <v>0</v>
      </c>
      <c r="G103" s="104">
        <f>IFERROR('Model opční 2 (MF)'!G103*('MF Index'!K19/'MF Index'!$E19),0)</f>
        <v>0</v>
      </c>
      <c r="H103" s="104">
        <f>IFERROR('Model opční 2 (MF)'!H103*('MF Index'!L19/'MF Index'!$E19),0)</f>
        <v>0</v>
      </c>
      <c r="I103" s="104">
        <f>IFERROR('Model opční 2 (MF)'!I103*('MF Index'!M19/'MF Index'!$E19),0)</f>
        <v>0</v>
      </c>
      <c r="J103" s="104">
        <f>IFERROR('Model opční 2 (MF)'!J103*('MF Index'!N19/'MF Index'!$E19),0)</f>
        <v>0</v>
      </c>
      <c r="K103" s="104">
        <f>IFERROR('Model opční 2 (MF)'!K103*('MF Index'!O19/'MF Index'!$E19),0)</f>
        <v>0</v>
      </c>
      <c r="L103" s="104">
        <f>IFERROR('Model opční 2 (MF)'!L103*('MF Index'!P19/'MF Index'!$E19),0)</f>
        <v>0</v>
      </c>
      <c r="M103" s="104">
        <f>IFERROR('Model opční 2 (MF)'!M103*('MF Index'!Q19/'MF Index'!$E19),0)</f>
        <v>0</v>
      </c>
      <c r="N103" s="104">
        <f>IFERROR('Model opční 2 (MF)'!N103*('MF Index'!R19/'MF Index'!$E19),0)</f>
        <v>0</v>
      </c>
      <c r="O103" s="104">
        <f>IFERROR('Model opční 2 (MF)'!O103*('MF Index'!S19/'MF Index'!$E19),0)</f>
        <v>0</v>
      </c>
      <c r="P103" s="104">
        <f>IFERROR('Model opční 2 (MF)'!P103*('MF Index'!T19/'MF Index'!$E19),0)</f>
        <v>0</v>
      </c>
      <c r="Q103" s="104">
        <f>IFERROR('Model opční 2 (MF)'!Q103*('MF Index'!U19/'MF Index'!$E19),0)</f>
        <v>0</v>
      </c>
      <c r="R103" s="104">
        <f>IFERROR('Model opční 2 (MF)'!R103*('MF Index'!V19/'MF Index'!$E19),0)</f>
        <v>0</v>
      </c>
      <c r="S103" s="104">
        <f>IFERROR('Model opční 2 (MF)'!S103*('MF Index'!W19/'MF Index'!$E19),0)</f>
        <v>0</v>
      </c>
      <c r="T103" s="104">
        <f>IFERROR('Model opční 2 (MF)'!T103*('MF Index'!X19/'MF Index'!$E19),0)</f>
        <v>0</v>
      </c>
      <c r="U103" s="104">
        <f>IFERROR('Model opční 2 (MF)'!U103*('MF Index'!Y19/'MF Index'!$E19),0)</f>
        <v>0</v>
      </c>
      <c r="V103" s="104">
        <f>IFERROR('Model opční 2 (MF)'!V103*('MF Index'!Z19/'MF Index'!$E19),0)</f>
        <v>0</v>
      </c>
      <c r="W103" s="104">
        <f>IFERROR('Model opční 2 (MF)'!W103*('MF Index'!AA19/'MF Index'!$E19),0)</f>
        <v>0</v>
      </c>
      <c r="X103" s="104">
        <f>IFERROR('Model opční 2 (MF)'!X103*('MF Index'!AB19/'MF Index'!$E19),0)</f>
        <v>0</v>
      </c>
      <c r="Y103" s="104">
        <f>IFERROR('Model opční 2 (MF)'!Y103*('MF Index'!AC19/'MF Index'!$E19),0)</f>
        <v>0</v>
      </c>
      <c r="Z103" s="104">
        <f>IFERROR('Model opční 2 (MF)'!Z103*('MF Index'!AD19/'MF Index'!$E19),0)</f>
        <v>0</v>
      </c>
      <c r="AA103" s="104">
        <f>IFERROR('Model opční 2 (MF)'!AA103*('MF Index'!AE19/'MF Index'!$E19),0)</f>
        <v>0</v>
      </c>
      <c r="AB103" s="104">
        <f>IFERROR('Model opční 2 (MF)'!AB103*('MF Index'!AF19/'MF Index'!$E19),0)</f>
        <v>0</v>
      </c>
      <c r="AC103" s="104">
        <f>IFERROR('Model opční 2 (MF)'!AC103*('MF Index'!AG19/'MF Index'!$E19),0)</f>
        <v>0</v>
      </c>
      <c r="AD103" s="104">
        <f>IFERROR('Model opční 2 (MF)'!AD103*('MF Index'!AH19/'MF Index'!$E19),0)</f>
        <v>0</v>
      </c>
      <c r="AE103" s="104">
        <f>IFERROR('Model opční 2 (MF)'!AE103*('MF Index'!AI19/'MF Index'!$E19),0)</f>
        <v>0</v>
      </c>
      <c r="AF103" s="104">
        <f>IFERROR('Model opční 2 (MF)'!AF103*('MF Index'!AJ19/'MF Index'!$E19),0)</f>
        <v>0</v>
      </c>
      <c r="AG103" s="104">
        <f>IFERROR('Model opční 2 (MF)'!AG103*('MF Index'!AK19/'MF Index'!$E19),0)</f>
        <v>0</v>
      </c>
      <c r="AH103" s="104">
        <f>IFERROR('Model opční 2 (MF)'!AH103*('MF Index'!AL19/'MF Index'!$E19),0)</f>
        <v>0</v>
      </c>
      <c r="AI103" s="104">
        <f>IFERROR('Model opční 2 (MF)'!AI103*('MF Index'!AM19/'MF Index'!$E19),0)</f>
        <v>0</v>
      </c>
      <c r="AJ103" s="104">
        <f>IFERROR('Model opční 2 (MF)'!AJ103*('MF Index'!AN19/'MF Index'!$E19),0)</f>
        <v>0</v>
      </c>
      <c r="AK103" s="104">
        <f>IFERROR('Model opční 2 (MF)'!AK103*('MF Index'!AO19/'MF Index'!$E19),0)</f>
        <v>0</v>
      </c>
      <c r="AL103" s="24">
        <f t="shared" si="32"/>
        <v>0</v>
      </c>
      <c r="AM103" s="129">
        <f t="shared" si="30"/>
        <v>0</v>
      </c>
      <c r="AN103" s="888">
        <f t="shared" ref="AN103:AQ112" si="34">AN19</f>
        <v>0</v>
      </c>
      <c r="AO103" s="888">
        <f t="shared" si="34"/>
        <v>0</v>
      </c>
      <c r="AP103" s="888">
        <f t="shared" si="34"/>
        <v>0</v>
      </c>
      <c r="AQ103" s="889">
        <f t="shared" si="34"/>
        <v>1</v>
      </c>
    </row>
    <row r="104" spans="1:43" ht="14.4" x14ac:dyDescent="0.3">
      <c r="A104" s="4">
        <f t="shared" si="33"/>
        <v>10</v>
      </c>
      <c r="B104" s="45" t="str">
        <f t="shared" si="33"/>
        <v>Úhrada za použití dopravní cesty</v>
      </c>
      <c r="C104" s="64" t="str">
        <f t="shared" si="33"/>
        <v/>
      </c>
      <c r="D104" s="65" t="str">
        <f t="shared" si="33"/>
        <v/>
      </c>
      <c r="E104" s="104">
        <f>IFERROR('Model opční 2 (MF)'!E104*('MF Index'!I20/'MF Index'!$E20),0)</f>
        <v>0</v>
      </c>
      <c r="F104" s="104">
        <f>IFERROR('Model opční 2 (MF)'!F104*('MF Index'!J20/'MF Index'!$E20),0)</f>
        <v>0</v>
      </c>
      <c r="G104" s="104">
        <f>IFERROR('Model opční 2 (MF)'!G104*('MF Index'!K20/'MF Index'!$E20),0)</f>
        <v>0</v>
      </c>
      <c r="H104" s="104">
        <f>IFERROR('Model opční 2 (MF)'!H104*('MF Index'!L20/'MF Index'!$E20),0)</f>
        <v>0</v>
      </c>
      <c r="I104" s="104">
        <f>IFERROR('Model opční 2 (MF)'!I104*('MF Index'!M20/'MF Index'!$E20),0)</f>
        <v>0</v>
      </c>
      <c r="J104" s="104">
        <f>IFERROR('Model opční 2 (MF)'!J104*('MF Index'!N20/'MF Index'!$E20),0)</f>
        <v>0</v>
      </c>
      <c r="K104" s="104">
        <f>IFERROR('Model opční 2 (MF)'!K104*('MF Index'!O20/'MF Index'!$E20),0)</f>
        <v>0</v>
      </c>
      <c r="L104" s="104">
        <f>IFERROR('Model opční 2 (MF)'!L104*('MF Index'!P20/'MF Index'!$E20),0)</f>
        <v>0</v>
      </c>
      <c r="M104" s="104">
        <f>IFERROR('Model opční 2 (MF)'!M104*('MF Index'!Q20/'MF Index'!$E20),0)</f>
        <v>0</v>
      </c>
      <c r="N104" s="104">
        <f>IFERROR('Model opční 2 (MF)'!N104*('MF Index'!R20/'MF Index'!$E20),0)</f>
        <v>0</v>
      </c>
      <c r="O104" s="104">
        <f>IFERROR('Model opční 2 (MF)'!O104*('MF Index'!S20/'MF Index'!$E20),0)</f>
        <v>0</v>
      </c>
      <c r="P104" s="104">
        <f>IFERROR('Model opční 2 (MF)'!P104*('MF Index'!T20/'MF Index'!$E20),0)</f>
        <v>0</v>
      </c>
      <c r="Q104" s="104">
        <f>IFERROR('Model opční 2 (MF)'!Q104*('MF Index'!U20/'MF Index'!$E20),0)</f>
        <v>0</v>
      </c>
      <c r="R104" s="104">
        <f>IFERROR('Model opční 2 (MF)'!R104*('MF Index'!V20/'MF Index'!$E20),0)</f>
        <v>0</v>
      </c>
      <c r="S104" s="104">
        <f>IFERROR('Model opční 2 (MF)'!S104*('MF Index'!W20/'MF Index'!$E20),0)</f>
        <v>0</v>
      </c>
      <c r="T104" s="104">
        <f>IFERROR('Model opční 2 (MF)'!T104*('MF Index'!X20/'MF Index'!$E20),0)</f>
        <v>0</v>
      </c>
      <c r="U104" s="104">
        <f>IFERROR('Model opční 2 (MF)'!U104*('MF Index'!Y20/'MF Index'!$E20),0)</f>
        <v>0</v>
      </c>
      <c r="V104" s="104">
        <f>IFERROR('Model opční 2 (MF)'!V104*('MF Index'!Z20/'MF Index'!$E20),0)</f>
        <v>0</v>
      </c>
      <c r="W104" s="104">
        <f>IFERROR('Model opční 2 (MF)'!W104*('MF Index'!AA20/'MF Index'!$E20),0)</f>
        <v>0</v>
      </c>
      <c r="X104" s="104">
        <f>IFERROR('Model opční 2 (MF)'!X104*('MF Index'!AB20/'MF Index'!$E20),0)</f>
        <v>0</v>
      </c>
      <c r="Y104" s="104">
        <f>IFERROR('Model opční 2 (MF)'!Y104*('MF Index'!AC20/'MF Index'!$E20),0)</f>
        <v>0</v>
      </c>
      <c r="Z104" s="104">
        <f>IFERROR('Model opční 2 (MF)'!Z104*('MF Index'!AD20/'MF Index'!$E20),0)</f>
        <v>0</v>
      </c>
      <c r="AA104" s="104">
        <f>IFERROR('Model opční 2 (MF)'!AA104*('MF Index'!AE20/'MF Index'!$E20),0)</f>
        <v>0</v>
      </c>
      <c r="AB104" s="104">
        <f>IFERROR('Model opční 2 (MF)'!AB104*('MF Index'!AF20/'MF Index'!$E20),0)</f>
        <v>0</v>
      </c>
      <c r="AC104" s="104">
        <f>IFERROR('Model opční 2 (MF)'!AC104*('MF Index'!AG20/'MF Index'!$E20),0)</f>
        <v>0</v>
      </c>
      <c r="AD104" s="104">
        <f>IFERROR('Model opční 2 (MF)'!AD104*('MF Index'!AH20/'MF Index'!$E20),0)</f>
        <v>0</v>
      </c>
      <c r="AE104" s="104">
        <f>IFERROR('Model opční 2 (MF)'!AE104*('MF Index'!AI20/'MF Index'!$E20),0)</f>
        <v>0</v>
      </c>
      <c r="AF104" s="104">
        <f>IFERROR('Model opční 2 (MF)'!AF104*('MF Index'!AJ20/'MF Index'!$E20),0)</f>
        <v>0</v>
      </c>
      <c r="AG104" s="104">
        <f>IFERROR('Model opční 2 (MF)'!AG104*('MF Index'!AK20/'MF Index'!$E20),0)</f>
        <v>0</v>
      </c>
      <c r="AH104" s="104">
        <f>IFERROR('Model opční 2 (MF)'!AH104*('MF Index'!AL20/'MF Index'!$E20),0)</f>
        <v>0</v>
      </c>
      <c r="AI104" s="104">
        <f>IFERROR('Model opční 2 (MF)'!AI104*('MF Index'!AM20/'MF Index'!$E20),0)</f>
        <v>0</v>
      </c>
      <c r="AJ104" s="104">
        <f>IFERROR('Model opční 2 (MF)'!AJ104*('MF Index'!AN20/'MF Index'!$E20),0)</f>
        <v>0</v>
      </c>
      <c r="AK104" s="104">
        <f>IFERROR('Model opční 2 (MF)'!AK104*('MF Index'!AO20/'MF Index'!$E20),0)</f>
        <v>0</v>
      </c>
      <c r="AL104" s="24">
        <f t="shared" si="32"/>
        <v>0</v>
      </c>
      <c r="AM104" s="129">
        <f t="shared" si="30"/>
        <v>0</v>
      </c>
      <c r="AN104" s="888">
        <f t="shared" si="34"/>
        <v>1</v>
      </c>
      <c r="AO104" s="888">
        <f t="shared" si="34"/>
        <v>0</v>
      </c>
      <c r="AP104" s="888">
        <f t="shared" si="34"/>
        <v>0</v>
      </c>
      <c r="AQ104" s="889">
        <f t="shared" si="34"/>
        <v>0</v>
      </c>
    </row>
    <row r="105" spans="1:43" ht="14.4" x14ac:dyDescent="0.3">
      <c r="A105" s="4">
        <f t="shared" si="33"/>
        <v>11</v>
      </c>
      <c r="B105" s="45" t="str">
        <f t="shared" si="33"/>
        <v>Úhrada za použití ostatní infrastruktury</v>
      </c>
      <c r="C105" s="64" t="str">
        <f t="shared" si="33"/>
        <v/>
      </c>
      <c r="D105" s="65" t="str">
        <f t="shared" si="33"/>
        <v/>
      </c>
      <c r="E105" s="104">
        <f>IFERROR('Model opční 2 (MF)'!E105*('MF Index'!I21/'MF Index'!$E21),0)</f>
        <v>0</v>
      </c>
      <c r="F105" s="104">
        <f>IFERROR('Model opční 2 (MF)'!F105*('MF Index'!J21/'MF Index'!$E21),0)</f>
        <v>0</v>
      </c>
      <c r="G105" s="104">
        <f>IFERROR('Model opční 2 (MF)'!G105*('MF Index'!K21/'MF Index'!$E21),0)</f>
        <v>0</v>
      </c>
      <c r="H105" s="104">
        <f>IFERROR('Model opční 2 (MF)'!H105*('MF Index'!L21/'MF Index'!$E21),0)</f>
        <v>0</v>
      </c>
      <c r="I105" s="104">
        <f>IFERROR('Model opční 2 (MF)'!I105*('MF Index'!M21/'MF Index'!$E21),0)</f>
        <v>0</v>
      </c>
      <c r="J105" s="104">
        <f>IFERROR('Model opční 2 (MF)'!J105*('MF Index'!N21/'MF Index'!$E21),0)</f>
        <v>0</v>
      </c>
      <c r="K105" s="104">
        <f>IFERROR('Model opční 2 (MF)'!K105*('MF Index'!O21/'MF Index'!$E21),0)</f>
        <v>0</v>
      </c>
      <c r="L105" s="104">
        <f>IFERROR('Model opční 2 (MF)'!L105*('MF Index'!P21/'MF Index'!$E21),0)</f>
        <v>0</v>
      </c>
      <c r="M105" s="104">
        <f>IFERROR('Model opční 2 (MF)'!M105*('MF Index'!Q21/'MF Index'!$E21),0)</f>
        <v>0</v>
      </c>
      <c r="N105" s="104">
        <f>IFERROR('Model opční 2 (MF)'!N105*('MF Index'!R21/'MF Index'!$E21),0)</f>
        <v>0</v>
      </c>
      <c r="O105" s="104">
        <f>IFERROR('Model opční 2 (MF)'!O105*('MF Index'!S21/'MF Index'!$E21),0)</f>
        <v>0</v>
      </c>
      <c r="P105" s="104">
        <f>IFERROR('Model opční 2 (MF)'!P105*('MF Index'!T21/'MF Index'!$E21),0)</f>
        <v>0</v>
      </c>
      <c r="Q105" s="104">
        <f>IFERROR('Model opční 2 (MF)'!Q105*('MF Index'!U21/'MF Index'!$E21),0)</f>
        <v>0</v>
      </c>
      <c r="R105" s="104">
        <f>IFERROR('Model opční 2 (MF)'!R105*('MF Index'!V21/'MF Index'!$E21),0)</f>
        <v>0</v>
      </c>
      <c r="S105" s="104">
        <f>IFERROR('Model opční 2 (MF)'!S105*('MF Index'!W21/'MF Index'!$E21),0)</f>
        <v>0</v>
      </c>
      <c r="T105" s="104">
        <f>IFERROR('Model opční 2 (MF)'!T105*('MF Index'!X21/'MF Index'!$E21),0)</f>
        <v>0</v>
      </c>
      <c r="U105" s="104">
        <f>IFERROR('Model opční 2 (MF)'!U105*('MF Index'!Y21/'MF Index'!$E21),0)</f>
        <v>0</v>
      </c>
      <c r="V105" s="104">
        <f>IFERROR('Model opční 2 (MF)'!V105*('MF Index'!Z21/'MF Index'!$E21),0)</f>
        <v>0</v>
      </c>
      <c r="W105" s="104">
        <f>IFERROR('Model opční 2 (MF)'!W105*('MF Index'!AA21/'MF Index'!$E21),0)</f>
        <v>0</v>
      </c>
      <c r="X105" s="104">
        <f>IFERROR('Model opční 2 (MF)'!X105*('MF Index'!AB21/'MF Index'!$E21),0)</f>
        <v>0</v>
      </c>
      <c r="Y105" s="104">
        <f>IFERROR('Model opční 2 (MF)'!Y105*('MF Index'!AC21/'MF Index'!$E21),0)</f>
        <v>0</v>
      </c>
      <c r="Z105" s="104">
        <f>IFERROR('Model opční 2 (MF)'!Z105*('MF Index'!AD21/'MF Index'!$E21),0)</f>
        <v>0</v>
      </c>
      <c r="AA105" s="104">
        <f>IFERROR('Model opční 2 (MF)'!AA105*('MF Index'!AE21/'MF Index'!$E21),0)</f>
        <v>0</v>
      </c>
      <c r="AB105" s="104">
        <f>IFERROR('Model opční 2 (MF)'!AB105*('MF Index'!AF21/'MF Index'!$E21),0)</f>
        <v>0</v>
      </c>
      <c r="AC105" s="104">
        <f>IFERROR('Model opční 2 (MF)'!AC105*('MF Index'!AG21/'MF Index'!$E21),0)</f>
        <v>0</v>
      </c>
      <c r="AD105" s="104">
        <f>IFERROR('Model opční 2 (MF)'!AD105*('MF Index'!AH21/'MF Index'!$E21),0)</f>
        <v>0</v>
      </c>
      <c r="AE105" s="104">
        <f>IFERROR('Model opční 2 (MF)'!AE105*('MF Index'!AI21/'MF Index'!$E21),0)</f>
        <v>0</v>
      </c>
      <c r="AF105" s="104">
        <f>IFERROR('Model opční 2 (MF)'!AF105*('MF Index'!AJ21/'MF Index'!$E21),0)</f>
        <v>0</v>
      </c>
      <c r="AG105" s="104">
        <f>IFERROR('Model opční 2 (MF)'!AG105*('MF Index'!AK21/'MF Index'!$E21),0)</f>
        <v>0</v>
      </c>
      <c r="AH105" s="104">
        <f>IFERROR('Model opční 2 (MF)'!AH105*('MF Index'!AL21/'MF Index'!$E21),0)</f>
        <v>0</v>
      </c>
      <c r="AI105" s="104">
        <f>IFERROR('Model opční 2 (MF)'!AI105*('MF Index'!AM21/'MF Index'!$E21),0)</f>
        <v>0</v>
      </c>
      <c r="AJ105" s="104">
        <f>IFERROR('Model opční 2 (MF)'!AJ105*('MF Index'!AN21/'MF Index'!$E21),0)</f>
        <v>0</v>
      </c>
      <c r="AK105" s="104">
        <f>IFERROR('Model opční 2 (MF)'!AK105*('MF Index'!AO21/'MF Index'!$E21),0)</f>
        <v>0</v>
      </c>
      <c r="AL105" s="24">
        <f t="shared" si="32"/>
        <v>0</v>
      </c>
      <c r="AM105" s="129">
        <f t="shared" si="30"/>
        <v>0</v>
      </c>
      <c r="AN105" s="888">
        <f t="shared" si="34"/>
        <v>1</v>
      </c>
      <c r="AO105" s="888">
        <f t="shared" si="34"/>
        <v>0</v>
      </c>
      <c r="AP105" s="888">
        <f t="shared" si="34"/>
        <v>0</v>
      </c>
      <c r="AQ105" s="889">
        <f t="shared" si="34"/>
        <v>0</v>
      </c>
    </row>
    <row r="106" spans="1:43" ht="14.4" x14ac:dyDescent="0.3">
      <c r="A106" s="4">
        <f t="shared" si="33"/>
        <v>12</v>
      </c>
      <c r="B106" s="45" t="str">
        <f t="shared" si="33"/>
        <v>Ostatní přímé náklady</v>
      </c>
      <c r="C106" s="64" t="str">
        <f t="shared" si="33"/>
        <v>12.1</v>
      </c>
      <c r="D106" s="65" t="str">
        <f t="shared" si="33"/>
        <v>Finanční náklady</v>
      </c>
      <c r="E106" s="104">
        <f>IFERROR('Model opční 2 (MF)'!E106*('MF Index'!I22/'MF Index'!$E22),0)</f>
        <v>0</v>
      </c>
      <c r="F106" s="104">
        <f>IFERROR('Model opční 2 (MF)'!F106*('MF Index'!J22/'MF Index'!$E22),0)</f>
        <v>0</v>
      </c>
      <c r="G106" s="104">
        <f>IFERROR('Model opční 2 (MF)'!G106*('MF Index'!K22/'MF Index'!$E22),0)</f>
        <v>0</v>
      </c>
      <c r="H106" s="104">
        <f>IFERROR('Model opční 2 (MF)'!H106*('MF Index'!L22/'MF Index'!$E22),0)</f>
        <v>0</v>
      </c>
      <c r="I106" s="104">
        <f>IFERROR('Model opční 2 (MF)'!I106*('MF Index'!M22/'MF Index'!$E22),0)</f>
        <v>0</v>
      </c>
      <c r="J106" s="104">
        <f>IFERROR('Model opční 2 (MF)'!J106*('MF Index'!N22/'MF Index'!$E22),0)</f>
        <v>0</v>
      </c>
      <c r="K106" s="104">
        <f>IFERROR('Model opční 2 (MF)'!K106*('MF Index'!O22/'MF Index'!$E22),0)</f>
        <v>0</v>
      </c>
      <c r="L106" s="104">
        <f>IFERROR('Model opční 2 (MF)'!L106*('MF Index'!P22/'MF Index'!$E22),0)</f>
        <v>0</v>
      </c>
      <c r="M106" s="104">
        <f>IFERROR('Model opční 2 (MF)'!M106*('MF Index'!Q22/'MF Index'!$E22),0)</f>
        <v>0</v>
      </c>
      <c r="N106" s="104">
        <f>IFERROR('Model opční 2 (MF)'!N106*('MF Index'!R22/'MF Index'!$E22),0)</f>
        <v>0</v>
      </c>
      <c r="O106" s="104">
        <f>IFERROR('Model opční 2 (MF)'!O106*('MF Index'!S22/'MF Index'!$E22),0)</f>
        <v>0</v>
      </c>
      <c r="P106" s="104">
        <f>IFERROR('Model opční 2 (MF)'!P106*('MF Index'!T22/'MF Index'!$E22),0)</f>
        <v>0</v>
      </c>
      <c r="Q106" s="104">
        <f>IFERROR('Model opční 2 (MF)'!Q106*('MF Index'!U22/'MF Index'!$E22),0)</f>
        <v>0</v>
      </c>
      <c r="R106" s="104">
        <f>IFERROR('Model opční 2 (MF)'!R106*('MF Index'!V22/'MF Index'!$E22),0)</f>
        <v>0</v>
      </c>
      <c r="S106" s="104">
        <f>IFERROR('Model opční 2 (MF)'!S106*('MF Index'!W22/'MF Index'!$E22),0)</f>
        <v>0</v>
      </c>
      <c r="T106" s="104">
        <f>IFERROR('Model opční 2 (MF)'!T106*('MF Index'!X22/'MF Index'!$E22),0)</f>
        <v>0</v>
      </c>
      <c r="U106" s="104">
        <f>IFERROR('Model opční 2 (MF)'!U106*('MF Index'!Y22/'MF Index'!$E22),0)</f>
        <v>0</v>
      </c>
      <c r="V106" s="104">
        <f>IFERROR('Model opční 2 (MF)'!V106*('MF Index'!Z22/'MF Index'!$E22),0)</f>
        <v>0</v>
      </c>
      <c r="W106" s="104">
        <f>IFERROR('Model opční 2 (MF)'!W106*('MF Index'!AA22/'MF Index'!$E22),0)</f>
        <v>0</v>
      </c>
      <c r="X106" s="104">
        <f>IFERROR('Model opční 2 (MF)'!X106*('MF Index'!AB22/'MF Index'!$E22),0)</f>
        <v>0</v>
      </c>
      <c r="Y106" s="104">
        <f>IFERROR('Model opční 2 (MF)'!Y106*('MF Index'!AC22/'MF Index'!$E22),0)</f>
        <v>0</v>
      </c>
      <c r="Z106" s="104">
        <f>IFERROR('Model opční 2 (MF)'!Z106*('MF Index'!AD22/'MF Index'!$E22),0)</f>
        <v>0</v>
      </c>
      <c r="AA106" s="104">
        <f>IFERROR('Model opční 2 (MF)'!AA106*('MF Index'!AE22/'MF Index'!$E22),0)</f>
        <v>0</v>
      </c>
      <c r="AB106" s="104">
        <f>IFERROR('Model opční 2 (MF)'!AB106*('MF Index'!AF22/'MF Index'!$E22),0)</f>
        <v>0</v>
      </c>
      <c r="AC106" s="104">
        <f>IFERROR('Model opční 2 (MF)'!AC106*('MF Index'!AG22/'MF Index'!$E22),0)</f>
        <v>0</v>
      </c>
      <c r="AD106" s="104">
        <f>IFERROR('Model opční 2 (MF)'!AD106*('MF Index'!AH22/'MF Index'!$E22),0)</f>
        <v>0</v>
      </c>
      <c r="AE106" s="104">
        <f>IFERROR('Model opční 2 (MF)'!AE106*('MF Index'!AI22/'MF Index'!$E22),0)</f>
        <v>0</v>
      </c>
      <c r="AF106" s="104">
        <f>IFERROR('Model opční 2 (MF)'!AF106*('MF Index'!AJ22/'MF Index'!$E22),0)</f>
        <v>0</v>
      </c>
      <c r="AG106" s="104">
        <f>IFERROR('Model opční 2 (MF)'!AG106*('MF Index'!AK22/'MF Index'!$E22),0)</f>
        <v>0</v>
      </c>
      <c r="AH106" s="104">
        <f>IFERROR('Model opční 2 (MF)'!AH106*('MF Index'!AL22/'MF Index'!$E22),0)</f>
        <v>0</v>
      </c>
      <c r="AI106" s="104">
        <f>IFERROR('Model opční 2 (MF)'!AI106*('MF Index'!AM22/'MF Index'!$E22),0)</f>
        <v>0</v>
      </c>
      <c r="AJ106" s="104">
        <f>IFERROR('Model opční 2 (MF)'!AJ106*('MF Index'!AN22/'MF Index'!$E22),0)</f>
        <v>0</v>
      </c>
      <c r="AK106" s="104">
        <f>IFERROR('Model opční 2 (MF)'!AK106*('MF Index'!AO22/'MF Index'!$E22),0)</f>
        <v>0</v>
      </c>
      <c r="AL106" s="24">
        <f t="shared" si="32"/>
        <v>0</v>
      </c>
      <c r="AM106" s="129">
        <f t="shared" si="30"/>
        <v>0</v>
      </c>
      <c r="AN106" s="888">
        <f t="shared" si="34"/>
        <v>0</v>
      </c>
      <c r="AO106" s="888">
        <f t="shared" si="34"/>
        <v>0</v>
      </c>
      <c r="AP106" s="888">
        <f t="shared" si="34"/>
        <v>1</v>
      </c>
      <c r="AQ106" s="889">
        <f t="shared" si="34"/>
        <v>0</v>
      </c>
    </row>
    <row r="107" spans="1:43" ht="14.4" x14ac:dyDescent="0.3">
      <c r="A107" s="4" t="str">
        <f t="shared" si="33"/>
        <v/>
      </c>
      <c r="B107" s="45" t="str">
        <f t="shared" si="33"/>
        <v/>
      </c>
      <c r="C107" s="64" t="str">
        <f t="shared" si="33"/>
        <v>12.2</v>
      </c>
      <c r="D107" s="65" t="str">
        <f t="shared" si="33"/>
        <v>Ostatní</v>
      </c>
      <c r="E107" s="104">
        <f>IFERROR('Model opční 2 (MF)'!E107*('MF Index'!I23/'MF Index'!$E23),0)</f>
        <v>0</v>
      </c>
      <c r="F107" s="104">
        <f>IFERROR('Model opční 2 (MF)'!F107*('MF Index'!J23/'MF Index'!$E23),0)</f>
        <v>0</v>
      </c>
      <c r="G107" s="104">
        <f>IFERROR('Model opční 2 (MF)'!G107*('MF Index'!K23/'MF Index'!$E23),0)</f>
        <v>0</v>
      </c>
      <c r="H107" s="104">
        <f>IFERROR('Model opční 2 (MF)'!H107*('MF Index'!L23/'MF Index'!$E23),0)</f>
        <v>0</v>
      </c>
      <c r="I107" s="104">
        <f>IFERROR('Model opční 2 (MF)'!I107*('MF Index'!M23/'MF Index'!$E23),0)</f>
        <v>0</v>
      </c>
      <c r="J107" s="104">
        <f>IFERROR('Model opční 2 (MF)'!J107*('MF Index'!N23/'MF Index'!$E23),0)</f>
        <v>0</v>
      </c>
      <c r="K107" s="104">
        <f>IFERROR('Model opční 2 (MF)'!K107*('MF Index'!O23/'MF Index'!$E23),0)</f>
        <v>0</v>
      </c>
      <c r="L107" s="104">
        <f>IFERROR('Model opční 2 (MF)'!L107*('MF Index'!P23/'MF Index'!$E23),0)</f>
        <v>0</v>
      </c>
      <c r="M107" s="104">
        <f>IFERROR('Model opční 2 (MF)'!M107*('MF Index'!Q23/'MF Index'!$E23),0)</f>
        <v>0</v>
      </c>
      <c r="N107" s="104">
        <f>IFERROR('Model opční 2 (MF)'!N107*('MF Index'!R23/'MF Index'!$E23),0)</f>
        <v>0</v>
      </c>
      <c r="O107" s="104">
        <f>IFERROR('Model opční 2 (MF)'!O107*('MF Index'!S23/'MF Index'!$E23),0)</f>
        <v>0</v>
      </c>
      <c r="P107" s="104">
        <f>IFERROR('Model opční 2 (MF)'!P107*('MF Index'!T23/'MF Index'!$E23),0)</f>
        <v>0</v>
      </c>
      <c r="Q107" s="104">
        <f>IFERROR('Model opční 2 (MF)'!Q107*('MF Index'!U23/'MF Index'!$E23),0)</f>
        <v>0</v>
      </c>
      <c r="R107" s="104">
        <f>IFERROR('Model opční 2 (MF)'!R107*('MF Index'!V23/'MF Index'!$E23),0)</f>
        <v>0</v>
      </c>
      <c r="S107" s="104">
        <f>IFERROR('Model opční 2 (MF)'!S107*('MF Index'!W23/'MF Index'!$E23),0)</f>
        <v>0</v>
      </c>
      <c r="T107" s="104">
        <f>IFERROR('Model opční 2 (MF)'!T107*('MF Index'!X23/'MF Index'!$E23),0)</f>
        <v>0</v>
      </c>
      <c r="U107" s="104">
        <f>IFERROR('Model opční 2 (MF)'!U107*('MF Index'!Y23/'MF Index'!$E23),0)</f>
        <v>0</v>
      </c>
      <c r="V107" s="104">
        <f>IFERROR('Model opční 2 (MF)'!V107*('MF Index'!Z23/'MF Index'!$E23),0)</f>
        <v>0</v>
      </c>
      <c r="W107" s="104">
        <f>IFERROR('Model opční 2 (MF)'!W107*('MF Index'!AA23/'MF Index'!$E23),0)</f>
        <v>0</v>
      </c>
      <c r="X107" s="104">
        <f>IFERROR('Model opční 2 (MF)'!X107*('MF Index'!AB23/'MF Index'!$E23),0)</f>
        <v>0</v>
      </c>
      <c r="Y107" s="104">
        <f>IFERROR('Model opční 2 (MF)'!Y107*('MF Index'!AC23/'MF Index'!$E23),0)</f>
        <v>0</v>
      </c>
      <c r="Z107" s="104">
        <f>IFERROR('Model opční 2 (MF)'!Z107*('MF Index'!AD23/'MF Index'!$E23),0)</f>
        <v>0</v>
      </c>
      <c r="AA107" s="104">
        <f>IFERROR('Model opční 2 (MF)'!AA107*('MF Index'!AE23/'MF Index'!$E23),0)</f>
        <v>0</v>
      </c>
      <c r="AB107" s="104">
        <f>IFERROR('Model opční 2 (MF)'!AB107*('MF Index'!AF23/'MF Index'!$E23),0)</f>
        <v>0</v>
      </c>
      <c r="AC107" s="104">
        <f>IFERROR('Model opční 2 (MF)'!AC107*('MF Index'!AG23/'MF Index'!$E23),0)</f>
        <v>0</v>
      </c>
      <c r="AD107" s="104">
        <f>IFERROR('Model opční 2 (MF)'!AD107*('MF Index'!AH23/'MF Index'!$E23),0)</f>
        <v>0</v>
      </c>
      <c r="AE107" s="104">
        <f>IFERROR('Model opční 2 (MF)'!AE107*('MF Index'!AI23/'MF Index'!$E23),0)</f>
        <v>0</v>
      </c>
      <c r="AF107" s="104">
        <f>IFERROR('Model opční 2 (MF)'!AF107*('MF Index'!AJ23/'MF Index'!$E23),0)</f>
        <v>0</v>
      </c>
      <c r="AG107" s="104">
        <f>IFERROR('Model opční 2 (MF)'!AG107*('MF Index'!AK23/'MF Index'!$E23),0)</f>
        <v>0</v>
      </c>
      <c r="AH107" s="104">
        <f>IFERROR('Model opční 2 (MF)'!AH107*('MF Index'!AL23/'MF Index'!$E23),0)</f>
        <v>0</v>
      </c>
      <c r="AI107" s="104">
        <f>IFERROR('Model opční 2 (MF)'!AI107*('MF Index'!AM23/'MF Index'!$E23),0)</f>
        <v>0</v>
      </c>
      <c r="AJ107" s="104">
        <f>IFERROR('Model opční 2 (MF)'!AJ107*('MF Index'!AN23/'MF Index'!$E23),0)</f>
        <v>0</v>
      </c>
      <c r="AK107" s="104">
        <f>IFERROR('Model opční 2 (MF)'!AK107*('MF Index'!AO23/'MF Index'!$E23),0)</f>
        <v>0</v>
      </c>
      <c r="AL107" s="24">
        <f t="shared" si="32"/>
        <v>0</v>
      </c>
      <c r="AM107" s="129">
        <f t="shared" si="30"/>
        <v>0</v>
      </c>
      <c r="AN107" s="888">
        <f t="shared" si="34"/>
        <v>0</v>
      </c>
      <c r="AO107" s="888">
        <f t="shared" si="34"/>
        <v>0</v>
      </c>
      <c r="AP107" s="888">
        <f t="shared" si="34"/>
        <v>0</v>
      </c>
      <c r="AQ107" s="889">
        <f t="shared" si="34"/>
        <v>1</v>
      </c>
    </row>
    <row r="108" spans="1:43" ht="14.4" x14ac:dyDescent="0.3">
      <c r="A108" s="4">
        <f t="shared" si="33"/>
        <v>13</v>
      </c>
      <c r="B108" s="45" t="str">
        <f t="shared" si="33"/>
        <v>Ostatní služby</v>
      </c>
      <c r="C108" s="340" t="str">
        <f t="shared" si="33"/>
        <v>13.1</v>
      </c>
      <c r="D108" s="65" t="str">
        <f t="shared" si="33"/>
        <v>Ostraha</v>
      </c>
      <c r="E108" s="104">
        <f>IFERROR('Model opční 2 (MF)'!E108*('MF Index'!I24/'MF Index'!$E24),0)</f>
        <v>0</v>
      </c>
      <c r="F108" s="104">
        <f>IFERROR('Model opční 2 (MF)'!F108*('MF Index'!J24/'MF Index'!$E24),0)</f>
        <v>0</v>
      </c>
      <c r="G108" s="104">
        <f>IFERROR('Model opční 2 (MF)'!G108*('MF Index'!K24/'MF Index'!$E24),0)</f>
        <v>0</v>
      </c>
      <c r="H108" s="104">
        <f>IFERROR('Model opční 2 (MF)'!H108*('MF Index'!L24/'MF Index'!$E24),0)</f>
        <v>0</v>
      </c>
      <c r="I108" s="104">
        <f>IFERROR('Model opční 2 (MF)'!I108*('MF Index'!M24/'MF Index'!$E24),0)</f>
        <v>0</v>
      </c>
      <c r="J108" s="104">
        <f>IFERROR('Model opční 2 (MF)'!J108*('MF Index'!N24/'MF Index'!$E24),0)</f>
        <v>0</v>
      </c>
      <c r="K108" s="104">
        <f>IFERROR('Model opční 2 (MF)'!K108*('MF Index'!O24/'MF Index'!$E24),0)</f>
        <v>0</v>
      </c>
      <c r="L108" s="104">
        <f>IFERROR('Model opční 2 (MF)'!L108*('MF Index'!P24/'MF Index'!$E24),0)</f>
        <v>0</v>
      </c>
      <c r="M108" s="104">
        <f>IFERROR('Model opční 2 (MF)'!M108*('MF Index'!Q24/'MF Index'!$E24),0)</f>
        <v>0</v>
      </c>
      <c r="N108" s="104">
        <f>IFERROR('Model opční 2 (MF)'!N108*('MF Index'!R24/'MF Index'!$E24),0)</f>
        <v>0</v>
      </c>
      <c r="O108" s="104">
        <f>IFERROR('Model opční 2 (MF)'!O108*('MF Index'!S24/'MF Index'!$E24),0)</f>
        <v>0</v>
      </c>
      <c r="P108" s="104">
        <f>IFERROR('Model opční 2 (MF)'!P108*('MF Index'!T24/'MF Index'!$E24),0)</f>
        <v>0</v>
      </c>
      <c r="Q108" s="104">
        <f>IFERROR('Model opční 2 (MF)'!Q108*('MF Index'!U24/'MF Index'!$E24),0)</f>
        <v>0</v>
      </c>
      <c r="R108" s="104">
        <f>IFERROR('Model opční 2 (MF)'!R108*('MF Index'!V24/'MF Index'!$E24),0)</f>
        <v>0</v>
      </c>
      <c r="S108" s="104">
        <f>IFERROR('Model opční 2 (MF)'!S108*('MF Index'!W24/'MF Index'!$E24),0)</f>
        <v>0</v>
      </c>
      <c r="T108" s="104">
        <f>IFERROR('Model opční 2 (MF)'!T108*('MF Index'!X24/'MF Index'!$E24),0)</f>
        <v>0</v>
      </c>
      <c r="U108" s="104">
        <f>IFERROR('Model opční 2 (MF)'!U108*('MF Index'!Y24/'MF Index'!$E24),0)</f>
        <v>0</v>
      </c>
      <c r="V108" s="104">
        <f>IFERROR('Model opční 2 (MF)'!V108*('MF Index'!Z24/'MF Index'!$E24),0)</f>
        <v>0</v>
      </c>
      <c r="W108" s="104">
        <f>IFERROR('Model opční 2 (MF)'!W108*('MF Index'!AA24/'MF Index'!$E24),0)</f>
        <v>0</v>
      </c>
      <c r="X108" s="104">
        <f>IFERROR('Model opční 2 (MF)'!X108*('MF Index'!AB24/'MF Index'!$E24),0)</f>
        <v>0</v>
      </c>
      <c r="Y108" s="104">
        <f>IFERROR('Model opční 2 (MF)'!Y108*('MF Index'!AC24/'MF Index'!$E24),0)</f>
        <v>0</v>
      </c>
      <c r="Z108" s="104">
        <f>IFERROR('Model opční 2 (MF)'!Z108*('MF Index'!AD24/'MF Index'!$E24),0)</f>
        <v>0</v>
      </c>
      <c r="AA108" s="104">
        <f>IFERROR('Model opční 2 (MF)'!AA108*('MF Index'!AE24/'MF Index'!$E24),0)</f>
        <v>0</v>
      </c>
      <c r="AB108" s="104">
        <f>IFERROR('Model opční 2 (MF)'!AB108*('MF Index'!AF24/'MF Index'!$E24),0)</f>
        <v>0</v>
      </c>
      <c r="AC108" s="104">
        <f>IFERROR('Model opční 2 (MF)'!AC108*('MF Index'!AG24/'MF Index'!$E24),0)</f>
        <v>0</v>
      </c>
      <c r="AD108" s="104">
        <f>IFERROR('Model opční 2 (MF)'!AD108*('MF Index'!AH24/'MF Index'!$E24),0)</f>
        <v>0</v>
      </c>
      <c r="AE108" s="104">
        <f>IFERROR('Model opční 2 (MF)'!AE108*('MF Index'!AI24/'MF Index'!$E24),0)</f>
        <v>0</v>
      </c>
      <c r="AF108" s="104">
        <f>IFERROR('Model opční 2 (MF)'!AF108*('MF Index'!AJ24/'MF Index'!$E24),0)</f>
        <v>0</v>
      </c>
      <c r="AG108" s="104">
        <f>IFERROR('Model opční 2 (MF)'!AG108*('MF Index'!AK24/'MF Index'!$E24),0)</f>
        <v>0</v>
      </c>
      <c r="AH108" s="104">
        <f>IFERROR('Model opční 2 (MF)'!AH108*('MF Index'!AL24/'MF Index'!$E24),0)</f>
        <v>0</v>
      </c>
      <c r="AI108" s="104">
        <f>IFERROR('Model opční 2 (MF)'!AI108*('MF Index'!AM24/'MF Index'!$E24),0)</f>
        <v>0</v>
      </c>
      <c r="AJ108" s="104">
        <f>IFERROR('Model opční 2 (MF)'!AJ108*('MF Index'!AN24/'MF Index'!$E24),0)</f>
        <v>0</v>
      </c>
      <c r="AK108" s="104">
        <f>IFERROR('Model opční 2 (MF)'!AK108*('MF Index'!AO24/'MF Index'!$E24),0)</f>
        <v>0</v>
      </c>
      <c r="AL108" s="24">
        <f t="shared" si="32"/>
        <v>0</v>
      </c>
      <c r="AM108" s="129">
        <f t="shared" si="30"/>
        <v>0</v>
      </c>
      <c r="AN108" s="888">
        <f t="shared" si="34"/>
        <v>0</v>
      </c>
      <c r="AO108" s="888">
        <f t="shared" si="34"/>
        <v>0</v>
      </c>
      <c r="AP108" s="888">
        <f t="shared" si="34"/>
        <v>0</v>
      </c>
      <c r="AQ108" s="889">
        <f t="shared" si="34"/>
        <v>1</v>
      </c>
    </row>
    <row r="109" spans="1:43" ht="14.4" x14ac:dyDescent="0.3">
      <c r="A109" s="4"/>
      <c r="B109" s="45"/>
      <c r="C109" s="340" t="str">
        <f t="shared" si="33"/>
        <v>13.2</v>
      </c>
      <c r="D109" s="65" t="str">
        <f t="shared" si="33"/>
        <v>Ostatní služby</v>
      </c>
      <c r="E109" s="104">
        <f>IFERROR('Model opční 2 (MF)'!E109*('MF Index'!I25/'MF Index'!$E25),0)</f>
        <v>0</v>
      </c>
      <c r="F109" s="104">
        <f>IFERROR('Model opční 2 (MF)'!F109*('MF Index'!J25/'MF Index'!$E25),0)</f>
        <v>0</v>
      </c>
      <c r="G109" s="104">
        <f>IFERROR('Model opční 2 (MF)'!G109*('MF Index'!K25/'MF Index'!$E25),0)</f>
        <v>0</v>
      </c>
      <c r="H109" s="104">
        <f>IFERROR('Model opční 2 (MF)'!H109*('MF Index'!L25/'MF Index'!$E25),0)</f>
        <v>0</v>
      </c>
      <c r="I109" s="104">
        <f>IFERROR('Model opční 2 (MF)'!I109*('MF Index'!M25/'MF Index'!$E25),0)</f>
        <v>0</v>
      </c>
      <c r="J109" s="104">
        <f>IFERROR('Model opční 2 (MF)'!J109*('MF Index'!N25/'MF Index'!$E25),0)</f>
        <v>0</v>
      </c>
      <c r="K109" s="104">
        <f>IFERROR('Model opční 2 (MF)'!K109*('MF Index'!O25/'MF Index'!$E25),0)</f>
        <v>0</v>
      </c>
      <c r="L109" s="104">
        <f>IFERROR('Model opční 2 (MF)'!L109*('MF Index'!P25/'MF Index'!$E25),0)</f>
        <v>0</v>
      </c>
      <c r="M109" s="104">
        <f>IFERROR('Model opční 2 (MF)'!M109*('MF Index'!Q25/'MF Index'!$E25),0)</f>
        <v>0</v>
      </c>
      <c r="N109" s="104">
        <f>IFERROR('Model opční 2 (MF)'!N109*('MF Index'!R25/'MF Index'!$E25),0)</f>
        <v>0</v>
      </c>
      <c r="O109" s="104">
        <f>IFERROR('Model opční 2 (MF)'!O109*('MF Index'!S25/'MF Index'!$E25),0)</f>
        <v>0</v>
      </c>
      <c r="P109" s="104">
        <f>IFERROR('Model opční 2 (MF)'!P109*('MF Index'!T25/'MF Index'!$E25),0)</f>
        <v>0</v>
      </c>
      <c r="Q109" s="104">
        <f>IFERROR('Model opční 2 (MF)'!Q109*('MF Index'!U25/'MF Index'!$E25),0)</f>
        <v>0</v>
      </c>
      <c r="R109" s="104">
        <f>IFERROR('Model opční 2 (MF)'!R109*('MF Index'!V25/'MF Index'!$E25),0)</f>
        <v>0</v>
      </c>
      <c r="S109" s="104">
        <f>IFERROR('Model opční 2 (MF)'!S109*('MF Index'!W25/'MF Index'!$E25),0)</f>
        <v>0</v>
      </c>
      <c r="T109" s="104">
        <f>IFERROR('Model opční 2 (MF)'!T109*('MF Index'!X25/'MF Index'!$E25),0)</f>
        <v>0</v>
      </c>
      <c r="U109" s="104">
        <f>IFERROR('Model opční 2 (MF)'!U109*('MF Index'!Y25/'MF Index'!$E25),0)</f>
        <v>0</v>
      </c>
      <c r="V109" s="104">
        <f>IFERROR('Model opční 2 (MF)'!V109*('MF Index'!Z25/'MF Index'!$E25),0)</f>
        <v>0</v>
      </c>
      <c r="W109" s="104">
        <f>IFERROR('Model opční 2 (MF)'!W109*('MF Index'!AA25/'MF Index'!$E25),0)</f>
        <v>0</v>
      </c>
      <c r="X109" s="104">
        <f>IFERROR('Model opční 2 (MF)'!X109*('MF Index'!AB25/'MF Index'!$E25),0)</f>
        <v>0</v>
      </c>
      <c r="Y109" s="104">
        <f>IFERROR('Model opční 2 (MF)'!Y109*('MF Index'!AC25/'MF Index'!$E25),0)</f>
        <v>0</v>
      </c>
      <c r="Z109" s="104">
        <f>IFERROR('Model opční 2 (MF)'!Z109*('MF Index'!AD25/'MF Index'!$E25),0)</f>
        <v>0</v>
      </c>
      <c r="AA109" s="104">
        <f>IFERROR('Model opční 2 (MF)'!AA109*('MF Index'!AE25/'MF Index'!$E25),0)</f>
        <v>0</v>
      </c>
      <c r="AB109" s="104">
        <f>IFERROR('Model opční 2 (MF)'!AB109*('MF Index'!AF25/'MF Index'!$E25),0)</f>
        <v>0</v>
      </c>
      <c r="AC109" s="104">
        <f>IFERROR('Model opční 2 (MF)'!AC109*('MF Index'!AG25/'MF Index'!$E25),0)</f>
        <v>0</v>
      </c>
      <c r="AD109" s="104">
        <f>IFERROR('Model opční 2 (MF)'!AD109*('MF Index'!AH25/'MF Index'!$E25),0)</f>
        <v>0</v>
      </c>
      <c r="AE109" s="104">
        <f>IFERROR('Model opční 2 (MF)'!AE109*('MF Index'!AI25/'MF Index'!$E25),0)</f>
        <v>0</v>
      </c>
      <c r="AF109" s="104">
        <f>IFERROR('Model opční 2 (MF)'!AF109*('MF Index'!AJ25/'MF Index'!$E25),0)</f>
        <v>0</v>
      </c>
      <c r="AG109" s="104">
        <f>IFERROR('Model opční 2 (MF)'!AG109*('MF Index'!AK25/'MF Index'!$E25),0)</f>
        <v>0</v>
      </c>
      <c r="AH109" s="104">
        <f>IFERROR('Model opční 2 (MF)'!AH109*('MF Index'!AL25/'MF Index'!$E25),0)</f>
        <v>0</v>
      </c>
      <c r="AI109" s="104">
        <f>IFERROR('Model opční 2 (MF)'!AI109*('MF Index'!AM25/'MF Index'!$E25),0)</f>
        <v>0</v>
      </c>
      <c r="AJ109" s="104">
        <f>IFERROR('Model opční 2 (MF)'!AJ109*('MF Index'!AN25/'MF Index'!$E25),0)</f>
        <v>0</v>
      </c>
      <c r="AK109" s="104">
        <f>IFERROR('Model opční 2 (MF)'!AK109*('MF Index'!AO25/'MF Index'!$E25),0)</f>
        <v>0</v>
      </c>
      <c r="AL109" s="24">
        <f t="shared" si="32"/>
        <v>0</v>
      </c>
      <c r="AM109" s="129">
        <f t="shared" si="30"/>
        <v>0</v>
      </c>
      <c r="AN109" s="888">
        <f t="shared" si="34"/>
        <v>0</v>
      </c>
      <c r="AO109" s="888">
        <f t="shared" si="34"/>
        <v>0</v>
      </c>
      <c r="AP109" s="888">
        <f t="shared" si="34"/>
        <v>0</v>
      </c>
      <c r="AQ109" s="889">
        <f t="shared" si="34"/>
        <v>1</v>
      </c>
    </row>
    <row r="110" spans="1:43" ht="14.4" x14ac:dyDescent="0.3">
      <c r="A110" s="4">
        <f t="shared" ref="A110:B122" si="35">IF(A68="","",A68)</f>
        <v>14</v>
      </c>
      <c r="B110" s="45" t="str">
        <f t="shared" si="35"/>
        <v>Provozní režie</v>
      </c>
      <c r="C110" s="340" t="str">
        <f t="shared" si="33"/>
        <v/>
      </c>
      <c r="D110" s="65" t="str">
        <f t="shared" si="33"/>
        <v/>
      </c>
      <c r="E110" s="104">
        <f>IFERROR('Model opční 2 (MF)'!E110*('MF Index'!I26/'MF Index'!$E26),0)</f>
        <v>0</v>
      </c>
      <c r="F110" s="104">
        <f>IFERROR('Model opční 2 (MF)'!F110*('MF Index'!J26/'MF Index'!$E26),0)</f>
        <v>0</v>
      </c>
      <c r="G110" s="104">
        <f>IFERROR('Model opční 2 (MF)'!G110*('MF Index'!K26/'MF Index'!$E26),0)</f>
        <v>0</v>
      </c>
      <c r="H110" s="104">
        <f>IFERROR('Model opční 2 (MF)'!H110*('MF Index'!L26/'MF Index'!$E26),0)</f>
        <v>0</v>
      </c>
      <c r="I110" s="104">
        <f>IFERROR('Model opční 2 (MF)'!I110*('MF Index'!M26/'MF Index'!$E26),0)</f>
        <v>0</v>
      </c>
      <c r="J110" s="104">
        <f>IFERROR('Model opční 2 (MF)'!J110*('MF Index'!N26/'MF Index'!$E26),0)</f>
        <v>0</v>
      </c>
      <c r="K110" s="104">
        <f>IFERROR('Model opční 2 (MF)'!K110*('MF Index'!O26/'MF Index'!$E26),0)</f>
        <v>0</v>
      </c>
      <c r="L110" s="104">
        <f>IFERROR('Model opční 2 (MF)'!L110*('MF Index'!P26/'MF Index'!$E26),0)</f>
        <v>0</v>
      </c>
      <c r="M110" s="104">
        <f>IFERROR('Model opční 2 (MF)'!M110*('MF Index'!Q26/'MF Index'!$E26),0)</f>
        <v>0</v>
      </c>
      <c r="N110" s="104">
        <f>IFERROR('Model opční 2 (MF)'!N110*('MF Index'!R26/'MF Index'!$E26),0)</f>
        <v>0</v>
      </c>
      <c r="O110" s="104">
        <f>IFERROR('Model opční 2 (MF)'!O110*('MF Index'!S26/'MF Index'!$E26),0)</f>
        <v>0</v>
      </c>
      <c r="P110" s="104">
        <f>IFERROR('Model opční 2 (MF)'!P110*('MF Index'!T26/'MF Index'!$E26),0)</f>
        <v>0</v>
      </c>
      <c r="Q110" s="104">
        <f>IFERROR('Model opční 2 (MF)'!Q110*('MF Index'!U26/'MF Index'!$E26),0)</f>
        <v>0</v>
      </c>
      <c r="R110" s="104">
        <f>IFERROR('Model opční 2 (MF)'!R110*('MF Index'!V26/'MF Index'!$E26),0)</f>
        <v>0</v>
      </c>
      <c r="S110" s="104">
        <f>IFERROR('Model opční 2 (MF)'!S110*('MF Index'!W26/'MF Index'!$E26),0)</f>
        <v>0</v>
      </c>
      <c r="T110" s="104">
        <f>IFERROR('Model opční 2 (MF)'!T110*('MF Index'!X26/'MF Index'!$E26),0)</f>
        <v>0</v>
      </c>
      <c r="U110" s="104">
        <f>IFERROR('Model opční 2 (MF)'!U110*('MF Index'!Y26/'MF Index'!$E26),0)</f>
        <v>0</v>
      </c>
      <c r="V110" s="104">
        <f>IFERROR('Model opční 2 (MF)'!V110*('MF Index'!Z26/'MF Index'!$E26),0)</f>
        <v>0</v>
      </c>
      <c r="W110" s="104">
        <f>IFERROR('Model opční 2 (MF)'!W110*('MF Index'!AA26/'MF Index'!$E26),0)</f>
        <v>0</v>
      </c>
      <c r="X110" s="104">
        <f>IFERROR('Model opční 2 (MF)'!X110*('MF Index'!AB26/'MF Index'!$E26),0)</f>
        <v>0</v>
      </c>
      <c r="Y110" s="104">
        <f>IFERROR('Model opční 2 (MF)'!Y110*('MF Index'!AC26/'MF Index'!$E26),0)</f>
        <v>0</v>
      </c>
      <c r="Z110" s="104">
        <f>IFERROR('Model opční 2 (MF)'!Z110*('MF Index'!AD26/'MF Index'!$E26),0)</f>
        <v>0</v>
      </c>
      <c r="AA110" s="104">
        <f>IFERROR('Model opční 2 (MF)'!AA110*('MF Index'!AE26/'MF Index'!$E26),0)</f>
        <v>0</v>
      </c>
      <c r="AB110" s="104">
        <f>IFERROR('Model opční 2 (MF)'!AB110*('MF Index'!AF26/'MF Index'!$E26),0)</f>
        <v>0</v>
      </c>
      <c r="AC110" s="104">
        <f>IFERROR('Model opční 2 (MF)'!AC110*('MF Index'!AG26/'MF Index'!$E26),0)</f>
        <v>0</v>
      </c>
      <c r="AD110" s="104">
        <f>IFERROR('Model opční 2 (MF)'!AD110*('MF Index'!AH26/'MF Index'!$E26),0)</f>
        <v>0</v>
      </c>
      <c r="AE110" s="104">
        <f>IFERROR('Model opční 2 (MF)'!AE110*('MF Index'!AI26/'MF Index'!$E26),0)</f>
        <v>0</v>
      </c>
      <c r="AF110" s="104">
        <f>IFERROR('Model opční 2 (MF)'!AF110*('MF Index'!AJ26/'MF Index'!$E26),0)</f>
        <v>0</v>
      </c>
      <c r="AG110" s="104">
        <f>IFERROR('Model opční 2 (MF)'!AG110*('MF Index'!AK26/'MF Index'!$E26),0)</f>
        <v>0</v>
      </c>
      <c r="AH110" s="104">
        <f>IFERROR('Model opční 2 (MF)'!AH110*('MF Index'!AL26/'MF Index'!$E26),0)</f>
        <v>0</v>
      </c>
      <c r="AI110" s="104">
        <f>IFERROR('Model opční 2 (MF)'!AI110*('MF Index'!AM26/'MF Index'!$E26),0)</f>
        <v>0</v>
      </c>
      <c r="AJ110" s="104">
        <f>IFERROR('Model opční 2 (MF)'!AJ110*('MF Index'!AN26/'MF Index'!$E26),0)</f>
        <v>0</v>
      </c>
      <c r="AK110" s="104">
        <f>IFERROR('Model opční 2 (MF)'!AK110*('MF Index'!AO26/'MF Index'!$E26),0)</f>
        <v>0</v>
      </c>
      <c r="AL110" s="24">
        <f t="shared" si="32"/>
        <v>0</v>
      </c>
      <c r="AM110" s="129">
        <f t="shared" si="30"/>
        <v>0</v>
      </c>
      <c r="AN110" s="888">
        <f t="shared" si="34"/>
        <v>0</v>
      </c>
      <c r="AO110" s="888">
        <f t="shared" si="34"/>
        <v>0</v>
      </c>
      <c r="AP110" s="888">
        <f t="shared" si="34"/>
        <v>0</v>
      </c>
      <c r="AQ110" s="889">
        <f t="shared" si="34"/>
        <v>1</v>
      </c>
    </row>
    <row r="111" spans="1:43" ht="14.4" x14ac:dyDescent="0.3">
      <c r="A111" s="4">
        <f t="shared" si="35"/>
        <v>15</v>
      </c>
      <c r="B111" s="45" t="str">
        <f t="shared" si="35"/>
        <v>Správní režie</v>
      </c>
      <c r="C111" s="340" t="str">
        <f t="shared" si="33"/>
        <v/>
      </c>
      <c r="D111" s="65" t="str">
        <f t="shared" si="33"/>
        <v/>
      </c>
      <c r="E111" s="104">
        <f>IFERROR('Model opční 2 (MF)'!E111*('MF Index'!I27/'MF Index'!$E27),0)</f>
        <v>0</v>
      </c>
      <c r="F111" s="104">
        <f>IFERROR('Model opční 2 (MF)'!F111*('MF Index'!J27/'MF Index'!$E27),0)</f>
        <v>0</v>
      </c>
      <c r="G111" s="104">
        <f>IFERROR('Model opční 2 (MF)'!G111*('MF Index'!K27/'MF Index'!$E27),0)</f>
        <v>0</v>
      </c>
      <c r="H111" s="104">
        <f>IFERROR('Model opční 2 (MF)'!H111*('MF Index'!L27/'MF Index'!$E27),0)</f>
        <v>0</v>
      </c>
      <c r="I111" s="104">
        <f>IFERROR('Model opční 2 (MF)'!I111*('MF Index'!M27/'MF Index'!$E27),0)</f>
        <v>0</v>
      </c>
      <c r="J111" s="104">
        <f>IFERROR('Model opční 2 (MF)'!J111*('MF Index'!N27/'MF Index'!$E27),0)</f>
        <v>0</v>
      </c>
      <c r="K111" s="104">
        <f>IFERROR('Model opční 2 (MF)'!K111*('MF Index'!O27/'MF Index'!$E27),0)</f>
        <v>0</v>
      </c>
      <c r="L111" s="104">
        <f>IFERROR('Model opční 2 (MF)'!L111*('MF Index'!P27/'MF Index'!$E27),0)</f>
        <v>0</v>
      </c>
      <c r="M111" s="104">
        <f>IFERROR('Model opční 2 (MF)'!M111*('MF Index'!Q27/'MF Index'!$E27),0)</f>
        <v>0</v>
      </c>
      <c r="N111" s="104">
        <f>IFERROR('Model opční 2 (MF)'!N111*('MF Index'!R27/'MF Index'!$E27),0)</f>
        <v>0</v>
      </c>
      <c r="O111" s="104">
        <f>IFERROR('Model opční 2 (MF)'!O111*('MF Index'!S27/'MF Index'!$E27),0)</f>
        <v>0</v>
      </c>
      <c r="P111" s="104">
        <f>IFERROR('Model opční 2 (MF)'!P111*('MF Index'!T27/'MF Index'!$E27),0)</f>
        <v>0</v>
      </c>
      <c r="Q111" s="104">
        <f>IFERROR('Model opční 2 (MF)'!Q111*('MF Index'!U27/'MF Index'!$E27),0)</f>
        <v>0</v>
      </c>
      <c r="R111" s="104">
        <f>IFERROR('Model opční 2 (MF)'!R111*('MF Index'!V27/'MF Index'!$E27),0)</f>
        <v>0</v>
      </c>
      <c r="S111" s="104">
        <f>IFERROR('Model opční 2 (MF)'!S111*('MF Index'!W27/'MF Index'!$E27),0)</f>
        <v>0</v>
      </c>
      <c r="T111" s="104">
        <f>IFERROR('Model opční 2 (MF)'!T111*('MF Index'!X27/'MF Index'!$E27),0)</f>
        <v>0</v>
      </c>
      <c r="U111" s="104">
        <f>IFERROR('Model opční 2 (MF)'!U111*('MF Index'!Y27/'MF Index'!$E27),0)</f>
        <v>0</v>
      </c>
      <c r="V111" s="104">
        <f>IFERROR('Model opční 2 (MF)'!V111*('MF Index'!Z27/'MF Index'!$E27),0)</f>
        <v>0</v>
      </c>
      <c r="W111" s="104">
        <f>IFERROR('Model opční 2 (MF)'!W111*('MF Index'!AA27/'MF Index'!$E27),0)</f>
        <v>0</v>
      </c>
      <c r="X111" s="104">
        <f>IFERROR('Model opční 2 (MF)'!X111*('MF Index'!AB27/'MF Index'!$E27),0)</f>
        <v>0</v>
      </c>
      <c r="Y111" s="104">
        <f>IFERROR('Model opční 2 (MF)'!Y111*('MF Index'!AC27/'MF Index'!$E27),0)</f>
        <v>0</v>
      </c>
      <c r="Z111" s="104">
        <f>IFERROR('Model opční 2 (MF)'!Z111*('MF Index'!AD27/'MF Index'!$E27),0)</f>
        <v>0</v>
      </c>
      <c r="AA111" s="104">
        <f>IFERROR('Model opční 2 (MF)'!AA111*('MF Index'!AE27/'MF Index'!$E27),0)</f>
        <v>0</v>
      </c>
      <c r="AB111" s="104">
        <f>IFERROR('Model opční 2 (MF)'!AB111*('MF Index'!AF27/'MF Index'!$E27),0)</f>
        <v>0</v>
      </c>
      <c r="AC111" s="104">
        <f>IFERROR('Model opční 2 (MF)'!AC111*('MF Index'!AG27/'MF Index'!$E27),0)</f>
        <v>0</v>
      </c>
      <c r="AD111" s="104">
        <f>IFERROR('Model opční 2 (MF)'!AD111*('MF Index'!AH27/'MF Index'!$E27),0)</f>
        <v>0</v>
      </c>
      <c r="AE111" s="104">
        <f>IFERROR('Model opční 2 (MF)'!AE111*('MF Index'!AI27/'MF Index'!$E27),0)</f>
        <v>0</v>
      </c>
      <c r="AF111" s="104">
        <f>IFERROR('Model opční 2 (MF)'!AF111*('MF Index'!AJ27/'MF Index'!$E27),0)</f>
        <v>0</v>
      </c>
      <c r="AG111" s="104">
        <f>IFERROR('Model opční 2 (MF)'!AG111*('MF Index'!AK27/'MF Index'!$E27),0)</f>
        <v>0</v>
      </c>
      <c r="AH111" s="104">
        <f>IFERROR('Model opční 2 (MF)'!AH111*('MF Index'!AL27/'MF Index'!$E27),0)</f>
        <v>0</v>
      </c>
      <c r="AI111" s="104">
        <f>IFERROR('Model opční 2 (MF)'!AI111*('MF Index'!AM27/'MF Index'!$E27),0)</f>
        <v>0</v>
      </c>
      <c r="AJ111" s="104">
        <f>IFERROR('Model opční 2 (MF)'!AJ111*('MF Index'!AN27/'MF Index'!$E27),0)</f>
        <v>0</v>
      </c>
      <c r="AK111" s="104">
        <f>IFERROR('Model opční 2 (MF)'!AK111*('MF Index'!AO27/'MF Index'!$E27),0)</f>
        <v>0</v>
      </c>
      <c r="AL111" s="24">
        <f t="shared" si="32"/>
        <v>0</v>
      </c>
      <c r="AM111" s="129">
        <f t="shared" si="30"/>
        <v>0</v>
      </c>
      <c r="AN111" s="888">
        <f t="shared" si="34"/>
        <v>0</v>
      </c>
      <c r="AO111" s="888">
        <f t="shared" si="34"/>
        <v>0</v>
      </c>
      <c r="AP111" s="888">
        <f t="shared" si="34"/>
        <v>0</v>
      </c>
      <c r="AQ111" s="889">
        <f t="shared" si="34"/>
        <v>1</v>
      </c>
    </row>
    <row r="112" spans="1:43" ht="14.4" x14ac:dyDescent="0.3">
      <c r="A112" s="9">
        <f t="shared" si="35"/>
        <v>16</v>
      </c>
      <c r="B112" s="67" t="str">
        <f t="shared" si="35"/>
        <v>Zisk</v>
      </c>
      <c r="C112" s="341" t="str">
        <f t="shared" si="33"/>
        <v/>
      </c>
      <c r="D112" s="68" t="str">
        <f t="shared" si="33"/>
        <v/>
      </c>
      <c r="E112" s="104">
        <f>IFERROR('Model opční 2 (MF)'!E112*('MF Index'!I28/'MF Index'!$E28),0)</f>
        <v>0</v>
      </c>
      <c r="F112" s="104">
        <f>IFERROR('Model opční 2 (MF)'!F112*('MF Index'!J28/'MF Index'!$E28),0)</f>
        <v>0</v>
      </c>
      <c r="G112" s="104">
        <f>IFERROR('Model opční 2 (MF)'!G112*('MF Index'!K28/'MF Index'!$E28),0)</f>
        <v>0</v>
      </c>
      <c r="H112" s="104">
        <f>IFERROR('Model opční 2 (MF)'!H112*('MF Index'!L28/'MF Index'!$E28),0)</f>
        <v>0</v>
      </c>
      <c r="I112" s="104">
        <f>IFERROR('Model opční 2 (MF)'!I112*('MF Index'!M28/'MF Index'!$E28),0)</f>
        <v>0</v>
      </c>
      <c r="J112" s="104">
        <f>IFERROR('Model opční 2 (MF)'!J112*('MF Index'!N28/'MF Index'!$E28),0)</f>
        <v>0</v>
      </c>
      <c r="K112" s="104">
        <f>IFERROR('Model opční 2 (MF)'!K112*('MF Index'!O28/'MF Index'!$E28),0)</f>
        <v>0</v>
      </c>
      <c r="L112" s="104">
        <f>IFERROR('Model opční 2 (MF)'!L112*('MF Index'!P28/'MF Index'!$E28),0)</f>
        <v>0</v>
      </c>
      <c r="M112" s="104">
        <f>IFERROR('Model opční 2 (MF)'!M112*('MF Index'!Q28/'MF Index'!$E28),0)</f>
        <v>0</v>
      </c>
      <c r="N112" s="104">
        <f>IFERROR('Model opční 2 (MF)'!N112*('MF Index'!R28/'MF Index'!$E28),0)</f>
        <v>0</v>
      </c>
      <c r="O112" s="104">
        <f>IFERROR('Model opční 2 (MF)'!O112*('MF Index'!S28/'MF Index'!$E28),0)</f>
        <v>0</v>
      </c>
      <c r="P112" s="104">
        <f>IFERROR('Model opční 2 (MF)'!P112*('MF Index'!T28/'MF Index'!$E28),0)</f>
        <v>0</v>
      </c>
      <c r="Q112" s="104">
        <f>IFERROR('Model opční 2 (MF)'!Q112*('MF Index'!U28/'MF Index'!$E28),0)</f>
        <v>0</v>
      </c>
      <c r="R112" s="104">
        <f>IFERROR('Model opční 2 (MF)'!R112*('MF Index'!V28/'MF Index'!$E28),0)</f>
        <v>0</v>
      </c>
      <c r="S112" s="104">
        <f>IFERROR('Model opční 2 (MF)'!S112*('MF Index'!W28/'MF Index'!$E28),0)</f>
        <v>0</v>
      </c>
      <c r="T112" s="104">
        <f>IFERROR('Model opční 2 (MF)'!T112*('MF Index'!X28/'MF Index'!$E28),0)</f>
        <v>0</v>
      </c>
      <c r="U112" s="104">
        <f>IFERROR('Model opční 2 (MF)'!U112*('MF Index'!Y28/'MF Index'!$E28),0)</f>
        <v>0</v>
      </c>
      <c r="V112" s="104">
        <f>IFERROR('Model opční 2 (MF)'!V112*('MF Index'!Z28/'MF Index'!$E28),0)</f>
        <v>0</v>
      </c>
      <c r="W112" s="104">
        <f>IFERROR('Model opční 2 (MF)'!W112*('MF Index'!AA28/'MF Index'!$E28),0)</f>
        <v>0</v>
      </c>
      <c r="X112" s="104">
        <f>IFERROR('Model opční 2 (MF)'!X112*('MF Index'!AB28/'MF Index'!$E28),0)</f>
        <v>0</v>
      </c>
      <c r="Y112" s="104">
        <f>IFERROR('Model opční 2 (MF)'!Y112*('MF Index'!AC28/'MF Index'!$E28),0)</f>
        <v>0</v>
      </c>
      <c r="Z112" s="104">
        <f>IFERROR('Model opční 2 (MF)'!Z112*('MF Index'!AD28/'MF Index'!$E28),0)</f>
        <v>0</v>
      </c>
      <c r="AA112" s="104">
        <f>IFERROR('Model opční 2 (MF)'!AA112*('MF Index'!AE28/'MF Index'!$E28),0)</f>
        <v>0</v>
      </c>
      <c r="AB112" s="104">
        <f>IFERROR('Model opční 2 (MF)'!AB112*('MF Index'!AF28/'MF Index'!$E28),0)</f>
        <v>0</v>
      </c>
      <c r="AC112" s="104">
        <f>IFERROR('Model opční 2 (MF)'!AC112*('MF Index'!AG28/'MF Index'!$E28),0)</f>
        <v>0</v>
      </c>
      <c r="AD112" s="104">
        <f>IFERROR('Model opční 2 (MF)'!AD112*('MF Index'!AH28/'MF Index'!$E28),0)</f>
        <v>0</v>
      </c>
      <c r="AE112" s="104">
        <f>IFERROR('Model opční 2 (MF)'!AE112*('MF Index'!AI28/'MF Index'!$E28),0)</f>
        <v>0</v>
      </c>
      <c r="AF112" s="104">
        <f>IFERROR('Model opční 2 (MF)'!AF112*('MF Index'!AJ28/'MF Index'!$E28),0)</f>
        <v>0</v>
      </c>
      <c r="AG112" s="104">
        <f>IFERROR('Model opční 2 (MF)'!AG112*('MF Index'!AK28/'MF Index'!$E28),0)</f>
        <v>0</v>
      </c>
      <c r="AH112" s="104">
        <f>IFERROR('Model opční 2 (MF)'!AH112*('MF Index'!AL28/'MF Index'!$E28),0)</f>
        <v>0</v>
      </c>
      <c r="AI112" s="104">
        <f>IFERROR('Model opční 2 (MF)'!AI112*('MF Index'!AM28/'MF Index'!$E28),0)</f>
        <v>0</v>
      </c>
      <c r="AJ112" s="104">
        <f>IFERROR('Model opční 2 (MF)'!AJ112*('MF Index'!AN28/'MF Index'!$E28),0)</f>
        <v>0</v>
      </c>
      <c r="AK112" s="104">
        <f>IFERROR('Model opční 2 (MF)'!AK112*('MF Index'!AO28/'MF Index'!$E28),0)</f>
        <v>0</v>
      </c>
      <c r="AL112" s="24">
        <f t="shared" si="32"/>
        <v>0</v>
      </c>
      <c r="AM112" s="129">
        <f t="shared" si="30"/>
        <v>0</v>
      </c>
      <c r="AN112" s="890">
        <f t="shared" si="34"/>
        <v>0</v>
      </c>
      <c r="AO112" s="888">
        <f t="shared" si="34"/>
        <v>0</v>
      </c>
      <c r="AP112" s="890">
        <f t="shared" si="34"/>
        <v>0</v>
      </c>
      <c r="AQ112" s="891">
        <f t="shared" si="34"/>
        <v>1</v>
      </c>
    </row>
    <row r="113" spans="1:43" ht="15.6" thickBot="1" x14ac:dyDescent="0.4">
      <c r="A113" s="5">
        <f t="shared" si="35"/>
        <v>21</v>
      </c>
      <c r="B113" s="69" t="str">
        <f t="shared" si="35"/>
        <v>Výchozí cena opční 2 indexovaná [tis.Kč]</v>
      </c>
      <c r="C113" s="342" t="str">
        <f>IF(C71="","",C71)</f>
        <v/>
      </c>
      <c r="D113" s="70" t="s">
        <v>582</v>
      </c>
      <c r="E113" s="108">
        <f t="shared" ref="E113:AK113" si="36">SUM(E87:E112)</f>
        <v>0</v>
      </c>
      <c r="F113" s="108">
        <f t="shared" si="36"/>
        <v>0</v>
      </c>
      <c r="G113" s="108">
        <f t="shared" si="36"/>
        <v>0</v>
      </c>
      <c r="H113" s="108">
        <f t="shared" si="36"/>
        <v>0</v>
      </c>
      <c r="I113" s="108">
        <f t="shared" si="36"/>
        <v>0</v>
      </c>
      <c r="J113" s="108">
        <f t="shared" si="36"/>
        <v>0</v>
      </c>
      <c r="K113" s="108">
        <f t="shared" si="36"/>
        <v>0</v>
      </c>
      <c r="L113" s="108">
        <f t="shared" si="36"/>
        <v>0</v>
      </c>
      <c r="M113" s="108">
        <f t="shared" si="36"/>
        <v>0</v>
      </c>
      <c r="N113" s="108">
        <f t="shared" si="36"/>
        <v>0</v>
      </c>
      <c r="O113" s="108">
        <f t="shared" si="36"/>
        <v>0</v>
      </c>
      <c r="P113" s="108">
        <f t="shared" si="36"/>
        <v>0</v>
      </c>
      <c r="Q113" s="108">
        <f t="shared" si="36"/>
        <v>0</v>
      </c>
      <c r="R113" s="108">
        <f t="shared" si="36"/>
        <v>0</v>
      </c>
      <c r="S113" s="108">
        <f t="shared" si="36"/>
        <v>0</v>
      </c>
      <c r="T113" s="108">
        <f t="shared" si="36"/>
        <v>0</v>
      </c>
      <c r="U113" s="108">
        <f t="shared" si="36"/>
        <v>0</v>
      </c>
      <c r="V113" s="108">
        <f t="shared" si="36"/>
        <v>0</v>
      </c>
      <c r="W113" s="108">
        <f t="shared" si="36"/>
        <v>0</v>
      </c>
      <c r="X113" s="108">
        <f t="shared" si="36"/>
        <v>0</v>
      </c>
      <c r="Y113" s="108">
        <f t="shared" si="36"/>
        <v>0</v>
      </c>
      <c r="Z113" s="108">
        <f t="shared" si="36"/>
        <v>0</v>
      </c>
      <c r="AA113" s="108">
        <f t="shared" si="36"/>
        <v>0</v>
      </c>
      <c r="AB113" s="108">
        <f t="shared" si="36"/>
        <v>0</v>
      </c>
      <c r="AC113" s="108">
        <f t="shared" si="36"/>
        <v>0</v>
      </c>
      <c r="AD113" s="108">
        <f t="shared" si="36"/>
        <v>0</v>
      </c>
      <c r="AE113" s="108">
        <f t="shared" si="36"/>
        <v>0</v>
      </c>
      <c r="AF113" s="108">
        <f t="shared" si="36"/>
        <v>0</v>
      </c>
      <c r="AG113" s="108">
        <f t="shared" si="36"/>
        <v>0</v>
      </c>
      <c r="AH113" s="108">
        <f t="shared" si="36"/>
        <v>0</v>
      </c>
      <c r="AI113" s="108">
        <f t="shared" si="36"/>
        <v>0</v>
      </c>
      <c r="AJ113" s="108">
        <f t="shared" si="36"/>
        <v>0</v>
      </c>
      <c r="AK113" s="108">
        <f t="shared" si="36"/>
        <v>0</v>
      </c>
      <c r="AL113" s="27">
        <f t="shared" ref="AL113:AL121" si="37">SUM(E113:AK113)</f>
        <v>0</v>
      </c>
      <c r="AM113" s="130">
        <f t="shared" si="30"/>
        <v>0</v>
      </c>
      <c r="AN113" s="892">
        <f>SUMPRODUCT($AL87:$AL112,AN87:AN112)</f>
        <v>0</v>
      </c>
      <c r="AO113" s="892">
        <f>SUMPRODUCT($AL87:$AL112,AO87:AO112)</f>
        <v>0</v>
      </c>
      <c r="AP113" s="892">
        <f>SUMPRODUCT($AL87:$AL112,AP87:AP112)</f>
        <v>0</v>
      </c>
      <c r="AQ113" s="893">
        <f>SUMPRODUCT($AL87:$AL112,AQ87:AQ112)</f>
        <v>0</v>
      </c>
    </row>
    <row r="114" spans="1:43"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0"/>
      <c r="AM114" s="531"/>
      <c r="AN114" s="894"/>
      <c r="AO114" s="894"/>
      <c r="AP114" s="894"/>
      <c r="AQ114" s="895"/>
    </row>
    <row r="115" spans="1:43"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0"/>
      <c r="AM115" s="541"/>
      <c r="AN115" s="896"/>
      <c r="AO115" s="896"/>
      <c r="AP115" s="896"/>
      <c r="AQ115" s="897"/>
    </row>
    <row r="116" spans="1:43"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c r="AM116" s="541"/>
      <c r="AN116" s="896"/>
      <c r="AO116" s="896"/>
      <c r="AP116" s="896"/>
      <c r="AQ116" s="897"/>
    </row>
    <row r="117" spans="1:43"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0"/>
      <c r="AM117" s="541"/>
      <c r="AN117" s="896"/>
      <c r="AO117" s="896"/>
      <c r="AP117" s="896"/>
      <c r="AQ117" s="897"/>
    </row>
    <row r="118" spans="1:43"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0"/>
      <c r="AM118" s="541"/>
      <c r="AN118" s="896"/>
      <c r="AO118" s="896"/>
      <c r="AP118" s="896"/>
      <c r="AQ118" s="897"/>
    </row>
    <row r="119" spans="1:43"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897"/>
    </row>
    <row r="120" spans="1:43"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45"/>
      <c r="AN120" s="898"/>
      <c r="AO120" s="898"/>
      <c r="AP120" s="898"/>
      <c r="AQ120" s="899"/>
    </row>
    <row r="121" spans="1:43" ht="15" x14ac:dyDescent="0.35">
      <c r="A121" s="9">
        <f t="shared" si="35"/>
        <v>26</v>
      </c>
      <c r="B121" s="67" t="str">
        <f t="shared" si="35"/>
        <v>Výchozí dopravní výkon opční 2 [tis.vlkm]</v>
      </c>
      <c r="C121" s="67"/>
      <c r="D121" s="76" t="s">
        <v>469</v>
      </c>
      <c r="E121" s="109">
        <f>'Provoz opční 2'!C27</f>
        <v>0</v>
      </c>
      <c r="F121" s="109">
        <f>'Provoz opční 2'!D27</f>
        <v>0</v>
      </c>
      <c r="G121" s="109">
        <f>'Provoz opční 2'!E27</f>
        <v>0</v>
      </c>
      <c r="H121" s="109">
        <f>'Provoz opční 2'!F27</f>
        <v>0</v>
      </c>
      <c r="I121" s="109">
        <f>'Provoz opční 2'!G27</f>
        <v>0</v>
      </c>
      <c r="J121" s="109">
        <f>'Provoz opční 2'!H27</f>
        <v>0</v>
      </c>
      <c r="K121" s="109">
        <f>'Provoz opční 2'!I27</f>
        <v>588075.89999999991</v>
      </c>
      <c r="L121" s="109">
        <f>'Provoz opční 2'!J27</f>
        <v>847368.5</v>
      </c>
      <c r="M121" s="109">
        <f>'Provoz opční 2'!K27</f>
        <v>847368.5</v>
      </c>
      <c r="N121" s="109">
        <f>'Provoz opční 2'!L27</f>
        <v>847368.5</v>
      </c>
      <c r="O121" s="109">
        <f>'Provoz opční 2'!M27</f>
        <v>847368.5</v>
      </c>
      <c r="P121" s="109">
        <f>'Provoz opční 2'!N27</f>
        <v>847368.5</v>
      </c>
      <c r="Q121" s="109">
        <f>'Provoz opční 2'!O27</f>
        <v>847368.5</v>
      </c>
      <c r="R121" s="109">
        <f>'Provoz opční 2'!P27</f>
        <v>847368.5</v>
      </c>
      <c r="S121" s="109">
        <f>'Provoz opční 2'!Q27</f>
        <v>847368.5</v>
      </c>
      <c r="T121" s="109">
        <f>'Provoz opční 2'!R27</f>
        <v>847368.5</v>
      </c>
      <c r="U121" s="109">
        <f>'Provoz opční 2'!S27</f>
        <v>847368.5</v>
      </c>
      <c r="V121" s="109">
        <f>'Provoz opční 2'!T27</f>
        <v>847368.5</v>
      </c>
      <c r="W121" s="109">
        <f>'Provoz opční 2'!U27</f>
        <v>847368.5</v>
      </c>
      <c r="X121" s="109">
        <f>'Provoz opční 2'!V27</f>
        <v>847368.5</v>
      </c>
      <c r="Y121" s="109">
        <f>'Provoz opční 2'!W27</f>
        <v>847368.5</v>
      </c>
      <c r="Z121" s="109">
        <f>'Provoz opční 2'!X27</f>
        <v>847368.5</v>
      </c>
      <c r="AA121" s="109">
        <f>'Provoz opční 2'!Y27</f>
        <v>847368.5</v>
      </c>
      <c r="AB121" s="109">
        <f>'Provoz opční 2'!Z27</f>
        <v>847368.5</v>
      </c>
      <c r="AC121" s="109">
        <f>'Provoz opční 2'!AA27</f>
        <v>847368.5</v>
      </c>
      <c r="AD121" s="109">
        <f>'Provoz opční 2'!AB27</f>
        <v>847368.5</v>
      </c>
      <c r="AE121" s="109">
        <f>'Provoz opční 2'!AC27</f>
        <v>847368.5</v>
      </c>
      <c r="AF121" s="109">
        <f>'Provoz opční 2'!AD27</f>
        <v>847368.5</v>
      </c>
      <c r="AG121" s="109">
        <f>'Provoz opční 2'!AE27</f>
        <v>847368.5</v>
      </c>
      <c r="AH121" s="109">
        <f>'Provoz opční 2'!AF27</f>
        <v>847368.5</v>
      </c>
      <c r="AI121" s="109">
        <f>'Provoz opční 2'!AG27</f>
        <v>847368.5</v>
      </c>
      <c r="AJ121" s="109">
        <f>'Provoz opční 2'!AH27</f>
        <v>847368.5</v>
      </c>
      <c r="AK121" s="109">
        <f>'Provoz opční 2'!AI27</f>
        <v>847368.5</v>
      </c>
      <c r="AL121" s="48">
        <f t="shared" si="37"/>
        <v>22619656.899999999</v>
      </c>
      <c r="AM121" s="420" t="s">
        <v>134</v>
      </c>
      <c r="AN121" s="904">
        <f>$AL121</f>
        <v>22619656.899999999</v>
      </c>
      <c r="AO121" s="905">
        <f>$AL121</f>
        <v>22619656.899999999</v>
      </c>
      <c r="AP121" s="905">
        <f t="shared" ref="AP121:AQ121" si="38">$AL121</f>
        <v>22619656.899999999</v>
      </c>
      <c r="AQ121" s="906">
        <f t="shared" si="38"/>
        <v>22619656.899999999</v>
      </c>
    </row>
    <row r="122" spans="1:43" ht="15.6" thickBot="1" x14ac:dyDescent="0.4">
      <c r="A122" s="5">
        <f t="shared" si="35"/>
        <v>27</v>
      </c>
      <c r="B122" s="69" t="str">
        <f t="shared" si="35"/>
        <v>Výchozí jednotková cena opční 2 indexovaná [Kč/vlkm]</v>
      </c>
      <c r="C122" s="69"/>
      <c r="D122" s="70" t="s">
        <v>583</v>
      </c>
      <c r="E122" s="105">
        <f t="shared" ref="E122:AQ122" si="39">IFERROR(E113/E121,0)</f>
        <v>0</v>
      </c>
      <c r="F122" s="105">
        <f t="shared" si="39"/>
        <v>0</v>
      </c>
      <c r="G122" s="105">
        <f t="shared" si="39"/>
        <v>0</v>
      </c>
      <c r="H122" s="105">
        <f t="shared" si="39"/>
        <v>0</v>
      </c>
      <c r="I122" s="105">
        <f t="shared" si="39"/>
        <v>0</v>
      </c>
      <c r="J122" s="105">
        <f t="shared" si="39"/>
        <v>0</v>
      </c>
      <c r="K122" s="105">
        <f t="shared" si="39"/>
        <v>0</v>
      </c>
      <c r="L122" s="105">
        <f t="shared" si="39"/>
        <v>0</v>
      </c>
      <c r="M122" s="105">
        <f t="shared" si="39"/>
        <v>0</v>
      </c>
      <c r="N122" s="105">
        <f t="shared" si="39"/>
        <v>0</v>
      </c>
      <c r="O122" s="105">
        <f t="shared" si="39"/>
        <v>0</v>
      </c>
      <c r="P122" s="105">
        <f t="shared" si="39"/>
        <v>0</v>
      </c>
      <c r="Q122" s="105">
        <f t="shared" si="39"/>
        <v>0</v>
      </c>
      <c r="R122" s="105">
        <f t="shared" si="39"/>
        <v>0</v>
      </c>
      <c r="S122" s="105">
        <f t="shared" si="39"/>
        <v>0</v>
      </c>
      <c r="T122" s="105">
        <f t="shared" si="39"/>
        <v>0</v>
      </c>
      <c r="U122" s="105">
        <f t="shared" si="39"/>
        <v>0</v>
      </c>
      <c r="V122" s="105">
        <f t="shared" si="39"/>
        <v>0</v>
      </c>
      <c r="W122" s="105">
        <f t="shared" si="39"/>
        <v>0</v>
      </c>
      <c r="X122" s="105">
        <f t="shared" si="39"/>
        <v>0</v>
      </c>
      <c r="Y122" s="105">
        <f t="shared" si="39"/>
        <v>0</v>
      </c>
      <c r="Z122" s="105">
        <f t="shared" si="39"/>
        <v>0</v>
      </c>
      <c r="AA122" s="105">
        <f t="shared" si="39"/>
        <v>0</v>
      </c>
      <c r="AB122" s="105">
        <f t="shared" si="39"/>
        <v>0</v>
      </c>
      <c r="AC122" s="105">
        <f t="shared" si="39"/>
        <v>0</v>
      </c>
      <c r="AD122" s="105">
        <f t="shared" si="39"/>
        <v>0</v>
      </c>
      <c r="AE122" s="105">
        <f t="shared" si="39"/>
        <v>0</v>
      </c>
      <c r="AF122" s="105">
        <f t="shared" si="39"/>
        <v>0</v>
      </c>
      <c r="AG122" s="105">
        <f t="shared" si="39"/>
        <v>0</v>
      </c>
      <c r="AH122" s="105">
        <f t="shared" si="39"/>
        <v>0</v>
      </c>
      <c r="AI122" s="105">
        <f t="shared" si="39"/>
        <v>0</v>
      </c>
      <c r="AJ122" s="105">
        <f t="shared" si="39"/>
        <v>0</v>
      </c>
      <c r="AK122" s="105">
        <f t="shared" si="39"/>
        <v>0</v>
      </c>
      <c r="AL122" s="111">
        <f t="shared" si="39"/>
        <v>0</v>
      </c>
      <c r="AM122" s="393" t="s">
        <v>134</v>
      </c>
      <c r="AN122" s="902">
        <f t="shared" si="39"/>
        <v>0</v>
      </c>
      <c r="AO122" s="902">
        <f t="shared" si="39"/>
        <v>0</v>
      </c>
      <c r="AP122" s="902">
        <f t="shared" si="39"/>
        <v>0</v>
      </c>
      <c r="AQ122" s="903">
        <f t="shared" si="39"/>
        <v>0</v>
      </c>
    </row>
    <row r="123" spans="1:43" ht="14.4" x14ac:dyDescent="0.3"/>
  </sheetData>
  <sheetProtection algorithmName="SHA-512" hashValue="gLt3xNjxDJoQm7P/SuGnpd7JTMOfDuqQxRic467h/qxWl3NRLl0zn15uznj6PxC4XMDvBhS0NYguIo4JAXCZJg==" saltValue="/qo9SZrtX+xbg//Sa+MthA==" spinCount="100000" sheet="1" objects="1" scenarios="1"/>
  <mergeCells count="3">
    <mergeCell ref="AN1:AQ1"/>
    <mergeCell ref="AN43:AQ43"/>
    <mergeCell ref="AN85:AQ8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618E-C6B9-4F03-BF87-EF95A5AD5F46}">
  <sheetPr>
    <tabColor theme="1"/>
  </sheetPr>
  <dimension ref="A1:AP8"/>
  <sheetViews>
    <sheetView workbookViewId="0">
      <pane xSplit="4" topLeftCell="E1" activePane="topRight" state="frozen"/>
      <selection pane="topRight"/>
    </sheetView>
  </sheetViews>
  <sheetFormatPr defaultColWidth="0" defaultRowHeight="14.4" zeroHeight="1" x14ac:dyDescent="0.3"/>
  <cols>
    <col min="1" max="1" width="8.88671875" style="1" customWidth="1"/>
    <col min="2" max="2" width="17" style="1" customWidth="1"/>
    <col min="3" max="37" width="8.88671875" style="1" customWidth="1"/>
    <col min="38" max="38" width="2.6640625" style="1" customWidth="1"/>
    <col min="39" max="42" width="0" style="1" hidden="1" customWidth="1"/>
    <col min="43" max="16384" width="8.88671875" style="1" hidden="1"/>
  </cols>
  <sheetData>
    <row r="1" spans="1:37" ht="15" thickBot="1" x14ac:dyDescent="0.35">
      <c r="A1" s="723" t="s">
        <v>630</v>
      </c>
      <c r="B1" s="723"/>
      <c r="C1" s="723"/>
      <c r="D1" s="723"/>
      <c r="E1" s="724" t="s">
        <v>44</v>
      </c>
    </row>
    <row r="2" spans="1:37" ht="15" thickBot="1" x14ac:dyDescent="0.35">
      <c r="A2" s="960" t="s">
        <v>678</v>
      </c>
      <c r="B2" s="961"/>
      <c r="C2" s="961"/>
      <c r="D2" s="962"/>
      <c r="E2" s="963" t="str">
        <f>'MV Index'!I2</f>
        <v>XII/29</v>
      </c>
      <c r="F2" s="963" t="str">
        <f>'MV Index'!J2</f>
        <v>I-VI/30</v>
      </c>
      <c r="G2" s="963" t="str">
        <f>'MV Index'!K2</f>
        <v>VI-XII/30</v>
      </c>
      <c r="H2" s="963" t="str">
        <f>'MV Index'!L2</f>
        <v>XII/30</v>
      </c>
      <c r="I2" s="963">
        <f>'MV Index'!M2</f>
        <v>2031</v>
      </c>
      <c r="J2" s="963">
        <f>'MV Index'!N2</f>
        <v>2032</v>
      </c>
      <c r="K2" s="963">
        <f>'MV Index'!O2</f>
        <v>2033</v>
      </c>
      <c r="L2" s="963">
        <f>'MV Index'!P2</f>
        <v>2034</v>
      </c>
      <c r="M2" s="963">
        <f>'MV Index'!Q2</f>
        <v>2035</v>
      </c>
      <c r="N2" s="963">
        <f>'MV Index'!R2</f>
        <v>2036</v>
      </c>
      <c r="O2" s="963">
        <f>'MV Index'!S2</f>
        <v>2037</v>
      </c>
      <c r="P2" s="963">
        <f>'MV Index'!T2</f>
        <v>2038</v>
      </c>
      <c r="Q2" s="963">
        <f>'MV Index'!U2</f>
        <v>2039</v>
      </c>
      <c r="R2" s="963">
        <f>'MV Index'!V2</f>
        <v>2040</v>
      </c>
      <c r="S2" s="963">
        <f>'MV Index'!W2</f>
        <v>2041</v>
      </c>
      <c r="T2" s="963">
        <f>'MV Index'!X2</f>
        <v>2042</v>
      </c>
      <c r="U2" s="963">
        <f>'MV Index'!Y2</f>
        <v>2043</v>
      </c>
      <c r="V2" s="963">
        <f>'MV Index'!Z2</f>
        <v>2044</v>
      </c>
      <c r="W2" s="963">
        <f>'MV Index'!AA2</f>
        <v>2045</v>
      </c>
      <c r="X2" s="963">
        <f>'MV Index'!AB2</f>
        <v>2046</v>
      </c>
      <c r="Y2" s="963">
        <f>'MV Index'!AC2</f>
        <v>2047</v>
      </c>
      <c r="Z2" s="963">
        <f>'MV Index'!AD2</f>
        <v>2048</v>
      </c>
      <c r="AA2" s="963">
        <f>'MV Index'!AE2</f>
        <v>2049</v>
      </c>
      <c r="AB2" s="963">
        <f>'MV Index'!AF2</f>
        <v>2050</v>
      </c>
      <c r="AC2" s="963">
        <f>'MV Index'!AG2</f>
        <v>2051</v>
      </c>
      <c r="AD2" s="963">
        <f>'MV Index'!AH2</f>
        <v>2052</v>
      </c>
      <c r="AE2" s="963">
        <f>'MV Index'!AI2</f>
        <v>2053</v>
      </c>
      <c r="AF2" s="963">
        <f>'MV Index'!AJ2</f>
        <v>2054</v>
      </c>
      <c r="AG2" s="963">
        <f>'MV Index'!AK2</f>
        <v>2055</v>
      </c>
      <c r="AH2" s="963">
        <f>'MV Index'!AL2</f>
        <v>2056</v>
      </c>
      <c r="AI2" s="963">
        <f>'MV Index'!AM2</f>
        <v>2057</v>
      </c>
      <c r="AJ2" s="963">
        <f>'MV Index'!AN2</f>
        <v>2058</v>
      </c>
      <c r="AK2" s="964">
        <f>'MV Index'!AO2</f>
        <v>2059</v>
      </c>
    </row>
    <row r="3" spans="1:37" ht="15" thickTop="1" x14ac:dyDescent="0.3">
      <c r="A3" s="9">
        <v>10</v>
      </c>
      <c r="B3" s="67" t="s">
        <v>107</v>
      </c>
      <c r="C3" s="67"/>
      <c r="D3" s="722"/>
      <c r="E3" s="49">
        <f>'Model výchozí (MV)'!E20+'Model opční 1 (ME)'!E20+'Model opční 2 (MF)'!E20</f>
        <v>0</v>
      </c>
      <c r="F3" s="49">
        <f>'Model výchozí (MV)'!F20+'Model opční 1 (ME)'!F20+'Model opční 2 (MF)'!F20</f>
        <v>0</v>
      </c>
      <c r="G3" s="49">
        <f>'Model výchozí (MV)'!G20+'Model opční 1 (ME)'!G20+'Model opční 2 (MF)'!G20</f>
        <v>0</v>
      </c>
      <c r="H3" s="49">
        <f>'Model výchozí (MV)'!H20+'Model opční 1 (ME)'!H20+'Model opční 2 (MF)'!H20</f>
        <v>0</v>
      </c>
      <c r="I3" s="49">
        <f>'Model výchozí (MV)'!I20+'Model opční 1 (ME)'!I20+'Model opční 2 (MF)'!I20</f>
        <v>0</v>
      </c>
      <c r="J3" s="49">
        <f>'Model výchozí (MV)'!J20+'Model opční 1 (ME)'!J20+'Model opční 2 (MF)'!J20</f>
        <v>0</v>
      </c>
      <c r="K3" s="49">
        <f>'Model výchozí (MV)'!K20+'Model opční 1 (ME)'!K20+'Model opční 2 (MF)'!K20</f>
        <v>0</v>
      </c>
      <c r="L3" s="49">
        <f>'Model výchozí (MV)'!L20+'Model opční 1 (ME)'!L20+'Model opční 2 (MF)'!L20</f>
        <v>0</v>
      </c>
      <c r="M3" s="49">
        <f>'Model výchozí (MV)'!M20+'Model opční 1 (ME)'!M20+'Model opční 2 (MF)'!M20</f>
        <v>0</v>
      </c>
      <c r="N3" s="49">
        <f>'Model výchozí (MV)'!N20+'Model opční 1 (ME)'!N20+'Model opční 2 (MF)'!N20</f>
        <v>0</v>
      </c>
      <c r="O3" s="49">
        <f>'Model výchozí (MV)'!O20+'Model opční 1 (ME)'!O20+'Model opční 2 (MF)'!O20</f>
        <v>0</v>
      </c>
      <c r="P3" s="49">
        <f>'Model výchozí (MV)'!P20+'Model opční 1 (ME)'!P20+'Model opční 2 (MF)'!P20</f>
        <v>0</v>
      </c>
      <c r="Q3" s="49">
        <f>'Model výchozí (MV)'!Q20+'Model opční 1 (ME)'!Q20+'Model opční 2 (MF)'!Q20</f>
        <v>0</v>
      </c>
      <c r="R3" s="49">
        <f>'Model výchozí (MV)'!R20+'Model opční 1 (ME)'!R20+'Model opční 2 (MF)'!R20</f>
        <v>0</v>
      </c>
      <c r="S3" s="49">
        <f>'Model výchozí (MV)'!S20+'Model opční 1 (ME)'!S20+'Model opční 2 (MF)'!S20</f>
        <v>0</v>
      </c>
      <c r="T3" s="49">
        <f>'Model výchozí (MV)'!T20+'Model opční 1 (ME)'!T20+'Model opční 2 (MF)'!T20</f>
        <v>0</v>
      </c>
      <c r="U3" s="49">
        <f>'Model výchozí (MV)'!U20+'Model opční 1 (ME)'!U20+'Model opční 2 (MF)'!U20</f>
        <v>0</v>
      </c>
      <c r="V3" s="49">
        <f>'Model výchozí (MV)'!V20+'Model opční 1 (ME)'!V20+'Model opční 2 (MF)'!V20</f>
        <v>0</v>
      </c>
      <c r="W3" s="49">
        <f>'Model výchozí (MV)'!W20+'Model opční 1 (ME)'!W20+'Model opční 2 (MF)'!W20</f>
        <v>0</v>
      </c>
      <c r="X3" s="49">
        <f>'Model výchozí (MV)'!X20+'Model opční 1 (ME)'!X20+'Model opční 2 (MF)'!X20</f>
        <v>0</v>
      </c>
      <c r="Y3" s="49">
        <f>'Model výchozí (MV)'!Y20+'Model opční 1 (ME)'!Y20+'Model opční 2 (MF)'!Y20</f>
        <v>0</v>
      </c>
      <c r="Z3" s="49">
        <f>'Model výchozí (MV)'!Z20+'Model opční 1 (ME)'!Z20+'Model opční 2 (MF)'!Z20</f>
        <v>0</v>
      </c>
      <c r="AA3" s="49">
        <f>'Model výchozí (MV)'!AA20+'Model opční 1 (ME)'!AA20+'Model opční 2 (MF)'!AA20</f>
        <v>0</v>
      </c>
      <c r="AB3" s="49">
        <f>'Model výchozí (MV)'!AB20+'Model opční 1 (ME)'!AB20+'Model opční 2 (MF)'!AB20</f>
        <v>0</v>
      </c>
      <c r="AC3" s="49">
        <f>'Model výchozí (MV)'!AC20+'Model opční 1 (ME)'!AC20+'Model opční 2 (MF)'!AC20</f>
        <v>0</v>
      </c>
      <c r="AD3" s="49">
        <f>'Model výchozí (MV)'!AD20+'Model opční 1 (ME)'!AD20+'Model opční 2 (MF)'!AD20</f>
        <v>0</v>
      </c>
      <c r="AE3" s="49">
        <f>'Model výchozí (MV)'!AE20+'Model opční 1 (ME)'!AE20+'Model opční 2 (MF)'!AE20</f>
        <v>0</v>
      </c>
      <c r="AF3" s="49">
        <f>'Model výchozí (MV)'!AF20+'Model opční 1 (ME)'!AF20+'Model opční 2 (MF)'!AF20</f>
        <v>0</v>
      </c>
      <c r="AG3" s="49">
        <f>'Model výchozí (MV)'!AG20+'Model opční 1 (ME)'!AG20+'Model opční 2 (MF)'!AG20</f>
        <v>0</v>
      </c>
      <c r="AH3" s="49">
        <f>'Model výchozí (MV)'!AH20+'Model opční 1 (ME)'!AH20+'Model opční 2 (MF)'!AH20</f>
        <v>0</v>
      </c>
      <c r="AI3" s="49">
        <f>'Model výchozí (MV)'!AI20+'Model opční 1 (ME)'!AI20+'Model opční 2 (MF)'!AI20</f>
        <v>0</v>
      </c>
      <c r="AJ3" s="49">
        <f>'Model výchozí (MV)'!AJ20+'Model opční 1 (ME)'!AJ20+'Model opční 2 (MF)'!AJ20</f>
        <v>0</v>
      </c>
      <c r="AK3" s="91">
        <f>'Model výchozí (MV)'!AK20+'Model opční 1 (ME)'!AK20+'Model opční 2 (MF)'!AK20</f>
        <v>0</v>
      </c>
    </row>
    <row r="4" spans="1:37" ht="15" thickBot="1" x14ac:dyDescent="0.35">
      <c r="A4" s="10">
        <v>11</v>
      </c>
      <c r="B4" s="115" t="s">
        <v>108</v>
      </c>
      <c r="C4" s="115"/>
      <c r="D4" s="720"/>
      <c r="E4" s="425">
        <f>'Model výchozí (MV)'!E21+'Model opční 1 (ME)'!E21+'Model opční 2 (MF)'!E21</f>
        <v>0</v>
      </c>
      <c r="F4" s="425">
        <f>'Model výchozí (MV)'!F21+'Model opční 1 (ME)'!F21+'Model opční 2 (MF)'!F21</f>
        <v>0</v>
      </c>
      <c r="G4" s="425">
        <f>'Model výchozí (MV)'!G21+'Model opční 1 (ME)'!G21+'Model opční 2 (MF)'!G21</f>
        <v>0</v>
      </c>
      <c r="H4" s="425">
        <f>'Model výchozí (MV)'!H21+'Model opční 1 (ME)'!H21+'Model opční 2 (MF)'!H21</f>
        <v>0</v>
      </c>
      <c r="I4" s="425">
        <f>'Model výchozí (MV)'!I21+'Model opční 1 (ME)'!I21+'Model opční 2 (MF)'!I21</f>
        <v>0</v>
      </c>
      <c r="J4" s="425">
        <f>'Model výchozí (MV)'!J21+'Model opční 1 (ME)'!J21+'Model opční 2 (MF)'!J21</f>
        <v>0</v>
      </c>
      <c r="K4" s="425">
        <f>'Model výchozí (MV)'!K21+'Model opční 1 (ME)'!K21+'Model opční 2 (MF)'!K21</f>
        <v>0</v>
      </c>
      <c r="L4" s="425">
        <f>'Model výchozí (MV)'!L21+'Model opční 1 (ME)'!L21+'Model opční 2 (MF)'!L21</f>
        <v>0</v>
      </c>
      <c r="M4" s="425">
        <f>'Model výchozí (MV)'!M21+'Model opční 1 (ME)'!M21+'Model opční 2 (MF)'!M21</f>
        <v>0</v>
      </c>
      <c r="N4" s="425">
        <f>'Model výchozí (MV)'!N21+'Model opční 1 (ME)'!N21+'Model opční 2 (MF)'!N21</f>
        <v>0</v>
      </c>
      <c r="O4" s="425">
        <f>'Model výchozí (MV)'!O21+'Model opční 1 (ME)'!O21+'Model opční 2 (MF)'!O21</f>
        <v>0</v>
      </c>
      <c r="P4" s="425">
        <f>'Model výchozí (MV)'!P21+'Model opční 1 (ME)'!P21+'Model opční 2 (MF)'!P21</f>
        <v>0</v>
      </c>
      <c r="Q4" s="425">
        <f>'Model výchozí (MV)'!Q21+'Model opční 1 (ME)'!Q21+'Model opční 2 (MF)'!Q21</f>
        <v>0</v>
      </c>
      <c r="R4" s="425">
        <f>'Model výchozí (MV)'!R21+'Model opční 1 (ME)'!R21+'Model opční 2 (MF)'!R21</f>
        <v>0</v>
      </c>
      <c r="S4" s="425">
        <f>'Model výchozí (MV)'!S21+'Model opční 1 (ME)'!S21+'Model opční 2 (MF)'!S21</f>
        <v>0</v>
      </c>
      <c r="T4" s="425">
        <f>'Model výchozí (MV)'!T21+'Model opční 1 (ME)'!T21+'Model opční 2 (MF)'!T21</f>
        <v>0</v>
      </c>
      <c r="U4" s="425">
        <f>'Model výchozí (MV)'!U21+'Model opční 1 (ME)'!U21+'Model opční 2 (MF)'!U21</f>
        <v>0</v>
      </c>
      <c r="V4" s="425">
        <f>'Model výchozí (MV)'!V21+'Model opční 1 (ME)'!V21+'Model opční 2 (MF)'!V21</f>
        <v>0</v>
      </c>
      <c r="W4" s="425">
        <f>'Model výchozí (MV)'!W21+'Model opční 1 (ME)'!W21+'Model opční 2 (MF)'!W21</f>
        <v>0</v>
      </c>
      <c r="X4" s="425">
        <f>'Model výchozí (MV)'!X21+'Model opční 1 (ME)'!X21+'Model opční 2 (MF)'!X21</f>
        <v>0</v>
      </c>
      <c r="Y4" s="425">
        <f>'Model výchozí (MV)'!Y21+'Model opční 1 (ME)'!Y21+'Model opční 2 (MF)'!Y21</f>
        <v>0</v>
      </c>
      <c r="Z4" s="425">
        <f>'Model výchozí (MV)'!Z21+'Model opční 1 (ME)'!Z21+'Model opční 2 (MF)'!Z21</f>
        <v>0</v>
      </c>
      <c r="AA4" s="425">
        <f>'Model výchozí (MV)'!AA21+'Model opční 1 (ME)'!AA21+'Model opční 2 (MF)'!AA21</f>
        <v>0</v>
      </c>
      <c r="AB4" s="425">
        <f>'Model výchozí (MV)'!AB21+'Model opční 1 (ME)'!AB21+'Model opční 2 (MF)'!AB21</f>
        <v>0</v>
      </c>
      <c r="AC4" s="425">
        <f>'Model výchozí (MV)'!AC21+'Model opční 1 (ME)'!AC21+'Model opční 2 (MF)'!AC21</f>
        <v>0</v>
      </c>
      <c r="AD4" s="425">
        <f>'Model výchozí (MV)'!AD21+'Model opční 1 (ME)'!AD21+'Model opční 2 (MF)'!AD21</f>
        <v>0</v>
      </c>
      <c r="AE4" s="425">
        <f>'Model výchozí (MV)'!AE21+'Model opční 1 (ME)'!AE21+'Model opční 2 (MF)'!AE21</f>
        <v>0</v>
      </c>
      <c r="AF4" s="425">
        <f>'Model výchozí (MV)'!AF21+'Model opční 1 (ME)'!AF21+'Model opční 2 (MF)'!AF21</f>
        <v>0</v>
      </c>
      <c r="AG4" s="425">
        <f>'Model výchozí (MV)'!AG21+'Model opční 1 (ME)'!AG21+'Model opční 2 (MF)'!AG21</f>
        <v>0</v>
      </c>
      <c r="AH4" s="425">
        <f>'Model výchozí (MV)'!AH21+'Model opční 1 (ME)'!AH21+'Model opční 2 (MF)'!AH21</f>
        <v>0</v>
      </c>
      <c r="AI4" s="425">
        <f>'Model výchozí (MV)'!AI21+'Model opční 1 (ME)'!AI21+'Model opční 2 (MF)'!AI21</f>
        <v>0</v>
      </c>
      <c r="AJ4" s="425">
        <f>'Model výchozí (MV)'!AJ21+'Model opční 1 (ME)'!AJ21+'Model opční 2 (MF)'!AJ21</f>
        <v>0</v>
      </c>
      <c r="AK4" s="434">
        <f>'Model výchozí (MV)'!AK21+'Model opční 1 (ME)'!AK21+'Model opční 2 (MF)'!AK21</f>
        <v>0</v>
      </c>
    </row>
    <row r="5" spans="1:37" ht="15" thickBot="1" x14ac:dyDescent="0.35">
      <c r="A5" s="960" t="s">
        <v>679</v>
      </c>
      <c r="B5" s="961"/>
      <c r="C5" s="961"/>
      <c r="D5" s="962"/>
      <c r="E5" s="963" t="str">
        <f t="shared" ref="E5:AK5" si="0">E2</f>
        <v>XII/29</v>
      </c>
      <c r="F5" s="963" t="str">
        <f t="shared" si="0"/>
        <v>I-VI/30</v>
      </c>
      <c r="G5" s="963" t="str">
        <f t="shared" si="0"/>
        <v>VI-XII/30</v>
      </c>
      <c r="H5" s="963" t="str">
        <f t="shared" si="0"/>
        <v>XII/30</v>
      </c>
      <c r="I5" s="963">
        <f t="shared" si="0"/>
        <v>2031</v>
      </c>
      <c r="J5" s="963">
        <f t="shared" si="0"/>
        <v>2032</v>
      </c>
      <c r="K5" s="963">
        <f t="shared" si="0"/>
        <v>2033</v>
      </c>
      <c r="L5" s="963">
        <f t="shared" si="0"/>
        <v>2034</v>
      </c>
      <c r="M5" s="963">
        <f t="shared" si="0"/>
        <v>2035</v>
      </c>
      <c r="N5" s="963">
        <f t="shared" si="0"/>
        <v>2036</v>
      </c>
      <c r="O5" s="963">
        <f t="shared" si="0"/>
        <v>2037</v>
      </c>
      <c r="P5" s="963">
        <f t="shared" si="0"/>
        <v>2038</v>
      </c>
      <c r="Q5" s="963">
        <f t="shared" si="0"/>
        <v>2039</v>
      </c>
      <c r="R5" s="963">
        <f t="shared" si="0"/>
        <v>2040</v>
      </c>
      <c r="S5" s="963">
        <f t="shared" si="0"/>
        <v>2041</v>
      </c>
      <c r="T5" s="963">
        <f t="shared" si="0"/>
        <v>2042</v>
      </c>
      <c r="U5" s="963">
        <f t="shared" si="0"/>
        <v>2043</v>
      </c>
      <c r="V5" s="963">
        <f t="shared" si="0"/>
        <v>2044</v>
      </c>
      <c r="W5" s="963">
        <f t="shared" si="0"/>
        <v>2045</v>
      </c>
      <c r="X5" s="963">
        <f t="shared" si="0"/>
        <v>2046</v>
      </c>
      <c r="Y5" s="963">
        <f t="shared" si="0"/>
        <v>2047</v>
      </c>
      <c r="Z5" s="963">
        <f t="shared" si="0"/>
        <v>2048</v>
      </c>
      <c r="AA5" s="963">
        <f t="shared" si="0"/>
        <v>2049</v>
      </c>
      <c r="AB5" s="963">
        <f t="shared" si="0"/>
        <v>2050</v>
      </c>
      <c r="AC5" s="963">
        <f t="shared" si="0"/>
        <v>2051</v>
      </c>
      <c r="AD5" s="963">
        <f t="shared" si="0"/>
        <v>2052</v>
      </c>
      <c r="AE5" s="963">
        <f t="shared" si="0"/>
        <v>2053</v>
      </c>
      <c r="AF5" s="963">
        <f t="shared" si="0"/>
        <v>2054</v>
      </c>
      <c r="AG5" s="963">
        <f t="shared" si="0"/>
        <v>2055</v>
      </c>
      <c r="AH5" s="963">
        <f t="shared" si="0"/>
        <v>2056</v>
      </c>
      <c r="AI5" s="963">
        <f t="shared" si="0"/>
        <v>2057</v>
      </c>
      <c r="AJ5" s="963">
        <f t="shared" si="0"/>
        <v>2058</v>
      </c>
      <c r="AK5" s="964">
        <f t="shared" si="0"/>
        <v>2059</v>
      </c>
    </row>
    <row r="6" spans="1:37" ht="15" thickTop="1" x14ac:dyDescent="0.3">
      <c r="A6" s="9">
        <v>10</v>
      </c>
      <c r="B6" s="67" t="s">
        <v>107</v>
      </c>
      <c r="C6" s="67"/>
      <c r="D6" s="7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959"/>
    </row>
    <row r="7" spans="1:37" ht="15" thickBot="1" x14ac:dyDescent="0.35">
      <c r="A7" s="10">
        <v>11</v>
      </c>
      <c r="B7" s="115" t="s">
        <v>108</v>
      </c>
      <c r="C7" s="115"/>
      <c r="D7" s="720"/>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721"/>
    </row>
    <row r="8" spans="1:37" x14ac:dyDescent="0.3"/>
  </sheetData>
  <sheetProtection algorithmName="SHA-512" hashValue="xb8+CSYNpDtSVlisYO6Y3isDmniwDrgq+ghdl5zprMQTyDLccBAsb0JJhlcfwB0ohMd0BvJ+0yNbZod1U7YACw==" saltValue="7h1OlwqnBU92fpOv6aSXhw==" spinCount="100000" sheet="1" objects="1" scenarios="1"/>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0636-0FC2-4759-A4A0-AE84F0973C08}">
  <sheetPr>
    <tabColor theme="1"/>
  </sheetPr>
  <dimension ref="A1:AR125"/>
  <sheetViews>
    <sheetView showGridLines="0" zoomScaleNormal="100" workbookViewId="0">
      <pane xSplit="4" topLeftCell="E1" activePane="topRight" state="frozen"/>
      <selection activeCell="F86" sqref="F86:H86"/>
      <selection pane="topRight" activeCell="G27" sqref="G27"/>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3" width="10.6640625" style="1" customWidth="1"/>
    <col min="44" max="44" width="2.6640625" style="1" customWidth="1"/>
    <col min="45" max="16384" width="9.109375" style="1" hidden="1"/>
  </cols>
  <sheetData>
    <row r="1" spans="1:43" x14ac:dyDescent="0.3">
      <c r="A1" s="138" t="s">
        <v>156</v>
      </c>
      <c r="B1" s="139"/>
      <c r="C1" s="139"/>
      <c r="D1" s="140" t="s">
        <v>43</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80"/>
      <c r="AN1" s="1017" t="s">
        <v>77</v>
      </c>
      <c r="AO1" s="1018"/>
      <c r="AP1" s="1018"/>
      <c r="AQ1" s="1019"/>
    </row>
    <row r="2" spans="1:43"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81" t="s">
        <v>79</v>
      </c>
      <c r="AN2" s="931" t="s">
        <v>80</v>
      </c>
      <c r="AO2" s="884" t="s">
        <v>81</v>
      </c>
      <c r="AP2" s="884" t="s">
        <v>82</v>
      </c>
      <c r="AQ2" s="917" t="s">
        <v>83</v>
      </c>
    </row>
    <row r="3" spans="1:43" ht="15" thickTop="1" x14ac:dyDescent="0.3">
      <c r="A3" s="3">
        <v>1</v>
      </c>
      <c r="B3" s="44" t="s">
        <v>84</v>
      </c>
      <c r="C3" s="62">
        <v>1.1000000000000001</v>
      </c>
      <c r="D3" s="63" t="s">
        <v>85</v>
      </c>
      <c r="E3" s="20">
        <f>E45+E87</f>
        <v>0</v>
      </c>
      <c r="F3" s="152">
        <f t="shared" ref="F3:AK3" si="0">F45+F87</f>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82">
        <f>SUM(E3:AK3)</f>
        <v>0</v>
      </c>
      <c r="AM3" s="135">
        <f t="shared" ref="AM3:AM29" si="2">IFERROR(SUMPRODUCT(E3:AK3,E$37:AK$37)/SUM(E$37:AK$37),0)</f>
        <v>0</v>
      </c>
      <c r="AN3" s="907">
        <f>'Model výchozí (MV)'!AP3</f>
        <v>0</v>
      </c>
      <c r="AO3" s="908">
        <f>'Model výchozí (MV)'!AQ3</f>
        <v>0</v>
      </c>
      <c r="AP3" s="908">
        <f>'Model výchozí (MV)'!AR3</f>
        <v>0</v>
      </c>
      <c r="AQ3" s="909">
        <f>'Model výchozí (MV)'!AS3</f>
        <v>1</v>
      </c>
    </row>
    <row r="4" spans="1:43" x14ac:dyDescent="0.3">
      <c r="A4" s="4"/>
      <c r="B4" s="45"/>
      <c r="C4" s="64">
        <v>1.2</v>
      </c>
      <c r="D4" s="65" t="s">
        <v>86</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84">
        <f t="shared" ref="AL4:AL28" si="5">SUM(E4:AK4)</f>
        <v>0</v>
      </c>
      <c r="AM4" s="136">
        <f t="shared" si="2"/>
        <v>0</v>
      </c>
      <c r="AN4" s="910">
        <f>'Model výchozí (MV)'!AP4</f>
        <v>0</v>
      </c>
      <c r="AO4" s="911">
        <f>'Model výchozí (MV)'!AQ4</f>
        <v>0</v>
      </c>
      <c r="AP4" s="911">
        <f>'Model výchozí (MV)'!AR4</f>
        <v>0</v>
      </c>
      <c r="AQ4" s="912">
        <f>'Model výchozí (MV)'!AS4</f>
        <v>1</v>
      </c>
    </row>
    <row r="5" spans="1:43" x14ac:dyDescent="0.3">
      <c r="A5" s="4">
        <v>2</v>
      </c>
      <c r="B5" s="45" t="s">
        <v>87</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84">
        <f t="shared" si="5"/>
        <v>0</v>
      </c>
      <c r="AM5" s="136">
        <f t="shared" si="2"/>
        <v>0</v>
      </c>
      <c r="AN5" s="910">
        <f>'Model výchozí (MV)'!AP5</f>
        <v>0</v>
      </c>
      <c r="AO5" s="911">
        <f>'Model výchozí (MV)'!AQ5</f>
        <v>0</v>
      </c>
      <c r="AP5" s="911">
        <f>'Model výchozí (MV)'!AR5</f>
        <v>0</v>
      </c>
      <c r="AQ5" s="912">
        <f>'Model výchozí (MV)'!AS5</f>
        <v>1</v>
      </c>
    </row>
    <row r="6" spans="1:43" x14ac:dyDescent="0.3">
      <c r="A6" s="4">
        <v>3</v>
      </c>
      <c r="B6" s="45" t="s">
        <v>88</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84">
        <f t="shared" si="5"/>
        <v>0</v>
      </c>
      <c r="AM6" s="136">
        <f t="shared" si="2"/>
        <v>0</v>
      </c>
      <c r="AN6" s="910">
        <f>'Model výchozí (MV)'!AP6</f>
        <v>0</v>
      </c>
      <c r="AO6" s="911">
        <f>'Model výchozí (MV)'!AQ6</f>
        <v>0</v>
      </c>
      <c r="AP6" s="911">
        <f>'Model výchozí (MV)'!AR6</f>
        <v>0</v>
      </c>
      <c r="AQ6" s="912">
        <f>'Model výchozí (MV)'!AS6</f>
        <v>1</v>
      </c>
    </row>
    <row r="7" spans="1:43" x14ac:dyDescent="0.3">
      <c r="A7" s="4">
        <v>4</v>
      </c>
      <c r="B7" s="45" t="s">
        <v>89</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84">
        <f t="shared" si="5"/>
        <v>0</v>
      </c>
      <c r="AM7" s="136">
        <f t="shared" si="2"/>
        <v>0</v>
      </c>
      <c r="AN7" s="910">
        <f>'Model výchozí (MV)'!AP7</f>
        <v>0</v>
      </c>
      <c r="AO7" s="911">
        <f>'Model výchozí (MV)'!AQ7</f>
        <v>0</v>
      </c>
      <c r="AP7" s="911">
        <f>'Model výchozí (MV)'!AR7</f>
        <v>0</v>
      </c>
      <c r="AQ7" s="912">
        <f>'Model výchozí (MV)'!AS7</f>
        <v>1</v>
      </c>
    </row>
    <row r="8" spans="1:43" x14ac:dyDescent="0.3">
      <c r="A8" s="4">
        <v>5</v>
      </c>
      <c r="B8" s="45" t="s">
        <v>90</v>
      </c>
      <c r="C8" s="64">
        <v>5.0999999999999996</v>
      </c>
      <c r="D8" s="66" t="s">
        <v>91</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84">
        <f t="shared" si="5"/>
        <v>0</v>
      </c>
      <c r="AM8" s="136">
        <f t="shared" si="2"/>
        <v>0</v>
      </c>
      <c r="AN8" s="910">
        <f>'Model výchozí (MV)'!AP8</f>
        <v>0</v>
      </c>
      <c r="AO8" s="911">
        <f>'Model výchozí (MV)'!AQ8</f>
        <v>0</v>
      </c>
      <c r="AP8" s="911">
        <f>'Model výchozí (MV)'!AR8</f>
        <v>1</v>
      </c>
      <c r="AQ8" s="912">
        <f>'Model výchozí (MV)'!AS8</f>
        <v>0</v>
      </c>
    </row>
    <row r="9" spans="1:43" x14ac:dyDescent="0.3">
      <c r="A9" s="4"/>
      <c r="B9" s="45"/>
      <c r="C9" s="64">
        <v>5.2</v>
      </c>
      <c r="D9" s="66" t="s">
        <v>92</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84">
        <f t="shared" si="5"/>
        <v>0</v>
      </c>
      <c r="AM9" s="136">
        <f t="shared" si="2"/>
        <v>0</v>
      </c>
      <c r="AN9" s="910">
        <f>'Model výchozí (MV)'!AP9</f>
        <v>0</v>
      </c>
      <c r="AO9" s="911">
        <f>'Model výchozí (MV)'!AQ9</f>
        <v>0</v>
      </c>
      <c r="AP9" s="911">
        <f>'Model výchozí (MV)'!AR9</f>
        <v>0</v>
      </c>
      <c r="AQ9" s="912">
        <f>'Model výchozí (MV)'!AS9</f>
        <v>1</v>
      </c>
    </row>
    <row r="10" spans="1:43" x14ac:dyDescent="0.3">
      <c r="A10" s="4">
        <v>6</v>
      </c>
      <c r="B10" s="45" t="s">
        <v>93</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84">
        <f t="shared" si="5"/>
        <v>0</v>
      </c>
      <c r="AM10" s="136">
        <f t="shared" si="2"/>
        <v>0</v>
      </c>
      <c r="AN10" s="910">
        <f>'Model výchozí (MV)'!AP10</f>
        <v>0</v>
      </c>
      <c r="AO10" s="911">
        <f>'Model výchozí (MV)'!AQ10</f>
        <v>0</v>
      </c>
      <c r="AP10" s="911">
        <f>'Model výchozí (MV)'!AR10</f>
        <v>1</v>
      </c>
      <c r="AQ10" s="912">
        <f>'Model výchozí (MV)'!AS10</f>
        <v>0</v>
      </c>
    </row>
    <row r="11" spans="1:43" x14ac:dyDescent="0.3">
      <c r="A11" s="4">
        <v>7</v>
      </c>
      <c r="B11" s="45" t="s">
        <v>94</v>
      </c>
      <c r="C11" s="64">
        <v>7.1</v>
      </c>
      <c r="D11" s="65" t="s">
        <v>95</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84">
        <f t="shared" si="5"/>
        <v>0</v>
      </c>
      <c r="AM11" s="136">
        <f t="shared" si="2"/>
        <v>0</v>
      </c>
      <c r="AN11" s="910">
        <f>'Model výchozí (MV)'!AP11</f>
        <v>0</v>
      </c>
      <c r="AO11" s="911">
        <f>'Model výchozí (MV)'!AQ11</f>
        <v>0</v>
      </c>
      <c r="AP11" s="911">
        <f>'Model výchozí (MV)'!AR11</f>
        <v>0</v>
      </c>
      <c r="AQ11" s="912">
        <f>'Model výchozí (MV)'!AS11</f>
        <v>1</v>
      </c>
    </row>
    <row r="12" spans="1:43" x14ac:dyDescent="0.3">
      <c r="A12" s="4"/>
      <c r="B12" s="45"/>
      <c r="C12" s="64" t="s">
        <v>96</v>
      </c>
      <c r="D12" s="65" t="s">
        <v>97</v>
      </c>
      <c r="E12" s="24">
        <f t="shared" ref="E12:AK12" si="20">E54+E96</f>
        <v>0</v>
      </c>
      <c r="F12" s="107">
        <f t="shared" si="20"/>
        <v>0</v>
      </c>
      <c r="G12" s="107">
        <f t="shared" ref="G12:H12" si="21">G54+G96</f>
        <v>0</v>
      </c>
      <c r="H12" s="107">
        <f t="shared" si="21"/>
        <v>0</v>
      </c>
      <c r="I12" s="107">
        <f t="shared" si="20"/>
        <v>0</v>
      </c>
      <c r="J12" s="107">
        <f t="shared" si="20"/>
        <v>0</v>
      </c>
      <c r="K12" s="107">
        <f t="shared" si="20"/>
        <v>0</v>
      </c>
      <c r="L12" s="107">
        <f t="shared" si="20"/>
        <v>0</v>
      </c>
      <c r="M12" s="107">
        <f t="shared" si="20"/>
        <v>0</v>
      </c>
      <c r="N12" s="107">
        <f t="shared" si="20"/>
        <v>0</v>
      </c>
      <c r="O12" s="107">
        <f t="shared" si="20"/>
        <v>0</v>
      </c>
      <c r="P12" s="107">
        <f t="shared" si="20"/>
        <v>0</v>
      </c>
      <c r="Q12" s="107">
        <f t="shared" si="20"/>
        <v>0</v>
      </c>
      <c r="R12" s="107">
        <f t="shared" si="20"/>
        <v>0</v>
      </c>
      <c r="S12" s="107">
        <f t="shared" si="20"/>
        <v>0</v>
      </c>
      <c r="T12" s="107">
        <f t="shared" si="20"/>
        <v>0</v>
      </c>
      <c r="U12" s="107">
        <f t="shared" si="20"/>
        <v>0</v>
      </c>
      <c r="V12" s="107">
        <f t="shared" si="20"/>
        <v>0</v>
      </c>
      <c r="W12" s="107">
        <f t="shared" si="20"/>
        <v>0</v>
      </c>
      <c r="X12" s="107">
        <f t="shared" si="20"/>
        <v>0</v>
      </c>
      <c r="Y12" s="107">
        <f t="shared" si="20"/>
        <v>0</v>
      </c>
      <c r="Z12" s="107">
        <f t="shared" si="20"/>
        <v>0</v>
      </c>
      <c r="AA12" s="107">
        <f t="shared" si="20"/>
        <v>0</v>
      </c>
      <c r="AB12" s="107">
        <f t="shared" si="20"/>
        <v>0</v>
      </c>
      <c r="AC12" s="107">
        <f t="shared" si="20"/>
        <v>0</v>
      </c>
      <c r="AD12" s="107">
        <f t="shared" si="20"/>
        <v>0</v>
      </c>
      <c r="AE12" s="107">
        <f t="shared" si="20"/>
        <v>0</v>
      </c>
      <c r="AF12" s="107">
        <f t="shared" si="20"/>
        <v>0</v>
      </c>
      <c r="AG12" s="107">
        <f t="shared" si="20"/>
        <v>0</v>
      </c>
      <c r="AH12" s="107">
        <f t="shared" si="20"/>
        <v>0</v>
      </c>
      <c r="AI12" s="107">
        <f t="shared" si="20"/>
        <v>0</v>
      </c>
      <c r="AJ12" s="107">
        <f t="shared" si="20"/>
        <v>0</v>
      </c>
      <c r="AK12" s="25">
        <f t="shared" si="20"/>
        <v>0</v>
      </c>
      <c r="AL12" s="84">
        <f t="shared" si="5"/>
        <v>0</v>
      </c>
      <c r="AM12" s="136">
        <f t="shared" si="2"/>
        <v>0</v>
      </c>
      <c r="AN12" s="910">
        <f>'Model výchozí (MV)'!AP12</f>
        <v>0</v>
      </c>
      <c r="AO12" s="911">
        <f>'Model výchozí (MV)'!AQ12</f>
        <v>0</v>
      </c>
      <c r="AP12" s="911">
        <f>'Model výchozí (MV)'!AR12</f>
        <v>0</v>
      </c>
      <c r="AQ12" s="912">
        <f>'Model výchozí (MV)'!AS12</f>
        <v>1</v>
      </c>
    </row>
    <row r="13" spans="1:43" x14ac:dyDescent="0.3">
      <c r="A13" s="4"/>
      <c r="B13" s="45"/>
      <c r="C13" s="64" t="s">
        <v>98</v>
      </c>
      <c r="D13" s="65" t="s">
        <v>99</v>
      </c>
      <c r="E13" s="24">
        <f t="shared" ref="E13:AK13" si="22">E55+E97</f>
        <v>0</v>
      </c>
      <c r="F13" s="107">
        <f t="shared" si="22"/>
        <v>0</v>
      </c>
      <c r="G13" s="107">
        <f t="shared" ref="G13:H13" si="23">G55+G97</f>
        <v>0</v>
      </c>
      <c r="H13" s="107">
        <f t="shared" si="23"/>
        <v>0</v>
      </c>
      <c r="I13" s="107">
        <f t="shared" si="22"/>
        <v>0</v>
      </c>
      <c r="J13" s="107">
        <f t="shared" si="22"/>
        <v>0</v>
      </c>
      <c r="K13" s="107">
        <f t="shared" si="22"/>
        <v>0</v>
      </c>
      <c r="L13" s="107">
        <f t="shared" si="22"/>
        <v>0</v>
      </c>
      <c r="M13" s="107">
        <f t="shared" si="22"/>
        <v>0</v>
      </c>
      <c r="N13" s="107">
        <f t="shared" si="22"/>
        <v>0</v>
      </c>
      <c r="O13" s="107">
        <f t="shared" si="22"/>
        <v>0</v>
      </c>
      <c r="P13" s="107">
        <f t="shared" si="22"/>
        <v>0</v>
      </c>
      <c r="Q13" s="107">
        <f t="shared" si="22"/>
        <v>0</v>
      </c>
      <c r="R13" s="107">
        <f t="shared" si="22"/>
        <v>0</v>
      </c>
      <c r="S13" s="107">
        <f t="shared" si="22"/>
        <v>0</v>
      </c>
      <c r="T13" s="107">
        <f t="shared" si="22"/>
        <v>0</v>
      </c>
      <c r="U13" s="107">
        <f t="shared" si="22"/>
        <v>0</v>
      </c>
      <c r="V13" s="107">
        <f t="shared" si="22"/>
        <v>0</v>
      </c>
      <c r="W13" s="107">
        <f t="shared" si="22"/>
        <v>0</v>
      </c>
      <c r="X13" s="107">
        <f t="shared" si="22"/>
        <v>0</v>
      </c>
      <c r="Y13" s="107">
        <f t="shared" si="22"/>
        <v>0</v>
      </c>
      <c r="Z13" s="107">
        <f t="shared" si="22"/>
        <v>0</v>
      </c>
      <c r="AA13" s="107">
        <f t="shared" si="22"/>
        <v>0</v>
      </c>
      <c r="AB13" s="107">
        <f t="shared" si="22"/>
        <v>0</v>
      </c>
      <c r="AC13" s="107">
        <f t="shared" si="22"/>
        <v>0</v>
      </c>
      <c r="AD13" s="107">
        <f t="shared" si="22"/>
        <v>0</v>
      </c>
      <c r="AE13" s="107">
        <f t="shared" si="22"/>
        <v>0</v>
      </c>
      <c r="AF13" s="107">
        <f t="shared" si="22"/>
        <v>0</v>
      </c>
      <c r="AG13" s="107">
        <f t="shared" si="22"/>
        <v>0</v>
      </c>
      <c r="AH13" s="107">
        <f t="shared" si="22"/>
        <v>0</v>
      </c>
      <c r="AI13" s="107">
        <f t="shared" si="22"/>
        <v>0</v>
      </c>
      <c r="AJ13" s="107">
        <f t="shared" si="22"/>
        <v>0</v>
      </c>
      <c r="AK13" s="25">
        <f t="shared" si="22"/>
        <v>0</v>
      </c>
      <c r="AL13" s="84">
        <f t="shared" si="5"/>
        <v>0</v>
      </c>
      <c r="AM13" s="136">
        <f t="shared" si="2"/>
        <v>0</v>
      </c>
      <c r="AN13" s="910">
        <f>'Model výchozí (MV)'!AP13</f>
        <v>0</v>
      </c>
      <c r="AO13" s="911">
        <f>'Model výchozí (MV)'!AQ13</f>
        <v>0</v>
      </c>
      <c r="AP13" s="911">
        <f>'Model výchozí (MV)'!AR13</f>
        <v>0</v>
      </c>
      <c r="AQ13" s="912">
        <f>'Model výchozí (MV)'!AS13</f>
        <v>1</v>
      </c>
    </row>
    <row r="14" spans="1:43" x14ac:dyDescent="0.3">
      <c r="A14" s="4"/>
      <c r="B14" s="45"/>
      <c r="C14" s="64" t="s">
        <v>100</v>
      </c>
      <c r="D14" s="65" t="s">
        <v>101</v>
      </c>
      <c r="E14" s="24">
        <f t="shared" ref="E14:AK14" si="24">E56+E98</f>
        <v>0</v>
      </c>
      <c r="F14" s="107">
        <f t="shared" si="24"/>
        <v>0</v>
      </c>
      <c r="G14" s="107">
        <f t="shared" ref="G14:H14" si="25">G56+G98</f>
        <v>0</v>
      </c>
      <c r="H14" s="107">
        <f t="shared" si="25"/>
        <v>0</v>
      </c>
      <c r="I14" s="107">
        <f t="shared" si="24"/>
        <v>0</v>
      </c>
      <c r="J14" s="107">
        <f t="shared" si="24"/>
        <v>0</v>
      </c>
      <c r="K14" s="107">
        <f t="shared" si="24"/>
        <v>0</v>
      </c>
      <c r="L14" s="107">
        <f t="shared" si="24"/>
        <v>0</v>
      </c>
      <c r="M14" s="107">
        <f t="shared" si="24"/>
        <v>0</v>
      </c>
      <c r="N14" s="107">
        <f t="shared" si="24"/>
        <v>0</v>
      </c>
      <c r="O14" s="107">
        <f t="shared" si="24"/>
        <v>0</v>
      </c>
      <c r="P14" s="107">
        <f t="shared" si="24"/>
        <v>0</v>
      </c>
      <c r="Q14" s="107">
        <f t="shared" si="24"/>
        <v>0</v>
      </c>
      <c r="R14" s="107">
        <f t="shared" si="24"/>
        <v>0</v>
      </c>
      <c r="S14" s="107">
        <f t="shared" si="24"/>
        <v>0</v>
      </c>
      <c r="T14" s="107">
        <f t="shared" si="24"/>
        <v>0</v>
      </c>
      <c r="U14" s="107">
        <f t="shared" si="24"/>
        <v>0</v>
      </c>
      <c r="V14" s="107">
        <f t="shared" si="24"/>
        <v>0</v>
      </c>
      <c r="W14" s="107">
        <f t="shared" si="24"/>
        <v>0</v>
      </c>
      <c r="X14" s="107">
        <f t="shared" si="24"/>
        <v>0</v>
      </c>
      <c r="Y14" s="107">
        <f t="shared" si="24"/>
        <v>0</v>
      </c>
      <c r="Z14" s="107">
        <f t="shared" si="24"/>
        <v>0</v>
      </c>
      <c r="AA14" s="107">
        <f t="shared" si="24"/>
        <v>0</v>
      </c>
      <c r="AB14" s="107">
        <f t="shared" si="24"/>
        <v>0</v>
      </c>
      <c r="AC14" s="107">
        <f t="shared" si="24"/>
        <v>0</v>
      </c>
      <c r="AD14" s="107">
        <f t="shared" si="24"/>
        <v>0</v>
      </c>
      <c r="AE14" s="107">
        <f t="shared" si="24"/>
        <v>0</v>
      </c>
      <c r="AF14" s="107">
        <f t="shared" si="24"/>
        <v>0</v>
      </c>
      <c r="AG14" s="107">
        <f t="shared" si="24"/>
        <v>0</v>
      </c>
      <c r="AH14" s="107">
        <f t="shared" si="24"/>
        <v>0</v>
      </c>
      <c r="AI14" s="107">
        <f t="shared" si="24"/>
        <v>0</v>
      </c>
      <c r="AJ14" s="107">
        <f t="shared" si="24"/>
        <v>0</v>
      </c>
      <c r="AK14" s="25">
        <f t="shared" si="24"/>
        <v>0</v>
      </c>
      <c r="AL14" s="84">
        <f t="shared" si="5"/>
        <v>0</v>
      </c>
      <c r="AM14" s="136">
        <f t="shared" si="2"/>
        <v>0</v>
      </c>
      <c r="AN14" s="910">
        <f>'Model výchozí (MV)'!AP14</f>
        <v>0</v>
      </c>
      <c r="AO14" s="911">
        <f>'Model výchozí (MV)'!AQ14</f>
        <v>0</v>
      </c>
      <c r="AP14" s="911">
        <f>'Model výchozí (MV)'!AR14</f>
        <v>0</v>
      </c>
      <c r="AQ14" s="912">
        <f>'Model výchozí (MV)'!AS14</f>
        <v>1</v>
      </c>
    </row>
    <row r="15" spans="1:43" x14ac:dyDescent="0.3">
      <c r="A15" s="4">
        <v>8</v>
      </c>
      <c r="B15" s="45" t="s">
        <v>102</v>
      </c>
      <c r="C15" s="64">
        <v>8.1</v>
      </c>
      <c r="D15" s="65" t="s">
        <v>95</v>
      </c>
      <c r="E15" s="24">
        <f t="shared" ref="E15:AK15" si="26">E57+E99</f>
        <v>0</v>
      </c>
      <c r="F15" s="107">
        <f t="shared" si="26"/>
        <v>0</v>
      </c>
      <c r="G15" s="107">
        <f t="shared" ref="G15:H15" si="27">G57+G99</f>
        <v>0</v>
      </c>
      <c r="H15" s="107">
        <f t="shared" si="27"/>
        <v>0</v>
      </c>
      <c r="I15" s="107">
        <f t="shared" si="26"/>
        <v>0</v>
      </c>
      <c r="J15" s="107">
        <f t="shared" si="26"/>
        <v>0</v>
      </c>
      <c r="K15" s="107">
        <f t="shared" si="26"/>
        <v>0</v>
      </c>
      <c r="L15" s="107">
        <f t="shared" si="26"/>
        <v>0</v>
      </c>
      <c r="M15" s="107">
        <f t="shared" si="26"/>
        <v>0</v>
      </c>
      <c r="N15" s="107">
        <f t="shared" si="26"/>
        <v>0</v>
      </c>
      <c r="O15" s="107">
        <f t="shared" si="26"/>
        <v>0</v>
      </c>
      <c r="P15" s="107">
        <f t="shared" si="26"/>
        <v>0</v>
      </c>
      <c r="Q15" s="107">
        <f t="shared" si="26"/>
        <v>0</v>
      </c>
      <c r="R15" s="107">
        <f t="shared" si="26"/>
        <v>0</v>
      </c>
      <c r="S15" s="107">
        <f t="shared" si="26"/>
        <v>0</v>
      </c>
      <c r="T15" s="107">
        <f t="shared" si="26"/>
        <v>0</v>
      </c>
      <c r="U15" s="107">
        <f t="shared" si="26"/>
        <v>0</v>
      </c>
      <c r="V15" s="107">
        <f t="shared" si="26"/>
        <v>0</v>
      </c>
      <c r="W15" s="107">
        <f t="shared" si="26"/>
        <v>0</v>
      </c>
      <c r="X15" s="107">
        <f t="shared" si="26"/>
        <v>0</v>
      </c>
      <c r="Y15" s="107">
        <f t="shared" si="26"/>
        <v>0</v>
      </c>
      <c r="Z15" s="107">
        <f t="shared" si="26"/>
        <v>0</v>
      </c>
      <c r="AA15" s="107">
        <f t="shared" si="26"/>
        <v>0</v>
      </c>
      <c r="AB15" s="107">
        <f t="shared" si="26"/>
        <v>0</v>
      </c>
      <c r="AC15" s="107">
        <f t="shared" si="26"/>
        <v>0</v>
      </c>
      <c r="AD15" s="107">
        <f t="shared" si="26"/>
        <v>0</v>
      </c>
      <c r="AE15" s="107">
        <f t="shared" si="26"/>
        <v>0</v>
      </c>
      <c r="AF15" s="107">
        <f t="shared" si="26"/>
        <v>0</v>
      </c>
      <c r="AG15" s="107">
        <f t="shared" si="26"/>
        <v>0</v>
      </c>
      <c r="AH15" s="107">
        <f t="shared" si="26"/>
        <v>0</v>
      </c>
      <c r="AI15" s="107">
        <f t="shared" si="26"/>
        <v>0</v>
      </c>
      <c r="AJ15" s="107">
        <f t="shared" si="26"/>
        <v>0</v>
      </c>
      <c r="AK15" s="25">
        <f t="shared" si="26"/>
        <v>0</v>
      </c>
      <c r="AL15" s="84">
        <f t="shared" si="5"/>
        <v>0</v>
      </c>
      <c r="AM15" s="136">
        <f t="shared" si="2"/>
        <v>0</v>
      </c>
      <c r="AN15" s="910">
        <f>'Model výchozí (MV)'!AP15</f>
        <v>0</v>
      </c>
      <c r="AO15" s="911">
        <f>'Model výchozí (MV)'!AQ15</f>
        <v>0</v>
      </c>
      <c r="AP15" s="911">
        <f>'Model výchozí (MV)'!AR15</f>
        <v>0</v>
      </c>
      <c r="AQ15" s="912">
        <f>'Model výchozí (MV)'!AS15</f>
        <v>1</v>
      </c>
    </row>
    <row r="16" spans="1:43" x14ac:dyDescent="0.3">
      <c r="A16" s="4"/>
      <c r="B16" s="45"/>
      <c r="C16" s="64" t="s">
        <v>103</v>
      </c>
      <c r="D16" s="65" t="s">
        <v>97</v>
      </c>
      <c r="E16" s="24">
        <f t="shared" ref="E16:AK16" si="28">E58+E100</f>
        <v>0</v>
      </c>
      <c r="F16" s="107">
        <f t="shared" si="28"/>
        <v>0</v>
      </c>
      <c r="G16" s="107">
        <f t="shared" ref="G16:H16" si="29">G58+G100</f>
        <v>0</v>
      </c>
      <c r="H16" s="107">
        <f t="shared" si="29"/>
        <v>0</v>
      </c>
      <c r="I16" s="107">
        <f t="shared" si="28"/>
        <v>0</v>
      </c>
      <c r="J16" s="107">
        <f t="shared" si="28"/>
        <v>0</v>
      </c>
      <c r="K16" s="107">
        <f t="shared" si="28"/>
        <v>0</v>
      </c>
      <c r="L16" s="107">
        <f t="shared" si="28"/>
        <v>0</v>
      </c>
      <c r="M16" s="107">
        <f t="shared" si="28"/>
        <v>0</v>
      </c>
      <c r="N16" s="107">
        <f t="shared" si="28"/>
        <v>0</v>
      </c>
      <c r="O16" s="107">
        <f t="shared" si="28"/>
        <v>0</v>
      </c>
      <c r="P16" s="107">
        <f t="shared" si="28"/>
        <v>0</v>
      </c>
      <c r="Q16" s="107">
        <f t="shared" si="28"/>
        <v>0</v>
      </c>
      <c r="R16" s="107">
        <f t="shared" si="28"/>
        <v>0</v>
      </c>
      <c r="S16" s="107">
        <f t="shared" si="28"/>
        <v>0</v>
      </c>
      <c r="T16" s="107">
        <f t="shared" si="28"/>
        <v>0</v>
      </c>
      <c r="U16" s="107">
        <f t="shared" si="28"/>
        <v>0</v>
      </c>
      <c r="V16" s="107">
        <f t="shared" si="28"/>
        <v>0</v>
      </c>
      <c r="W16" s="107">
        <f t="shared" si="28"/>
        <v>0</v>
      </c>
      <c r="X16" s="107">
        <f t="shared" si="28"/>
        <v>0</v>
      </c>
      <c r="Y16" s="107">
        <f t="shared" si="28"/>
        <v>0</v>
      </c>
      <c r="Z16" s="107">
        <f t="shared" si="28"/>
        <v>0</v>
      </c>
      <c r="AA16" s="107">
        <f t="shared" si="28"/>
        <v>0</v>
      </c>
      <c r="AB16" s="107">
        <f t="shared" si="28"/>
        <v>0</v>
      </c>
      <c r="AC16" s="107">
        <f t="shared" si="28"/>
        <v>0</v>
      </c>
      <c r="AD16" s="107">
        <f t="shared" si="28"/>
        <v>0</v>
      </c>
      <c r="AE16" s="107">
        <f t="shared" si="28"/>
        <v>0</v>
      </c>
      <c r="AF16" s="107">
        <f t="shared" si="28"/>
        <v>0</v>
      </c>
      <c r="AG16" s="107">
        <f t="shared" si="28"/>
        <v>0</v>
      </c>
      <c r="AH16" s="107">
        <f t="shared" si="28"/>
        <v>0</v>
      </c>
      <c r="AI16" s="107">
        <f t="shared" si="28"/>
        <v>0</v>
      </c>
      <c r="AJ16" s="107">
        <f t="shared" si="28"/>
        <v>0</v>
      </c>
      <c r="AK16" s="25">
        <f t="shared" si="28"/>
        <v>0</v>
      </c>
      <c r="AL16" s="84">
        <f t="shared" si="5"/>
        <v>0</v>
      </c>
      <c r="AM16" s="136">
        <f t="shared" si="2"/>
        <v>0</v>
      </c>
      <c r="AN16" s="910">
        <f>'Model výchozí (MV)'!AP16</f>
        <v>0</v>
      </c>
      <c r="AO16" s="911">
        <f>'Model výchozí (MV)'!AQ16</f>
        <v>0</v>
      </c>
      <c r="AP16" s="911">
        <f>'Model výchozí (MV)'!AR16</f>
        <v>0</v>
      </c>
      <c r="AQ16" s="912">
        <f>'Model výchozí (MV)'!AS16</f>
        <v>1</v>
      </c>
    </row>
    <row r="17" spans="1:43" x14ac:dyDescent="0.3">
      <c r="A17" s="4"/>
      <c r="B17" s="45"/>
      <c r="C17" s="64" t="s">
        <v>104</v>
      </c>
      <c r="D17" s="65" t="s">
        <v>99</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84">
        <f t="shared" si="5"/>
        <v>0</v>
      </c>
      <c r="AM17" s="136">
        <f t="shared" si="2"/>
        <v>0</v>
      </c>
      <c r="AN17" s="910">
        <f>'Model výchozí (MV)'!AP17</f>
        <v>0</v>
      </c>
      <c r="AO17" s="911">
        <f>'Model výchozí (MV)'!AQ17</f>
        <v>0</v>
      </c>
      <c r="AP17" s="911">
        <f>'Model výchozí (MV)'!AR17</f>
        <v>0</v>
      </c>
      <c r="AQ17" s="912">
        <f>'Model výchozí (MV)'!AS17</f>
        <v>1</v>
      </c>
    </row>
    <row r="18" spans="1:43" x14ac:dyDescent="0.3">
      <c r="A18" s="4"/>
      <c r="B18" s="45"/>
      <c r="C18" s="64" t="s">
        <v>105</v>
      </c>
      <c r="D18" s="65" t="s">
        <v>101</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84">
        <f t="shared" si="5"/>
        <v>0</v>
      </c>
      <c r="AM18" s="136">
        <f t="shared" si="2"/>
        <v>0</v>
      </c>
      <c r="AN18" s="910">
        <f>'Model výchozí (MV)'!AP18</f>
        <v>0</v>
      </c>
      <c r="AO18" s="911">
        <f>'Model výchozí (MV)'!AQ18</f>
        <v>0</v>
      </c>
      <c r="AP18" s="911">
        <f>'Model výchozí (MV)'!AR18</f>
        <v>0</v>
      </c>
      <c r="AQ18" s="912">
        <f>'Model výchozí (MV)'!AS18</f>
        <v>1</v>
      </c>
    </row>
    <row r="19" spans="1:43" x14ac:dyDescent="0.3">
      <c r="A19" s="4">
        <v>9</v>
      </c>
      <c r="B19" s="45" t="s">
        <v>106</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84">
        <f t="shared" si="5"/>
        <v>0</v>
      </c>
      <c r="AM19" s="136">
        <f t="shared" si="2"/>
        <v>0</v>
      </c>
      <c r="AN19" s="910">
        <f>'Model výchozí (MV)'!AP19</f>
        <v>0</v>
      </c>
      <c r="AO19" s="911">
        <f>'Model výchozí (MV)'!AQ19</f>
        <v>0</v>
      </c>
      <c r="AP19" s="911">
        <f>'Model výchozí (MV)'!AR19</f>
        <v>0</v>
      </c>
      <c r="AQ19" s="912">
        <f>'Model výchozí (MV)'!AS19</f>
        <v>1</v>
      </c>
    </row>
    <row r="20" spans="1:43" x14ac:dyDescent="0.3">
      <c r="A20" s="4">
        <v>10</v>
      </c>
      <c r="B20" s="45" t="s">
        <v>107</v>
      </c>
      <c r="C20" s="64"/>
      <c r="D20" s="65"/>
      <c r="E20" s="360">
        <f>Úhrady!E6-Úhrady!E3</f>
        <v>0</v>
      </c>
      <c r="F20" s="361">
        <f>Úhrady!F6-Úhrady!F3</f>
        <v>0</v>
      </c>
      <c r="G20" s="361">
        <f>Úhrady!G6-Úhrady!G3</f>
        <v>0</v>
      </c>
      <c r="H20" s="361">
        <f>Úhrady!H6-Úhrady!H3</f>
        <v>0</v>
      </c>
      <c r="I20" s="361">
        <f>Úhrady!I6-Úhrady!I3</f>
        <v>0</v>
      </c>
      <c r="J20" s="361">
        <f>Úhrady!J6-Úhrady!J3</f>
        <v>0</v>
      </c>
      <c r="K20" s="361">
        <f>Úhrady!K6-Úhrady!K3</f>
        <v>0</v>
      </c>
      <c r="L20" s="361">
        <f>Úhrady!L6-Úhrady!L3</f>
        <v>0</v>
      </c>
      <c r="M20" s="361">
        <f>Úhrady!M6-Úhrady!M3</f>
        <v>0</v>
      </c>
      <c r="N20" s="361">
        <f>Úhrady!N6-Úhrady!N3</f>
        <v>0</v>
      </c>
      <c r="O20" s="361">
        <f>Úhrady!O6-Úhrady!O3</f>
        <v>0</v>
      </c>
      <c r="P20" s="361">
        <f>Úhrady!P6-Úhrady!P3</f>
        <v>0</v>
      </c>
      <c r="Q20" s="361">
        <f>Úhrady!Q6-Úhrady!Q3</f>
        <v>0</v>
      </c>
      <c r="R20" s="361">
        <f>Úhrady!R6-Úhrady!R3</f>
        <v>0</v>
      </c>
      <c r="S20" s="361">
        <f>Úhrady!S6-Úhrady!S3</f>
        <v>0</v>
      </c>
      <c r="T20" s="361">
        <f>Úhrady!T6-Úhrady!T3</f>
        <v>0</v>
      </c>
      <c r="U20" s="361">
        <f>Úhrady!U6-Úhrady!U3</f>
        <v>0</v>
      </c>
      <c r="V20" s="361">
        <f>Úhrady!V6-Úhrady!V3</f>
        <v>0</v>
      </c>
      <c r="W20" s="361">
        <f>Úhrady!W6-Úhrady!W3</f>
        <v>0</v>
      </c>
      <c r="X20" s="361">
        <f>Úhrady!X6-Úhrady!X3</f>
        <v>0</v>
      </c>
      <c r="Y20" s="361">
        <f>Úhrady!Y6-Úhrady!Y3</f>
        <v>0</v>
      </c>
      <c r="Z20" s="361">
        <f>Úhrady!Z6-Úhrady!Z3</f>
        <v>0</v>
      </c>
      <c r="AA20" s="361">
        <f>Úhrady!AA6-Úhrady!AA3</f>
        <v>0</v>
      </c>
      <c r="AB20" s="361">
        <f>Úhrady!AB6-Úhrady!AB3</f>
        <v>0</v>
      </c>
      <c r="AC20" s="361">
        <f>Úhrady!AC6-Úhrady!AC3</f>
        <v>0</v>
      </c>
      <c r="AD20" s="361">
        <f>Úhrady!AD6-Úhrady!AD3</f>
        <v>0</v>
      </c>
      <c r="AE20" s="361">
        <f>Úhrady!AE6-Úhrady!AE3</f>
        <v>0</v>
      </c>
      <c r="AF20" s="361">
        <f>Úhrady!AF6-Úhrady!AF3</f>
        <v>0</v>
      </c>
      <c r="AG20" s="361">
        <f>Úhrady!AG6-Úhrady!AG3</f>
        <v>0</v>
      </c>
      <c r="AH20" s="361">
        <f>Úhrady!AH6-Úhrady!AH3</f>
        <v>0</v>
      </c>
      <c r="AI20" s="361">
        <f>Úhrady!AI6-Úhrady!AI3</f>
        <v>0</v>
      </c>
      <c r="AJ20" s="361">
        <f>Úhrady!AJ6-Úhrady!AJ3</f>
        <v>0</v>
      </c>
      <c r="AK20" s="362">
        <f>Úhrady!AK6-Úhrady!AK3</f>
        <v>0</v>
      </c>
      <c r="AL20" s="84">
        <f t="shared" si="5"/>
        <v>0</v>
      </c>
      <c r="AM20" s="136">
        <f t="shared" si="2"/>
        <v>0</v>
      </c>
      <c r="AN20" s="910">
        <f>'Model výchozí (MV)'!AP20</f>
        <v>1</v>
      </c>
      <c r="AO20" s="911">
        <f>'Model výchozí (MV)'!AQ20</f>
        <v>0</v>
      </c>
      <c r="AP20" s="911">
        <f>'Model výchozí (MV)'!AR20</f>
        <v>0</v>
      </c>
      <c r="AQ20" s="912">
        <f>'Model výchozí (MV)'!AS20</f>
        <v>0</v>
      </c>
    </row>
    <row r="21" spans="1:43" x14ac:dyDescent="0.3">
      <c r="A21" s="4">
        <v>11</v>
      </c>
      <c r="B21" s="45" t="s">
        <v>108</v>
      </c>
      <c r="C21" s="64"/>
      <c r="D21" s="65"/>
      <c r="E21" s="360">
        <f>Úhrady!E7-Úhrady!E4</f>
        <v>0</v>
      </c>
      <c r="F21" s="361">
        <f>Úhrady!F7-Úhrady!F4</f>
        <v>0</v>
      </c>
      <c r="G21" s="361">
        <f>Úhrady!G7-Úhrady!G4</f>
        <v>0</v>
      </c>
      <c r="H21" s="361">
        <f>Úhrady!H7-Úhrady!H4</f>
        <v>0</v>
      </c>
      <c r="I21" s="361">
        <f>Úhrady!I7-Úhrady!I4</f>
        <v>0</v>
      </c>
      <c r="J21" s="361">
        <f>Úhrady!J7-Úhrady!J4</f>
        <v>0</v>
      </c>
      <c r="K21" s="361">
        <f>Úhrady!K7-Úhrady!K4</f>
        <v>0</v>
      </c>
      <c r="L21" s="361">
        <f>Úhrady!L7-Úhrady!L4</f>
        <v>0</v>
      </c>
      <c r="M21" s="361">
        <f>Úhrady!M7-Úhrady!M4</f>
        <v>0</v>
      </c>
      <c r="N21" s="361">
        <f>Úhrady!N7-Úhrady!N4</f>
        <v>0</v>
      </c>
      <c r="O21" s="361">
        <f>Úhrady!O7-Úhrady!O4</f>
        <v>0</v>
      </c>
      <c r="P21" s="361">
        <f>Úhrady!P7-Úhrady!P4</f>
        <v>0</v>
      </c>
      <c r="Q21" s="361">
        <f>Úhrady!Q7-Úhrady!Q4</f>
        <v>0</v>
      </c>
      <c r="R21" s="361">
        <f>Úhrady!R7-Úhrady!R4</f>
        <v>0</v>
      </c>
      <c r="S21" s="361">
        <f>Úhrady!S7-Úhrady!S4</f>
        <v>0</v>
      </c>
      <c r="T21" s="361">
        <f>Úhrady!T7-Úhrady!T4</f>
        <v>0</v>
      </c>
      <c r="U21" s="361">
        <f>Úhrady!U7-Úhrady!U4</f>
        <v>0</v>
      </c>
      <c r="V21" s="361">
        <f>Úhrady!V7-Úhrady!V4</f>
        <v>0</v>
      </c>
      <c r="W21" s="361">
        <f>Úhrady!W7-Úhrady!W4</f>
        <v>0</v>
      </c>
      <c r="X21" s="361">
        <f>Úhrady!X7-Úhrady!X4</f>
        <v>0</v>
      </c>
      <c r="Y21" s="361">
        <f>Úhrady!Y7-Úhrady!Y4</f>
        <v>0</v>
      </c>
      <c r="Z21" s="361">
        <f>Úhrady!Z7-Úhrady!Z4</f>
        <v>0</v>
      </c>
      <c r="AA21" s="361">
        <f>Úhrady!AA7-Úhrady!AA4</f>
        <v>0</v>
      </c>
      <c r="AB21" s="361">
        <f>Úhrady!AB7-Úhrady!AB4</f>
        <v>0</v>
      </c>
      <c r="AC21" s="361">
        <f>Úhrady!AC7-Úhrady!AC4</f>
        <v>0</v>
      </c>
      <c r="AD21" s="361">
        <f>Úhrady!AD7-Úhrady!AD4</f>
        <v>0</v>
      </c>
      <c r="AE21" s="361">
        <f>Úhrady!AE7-Úhrady!AE4</f>
        <v>0</v>
      </c>
      <c r="AF21" s="361">
        <f>Úhrady!AF7-Úhrady!AF4</f>
        <v>0</v>
      </c>
      <c r="AG21" s="361">
        <f>Úhrady!AG7-Úhrady!AG4</f>
        <v>0</v>
      </c>
      <c r="AH21" s="361">
        <f>Úhrady!AH7-Úhrady!AH4</f>
        <v>0</v>
      </c>
      <c r="AI21" s="361">
        <f>Úhrady!AI7-Úhrady!AI4</f>
        <v>0</v>
      </c>
      <c r="AJ21" s="361">
        <f>Úhrady!AJ7-Úhrady!AJ4</f>
        <v>0</v>
      </c>
      <c r="AK21" s="362">
        <f>Úhrady!AK7-Úhrady!AK4</f>
        <v>0</v>
      </c>
      <c r="AL21" s="84">
        <f t="shared" si="5"/>
        <v>0</v>
      </c>
      <c r="AM21" s="136">
        <f t="shared" si="2"/>
        <v>0</v>
      </c>
      <c r="AN21" s="910">
        <f>'Model výchozí (MV)'!AP21</f>
        <v>1</v>
      </c>
      <c r="AO21" s="911">
        <f>'Model výchozí (MV)'!AQ21</f>
        <v>0</v>
      </c>
      <c r="AP21" s="911">
        <f>'Model výchozí (MV)'!AR21</f>
        <v>0</v>
      </c>
      <c r="AQ21" s="912">
        <f>'Model výchozí (MV)'!AS21</f>
        <v>0</v>
      </c>
    </row>
    <row r="22" spans="1:43" x14ac:dyDescent="0.3">
      <c r="A22" s="4">
        <v>12</v>
      </c>
      <c r="B22" s="45" t="s">
        <v>109</v>
      </c>
      <c r="C22" s="64" t="s">
        <v>110</v>
      </c>
      <c r="D22" s="65" t="s">
        <v>111</v>
      </c>
      <c r="E22" s="84">
        <f t="shared" ref="E22:AK22" si="36">E64+E106</f>
        <v>0</v>
      </c>
      <c r="F22" s="103">
        <f t="shared" si="36"/>
        <v>0</v>
      </c>
      <c r="G22" s="103">
        <f t="shared" ref="G22:H22" si="37">G64+G106</f>
        <v>0</v>
      </c>
      <c r="H22" s="103">
        <f t="shared" si="37"/>
        <v>0</v>
      </c>
      <c r="I22" s="103">
        <f t="shared" si="36"/>
        <v>0</v>
      </c>
      <c r="J22" s="103">
        <f t="shared" si="36"/>
        <v>0</v>
      </c>
      <c r="K22" s="103">
        <f t="shared" si="36"/>
        <v>0</v>
      </c>
      <c r="L22" s="103">
        <f t="shared" si="36"/>
        <v>0</v>
      </c>
      <c r="M22" s="103">
        <f t="shared" si="36"/>
        <v>0</v>
      </c>
      <c r="N22" s="103">
        <f t="shared" si="36"/>
        <v>0</v>
      </c>
      <c r="O22" s="103">
        <f t="shared" si="36"/>
        <v>0</v>
      </c>
      <c r="P22" s="103">
        <f t="shared" si="36"/>
        <v>0</v>
      </c>
      <c r="Q22" s="103">
        <f t="shared" si="36"/>
        <v>0</v>
      </c>
      <c r="R22" s="103">
        <f t="shared" si="36"/>
        <v>0</v>
      </c>
      <c r="S22" s="103">
        <f t="shared" si="36"/>
        <v>0</v>
      </c>
      <c r="T22" s="103">
        <f t="shared" si="36"/>
        <v>0</v>
      </c>
      <c r="U22" s="103">
        <f t="shared" si="36"/>
        <v>0</v>
      </c>
      <c r="V22" s="103">
        <f t="shared" si="36"/>
        <v>0</v>
      </c>
      <c r="W22" s="103">
        <f t="shared" si="36"/>
        <v>0</v>
      </c>
      <c r="X22" s="103">
        <f t="shared" si="36"/>
        <v>0</v>
      </c>
      <c r="Y22" s="103">
        <f t="shared" si="36"/>
        <v>0</v>
      </c>
      <c r="Z22" s="103">
        <f t="shared" si="36"/>
        <v>0</v>
      </c>
      <c r="AA22" s="103">
        <f t="shared" si="36"/>
        <v>0</v>
      </c>
      <c r="AB22" s="103">
        <f t="shared" si="36"/>
        <v>0</v>
      </c>
      <c r="AC22" s="103">
        <f t="shared" si="36"/>
        <v>0</v>
      </c>
      <c r="AD22" s="103">
        <f t="shared" si="36"/>
        <v>0</v>
      </c>
      <c r="AE22" s="103">
        <f t="shared" si="36"/>
        <v>0</v>
      </c>
      <c r="AF22" s="103">
        <f t="shared" si="36"/>
        <v>0</v>
      </c>
      <c r="AG22" s="103">
        <f t="shared" si="36"/>
        <v>0</v>
      </c>
      <c r="AH22" s="103">
        <f t="shared" si="36"/>
        <v>0</v>
      </c>
      <c r="AI22" s="103">
        <f t="shared" si="36"/>
        <v>0</v>
      </c>
      <c r="AJ22" s="103">
        <f t="shared" si="36"/>
        <v>0</v>
      </c>
      <c r="AK22" s="85">
        <f t="shared" si="36"/>
        <v>0</v>
      </c>
      <c r="AL22" s="84">
        <f t="shared" si="5"/>
        <v>0</v>
      </c>
      <c r="AM22" s="136">
        <f t="shared" si="2"/>
        <v>0</v>
      </c>
      <c r="AN22" s="910">
        <f>'Model výchozí (MV)'!AP22</f>
        <v>0</v>
      </c>
      <c r="AO22" s="911">
        <f>'Model výchozí (MV)'!AQ22</f>
        <v>0</v>
      </c>
      <c r="AP22" s="911">
        <f>'Model výchozí (MV)'!AR22</f>
        <v>1</v>
      </c>
      <c r="AQ22" s="912">
        <f>'Model výchozí (MV)'!AS22</f>
        <v>0</v>
      </c>
    </row>
    <row r="23" spans="1:43" x14ac:dyDescent="0.3">
      <c r="A23" s="4"/>
      <c r="B23" s="45"/>
      <c r="C23" s="64" t="s">
        <v>112</v>
      </c>
      <c r="D23" s="65" t="s">
        <v>92</v>
      </c>
      <c r="E23" s="84">
        <f t="shared" ref="E23:AK23" si="38">E65+E107</f>
        <v>0</v>
      </c>
      <c r="F23" s="103">
        <f t="shared" si="38"/>
        <v>0</v>
      </c>
      <c r="G23" s="103">
        <f t="shared" ref="G23:H23" si="39">G65+G107</f>
        <v>0</v>
      </c>
      <c r="H23" s="103">
        <f t="shared" si="39"/>
        <v>0</v>
      </c>
      <c r="I23" s="103">
        <f t="shared" si="38"/>
        <v>0</v>
      </c>
      <c r="J23" s="103">
        <f t="shared" si="38"/>
        <v>0</v>
      </c>
      <c r="K23" s="103">
        <f t="shared" si="38"/>
        <v>0</v>
      </c>
      <c r="L23" s="103">
        <f t="shared" si="38"/>
        <v>0</v>
      </c>
      <c r="M23" s="103">
        <f t="shared" si="38"/>
        <v>0</v>
      </c>
      <c r="N23" s="103">
        <f t="shared" si="38"/>
        <v>0</v>
      </c>
      <c r="O23" s="103">
        <f t="shared" si="38"/>
        <v>0</v>
      </c>
      <c r="P23" s="103">
        <f t="shared" si="38"/>
        <v>0</v>
      </c>
      <c r="Q23" s="103">
        <f t="shared" si="38"/>
        <v>0</v>
      </c>
      <c r="R23" s="103">
        <f t="shared" si="38"/>
        <v>0</v>
      </c>
      <c r="S23" s="103">
        <f t="shared" si="38"/>
        <v>0</v>
      </c>
      <c r="T23" s="103">
        <f t="shared" si="38"/>
        <v>0</v>
      </c>
      <c r="U23" s="103">
        <f t="shared" si="38"/>
        <v>0</v>
      </c>
      <c r="V23" s="103">
        <f t="shared" si="38"/>
        <v>0</v>
      </c>
      <c r="W23" s="103">
        <f t="shared" si="38"/>
        <v>0</v>
      </c>
      <c r="X23" s="103">
        <f t="shared" si="38"/>
        <v>0</v>
      </c>
      <c r="Y23" s="103">
        <f t="shared" si="38"/>
        <v>0</v>
      </c>
      <c r="Z23" s="103">
        <f t="shared" si="38"/>
        <v>0</v>
      </c>
      <c r="AA23" s="103">
        <f t="shared" si="38"/>
        <v>0</v>
      </c>
      <c r="AB23" s="103">
        <f t="shared" si="38"/>
        <v>0</v>
      </c>
      <c r="AC23" s="103">
        <f t="shared" si="38"/>
        <v>0</v>
      </c>
      <c r="AD23" s="103">
        <f t="shared" si="38"/>
        <v>0</v>
      </c>
      <c r="AE23" s="103">
        <f t="shared" si="38"/>
        <v>0</v>
      </c>
      <c r="AF23" s="103">
        <f t="shared" si="38"/>
        <v>0</v>
      </c>
      <c r="AG23" s="103">
        <f t="shared" si="38"/>
        <v>0</v>
      </c>
      <c r="AH23" s="103">
        <f t="shared" si="38"/>
        <v>0</v>
      </c>
      <c r="AI23" s="103">
        <f t="shared" si="38"/>
        <v>0</v>
      </c>
      <c r="AJ23" s="103">
        <f t="shared" si="38"/>
        <v>0</v>
      </c>
      <c r="AK23" s="85">
        <f t="shared" si="38"/>
        <v>0</v>
      </c>
      <c r="AL23" s="84">
        <f t="shared" si="5"/>
        <v>0</v>
      </c>
      <c r="AM23" s="136">
        <f t="shared" si="2"/>
        <v>0</v>
      </c>
      <c r="AN23" s="910">
        <f>'Model výchozí (MV)'!AP23</f>
        <v>0</v>
      </c>
      <c r="AO23" s="911">
        <f>'Model výchozí (MV)'!AQ23</f>
        <v>0</v>
      </c>
      <c r="AP23" s="911">
        <f>'Model výchozí (MV)'!AR23</f>
        <v>0</v>
      </c>
      <c r="AQ23" s="912">
        <f>'Model výchozí (MV)'!AS23</f>
        <v>1</v>
      </c>
    </row>
    <row r="24" spans="1:43" x14ac:dyDescent="0.3">
      <c r="A24" s="4">
        <v>13</v>
      </c>
      <c r="B24" s="45" t="s">
        <v>113</v>
      </c>
      <c r="C24" s="45">
        <v>13.1</v>
      </c>
      <c r="D24" s="65" t="s">
        <v>115</v>
      </c>
      <c r="E24" s="84">
        <f t="shared" ref="E24:AK24" si="40">E66+E108</f>
        <v>0</v>
      </c>
      <c r="F24" s="103">
        <f t="shared" si="40"/>
        <v>0</v>
      </c>
      <c r="G24" s="103">
        <f t="shared" ref="G24:H24" si="41">G66+G108</f>
        <v>0</v>
      </c>
      <c r="H24" s="103">
        <f t="shared" si="41"/>
        <v>0</v>
      </c>
      <c r="I24" s="103">
        <f t="shared" si="40"/>
        <v>0</v>
      </c>
      <c r="J24" s="103">
        <f t="shared" si="40"/>
        <v>0</v>
      </c>
      <c r="K24" s="103">
        <f t="shared" si="40"/>
        <v>0</v>
      </c>
      <c r="L24" s="103">
        <f t="shared" si="40"/>
        <v>0</v>
      </c>
      <c r="M24" s="103">
        <f t="shared" si="40"/>
        <v>0</v>
      </c>
      <c r="N24" s="103">
        <f t="shared" si="40"/>
        <v>0</v>
      </c>
      <c r="O24" s="103">
        <f t="shared" si="40"/>
        <v>0</v>
      </c>
      <c r="P24" s="103">
        <f t="shared" si="40"/>
        <v>0</v>
      </c>
      <c r="Q24" s="103">
        <f t="shared" si="40"/>
        <v>0</v>
      </c>
      <c r="R24" s="103">
        <f t="shared" si="40"/>
        <v>0</v>
      </c>
      <c r="S24" s="103">
        <f t="shared" si="40"/>
        <v>0</v>
      </c>
      <c r="T24" s="103">
        <f t="shared" si="40"/>
        <v>0</v>
      </c>
      <c r="U24" s="103">
        <f t="shared" si="40"/>
        <v>0</v>
      </c>
      <c r="V24" s="103">
        <f t="shared" si="40"/>
        <v>0</v>
      </c>
      <c r="W24" s="103">
        <f t="shared" si="40"/>
        <v>0</v>
      </c>
      <c r="X24" s="103">
        <f t="shared" si="40"/>
        <v>0</v>
      </c>
      <c r="Y24" s="103">
        <f t="shared" si="40"/>
        <v>0</v>
      </c>
      <c r="Z24" s="103">
        <f t="shared" si="40"/>
        <v>0</v>
      </c>
      <c r="AA24" s="103">
        <f t="shared" si="40"/>
        <v>0</v>
      </c>
      <c r="AB24" s="103">
        <f t="shared" si="40"/>
        <v>0</v>
      </c>
      <c r="AC24" s="103">
        <f t="shared" si="40"/>
        <v>0</v>
      </c>
      <c r="AD24" s="103">
        <f t="shared" si="40"/>
        <v>0</v>
      </c>
      <c r="AE24" s="103">
        <f t="shared" si="40"/>
        <v>0</v>
      </c>
      <c r="AF24" s="103">
        <f t="shared" si="40"/>
        <v>0</v>
      </c>
      <c r="AG24" s="103">
        <f t="shared" si="40"/>
        <v>0</v>
      </c>
      <c r="AH24" s="103">
        <f t="shared" si="40"/>
        <v>0</v>
      </c>
      <c r="AI24" s="103">
        <f t="shared" si="40"/>
        <v>0</v>
      </c>
      <c r="AJ24" s="103">
        <f t="shared" si="40"/>
        <v>0</v>
      </c>
      <c r="AK24" s="85">
        <f t="shared" si="40"/>
        <v>0</v>
      </c>
      <c r="AL24" s="84">
        <f t="shared" si="5"/>
        <v>0</v>
      </c>
      <c r="AM24" s="136">
        <f t="shared" si="2"/>
        <v>0</v>
      </c>
      <c r="AN24" s="910">
        <f>'Model výchozí (MV)'!AP24</f>
        <v>0</v>
      </c>
      <c r="AO24" s="911">
        <f>'Model výchozí (MV)'!AQ24</f>
        <v>0</v>
      </c>
      <c r="AP24" s="911">
        <f>'Model výchozí (MV)'!AR24</f>
        <v>0</v>
      </c>
      <c r="AQ24" s="912">
        <f>'Model výchozí (MV)'!AS24</f>
        <v>1</v>
      </c>
    </row>
    <row r="25" spans="1:43" x14ac:dyDescent="0.3">
      <c r="A25" s="4"/>
      <c r="B25" s="45"/>
      <c r="C25" s="45">
        <v>13.2</v>
      </c>
      <c r="D25" s="65" t="s">
        <v>113</v>
      </c>
      <c r="E25" s="84">
        <f t="shared" ref="E25:AK25" si="42">E67+E109</f>
        <v>0</v>
      </c>
      <c r="F25" s="103">
        <f t="shared" si="42"/>
        <v>0</v>
      </c>
      <c r="G25" s="103">
        <f t="shared" ref="G25:H25" si="43">G67+G109</f>
        <v>0</v>
      </c>
      <c r="H25" s="103">
        <f t="shared" si="43"/>
        <v>0</v>
      </c>
      <c r="I25" s="103">
        <f t="shared" si="42"/>
        <v>0</v>
      </c>
      <c r="J25" s="103">
        <f t="shared" si="42"/>
        <v>0</v>
      </c>
      <c r="K25" s="103">
        <f t="shared" si="42"/>
        <v>0</v>
      </c>
      <c r="L25" s="103">
        <f t="shared" si="42"/>
        <v>0</v>
      </c>
      <c r="M25" s="103">
        <f t="shared" si="42"/>
        <v>0</v>
      </c>
      <c r="N25" s="103">
        <f t="shared" si="42"/>
        <v>0</v>
      </c>
      <c r="O25" s="103">
        <f t="shared" si="42"/>
        <v>0</v>
      </c>
      <c r="P25" s="103">
        <f t="shared" si="42"/>
        <v>0</v>
      </c>
      <c r="Q25" s="103">
        <f t="shared" si="42"/>
        <v>0</v>
      </c>
      <c r="R25" s="103">
        <f t="shared" si="42"/>
        <v>0</v>
      </c>
      <c r="S25" s="103">
        <f t="shared" si="42"/>
        <v>0</v>
      </c>
      <c r="T25" s="103">
        <f t="shared" si="42"/>
        <v>0</v>
      </c>
      <c r="U25" s="103">
        <f t="shared" si="42"/>
        <v>0</v>
      </c>
      <c r="V25" s="103">
        <f t="shared" si="42"/>
        <v>0</v>
      </c>
      <c r="W25" s="103">
        <f t="shared" si="42"/>
        <v>0</v>
      </c>
      <c r="X25" s="103">
        <f t="shared" si="42"/>
        <v>0</v>
      </c>
      <c r="Y25" s="103">
        <f t="shared" si="42"/>
        <v>0</v>
      </c>
      <c r="Z25" s="103">
        <f t="shared" si="42"/>
        <v>0</v>
      </c>
      <c r="AA25" s="103">
        <f t="shared" si="42"/>
        <v>0</v>
      </c>
      <c r="AB25" s="103">
        <f t="shared" si="42"/>
        <v>0</v>
      </c>
      <c r="AC25" s="103">
        <f t="shared" si="42"/>
        <v>0</v>
      </c>
      <c r="AD25" s="103">
        <f t="shared" si="42"/>
        <v>0</v>
      </c>
      <c r="AE25" s="103">
        <f t="shared" si="42"/>
        <v>0</v>
      </c>
      <c r="AF25" s="103">
        <f t="shared" si="42"/>
        <v>0</v>
      </c>
      <c r="AG25" s="103">
        <f t="shared" si="42"/>
        <v>0</v>
      </c>
      <c r="AH25" s="103">
        <f t="shared" si="42"/>
        <v>0</v>
      </c>
      <c r="AI25" s="103">
        <f t="shared" si="42"/>
        <v>0</v>
      </c>
      <c r="AJ25" s="103">
        <f t="shared" si="42"/>
        <v>0</v>
      </c>
      <c r="AK25" s="85">
        <f t="shared" si="42"/>
        <v>0</v>
      </c>
      <c r="AL25" s="84">
        <f t="shared" si="5"/>
        <v>0</v>
      </c>
      <c r="AM25" s="136">
        <f t="shared" si="2"/>
        <v>0</v>
      </c>
      <c r="AN25" s="910">
        <f>'Model výchozí (MV)'!AP25</f>
        <v>0</v>
      </c>
      <c r="AO25" s="911">
        <f>'Model výchozí (MV)'!AQ25</f>
        <v>0</v>
      </c>
      <c r="AP25" s="911">
        <f>'Model výchozí (MV)'!AR25</f>
        <v>0</v>
      </c>
      <c r="AQ25" s="912">
        <f>'Model výchozí (MV)'!AS25</f>
        <v>1</v>
      </c>
    </row>
    <row r="26" spans="1:43" x14ac:dyDescent="0.3">
      <c r="A26" s="4">
        <v>14</v>
      </c>
      <c r="B26" s="45" t="s">
        <v>117</v>
      </c>
      <c r="C26" s="45"/>
      <c r="D26" s="65"/>
      <c r="E26" s="84">
        <f t="shared" ref="E26:AK26" si="44">E68+E110</f>
        <v>0</v>
      </c>
      <c r="F26" s="103">
        <f t="shared" si="44"/>
        <v>0</v>
      </c>
      <c r="G26" s="103">
        <f t="shared" ref="G26:H26" si="45">G68+G110</f>
        <v>0</v>
      </c>
      <c r="H26" s="103">
        <f t="shared" si="45"/>
        <v>0</v>
      </c>
      <c r="I26" s="103">
        <f t="shared" si="44"/>
        <v>0</v>
      </c>
      <c r="J26" s="103">
        <f t="shared" si="44"/>
        <v>0</v>
      </c>
      <c r="K26" s="103">
        <f t="shared" si="44"/>
        <v>0</v>
      </c>
      <c r="L26" s="103">
        <f t="shared" si="44"/>
        <v>0</v>
      </c>
      <c r="M26" s="103">
        <f t="shared" si="44"/>
        <v>0</v>
      </c>
      <c r="N26" s="103">
        <f t="shared" si="44"/>
        <v>0</v>
      </c>
      <c r="O26" s="103">
        <f t="shared" si="44"/>
        <v>0</v>
      </c>
      <c r="P26" s="103">
        <f t="shared" si="44"/>
        <v>0</v>
      </c>
      <c r="Q26" s="103">
        <f t="shared" si="44"/>
        <v>0</v>
      </c>
      <c r="R26" s="103">
        <f t="shared" si="44"/>
        <v>0</v>
      </c>
      <c r="S26" s="103">
        <f t="shared" si="44"/>
        <v>0</v>
      </c>
      <c r="T26" s="103">
        <f t="shared" si="44"/>
        <v>0</v>
      </c>
      <c r="U26" s="103">
        <f t="shared" si="44"/>
        <v>0</v>
      </c>
      <c r="V26" s="103">
        <f t="shared" si="44"/>
        <v>0</v>
      </c>
      <c r="W26" s="103">
        <f t="shared" si="44"/>
        <v>0</v>
      </c>
      <c r="X26" s="103">
        <f t="shared" si="44"/>
        <v>0</v>
      </c>
      <c r="Y26" s="103">
        <f t="shared" si="44"/>
        <v>0</v>
      </c>
      <c r="Z26" s="103">
        <f t="shared" si="44"/>
        <v>0</v>
      </c>
      <c r="AA26" s="103">
        <f t="shared" si="44"/>
        <v>0</v>
      </c>
      <c r="AB26" s="103">
        <f t="shared" si="44"/>
        <v>0</v>
      </c>
      <c r="AC26" s="103">
        <f t="shared" si="44"/>
        <v>0</v>
      </c>
      <c r="AD26" s="103">
        <f t="shared" si="44"/>
        <v>0</v>
      </c>
      <c r="AE26" s="103">
        <f t="shared" si="44"/>
        <v>0</v>
      </c>
      <c r="AF26" s="103">
        <f t="shared" si="44"/>
        <v>0</v>
      </c>
      <c r="AG26" s="103">
        <f t="shared" si="44"/>
        <v>0</v>
      </c>
      <c r="AH26" s="103">
        <f t="shared" si="44"/>
        <v>0</v>
      </c>
      <c r="AI26" s="103">
        <f t="shared" si="44"/>
        <v>0</v>
      </c>
      <c r="AJ26" s="103">
        <f t="shared" si="44"/>
        <v>0</v>
      </c>
      <c r="AK26" s="85">
        <f t="shared" si="44"/>
        <v>0</v>
      </c>
      <c r="AL26" s="84">
        <f t="shared" si="5"/>
        <v>0</v>
      </c>
      <c r="AM26" s="136">
        <f t="shared" si="2"/>
        <v>0</v>
      </c>
      <c r="AN26" s="910">
        <f>'Model výchozí (MV)'!AP26</f>
        <v>0</v>
      </c>
      <c r="AO26" s="911">
        <f>'Model výchozí (MV)'!AQ26</f>
        <v>0</v>
      </c>
      <c r="AP26" s="911">
        <f>'Model výchozí (MV)'!AR26</f>
        <v>0</v>
      </c>
      <c r="AQ26" s="912">
        <f>'Model výchozí (MV)'!AS26</f>
        <v>1</v>
      </c>
    </row>
    <row r="27" spans="1:43" x14ac:dyDescent="0.3">
      <c r="A27" s="4">
        <v>15</v>
      </c>
      <c r="B27" s="45" t="s">
        <v>118</v>
      </c>
      <c r="C27" s="45"/>
      <c r="D27" s="65"/>
      <c r="E27" s="84">
        <f t="shared" ref="E27:AK27" si="46">E69+E111</f>
        <v>0</v>
      </c>
      <c r="F27" s="103">
        <f t="shared" si="46"/>
        <v>0</v>
      </c>
      <c r="G27" s="103">
        <f t="shared" ref="G27:H27" si="47">G69+G111</f>
        <v>0</v>
      </c>
      <c r="H27" s="103">
        <f t="shared" si="47"/>
        <v>0</v>
      </c>
      <c r="I27" s="103">
        <f t="shared" si="46"/>
        <v>0</v>
      </c>
      <c r="J27" s="103">
        <f t="shared" si="46"/>
        <v>0</v>
      </c>
      <c r="K27" s="103">
        <f t="shared" si="46"/>
        <v>0</v>
      </c>
      <c r="L27" s="103">
        <f t="shared" si="46"/>
        <v>0</v>
      </c>
      <c r="M27" s="103">
        <f t="shared" si="46"/>
        <v>0</v>
      </c>
      <c r="N27" s="103">
        <f t="shared" si="46"/>
        <v>0</v>
      </c>
      <c r="O27" s="103">
        <f t="shared" si="46"/>
        <v>0</v>
      </c>
      <c r="P27" s="103">
        <f t="shared" si="46"/>
        <v>0</v>
      </c>
      <c r="Q27" s="103">
        <f t="shared" si="46"/>
        <v>0</v>
      </c>
      <c r="R27" s="103">
        <f t="shared" si="46"/>
        <v>0</v>
      </c>
      <c r="S27" s="103">
        <f t="shared" si="46"/>
        <v>0</v>
      </c>
      <c r="T27" s="103">
        <f t="shared" si="46"/>
        <v>0</v>
      </c>
      <c r="U27" s="103">
        <f t="shared" si="46"/>
        <v>0</v>
      </c>
      <c r="V27" s="103">
        <f t="shared" si="46"/>
        <v>0</v>
      </c>
      <c r="W27" s="103">
        <f t="shared" si="46"/>
        <v>0</v>
      </c>
      <c r="X27" s="103">
        <f t="shared" si="46"/>
        <v>0</v>
      </c>
      <c r="Y27" s="103">
        <f t="shared" si="46"/>
        <v>0</v>
      </c>
      <c r="Z27" s="103">
        <f t="shared" si="46"/>
        <v>0</v>
      </c>
      <c r="AA27" s="103">
        <f t="shared" si="46"/>
        <v>0</v>
      </c>
      <c r="AB27" s="103">
        <f t="shared" si="46"/>
        <v>0</v>
      </c>
      <c r="AC27" s="103">
        <f t="shared" si="46"/>
        <v>0</v>
      </c>
      <c r="AD27" s="103">
        <f t="shared" si="46"/>
        <v>0</v>
      </c>
      <c r="AE27" s="103">
        <f t="shared" si="46"/>
        <v>0</v>
      </c>
      <c r="AF27" s="103">
        <f t="shared" si="46"/>
        <v>0</v>
      </c>
      <c r="AG27" s="103">
        <f t="shared" si="46"/>
        <v>0</v>
      </c>
      <c r="AH27" s="103">
        <f t="shared" si="46"/>
        <v>0</v>
      </c>
      <c r="AI27" s="103">
        <f t="shared" si="46"/>
        <v>0</v>
      </c>
      <c r="AJ27" s="103">
        <f t="shared" si="46"/>
        <v>0</v>
      </c>
      <c r="AK27" s="85">
        <f t="shared" si="46"/>
        <v>0</v>
      </c>
      <c r="AL27" s="84">
        <f t="shared" si="5"/>
        <v>0</v>
      </c>
      <c r="AM27" s="136">
        <f t="shared" si="2"/>
        <v>0</v>
      </c>
      <c r="AN27" s="910">
        <f>'Model výchozí (MV)'!AP27</f>
        <v>0</v>
      </c>
      <c r="AO27" s="911">
        <f>'Model výchozí (MV)'!AQ27</f>
        <v>0</v>
      </c>
      <c r="AP27" s="911">
        <f>'Model výchozí (MV)'!AR27</f>
        <v>0</v>
      </c>
      <c r="AQ27" s="912">
        <f>'Model výchozí (MV)'!AS27</f>
        <v>1</v>
      </c>
    </row>
    <row r="28" spans="1:43" x14ac:dyDescent="0.3">
      <c r="A28" s="9">
        <v>16</v>
      </c>
      <c r="B28" s="67" t="s">
        <v>119</v>
      </c>
      <c r="C28" s="67"/>
      <c r="D28" s="68"/>
      <c r="E28" s="84">
        <f t="shared" ref="E28:AK28" si="48">E70+E112</f>
        <v>0</v>
      </c>
      <c r="F28" s="103">
        <f t="shared" si="48"/>
        <v>0</v>
      </c>
      <c r="G28" s="103">
        <f t="shared" ref="G28:H28" si="49">G70+G112</f>
        <v>0</v>
      </c>
      <c r="H28" s="103">
        <f t="shared" si="49"/>
        <v>0</v>
      </c>
      <c r="I28" s="103">
        <f t="shared" si="48"/>
        <v>0</v>
      </c>
      <c r="J28" s="103">
        <f t="shared" si="48"/>
        <v>0</v>
      </c>
      <c r="K28" s="103">
        <f t="shared" si="48"/>
        <v>0</v>
      </c>
      <c r="L28" s="103">
        <f t="shared" si="48"/>
        <v>0</v>
      </c>
      <c r="M28" s="103">
        <f t="shared" si="48"/>
        <v>0</v>
      </c>
      <c r="N28" s="103">
        <f t="shared" si="48"/>
        <v>0</v>
      </c>
      <c r="O28" s="103">
        <f t="shared" si="48"/>
        <v>0</v>
      </c>
      <c r="P28" s="103">
        <f t="shared" si="48"/>
        <v>0</v>
      </c>
      <c r="Q28" s="103">
        <f t="shared" si="48"/>
        <v>0</v>
      </c>
      <c r="R28" s="103">
        <f t="shared" si="48"/>
        <v>0</v>
      </c>
      <c r="S28" s="103">
        <f t="shared" si="48"/>
        <v>0</v>
      </c>
      <c r="T28" s="103">
        <f t="shared" si="48"/>
        <v>0</v>
      </c>
      <c r="U28" s="103">
        <f t="shared" si="48"/>
        <v>0</v>
      </c>
      <c r="V28" s="103">
        <f t="shared" si="48"/>
        <v>0</v>
      </c>
      <c r="W28" s="103">
        <f t="shared" si="48"/>
        <v>0</v>
      </c>
      <c r="X28" s="103">
        <f t="shared" si="48"/>
        <v>0</v>
      </c>
      <c r="Y28" s="103">
        <f t="shared" si="48"/>
        <v>0</v>
      </c>
      <c r="Z28" s="103">
        <f t="shared" si="48"/>
        <v>0</v>
      </c>
      <c r="AA28" s="103">
        <f t="shared" si="48"/>
        <v>0</v>
      </c>
      <c r="AB28" s="103">
        <f t="shared" si="48"/>
        <v>0</v>
      </c>
      <c r="AC28" s="103">
        <f t="shared" si="48"/>
        <v>0</v>
      </c>
      <c r="AD28" s="103">
        <f t="shared" si="48"/>
        <v>0</v>
      </c>
      <c r="AE28" s="103">
        <f t="shared" si="48"/>
        <v>0</v>
      </c>
      <c r="AF28" s="103">
        <f t="shared" si="48"/>
        <v>0</v>
      </c>
      <c r="AG28" s="103">
        <f t="shared" si="48"/>
        <v>0</v>
      </c>
      <c r="AH28" s="103">
        <f t="shared" si="48"/>
        <v>0</v>
      </c>
      <c r="AI28" s="103">
        <f t="shared" si="48"/>
        <v>0</v>
      </c>
      <c r="AJ28" s="103">
        <f t="shared" si="48"/>
        <v>0</v>
      </c>
      <c r="AK28" s="85">
        <f t="shared" si="48"/>
        <v>0</v>
      </c>
      <c r="AL28" s="84">
        <f t="shared" si="5"/>
        <v>0</v>
      </c>
      <c r="AM28" s="136">
        <f t="shared" si="2"/>
        <v>0</v>
      </c>
      <c r="AN28" s="910">
        <f>'Model výchozí (MV)'!AP28</f>
        <v>0</v>
      </c>
      <c r="AO28" s="911">
        <f>'Model výchozí (MV)'!AQ28</f>
        <v>0</v>
      </c>
      <c r="AP28" s="911">
        <f>'Model výchozí (MV)'!AR28</f>
        <v>0</v>
      </c>
      <c r="AQ28" s="912">
        <f>'Model výchozí (MV)'!AS28</f>
        <v>1</v>
      </c>
    </row>
    <row r="29" spans="1:43" ht="15" thickBot="1" x14ac:dyDescent="0.35">
      <c r="A29" s="5">
        <v>21</v>
      </c>
      <c r="B29" s="251" t="s">
        <v>158</v>
      </c>
      <c r="C29" s="69"/>
      <c r="D29" s="70"/>
      <c r="E29" s="102">
        <f t="shared" ref="E29:AK29" si="50">SUM(E3:E28)</f>
        <v>0</v>
      </c>
      <c r="F29" s="102">
        <f t="shared" si="50"/>
        <v>0</v>
      </c>
      <c r="G29" s="102">
        <f t="shared" ref="G29:H29" si="51">SUM(G3:G28)</f>
        <v>0</v>
      </c>
      <c r="H29" s="102">
        <f t="shared" si="51"/>
        <v>0</v>
      </c>
      <c r="I29" s="102">
        <f t="shared" si="50"/>
        <v>0</v>
      </c>
      <c r="J29" s="102">
        <f t="shared" si="50"/>
        <v>0</v>
      </c>
      <c r="K29" s="102">
        <f t="shared" si="50"/>
        <v>0</v>
      </c>
      <c r="L29" s="102">
        <f t="shared" si="50"/>
        <v>0</v>
      </c>
      <c r="M29" s="102">
        <f t="shared" si="50"/>
        <v>0</v>
      </c>
      <c r="N29" s="102">
        <f t="shared" si="50"/>
        <v>0</v>
      </c>
      <c r="O29" s="102">
        <f t="shared" si="50"/>
        <v>0</v>
      </c>
      <c r="P29" s="102">
        <f t="shared" si="50"/>
        <v>0</v>
      </c>
      <c r="Q29" s="102">
        <f t="shared" si="50"/>
        <v>0</v>
      </c>
      <c r="R29" s="102">
        <f t="shared" si="50"/>
        <v>0</v>
      </c>
      <c r="S29" s="102">
        <f t="shared" si="50"/>
        <v>0</v>
      </c>
      <c r="T29" s="102">
        <f t="shared" si="50"/>
        <v>0</v>
      </c>
      <c r="U29" s="102">
        <f t="shared" si="50"/>
        <v>0</v>
      </c>
      <c r="V29" s="102">
        <f t="shared" si="50"/>
        <v>0</v>
      </c>
      <c r="W29" s="102">
        <f t="shared" si="50"/>
        <v>0</v>
      </c>
      <c r="X29" s="102">
        <f t="shared" si="50"/>
        <v>0</v>
      </c>
      <c r="Y29" s="102">
        <f t="shared" si="50"/>
        <v>0</v>
      </c>
      <c r="Z29" s="102">
        <f t="shared" si="50"/>
        <v>0</v>
      </c>
      <c r="AA29" s="102">
        <f t="shared" si="50"/>
        <v>0</v>
      </c>
      <c r="AB29" s="102">
        <f t="shared" si="50"/>
        <v>0</v>
      </c>
      <c r="AC29" s="102">
        <f t="shared" si="50"/>
        <v>0</v>
      </c>
      <c r="AD29" s="102">
        <f t="shared" si="50"/>
        <v>0</v>
      </c>
      <c r="AE29" s="102">
        <f t="shared" si="50"/>
        <v>0</v>
      </c>
      <c r="AF29" s="102">
        <f t="shared" si="50"/>
        <v>0</v>
      </c>
      <c r="AG29" s="102">
        <f t="shared" si="50"/>
        <v>0</v>
      </c>
      <c r="AH29" s="102">
        <f t="shared" si="50"/>
        <v>0</v>
      </c>
      <c r="AI29" s="102">
        <f t="shared" si="50"/>
        <v>0</v>
      </c>
      <c r="AJ29" s="102">
        <f t="shared" si="50"/>
        <v>0</v>
      </c>
      <c r="AK29" s="102">
        <f t="shared" si="50"/>
        <v>0</v>
      </c>
      <c r="AL29" s="86">
        <f t="shared" ref="AL29:AL37" si="52">SUM(E29:AK29)</f>
        <v>0</v>
      </c>
      <c r="AM29" s="127">
        <f t="shared" si="2"/>
        <v>0</v>
      </c>
      <c r="AN29" s="932">
        <f>SUMPRODUCT($AL3:$AL28,AN3:AN28)</f>
        <v>0</v>
      </c>
      <c r="AO29" s="933">
        <f>SUMPRODUCT($AL3:$AL28,AO3:AO28)</f>
        <v>0</v>
      </c>
      <c r="AP29" s="933">
        <f>SUMPRODUCT($AL3:$AL28,AP3:AP28)</f>
        <v>0</v>
      </c>
      <c r="AQ29" s="913">
        <f>SUMPRODUCT($AL3:$AL28,AQ3:AQ28)</f>
        <v>0</v>
      </c>
    </row>
    <row r="30" spans="1:43" hidden="1" x14ac:dyDescent="0.3">
      <c r="A30" s="525"/>
      <c r="B30" s="526"/>
      <c r="C30" s="526"/>
      <c r="D30" s="528"/>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30"/>
      <c r="AM30" s="531"/>
      <c r="AN30" s="934"/>
      <c r="AO30" s="894"/>
      <c r="AP30" s="894"/>
      <c r="AQ30" s="895"/>
    </row>
    <row r="31" spans="1:43" hidden="1" x14ac:dyDescent="0.3">
      <c r="A31" s="535"/>
      <c r="B31" s="536"/>
      <c r="C31" s="536"/>
      <c r="D31" s="538"/>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40"/>
      <c r="AM31" s="541"/>
      <c r="AN31" s="935"/>
      <c r="AO31" s="896"/>
      <c r="AP31" s="896"/>
      <c r="AQ31" s="897"/>
    </row>
    <row r="32" spans="1:43" hidden="1" x14ac:dyDescent="0.3">
      <c r="A32" s="535"/>
      <c r="B32" s="536"/>
      <c r="C32" s="536"/>
      <c r="D32" s="538"/>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40"/>
      <c r="AM32" s="541"/>
      <c r="AN32" s="935"/>
      <c r="AO32" s="896"/>
      <c r="AP32" s="896"/>
      <c r="AQ32" s="897"/>
    </row>
    <row r="33" spans="1:43" hidden="1" x14ac:dyDescent="0.3">
      <c r="A33" s="535"/>
      <c r="B33" s="536"/>
      <c r="C33" s="536"/>
      <c r="D33" s="538"/>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40"/>
      <c r="AM33" s="541"/>
      <c r="AN33" s="935"/>
      <c r="AO33" s="896"/>
      <c r="AP33" s="896"/>
      <c r="AQ33" s="897"/>
    </row>
    <row r="34" spans="1:43" hidden="1" x14ac:dyDescent="0.3">
      <c r="A34" s="535"/>
      <c r="B34" s="536"/>
      <c r="C34" s="544"/>
      <c r="D34" s="224"/>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40"/>
      <c r="AM34" s="541"/>
      <c r="AN34" s="935"/>
      <c r="AO34" s="896"/>
      <c r="AP34" s="896"/>
      <c r="AQ34" s="897"/>
    </row>
    <row r="35" spans="1:43"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935"/>
      <c r="AO35" s="896"/>
      <c r="AP35" s="896"/>
      <c r="AQ35" s="897"/>
    </row>
    <row r="36" spans="1:43"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936"/>
      <c r="AO36" s="898"/>
      <c r="AP36" s="898"/>
      <c r="AQ36" s="899"/>
    </row>
    <row r="37" spans="1:43" ht="15" x14ac:dyDescent="0.35">
      <c r="A37" s="9">
        <v>26</v>
      </c>
      <c r="B37" s="67" t="s">
        <v>133</v>
      </c>
      <c r="C37" s="67"/>
      <c r="D37" s="76" t="s">
        <v>51</v>
      </c>
      <c r="E37" s="49">
        <f>'Provoz výchozí'!C3+'Provoz opční 1'!C3+'Provoz opční 2'!C3</f>
        <v>80927.057534246575</v>
      </c>
      <c r="F37" s="49">
        <f>'Provoz výchozí'!D3+'Provoz opční 1'!D3+'Provoz opční 2'!D3</f>
        <v>814328.51643835625</v>
      </c>
      <c r="G37" s="49">
        <f>'Provoz výchozí'!E3+'Provoz opční 1'!E3+'Provoz opční 2'!E3</f>
        <v>1765688.6860273974</v>
      </c>
      <c r="H37" s="49">
        <f>'Provoz výchozí'!F3+'Provoz opční 1'!F3+'Provoz opční 2'!F3</f>
        <v>244021.67671232877</v>
      </c>
      <c r="I37" s="49">
        <f>'Provoz výchozí'!G3+'Provoz opční 1'!G3+'Provoz opční 2'!G3</f>
        <v>5566744.5</v>
      </c>
      <c r="J37" s="49">
        <f>'Provoz výchozí'!H3+'Provoz opční 1'!H3+'Provoz opční 2'!H3</f>
        <v>7558165.9000000004</v>
      </c>
      <c r="K37" s="49">
        <f>'Provoz výchozí'!I3+'Provoz opční 1'!I3+'Provoz opční 2'!I3</f>
        <v>9420913.5</v>
      </c>
      <c r="L37" s="49">
        <f>'Provoz výchozí'!J3+'Provoz opční 1'!J3+'Provoz opční 2'!J3</f>
        <v>10067052.199999999</v>
      </c>
      <c r="M37" s="49">
        <f>'Provoz výchozí'!K3+'Provoz opční 1'!K3+'Provoz opční 2'!K3</f>
        <v>10067052.199999999</v>
      </c>
      <c r="N37" s="49">
        <f>'Provoz výchozí'!L3+'Provoz opční 1'!L3+'Provoz opční 2'!L3</f>
        <v>10067052.199999999</v>
      </c>
      <c r="O37" s="49">
        <f>'Provoz výchozí'!M3+'Provoz opční 1'!M3+'Provoz opční 2'!M3</f>
        <v>10067052.199999999</v>
      </c>
      <c r="P37" s="49">
        <f>'Provoz výchozí'!N3+'Provoz opční 1'!N3+'Provoz opční 2'!N3</f>
        <v>10067052.199999999</v>
      </c>
      <c r="Q37" s="49">
        <f>'Provoz výchozí'!O3+'Provoz opční 1'!O3+'Provoz opční 2'!O3</f>
        <v>10067052.199999999</v>
      </c>
      <c r="R37" s="49">
        <f>'Provoz výchozí'!P3+'Provoz opční 1'!P3+'Provoz opční 2'!P3</f>
        <v>10067052.199999999</v>
      </c>
      <c r="S37" s="49">
        <f>'Provoz výchozí'!Q3+'Provoz opční 1'!Q3+'Provoz opční 2'!Q3</f>
        <v>10067052.199999999</v>
      </c>
      <c r="T37" s="49">
        <f>'Provoz výchozí'!R3+'Provoz opční 1'!R3+'Provoz opční 2'!R3</f>
        <v>10067052.199999999</v>
      </c>
      <c r="U37" s="49">
        <f>'Provoz výchozí'!S3+'Provoz opční 1'!S3+'Provoz opční 2'!S3</f>
        <v>10067052.199999999</v>
      </c>
      <c r="V37" s="49">
        <f>'Provoz výchozí'!T3+'Provoz opční 1'!T3+'Provoz opční 2'!T3</f>
        <v>10067052.199999999</v>
      </c>
      <c r="W37" s="49">
        <f>'Provoz výchozí'!U3+'Provoz opční 1'!U3+'Provoz opční 2'!U3</f>
        <v>10067052.199999999</v>
      </c>
      <c r="X37" s="49">
        <f>'Provoz výchozí'!V3+'Provoz opční 1'!V3+'Provoz opční 2'!V3</f>
        <v>10067052.199999999</v>
      </c>
      <c r="Y37" s="49">
        <f>'Provoz výchozí'!W3+'Provoz opční 1'!W3+'Provoz opční 2'!W3</f>
        <v>10067052.199999999</v>
      </c>
      <c r="Z37" s="49">
        <f>'Provoz výchozí'!X3+'Provoz opční 1'!X3+'Provoz opční 2'!X3</f>
        <v>10067052.199999999</v>
      </c>
      <c r="AA37" s="49">
        <f>'Provoz výchozí'!Y3+'Provoz opční 1'!Y3+'Provoz opční 2'!Y3</f>
        <v>10067052.199999999</v>
      </c>
      <c r="AB37" s="49">
        <f>'Provoz výchozí'!Z3+'Provoz opční 1'!Z3+'Provoz opční 2'!Z3</f>
        <v>10067052.199999999</v>
      </c>
      <c r="AC37" s="49">
        <f>'Provoz výchozí'!AA3+'Provoz opční 1'!AA3+'Provoz opční 2'!AA3</f>
        <v>10067052.199999999</v>
      </c>
      <c r="AD37" s="49">
        <f>'Provoz výchozí'!AB3+'Provoz opční 1'!AB3+'Provoz opční 2'!AB3</f>
        <v>10067052.199999999</v>
      </c>
      <c r="AE37" s="49">
        <f>'Provoz výchozí'!AC3+'Provoz opční 1'!AC3+'Provoz opční 2'!AC3</f>
        <v>10067052.199999999</v>
      </c>
      <c r="AF37" s="49">
        <f>'Provoz výchozí'!AD3+'Provoz opční 1'!AD3+'Provoz opční 2'!AD3</f>
        <v>10067052.199999999</v>
      </c>
      <c r="AG37" s="49">
        <f>'Provoz výchozí'!AE3+'Provoz opční 1'!AE3+'Provoz opční 2'!AE3</f>
        <v>10067052.199999999</v>
      </c>
      <c r="AH37" s="49">
        <f>'Provoz výchozí'!AF3+'Provoz opční 1'!AF3+'Provoz opční 2'!AF3</f>
        <v>10067052.199999999</v>
      </c>
      <c r="AI37" s="49">
        <f>'Provoz výchozí'!AG3+'Provoz opční 1'!AG3+'Provoz opční 2'!AG3</f>
        <v>10067052.199999999</v>
      </c>
      <c r="AJ37" s="49">
        <f>'Provoz výchozí'!AH3+'Provoz opční 1'!AH3+'Provoz opční 2'!AH3</f>
        <v>10067052.199999999</v>
      </c>
      <c r="AK37" s="49">
        <f>'Provoz výchozí'!AI3+'Provoz opční 1'!AI3+'Provoz opční 2'!AI3</f>
        <v>10067052.199999999</v>
      </c>
      <c r="AL37" s="48">
        <f t="shared" si="52"/>
        <v>287194147.03671217</v>
      </c>
      <c r="AM37" s="546" t="s">
        <v>134</v>
      </c>
      <c r="AN37" s="937">
        <f>$AL37</f>
        <v>287194147.03671217</v>
      </c>
      <c r="AO37" s="914">
        <f>$AL37</f>
        <v>287194147.03671217</v>
      </c>
      <c r="AP37" s="914">
        <f t="shared" ref="AP37:AQ37" si="53">$AL37</f>
        <v>287194147.03671217</v>
      </c>
      <c r="AQ37" s="901">
        <f t="shared" si="53"/>
        <v>287194147.03671217</v>
      </c>
    </row>
    <row r="38" spans="1:43" s="113" customFormat="1" ht="15" thickBot="1" x14ac:dyDescent="0.35">
      <c r="A38" s="5">
        <v>27</v>
      </c>
      <c r="B38" s="251" t="s">
        <v>159</v>
      </c>
      <c r="C38" s="69"/>
      <c r="D38" s="70"/>
      <c r="E38" s="110">
        <f t="shared" ref="E38:AQ38" si="54">IFERROR(E29/E37,0)</f>
        <v>0</v>
      </c>
      <c r="F38" s="110">
        <f t="shared" si="54"/>
        <v>0</v>
      </c>
      <c r="G38" s="110">
        <f t="shared" ref="G38:H38" si="55">IFERROR(G29/G37,0)</f>
        <v>0</v>
      </c>
      <c r="H38" s="110">
        <f t="shared" si="55"/>
        <v>0</v>
      </c>
      <c r="I38" s="110">
        <f t="shared" si="54"/>
        <v>0</v>
      </c>
      <c r="J38" s="110">
        <f t="shared" si="54"/>
        <v>0</v>
      </c>
      <c r="K38" s="110">
        <f t="shared" si="54"/>
        <v>0</v>
      </c>
      <c r="L38" s="110">
        <f t="shared" si="54"/>
        <v>0</v>
      </c>
      <c r="M38" s="110">
        <f t="shared" si="54"/>
        <v>0</v>
      </c>
      <c r="N38" s="110">
        <f t="shared" si="54"/>
        <v>0</v>
      </c>
      <c r="O38" s="110">
        <f t="shared" si="54"/>
        <v>0</v>
      </c>
      <c r="P38" s="110">
        <f t="shared" si="54"/>
        <v>0</v>
      </c>
      <c r="Q38" s="110">
        <f t="shared" si="54"/>
        <v>0</v>
      </c>
      <c r="R38" s="110">
        <f t="shared" si="54"/>
        <v>0</v>
      </c>
      <c r="S38" s="110">
        <f t="shared" si="54"/>
        <v>0</v>
      </c>
      <c r="T38" s="110">
        <f t="shared" si="54"/>
        <v>0</v>
      </c>
      <c r="U38" s="110">
        <f t="shared" si="54"/>
        <v>0</v>
      </c>
      <c r="V38" s="110">
        <f t="shared" si="54"/>
        <v>0</v>
      </c>
      <c r="W38" s="110">
        <f t="shared" si="54"/>
        <v>0</v>
      </c>
      <c r="X38" s="110">
        <f t="shared" si="54"/>
        <v>0</v>
      </c>
      <c r="Y38" s="110">
        <f t="shared" si="54"/>
        <v>0</v>
      </c>
      <c r="Z38" s="110">
        <f t="shared" si="54"/>
        <v>0</v>
      </c>
      <c r="AA38" s="110">
        <f t="shared" si="54"/>
        <v>0</v>
      </c>
      <c r="AB38" s="110">
        <f t="shared" si="54"/>
        <v>0</v>
      </c>
      <c r="AC38" s="110">
        <f t="shared" si="54"/>
        <v>0</v>
      </c>
      <c r="AD38" s="110">
        <f t="shared" si="54"/>
        <v>0</v>
      </c>
      <c r="AE38" s="110">
        <f t="shared" si="54"/>
        <v>0</v>
      </c>
      <c r="AF38" s="110">
        <f t="shared" si="54"/>
        <v>0</v>
      </c>
      <c r="AG38" s="110">
        <f t="shared" si="54"/>
        <v>0</v>
      </c>
      <c r="AH38" s="110">
        <f t="shared" si="54"/>
        <v>0</v>
      </c>
      <c r="AI38" s="110">
        <f t="shared" si="54"/>
        <v>0</v>
      </c>
      <c r="AJ38" s="110">
        <f t="shared" si="54"/>
        <v>0</v>
      </c>
      <c r="AK38" s="110">
        <f t="shared" si="54"/>
        <v>0</v>
      </c>
      <c r="AL38" s="111">
        <f t="shared" si="54"/>
        <v>0</v>
      </c>
      <c r="AM38" s="393" t="s">
        <v>134</v>
      </c>
      <c r="AN38" s="938">
        <f t="shared" si="54"/>
        <v>0</v>
      </c>
      <c r="AO38" s="915">
        <f t="shared" si="54"/>
        <v>0</v>
      </c>
      <c r="AP38" s="915">
        <f t="shared" si="54"/>
        <v>0</v>
      </c>
      <c r="AQ38" s="903">
        <f t="shared" si="54"/>
        <v>0</v>
      </c>
    </row>
    <row r="39" spans="1:43" hidden="1" x14ac:dyDescent="0.3">
      <c r="A39" s="269">
        <v>28</v>
      </c>
      <c r="B39" s="270" t="s">
        <v>160</v>
      </c>
      <c r="C39" s="270"/>
      <c r="D39" s="27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258"/>
      <c r="AM39" s="259"/>
      <c r="AN39" s="939"/>
      <c r="AO39" s="939"/>
      <c r="AP39" s="939"/>
      <c r="AQ39" s="940"/>
    </row>
    <row r="40" spans="1:43" ht="15" hidden="1" thickBot="1" x14ac:dyDescent="0.35">
      <c r="A40" s="272">
        <v>29</v>
      </c>
      <c r="B40" s="273" t="s">
        <v>161</v>
      </c>
      <c r="C40" s="274"/>
      <c r="D40" s="275"/>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262"/>
      <c r="AN40" s="941"/>
      <c r="AO40" s="941"/>
      <c r="AP40" s="941"/>
      <c r="AQ40" s="942"/>
    </row>
    <row r="41" spans="1:43" hidden="1" x14ac:dyDescent="0.3">
      <c r="C41" s="77"/>
      <c r="D41" s="1"/>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N41" s="916"/>
      <c r="AO41" s="916"/>
      <c r="AP41" s="916"/>
      <c r="AQ41" s="916"/>
    </row>
    <row r="42" spans="1:43" ht="15" thickBot="1" x14ac:dyDescent="0.35">
      <c r="AN42" s="916"/>
      <c r="AO42" s="916"/>
      <c r="AP42" s="916"/>
      <c r="AQ42" s="916"/>
    </row>
    <row r="43" spans="1:43" x14ac:dyDescent="0.3">
      <c r="A43" s="138" t="str">
        <f>A1</f>
        <v>Doplněk Výchozího finančního modelu</v>
      </c>
      <c r="B43" s="139"/>
      <c r="C43" s="139"/>
      <c r="D43" s="140" t="str">
        <f>'Provoz výchozí'!B13</f>
        <v>SČK</v>
      </c>
      <c r="E43" s="264" t="str">
        <f>E1</f>
        <v>Kalendářní rok</v>
      </c>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5" t="s">
        <v>76</v>
      </c>
      <c r="AM43" s="261"/>
      <c r="AN43" s="1029" t="s">
        <v>77</v>
      </c>
      <c r="AO43" s="1030"/>
      <c r="AP43" s="1030"/>
      <c r="AQ43" s="1031"/>
    </row>
    <row r="44" spans="1:43" ht="15" thickBot="1" x14ac:dyDescent="0.35">
      <c r="A44" s="6" t="str">
        <f>A2</f>
        <v>Cenová úroveň pro Kalendářní rok [tis.Kč]</v>
      </c>
      <c r="B44" s="60"/>
      <c r="C44" s="40"/>
      <c r="D44" s="61"/>
      <c r="E44" s="40" t="str">
        <f>E2</f>
        <v>XII/29</v>
      </c>
      <c r="F44" s="40" t="str">
        <f t="shared" ref="F44:AK44" si="56">F2</f>
        <v>I-VI/30</v>
      </c>
      <c r="G44" s="40" t="str">
        <f t="shared" si="56"/>
        <v>VI-XII/30</v>
      </c>
      <c r="H44" s="40" t="str">
        <f t="shared" si="56"/>
        <v>XII/30</v>
      </c>
      <c r="I44" s="40">
        <f t="shared" si="56"/>
        <v>2031</v>
      </c>
      <c r="J44" s="40">
        <f t="shared" si="56"/>
        <v>2032</v>
      </c>
      <c r="K44" s="40">
        <f t="shared" si="56"/>
        <v>2033</v>
      </c>
      <c r="L44" s="40">
        <f t="shared" si="56"/>
        <v>2034</v>
      </c>
      <c r="M44" s="40">
        <f t="shared" si="56"/>
        <v>2035</v>
      </c>
      <c r="N44" s="40">
        <f t="shared" si="56"/>
        <v>2036</v>
      </c>
      <c r="O44" s="40">
        <f t="shared" si="56"/>
        <v>2037</v>
      </c>
      <c r="P44" s="40">
        <f t="shared" si="56"/>
        <v>2038</v>
      </c>
      <c r="Q44" s="40">
        <f t="shared" si="56"/>
        <v>2039</v>
      </c>
      <c r="R44" s="40">
        <f t="shared" si="56"/>
        <v>2040</v>
      </c>
      <c r="S44" s="40">
        <f t="shared" si="56"/>
        <v>2041</v>
      </c>
      <c r="T44" s="40">
        <f t="shared" si="56"/>
        <v>2042</v>
      </c>
      <c r="U44" s="40">
        <f t="shared" si="56"/>
        <v>2043</v>
      </c>
      <c r="V44" s="40">
        <f t="shared" si="56"/>
        <v>2044</v>
      </c>
      <c r="W44" s="40">
        <f t="shared" si="56"/>
        <v>2045</v>
      </c>
      <c r="X44" s="40">
        <f t="shared" si="56"/>
        <v>2046</v>
      </c>
      <c r="Y44" s="40">
        <f t="shared" si="56"/>
        <v>2047</v>
      </c>
      <c r="Z44" s="40">
        <f t="shared" si="56"/>
        <v>2048</v>
      </c>
      <c r="AA44" s="40">
        <f t="shared" si="56"/>
        <v>2049</v>
      </c>
      <c r="AB44" s="40">
        <f t="shared" si="56"/>
        <v>2050</v>
      </c>
      <c r="AC44" s="40">
        <f t="shared" si="56"/>
        <v>2051</v>
      </c>
      <c r="AD44" s="40">
        <f t="shared" si="56"/>
        <v>2052</v>
      </c>
      <c r="AE44" s="40">
        <f t="shared" si="56"/>
        <v>2053</v>
      </c>
      <c r="AF44" s="40">
        <f t="shared" si="56"/>
        <v>2054</v>
      </c>
      <c r="AG44" s="40">
        <f t="shared" si="56"/>
        <v>2055</v>
      </c>
      <c r="AH44" s="40">
        <f t="shared" si="56"/>
        <v>2056</v>
      </c>
      <c r="AI44" s="40">
        <f t="shared" si="56"/>
        <v>2057</v>
      </c>
      <c r="AJ44" s="40">
        <f t="shared" si="56"/>
        <v>2058</v>
      </c>
      <c r="AK44" s="40">
        <f t="shared" si="56"/>
        <v>2059</v>
      </c>
      <c r="AL44" s="266" t="s">
        <v>78</v>
      </c>
      <c r="AM44" s="267" t="s">
        <v>79</v>
      </c>
      <c r="AN44" s="943" t="s">
        <v>80</v>
      </c>
      <c r="AO44" s="943" t="s">
        <v>81</v>
      </c>
      <c r="AP44" s="943" t="s">
        <v>82</v>
      </c>
      <c r="AQ44" s="917" t="s">
        <v>83</v>
      </c>
    </row>
    <row r="45" spans="1:43" ht="15" thickTop="1" x14ac:dyDescent="0.3">
      <c r="A45" s="3">
        <f t="shared" ref="A45:D66" si="57">IF(A3="","",A3)</f>
        <v>1</v>
      </c>
      <c r="B45" s="44" t="str">
        <f t="shared" si="57"/>
        <v>Trakční energie a palivo</v>
      </c>
      <c r="C45" s="62">
        <f t="shared" si="57"/>
        <v>1.1000000000000001</v>
      </c>
      <c r="D45" s="63" t="str">
        <f t="shared" si="57"/>
        <v>Elektrická energie</v>
      </c>
      <c r="E45" s="82">
        <v>0</v>
      </c>
      <c r="F45" s="50">
        <v>0</v>
      </c>
      <c r="G45" s="50">
        <v>0</v>
      </c>
      <c r="H45" s="50">
        <v>0</v>
      </c>
      <c r="I45" s="50">
        <v>0</v>
      </c>
      <c r="J45" s="50">
        <v>0</v>
      </c>
      <c r="K45" s="50">
        <v>0</v>
      </c>
      <c r="L45" s="50">
        <v>0</v>
      </c>
      <c r="M45" s="50">
        <v>0</v>
      </c>
      <c r="N45" s="50">
        <v>0</v>
      </c>
      <c r="O45" s="50">
        <v>0</v>
      </c>
      <c r="P45" s="50">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83">
        <v>0</v>
      </c>
      <c r="AL45" s="20">
        <f>SUM(E45:AK45)</f>
        <v>0</v>
      </c>
      <c r="AM45" s="128">
        <f t="shared" ref="AM45:AM71" si="58">IFERROR(SUMPRODUCT(E45:AK45,E$79:AK$79)/SUM(E$79:AK$79),0)</f>
        <v>0</v>
      </c>
      <c r="AN45" s="886">
        <f t="shared" ref="AN45:AQ70" si="59">AN3</f>
        <v>0</v>
      </c>
      <c r="AO45" s="886">
        <f t="shared" si="59"/>
        <v>0</v>
      </c>
      <c r="AP45" s="886">
        <f t="shared" si="59"/>
        <v>0</v>
      </c>
      <c r="AQ45" s="887">
        <f t="shared" si="59"/>
        <v>1</v>
      </c>
    </row>
    <row r="46" spans="1:43" x14ac:dyDescent="0.3">
      <c r="A46" s="4" t="str">
        <f t="shared" si="57"/>
        <v/>
      </c>
      <c r="B46" s="45" t="str">
        <f t="shared" si="57"/>
        <v/>
      </c>
      <c r="C46" s="64">
        <f t="shared" si="57"/>
        <v>1.2</v>
      </c>
      <c r="D46" s="65" t="str">
        <f t="shared" si="57"/>
        <v>Motorová nafta</v>
      </c>
      <c r="E46" s="84">
        <v>0</v>
      </c>
      <c r="F46" s="103">
        <v>0</v>
      </c>
      <c r="G46" s="103">
        <v>0</v>
      </c>
      <c r="H46" s="103">
        <v>0</v>
      </c>
      <c r="I46" s="103">
        <v>0</v>
      </c>
      <c r="J46" s="103">
        <v>0</v>
      </c>
      <c r="K46" s="103">
        <v>0</v>
      </c>
      <c r="L46" s="103">
        <v>0</v>
      </c>
      <c r="M46" s="103">
        <v>0</v>
      </c>
      <c r="N46" s="103">
        <v>0</v>
      </c>
      <c r="O46" s="103">
        <v>0</v>
      </c>
      <c r="P46" s="103">
        <v>0</v>
      </c>
      <c r="Q46" s="103">
        <v>0</v>
      </c>
      <c r="R46" s="103">
        <v>0</v>
      </c>
      <c r="S46" s="103">
        <v>0</v>
      </c>
      <c r="T46" s="103">
        <v>0</v>
      </c>
      <c r="U46" s="103">
        <v>0</v>
      </c>
      <c r="V46" s="103">
        <v>0</v>
      </c>
      <c r="W46" s="103">
        <v>0</v>
      </c>
      <c r="X46" s="103">
        <v>0</v>
      </c>
      <c r="Y46" s="103">
        <v>0</v>
      </c>
      <c r="Z46" s="103">
        <v>0</v>
      </c>
      <c r="AA46" s="103">
        <v>0</v>
      </c>
      <c r="AB46" s="103">
        <v>0</v>
      </c>
      <c r="AC46" s="103">
        <v>0</v>
      </c>
      <c r="AD46" s="103">
        <v>0</v>
      </c>
      <c r="AE46" s="103">
        <v>0</v>
      </c>
      <c r="AF46" s="103">
        <v>0</v>
      </c>
      <c r="AG46" s="103">
        <v>0</v>
      </c>
      <c r="AH46" s="103">
        <v>0</v>
      </c>
      <c r="AI46" s="103">
        <v>0</v>
      </c>
      <c r="AJ46" s="103">
        <v>0</v>
      </c>
      <c r="AK46" s="85">
        <v>0</v>
      </c>
      <c r="AL46" s="24">
        <f t="shared" ref="AL46:AL70" si="60">SUM(E46:AK46)</f>
        <v>0</v>
      </c>
      <c r="AM46" s="129">
        <f t="shared" si="58"/>
        <v>0</v>
      </c>
      <c r="AN46" s="888">
        <f t="shared" si="59"/>
        <v>0</v>
      </c>
      <c r="AO46" s="888">
        <f t="shared" ref="AO46" si="61">AO4</f>
        <v>0</v>
      </c>
      <c r="AP46" s="888">
        <f t="shared" si="59"/>
        <v>0</v>
      </c>
      <c r="AQ46" s="889">
        <f t="shared" si="59"/>
        <v>1</v>
      </c>
    </row>
    <row r="47" spans="1:43" x14ac:dyDescent="0.3">
      <c r="A47" s="4">
        <f t="shared" si="57"/>
        <v>2</v>
      </c>
      <c r="B47" s="45" t="str">
        <f t="shared" si="57"/>
        <v>Netrakční energie a palivo</v>
      </c>
      <c r="C47" s="64" t="str">
        <f t="shared" si="57"/>
        <v/>
      </c>
      <c r="D47" s="65" t="str">
        <f t="shared" si="57"/>
        <v/>
      </c>
      <c r="E47" s="84">
        <v>0</v>
      </c>
      <c r="F47" s="103">
        <v>0</v>
      </c>
      <c r="G47" s="103">
        <v>0</v>
      </c>
      <c r="H47" s="103">
        <v>0</v>
      </c>
      <c r="I47" s="103">
        <v>0</v>
      </c>
      <c r="J47" s="103">
        <v>0</v>
      </c>
      <c r="K47" s="103">
        <v>0</v>
      </c>
      <c r="L47" s="103">
        <v>0</v>
      </c>
      <c r="M47" s="103">
        <v>0</v>
      </c>
      <c r="N47" s="103">
        <v>0</v>
      </c>
      <c r="O47" s="103">
        <v>0</v>
      </c>
      <c r="P47" s="103">
        <v>0</v>
      </c>
      <c r="Q47" s="103">
        <v>0</v>
      </c>
      <c r="R47" s="103">
        <v>0</v>
      </c>
      <c r="S47" s="103">
        <v>0</v>
      </c>
      <c r="T47" s="103">
        <v>0</v>
      </c>
      <c r="U47" s="103">
        <v>0</v>
      </c>
      <c r="V47" s="103">
        <v>0</v>
      </c>
      <c r="W47" s="103">
        <v>0</v>
      </c>
      <c r="X47" s="103">
        <v>0</v>
      </c>
      <c r="Y47" s="103">
        <v>0</v>
      </c>
      <c r="Z47" s="103">
        <v>0</v>
      </c>
      <c r="AA47" s="103">
        <v>0</v>
      </c>
      <c r="AB47" s="103">
        <v>0</v>
      </c>
      <c r="AC47" s="103">
        <v>0</v>
      </c>
      <c r="AD47" s="103">
        <v>0</v>
      </c>
      <c r="AE47" s="103">
        <v>0</v>
      </c>
      <c r="AF47" s="103">
        <v>0</v>
      </c>
      <c r="AG47" s="103">
        <v>0</v>
      </c>
      <c r="AH47" s="103">
        <v>0</v>
      </c>
      <c r="AI47" s="103">
        <v>0</v>
      </c>
      <c r="AJ47" s="103">
        <v>0</v>
      </c>
      <c r="AK47" s="85">
        <v>0</v>
      </c>
      <c r="AL47" s="24">
        <f t="shared" si="60"/>
        <v>0</v>
      </c>
      <c r="AM47" s="129">
        <f t="shared" si="58"/>
        <v>0</v>
      </c>
      <c r="AN47" s="888">
        <f t="shared" si="59"/>
        <v>0</v>
      </c>
      <c r="AO47" s="888">
        <f t="shared" ref="AO47" si="62">AO5</f>
        <v>0</v>
      </c>
      <c r="AP47" s="888">
        <f t="shared" si="59"/>
        <v>0</v>
      </c>
      <c r="AQ47" s="889">
        <f t="shared" si="59"/>
        <v>1</v>
      </c>
    </row>
    <row r="48" spans="1:43" x14ac:dyDescent="0.3">
      <c r="A48" s="4">
        <f t="shared" si="57"/>
        <v>3</v>
      </c>
      <c r="B48" s="45" t="str">
        <f t="shared" si="57"/>
        <v>Přímý materiál</v>
      </c>
      <c r="C48" s="64" t="str">
        <f t="shared" si="57"/>
        <v/>
      </c>
      <c r="D48" s="65" t="str">
        <f t="shared" si="57"/>
        <v/>
      </c>
      <c r="E48" s="84">
        <v>0</v>
      </c>
      <c r="F48" s="103">
        <v>0</v>
      </c>
      <c r="G48" s="103">
        <v>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3">
        <v>0</v>
      </c>
      <c r="X48" s="103">
        <v>0</v>
      </c>
      <c r="Y48" s="103">
        <v>0</v>
      </c>
      <c r="Z48" s="103">
        <v>0</v>
      </c>
      <c r="AA48" s="103">
        <v>0</v>
      </c>
      <c r="AB48" s="103">
        <v>0</v>
      </c>
      <c r="AC48" s="103">
        <v>0</v>
      </c>
      <c r="AD48" s="103">
        <v>0</v>
      </c>
      <c r="AE48" s="103">
        <v>0</v>
      </c>
      <c r="AF48" s="103">
        <v>0</v>
      </c>
      <c r="AG48" s="103">
        <v>0</v>
      </c>
      <c r="AH48" s="103">
        <v>0</v>
      </c>
      <c r="AI48" s="103">
        <v>0</v>
      </c>
      <c r="AJ48" s="103">
        <v>0</v>
      </c>
      <c r="AK48" s="85">
        <v>0</v>
      </c>
      <c r="AL48" s="24">
        <f t="shared" si="60"/>
        <v>0</v>
      </c>
      <c r="AM48" s="129">
        <f t="shared" si="58"/>
        <v>0</v>
      </c>
      <c r="AN48" s="888">
        <f t="shared" si="59"/>
        <v>0</v>
      </c>
      <c r="AO48" s="888">
        <f t="shared" ref="AO48" si="63">AO6</f>
        <v>0</v>
      </c>
      <c r="AP48" s="888">
        <f t="shared" si="59"/>
        <v>0</v>
      </c>
      <c r="AQ48" s="889">
        <f t="shared" si="59"/>
        <v>1</v>
      </c>
    </row>
    <row r="49" spans="1:43" x14ac:dyDescent="0.3">
      <c r="A49" s="4">
        <f t="shared" si="57"/>
        <v>4</v>
      </c>
      <c r="B49" s="45" t="str">
        <f t="shared" si="57"/>
        <v>Opravy a údržba vozidel</v>
      </c>
      <c r="C49" s="64" t="str">
        <f t="shared" si="57"/>
        <v/>
      </c>
      <c r="D49" s="65" t="str">
        <f t="shared" si="57"/>
        <v/>
      </c>
      <c r="E49" s="84">
        <v>0</v>
      </c>
      <c r="F49" s="103">
        <v>0</v>
      </c>
      <c r="G49" s="103">
        <v>0</v>
      </c>
      <c r="H49" s="103">
        <v>0</v>
      </c>
      <c r="I49" s="103">
        <v>0</v>
      </c>
      <c r="J49" s="103">
        <v>0</v>
      </c>
      <c r="K49" s="103">
        <v>0</v>
      </c>
      <c r="L49" s="103">
        <v>0</v>
      </c>
      <c r="M49" s="103">
        <v>0</v>
      </c>
      <c r="N49" s="103">
        <v>0</v>
      </c>
      <c r="O49" s="103">
        <v>0</v>
      </c>
      <c r="P49" s="103">
        <v>0</v>
      </c>
      <c r="Q49" s="103">
        <v>0</v>
      </c>
      <c r="R49" s="103">
        <v>0</v>
      </c>
      <c r="S49" s="103">
        <v>0</v>
      </c>
      <c r="T49" s="103">
        <v>0</v>
      </c>
      <c r="U49" s="103">
        <v>0</v>
      </c>
      <c r="V49" s="103">
        <v>0</v>
      </c>
      <c r="W49" s="103">
        <v>0</v>
      </c>
      <c r="X49" s="103">
        <v>0</v>
      </c>
      <c r="Y49" s="103">
        <v>0</v>
      </c>
      <c r="Z49" s="103">
        <v>0</v>
      </c>
      <c r="AA49" s="103">
        <v>0</v>
      </c>
      <c r="AB49" s="103">
        <v>0</v>
      </c>
      <c r="AC49" s="103">
        <v>0</v>
      </c>
      <c r="AD49" s="103">
        <v>0</v>
      </c>
      <c r="AE49" s="103">
        <v>0</v>
      </c>
      <c r="AF49" s="103">
        <v>0</v>
      </c>
      <c r="AG49" s="103">
        <v>0</v>
      </c>
      <c r="AH49" s="103">
        <v>0</v>
      </c>
      <c r="AI49" s="103">
        <v>0</v>
      </c>
      <c r="AJ49" s="103">
        <v>0</v>
      </c>
      <c r="AK49" s="85">
        <v>0</v>
      </c>
      <c r="AL49" s="24">
        <f t="shared" si="60"/>
        <v>0</v>
      </c>
      <c r="AM49" s="129">
        <f t="shared" si="58"/>
        <v>0</v>
      </c>
      <c r="AN49" s="888">
        <f t="shared" si="59"/>
        <v>0</v>
      </c>
      <c r="AO49" s="888">
        <f t="shared" ref="AO49" si="64">AO7</f>
        <v>0</v>
      </c>
      <c r="AP49" s="888">
        <f t="shared" si="59"/>
        <v>0</v>
      </c>
      <c r="AQ49" s="889">
        <f t="shared" si="59"/>
        <v>1</v>
      </c>
    </row>
    <row r="50" spans="1:43" x14ac:dyDescent="0.3">
      <c r="A50" s="4">
        <f t="shared" si="57"/>
        <v>5</v>
      </c>
      <c r="B50" s="45" t="str">
        <f t="shared" si="57"/>
        <v>Odpisy dlouhodobého majetku</v>
      </c>
      <c r="C50" s="64">
        <f t="shared" si="57"/>
        <v>5.0999999999999996</v>
      </c>
      <c r="D50" s="66" t="str">
        <f t="shared" si="57"/>
        <v>Vozidla</v>
      </c>
      <c r="E50" s="336"/>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8"/>
      <c r="AL50" s="24">
        <f t="shared" si="60"/>
        <v>0</v>
      </c>
      <c r="AM50" s="129">
        <f t="shared" si="58"/>
        <v>0</v>
      </c>
      <c r="AN50" s="888">
        <f t="shared" si="59"/>
        <v>0</v>
      </c>
      <c r="AO50" s="888">
        <f t="shared" ref="AO50" si="65">AO8</f>
        <v>0</v>
      </c>
      <c r="AP50" s="888">
        <f t="shared" si="59"/>
        <v>1</v>
      </c>
      <c r="AQ50" s="889">
        <f t="shared" si="59"/>
        <v>0</v>
      </c>
    </row>
    <row r="51" spans="1:43" x14ac:dyDescent="0.3">
      <c r="A51" s="4" t="str">
        <f t="shared" si="57"/>
        <v/>
      </c>
      <c r="B51" s="45" t="str">
        <f t="shared" si="57"/>
        <v/>
      </c>
      <c r="C51" s="64">
        <f t="shared" si="57"/>
        <v>5.2</v>
      </c>
      <c r="D51" s="66" t="str">
        <f t="shared" si="57"/>
        <v>Ostatní</v>
      </c>
      <c r="E51" s="84">
        <v>0</v>
      </c>
      <c r="F51" s="103">
        <v>0</v>
      </c>
      <c r="G51" s="103">
        <v>0</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3">
        <v>0</v>
      </c>
      <c r="X51" s="103">
        <v>0</v>
      </c>
      <c r="Y51" s="103">
        <v>0</v>
      </c>
      <c r="Z51" s="103">
        <v>0</v>
      </c>
      <c r="AA51" s="103">
        <v>0</v>
      </c>
      <c r="AB51" s="103">
        <v>0</v>
      </c>
      <c r="AC51" s="103">
        <v>0</v>
      </c>
      <c r="AD51" s="103">
        <v>0</v>
      </c>
      <c r="AE51" s="103">
        <v>0</v>
      </c>
      <c r="AF51" s="103">
        <v>0</v>
      </c>
      <c r="AG51" s="103">
        <v>0</v>
      </c>
      <c r="AH51" s="103">
        <v>0</v>
      </c>
      <c r="AI51" s="103">
        <v>0</v>
      </c>
      <c r="AJ51" s="103">
        <v>0</v>
      </c>
      <c r="AK51" s="85">
        <v>0</v>
      </c>
      <c r="AL51" s="24">
        <f t="shared" si="60"/>
        <v>0</v>
      </c>
      <c r="AM51" s="129">
        <f t="shared" si="58"/>
        <v>0</v>
      </c>
      <c r="AN51" s="888">
        <f t="shared" si="59"/>
        <v>0</v>
      </c>
      <c r="AO51" s="888">
        <f t="shared" ref="AO51" si="66">AO9</f>
        <v>0</v>
      </c>
      <c r="AP51" s="888">
        <f t="shared" si="59"/>
        <v>0</v>
      </c>
      <c r="AQ51" s="889">
        <f t="shared" si="59"/>
        <v>1</v>
      </c>
    </row>
    <row r="52" spans="1:43" x14ac:dyDescent="0.3">
      <c r="A52" s="4">
        <f t="shared" si="57"/>
        <v>6</v>
      </c>
      <c r="B52" s="45" t="str">
        <f t="shared" si="57"/>
        <v>Pronájem a leasing vozidel</v>
      </c>
      <c r="C52" s="64" t="str">
        <f t="shared" si="57"/>
        <v/>
      </c>
      <c r="D52" s="65" t="str">
        <f t="shared" si="57"/>
        <v/>
      </c>
      <c r="E52" s="336"/>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8"/>
      <c r="AL52" s="24">
        <f t="shared" si="60"/>
        <v>0</v>
      </c>
      <c r="AM52" s="129">
        <f t="shared" si="58"/>
        <v>0</v>
      </c>
      <c r="AN52" s="888">
        <f t="shared" si="59"/>
        <v>0</v>
      </c>
      <c r="AO52" s="888">
        <f t="shared" ref="AO52" si="67">AO10</f>
        <v>0</v>
      </c>
      <c r="AP52" s="888">
        <f t="shared" si="59"/>
        <v>1</v>
      </c>
      <c r="AQ52" s="889">
        <f t="shared" si="59"/>
        <v>0</v>
      </c>
    </row>
    <row r="53" spans="1:43" x14ac:dyDescent="0.3">
      <c r="A53" s="4">
        <f t="shared" si="57"/>
        <v>7</v>
      </c>
      <c r="B53" s="45" t="str">
        <f t="shared" si="57"/>
        <v>Mzdové náklady</v>
      </c>
      <c r="C53" s="64">
        <f t="shared" si="57"/>
        <v>7.1</v>
      </c>
      <c r="D53" s="65" t="str">
        <f t="shared" si="57"/>
        <v>Vlaková četa</v>
      </c>
      <c r="E53" s="84">
        <v>0</v>
      </c>
      <c r="F53" s="103">
        <v>0</v>
      </c>
      <c r="G53" s="103">
        <v>0</v>
      </c>
      <c r="H53" s="103">
        <v>0</v>
      </c>
      <c r="I53" s="103">
        <v>0</v>
      </c>
      <c r="J53" s="103">
        <v>0</v>
      </c>
      <c r="K53" s="103">
        <v>0</v>
      </c>
      <c r="L53" s="103">
        <v>0</v>
      </c>
      <c r="M53" s="103">
        <v>0</v>
      </c>
      <c r="N53" s="103">
        <v>0</v>
      </c>
      <c r="O53" s="103">
        <v>0</v>
      </c>
      <c r="P53" s="103">
        <v>0</v>
      </c>
      <c r="Q53" s="103">
        <v>0</v>
      </c>
      <c r="R53" s="103">
        <v>0</v>
      </c>
      <c r="S53" s="103">
        <v>0</v>
      </c>
      <c r="T53" s="103">
        <v>0</v>
      </c>
      <c r="U53" s="103">
        <v>0</v>
      </c>
      <c r="V53" s="103">
        <v>0</v>
      </c>
      <c r="W53" s="103">
        <v>0</v>
      </c>
      <c r="X53" s="103">
        <v>0</v>
      </c>
      <c r="Y53" s="103">
        <v>0</v>
      </c>
      <c r="Z53" s="103">
        <v>0</v>
      </c>
      <c r="AA53" s="103">
        <v>0</v>
      </c>
      <c r="AB53" s="103">
        <v>0</v>
      </c>
      <c r="AC53" s="103">
        <v>0</v>
      </c>
      <c r="AD53" s="103">
        <v>0</v>
      </c>
      <c r="AE53" s="103">
        <v>0</v>
      </c>
      <c r="AF53" s="103">
        <v>0</v>
      </c>
      <c r="AG53" s="103">
        <v>0</v>
      </c>
      <c r="AH53" s="103">
        <v>0</v>
      </c>
      <c r="AI53" s="103">
        <v>0</v>
      </c>
      <c r="AJ53" s="103">
        <v>0</v>
      </c>
      <c r="AK53" s="85">
        <v>0</v>
      </c>
      <c r="AL53" s="24">
        <f t="shared" si="60"/>
        <v>0</v>
      </c>
      <c r="AM53" s="129">
        <f t="shared" si="58"/>
        <v>0</v>
      </c>
      <c r="AN53" s="888">
        <f t="shared" si="59"/>
        <v>0</v>
      </c>
      <c r="AO53" s="888">
        <f t="shared" ref="AO53" si="68">AO11</f>
        <v>0</v>
      </c>
      <c r="AP53" s="888">
        <f t="shared" si="59"/>
        <v>0</v>
      </c>
      <c r="AQ53" s="889">
        <f t="shared" si="59"/>
        <v>1</v>
      </c>
    </row>
    <row r="54" spans="1:43" x14ac:dyDescent="0.3">
      <c r="A54" s="4" t="str">
        <f t="shared" si="57"/>
        <v/>
      </c>
      <c r="B54" s="45" t="str">
        <f t="shared" si="57"/>
        <v/>
      </c>
      <c r="C54" s="64" t="str">
        <f t="shared" si="57"/>
        <v>7.2</v>
      </c>
      <c r="D54" s="65" t="str">
        <f t="shared" si="57"/>
        <v>Strojvedoucí</v>
      </c>
      <c r="E54" s="84">
        <v>0</v>
      </c>
      <c r="F54" s="103">
        <v>0</v>
      </c>
      <c r="G54" s="103">
        <v>0</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3">
        <v>0</v>
      </c>
      <c r="X54" s="103">
        <v>0</v>
      </c>
      <c r="Y54" s="103">
        <v>0</v>
      </c>
      <c r="Z54" s="103">
        <v>0</v>
      </c>
      <c r="AA54" s="103">
        <v>0</v>
      </c>
      <c r="AB54" s="103">
        <v>0</v>
      </c>
      <c r="AC54" s="103">
        <v>0</v>
      </c>
      <c r="AD54" s="103">
        <v>0</v>
      </c>
      <c r="AE54" s="103">
        <v>0</v>
      </c>
      <c r="AF54" s="103">
        <v>0</v>
      </c>
      <c r="AG54" s="103">
        <v>0</v>
      </c>
      <c r="AH54" s="103">
        <v>0</v>
      </c>
      <c r="AI54" s="103">
        <v>0</v>
      </c>
      <c r="AJ54" s="103">
        <v>0</v>
      </c>
      <c r="AK54" s="85">
        <v>0</v>
      </c>
      <c r="AL54" s="24">
        <f t="shared" si="60"/>
        <v>0</v>
      </c>
      <c r="AM54" s="129">
        <f t="shared" si="58"/>
        <v>0</v>
      </c>
      <c r="AN54" s="888">
        <f t="shared" si="59"/>
        <v>0</v>
      </c>
      <c r="AO54" s="888">
        <f t="shared" ref="AO54" si="69">AO12</f>
        <v>0</v>
      </c>
      <c r="AP54" s="888">
        <f t="shared" si="59"/>
        <v>0</v>
      </c>
      <c r="AQ54" s="889">
        <f t="shared" si="59"/>
        <v>1</v>
      </c>
    </row>
    <row r="55" spans="1:43" x14ac:dyDescent="0.3">
      <c r="A55" s="4" t="str">
        <f t="shared" si="57"/>
        <v/>
      </c>
      <c r="B55" s="45" t="str">
        <f t="shared" si="57"/>
        <v/>
      </c>
      <c r="C55" s="64" t="str">
        <f t="shared" si="57"/>
        <v>7.3</v>
      </c>
      <c r="D55" s="65" t="str">
        <f t="shared" si="57"/>
        <v>Pokladní</v>
      </c>
      <c r="E55" s="84">
        <v>0</v>
      </c>
      <c r="F55" s="103">
        <v>0</v>
      </c>
      <c r="G55" s="103">
        <v>0</v>
      </c>
      <c r="H55" s="103">
        <v>0</v>
      </c>
      <c r="I55" s="103">
        <v>0</v>
      </c>
      <c r="J55" s="103">
        <v>0</v>
      </c>
      <c r="K55" s="103">
        <v>0</v>
      </c>
      <c r="L55" s="103">
        <v>0</v>
      </c>
      <c r="M55" s="103">
        <v>0</v>
      </c>
      <c r="N55" s="103">
        <v>0</v>
      </c>
      <c r="O55" s="103">
        <v>0</v>
      </c>
      <c r="P55" s="103">
        <v>0</v>
      </c>
      <c r="Q55" s="103">
        <v>0</v>
      </c>
      <c r="R55" s="103">
        <v>0</v>
      </c>
      <c r="S55" s="103">
        <v>0</v>
      </c>
      <c r="T55" s="103">
        <v>0</v>
      </c>
      <c r="U55" s="103">
        <v>0</v>
      </c>
      <c r="V55" s="103">
        <v>0</v>
      </c>
      <c r="W55" s="103">
        <v>0</v>
      </c>
      <c r="X55" s="103">
        <v>0</v>
      </c>
      <c r="Y55" s="103">
        <v>0</v>
      </c>
      <c r="Z55" s="103">
        <v>0</v>
      </c>
      <c r="AA55" s="103">
        <v>0</v>
      </c>
      <c r="AB55" s="103">
        <v>0</v>
      </c>
      <c r="AC55" s="103">
        <v>0</v>
      </c>
      <c r="AD55" s="103">
        <v>0</v>
      </c>
      <c r="AE55" s="103">
        <v>0</v>
      </c>
      <c r="AF55" s="103">
        <v>0</v>
      </c>
      <c r="AG55" s="103">
        <v>0</v>
      </c>
      <c r="AH55" s="103">
        <v>0</v>
      </c>
      <c r="AI55" s="103">
        <v>0</v>
      </c>
      <c r="AJ55" s="103">
        <v>0</v>
      </c>
      <c r="AK55" s="85">
        <v>0</v>
      </c>
      <c r="AL55" s="24">
        <f t="shared" si="60"/>
        <v>0</v>
      </c>
      <c r="AM55" s="129">
        <f t="shared" si="58"/>
        <v>0</v>
      </c>
      <c r="AN55" s="888">
        <f t="shared" si="59"/>
        <v>0</v>
      </c>
      <c r="AO55" s="888">
        <f t="shared" ref="AO55" si="70">AO13</f>
        <v>0</v>
      </c>
      <c r="AP55" s="888">
        <f t="shared" si="59"/>
        <v>0</v>
      </c>
      <c r="AQ55" s="889">
        <f t="shared" si="59"/>
        <v>1</v>
      </c>
    </row>
    <row r="56" spans="1:43" x14ac:dyDescent="0.3">
      <c r="A56" s="4" t="str">
        <f t="shared" si="57"/>
        <v/>
      </c>
      <c r="B56" s="45" t="str">
        <f t="shared" si="57"/>
        <v/>
      </c>
      <c r="C56" s="64" t="str">
        <f t="shared" si="57"/>
        <v>7.4</v>
      </c>
      <c r="D56" s="65" t="str">
        <f t="shared" si="57"/>
        <v>Ostatní zaměstnanci</v>
      </c>
      <c r="E56" s="84">
        <v>0</v>
      </c>
      <c r="F56" s="103">
        <v>0</v>
      </c>
      <c r="G56" s="103">
        <v>0</v>
      </c>
      <c r="H56" s="103">
        <v>0</v>
      </c>
      <c r="I56" s="103">
        <v>0</v>
      </c>
      <c r="J56" s="103">
        <v>0</v>
      </c>
      <c r="K56" s="103">
        <v>0</v>
      </c>
      <c r="L56" s="103">
        <v>0</v>
      </c>
      <c r="M56" s="103">
        <v>0</v>
      </c>
      <c r="N56" s="103">
        <v>0</v>
      </c>
      <c r="O56" s="103">
        <v>0</v>
      </c>
      <c r="P56" s="103">
        <v>0</v>
      </c>
      <c r="Q56" s="103">
        <v>0</v>
      </c>
      <c r="R56" s="103">
        <v>0</v>
      </c>
      <c r="S56" s="103">
        <v>0</v>
      </c>
      <c r="T56" s="103">
        <v>0</v>
      </c>
      <c r="U56" s="103">
        <v>0</v>
      </c>
      <c r="V56" s="103">
        <v>0</v>
      </c>
      <c r="W56" s="103">
        <v>0</v>
      </c>
      <c r="X56" s="103">
        <v>0</v>
      </c>
      <c r="Y56" s="103">
        <v>0</v>
      </c>
      <c r="Z56" s="103">
        <v>0</v>
      </c>
      <c r="AA56" s="103">
        <v>0</v>
      </c>
      <c r="AB56" s="103">
        <v>0</v>
      </c>
      <c r="AC56" s="103">
        <v>0</v>
      </c>
      <c r="AD56" s="103">
        <v>0</v>
      </c>
      <c r="AE56" s="103">
        <v>0</v>
      </c>
      <c r="AF56" s="103">
        <v>0</v>
      </c>
      <c r="AG56" s="103">
        <v>0</v>
      </c>
      <c r="AH56" s="103">
        <v>0</v>
      </c>
      <c r="AI56" s="103">
        <v>0</v>
      </c>
      <c r="AJ56" s="103">
        <v>0</v>
      </c>
      <c r="AK56" s="85">
        <v>0</v>
      </c>
      <c r="AL56" s="24">
        <f t="shared" si="60"/>
        <v>0</v>
      </c>
      <c r="AM56" s="129">
        <f t="shared" si="58"/>
        <v>0</v>
      </c>
      <c r="AN56" s="888">
        <f t="shared" si="59"/>
        <v>0</v>
      </c>
      <c r="AO56" s="888">
        <f t="shared" ref="AO56" si="71">AO14</f>
        <v>0</v>
      </c>
      <c r="AP56" s="888">
        <f t="shared" si="59"/>
        <v>0</v>
      </c>
      <c r="AQ56" s="889">
        <f t="shared" si="59"/>
        <v>1</v>
      </c>
    </row>
    <row r="57" spans="1:43" x14ac:dyDescent="0.3">
      <c r="A57" s="4">
        <f t="shared" si="57"/>
        <v>8</v>
      </c>
      <c r="B57" s="45" t="str">
        <f t="shared" si="57"/>
        <v>Sociální a zdravotní pojištění</v>
      </c>
      <c r="C57" s="64">
        <f t="shared" si="57"/>
        <v>8.1</v>
      </c>
      <c r="D57" s="65" t="str">
        <f t="shared" si="57"/>
        <v>Vlaková četa</v>
      </c>
      <c r="E57" s="84">
        <v>0</v>
      </c>
      <c r="F57" s="103">
        <v>0</v>
      </c>
      <c r="G57" s="103">
        <v>0</v>
      </c>
      <c r="H57" s="103">
        <v>0</v>
      </c>
      <c r="I57" s="103">
        <v>0</v>
      </c>
      <c r="J57" s="103">
        <v>0</v>
      </c>
      <c r="K57" s="103">
        <v>0</v>
      </c>
      <c r="L57" s="103">
        <v>0</v>
      </c>
      <c r="M57" s="103">
        <v>0</v>
      </c>
      <c r="N57" s="103">
        <v>0</v>
      </c>
      <c r="O57" s="103">
        <v>0</v>
      </c>
      <c r="P57" s="103">
        <v>0</v>
      </c>
      <c r="Q57" s="103">
        <v>0</v>
      </c>
      <c r="R57" s="103">
        <v>0</v>
      </c>
      <c r="S57" s="103">
        <v>0</v>
      </c>
      <c r="T57" s="103">
        <v>0</v>
      </c>
      <c r="U57" s="103">
        <v>0</v>
      </c>
      <c r="V57" s="103">
        <v>0</v>
      </c>
      <c r="W57" s="103">
        <v>0</v>
      </c>
      <c r="X57" s="103">
        <v>0</v>
      </c>
      <c r="Y57" s="103">
        <v>0</v>
      </c>
      <c r="Z57" s="103">
        <v>0</v>
      </c>
      <c r="AA57" s="103">
        <v>0</v>
      </c>
      <c r="AB57" s="103">
        <v>0</v>
      </c>
      <c r="AC57" s="103">
        <v>0</v>
      </c>
      <c r="AD57" s="103">
        <v>0</v>
      </c>
      <c r="AE57" s="103">
        <v>0</v>
      </c>
      <c r="AF57" s="103">
        <v>0</v>
      </c>
      <c r="AG57" s="103">
        <v>0</v>
      </c>
      <c r="AH57" s="103">
        <v>0</v>
      </c>
      <c r="AI57" s="103">
        <v>0</v>
      </c>
      <c r="AJ57" s="103">
        <v>0</v>
      </c>
      <c r="AK57" s="85">
        <v>0</v>
      </c>
      <c r="AL57" s="24">
        <f t="shared" si="60"/>
        <v>0</v>
      </c>
      <c r="AM57" s="129">
        <f t="shared" si="58"/>
        <v>0</v>
      </c>
      <c r="AN57" s="888">
        <f t="shared" si="59"/>
        <v>0</v>
      </c>
      <c r="AO57" s="888">
        <f t="shared" ref="AO57" si="72">AO15</f>
        <v>0</v>
      </c>
      <c r="AP57" s="888">
        <f t="shared" si="59"/>
        <v>0</v>
      </c>
      <c r="AQ57" s="889">
        <f t="shared" si="59"/>
        <v>1</v>
      </c>
    </row>
    <row r="58" spans="1:43" x14ac:dyDescent="0.3">
      <c r="A58" s="4" t="str">
        <f t="shared" si="57"/>
        <v/>
      </c>
      <c r="B58" s="45" t="str">
        <f t="shared" si="57"/>
        <v/>
      </c>
      <c r="C58" s="64" t="str">
        <f t="shared" si="57"/>
        <v>8.2</v>
      </c>
      <c r="D58" s="65" t="str">
        <f t="shared" si="57"/>
        <v>Strojvedoucí</v>
      </c>
      <c r="E58" s="84">
        <v>0</v>
      </c>
      <c r="F58" s="103">
        <v>0</v>
      </c>
      <c r="G58" s="103">
        <v>0</v>
      </c>
      <c r="H58" s="103">
        <v>0</v>
      </c>
      <c r="I58" s="103">
        <v>0</v>
      </c>
      <c r="J58" s="103">
        <v>0</v>
      </c>
      <c r="K58" s="103">
        <v>0</v>
      </c>
      <c r="L58" s="103">
        <v>0</v>
      </c>
      <c r="M58" s="103">
        <v>0</v>
      </c>
      <c r="N58" s="103">
        <v>0</v>
      </c>
      <c r="O58" s="103">
        <v>0</v>
      </c>
      <c r="P58" s="103">
        <v>0</v>
      </c>
      <c r="Q58" s="103">
        <v>0</v>
      </c>
      <c r="R58" s="103">
        <v>0</v>
      </c>
      <c r="S58" s="103">
        <v>0</v>
      </c>
      <c r="T58" s="103">
        <v>0</v>
      </c>
      <c r="U58" s="103">
        <v>0</v>
      </c>
      <c r="V58" s="103">
        <v>0</v>
      </c>
      <c r="W58" s="103">
        <v>0</v>
      </c>
      <c r="X58" s="103">
        <v>0</v>
      </c>
      <c r="Y58" s="103">
        <v>0</v>
      </c>
      <c r="Z58" s="103">
        <v>0</v>
      </c>
      <c r="AA58" s="103">
        <v>0</v>
      </c>
      <c r="AB58" s="103">
        <v>0</v>
      </c>
      <c r="AC58" s="103">
        <v>0</v>
      </c>
      <c r="AD58" s="103">
        <v>0</v>
      </c>
      <c r="AE58" s="103">
        <v>0</v>
      </c>
      <c r="AF58" s="103">
        <v>0</v>
      </c>
      <c r="AG58" s="103">
        <v>0</v>
      </c>
      <c r="AH58" s="103">
        <v>0</v>
      </c>
      <c r="AI58" s="103">
        <v>0</v>
      </c>
      <c r="AJ58" s="103">
        <v>0</v>
      </c>
      <c r="AK58" s="85">
        <v>0</v>
      </c>
      <c r="AL58" s="24">
        <f t="shared" si="60"/>
        <v>0</v>
      </c>
      <c r="AM58" s="129">
        <f t="shared" si="58"/>
        <v>0</v>
      </c>
      <c r="AN58" s="888">
        <f t="shared" si="59"/>
        <v>0</v>
      </c>
      <c r="AO58" s="888">
        <f t="shared" ref="AO58" si="73">AO16</f>
        <v>0</v>
      </c>
      <c r="AP58" s="888">
        <f t="shared" si="59"/>
        <v>0</v>
      </c>
      <c r="AQ58" s="889">
        <f t="shared" si="59"/>
        <v>1</v>
      </c>
    </row>
    <row r="59" spans="1:43" x14ac:dyDescent="0.3">
      <c r="A59" s="4" t="str">
        <f t="shared" si="57"/>
        <v/>
      </c>
      <c r="B59" s="45" t="str">
        <f t="shared" si="57"/>
        <v/>
      </c>
      <c r="C59" s="64" t="str">
        <f t="shared" si="57"/>
        <v>8.3</v>
      </c>
      <c r="D59" s="65" t="str">
        <f t="shared" si="57"/>
        <v>Pokladní</v>
      </c>
      <c r="E59" s="84">
        <v>0</v>
      </c>
      <c r="F59" s="103">
        <v>0</v>
      </c>
      <c r="G59" s="103">
        <v>0</v>
      </c>
      <c r="H59" s="103">
        <v>0</v>
      </c>
      <c r="I59" s="103">
        <v>0</v>
      </c>
      <c r="J59" s="103">
        <v>0</v>
      </c>
      <c r="K59" s="103">
        <v>0</v>
      </c>
      <c r="L59" s="103">
        <v>0</v>
      </c>
      <c r="M59" s="103">
        <v>0</v>
      </c>
      <c r="N59" s="103">
        <v>0</v>
      </c>
      <c r="O59" s="103">
        <v>0</v>
      </c>
      <c r="P59" s="103">
        <v>0</v>
      </c>
      <c r="Q59" s="103">
        <v>0</v>
      </c>
      <c r="R59" s="103">
        <v>0</v>
      </c>
      <c r="S59" s="103">
        <v>0</v>
      </c>
      <c r="T59" s="103">
        <v>0</v>
      </c>
      <c r="U59" s="103">
        <v>0</v>
      </c>
      <c r="V59" s="103">
        <v>0</v>
      </c>
      <c r="W59" s="103">
        <v>0</v>
      </c>
      <c r="X59" s="103">
        <v>0</v>
      </c>
      <c r="Y59" s="103">
        <v>0</v>
      </c>
      <c r="Z59" s="103">
        <v>0</v>
      </c>
      <c r="AA59" s="103">
        <v>0</v>
      </c>
      <c r="AB59" s="103">
        <v>0</v>
      </c>
      <c r="AC59" s="103">
        <v>0</v>
      </c>
      <c r="AD59" s="103">
        <v>0</v>
      </c>
      <c r="AE59" s="103">
        <v>0</v>
      </c>
      <c r="AF59" s="103">
        <v>0</v>
      </c>
      <c r="AG59" s="103">
        <v>0</v>
      </c>
      <c r="AH59" s="103">
        <v>0</v>
      </c>
      <c r="AI59" s="103">
        <v>0</v>
      </c>
      <c r="AJ59" s="103">
        <v>0</v>
      </c>
      <c r="AK59" s="85">
        <v>0</v>
      </c>
      <c r="AL59" s="24">
        <f t="shared" si="60"/>
        <v>0</v>
      </c>
      <c r="AM59" s="129">
        <f t="shared" si="58"/>
        <v>0</v>
      </c>
      <c r="AN59" s="888">
        <f t="shared" si="59"/>
        <v>0</v>
      </c>
      <c r="AO59" s="888">
        <f t="shared" ref="AO59" si="74">AO17</f>
        <v>0</v>
      </c>
      <c r="AP59" s="888">
        <f t="shared" si="59"/>
        <v>0</v>
      </c>
      <c r="AQ59" s="889">
        <f t="shared" si="59"/>
        <v>1</v>
      </c>
    </row>
    <row r="60" spans="1:43" x14ac:dyDescent="0.3">
      <c r="A60" s="4" t="str">
        <f t="shared" si="57"/>
        <v/>
      </c>
      <c r="B60" s="45" t="str">
        <f t="shared" si="57"/>
        <v/>
      </c>
      <c r="C60" s="64" t="str">
        <f t="shared" si="57"/>
        <v>8.4</v>
      </c>
      <c r="D60" s="65" t="str">
        <f t="shared" si="57"/>
        <v>Ostatní zaměstnanci</v>
      </c>
      <c r="E60" s="84">
        <v>0</v>
      </c>
      <c r="F60" s="103">
        <v>0</v>
      </c>
      <c r="G60" s="103">
        <v>0</v>
      </c>
      <c r="H60" s="103">
        <v>0</v>
      </c>
      <c r="I60" s="103">
        <v>0</v>
      </c>
      <c r="J60" s="103">
        <v>0</v>
      </c>
      <c r="K60" s="103">
        <v>0</v>
      </c>
      <c r="L60" s="103">
        <v>0</v>
      </c>
      <c r="M60" s="103">
        <v>0</v>
      </c>
      <c r="N60" s="103">
        <v>0</v>
      </c>
      <c r="O60" s="103">
        <v>0</v>
      </c>
      <c r="P60" s="103">
        <v>0</v>
      </c>
      <c r="Q60" s="103">
        <v>0</v>
      </c>
      <c r="R60" s="103">
        <v>0</v>
      </c>
      <c r="S60" s="103">
        <v>0</v>
      </c>
      <c r="T60" s="103">
        <v>0</v>
      </c>
      <c r="U60" s="103">
        <v>0</v>
      </c>
      <c r="V60" s="103">
        <v>0</v>
      </c>
      <c r="W60" s="103">
        <v>0</v>
      </c>
      <c r="X60" s="103">
        <v>0</v>
      </c>
      <c r="Y60" s="103">
        <v>0</v>
      </c>
      <c r="Z60" s="103">
        <v>0</v>
      </c>
      <c r="AA60" s="103">
        <v>0</v>
      </c>
      <c r="AB60" s="103">
        <v>0</v>
      </c>
      <c r="AC60" s="103">
        <v>0</v>
      </c>
      <c r="AD60" s="103">
        <v>0</v>
      </c>
      <c r="AE60" s="103">
        <v>0</v>
      </c>
      <c r="AF60" s="103">
        <v>0</v>
      </c>
      <c r="AG60" s="103">
        <v>0</v>
      </c>
      <c r="AH60" s="103">
        <v>0</v>
      </c>
      <c r="AI60" s="103">
        <v>0</v>
      </c>
      <c r="AJ60" s="103">
        <v>0</v>
      </c>
      <c r="AK60" s="85">
        <v>0</v>
      </c>
      <c r="AL60" s="24">
        <f t="shared" si="60"/>
        <v>0</v>
      </c>
      <c r="AM60" s="129">
        <f t="shared" si="58"/>
        <v>0</v>
      </c>
      <c r="AN60" s="888">
        <f t="shared" si="59"/>
        <v>0</v>
      </c>
      <c r="AO60" s="888">
        <f t="shared" ref="AO60" si="75">AO18</f>
        <v>0</v>
      </c>
      <c r="AP60" s="888">
        <f t="shared" si="59"/>
        <v>0</v>
      </c>
      <c r="AQ60" s="889">
        <f t="shared" si="59"/>
        <v>1</v>
      </c>
    </row>
    <row r="61" spans="1:43" x14ac:dyDescent="0.3">
      <c r="A61" s="4">
        <f t="shared" si="57"/>
        <v>9</v>
      </c>
      <c r="B61" s="45" t="str">
        <f t="shared" si="57"/>
        <v>Cestovné</v>
      </c>
      <c r="C61" s="64" t="str">
        <f t="shared" si="57"/>
        <v/>
      </c>
      <c r="D61" s="65" t="str">
        <f t="shared" si="57"/>
        <v/>
      </c>
      <c r="E61" s="84">
        <v>0</v>
      </c>
      <c r="F61" s="103">
        <v>0</v>
      </c>
      <c r="G61" s="103">
        <v>0</v>
      </c>
      <c r="H61" s="103">
        <v>0</v>
      </c>
      <c r="I61" s="103">
        <v>0</v>
      </c>
      <c r="J61" s="103">
        <v>0</v>
      </c>
      <c r="K61" s="103">
        <v>0</v>
      </c>
      <c r="L61" s="103">
        <v>0</v>
      </c>
      <c r="M61" s="103">
        <v>0</v>
      </c>
      <c r="N61" s="103">
        <v>0</v>
      </c>
      <c r="O61" s="103">
        <v>0</v>
      </c>
      <c r="P61" s="103">
        <v>0</v>
      </c>
      <c r="Q61" s="103">
        <v>0</v>
      </c>
      <c r="R61" s="103">
        <v>0</v>
      </c>
      <c r="S61" s="103">
        <v>0</v>
      </c>
      <c r="T61" s="103">
        <v>0</v>
      </c>
      <c r="U61" s="103">
        <v>0</v>
      </c>
      <c r="V61" s="103">
        <v>0</v>
      </c>
      <c r="W61" s="103">
        <v>0</v>
      </c>
      <c r="X61" s="103">
        <v>0</v>
      </c>
      <c r="Y61" s="103">
        <v>0</v>
      </c>
      <c r="Z61" s="103">
        <v>0</v>
      </c>
      <c r="AA61" s="103">
        <v>0</v>
      </c>
      <c r="AB61" s="103">
        <v>0</v>
      </c>
      <c r="AC61" s="103">
        <v>0</v>
      </c>
      <c r="AD61" s="103">
        <v>0</v>
      </c>
      <c r="AE61" s="103">
        <v>0</v>
      </c>
      <c r="AF61" s="103">
        <v>0</v>
      </c>
      <c r="AG61" s="103">
        <v>0</v>
      </c>
      <c r="AH61" s="103">
        <v>0</v>
      </c>
      <c r="AI61" s="103">
        <v>0</v>
      </c>
      <c r="AJ61" s="103">
        <v>0</v>
      </c>
      <c r="AK61" s="85">
        <v>0</v>
      </c>
      <c r="AL61" s="24">
        <f t="shared" si="60"/>
        <v>0</v>
      </c>
      <c r="AM61" s="129">
        <f t="shared" si="58"/>
        <v>0</v>
      </c>
      <c r="AN61" s="888">
        <f t="shared" si="59"/>
        <v>0</v>
      </c>
      <c r="AO61" s="888">
        <f t="shared" ref="AO61" si="76">AO19</f>
        <v>0</v>
      </c>
      <c r="AP61" s="888">
        <f t="shared" si="59"/>
        <v>0</v>
      </c>
      <c r="AQ61" s="889">
        <f t="shared" si="59"/>
        <v>1</v>
      </c>
    </row>
    <row r="62" spans="1:43" x14ac:dyDescent="0.3">
      <c r="A62" s="4">
        <f t="shared" si="57"/>
        <v>10</v>
      </c>
      <c r="B62" s="45" t="str">
        <f t="shared" si="57"/>
        <v>Úhrada za použití dopravní cesty</v>
      </c>
      <c r="C62" s="64" t="str">
        <f t="shared" si="57"/>
        <v/>
      </c>
      <c r="D62" s="65" t="str">
        <f t="shared" si="57"/>
        <v/>
      </c>
      <c r="E62" s="360">
        <f>E20*'Klíč výchozí'!E62</f>
        <v>0</v>
      </c>
      <c r="F62" s="361">
        <f>F20*'Klíč výchozí'!F62</f>
        <v>0</v>
      </c>
      <c r="G62" s="361">
        <f>G20*'Klíč výchozí'!G62</f>
        <v>0</v>
      </c>
      <c r="H62" s="361">
        <f>H20*'Klíč výchozí'!H62</f>
        <v>0</v>
      </c>
      <c r="I62" s="361">
        <f>I20*'Klíč výchozí'!I62</f>
        <v>0</v>
      </c>
      <c r="J62" s="361">
        <f>J20*'Klíč výchozí'!J62</f>
        <v>0</v>
      </c>
      <c r="K62" s="361">
        <f>K20*'Klíč výchozí'!K62</f>
        <v>0</v>
      </c>
      <c r="L62" s="361">
        <f>L20*'Klíč výchozí'!L62</f>
        <v>0</v>
      </c>
      <c r="M62" s="361">
        <f>M20*'Klíč výchozí'!M62</f>
        <v>0</v>
      </c>
      <c r="N62" s="361">
        <f>N20*'Klíč výchozí'!N62</f>
        <v>0</v>
      </c>
      <c r="O62" s="361">
        <f>O20*'Klíč výchozí'!O62</f>
        <v>0</v>
      </c>
      <c r="P62" s="361">
        <f>P20*'Klíč výchozí'!P62</f>
        <v>0</v>
      </c>
      <c r="Q62" s="361">
        <f>Q20*'Klíč výchozí'!Q62</f>
        <v>0</v>
      </c>
      <c r="R62" s="361">
        <f>R20*'Klíč výchozí'!R62</f>
        <v>0</v>
      </c>
      <c r="S62" s="361">
        <f>S20*'Klíč výchozí'!S62</f>
        <v>0</v>
      </c>
      <c r="T62" s="361">
        <f>T20*'Klíč výchozí'!T62</f>
        <v>0</v>
      </c>
      <c r="U62" s="361">
        <f>U20*'Klíč výchozí'!U62</f>
        <v>0</v>
      </c>
      <c r="V62" s="361">
        <f>V20*'Klíč výchozí'!V62</f>
        <v>0</v>
      </c>
      <c r="W62" s="361">
        <f>W20*'Klíč výchozí'!W62</f>
        <v>0</v>
      </c>
      <c r="X62" s="361">
        <f>X20*'Klíč výchozí'!X62</f>
        <v>0</v>
      </c>
      <c r="Y62" s="361">
        <f>Y20*'Klíč výchozí'!Y62</f>
        <v>0</v>
      </c>
      <c r="Z62" s="361">
        <f>Z20*'Klíč výchozí'!Z62</f>
        <v>0</v>
      </c>
      <c r="AA62" s="361">
        <f>AA20*'Klíč výchozí'!AA62</f>
        <v>0</v>
      </c>
      <c r="AB62" s="361">
        <f>AB20*'Klíč výchozí'!AB62</f>
        <v>0</v>
      </c>
      <c r="AC62" s="361">
        <f>AC20*'Klíč výchozí'!AC62</f>
        <v>0</v>
      </c>
      <c r="AD62" s="361">
        <f>AD20*'Klíč výchozí'!AD62</f>
        <v>0</v>
      </c>
      <c r="AE62" s="361">
        <f>AE20*'Klíč výchozí'!AE62</f>
        <v>0</v>
      </c>
      <c r="AF62" s="361">
        <f>AF20*'Klíč výchozí'!AF62</f>
        <v>0</v>
      </c>
      <c r="AG62" s="361">
        <f>AG20*'Klíč výchozí'!AG62</f>
        <v>0</v>
      </c>
      <c r="AH62" s="361">
        <f>AH20*'Klíč výchozí'!AH62</f>
        <v>0</v>
      </c>
      <c r="AI62" s="361">
        <f>AI20*'Klíč výchozí'!AI62</f>
        <v>0</v>
      </c>
      <c r="AJ62" s="361">
        <f>AJ20*'Klíč výchozí'!AJ62</f>
        <v>0</v>
      </c>
      <c r="AK62" s="362">
        <f>AK20*'Klíč výchozí'!AK62</f>
        <v>0</v>
      </c>
      <c r="AL62" s="24">
        <f t="shared" si="60"/>
        <v>0</v>
      </c>
      <c r="AM62" s="129">
        <f t="shared" si="58"/>
        <v>0</v>
      </c>
      <c r="AN62" s="888">
        <f t="shared" si="59"/>
        <v>1</v>
      </c>
      <c r="AO62" s="888">
        <f t="shared" ref="AO62" si="77">AO20</f>
        <v>0</v>
      </c>
      <c r="AP62" s="888">
        <f t="shared" si="59"/>
        <v>0</v>
      </c>
      <c r="AQ62" s="889">
        <f t="shared" si="59"/>
        <v>0</v>
      </c>
    </row>
    <row r="63" spans="1:43" x14ac:dyDescent="0.3">
      <c r="A63" s="4">
        <f t="shared" si="57"/>
        <v>11</v>
      </c>
      <c r="B63" s="45" t="str">
        <f t="shared" si="57"/>
        <v>Úhrada za použití ostatní infrastruktury</v>
      </c>
      <c r="C63" s="64" t="str">
        <f t="shared" si="57"/>
        <v/>
      </c>
      <c r="D63" s="65" t="str">
        <f t="shared" si="57"/>
        <v/>
      </c>
      <c r="E63" s="360">
        <f>E21*'Klíč výchozí'!E63</f>
        <v>0</v>
      </c>
      <c r="F63" s="361">
        <f>F21*'Klíč výchozí'!F63</f>
        <v>0</v>
      </c>
      <c r="G63" s="361">
        <f>G21*'Klíč výchozí'!G63</f>
        <v>0</v>
      </c>
      <c r="H63" s="361">
        <f>H21*'Klíč výchozí'!H63</f>
        <v>0</v>
      </c>
      <c r="I63" s="361">
        <f>I21*'Klíč výchozí'!I63</f>
        <v>0</v>
      </c>
      <c r="J63" s="361">
        <f>J21*'Klíč výchozí'!J63</f>
        <v>0</v>
      </c>
      <c r="K63" s="361">
        <f>K21*'Klíč výchozí'!K63</f>
        <v>0</v>
      </c>
      <c r="L63" s="361">
        <f>L21*'Klíč výchozí'!L63</f>
        <v>0</v>
      </c>
      <c r="M63" s="361">
        <f>M21*'Klíč výchozí'!M63</f>
        <v>0</v>
      </c>
      <c r="N63" s="361">
        <f>N21*'Klíč výchozí'!N63</f>
        <v>0</v>
      </c>
      <c r="O63" s="361">
        <f>O21*'Klíč výchozí'!O63</f>
        <v>0</v>
      </c>
      <c r="P63" s="361">
        <f>P21*'Klíč výchozí'!P63</f>
        <v>0</v>
      </c>
      <c r="Q63" s="361">
        <f>Q21*'Klíč výchozí'!Q63</f>
        <v>0</v>
      </c>
      <c r="R63" s="361">
        <f>R21*'Klíč výchozí'!R63</f>
        <v>0</v>
      </c>
      <c r="S63" s="361">
        <f>S21*'Klíč výchozí'!S63</f>
        <v>0</v>
      </c>
      <c r="T63" s="361">
        <f>T21*'Klíč výchozí'!T63</f>
        <v>0</v>
      </c>
      <c r="U63" s="361">
        <f>U21*'Klíč výchozí'!U63</f>
        <v>0</v>
      </c>
      <c r="V63" s="361">
        <f>V21*'Klíč výchozí'!V63</f>
        <v>0</v>
      </c>
      <c r="W63" s="361">
        <f>W21*'Klíč výchozí'!W63</f>
        <v>0</v>
      </c>
      <c r="X63" s="361">
        <f>X21*'Klíč výchozí'!X63</f>
        <v>0</v>
      </c>
      <c r="Y63" s="361">
        <f>Y21*'Klíč výchozí'!Y63</f>
        <v>0</v>
      </c>
      <c r="Z63" s="361">
        <f>Z21*'Klíč výchozí'!Z63</f>
        <v>0</v>
      </c>
      <c r="AA63" s="361">
        <f>AA21*'Klíč výchozí'!AA63</f>
        <v>0</v>
      </c>
      <c r="AB63" s="361">
        <f>AB21*'Klíč výchozí'!AB63</f>
        <v>0</v>
      </c>
      <c r="AC63" s="361">
        <f>AC21*'Klíč výchozí'!AC63</f>
        <v>0</v>
      </c>
      <c r="AD63" s="361">
        <f>AD21*'Klíč výchozí'!AD63</f>
        <v>0</v>
      </c>
      <c r="AE63" s="361">
        <f>AE21*'Klíč výchozí'!AE63</f>
        <v>0</v>
      </c>
      <c r="AF63" s="361">
        <f>AF21*'Klíč výchozí'!AF63</f>
        <v>0</v>
      </c>
      <c r="AG63" s="361">
        <f>AG21*'Klíč výchozí'!AG63</f>
        <v>0</v>
      </c>
      <c r="AH63" s="361">
        <f>AH21*'Klíč výchozí'!AH63</f>
        <v>0</v>
      </c>
      <c r="AI63" s="361">
        <f>AI21*'Klíč výchozí'!AI63</f>
        <v>0</v>
      </c>
      <c r="AJ63" s="361">
        <f>AJ21*'Klíč výchozí'!AJ63</f>
        <v>0</v>
      </c>
      <c r="AK63" s="362">
        <f>AK21*'Klíč výchozí'!AK63</f>
        <v>0</v>
      </c>
      <c r="AL63" s="24">
        <f t="shared" si="60"/>
        <v>0</v>
      </c>
      <c r="AM63" s="129">
        <f t="shared" si="58"/>
        <v>0</v>
      </c>
      <c r="AN63" s="888">
        <f t="shared" si="59"/>
        <v>1</v>
      </c>
      <c r="AO63" s="888">
        <f t="shared" ref="AO63" si="78">AO21</f>
        <v>0</v>
      </c>
      <c r="AP63" s="888">
        <f t="shared" si="59"/>
        <v>0</v>
      </c>
      <c r="AQ63" s="889">
        <f t="shared" si="59"/>
        <v>0</v>
      </c>
    </row>
    <row r="64" spans="1:43" x14ac:dyDescent="0.3">
      <c r="A64" s="4">
        <f t="shared" si="57"/>
        <v>12</v>
      </c>
      <c r="B64" s="45" t="str">
        <f t="shared" si="57"/>
        <v>Ostatní přímé náklady</v>
      </c>
      <c r="C64" s="64" t="str">
        <f t="shared" si="57"/>
        <v>12.1</v>
      </c>
      <c r="D64" s="65" t="str">
        <f t="shared" si="57"/>
        <v>Finanční náklady</v>
      </c>
      <c r="E64" s="336"/>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8"/>
      <c r="AL64" s="24">
        <f t="shared" si="60"/>
        <v>0</v>
      </c>
      <c r="AM64" s="129">
        <f t="shared" si="58"/>
        <v>0</v>
      </c>
      <c r="AN64" s="888">
        <f t="shared" si="59"/>
        <v>0</v>
      </c>
      <c r="AO64" s="888">
        <f t="shared" ref="AO64" si="79">AO22</f>
        <v>0</v>
      </c>
      <c r="AP64" s="888">
        <f t="shared" si="59"/>
        <v>1</v>
      </c>
      <c r="AQ64" s="889">
        <f t="shared" si="59"/>
        <v>0</v>
      </c>
    </row>
    <row r="65" spans="1:43" x14ac:dyDescent="0.3">
      <c r="A65" s="4" t="str">
        <f t="shared" si="57"/>
        <v/>
      </c>
      <c r="B65" s="45" t="str">
        <f t="shared" si="57"/>
        <v/>
      </c>
      <c r="C65" s="64" t="str">
        <f t="shared" si="57"/>
        <v>12.2</v>
      </c>
      <c r="D65" s="65" t="str">
        <f t="shared" si="57"/>
        <v>Ostatní</v>
      </c>
      <c r="E65" s="84">
        <v>0</v>
      </c>
      <c r="F65" s="103">
        <v>0</v>
      </c>
      <c r="G65" s="103">
        <v>0</v>
      </c>
      <c r="H65" s="103">
        <v>0</v>
      </c>
      <c r="I65" s="103">
        <v>0</v>
      </c>
      <c r="J65" s="103">
        <v>0</v>
      </c>
      <c r="K65" s="103">
        <v>0</v>
      </c>
      <c r="L65" s="103">
        <v>0</v>
      </c>
      <c r="M65" s="103">
        <v>0</v>
      </c>
      <c r="N65" s="103">
        <v>0</v>
      </c>
      <c r="O65" s="103">
        <v>0</v>
      </c>
      <c r="P65" s="103">
        <v>0</v>
      </c>
      <c r="Q65" s="103">
        <v>0</v>
      </c>
      <c r="R65" s="103">
        <v>0</v>
      </c>
      <c r="S65" s="103">
        <v>0</v>
      </c>
      <c r="T65" s="103">
        <v>0</v>
      </c>
      <c r="U65" s="103">
        <v>0</v>
      </c>
      <c r="V65" s="103">
        <v>0</v>
      </c>
      <c r="W65" s="103">
        <v>0</v>
      </c>
      <c r="X65" s="103">
        <v>0</v>
      </c>
      <c r="Y65" s="103">
        <v>0</v>
      </c>
      <c r="Z65" s="103">
        <v>0</v>
      </c>
      <c r="AA65" s="103">
        <v>0</v>
      </c>
      <c r="AB65" s="103">
        <v>0</v>
      </c>
      <c r="AC65" s="103">
        <v>0</v>
      </c>
      <c r="AD65" s="103">
        <v>0</v>
      </c>
      <c r="AE65" s="103">
        <v>0</v>
      </c>
      <c r="AF65" s="103">
        <v>0</v>
      </c>
      <c r="AG65" s="103">
        <v>0</v>
      </c>
      <c r="AH65" s="103">
        <v>0</v>
      </c>
      <c r="AI65" s="103">
        <v>0</v>
      </c>
      <c r="AJ65" s="103">
        <v>0</v>
      </c>
      <c r="AK65" s="85">
        <v>0</v>
      </c>
      <c r="AL65" s="24">
        <f t="shared" si="60"/>
        <v>0</v>
      </c>
      <c r="AM65" s="129">
        <f t="shared" si="58"/>
        <v>0</v>
      </c>
      <c r="AN65" s="888">
        <f t="shared" si="59"/>
        <v>0</v>
      </c>
      <c r="AO65" s="888">
        <f t="shared" ref="AO65" si="80">AO23</f>
        <v>0</v>
      </c>
      <c r="AP65" s="888">
        <f t="shared" si="59"/>
        <v>0</v>
      </c>
      <c r="AQ65" s="889">
        <f t="shared" si="59"/>
        <v>1</v>
      </c>
    </row>
    <row r="66" spans="1:43" x14ac:dyDescent="0.3">
      <c r="A66" s="4">
        <f t="shared" si="57"/>
        <v>13</v>
      </c>
      <c r="B66" s="45" t="str">
        <f t="shared" si="57"/>
        <v>Ostatní služby</v>
      </c>
      <c r="C66" s="45">
        <f t="shared" si="57"/>
        <v>13.1</v>
      </c>
      <c r="D66" s="65" t="str">
        <f t="shared" si="57"/>
        <v>Ostraha</v>
      </c>
      <c r="E66" s="84">
        <v>0</v>
      </c>
      <c r="F66" s="103">
        <v>0</v>
      </c>
      <c r="G66" s="103">
        <v>0</v>
      </c>
      <c r="H66" s="103">
        <v>0</v>
      </c>
      <c r="I66" s="103">
        <v>0</v>
      </c>
      <c r="J66" s="103">
        <v>0</v>
      </c>
      <c r="K66" s="103">
        <v>0</v>
      </c>
      <c r="L66" s="103">
        <v>0</v>
      </c>
      <c r="M66" s="103">
        <v>0</v>
      </c>
      <c r="N66" s="103">
        <v>0</v>
      </c>
      <c r="O66" s="103">
        <v>0</v>
      </c>
      <c r="P66" s="103">
        <v>0</v>
      </c>
      <c r="Q66" s="103">
        <v>0</v>
      </c>
      <c r="R66" s="103">
        <v>0</v>
      </c>
      <c r="S66" s="103">
        <v>0</v>
      </c>
      <c r="T66" s="103">
        <v>0</v>
      </c>
      <c r="U66" s="103">
        <v>0</v>
      </c>
      <c r="V66" s="103">
        <v>0</v>
      </c>
      <c r="W66" s="103">
        <v>0</v>
      </c>
      <c r="X66" s="103">
        <v>0</v>
      </c>
      <c r="Y66" s="103">
        <v>0</v>
      </c>
      <c r="Z66" s="103">
        <v>0</v>
      </c>
      <c r="AA66" s="103">
        <v>0</v>
      </c>
      <c r="AB66" s="103">
        <v>0</v>
      </c>
      <c r="AC66" s="103">
        <v>0</v>
      </c>
      <c r="AD66" s="103">
        <v>0</v>
      </c>
      <c r="AE66" s="103">
        <v>0</v>
      </c>
      <c r="AF66" s="103">
        <v>0</v>
      </c>
      <c r="AG66" s="103">
        <v>0</v>
      </c>
      <c r="AH66" s="103">
        <v>0</v>
      </c>
      <c r="AI66" s="103">
        <v>0</v>
      </c>
      <c r="AJ66" s="103">
        <v>0</v>
      </c>
      <c r="AK66" s="85">
        <v>0</v>
      </c>
      <c r="AL66" s="24">
        <f t="shared" si="60"/>
        <v>0</v>
      </c>
      <c r="AM66" s="129">
        <f t="shared" si="58"/>
        <v>0</v>
      </c>
      <c r="AN66" s="888">
        <f t="shared" si="59"/>
        <v>0</v>
      </c>
      <c r="AO66" s="888">
        <f t="shared" ref="AO66" si="81">AO24</f>
        <v>0</v>
      </c>
      <c r="AP66" s="888">
        <f t="shared" si="59"/>
        <v>0</v>
      </c>
      <c r="AQ66" s="889">
        <f t="shared" si="59"/>
        <v>1</v>
      </c>
    </row>
    <row r="67" spans="1:43" x14ac:dyDescent="0.3">
      <c r="A67" s="4"/>
      <c r="B67" s="45"/>
      <c r="C67" s="45">
        <f t="shared" ref="C67:D70" si="82">IF(C25="","",C25)</f>
        <v>13.2</v>
      </c>
      <c r="D67" s="65" t="str">
        <f t="shared" si="82"/>
        <v>Ostatní služby</v>
      </c>
      <c r="E67" s="84">
        <v>0</v>
      </c>
      <c r="F67" s="103">
        <v>0</v>
      </c>
      <c r="G67" s="103">
        <v>0</v>
      </c>
      <c r="H67" s="103">
        <v>0</v>
      </c>
      <c r="I67" s="103">
        <v>0</v>
      </c>
      <c r="J67" s="103">
        <v>0</v>
      </c>
      <c r="K67" s="103">
        <v>0</v>
      </c>
      <c r="L67" s="103">
        <v>0</v>
      </c>
      <c r="M67" s="103">
        <v>0</v>
      </c>
      <c r="N67" s="103">
        <v>0</v>
      </c>
      <c r="O67" s="103">
        <v>0</v>
      </c>
      <c r="P67" s="103">
        <v>0</v>
      </c>
      <c r="Q67" s="103">
        <v>0</v>
      </c>
      <c r="R67" s="103">
        <v>0</v>
      </c>
      <c r="S67" s="103">
        <v>0</v>
      </c>
      <c r="T67" s="103">
        <v>0</v>
      </c>
      <c r="U67" s="103">
        <v>0</v>
      </c>
      <c r="V67" s="103">
        <v>0</v>
      </c>
      <c r="W67" s="103">
        <v>0</v>
      </c>
      <c r="X67" s="103">
        <v>0</v>
      </c>
      <c r="Y67" s="103">
        <v>0</v>
      </c>
      <c r="Z67" s="103">
        <v>0</v>
      </c>
      <c r="AA67" s="103">
        <v>0</v>
      </c>
      <c r="AB67" s="103">
        <v>0</v>
      </c>
      <c r="AC67" s="103">
        <v>0</v>
      </c>
      <c r="AD67" s="103">
        <v>0</v>
      </c>
      <c r="AE67" s="103">
        <v>0</v>
      </c>
      <c r="AF67" s="103">
        <v>0</v>
      </c>
      <c r="AG67" s="103">
        <v>0</v>
      </c>
      <c r="AH67" s="103">
        <v>0</v>
      </c>
      <c r="AI67" s="103">
        <v>0</v>
      </c>
      <c r="AJ67" s="103">
        <v>0</v>
      </c>
      <c r="AK67" s="85">
        <v>0</v>
      </c>
      <c r="AL67" s="24">
        <f t="shared" ref="AL67" si="83">SUM(E67:AK67)</f>
        <v>0</v>
      </c>
      <c r="AM67" s="129">
        <f t="shared" si="58"/>
        <v>0</v>
      </c>
      <c r="AN67" s="888">
        <f t="shared" si="59"/>
        <v>0</v>
      </c>
      <c r="AO67" s="888">
        <f t="shared" ref="AO67" si="84">AO25</f>
        <v>0</v>
      </c>
      <c r="AP67" s="888">
        <f t="shared" si="59"/>
        <v>0</v>
      </c>
      <c r="AQ67" s="889">
        <f t="shared" si="59"/>
        <v>1</v>
      </c>
    </row>
    <row r="68" spans="1:43" x14ac:dyDescent="0.3">
      <c r="A68" s="4">
        <f t="shared" ref="A68:B80" si="85">IF(A26="","",A26)</f>
        <v>14</v>
      </c>
      <c r="B68" s="45" t="str">
        <f t="shared" si="85"/>
        <v>Provozní režie</v>
      </c>
      <c r="C68" s="45" t="str">
        <f t="shared" si="82"/>
        <v/>
      </c>
      <c r="D68" s="65" t="str">
        <f t="shared" si="82"/>
        <v/>
      </c>
      <c r="E68" s="84">
        <v>0</v>
      </c>
      <c r="F68" s="103">
        <v>0</v>
      </c>
      <c r="G68" s="103">
        <v>0</v>
      </c>
      <c r="H68" s="103">
        <v>0</v>
      </c>
      <c r="I68" s="103">
        <v>0</v>
      </c>
      <c r="J68" s="103">
        <v>0</v>
      </c>
      <c r="K68" s="103">
        <v>0</v>
      </c>
      <c r="L68" s="103">
        <v>0</v>
      </c>
      <c r="M68" s="103">
        <v>0</v>
      </c>
      <c r="N68" s="103">
        <v>0</v>
      </c>
      <c r="O68" s="103">
        <v>0</v>
      </c>
      <c r="P68" s="103">
        <v>0</v>
      </c>
      <c r="Q68" s="103">
        <v>0</v>
      </c>
      <c r="R68" s="103">
        <v>0</v>
      </c>
      <c r="S68" s="103">
        <v>0</v>
      </c>
      <c r="T68" s="103">
        <v>0</v>
      </c>
      <c r="U68" s="103">
        <v>0</v>
      </c>
      <c r="V68" s="103">
        <v>0</v>
      </c>
      <c r="W68" s="103">
        <v>0</v>
      </c>
      <c r="X68" s="103">
        <v>0</v>
      </c>
      <c r="Y68" s="103">
        <v>0</v>
      </c>
      <c r="Z68" s="103">
        <v>0</v>
      </c>
      <c r="AA68" s="103">
        <v>0</v>
      </c>
      <c r="AB68" s="103">
        <v>0</v>
      </c>
      <c r="AC68" s="103">
        <v>0</v>
      </c>
      <c r="AD68" s="103">
        <v>0</v>
      </c>
      <c r="AE68" s="103">
        <v>0</v>
      </c>
      <c r="AF68" s="103">
        <v>0</v>
      </c>
      <c r="AG68" s="103">
        <v>0</v>
      </c>
      <c r="AH68" s="103">
        <v>0</v>
      </c>
      <c r="AI68" s="103">
        <v>0</v>
      </c>
      <c r="AJ68" s="103">
        <v>0</v>
      </c>
      <c r="AK68" s="85">
        <v>0</v>
      </c>
      <c r="AL68" s="24">
        <f t="shared" si="60"/>
        <v>0</v>
      </c>
      <c r="AM68" s="129">
        <f t="shared" si="58"/>
        <v>0</v>
      </c>
      <c r="AN68" s="888">
        <f t="shared" si="59"/>
        <v>0</v>
      </c>
      <c r="AO68" s="888">
        <f t="shared" ref="AO68" si="86">AO26</f>
        <v>0</v>
      </c>
      <c r="AP68" s="888">
        <f t="shared" si="59"/>
        <v>0</v>
      </c>
      <c r="AQ68" s="889">
        <f t="shared" si="59"/>
        <v>1</v>
      </c>
    </row>
    <row r="69" spans="1:43" x14ac:dyDescent="0.3">
      <c r="A69" s="4">
        <f t="shared" si="85"/>
        <v>15</v>
      </c>
      <c r="B69" s="45" t="str">
        <f t="shared" si="85"/>
        <v>Správní režie</v>
      </c>
      <c r="C69" s="45" t="str">
        <f t="shared" si="82"/>
        <v/>
      </c>
      <c r="D69" s="65" t="str">
        <f t="shared" si="82"/>
        <v/>
      </c>
      <c r="E69" s="84">
        <v>0</v>
      </c>
      <c r="F69" s="103">
        <v>0</v>
      </c>
      <c r="G69" s="103">
        <v>0</v>
      </c>
      <c r="H69" s="103">
        <v>0</v>
      </c>
      <c r="I69" s="103">
        <v>0</v>
      </c>
      <c r="J69" s="103">
        <v>0</v>
      </c>
      <c r="K69" s="103">
        <v>0</v>
      </c>
      <c r="L69" s="103">
        <v>0</v>
      </c>
      <c r="M69" s="103">
        <v>0</v>
      </c>
      <c r="N69" s="103">
        <v>0</v>
      </c>
      <c r="O69" s="103">
        <v>0</v>
      </c>
      <c r="P69" s="103">
        <v>0</v>
      </c>
      <c r="Q69" s="103">
        <v>0</v>
      </c>
      <c r="R69" s="103">
        <v>0</v>
      </c>
      <c r="S69" s="103">
        <v>0</v>
      </c>
      <c r="T69" s="103">
        <v>0</v>
      </c>
      <c r="U69" s="103">
        <v>0</v>
      </c>
      <c r="V69" s="103">
        <v>0</v>
      </c>
      <c r="W69" s="103">
        <v>0</v>
      </c>
      <c r="X69" s="103">
        <v>0</v>
      </c>
      <c r="Y69" s="103">
        <v>0</v>
      </c>
      <c r="Z69" s="103">
        <v>0</v>
      </c>
      <c r="AA69" s="103">
        <v>0</v>
      </c>
      <c r="AB69" s="103">
        <v>0</v>
      </c>
      <c r="AC69" s="103">
        <v>0</v>
      </c>
      <c r="AD69" s="103">
        <v>0</v>
      </c>
      <c r="AE69" s="103">
        <v>0</v>
      </c>
      <c r="AF69" s="103">
        <v>0</v>
      </c>
      <c r="AG69" s="103">
        <v>0</v>
      </c>
      <c r="AH69" s="103">
        <v>0</v>
      </c>
      <c r="AI69" s="103">
        <v>0</v>
      </c>
      <c r="AJ69" s="103">
        <v>0</v>
      </c>
      <c r="AK69" s="85">
        <v>0</v>
      </c>
      <c r="AL69" s="24">
        <f t="shared" si="60"/>
        <v>0</v>
      </c>
      <c r="AM69" s="129">
        <f t="shared" si="58"/>
        <v>0</v>
      </c>
      <c r="AN69" s="888">
        <f t="shared" si="59"/>
        <v>0</v>
      </c>
      <c r="AO69" s="888">
        <f t="shared" ref="AO69" si="87">AO27</f>
        <v>0</v>
      </c>
      <c r="AP69" s="888">
        <f t="shared" si="59"/>
        <v>0</v>
      </c>
      <c r="AQ69" s="889">
        <f t="shared" si="59"/>
        <v>1</v>
      </c>
    </row>
    <row r="70" spans="1:43" x14ac:dyDescent="0.3">
      <c r="A70" s="9">
        <f t="shared" si="85"/>
        <v>16</v>
      </c>
      <c r="B70" s="67" t="str">
        <f t="shared" si="85"/>
        <v>Zisk</v>
      </c>
      <c r="C70" s="67" t="str">
        <f t="shared" si="82"/>
        <v/>
      </c>
      <c r="D70" s="68" t="str">
        <f t="shared" si="82"/>
        <v/>
      </c>
      <c r="E70" s="84">
        <v>0</v>
      </c>
      <c r="F70" s="103">
        <v>0</v>
      </c>
      <c r="G70" s="103">
        <v>0</v>
      </c>
      <c r="H70" s="103">
        <v>0</v>
      </c>
      <c r="I70" s="103">
        <v>0</v>
      </c>
      <c r="J70" s="103">
        <v>0</v>
      </c>
      <c r="K70" s="103">
        <v>0</v>
      </c>
      <c r="L70" s="103">
        <v>0</v>
      </c>
      <c r="M70" s="103">
        <v>0</v>
      </c>
      <c r="N70" s="103">
        <v>0</v>
      </c>
      <c r="O70" s="103">
        <v>0</v>
      </c>
      <c r="P70" s="103">
        <v>0</v>
      </c>
      <c r="Q70" s="103">
        <v>0</v>
      </c>
      <c r="R70" s="103">
        <v>0</v>
      </c>
      <c r="S70" s="103">
        <v>0</v>
      </c>
      <c r="T70" s="103">
        <v>0</v>
      </c>
      <c r="U70" s="103">
        <v>0</v>
      </c>
      <c r="V70" s="103">
        <v>0</v>
      </c>
      <c r="W70" s="103">
        <v>0</v>
      </c>
      <c r="X70" s="103">
        <v>0</v>
      </c>
      <c r="Y70" s="103">
        <v>0</v>
      </c>
      <c r="Z70" s="103">
        <v>0</v>
      </c>
      <c r="AA70" s="103">
        <v>0</v>
      </c>
      <c r="AB70" s="103">
        <v>0</v>
      </c>
      <c r="AC70" s="103">
        <v>0</v>
      </c>
      <c r="AD70" s="103">
        <v>0</v>
      </c>
      <c r="AE70" s="103">
        <v>0</v>
      </c>
      <c r="AF70" s="103">
        <v>0</v>
      </c>
      <c r="AG70" s="103">
        <v>0</v>
      </c>
      <c r="AH70" s="103">
        <v>0</v>
      </c>
      <c r="AI70" s="103">
        <v>0</v>
      </c>
      <c r="AJ70" s="103">
        <v>0</v>
      </c>
      <c r="AK70" s="85">
        <v>0</v>
      </c>
      <c r="AL70" s="24">
        <f t="shared" si="60"/>
        <v>0</v>
      </c>
      <c r="AM70" s="129">
        <f t="shared" si="58"/>
        <v>0</v>
      </c>
      <c r="AN70" s="890">
        <f t="shared" si="59"/>
        <v>0</v>
      </c>
      <c r="AO70" s="888">
        <f t="shared" ref="AO70" si="88">AO28</f>
        <v>0</v>
      </c>
      <c r="AP70" s="890">
        <f t="shared" si="59"/>
        <v>0</v>
      </c>
      <c r="AQ70" s="891">
        <f t="shared" si="59"/>
        <v>1</v>
      </c>
    </row>
    <row r="71" spans="1:43" ht="15" thickBot="1" x14ac:dyDescent="0.35">
      <c r="A71" s="5">
        <f t="shared" si="85"/>
        <v>21</v>
      </c>
      <c r="B71" s="69" t="str">
        <f t="shared" si="85"/>
        <v>Doplněná cena [tis.Kč]</v>
      </c>
      <c r="C71" s="69" t="str">
        <f>IF(C29="","",C29)</f>
        <v/>
      </c>
      <c r="D71" s="70"/>
      <c r="E71" s="102">
        <f t="shared" ref="E71:AK71" si="89">SUM(E45:E70)</f>
        <v>0</v>
      </c>
      <c r="F71" s="102">
        <f t="shared" si="89"/>
        <v>0</v>
      </c>
      <c r="G71" s="102">
        <f t="shared" ref="G71:H71" si="90">SUM(G45:G70)</f>
        <v>0</v>
      </c>
      <c r="H71" s="102">
        <f t="shared" si="90"/>
        <v>0</v>
      </c>
      <c r="I71" s="102">
        <f t="shared" si="89"/>
        <v>0</v>
      </c>
      <c r="J71" s="102">
        <f t="shared" si="89"/>
        <v>0</v>
      </c>
      <c r="K71" s="102">
        <f t="shared" si="89"/>
        <v>0</v>
      </c>
      <c r="L71" s="102">
        <f t="shared" si="89"/>
        <v>0</v>
      </c>
      <c r="M71" s="102">
        <f t="shared" si="89"/>
        <v>0</v>
      </c>
      <c r="N71" s="102">
        <f t="shared" si="89"/>
        <v>0</v>
      </c>
      <c r="O71" s="102">
        <f t="shared" si="89"/>
        <v>0</v>
      </c>
      <c r="P71" s="102">
        <f t="shared" si="89"/>
        <v>0</v>
      </c>
      <c r="Q71" s="102">
        <f t="shared" si="89"/>
        <v>0</v>
      </c>
      <c r="R71" s="102">
        <f t="shared" si="89"/>
        <v>0</v>
      </c>
      <c r="S71" s="102">
        <f t="shared" si="89"/>
        <v>0</v>
      </c>
      <c r="T71" s="102">
        <f t="shared" si="89"/>
        <v>0</v>
      </c>
      <c r="U71" s="102">
        <f t="shared" si="89"/>
        <v>0</v>
      </c>
      <c r="V71" s="102">
        <f t="shared" si="89"/>
        <v>0</v>
      </c>
      <c r="W71" s="102">
        <f t="shared" si="89"/>
        <v>0</v>
      </c>
      <c r="X71" s="102">
        <f t="shared" si="89"/>
        <v>0</v>
      </c>
      <c r="Y71" s="102">
        <f t="shared" si="89"/>
        <v>0</v>
      </c>
      <c r="Z71" s="102">
        <f t="shared" si="89"/>
        <v>0</v>
      </c>
      <c r="AA71" s="102">
        <f t="shared" si="89"/>
        <v>0</v>
      </c>
      <c r="AB71" s="102">
        <f t="shared" si="89"/>
        <v>0</v>
      </c>
      <c r="AC71" s="102">
        <f t="shared" si="89"/>
        <v>0</v>
      </c>
      <c r="AD71" s="102">
        <f t="shared" si="89"/>
        <v>0</v>
      </c>
      <c r="AE71" s="102">
        <f t="shared" si="89"/>
        <v>0</v>
      </c>
      <c r="AF71" s="102">
        <f t="shared" si="89"/>
        <v>0</v>
      </c>
      <c r="AG71" s="102">
        <f t="shared" si="89"/>
        <v>0</v>
      </c>
      <c r="AH71" s="102">
        <f t="shared" si="89"/>
        <v>0</v>
      </c>
      <c r="AI71" s="102">
        <f t="shared" si="89"/>
        <v>0</v>
      </c>
      <c r="AJ71" s="102">
        <f t="shared" si="89"/>
        <v>0</v>
      </c>
      <c r="AK71" s="102">
        <f t="shared" si="89"/>
        <v>0</v>
      </c>
      <c r="AL71" s="86">
        <f t="shared" ref="AL71:AL79" si="91">SUM(E71:AK71)</f>
        <v>0</v>
      </c>
      <c r="AM71" s="127">
        <f t="shared" si="58"/>
        <v>0</v>
      </c>
      <c r="AN71" s="933">
        <f>SUMPRODUCT($AL45:$AL70,AN45:AN70)</f>
        <v>0</v>
      </c>
      <c r="AO71" s="933">
        <f>SUMPRODUCT($AL45:$AL70,AO45:AO70)</f>
        <v>0</v>
      </c>
      <c r="AP71" s="933">
        <f>SUMPRODUCT($AL45:$AL70,AP45:AP70)</f>
        <v>0</v>
      </c>
      <c r="AQ71" s="913">
        <f>SUMPRODUCT($AL45:$AL70,AQ45:AQ70)</f>
        <v>0</v>
      </c>
    </row>
    <row r="72" spans="1:43" hidden="1" x14ac:dyDescent="0.3">
      <c r="A72" s="525"/>
      <c r="B72" s="526"/>
      <c r="C72" s="526"/>
      <c r="D72" s="528"/>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30"/>
      <c r="AM72" s="531"/>
      <c r="AN72" s="894"/>
      <c r="AO72" s="894"/>
      <c r="AP72" s="894"/>
      <c r="AQ72" s="944"/>
    </row>
    <row r="73" spans="1:43" hidden="1" x14ac:dyDescent="0.3">
      <c r="A73" s="535"/>
      <c r="B73" s="536"/>
      <c r="C73" s="536"/>
      <c r="D73" s="538"/>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7"/>
      <c r="AL73" s="540"/>
      <c r="AM73" s="541"/>
      <c r="AN73" s="896"/>
      <c r="AO73" s="896"/>
      <c r="AP73" s="896"/>
      <c r="AQ73" s="945"/>
    </row>
    <row r="74" spans="1:43" hidden="1" x14ac:dyDescent="0.3">
      <c r="A74" s="535"/>
      <c r="B74" s="536"/>
      <c r="C74" s="536"/>
      <c r="D74" s="538"/>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40"/>
      <c r="AM74" s="541"/>
      <c r="AN74" s="896"/>
      <c r="AO74" s="896"/>
      <c r="AP74" s="896"/>
      <c r="AQ74" s="945"/>
    </row>
    <row r="75" spans="1:43" hidden="1" x14ac:dyDescent="0.3">
      <c r="A75" s="535"/>
      <c r="B75" s="536"/>
      <c r="C75" s="536"/>
      <c r="D75" s="538"/>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40"/>
      <c r="AM75" s="541"/>
      <c r="AN75" s="896"/>
      <c r="AO75" s="896"/>
      <c r="AP75" s="896"/>
      <c r="AQ75" s="945"/>
    </row>
    <row r="76" spans="1:43" hidden="1" x14ac:dyDescent="0.3">
      <c r="A76" s="535"/>
      <c r="B76" s="536"/>
      <c r="C76" s="544"/>
      <c r="D76" s="224"/>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40"/>
      <c r="AM76" s="541"/>
      <c r="AN76" s="896"/>
      <c r="AO76" s="896"/>
      <c r="AP76" s="896"/>
      <c r="AQ76" s="945"/>
    </row>
    <row r="77" spans="1:43"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945"/>
    </row>
    <row r="78" spans="1:43"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52"/>
      <c r="AN78" s="898"/>
      <c r="AO78" s="898"/>
      <c r="AP78" s="898"/>
      <c r="AQ78" s="946"/>
    </row>
    <row r="79" spans="1:43" ht="15" x14ac:dyDescent="0.35">
      <c r="A79" s="9">
        <f t="shared" si="85"/>
        <v>26</v>
      </c>
      <c r="B79" s="67" t="str">
        <f t="shared" si="85"/>
        <v>Výchozí dopravní výkon [tis.vlkm]</v>
      </c>
      <c r="C79" s="67"/>
      <c r="D79" s="203" t="s">
        <v>62</v>
      </c>
      <c r="E79" s="109">
        <f>'Provoz výchozí'!C15+'Provoz opční 1'!C15+'Provoz opční 2'!C15</f>
        <v>41941.396164383565</v>
      </c>
      <c r="F79" s="109">
        <f>'Provoz výchozí'!D15+'Provoz opční 1'!D15+'Provoz opční 2'!D15</f>
        <v>422035.29890410963</v>
      </c>
      <c r="G79" s="109">
        <f>'Provoz výchozí'!E15+'Provoz opční 1'!E15+'Provoz opční 2'!E15</f>
        <v>822024.64328767126</v>
      </c>
      <c r="H79" s="109">
        <f>'Provoz výchozí'!F15+'Provoz opční 1'!F15+'Provoz opční 2'!F15</f>
        <v>125356.20383561644</v>
      </c>
      <c r="I79" s="109">
        <f>'Provoz výchozí'!G15+'Provoz opční 1'!G15+'Provoz opční 2'!G15</f>
        <v>2859688.4</v>
      </c>
      <c r="J79" s="109">
        <f>'Provoz výchozí'!H15+'Provoz opční 1'!H15+'Provoz opční 2'!H15</f>
        <v>3406360.4</v>
      </c>
      <c r="K79" s="109">
        <f>'Provoz výchozí'!I15+'Provoz opční 1'!I15+'Provoz opční 2'!I15</f>
        <v>4453710.0999999996</v>
      </c>
      <c r="L79" s="109">
        <f>'Provoz výchozí'!J15+'Provoz opční 1'!J15+'Provoz opční 2'!J15</f>
        <v>4840556.2</v>
      </c>
      <c r="M79" s="109">
        <f>'Provoz výchozí'!K15+'Provoz opční 1'!K15+'Provoz opční 2'!K15</f>
        <v>4840556.2</v>
      </c>
      <c r="N79" s="109">
        <f>'Provoz výchozí'!L15+'Provoz opční 1'!L15+'Provoz opční 2'!L15</f>
        <v>4840556.2</v>
      </c>
      <c r="O79" s="109">
        <f>'Provoz výchozí'!M15+'Provoz opční 1'!M15+'Provoz opční 2'!M15</f>
        <v>4840556.2</v>
      </c>
      <c r="P79" s="109">
        <f>'Provoz výchozí'!N15+'Provoz opční 1'!N15+'Provoz opční 2'!N15</f>
        <v>4840556.2</v>
      </c>
      <c r="Q79" s="109">
        <f>'Provoz výchozí'!O15+'Provoz opční 1'!O15+'Provoz opční 2'!O15</f>
        <v>4840556.2</v>
      </c>
      <c r="R79" s="109">
        <f>'Provoz výchozí'!P15+'Provoz opční 1'!P15+'Provoz opční 2'!P15</f>
        <v>4840556.2</v>
      </c>
      <c r="S79" s="109">
        <f>'Provoz výchozí'!Q15+'Provoz opční 1'!Q15+'Provoz opční 2'!Q15</f>
        <v>4840556.2</v>
      </c>
      <c r="T79" s="109">
        <f>'Provoz výchozí'!R15+'Provoz opční 1'!R15+'Provoz opční 2'!R15</f>
        <v>4840556.2</v>
      </c>
      <c r="U79" s="109">
        <f>'Provoz výchozí'!S15+'Provoz opční 1'!S15+'Provoz opční 2'!S15</f>
        <v>4840556.2</v>
      </c>
      <c r="V79" s="109">
        <f>'Provoz výchozí'!T15+'Provoz opční 1'!T15+'Provoz opční 2'!T15</f>
        <v>4840556.2</v>
      </c>
      <c r="W79" s="109">
        <f>'Provoz výchozí'!U15+'Provoz opční 1'!U15+'Provoz opční 2'!U15</f>
        <v>4840556.2</v>
      </c>
      <c r="X79" s="109">
        <f>'Provoz výchozí'!V15+'Provoz opční 1'!V15+'Provoz opční 2'!V15</f>
        <v>4840556.2</v>
      </c>
      <c r="Y79" s="109">
        <f>'Provoz výchozí'!W15+'Provoz opční 1'!W15+'Provoz opční 2'!W15</f>
        <v>4840556.2</v>
      </c>
      <c r="Z79" s="109">
        <f>'Provoz výchozí'!X15+'Provoz opční 1'!X15+'Provoz opční 2'!X15</f>
        <v>4840556.2</v>
      </c>
      <c r="AA79" s="109">
        <f>'Provoz výchozí'!Y15+'Provoz opční 1'!Y15+'Provoz opční 2'!Y15</f>
        <v>4840556.2</v>
      </c>
      <c r="AB79" s="109">
        <f>'Provoz výchozí'!Z15+'Provoz opční 1'!Z15+'Provoz opční 2'!Z15</f>
        <v>4840556.2</v>
      </c>
      <c r="AC79" s="109">
        <f>'Provoz výchozí'!AA15+'Provoz opční 1'!AA15+'Provoz opční 2'!AA15</f>
        <v>4840556.2</v>
      </c>
      <c r="AD79" s="109">
        <f>'Provoz výchozí'!AB15+'Provoz opční 1'!AB15+'Provoz opční 2'!AB15</f>
        <v>4840556.2</v>
      </c>
      <c r="AE79" s="109">
        <f>'Provoz výchozí'!AC15+'Provoz opční 1'!AC15+'Provoz opční 2'!AC15</f>
        <v>4840556.2</v>
      </c>
      <c r="AF79" s="109">
        <f>'Provoz výchozí'!AD15+'Provoz opční 1'!AD15+'Provoz opční 2'!AD15</f>
        <v>4840556.2</v>
      </c>
      <c r="AG79" s="109">
        <f>'Provoz výchozí'!AE15+'Provoz opční 1'!AE15+'Provoz opční 2'!AE15</f>
        <v>4840556.2</v>
      </c>
      <c r="AH79" s="109">
        <f>'Provoz výchozí'!AF15+'Provoz opční 1'!AF15+'Provoz opční 2'!AF15</f>
        <v>4840556.2</v>
      </c>
      <c r="AI79" s="109">
        <f>'Provoz výchozí'!AG15+'Provoz opční 1'!AG15+'Provoz opční 2'!AG15</f>
        <v>4840556.2</v>
      </c>
      <c r="AJ79" s="109">
        <f>'Provoz výchozí'!AH15+'Provoz opční 1'!AH15+'Provoz opční 2'!AH15</f>
        <v>4840556.2</v>
      </c>
      <c r="AK79" s="109">
        <f>'Provoz výchozí'!AI15+'Provoz opční 1'!AI15+'Provoz opční 2'!AI15</f>
        <v>4840556.2</v>
      </c>
      <c r="AL79" s="48">
        <f t="shared" si="91"/>
        <v>137985577.64219183</v>
      </c>
      <c r="AM79" s="420" t="s">
        <v>134</v>
      </c>
      <c r="AN79" s="900">
        <f>$AL79</f>
        <v>137985577.64219183</v>
      </c>
      <c r="AO79" s="900">
        <f>$AL79</f>
        <v>137985577.64219183</v>
      </c>
      <c r="AP79" s="900">
        <f t="shared" ref="AP79:AQ79" si="92">$AL79</f>
        <v>137985577.64219183</v>
      </c>
      <c r="AQ79" s="901">
        <f t="shared" si="92"/>
        <v>137985577.64219183</v>
      </c>
    </row>
    <row r="80" spans="1:43" ht="15" thickBot="1" x14ac:dyDescent="0.35">
      <c r="A80" s="5">
        <f t="shared" si="85"/>
        <v>27</v>
      </c>
      <c r="B80" s="69" t="str">
        <f t="shared" si="85"/>
        <v>Doplněná jednotková cena [Kč/vlkm]</v>
      </c>
      <c r="C80" s="69"/>
      <c r="D80" s="70"/>
      <c r="E80" s="105">
        <f t="shared" ref="E80:AQ80" si="93">IFERROR(E71/E79,0)</f>
        <v>0</v>
      </c>
      <c r="F80" s="105">
        <f t="shared" si="93"/>
        <v>0</v>
      </c>
      <c r="G80" s="105">
        <f t="shared" ref="G80:H80" si="94">IFERROR(G71/G79,0)</f>
        <v>0</v>
      </c>
      <c r="H80" s="105">
        <f t="shared" si="94"/>
        <v>0</v>
      </c>
      <c r="I80" s="105">
        <f t="shared" si="93"/>
        <v>0</v>
      </c>
      <c r="J80" s="105">
        <f t="shared" si="93"/>
        <v>0</v>
      </c>
      <c r="K80" s="105">
        <f t="shared" si="93"/>
        <v>0</v>
      </c>
      <c r="L80" s="105">
        <f t="shared" si="93"/>
        <v>0</v>
      </c>
      <c r="M80" s="105">
        <f t="shared" si="93"/>
        <v>0</v>
      </c>
      <c r="N80" s="105">
        <f t="shared" si="93"/>
        <v>0</v>
      </c>
      <c r="O80" s="105">
        <f t="shared" si="93"/>
        <v>0</v>
      </c>
      <c r="P80" s="105">
        <f t="shared" si="93"/>
        <v>0</v>
      </c>
      <c r="Q80" s="105">
        <f t="shared" si="93"/>
        <v>0</v>
      </c>
      <c r="R80" s="105">
        <f t="shared" si="93"/>
        <v>0</v>
      </c>
      <c r="S80" s="105">
        <f t="shared" si="93"/>
        <v>0</v>
      </c>
      <c r="T80" s="105">
        <f t="shared" si="93"/>
        <v>0</v>
      </c>
      <c r="U80" s="105">
        <f t="shared" si="93"/>
        <v>0</v>
      </c>
      <c r="V80" s="105">
        <f t="shared" si="93"/>
        <v>0</v>
      </c>
      <c r="W80" s="105">
        <f t="shared" si="93"/>
        <v>0</v>
      </c>
      <c r="X80" s="105">
        <f t="shared" si="93"/>
        <v>0</v>
      </c>
      <c r="Y80" s="105">
        <f t="shared" si="93"/>
        <v>0</v>
      </c>
      <c r="Z80" s="105">
        <f t="shared" si="93"/>
        <v>0</v>
      </c>
      <c r="AA80" s="105">
        <f t="shared" si="93"/>
        <v>0</v>
      </c>
      <c r="AB80" s="105">
        <f t="shared" si="93"/>
        <v>0</v>
      </c>
      <c r="AC80" s="105">
        <f t="shared" si="93"/>
        <v>0</v>
      </c>
      <c r="AD80" s="105">
        <f t="shared" si="93"/>
        <v>0</v>
      </c>
      <c r="AE80" s="105">
        <f t="shared" si="93"/>
        <v>0</v>
      </c>
      <c r="AF80" s="105">
        <f t="shared" si="93"/>
        <v>0</v>
      </c>
      <c r="AG80" s="105">
        <f t="shared" si="93"/>
        <v>0</v>
      </c>
      <c r="AH80" s="105">
        <f t="shared" si="93"/>
        <v>0</v>
      </c>
      <c r="AI80" s="105">
        <f t="shared" si="93"/>
        <v>0</v>
      </c>
      <c r="AJ80" s="105">
        <f t="shared" si="93"/>
        <v>0</v>
      </c>
      <c r="AK80" s="105">
        <f t="shared" si="93"/>
        <v>0</v>
      </c>
      <c r="AL80" s="111">
        <f t="shared" si="93"/>
        <v>0</v>
      </c>
      <c r="AM80" s="393" t="s">
        <v>134</v>
      </c>
      <c r="AN80" s="902">
        <f t="shared" si="93"/>
        <v>0</v>
      </c>
      <c r="AO80" s="902">
        <f t="shared" si="93"/>
        <v>0</v>
      </c>
      <c r="AP80" s="902">
        <f t="shared" si="93"/>
        <v>0</v>
      </c>
      <c r="AQ80" s="903">
        <f t="shared" si="93"/>
        <v>0</v>
      </c>
    </row>
    <row r="81" spans="1:43" hidden="1" x14ac:dyDescent="0.3">
      <c r="A81" s="269">
        <v>28</v>
      </c>
      <c r="B81" s="270" t="str">
        <f>B39</f>
        <v>Doplněná jednotková cena za jednotku [Kč/vlkm]</v>
      </c>
      <c r="C81" s="270"/>
      <c r="D81" s="27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258"/>
      <c r="AM81" s="259"/>
      <c r="AN81" s="939"/>
      <c r="AO81" s="939"/>
      <c r="AP81" s="939"/>
      <c r="AQ81" s="940"/>
    </row>
    <row r="82" spans="1:43" ht="15" hidden="1" thickBot="1" x14ac:dyDescent="0.35">
      <c r="A82" s="272">
        <v>29</v>
      </c>
      <c r="B82" s="273" t="str">
        <f>B40</f>
        <v>Doplněná jednotková cena za soupravu [Kč/vlkm]</v>
      </c>
      <c r="C82" s="274"/>
      <c r="D82" s="275"/>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8"/>
      <c r="AM82" s="262"/>
      <c r="AN82" s="941"/>
      <c r="AO82" s="941"/>
      <c r="AP82" s="941"/>
      <c r="AQ82" s="942"/>
    </row>
    <row r="83" spans="1:43" hidden="1" x14ac:dyDescent="0.3">
      <c r="AN83" s="916"/>
      <c r="AO83" s="916"/>
      <c r="AP83" s="916"/>
      <c r="AQ83" s="916"/>
    </row>
    <row r="84" spans="1:43" ht="15" thickBot="1" x14ac:dyDescent="0.35">
      <c r="C84" s="77"/>
      <c r="D84" s="79"/>
      <c r="AL84" s="95"/>
      <c r="AN84" s="916"/>
      <c r="AO84" s="916"/>
      <c r="AP84" s="916"/>
      <c r="AQ84" s="916"/>
    </row>
    <row r="85" spans="1:43" x14ac:dyDescent="0.3">
      <c r="A85" s="138" t="str">
        <f>A1</f>
        <v>Doplněk Výchozího finančního modelu</v>
      </c>
      <c r="B85" s="139"/>
      <c r="C85" s="139"/>
      <c r="D85" s="140"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98"/>
      <c r="AN85" s="1017" t="s">
        <v>77</v>
      </c>
      <c r="AO85" s="1018"/>
      <c r="AP85" s="1018"/>
      <c r="AQ85" s="1019"/>
    </row>
    <row r="86" spans="1:43" ht="15" thickBot="1" x14ac:dyDescent="0.35">
      <c r="A86" s="6" t="str">
        <f>A2</f>
        <v>Cenová úroveň pro Kalendářní rok [tis.Kč]</v>
      </c>
      <c r="B86" s="60"/>
      <c r="C86" s="40"/>
      <c r="D86" s="61"/>
      <c r="E86" s="7" t="str">
        <f>E2</f>
        <v>XII/29</v>
      </c>
      <c r="F86" s="7" t="str">
        <f t="shared" ref="F86:AK86" si="95">F2</f>
        <v>I-VI/30</v>
      </c>
      <c r="G86" s="7" t="str">
        <f t="shared" si="95"/>
        <v>VI-XII/30</v>
      </c>
      <c r="H86" s="7" t="str">
        <f t="shared" si="95"/>
        <v>XII/30</v>
      </c>
      <c r="I86" s="7">
        <f t="shared" si="95"/>
        <v>2031</v>
      </c>
      <c r="J86" s="7">
        <f t="shared" si="95"/>
        <v>2032</v>
      </c>
      <c r="K86" s="7">
        <f t="shared" si="95"/>
        <v>2033</v>
      </c>
      <c r="L86" s="7">
        <f t="shared" si="95"/>
        <v>2034</v>
      </c>
      <c r="M86" s="7">
        <f t="shared" si="95"/>
        <v>2035</v>
      </c>
      <c r="N86" s="7">
        <f t="shared" si="95"/>
        <v>2036</v>
      </c>
      <c r="O86" s="7">
        <f t="shared" si="95"/>
        <v>2037</v>
      </c>
      <c r="P86" s="7">
        <f t="shared" si="95"/>
        <v>2038</v>
      </c>
      <c r="Q86" s="7">
        <f t="shared" si="95"/>
        <v>2039</v>
      </c>
      <c r="R86" s="7">
        <f t="shared" si="95"/>
        <v>2040</v>
      </c>
      <c r="S86" s="7">
        <f t="shared" si="95"/>
        <v>2041</v>
      </c>
      <c r="T86" s="7">
        <f t="shared" si="95"/>
        <v>2042</v>
      </c>
      <c r="U86" s="7">
        <f t="shared" si="95"/>
        <v>2043</v>
      </c>
      <c r="V86" s="7">
        <f t="shared" si="95"/>
        <v>2044</v>
      </c>
      <c r="W86" s="7">
        <f t="shared" si="95"/>
        <v>2045</v>
      </c>
      <c r="X86" s="7">
        <f t="shared" si="95"/>
        <v>2046</v>
      </c>
      <c r="Y86" s="7">
        <f t="shared" si="95"/>
        <v>2047</v>
      </c>
      <c r="Z86" s="7">
        <f t="shared" si="95"/>
        <v>2048</v>
      </c>
      <c r="AA86" s="7">
        <f t="shared" si="95"/>
        <v>2049</v>
      </c>
      <c r="AB86" s="7">
        <f t="shared" si="95"/>
        <v>2050</v>
      </c>
      <c r="AC86" s="7">
        <f t="shared" si="95"/>
        <v>2051</v>
      </c>
      <c r="AD86" s="7">
        <f t="shared" si="95"/>
        <v>2052</v>
      </c>
      <c r="AE86" s="7">
        <f t="shared" si="95"/>
        <v>2053</v>
      </c>
      <c r="AF86" s="7">
        <f t="shared" si="95"/>
        <v>2054</v>
      </c>
      <c r="AG86" s="7">
        <f t="shared" si="95"/>
        <v>2055</v>
      </c>
      <c r="AH86" s="7">
        <f t="shared" si="95"/>
        <v>2056</v>
      </c>
      <c r="AI86" s="7">
        <f t="shared" si="95"/>
        <v>2057</v>
      </c>
      <c r="AJ86" s="7">
        <f t="shared" si="95"/>
        <v>2058</v>
      </c>
      <c r="AK86" s="7">
        <f t="shared" si="95"/>
        <v>2059</v>
      </c>
      <c r="AL86" s="99" t="s">
        <v>78</v>
      </c>
      <c r="AM86" s="100" t="s">
        <v>79</v>
      </c>
      <c r="AN86" s="884" t="s">
        <v>80</v>
      </c>
      <c r="AO86" s="884" t="s">
        <v>81</v>
      </c>
      <c r="AP86" s="884" t="s">
        <v>82</v>
      </c>
      <c r="AQ86" s="885" t="s">
        <v>83</v>
      </c>
    </row>
    <row r="87" spans="1:43" ht="15" thickTop="1" x14ac:dyDescent="0.3">
      <c r="A87" s="3">
        <f t="shared" ref="A87:D108" si="96">IF(A45="","",A45)</f>
        <v>1</v>
      </c>
      <c r="B87" s="44" t="str">
        <f t="shared" si="96"/>
        <v>Trakční energie a palivo</v>
      </c>
      <c r="C87" s="62">
        <f t="shared" si="96"/>
        <v>1.1000000000000001</v>
      </c>
      <c r="D87" s="63" t="str">
        <f t="shared" si="96"/>
        <v>Elektrická energie</v>
      </c>
      <c r="E87" s="82">
        <v>0</v>
      </c>
      <c r="F87" s="50">
        <v>0</v>
      </c>
      <c r="G87" s="50">
        <v>0</v>
      </c>
      <c r="H87" s="50">
        <v>0</v>
      </c>
      <c r="I87" s="50">
        <v>0</v>
      </c>
      <c r="J87" s="50">
        <v>0</v>
      </c>
      <c r="K87" s="50">
        <v>0</v>
      </c>
      <c r="L87" s="50">
        <v>0</v>
      </c>
      <c r="M87" s="50">
        <v>0</v>
      </c>
      <c r="N87" s="50">
        <v>0</v>
      </c>
      <c r="O87" s="50">
        <v>0</v>
      </c>
      <c r="P87" s="50">
        <v>0</v>
      </c>
      <c r="Q87" s="50">
        <v>0</v>
      </c>
      <c r="R87" s="50">
        <v>0</v>
      </c>
      <c r="S87" s="50">
        <v>0</v>
      </c>
      <c r="T87" s="50">
        <v>0</v>
      </c>
      <c r="U87" s="50">
        <v>0</v>
      </c>
      <c r="V87" s="50">
        <v>0</v>
      </c>
      <c r="W87" s="50">
        <v>0</v>
      </c>
      <c r="X87" s="50">
        <v>0</v>
      </c>
      <c r="Y87" s="50">
        <v>0</v>
      </c>
      <c r="Z87" s="50">
        <v>0</v>
      </c>
      <c r="AA87" s="50">
        <v>0</v>
      </c>
      <c r="AB87" s="50">
        <v>0</v>
      </c>
      <c r="AC87" s="50">
        <v>0</v>
      </c>
      <c r="AD87" s="50">
        <v>0</v>
      </c>
      <c r="AE87" s="50">
        <v>0</v>
      </c>
      <c r="AF87" s="50">
        <v>0</v>
      </c>
      <c r="AG87" s="50">
        <v>0</v>
      </c>
      <c r="AH87" s="50">
        <v>0</v>
      </c>
      <c r="AI87" s="50">
        <v>0</v>
      </c>
      <c r="AJ87" s="50">
        <v>0</v>
      </c>
      <c r="AK87" s="83">
        <v>0</v>
      </c>
      <c r="AL87" s="20">
        <f>SUM(E87:AK87)</f>
        <v>0</v>
      </c>
      <c r="AM87" s="128">
        <f t="shared" ref="AM87:AM113" si="97">IFERROR(SUMPRODUCT(E87:AK87,E$121:AK$121)/SUM(E$121:AK$121),0)</f>
        <v>0</v>
      </c>
      <c r="AN87" s="886">
        <f t="shared" ref="AN87:AQ112" si="98">AN3</f>
        <v>0</v>
      </c>
      <c r="AO87" s="886">
        <f t="shared" si="98"/>
        <v>0</v>
      </c>
      <c r="AP87" s="886">
        <f t="shared" si="98"/>
        <v>0</v>
      </c>
      <c r="AQ87" s="887">
        <f t="shared" si="98"/>
        <v>1</v>
      </c>
    </row>
    <row r="88" spans="1:43" x14ac:dyDescent="0.3">
      <c r="A88" s="4" t="str">
        <f t="shared" si="96"/>
        <v/>
      </c>
      <c r="B88" s="45" t="str">
        <f t="shared" si="96"/>
        <v/>
      </c>
      <c r="C88" s="64">
        <f t="shared" si="96"/>
        <v>1.2</v>
      </c>
      <c r="D88" s="65" t="str">
        <f t="shared" si="96"/>
        <v>Motorová nafta</v>
      </c>
      <c r="E88" s="84">
        <v>0</v>
      </c>
      <c r="F88" s="103">
        <v>0</v>
      </c>
      <c r="G88" s="103">
        <v>0</v>
      </c>
      <c r="H88" s="103">
        <v>0</v>
      </c>
      <c r="I88" s="103">
        <v>0</v>
      </c>
      <c r="J88" s="103">
        <v>0</v>
      </c>
      <c r="K88" s="103">
        <v>0</v>
      </c>
      <c r="L88" s="103">
        <v>0</v>
      </c>
      <c r="M88" s="103">
        <v>0</v>
      </c>
      <c r="N88" s="103">
        <v>0</v>
      </c>
      <c r="O88" s="103">
        <v>0</v>
      </c>
      <c r="P88" s="103">
        <v>0</v>
      </c>
      <c r="Q88" s="103">
        <v>0</v>
      </c>
      <c r="R88" s="103">
        <v>0</v>
      </c>
      <c r="S88" s="103">
        <v>0</v>
      </c>
      <c r="T88" s="103">
        <v>0</v>
      </c>
      <c r="U88" s="103">
        <v>0</v>
      </c>
      <c r="V88" s="103">
        <v>0</v>
      </c>
      <c r="W88" s="103">
        <v>0</v>
      </c>
      <c r="X88" s="103">
        <v>0</v>
      </c>
      <c r="Y88" s="103">
        <v>0</v>
      </c>
      <c r="Z88" s="103">
        <v>0</v>
      </c>
      <c r="AA88" s="103">
        <v>0</v>
      </c>
      <c r="AB88" s="103">
        <v>0</v>
      </c>
      <c r="AC88" s="103">
        <v>0</v>
      </c>
      <c r="AD88" s="103">
        <v>0</v>
      </c>
      <c r="AE88" s="103">
        <v>0</v>
      </c>
      <c r="AF88" s="103">
        <v>0</v>
      </c>
      <c r="AG88" s="103">
        <v>0</v>
      </c>
      <c r="AH88" s="103">
        <v>0</v>
      </c>
      <c r="AI88" s="103">
        <v>0</v>
      </c>
      <c r="AJ88" s="103">
        <v>0</v>
      </c>
      <c r="AK88" s="85">
        <v>0</v>
      </c>
      <c r="AL88" s="24">
        <f t="shared" ref="AL88:AL112" si="99">SUM(E88:AK88)</f>
        <v>0</v>
      </c>
      <c r="AM88" s="129">
        <f t="shared" si="97"/>
        <v>0</v>
      </c>
      <c r="AN88" s="888">
        <f t="shared" si="98"/>
        <v>0</v>
      </c>
      <c r="AO88" s="888">
        <f t="shared" ref="AO88" si="100">AO4</f>
        <v>0</v>
      </c>
      <c r="AP88" s="888">
        <f t="shared" si="98"/>
        <v>0</v>
      </c>
      <c r="AQ88" s="889">
        <f t="shared" si="98"/>
        <v>1</v>
      </c>
    </row>
    <row r="89" spans="1:43" x14ac:dyDescent="0.3">
      <c r="A89" s="4">
        <f t="shared" si="96"/>
        <v>2</v>
      </c>
      <c r="B89" s="45" t="str">
        <f t="shared" si="96"/>
        <v>Netrakční energie a palivo</v>
      </c>
      <c r="C89" s="64" t="str">
        <f t="shared" si="96"/>
        <v/>
      </c>
      <c r="D89" s="65" t="str">
        <f t="shared" si="96"/>
        <v/>
      </c>
      <c r="E89" s="84">
        <v>0</v>
      </c>
      <c r="F89" s="103">
        <v>0</v>
      </c>
      <c r="G89" s="103">
        <v>0</v>
      </c>
      <c r="H89" s="103">
        <v>0</v>
      </c>
      <c r="I89" s="103">
        <v>0</v>
      </c>
      <c r="J89" s="103">
        <v>0</v>
      </c>
      <c r="K89" s="103">
        <v>0</v>
      </c>
      <c r="L89" s="103">
        <v>0</v>
      </c>
      <c r="M89" s="103">
        <v>0</v>
      </c>
      <c r="N89" s="103">
        <v>0</v>
      </c>
      <c r="O89" s="103">
        <v>0</v>
      </c>
      <c r="P89" s="103">
        <v>0</v>
      </c>
      <c r="Q89" s="103">
        <v>0</v>
      </c>
      <c r="R89" s="103">
        <v>0</v>
      </c>
      <c r="S89" s="103">
        <v>0</v>
      </c>
      <c r="T89" s="103">
        <v>0</v>
      </c>
      <c r="U89" s="103">
        <v>0</v>
      </c>
      <c r="V89" s="103">
        <v>0</v>
      </c>
      <c r="W89" s="103">
        <v>0</v>
      </c>
      <c r="X89" s="103">
        <v>0</v>
      </c>
      <c r="Y89" s="103">
        <v>0</v>
      </c>
      <c r="Z89" s="103">
        <v>0</v>
      </c>
      <c r="AA89" s="103">
        <v>0</v>
      </c>
      <c r="AB89" s="103">
        <v>0</v>
      </c>
      <c r="AC89" s="103">
        <v>0</v>
      </c>
      <c r="AD89" s="103">
        <v>0</v>
      </c>
      <c r="AE89" s="103">
        <v>0</v>
      </c>
      <c r="AF89" s="103">
        <v>0</v>
      </c>
      <c r="AG89" s="103">
        <v>0</v>
      </c>
      <c r="AH89" s="103">
        <v>0</v>
      </c>
      <c r="AI89" s="103">
        <v>0</v>
      </c>
      <c r="AJ89" s="103">
        <v>0</v>
      </c>
      <c r="AK89" s="85">
        <v>0</v>
      </c>
      <c r="AL89" s="24">
        <f t="shared" si="99"/>
        <v>0</v>
      </c>
      <c r="AM89" s="129">
        <f t="shared" si="97"/>
        <v>0</v>
      </c>
      <c r="AN89" s="888">
        <f t="shared" si="98"/>
        <v>0</v>
      </c>
      <c r="AO89" s="888">
        <f t="shared" ref="AO89" si="101">AO5</f>
        <v>0</v>
      </c>
      <c r="AP89" s="888">
        <f t="shared" si="98"/>
        <v>0</v>
      </c>
      <c r="AQ89" s="889">
        <f t="shared" si="98"/>
        <v>1</v>
      </c>
    </row>
    <row r="90" spans="1:43" x14ac:dyDescent="0.3">
      <c r="A90" s="4">
        <f t="shared" si="96"/>
        <v>3</v>
      </c>
      <c r="B90" s="45" t="str">
        <f t="shared" si="96"/>
        <v>Přímý materiál</v>
      </c>
      <c r="C90" s="64" t="str">
        <f t="shared" si="96"/>
        <v/>
      </c>
      <c r="D90" s="65" t="str">
        <f t="shared" si="96"/>
        <v/>
      </c>
      <c r="E90" s="84">
        <v>0</v>
      </c>
      <c r="F90" s="103">
        <v>0</v>
      </c>
      <c r="G90" s="103">
        <v>0</v>
      </c>
      <c r="H90" s="103">
        <v>0</v>
      </c>
      <c r="I90" s="103">
        <v>0</v>
      </c>
      <c r="J90" s="103">
        <v>0</v>
      </c>
      <c r="K90" s="103">
        <v>0</v>
      </c>
      <c r="L90" s="103">
        <v>0</v>
      </c>
      <c r="M90" s="103">
        <v>0</v>
      </c>
      <c r="N90" s="103">
        <v>0</v>
      </c>
      <c r="O90" s="103">
        <v>0</v>
      </c>
      <c r="P90" s="103">
        <v>0</v>
      </c>
      <c r="Q90" s="103">
        <v>0</v>
      </c>
      <c r="R90" s="103">
        <v>0</v>
      </c>
      <c r="S90" s="103">
        <v>0</v>
      </c>
      <c r="T90" s="103">
        <v>0</v>
      </c>
      <c r="U90" s="103">
        <v>0</v>
      </c>
      <c r="V90" s="103">
        <v>0</v>
      </c>
      <c r="W90" s="103">
        <v>0</v>
      </c>
      <c r="X90" s="103">
        <v>0</v>
      </c>
      <c r="Y90" s="103">
        <v>0</v>
      </c>
      <c r="Z90" s="103">
        <v>0</v>
      </c>
      <c r="AA90" s="103">
        <v>0</v>
      </c>
      <c r="AB90" s="103">
        <v>0</v>
      </c>
      <c r="AC90" s="103">
        <v>0</v>
      </c>
      <c r="AD90" s="103">
        <v>0</v>
      </c>
      <c r="AE90" s="103">
        <v>0</v>
      </c>
      <c r="AF90" s="103">
        <v>0</v>
      </c>
      <c r="AG90" s="103">
        <v>0</v>
      </c>
      <c r="AH90" s="103">
        <v>0</v>
      </c>
      <c r="AI90" s="103">
        <v>0</v>
      </c>
      <c r="AJ90" s="103">
        <v>0</v>
      </c>
      <c r="AK90" s="85">
        <v>0</v>
      </c>
      <c r="AL90" s="24">
        <f t="shared" si="99"/>
        <v>0</v>
      </c>
      <c r="AM90" s="129">
        <f t="shared" si="97"/>
        <v>0</v>
      </c>
      <c r="AN90" s="888">
        <f t="shared" si="98"/>
        <v>0</v>
      </c>
      <c r="AO90" s="888">
        <f t="shared" ref="AO90" si="102">AO6</f>
        <v>0</v>
      </c>
      <c r="AP90" s="888">
        <f t="shared" si="98"/>
        <v>0</v>
      </c>
      <c r="AQ90" s="889">
        <f t="shared" si="98"/>
        <v>1</v>
      </c>
    </row>
    <row r="91" spans="1:43" x14ac:dyDescent="0.3">
      <c r="A91" s="4">
        <f t="shared" si="96"/>
        <v>4</v>
      </c>
      <c r="B91" s="45" t="str">
        <f t="shared" si="96"/>
        <v>Opravy a údržba vozidel</v>
      </c>
      <c r="C91" s="64" t="str">
        <f t="shared" si="96"/>
        <v/>
      </c>
      <c r="D91" s="65" t="str">
        <f t="shared" si="96"/>
        <v/>
      </c>
      <c r="E91" s="84">
        <v>0</v>
      </c>
      <c r="F91" s="103">
        <v>0</v>
      </c>
      <c r="G91" s="103">
        <v>0</v>
      </c>
      <c r="H91" s="103">
        <v>0</v>
      </c>
      <c r="I91" s="103">
        <v>0</v>
      </c>
      <c r="J91" s="103">
        <v>0</v>
      </c>
      <c r="K91" s="103">
        <v>0</v>
      </c>
      <c r="L91" s="103">
        <v>0</v>
      </c>
      <c r="M91" s="103">
        <v>0</v>
      </c>
      <c r="N91" s="103">
        <v>0</v>
      </c>
      <c r="O91" s="103">
        <v>0</v>
      </c>
      <c r="P91" s="103">
        <v>0</v>
      </c>
      <c r="Q91" s="103">
        <v>0</v>
      </c>
      <c r="R91" s="103">
        <v>0</v>
      </c>
      <c r="S91" s="103">
        <v>0</v>
      </c>
      <c r="T91" s="103">
        <v>0</v>
      </c>
      <c r="U91" s="103">
        <v>0</v>
      </c>
      <c r="V91" s="103">
        <v>0</v>
      </c>
      <c r="W91" s="103">
        <v>0</v>
      </c>
      <c r="X91" s="103">
        <v>0</v>
      </c>
      <c r="Y91" s="103">
        <v>0</v>
      </c>
      <c r="Z91" s="103">
        <v>0</v>
      </c>
      <c r="AA91" s="103">
        <v>0</v>
      </c>
      <c r="AB91" s="103">
        <v>0</v>
      </c>
      <c r="AC91" s="103">
        <v>0</v>
      </c>
      <c r="AD91" s="103">
        <v>0</v>
      </c>
      <c r="AE91" s="103">
        <v>0</v>
      </c>
      <c r="AF91" s="103">
        <v>0</v>
      </c>
      <c r="AG91" s="103">
        <v>0</v>
      </c>
      <c r="AH91" s="103">
        <v>0</v>
      </c>
      <c r="AI91" s="103">
        <v>0</v>
      </c>
      <c r="AJ91" s="103">
        <v>0</v>
      </c>
      <c r="AK91" s="85">
        <v>0</v>
      </c>
      <c r="AL91" s="24">
        <f t="shared" si="99"/>
        <v>0</v>
      </c>
      <c r="AM91" s="129">
        <f t="shared" si="97"/>
        <v>0</v>
      </c>
      <c r="AN91" s="888">
        <f t="shared" si="98"/>
        <v>0</v>
      </c>
      <c r="AO91" s="888">
        <f t="shared" ref="AO91" si="103">AO7</f>
        <v>0</v>
      </c>
      <c r="AP91" s="888">
        <f t="shared" si="98"/>
        <v>0</v>
      </c>
      <c r="AQ91" s="889">
        <f t="shared" si="98"/>
        <v>1</v>
      </c>
    </row>
    <row r="92" spans="1:43" x14ac:dyDescent="0.3">
      <c r="A92" s="4">
        <f t="shared" si="96"/>
        <v>5</v>
      </c>
      <c r="B92" s="45" t="str">
        <f t="shared" si="96"/>
        <v>Odpisy dlouhodobého majetku</v>
      </c>
      <c r="C92" s="64">
        <f t="shared" si="96"/>
        <v>5.0999999999999996</v>
      </c>
      <c r="D92" s="66" t="str">
        <f t="shared" si="96"/>
        <v>Vozidla</v>
      </c>
      <c r="E92" s="336"/>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8"/>
      <c r="AL92" s="24">
        <f t="shared" si="99"/>
        <v>0</v>
      </c>
      <c r="AM92" s="129">
        <f t="shared" si="97"/>
        <v>0</v>
      </c>
      <c r="AN92" s="888">
        <f t="shared" si="98"/>
        <v>0</v>
      </c>
      <c r="AO92" s="888">
        <f t="shared" ref="AO92" si="104">AO8</f>
        <v>0</v>
      </c>
      <c r="AP92" s="888">
        <f t="shared" si="98"/>
        <v>1</v>
      </c>
      <c r="AQ92" s="889">
        <f t="shared" si="98"/>
        <v>0</v>
      </c>
    </row>
    <row r="93" spans="1:43" x14ac:dyDescent="0.3">
      <c r="A93" s="4" t="str">
        <f t="shared" si="96"/>
        <v/>
      </c>
      <c r="B93" s="45" t="str">
        <f t="shared" si="96"/>
        <v/>
      </c>
      <c r="C93" s="64">
        <f t="shared" si="96"/>
        <v>5.2</v>
      </c>
      <c r="D93" s="66" t="str">
        <f t="shared" si="96"/>
        <v>Ostatní</v>
      </c>
      <c r="E93" s="84">
        <v>0</v>
      </c>
      <c r="F93" s="103">
        <v>0</v>
      </c>
      <c r="G93" s="103">
        <v>0</v>
      </c>
      <c r="H93" s="103">
        <v>0</v>
      </c>
      <c r="I93" s="103">
        <v>0</v>
      </c>
      <c r="J93" s="103">
        <v>0</v>
      </c>
      <c r="K93" s="103">
        <v>0</v>
      </c>
      <c r="L93" s="103">
        <v>0</v>
      </c>
      <c r="M93" s="103">
        <v>0</v>
      </c>
      <c r="N93" s="103">
        <v>0</v>
      </c>
      <c r="O93" s="103">
        <v>0</v>
      </c>
      <c r="P93" s="103">
        <v>0</v>
      </c>
      <c r="Q93" s="103">
        <v>0</v>
      </c>
      <c r="R93" s="103">
        <v>0</v>
      </c>
      <c r="S93" s="103">
        <v>0</v>
      </c>
      <c r="T93" s="103">
        <v>0</v>
      </c>
      <c r="U93" s="103">
        <v>0</v>
      </c>
      <c r="V93" s="103">
        <v>0</v>
      </c>
      <c r="W93" s="103">
        <v>0</v>
      </c>
      <c r="X93" s="103">
        <v>0</v>
      </c>
      <c r="Y93" s="103">
        <v>0</v>
      </c>
      <c r="Z93" s="103">
        <v>0</v>
      </c>
      <c r="AA93" s="103">
        <v>0</v>
      </c>
      <c r="AB93" s="103">
        <v>0</v>
      </c>
      <c r="AC93" s="103">
        <v>0</v>
      </c>
      <c r="AD93" s="103">
        <v>0</v>
      </c>
      <c r="AE93" s="103">
        <v>0</v>
      </c>
      <c r="AF93" s="103">
        <v>0</v>
      </c>
      <c r="AG93" s="103">
        <v>0</v>
      </c>
      <c r="AH93" s="103">
        <v>0</v>
      </c>
      <c r="AI93" s="103">
        <v>0</v>
      </c>
      <c r="AJ93" s="103">
        <v>0</v>
      </c>
      <c r="AK93" s="85">
        <v>0</v>
      </c>
      <c r="AL93" s="24">
        <f t="shared" si="99"/>
        <v>0</v>
      </c>
      <c r="AM93" s="129">
        <f t="shared" si="97"/>
        <v>0</v>
      </c>
      <c r="AN93" s="888">
        <f t="shared" si="98"/>
        <v>0</v>
      </c>
      <c r="AO93" s="888">
        <f t="shared" ref="AO93" si="105">AO9</f>
        <v>0</v>
      </c>
      <c r="AP93" s="888">
        <f t="shared" si="98"/>
        <v>0</v>
      </c>
      <c r="AQ93" s="889">
        <f t="shared" si="98"/>
        <v>1</v>
      </c>
    </row>
    <row r="94" spans="1:43" x14ac:dyDescent="0.3">
      <c r="A94" s="4">
        <f t="shared" si="96"/>
        <v>6</v>
      </c>
      <c r="B94" s="45" t="str">
        <f t="shared" si="96"/>
        <v>Pronájem a leasing vozidel</v>
      </c>
      <c r="C94" s="64" t="str">
        <f t="shared" si="96"/>
        <v/>
      </c>
      <c r="D94" s="65" t="str">
        <f t="shared" si="96"/>
        <v/>
      </c>
      <c r="E94" s="336"/>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7"/>
      <c r="AK94" s="338"/>
      <c r="AL94" s="24">
        <f t="shared" si="99"/>
        <v>0</v>
      </c>
      <c r="AM94" s="129">
        <f t="shared" si="97"/>
        <v>0</v>
      </c>
      <c r="AN94" s="888">
        <f t="shared" si="98"/>
        <v>0</v>
      </c>
      <c r="AO94" s="888">
        <f t="shared" ref="AO94" si="106">AO10</f>
        <v>0</v>
      </c>
      <c r="AP94" s="888">
        <f t="shared" si="98"/>
        <v>1</v>
      </c>
      <c r="AQ94" s="889">
        <f t="shared" si="98"/>
        <v>0</v>
      </c>
    </row>
    <row r="95" spans="1:43" x14ac:dyDescent="0.3">
      <c r="A95" s="4">
        <f t="shared" si="96"/>
        <v>7</v>
      </c>
      <c r="B95" s="45" t="str">
        <f t="shared" si="96"/>
        <v>Mzdové náklady</v>
      </c>
      <c r="C95" s="64">
        <f t="shared" si="96"/>
        <v>7.1</v>
      </c>
      <c r="D95" s="65" t="str">
        <f t="shared" si="96"/>
        <v>Vlaková četa</v>
      </c>
      <c r="E95" s="84">
        <v>0</v>
      </c>
      <c r="F95" s="103">
        <v>0</v>
      </c>
      <c r="G95" s="103">
        <v>0</v>
      </c>
      <c r="H95" s="103">
        <v>0</v>
      </c>
      <c r="I95" s="103">
        <v>0</v>
      </c>
      <c r="J95" s="103">
        <v>0</v>
      </c>
      <c r="K95" s="103">
        <v>0</v>
      </c>
      <c r="L95" s="103">
        <v>0</v>
      </c>
      <c r="M95" s="103">
        <v>0</v>
      </c>
      <c r="N95" s="103">
        <v>0</v>
      </c>
      <c r="O95" s="103">
        <v>0</v>
      </c>
      <c r="P95" s="103">
        <v>0</v>
      </c>
      <c r="Q95" s="103">
        <v>0</v>
      </c>
      <c r="R95" s="103">
        <v>0</v>
      </c>
      <c r="S95" s="103">
        <v>0</v>
      </c>
      <c r="T95" s="103">
        <v>0</v>
      </c>
      <c r="U95" s="103">
        <v>0</v>
      </c>
      <c r="V95" s="103">
        <v>0</v>
      </c>
      <c r="W95" s="103">
        <v>0</v>
      </c>
      <c r="X95" s="103">
        <v>0</v>
      </c>
      <c r="Y95" s="103">
        <v>0</v>
      </c>
      <c r="Z95" s="103">
        <v>0</v>
      </c>
      <c r="AA95" s="103">
        <v>0</v>
      </c>
      <c r="AB95" s="103">
        <v>0</v>
      </c>
      <c r="AC95" s="103">
        <v>0</v>
      </c>
      <c r="AD95" s="103">
        <v>0</v>
      </c>
      <c r="AE95" s="103">
        <v>0</v>
      </c>
      <c r="AF95" s="103">
        <v>0</v>
      </c>
      <c r="AG95" s="103">
        <v>0</v>
      </c>
      <c r="AH95" s="103">
        <v>0</v>
      </c>
      <c r="AI95" s="103">
        <v>0</v>
      </c>
      <c r="AJ95" s="103">
        <v>0</v>
      </c>
      <c r="AK95" s="85">
        <v>0</v>
      </c>
      <c r="AL95" s="24">
        <f t="shared" si="99"/>
        <v>0</v>
      </c>
      <c r="AM95" s="129">
        <f t="shared" si="97"/>
        <v>0</v>
      </c>
      <c r="AN95" s="888">
        <f t="shared" si="98"/>
        <v>0</v>
      </c>
      <c r="AO95" s="888">
        <f t="shared" ref="AO95" si="107">AO11</f>
        <v>0</v>
      </c>
      <c r="AP95" s="888">
        <f t="shared" si="98"/>
        <v>0</v>
      </c>
      <c r="AQ95" s="889">
        <f t="shared" si="98"/>
        <v>1</v>
      </c>
    </row>
    <row r="96" spans="1:43" x14ac:dyDescent="0.3">
      <c r="A96" s="4" t="str">
        <f t="shared" si="96"/>
        <v/>
      </c>
      <c r="B96" s="45" t="str">
        <f t="shared" si="96"/>
        <v/>
      </c>
      <c r="C96" s="64" t="str">
        <f t="shared" si="96"/>
        <v>7.2</v>
      </c>
      <c r="D96" s="65" t="str">
        <f t="shared" si="96"/>
        <v>Strojvedoucí</v>
      </c>
      <c r="E96" s="84">
        <v>0</v>
      </c>
      <c r="F96" s="103">
        <v>0</v>
      </c>
      <c r="G96" s="103">
        <v>0</v>
      </c>
      <c r="H96" s="103">
        <v>0</v>
      </c>
      <c r="I96" s="103">
        <v>0</v>
      </c>
      <c r="J96" s="103">
        <v>0</v>
      </c>
      <c r="K96" s="103">
        <v>0</v>
      </c>
      <c r="L96" s="103">
        <v>0</v>
      </c>
      <c r="M96" s="103">
        <v>0</v>
      </c>
      <c r="N96" s="103">
        <v>0</v>
      </c>
      <c r="O96" s="103">
        <v>0</v>
      </c>
      <c r="P96" s="103">
        <v>0</v>
      </c>
      <c r="Q96" s="103">
        <v>0</v>
      </c>
      <c r="R96" s="103">
        <v>0</v>
      </c>
      <c r="S96" s="103">
        <v>0</v>
      </c>
      <c r="T96" s="103">
        <v>0</v>
      </c>
      <c r="U96" s="103">
        <v>0</v>
      </c>
      <c r="V96" s="103">
        <v>0</v>
      </c>
      <c r="W96" s="103">
        <v>0</v>
      </c>
      <c r="X96" s="103">
        <v>0</v>
      </c>
      <c r="Y96" s="103">
        <v>0</v>
      </c>
      <c r="Z96" s="103">
        <v>0</v>
      </c>
      <c r="AA96" s="103">
        <v>0</v>
      </c>
      <c r="AB96" s="103">
        <v>0</v>
      </c>
      <c r="AC96" s="103">
        <v>0</v>
      </c>
      <c r="AD96" s="103">
        <v>0</v>
      </c>
      <c r="AE96" s="103">
        <v>0</v>
      </c>
      <c r="AF96" s="103">
        <v>0</v>
      </c>
      <c r="AG96" s="103">
        <v>0</v>
      </c>
      <c r="AH96" s="103">
        <v>0</v>
      </c>
      <c r="AI96" s="103">
        <v>0</v>
      </c>
      <c r="AJ96" s="103">
        <v>0</v>
      </c>
      <c r="AK96" s="85">
        <v>0</v>
      </c>
      <c r="AL96" s="24">
        <f t="shared" si="99"/>
        <v>0</v>
      </c>
      <c r="AM96" s="129">
        <f t="shared" si="97"/>
        <v>0</v>
      </c>
      <c r="AN96" s="888">
        <f t="shared" si="98"/>
        <v>0</v>
      </c>
      <c r="AO96" s="888">
        <f t="shared" ref="AO96" si="108">AO12</f>
        <v>0</v>
      </c>
      <c r="AP96" s="888">
        <f t="shared" si="98"/>
        <v>0</v>
      </c>
      <c r="AQ96" s="889">
        <f t="shared" si="98"/>
        <v>1</v>
      </c>
    </row>
    <row r="97" spans="1:43" x14ac:dyDescent="0.3">
      <c r="A97" s="4" t="str">
        <f t="shared" si="96"/>
        <v/>
      </c>
      <c r="B97" s="45" t="str">
        <f t="shared" si="96"/>
        <v/>
      </c>
      <c r="C97" s="64" t="str">
        <f t="shared" si="96"/>
        <v>7.3</v>
      </c>
      <c r="D97" s="65" t="str">
        <f t="shared" si="96"/>
        <v>Pokladní</v>
      </c>
      <c r="E97" s="84">
        <v>0</v>
      </c>
      <c r="F97" s="103">
        <v>0</v>
      </c>
      <c r="G97" s="103">
        <v>0</v>
      </c>
      <c r="H97" s="103">
        <v>0</v>
      </c>
      <c r="I97" s="103">
        <v>0</v>
      </c>
      <c r="J97" s="103">
        <v>0</v>
      </c>
      <c r="K97" s="103">
        <v>0</v>
      </c>
      <c r="L97" s="103">
        <v>0</v>
      </c>
      <c r="M97" s="103">
        <v>0</v>
      </c>
      <c r="N97" s="103">
        <v>0</v>
      </c>
      <c r="O97" s="103">
        <v>0</v>
      </c>
      <c r="P97" s="103">
        <v>0</v>
      </c>
      <c r="Q97" s="103">
        <v>0</v>
      </c>
      <c r="R97" s="103">
        <v>0</v>
      </c>
      <c r="S97" s="103">
        <v>0</v>
      </c>
      <c r="T97" s="103">
        <v>0</v>
      </c>
      <c r="U97" s="103">
        <v>0</v>
      </c>
      <c r="V97" s="103">
        <v>0</v>
      </c>
      <c r="W97" s="103">
        <v>0</v>
      </c>
      <c r="X97" s="103">
        <v>0</v>
      </c>
      <c r="Y97" s="103">
        <v>0</v>
      </c>
      <c r="Z97" s="103">
        <v>0</v>
      </c>
      <c r="AA97" s="103">
        <v>0</v>
      </c>
      <c r="AB97" s="103">
        <v>0</v>
      </c>
      <c r="AC97" s="103">
        <v>0</v>
      </c>
      <c r="AD97" s="103">
        <v>0</v>
      </c>
      <c r="AE97" s="103">
        <v>0</v>
      </c>
      <c r="AF97" s="103">
        <v>0</v>
      </c>
      <c r="AG97" s="103">
        <v>0</v>
      </c>
      <c r="AH97" s="103">
        <v>0</v>
      </c>
      <c r="AI97" s="103">
        <v>0</v>
      </c>
      <c r="AJ97" s="103">
        <v>0</v>
      </c>
      <c r="AK97" s="85">
        <v>0</v>
      </c>
      <c r="AL97" s="24">
        <f t="shared" si="99"/>
        <v>0</v>
      </c>
      <c r="AM97" s="129">
        <f t="shared" si="97"/>
        <v>0</v>
      </c>
      <c r="AN97" s="888">
        <f t="shared" si="98"/>
        <v>0</v>
      </c>
      <c r="AO97" s="888">
        <f t="shared" ref="AO97" si="109">AO13</f>
        <v>0</v>
      </c>
      <c r="AP97" s="888">
        <f t="shared" si="98"/>
        <v>0</v>
      </c>
      <c r="AQ97" s="889">
        <f t="shared" si="98"/>
        <v>1</v>
      </c>
    </row>
    <row r="98" spans="1:43" x14ac:dyDescent="0.3">
      <c r="A98" s="4" t="str">
        <f t="shared" si="96"/>
        <v/>
      </c>
      <c r="B98" s="45" t="str">
        <f t="shared" si="96"/>
        <v/>
      </c>
      <c r="C98" s="64" t="str">
        <f t="shared" si="96"/>
        <v>7.4</v>
      </c>
      <c r="D98" s="65" t="str">
        <f t="shared" si="96"/>
        <v>Ostatní zaměstnanci</v>
      </c>
      <c r="E98" s="84">
        <v>0</v>
      </c>
      <c r="F98" s="103">
        <v>0</v>
      </c>
      <c r="G98" s="103">
        <v>0</v>
      </c>
      <c r="H98" s="103">
        <v>0</v>
      </c>
      <c r="I98" s="103">
        <v>0</v>
      </c>
      <c r="J98" s="103">
        <v>0</v>
      </c>
      <c r="K98" s="103">
        <v>0</v>
      </c>
      <c r="L98" s="103">
        <v>0</v>
      </c>
      <c r="M98" s="103">
        <v>0</v>
      </c>
      <c r="N98" s="103">
        <v>0</v>
      </c>
      <c r="O98" s="103">
        <v>0</v>
      </c>
      <c r="P98" s="103">
        <v>0</v>
      </c>
      <c r="Q98" s="103">
        <v>0</v>
      </c>
      <c r="R98" s="103">
        <v>0</v>
      </c>
      <c r="S98" s="103">
        <v>0</v>
      </c>
      <c r="T98" s="103">
        <v>0</v>
      </c>
      <c r="U98" s="103">
        <v>0</v>
      </c>
      <c r="V98" s="103">
        <v>0</v>
      </c>
      <c r="W98" s="103">
        <v>0</v>
      </c>
      <c r="X98" s="103">
        <v>0</v>
      </c>
      <c r="Y98" s="103">
        <v>0</v>
      </c>
      <c r="Z98" s="103">
        <v>0</v>
      </c>
      <c r="AA98" s="103">
        <v>0</v>
      </c>
      <c r="AB98" s="103">
        <v>0</v>
      </c>
      <c r="AC98" s="103">
        <v>0</v>
      </c>
      <c r="AD98" s="103">
        <v>0</v>
      </c>
      <c r="AE98" s="103">
        <v>0</v>
      </c>
      <c r="AF98" s="103">
        <v>0</v>
      </c>
      <c r="AG98" s="103">
        <v>0</v>
      </c>
      <c r="AH98" s="103">
        <v>0</v>
      </c>
      <c r="AI98" s="103">
        <v>0</v>
      </c>
      <c r="AJ98" s="103">
        <v>0</v>
      </c>
      <c r="AK98" s="85">
        <v>0</v>
      </c>
      <c r="AL98" s="24">
        <f t="shared" si="99"/>
        <v>0</v>
      </c>
      <c r="AM98" s="129">
        <f t="shared" si="97"/>
        <v>0</v>
      </c>
      <c r="AN98" s="888">
        <f t="shared" si="98"/>
        <v>0</v>
      </c>
      <c r="AO98" s="888">
        <f t="shared" ref="AO98" si="110">AO14</f>
        <v>0</v>
      </c>
      <c r="AP98" s="888">
        <f t="shared" si="98"/>
        <v>0</v>
      </c>
      <c r="AQ98" s="889">
        <f t="shared" si="98"/>
        <v>1</v>
      </c>
    </row>
    <row r="99" spans="1:43" x14ac:dyDescent="0.3">
      <c r="A99" s="4">
        <f t="shared" si="96"/>
        <v>8</v>
      </c>
      <c r="B99" s="45" t="str">
        <f t="shared" si="96"/>
        <v>Sociální a zdravotní pojištění</v>
      </c>
      <c r="C99" s="64">
        <f t="shared" si="96"/>
        <v>8.1</v>
      </c>
      <c r="D99" s="65" t="str">
        <f t="shared" si="96"/>
        <v>Vlaková četa</v>
      </c>
      <c r="E99" s="84">
        <v>0</v>
      </c>
      <c r="F99" s="103">
        <v>0</v>
      </c>
      <c r="G99" s="103">
        <v>0</v>
      </c>
      <c r="H99" s="103">
        <v>0</v>
      </c>
      <c r="I99" s="103">
        <v>0</v>
      </c>
      <c r="J99" s="103">
        <v>0</v>
      </c>
      <c r="K99" s="103">
        <v>0</v>
      </c>
      <c r="L99" s="103">
        <v>0</v>
      </c>
      <c r="M99" s="103">
        <v>0</v>
      </c>
      <c r="N99" s="103">
        <v>0</v>
      </c>
      <c r="O99" s="103">
        <v>0</v>
      </c>
      <c r="P99" s="103">
        <v>0</v>
      </c>
      <c r="Q99" s="103">
        <v>0</v>
      </c>
      <c r="R99" s="103">
        <v>0</v>
      </c>
      <c r="S99" s="103">
        <v>0</v>
      </c>
      <c r="T99" s="103">
        <v>0</v>
      </c>
      <c r="U99" s="103">
        <v>0</v>
      </c>
      <c r="V99" s="103">
        <v>0</v>
      </c>
      <c r="W99" s="103">
        <v>0</v>
      </c>
      <c r="X99" s="103">
        <v>0</v>
      </c>
      <c r="Y99" s="103">
        <v>0</v>
      </c>
      <c r="Z99" s="103">
        <v>0</v>
      </c>
      <c r="AA99" s="103">
        <v>0</v>
      </c>
      <c r="AB99" s="103">
        <v>0</v>
      </c>
      <c r="AC99" s="103">
        <v>0</v>
      </c>
      <c r="AD99" s="103">
        <v>0</v>
      </c>
      <c r="AE99" s="103">
        <v>0</v>
      </c>
      <c r="AF99" s="103">
        <v>0</v>
      </c>
      <c r="AG99" s="103">
        <v>0</v>
      </c>
      <c r="AH99" s="103">
        <v>0</v>
      </c>
      <c r="AI99" s="103">
        <v>0</v>
      </c>
      <c r="AJ99" s="103">
        <v>0</v>
      </c>
      <c r="AK99" s="85">
        <v>0</v>
      </c>
      <c r="AL99" s="24">
        <f t="shared" si="99"/>
        <v>0</v>
      </c>
      <c r="AM99" s="129">
        <f t="shared" si="97"/>
        <v>0</v>
      </c>
      <c r="AN99" s="888">
        <f t="shared" si="98"/>
        <v>0</v>
      </c>
      <c r="AO99" s="888">
        <f t="shared" ref="AO99" si="111">AO15</f>
        <v>0</v>
      </c>
      <c r="AP99" s="888">
        <f t="shared" si="98"/>
        <v>0</v>
      </c>
      <c r="AQ99" s="889">
        <f t="shared" si="98"/>
        <v>1</v>
      </c>
    </row>
    <row r="100" spans="1:43" x14ac:dyDescent="0.3">
      <c r="A100" s="4" t="str">
        <f t="shared" si="96"/>
        <v/>
      </c>
      <c r="B100" s="45" t="str">
        <f t="shared" si="96"/>
        <v/>
      </c>
      <c r="C100" s="64" t="str">
        <f t="shared" si="96"/>
        <v>8.2</v>
      </c>
      <c r="D100" s="65" t="str">
        <f t="shared" si="96"/>
        <v>Strojvedoucí</v>
      </c>
      <c r="E100" s="84">
        <v>0</v>
      </c>
      <c r="F100" s="103">
        <v>0</v>
      </c>
      <c r="G100" s="103">
        <v>0</v>
      </c>
      <c r="H100" s="103">
        <v>0</v>
      </c>
      <c r="I100" s="103">
        <v>0</v>
      </c>
      <c r="J100" s="103">
        <v>0</v>
      </c>
      <c r="K100" s="103">
        <v>0</v>
      </c>
      <c r="L100" s="103">
        <v>0</v>
      </c>
      <c r="M100" s="103">
        <v>0</v>
      </c>
      <c r="N100" s="103">
        <v>0</v>
      </c>
      <c r="O100" s="103">
        <v>0</v>
      </c>
      <c r="P100" s="103">
        <v>0</v>
      </c>
      <c r="Q100" s="103">
        <v>0</v>
      </c>
      <c r="R100" s="103">
        <v>0</v>
      </c>
      <c r="S100" s="103">
        <v>0</v>
      </c>
      <c r="T100" s="103">
        <v>0</v>
      </c>
      <c r="U100" s="103">
        <v>0</v>
      </c>
      <c r="V100" s="103">
        <v>0</v>
      </c>
      <c r="W100" s="103">
        <v>0</v>
      </c>
      <c r="X100" s="103">
        <v>0</v>
      </c>
      <c r="Y100" s="103">
        <v>0</v>
      </c>
      <c r="Z100" s="103">
        <v>0</v>
      </c>
      <c r="AA100" s="103">
        <v>0</v>
      </c>
      <c r="AB100" s="103">
        <v>0</v>
      </c>
      <c r="AC100" s="103">
        <v>0</v>
      </c>
      <c r="AD100" s="103">
        <v>0</v>
      </c>
      <c r="AE100" s="103">
        <v>0</v>
      </c>
      <c r="AF100" s="103">
        <v>0</v>
      </c>
      <c r="AG100" s="103">
        <v>0</v>
      </c>
      <c r="AH100" s="103">
        <v>0</v>
      </c>
      <c r="AI100" s="103">
        <v>0</v>
      </c>
      <c r="AJ100" s="103">
        <v>0</v>
      </c>
      <c r="AK100" s="85">
        <v>0</v>
      </c>
      <c r="AL100" s="24">
        <f t="shared" si="99"/>
        <v>0</v>
      </c>
      <c r="AM100" s="129">
        <f t="shared" si="97"/>
        <v>0</v>
      </c>
      <c r="AN100" s="888">
        <f t="shared" si="98"/>
        <v>0</v>
      </c>
      <c r="AO100" s="888">
        <f t="shared" ref="AO100" si="112">AO16</f>
        <v>0</v>
      </c>
      <c r="AP100" s="888">
        <f t="shared" si="98"/>
        <v>0</v>
      </c>
      <c r="AQ100" s="889">
        <f t="shared" si="98"/>
        <v>1</v>
      </c>
    </row>
    <row r="101" spans="1:43" x14ac:dyDescent="0.3">
      <c r="A101" s="4" t="str">
        <f t="shared" si="96"/>
        <v/>
      </c>
      <c r="B101" s="45" t="str">
        <f t="shared" si="96"/>
        <v/>
      </c>
      <c r="C101" s="64" t="str">
        <f t="shared" si="96"/>
        <v>8.3</v>
      </c>
      <c r="D101" s="65" t="str">
        <f t="shared" si="96"/>
        <v>Pokladní</v>
      </c>
      <c r="E101" s="84">
        <v>0</v>
      </c>
      <c r="F101" s="103">
        <v>0</v>
      </c>
      <c r="G101" s="103">
        <v>0</v>
      </c>
      <c r="H101" s="103">
        <v>0</v>
      </c>
      <c r="I101" s="103">
        <v>0</v>
      </c>
      <c r="J101" s="103">
        <v>0</v>
      </c>
      <c r="K101" s="103">
        <v>0</v>
      </c>
      <c r="L101" s="103">
        <v>0</v>
      </c>
      <c r="M101" s="103">
        <v>0</v>
      </c>
      <c r="N101" s="103">
        <v>0</v>
      </c>
      <c r="O101" s="103">
        <v>0</v>
      </c>
      <c r="P101" s="103">
        <v>0</v>
      </c>
      <c r="Q101" s="103">
        <v>0</v>
      </c>
      <c r="R101" s="103">
        <v>0</v>
      </c>
      <c r="S101" s="103">
        <v>0</v>
      </c>
      <c r="T101" s="103">
        <v>0</v>
      </c>
      <c r="U101" s="103">
        <v>0</v>
      </c>
      <c r="V101" s="103">
        <v>0</v>
      </c>
      <c r="W101" s="103">
        <v>0</v>
      </c>
      <c r="X101" s="103">
        <v>0</v>
      </c>
      <c r="Y101" s="103">
        <v>0</v>
      </c>
      <c r="Z101" s="103">
        <v>0</v>
      </c>
      <c r="AA101" s="103">
        <v>0</v>
      </c>
      <c r="AB101" s="103">
        <v>0</v>
      </c>
      <c r="AC101" s="103">
        <v>0</v>
      </c>
      <c r="AD101" s="103">
        <v>0</v>
      </c>
      <c r="AE101" s="103">
        <v>0</v>
      </c>
      <c r="AF101" s="103">
        <v>0</v>
      </c>
      <c r="AG101" s="103">
        <v>0</v>
      </c>
      <c r="AH101" s="103">
        <v>0</v>
      </c>
      <c r="AI101" s="103">
        <v>0</v>
      </c>
      <c r="AJ101" s="103">
        <v>0</v>
      </c>
      <c r="AK101" s="85">
        <v>0</v>
      </c>
      <c r="AL101" s="24">
        <f t="shared" si="99"/>
        <v>0</v>
      </c>
      <c r="AM101" s="129">
        <f t="shared" si="97"/>
        <v>0</v>
      </c>
      <c r="AN101" s="888">
        <f t="shared" si="98"/>
        <v>0</v>
      </c>
      <c r="AO101" s="888">
        <f t="shared" ref="AO101" si="113">AO17</f>
        <v>0</v>
      </c>
      <c r="AP101" s="888">
        <f t="shared" si="98"/>
        <v>0</v>
      </c>
      <c r="AQ101" s="889">
        <f t="shared" si="98"/>
        <v>1</v>
      </c>
    </row>
    <row r="102" spans="1:43" x14ac:dyDescent="0.3">
      <c r="A102" s="4" t="str">
        <f t="shared" si="96"/>
        <v/>
      </c>
      <c r="B102" s="45" t="str">
        <f t="shared" si="96"/>
        <v/>
      </c>
      <c r="C102" s="64" t="str">
        <f t="shared" si="96"/>
        <v>8.4</v>
      </c>
      <c r="D102" s="65" t="str">
        <f t="shared" si="96"/>
        <v>Ostatní zaměstnanci</v>
      </c>
      <c r="E102" s="84">
        <v>0</v>
      </c>
      <c r="F102" s="103">
        <v>0</v>
      </c>
      <c r="G102" s="103">
        <v>0</v>
      </c>
      <c r="H102" s="103">
        <v>0</v>
      </c>
      <c r="I102" s="103">
        <v>0</v>
      </c>
      <c r="J102" s="103">
        <v>0</v>
      </c>
      <c r="K102" s="103">
        <v>0</v>
      </c>
      <c r="L102" s="103">
        <v>0</v>
      </c>
      <c r="M102" s="103">
        <v>0</v>
      </c>
      <c r="N102" s="103">
        <v>0</v>
      </c>
      <c r="O102" s="103">
        <v>0</v>
      </c>
      <c r="P102" s="103">
        <v>0</v>
      </c>
      <c r="Q102" s="103">
        <v>0</v>
      </c>
      <c r="R102" s="103">
        <v>0</v>
      </c>
      <c r="S102" s="103">
        <v>0</v>
      </c>
      <c r="T102" s="103">
        <v>0</v>
      </c>
      <c r="U102" s="103">
        <v>0</v>
      </c>
      <c r="V102" s="103">
        <v>0</v>
      </c>
      <c r="W102" s="103">
        <v>0</v>
      </c>
      <c r="X102" s="103">
        <v>0</v>
      </c>
      <c r="Y102" s="103">
        <v>0</v>
      </c>
      <c r="Z102" s="103">
        <v>0</v>
      </c>
      <c r="AA102" s="103">
        <v>0</v>
      </c>
      <c r="AB102" s="103">
        <v>0</v>
      </c>
      <c r="AC102" s="103">
        <v>0</v>
      </c>
      <c r="AD102" s="103">
        <v>0</v>
      </c>
      <c r="AE102" s="103">
        <v>0</v>
      </c>
      <c r="AF102" s="103">
        <v>0</v>
      </c>
      <c r="AG102" s="103">
        <v>0</v>
      </c>
      <c r="AH102" s="103">
        <v>0</v>
      </c>
      <c r="AI102" s="103">
        <v>0</v>
      </c>
      <c r="AJ102" s="103">
        <v>0</v>
      </c>
      <c r="AK102" s="85">
        <v>0</v>
      </c>
      <c r="AL102" s="24">
        <f t="shared" si="99"/>
        <v>0</v>
      </c>
      <c r="AM102" s="129">
        <f t="shared" si="97"/>
        <v>0</v>
      </c>
      <c r="AN102" s="888">
        <f t="shared" si="98"/>
        <v>0</v>
      </c>
      <c r="AO102" s="888">
        <f t="shared" ref="AO102" si="114">AO18</f>
        <v>0</v>
      </c>
      <c r="AP102" s="888">
        <f t="shared" si="98"/>
        <v>0</v>
      </c>
      <c r="AQ102" s="889">
        <f t="shared" si="98"/>
        <v>1</v>
      </c>
    </row>
    <row r="103" spans="1:43" x14ac:dyDescent="0.3">
      <c r="A103" s="4">
        <f t="shared" si="96"/>
        <v>9</v>
      </c>
      <c r="B103" s="45" t="str">
        <f t="shared" si="96"/>
        <v>Cestovné</v>
      </c>
      <c r="C103" s="64" t="str">
        <f t="shared" si="96"/>
        <v/>
      </c>
      <c r="D103" s="65" t="str">
        <f t="shared" si="96"/>
        <v/>
      </c>
      <c r="E103" s="84">
        <v>0</v>
      </c>
      <c r="F103" s="103">
        <v>0</v>
      </c>
      <c r="G103" s="103">
        <v>0</v>
      </c>
      <c r="H103" s="103">
        <v>0</v>
      </c>
      <c r="I103" s="103">
        <v>0</v>
      </c>
      <c r="J103" s="103">
        <v>0</v>
      </c>
      <c r="K103" s="103">
        <v>0</v>
      </c>
      <c r="L103" s="103">
        <v>0</v>
      </c>
      <c r="M103" s="103">
        <v>0</v>
      </c>
      <c r="N103" s="103">
        <v>0</v>
      </c>
      <c r="O103" s="103">
        <v>0</v>
      </c>
      <c r="P103" s="103">
        <v>0</v>
      </c>
      <c r="Q103" s="103">
        <v>0</v>
      </c>
      <c r="R103" s="103">
        <v>0</v>
      </c>
      <c r="S103" s="103">
        <v>0</v>
      </c>
      <c r="T103" s="103">
        <v>0</v>
      </c>
      <c r="U103" s="103">
        <v>0</v>
      </c>
      <c r="V103" s="103">
        <v>0</v>
      </c>
      <c r="W103" s="103">
        <v>0</v>
      </c>
      <c r="X103" s="103">
        <v>0</v>
      </c>
      <c r="Y103" s="103">
        <v>0</v>
      </c>
      <c r="Z103" s="103">
        <v>0</v>
      </c>
      <c r="AA103" s="103">
        <v>0</v>
      </c>
      <c r="AB103" s="103">
        <v>0</v>
      </c>
      <c r="AC103" s="103">
        <v>0</v>
      </c>
      <c r="AD103" s="103">
        <v>0</v>
      </c>
      <c r="AE103" s="103">
        <v>0</v>
      </c>
      <c r="AF103" s="103">
        <v>0</v>
      </c>
      <c r="AG103" s="103">
        <v>0</v>
      </c>
      <c r="AH103" s="103">
        <v>0</v>
      </c>
      <c r="AI103" s="103">
        <v>0</v>
      </c>
      <c r="AJ103" s="103">
        <v>0</v>
      </c>
      <c r="AK103" s="85">
        <v>0</v>
      </c>
      <c r="AL103" s="24">
        <f t="shared" si="99"/>
        <v>0</v>
      </c>
      <c r="AM103" s="129">
        <f t="shared" si="97"/>
        <v>0</v>
      </c>
      <c r="AN103" s="888">
        <f t="shared" si="98"/>
        <v>0</v>
      </c>
      <c r="AO103" s="888">
        <f t="shared" ref="AO103" si="115">AO19</f>
        <v>0</v>
      </c>
      <c r="AP103" s="888">
        <f t="shared" si="98"/>
        <v>0</v>
      </c>
      <c r="AQ103" s="889">
        <f t="shared" si="98"/>
        <v>1</v>
      </c>
    </row>
    <row r="104" spans="1:43" x14ac:dyDescent="0.3">
      <c r="A104" s="4">
        <f t="shared" si="96"/>
        <v>10</v>
      </c>
      <c r="B104" s="45" t="str">
        <f t="shared" si="96"/>
        <v>Úhrada za použití dopravní cesty</v>
      </c>
      <c r="C104" s="64" t="str">
        <f t="shared" si="96"/>
        <v/>
      </c>
      <c r="D104" s="65" t="str">
        <f t="shared" si="96"/>
        <v/>
      </c>
      <c r="E104" s="360">
        <f>E62*'Klíč výchozí'!E104</f>
        <v>0</v>
      </c>
      <c r="F104" s="361">
        <f>F62*'Klíč výchozí'!F104</f>
        <v>0</v>
      </c>
      <c r="G104" s="361">
        <f>G62*'Klíč výchozí'!G104</f>
        <v>0</v>
      </c>
      <c r="H104" s="361">
        <f>H62*'Klíč výchozí'!H104</f>
        <v>0</v>
      </c>
      <c r="I104" s="361">
        <f>I62*'Klíč výchozí'!I104</f>
        <v>0</v>
      </c>
      <c r="J104" s="361">
        <f>J62*'Klíč výchozí'!J104</f>
        <v>0</v>
      </c>
      <c r="K104" s="361">
        <f>K62*'Klíč výchozí'!K104</f>
        <v>0</v>
      </c>
      <c r="L104" s="361">
        <f>L62*'Klíč výchozí'!L104</f>
        <v>0</v>
      </c>
      <c r="M104" s="361">
        <f>M62*'Klíč výchozí'!M104</f>
        <v>0</v>
      </c>
      <c r="N104" s="361">
        <f>N62*'Klíč výchozí'!N104</f>
        <v>0</v>
      </c>
      <c r="O104" s="361">
        <f>O62*'Klíč výchozí'!O104</f>
        <v>0</v>
      </c>
      <c r="P104" s="361">
        <f>P62*'Klíč výchozí'!P104</f>
        <v>0</v>
      </c>
      <c r="Q104" s="361">
        <f>Q62*'Klíč výchozí'!Q104</f>
        <v>0</v>
      </c>
      <c r="R104" s="361">
        <f>R62*'Klíč výchozí'!R104</f>
        <v>0</v>
      </c>
      <c r="S104" s="361">
        <f>S62*'Klíč výchozí'!S104</f>
        <v>0</v>
      </c>
      <c r="T104" s="361">
        <f>T62*'Klíč výchozí'!T104</f>
        <v>0</v>
      </c>
      <c r="U104" s="361">
        <f>U62*'Klíč výchozí'!U104</f>
        <v>0</v>
      </c>
      <c r="V104" s="361">
        <f>V62*'Klíč výchozí'!V104</f>
        <v>0</v>
      </c>
      <c r="W104" s="361">
        <f>W62*'Klíč výchozí'!W104</f>
        <v>0</v>
      </c>
      <c r="X104" s="361">
        <f>X62*'Klíč výchozí'!X104</f>
        <v>0</v>
      </c>
      <c r="Y104" s="361">
        <f>Y62*'Klíč výchozí'!Y104</f>
        <v>0</v>
      </c>
      <c r="Z104" s="361">
        <f>Z62*'Klíč výchozí'!Z104</f>
        <v>0</v>
      </c>
      <c r="AA104" s="361">
        <f>AA62*'Klíč výchozí'!AA104</f>
        <v>0</v>
      </c>
      <c r="AB104" s="361">
        <f>AB62*'Klíč výchozí'!AB104</f>
        <v>0</v>
      </c>
      <c r="AC104" s="361">
        <f>AC62*'Klíč výchozí'!AC104</f>
        <v>0</v>
      </c>
      <c r="AD104" s="361">
        <f>AD62*'Klíč výchozí'!AD104</f>
        <v>0</v>
      </c>
      <c r="AE104" s="361">
        <f>AE62*'Klíč výchozí'!AE104</f>
        <v>0</v>
      </c>
      <c r="AF104" s="361">
        <f>AF62*'Klíč výchozí'!AF104</f>
        <v>0</v>
      </c>
      <c r="AG104" s="361">
        <f>AG62*'Klíč výchozí'!AG104</f>
        <v>0</v>
      </c>
      <c r="AH104" s="361">
        <f>AH62*'Klíč výchozí'!AH104</f>
        <v>0</v>
      </c>
      <c r="AI104" s="361">
        <f>AI62*'Klíč výchozí'!AI104</f>
        <v>0</v>
      </c>
      <c r="AJ104" s="361">
        <f>AJ62*'Klíč výchozí'!AJ104</f>
        <v>0</v>
      </c>
      <c r="AK104" s="362">
        <f>AK62*'Klíč výchozí'!AK104</f>
        <v>0</v>
      </c>
      <c r="AL104" s="24">
        <f t="shared" si="99"/>
        <v>0</v>
      </c>
      <c r="AM104" s="129">
        <f t="shared" si="97"/>
        <v>0</v>
      </c>
      <c r="AN104" s="888">
        <f t="shared" si="98"/>
        <v>1</v>
      </c>
      <c r="AO104" s="888">
        <f t="shared" ref="AO104" si="116">AO20</f>
        <v>0</v>
      </c>
      <c r="AP104" s="888">
        <f t="shared" si="98"/>
        <v>0</v>
      </c>
      <c r="AQ104" s="889">
        <f t="shared" si="98"/>
        <v>0</v>
      </c>
    </row>
    <row r="105" spans="1:43" x14ac:dyDescent="0.3">
      <c r="A105" s="4">
        <f t="shared" si="96"/>
        <v>11</v>
      </c>
      <c r="B105" s="45" t="str">
        <f t="shared" si="96"/>
        <v>Úhrada za použití ostatní infrastruktury</v>
      </c>
      <c r="C105" s="64" t="str">
        <f t="shared" si="96"/>
        <v/>
      </c>
      <c r="D105" s="65" t="str">
        <f t="shared" si="96"/>
        <v/>
      </c>
      <c r="E105" s="360">
        <f>E63*'Klíč výchozí'!E105</f>
        <v>0</v>
      </c>
      <c r="F105" s="361">
        <f>F63*'Klíč výchozí'!F105</f>
        <v>0</v>
      </c>
      <c r="G105" s="361">
        <f>G63*'Klíč výchozí'!G105</f>
        <v>0</v>
      </c>
      <c r="H105" s="361">
        <f>H63*'Klíč výchozí'!H105</f>
        <v>0</v>
      </c>
      <c r="I105" s="361">
        <f>I63*'Klíč výchozí'!I105</f>
        <v>0</v>
      </c>
      <c r="J105" s="361">
        <f>J63*'Klíč výchozí'!J105</f>
        <v>0</v>
      </c>
      <c r="K105" s="361">
        <f>K63*'Klíč výchozí'!K105</f>
        <v>0</v>
      </c>
      <c r="L105" s="361">
        <f>L63*'Klíč výchozí'!L105</f>
        <v>0</v>
      </c>
      <c r="M105" s="361">
        <f>M63*'Klíč výchozí'!M105</f>
        <v>0</v>
      </c>
      <c r="N105" s="361">
        <f>N63*'Klíč výchozí'!N105</f>
        <v>0</v>
      </c>
      <c r="O105" s="361">
        <f>O63*'Klíč výchozí'!O105</f>
        <v>0</v>
      </c>
      <c r="P105" s="361">
        <f>P63*'Klíč výchozí'!P105</f>
        <v>0</v>
      </c>
      <c r="Q105" s="361">
        <f>Q63*'Klíč výchozí'!Q105</f>
        <v>0</v>
      </c>
      <c r="R105" s="361">
        <f>R63*'Klíč výchozí'!R105</f>
        <v>0</v>
      </c>
      <c r="S105" s="361">
        <f>S63*'Klíč výchozí'!S105</f>
        <v>0</v>
      </c>
      <c r="T105" s="361">
        <f>T63*'Klíč výchozí'!T105</f>
        <v>0</v>
      </c>
      <c r="U105" s="361">
        <f>U63*'Klíč výchozí'!U105</f>
        <v>0</v>
      </c>
      <c r="V105" s="361">
        <f>V63*'Klíč výchozí'!V105</f>
        <v>0</v>
      </c>
      <c r="W105" s="361">
        <f>W63*'Klíč výchozí'!W105</f>
        <v>0</v>
      </c>
      <c r="X105" s="361">
        <f>X63*'Klíč výchozí'!X105</f>
        <v>0</v>
      </c>
      <c r="Y105" s="361">
        <f>Y63*'Klíč výchozí'!Y105</f>
        <v>0</v>
      </c>
      <c r="Z105" s="361">
        <f>Z63*'Klíč výchozí'!Z105</f>
        <v>0</v>
      </c>
      <c r="AA105" s="361">
        <f>AA63*'Klíč výchozí'!AA105</f>
        <v>0</v>
      </c>
      <c r="AB105" s="361">
        <f>AB63*'Klíč výchozí'!AB105</f>
        <v>0</v>
      </c>
      <c r="AC105" s="361">
        <f>AC63*'Klíč výchozí'!AC105</f>
        <v>0</v>
      </c>
      <c r="AD105" s="361">
        <f>AD63*'Klíč výchozí'!AD105</f>
        <v>0</v>
      </c>
      <c r="AE105" s="361">
        <f>AE63*'Klíč výchozí'!AE105</f>
        <v>0</v>
      </c>
      <c r="AF105" s="361">
        <f>AF63*'Klíč výchozí'!AF105</f>
        <v>0</v>
      </c>
      <c r="AG105" s="361">
        <f>AG63*'Klíč výchozí'!AG105</f>
        <v>0</v>
      </c>
      <c r="AH105" s="361">
        <f>AH63*'Klíč výchozí'!AH105</f>
        <v>0</v>
      </c>
      <c r="AI105" s="361">
        <f>AI63*'Klíč výchozí'!AI105</f>
        <v>0</v>
      </c>
      <c r="AJ105" s="361">
        <f>AJ63*'Klíč výchozí'!AJ105</f>
        <v>0</v>
      </c>
      <c r="AK105" s="362">
        <f>AK63*'Klíč výchozí'!AK105</f>
        <v>0</v>
      </c>
      <c r="AL105" s="24">
        <f t="shared" si="99"/>
        <v>0</v>
      </c>
      <c r="AM105" s="129">
        <f t="shared" si="97"/>
        <v>0</v>
      </c>
      <c r="AN105" s="888">
        <f t="shared" si="98"/>
        <v>1</v>
      </c>
      <c r="AO105" s="888">
        <f t="shared" ref="AO105" si="117">AO21</f>
        <v>0</v>
      </c>
      <c r="AP105" s="888">
        <f t="shared" si="98"/>
        <v>0</v>
      </c>
      <c r="AQ105" s="889">
        <f t="shared" si="98"/>
        <v>0</v>
      </c>
    </row>
    <row r="106" spans="1:43" ht="15" customHeight="1" x14ac:dyDescent="0.3">
      <c r="A106" s="4">
        <f t="shared" si="96"/>
        <v>12</v>
      </c>
      <c r="B106" s="45" t="str">
        <f t="shared" si="96"/>
        <v>Ostatní přímé náklady</v>
      </c>
      <c r="C106" s="64" t="str">
        <f t="shared" si="96"/>
        <v>12.1</v>
      </c>
      <c r="D106" s="65" t="str">
        <f t="shared" si="96"/>
        <v>Finanční náklady</v>
      </c>
      <c r="E106" s="336"/>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8"/>
      <c r="AL106" s="24">
        <f t="shared" si="99"/>
        <v>0</v>
      </c>
      <c r="AM106" s="129">
        <f t="shared" si="97"/>
        <v>0</v>
      </c>
      <c r="AN106" s="888">
        <f t="shared" si="98"/>
        <v>0</v>
      </c>
      <c r="AO106" s="888">
        <f t="shared" ref="AO106" si="118">AO22</f>
        <v>0</v>
      </c>
      <c r="AP106" s="888">
        <f t="shared" si="98"/>
        <v>1</v>
      </c>
      <c r="AQ106" s="889">
        <f t="shared" si="98"/>
        <v>0</v>
      </c>
    </row>
    <row r="107" spans="1:43" x14ac:dyDescent="0.3">
      <c r="A107" s="4" t="str">
        <f t="shared" si="96"/>
        <v/>
      </c>
      <c r="B107" s="45" t="str">
        <f t="shared" si="96"/>
        <v/>
      </c>
      <c r="C107" s="64" t="str">
        <f t="shared" si="96"/>
        <v>12.2</v>
      </c>
      <c r="D107" s="65" t="str">
        <f t="shared" si="96"/>
        <v>Ostatní</v>
      </c>
      <c r="E107" s="84">
        <v>0</v>
      </c>
      <c r="F107" s="103">
        <v>0</v>
      </c>
      <c r="G107" s="103">
        <v>0</v>
      </c>
      <c r="H107" s="103">
        <v>0</v>
      </c>
      <c r="I107" s="103">
        <v>0</v>
      </c>
      <c r="J107" s="103">
        <v>0</v>
      </c>
      <c r="K107" s="103">
        <v>0</v>
      </c>
      <c r="L107" s="103">
        <v>0</v>
      </c>
      <c r="M107" s="103">
        <v>0</v>
      </c>
      <c r="N107" s="103">
        <v>0</v>
      </c>
      <c r="O107" s="103">
        <v>0</v>
      </c>
      <c r="P107" s="103">
        <v>0</v>
      </c>
      <c r="Q107" s="103">
        <v>0</v>
      </c>
      <c r="R107" s="103">
        <v>0</v>
      </c>
      <c r="S107" s="103">
        <v>0</v>
      </c>
      <c r="T107" s="103">
        <v>0</v>
      </c>
      <c r="U107" s="103">
        <v>0</v>
      </c>
      <c r="V107" s="103">
        <v>0</v>
      </c>
      <c r="W107" s="103">
        <v>0</v>
      </c>
      <c r="X107" s="103">
        <v>0</v>
      </c>
      <c r="Y107" s="103">
        <v>0</v>
      </c>
      <c r="Z107" s="103">
        <v>0</v>
      </c>
      <c r="AA107" s="103">
        <v>0</v>
      </c>
      <c r="AB107" s="103">
        <v>0</v>
      </c>
      <c r="AC107" s="103">
        <v>0</v>
      </c>
      <c r="AD107" s="103">
        <v>0</v>
      </c>
      <c r="AE107" s="103">
        <v>0</v>
      </c>
      <c r="AF107" s="103">
        <v>0</v>
      </c>
      <c r="AG107" s="103">
        <v>0</v>
      </c>
      <c r="AH107" s="103">
        <v>0</v>
      </c>
      <c r="AI107" s="103">
        <v>0</v>
      </c>
      <c r="AJ107" s="103">
        <v>0</v>
      </c>
      <c r="AK107" s="85">
        <v>0</v>
      </c>
      <c r="AL107" s="24">
        <f t="shared" si="99"/>
        <v>0</v>
      </c>
      <c r="AM107" s="129">
        <f t="shared" si="97"/>
        <v>0</v>
      </c>
      <c r="AN107" s="888">
        <f t="shared" si="98"/>
        <v>0</v>
      </c>
      <c r="AO107" s="888">
        <f t="shared" ref="AO107" si="119">AO23</f>
        <v>0</v>
      </c>
      <c r="AP107" s="888">
        <f t="shared" si="98"/>
        <v>0</v>
      </c>
      <c r="AQ107" s="889">
        <f t="shared" si="98"/>
        <v>1</v>
      </c>
    </row>
    <row r="108" spans="1:43" x14ac:dyDescent="0.3">
      <c r="A108" s="4">
        <f t="shared" si="96"/>
        <v>13</v>
      </c>
      <c r="B108" s="45" t="str">
        <f t="shared" si="96"/>
        <v>Ostatní služby</v>
      </c>
      <c r="C108" s="45">
        <f t="shared" si="96"/>
        <v>13.1</v>
      </c>
      <c r="D108" s="65" t="str">
        <f t="shared" si="96"/>
        <v>Ostraha</v>
      </c>
      <c r="E108" s="84">
        <v>0</v>
      </c>
      <c r="F108" s="103">
        <v>0</v>
      </c>
      <c r="G108" s="103">
        <v>0</v>
      </c>
      <c r="H108" s="103">
        <v>0</v>
      </c>
      <c r="I108" s="103">
        <v>0</v>
      </c>
      <c r="J108" s="103">
        <v>0</v>
      </c>
      <c r="K108" s="103">
        <v>0</v>
      </c>
      <c r="L108" s="103">
        <v>0</v>
      </c>
      <c r="M108" s="103">
        <v>0</v>
      </c>
      <c r="N108" s="103">
        <v>0</v>
      </c>
      <c r="O108" s="103">
        <v>0</v>
      </c>
      <c r="P108" s="103">
        <v>0</v>
      </c>
      <c r="Q108" s="103">
        <v>0</v>
      </c>
      <c r="R108" s="103">
        <v>0</v>
      </c>
      <c r="S108" s="103">
        <v>0</v>
      </c>
      <c r="T108" s="103">
        <v>0</v>
      </c>
      <c r="U108" s="103">
        <v>0</v>
      </c>
      <c r="V108" s="103">
        <v>0</v>
      </c>
      <c r="W108" s="103">
        <v>0</v>
      </c>
      <c r="X108" s="103">
        <v>0</v>
      </c>
      <c r="Y108" s="103">
        <v>0</v>
      </c>
      <c r="Z108" s="103">
        <v>0</v>
      </c>
      <c r="AA108" s="103">
        <v>0</v>
      </c>
      <c r="AB108" s="103">
        <v>0</v>
      </c>
      <c r="AC108" s="103">
        <v>0</v>
      </c>
      <c r="AD108" s="103">
        <v>0</v>
      </c>
      <c r="AE108" s="103">
        <v>0</v>
      </c>
      <c r="AF108" s="103">
        <v>0</v>
      </c>
      <c r="AG108" s="103">
        <v>0</v>
      </c>
      <c r="AH108" s="103">
        <v>0</v>
      </c>
      <c r="AI108" s="103">
        <v>0</v>
      </c>
      <c r="AJ108" s="103">
        <v>0</v>
      </c>
      <c r="AK108" s="85">
        <v>0</v>
      </c>
      <c r="AL108" s="24">
        <f t="shared" si="99"/>
        <v>0</v>
      </c>
      <c r="AM108" s="129">
        <f t="shared" si="97"/>
        <v>0</v>
      </c>
      <c r="AN108" s="888">
        <f t="shared" si="98"/>
        <v>0</v>
      </c>
      <c r="AO108" s="888">
        <f t="shared" ref="AO108" si="120">AO24</f>
        <v>0</v>
      </c>
      <c r="AP108" s="888">
        <f t="shared" si="98"/>
        <v>0</v>
      </c>
      <c r="AQ108" s="889">
        <f t="shared" si="98"/>
        <v>1</v>
      </c>
    </row>
    <row r="109" spans="1:43" x14ac:dyDescent="0.3">
      <c r="A109" s="4"/>
      <c r="B109" s="45"/>
      <c r="C109" s="45">
        <f t="shared" ref="C109:D112" si="121">IF(C67="","",C67)</f>
        <v>13.2</v>
      </c>
      <c r="D109" s="65" t="str">
        <f t="shared" si="121"/>
        <v>Ostatní služby</v>
      </c>
      <c r="E109" s="84">
        <v>0</v>
      </c>
      <c r="F109" s="103">
        <v>0</v>
      </c>
      <c r="G109" s="103">
        <v>0</v>
      </c>
      <c r="H109" s="103">
        <v>0</v>
      </c>
      <c r="I109" s="103">
        <v>0</v>
      </c>
      <c r="J109" s="103">
        <v>0</v>
      </c>
      <c r="K109" s="103">
        <v>0</v>
      </c>
      <c r="L109" s="103">
        <v>0</v>
      </c>
      <c r="M109" s="103">
        <v>0</v>
      </c>
      <c r="N109" s="103">
        <v>0</v>
      </c>
      <c r="O109" s="103">
        <v>0</v>
      </c>
      <c r="P109" s="103">
        <v>0</v>
      </c>
      <c r="Q109" s="103">
        <v>0</v>
      </c>
      <c r="R109" s="103">
        <v>0</v>
      </c>
      <c r="S109" s="103">
        <v>0</v>
      </c>
      <c r="T109" s="103">
        <v>0</v>
      </c>
      <c r="U109" s="103">
        <v>0</v>
      </c>
      <c r="V109" s="103">
        <v>0</v>
      </c>
      <c r="W109" s="103">
        <v>0</v>
      </c>
      <c r="X109" s="103">
        <v>0</v>
      </c>
      <c r="Y109" s="103">
        <v>0</v>
      </c>
      <c r="Z109" s="103">
        <v>0</v>
      </c>
      <c r="AA109" s="103">
        <v>0</v>
      </c>
      <c r="AB109" s="103">
        <v>0</v>
      </c>
      <c r="AC109" s="103">
        <v>0</v>
      </c>
      <c r="AD109" s="103">
        <v>0</v>
      </c>
      <c r="AE109" s="103">
        <v>0</v>
      </c>
      <c r="AF109" s="103">
        <v>0</v>
      </c>
      <c r="AG109" s="103">
        <v>0</v>
      </c>
      <c r="AH109" s="103">
        <v>0</v>
      </c>
      <c r="AI109" s="103">
        <v>0</v>
      </c>
      <c r="AJ109" s="103">
        <v>0</v>
      </c>
      <c r="AK109" s="85">
        <v>0</v>
      </c>
      <c r="AL109" s="24">
        <f t="shared" ref="AL109" si="122">SUM(E109:AK109)</f>
        <v>0</v>
      </c>
      <c r="AM109" s="129">
        <f t="shared" si="97"/>
        <v>0</v>
      </c>
      <c r="AN109" s="888">
        <f t="shared" si="98"/>
        <v>0</v>
      </c>
      <c r="AO109" s="888">
        <f t="shared" ref="AO109" si="123">AO25</f>
        <v>0</v>
      </c>
      <c r="AP109" s="888">
        <f t="shared" si="98"/>
        <v>0</v>
      </c>
      <c r="AQ109" s="889">
        <f t="shared" si="98"/>
        <v>1</v>
      </c>
    </row>
    <row r="110" spans="1:43" x14ac:dyDescent="0.3">
      <c r="A110" s="4">
        <f t="shared" ref="A110:B122" si="124">IF(A68="","",A68)</f>
        <v>14</v>
      </c>
      <c r="B110" s="45" t="str">
        <f t="shared" si="124"/>
        <v>Provozní režie</v>
      </c>
      <c r="C110" s="45" t="str">
        <f t="shared" si="121"/>
        <v/>
      </c>
      <c r="D110" s="65" t="str">
        <f t="shared" si="121"/>
        <v/>
      </c>
      <c r="E110" s="84">
        <v>0</v>
      </c>
      <c r="F110" s="103">
        <v>0</v>
      </c>
      <c r="G110" s="103">
        <v>0</v>
      </c>
      <c r="H110" s="103">
        <v>0</v>
      </c>
      <c r="I110" s="103">
        <v>0</v>
      </c>
      <c r="J110" s="103">
        <v>0</v>
      </c>
      <c r="K110" s="103">
        <v>0</v>
      </c>
      <c r="L110" s="103">
        <v>0</v>
      </c>
      <c r="M110" s="103">
        <v>0</v>
      </c>
      <c r="N110" s="103">
        <v>0</v>
      </c>
      <c r="O110" s="103">
        <v>0</v>
      </c>
      <c r="P110" s="103">
        <v>0</v>
      </c>
      <c r="Q110" s="103">
        <v>0</v>
      </c>
      <c r="R110" s="103">
        <v>0</v>
      </c>
      <c r="S110" s="103">
        <v>0</v>
      </c>
      <c r="T110" s="103">
        <v>0</v>
      </c>
      <c r="U110" s="103">
        <v>0</v>
      </c>
      <c r="V110" s="103">
        <v>0</v>
      </c>
      <c r="W110" s="103">
        <v>0</v>
      </c>
      <c r="X110" s="103">
        <v>0</v>
      </c>
      <c r="Y110" s="103">
        <v>0</v>
      </c>
      <c r="Z110" s="103">
        <v>0</v>
      </c>
      <c r="AA110" s="103">
        <v>0</v>
      </c>
      <c r="AB110" s="103">
        <v>0</v>
      </c>
      <c r="AC110" s="103">
        <v>0</v>
      </c>
      <c r="AD110" s="103">
        <v>0</v>
      </c>
      <c r="AE110" s="103">
        <v>0</v>
      </c>
      <c r="AF110" s="103">
        <v>0</v>
      </c>
      <c r="AG110" s="103">
        <v>0</v>
      </c>
      <c r="AH110" s="103">
        <v>0</v>
      </c>
      <c r="AI110" s="103">
        <v>0</v>
      </c>
      <c r="AJ110" s="103">
        <v>0</v>
      </c>
      <c r="AK110" s="85">
        <v>0</v>
      </c>
      <c r="AL110" s="24">
        <f t="shared" si="99"/>
        <v>0</v>
      </c>
      <c r="AM110" s="129">
        <f t="shared" si="97"/>
        <v>0</v>
      </c>
      <c r="AN110" s="888">
        <f t="shared" si="98"/>
        <v>0</v>
      </c>
      <c r="AO110" s="888">
        <f t="shared" ref="AO110" si="125">AO26</f>
        <v>0</v>
      </c>
      <c r="AP110" s="888">
        <f t="shared" si="98"/>
        <v>0</v>
      </c>
      <c r="AQ110" s="889">
        <f t="shared" si="98"/>
        <v>1</v>
      </c>
    </row>
    <row r="111" spans="1:43" x14ac:dyDescent="0.3">
      <c r="A111" s="4">
        <f t="shared" si="124"/>
        <v>15</v>
      </c>
      <c r="B111" s="45" t="str">
        <f t="shared" si="124"/>
        <v>Správní režie</v>
      </c>
      <c r="C111" s="45" t="str">
        <f t="shared" si="121"/>
        <v/>
      </c>
      <c r="D111" s="65" t="str">
        <f t="shared" si="121"/>
        <v/>
      </c>
      <c r="E111" s="84">
        <v>0</v>
      </c>
      <c r="F111" s="103">
        <v>0</v>
      </c>
      <c r="G111" s="103">
        <v>0</v>
      </c>
      <c r="H111" s="103">
        <v>0</v>
      </c>
      <c r="I111" s="103">
        <v>0</v>
      </c>
      <c r="J111" s="103">
        <v>0</v>
      </c>
      <c r="K111" s="103">
        <v>0</v>
      </c>
      <c r="L111" s="103">
        <v>0</v>
      </c>
      <c r="M111" s="103">
        <v>0</v>
      </c>
      <c r="N111" s="103">
        <v>0</v>
      </c>
      <c r="O111" s="103">
        <v>0</v>
      </c>
      <c r="P111" s="103">
        <v>0</v>
      </c>
      <c r="Q111" s="103">
        <v>0</v>
      </c>
      <c r="R111" s="103">
        <v>0</v>
      </c>
      <c r="S111" s="103">
        <v>0</v>
      </c>
      <c r="T111" s="103">
        <v>0</v>
      </c>
      <c r="U111" s="103">
        <v>0</v>
      </c>
      <c r="V111" s="103">
        <v>0</v>
      </c>
      <c r="W111" s="103">
        <v>0</v>
      </c>
      <c r="X111" s="103">
        <v>0</v>
      </c>
      <c r="Y111" s="103">
        <v>0</v>
      </c>
      <c r="Z111" s="103">
        <v>0</v>
      </c>
      <c r="AA111" s="103">
        <v>0</v>
      </c>
      <c r="AB111" s="103">
        <v>0</v>
      </c>
      <c r="AC111" s="103">
        <v>0</v>
      </c>
      <c r="AD111" s="103">
        <v>0</v>
      </c>
      <c r="AE111" s="103">
        <v>0</v>
      </c>
      <c r="AF111" s="103">
        <v>0</v>
      </c>
      <c r="AG111" s="103">
        <v>0</v>
      </c>
      <c r="AH111" s="103">
        <v>0</v>
      </c>
      <c r="AI111" s="103">
        <v>0</v>
      </c>
      <c r="AJ111" s="103">
        <v>0</v>
      </c>
      <c r="AK111" s="85">
        <v>0</v>
      </c>
      <c r="AL111" s="24">
        <f t="shared" si="99"/>
        <v>0</v>
      </c>
      <c r="AM111" s="129">
        <f t="shared" si="97"/>
        <v>0</v>
      </c>
      <c r="AN111" s="888">
        <f t="shared" si="98"/>
        <v>0</v>
      </c>
      <c r="AO111" s="888">
        <f t="shared" ref="AO111" si="126">AO27</f>
        <v>0</v>
      </c>
      <c r="AP111" s="888">
        <f t="shared" si="98"/>
        <v>0</v>
      </c>
      <c r="AQ111" s="889">
        <f t="shared" si="98"/>
        <v>1</v>
      </c>
    </row>
    <row r="112" spans="1:43" x14ac:dyDescent="0.3">
      <c r="A112" s="9">
        <f t="shared" si="124"/>
        <v>16</v>
      </c>
      <c r="B112" s="67" t="str">
        <f t="shared" si="124"/>
        <v>Zisk</v>
      </c>
      <c r="C112" s="67" t="str">
        <f t="shared" si="121"/>
        <v/>
      </c>
      <c r="D112" s="68" t="str">
        <f t="shared" si="121"/>
        <v/>
      </c>
      <c r="E112" s="84">
        <v>0</v>
      </c>
      <c r="F112" s="103">
        <v>0</v>
      </c>
      <c r="G112" s="103">
        <v>0</v>
      </c>
      <c r="H112" s="103">
        <v>0</v>
      </c>
      <c r="I112" s="103">
        <v>0</v>
      </c>
      <c r="J112" s="103">
        <v>0</v>
      </c>
      <c r="K112" s="103">
        <v>0</v>
      </c>
      <c r="L112" s="103">
        <v>0</v>
      </c>
      <c r="M112" s="103">
        <v>0</v>
      </c>
      <c r="N112" s="103">
        <v>0</v>
      </c>
      <c r="O112" s="103">
        <v>0</v>
      </c>
      <c r="P112" s="103">
        <v>0</v>
      </c>
      <c r="Q112" s="103">
        <v>0</v>
      </c>
      <c r="R112" s="103">
        <v>0</v>
      </c>
      <c r="S112" s="103">
        <v>0</v>
      </c>
      <c r="T112" s="103">
        <v>0</v>
      </c>
      <c r="U112" s="103">
        <v>0</v>
      </c>
      <c r="V112" s="103">
        <v>0</v>
      </c>
      <c r="W112" s="103">
        <v>0</v>
      </c>
      <c r="X112" s="103">
        <v>0</v>
      </c>
      <c r="Y112" s="103">
        <v>0</v>
      </c>
      <c r="Z112" s="103">
        <v>0</v>
      </c>
      <c r="AA112" s="103">
        <v>0</v>
      </c>
      <c r="AB112" s="103">
        <v>0</v>
      </c>
      <c r="AC112" s="103">
        <v>0</v>
      </c>
      <c r="AD112" s="103">
        <v>0</v>
      </c>
      <c r="AE112" s="103">
        <v>0</v>
      </c>
      <c r="AF112" s="103">
        <v>0</v>
      </c>
      <c r="AG112" s="103">
        <v>0</v>
      </c>
      <c r="AH112" s="103">
        <v>0</v>
      </c>
      <c r="AI112" s="103">
        <v>0</v>
      </c>
      <c r="AJ112" s="103">
        <v>0</v>
      </c>
      <c r="AK112" s="85">
        <v>0</v>
      </c>
      <c r="AL112" s="24">
        <f t="shared" si="99"/>
        <v>0</v>
      </c>
      <c r="AM112" s="129">
        <f t="shared" si="97"/>
        <v>0</v>
      </c>
      <c r="AN112" s="890">
        <f t="shared" si="98"/>
        <v>0</v>
      </c>
      <c r="AO112" s="888">
        <f t="shared" ref="AO112" si="127">AO28</f>
        <v>0</v>
      </c>
      <c r="AP112" s="890">
        <f t="shared" si="98"/>
        <v>0</v>
      </c>
      <c r="AQ112" s="891">
        <f t="shared" si="98"/>
        <v>1</v>
      </c>
    </row>
    <row r="113" spans="1:43" ht="15" thickBot="1" x14ac:dyDescent="0.35">
      <c r="A113" s="5">
        <f t="shared" si="124"/>
        <v>21</v>
      </c>
      <c r="B113" s="69" t="str">
        <f t="shared" si="124"/>
        <v>Doplněná cena [tis.Kč]</v>
      </c>
      <c r="C113" s="69" t="str">
        <f>IF(C71="","",C71)</f>
        <v/>
      </c>
      <c r="D113" s="70"/>
      <c r="E113" s="102">
        <f t="shared" ref="E113:AK113" si="128">SUM(E87:E112)</f>
        <v>0</v>
      </c>
      <c r="F113" s="102">
        <f t="shared" si="128"/>
        <v>0</v>
      </c>
      <c r="G113" s="102">
        <f t="shared" ref="G113:H113" si="129">SUM(G87:G112)</f>
        <v>0</v>
      </c>
      <c r="H113" s="102">
        <f t="shared" si="129"/>
        <v>0</v>
      </c>
      <c r="I113" s="102">
        <f t="shared" si="128"/>
        <v>0</v>
      </c>
      <c r="J113" s="102">
        <f t="shared" si="128"/>
        <v>0</v>
      </c>
      <c r="K113" s="102">
        <f t="shared" si="128"/>
        <v>0</v>
      </c>
      <c r="L113" s="102">
        <f t="shared" si="128"/>
        <v>0</v>
      </c>
      <c r="M113" s="102">
        <f t="shared" si="128"/>
        <v>0</v>
      </c>
      <c r="N113" s="102">
        <f t="shared" si="128"/>
        <v>0</v>
      </c>
      <c r="O113" s="102">
        <f t="shared" si="128"/>
        <v>0</v>
      </c>
      <c r="P113" s="102">
        <f t="shared" si="128"/>
        <v>0</v>
      </c>
      <c r="Q113" s="102">
        <f t="shared" si="128"/>
        <v>0</v>
      </c>
      <c r="R113" s="102">
        <f t="shared" si="128"/>
        <v>0</v>
      </c>
      <c r="S113" s="102">
        <f t="shared" si="128"/>
        <v>0</v>
      </c>
      <c r="T113" s="102">
        <f t="shared" si="128"/>
        <v>0</v>
      </c>
      <c r="U113" s="102">
        <f t="shared" si="128"/>
        <v>0</v>
      </c>
      <c r="V113" s="102">
        <f t="shared" si="128"/>
        <v>0</v>
      </c>
      <c r="W113" s="102">
        <f t="shared" si="128"/>
        <v>0</v>
      </c>
      <c r="X113" s="102">
        <f t="shared" si="128"/>
        <v>0</v>
      </c>
      <c r="Y113" s="102">
        <f t="shared" si="128"/>
        <v>0</v>
      </c>
      <c r="Z113" s="102">
        <f t="shared" si="128"/>
        <v>0</v>
      </c>
      <c r="AA113" s="102">
        <f t="shared" si="128"/>
        <v>0</v>
      </c>
      <c r="AB113" s="102">
        <f t="shared" si="128"/>
        <v>0</v>
      </c>
      <c r="AC113" s="102">
        <f t="shared" si="128"/>
        <v>0</v>
      </c>
      <c r="AD113" s="102">
        <f t="shared" si="128"/>
        <v>0</v>
      </c>
      <c r="AE113" s="102">
        <f t="shared" si="128"/>
        <v>0</v>
      </c>
      <c r="AF113" s="102">
        <f t="shared" si="128"/>
        <v>0</v>
      </c>
      <c r="AG113" s="102">
        <f t="shared" si="128"/>
        <v>0</v>
      </c>
      <c r="AH113" s="102">
        <f t="shared" si="128"/>
        <v>0</v>
      </c>
      <c r="AI113" s="102">
        <f t="shared" si="128"/>
        <v>0</v>
      </c>
      <c r="AJ113" s="102">
        <f t="shared" si="128"/>
        <v>0</v>
      </c>
      <c r="AK113" s="102">
        <f t="shared" si="128"/>
        <v>0</v>
      </c>
      <c r="AL113" s="86">
        <f t="shared" ref="AL113:AL121" si="130">SUM(E113:AK113)</f>
        <v>0</v>
      </c>
      <c r="AM113" s="127">
        <f t="shared" si="97"/>
        <v>0</v>
      </c>
      <c r="AN113" s="933">
        <f>SUMPRODUCT($AL87:$AL112,AN87:AN112)</f>
        <v>0</v>
      </c>
      <c r="AO113" s="933">
        <f>SUMPRODUCT($AL87:$AL112,AO87:AO112)</f>
        <v>0</v>
      </c>
      <c r="AP113" s="933">
        <f>SUMPRODUCT($AL87:$AL112,AP87:AP112)</f>
        <v>0</v>
      </c>
      <c r="AQ113" s="913">
        <f>SUMPRODUCT($AL87:$AL112,AQ87:AQ112)</f>
        <v>0</v>
      </c>
    </row>
    <row r="114" spans="1:43" hidden="1" x14ac:dyDescent="0.3">
      <c r="A114" s="525"/>
      <c r="B114" s="526"/>
      <c r="C114" s="526"/>
      <c r="D114" s="528"/>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6"/>
      <c r="AL114" s="530"/>
      <c r="AM114" s="531"/>
      <c r="AN114" s="894"/>
      <c r="AO114" s="894"/>
      <c r="AP114" s="894"/>
      <c r="AQ114" s="944"/>
    </row>
    <row r="115" spans="1:43" hidden="1" x14ac:dyDescent="0.3">
      <c r="A115" s="535"/>
      <c r="B115" s="536"/>
      <c r="C115" s="536"/>
      <c r="D115" s="538"/>
      <c r="E115" s="557"/>
      <c r="F115" s="557"/>
      <c r="G115" s="557"/>
      <c r="H115" s="557"/>
      <c r="I115" s="557"/>
      <c r="J115" s="557"/>
      <c r="K115" s="557"/>
      <c r="L115" s="557"/>
      <c r="M115" s="557"/>
      <c r="N115" s="557"/>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557"/>
      <c r="AL115" s="540"/>
      <c r="AM115" s="541"/>
      <c r="AN115" s="896"/>
      <c r="AO115" s="896"/>
      <c r="AP115" s="896"/>
      <c r="AQ115" s="945"/>
    </row>
    <row r="116" spans="1:43" hidden="1" x14ac:dyDescent="0.3">
      <c r="A116" s="535"/>
      <c r="B116" s="536"/>
      <c r="C116" s="536"/>
      <c r="D116" s="538"/>
      <c r="E116" s="557"/>
      <c r="F116" s="557"/>
      <c r="G116" s="557"/>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557"/>
      <c r="AL116" s="540"/>
      <c r="AM116" s="541"/>
      <c r="AN116" s="896"/>
      <c r="AO116" s="896"/>
      <c r="AP116" s="896"/>
      <c r="AQ116" s="945"/>
    </row>
    <row r="117" spans="1:43" hidden="1" x14ac:dyDescent="0.3">
      <c r="A117" s="535"/>
      <c r="B117" s="536"/>
      <c r="C117" s="536"/>
      <c r="D117" s="538"/>
      <c r="E117" s="557"/>
      <c r="F117" s="557"/>
      <c r="G117" s="557"/>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40"/>
      <c r="AM117" s="541"/>
      <c r="AN117" s="896"/>
      <c r="AO117" s="896"/>
      <c r="AP117" s="896"/>
      <c r="AQ117" s="945"/>
    </row>
    <row r="118" spans="1:43" hidden="1" x14ac:dyDescent="0.3">
      <c r="A118" s="535"/>
      <c r="B118" s="536"/>
      <c r="C118" s="544"/>
      <c r="D118" s="224"/>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7"/>
      <c r="AJ118" s="557"/>
      <c r="AK118" s="557"/>
      <c r="AL118" s="540"/>
      <c r="AM118" s="541"/>
      <c r="AN118" s="896"/>
      <c r="AO118" s="896"/>
      <c r="AP118" s="896"/>
      <c r="AQ118" s="945"/>
    </row>
    <row r="119" spans="1:43"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945"/>
    </row>
    <row r="120" spans="1:43"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2"/>
      <c r="AN120" s="898"/>
      <c r="AO120" s="898"/>
      <c r="AP120" s="898"/>
      <c r="AQ120" s="946"/>
    </row>
    <row r="121" spans="1:43" ht="15" x14ac:dyDescent="0.35">
      <c r="A121" s="9">
        <f t="shared" si="124"/>
        <v>26</v>
      </c>
      <c r="B121" s="67" t="str">
        <f t="shared" si="124"/>
        <v>Výchozí dopravní výkon [tis.vlkm]</v>
      </c>
      <c r="C121" s="67"/>
      <c r="D121" s="203" t="s">
        <v>69</v>
      </c>
      <c r="E121" s="109">
        <f>'Provoz výchozí'!C27+'Provoz opční 1'!C27+'Provoz opční 2'!C27</f>
        <v>38985.66136986301</v>
      </c>
      <c r="F121" s="109">
        <f>'Provoz výchozí'!D27+'Provoz opční 1'!D27+'Provoz opční 2'!D27</f>
        <v>392293.21753424662</v>
      </c>
      <c r="G121" s="109">
        <f>'Provoz výchozí'!E27+'Provoz opční 1'!E27+'Provoz opční 2'!E27</f>
        <v>943664.04273972602</v>
      </c>
      <c r="H121" s="109">
        <f>'Provoz výchozí'!F27+'Provoz opční 1'!F27+'Provoz opční 2'!F27</f>
        <v>118665.47287671233</v>
      </c>
      <c r="I121" s="109">
        <f>'Provoz výchozí'!G27+'Provoz opční 1'!G27+'Provoz opční 2'!G27</f>
        <v>2707056.1</v>
      </c>
      <c r="J121" s="109">
        <f>'Provoz výchozí'!H27+'Provoz opční 1'!H27+'Provoz opční 2'!H27</f>
        <v>4151805.5</v>
      </c>
      <c r="K121" s="109">
        <f>'Provoz výchozí'!I27+'Provoz opční 1'!I27+'Provoz opční 2'!I27</f>
        <v>4967203.4000000004</v>
      </c>
      <c r="L121" s="109">
        <f>'Provoz výchozí'!J27+'Provoz opční 1'!J27+'Provoz opční 2'!J27</f>
        <v>5226496</v>
      </c>
      <c r="M121" s="109">
        <f>'Provoz výchozí'!K27+'Provoz opční 1'!K27+'Provoz opční 2'!K27</f>
        <v>5226496</v>
      </c>
      <c r="N121" s="109">
        <f>'Provoz výchozí'!L27+'Provoz opční 1'!L27+'Provoz opční 2'!L27</f>
        <v>5226496</v>
      </c>
      <c r="O121" s="109">
        <f>'Provoz výchozí'!M27+'Provoz opční 1'!M27+'Provoz opční 2'!M27</f>
        <v>5226496</v>
      </c>
      <c r="P121" s="109">
        <f>'Provoz výchozí'!N27+'Provoz opční 1'!N27+'Provoz opční 2'!N27</f>
        <v>5226496</v>
      </c>
      <c r="Q121" s="109">
        <f>'Provoz výchozí'!O27+'Provoz opční 1'!O27+'Provoz opční 2'!O27</f>
        <v>5226496</v>
      </c>
      <c r="R121" s="109">
        <f>'Provoz výchozí'!P27+'Provoz opční 1'!P27+'Provoz opční 2'!P27</f>
        <v>5226496</v>
      </c>
      <c r="S121" s="109">
        <f>'Provoz výchozí'!Q27+'Provoz opční 1'!Q27+'Provoz opční 2'!Q27</f>
        <v>5226496</v>
      </c>
      <c r="T121" s="109">
        <f>'Provoz výchozí'!R27+'Provoz opční 1'!R27+'Provoz opční 2'!R27</f>
        <v>5226496</v>
      </c>
      <c r="U121" s="109">
        <f>'Provoz výchozí'!S27+'Provoz opční 1'!S27+'Provoz opční 2'!S27</f>
        <v>5226496</v>
      </c>
      <c r="V121" s="109">
        <f>'Provoz výchozí'!T27+'Provoz opční 1'!T27+'Provoz opční 2'!T27</f>
        <v>5226496</v>
      </c>
      <c r="W121" s="109">
        <f>'Provoz výchozí'!U27+'Provoz opční 1'!U27+'Provoz opční 2'!U27</f>
        <v>5226496</v>
      </c>
      <c r="X121" s="109">
        <f>'Provoz výchozí'!V27+'Provoz opční 1'!V27+'Provoz opční 2'!V27</f>
        <v>5226496</v>
      </c>
      <c r="Y121" s="109">
        <f>'Provoz výchozí'!W27+'Provoz opční 1'!W27+'Provoz opční 2'!W27</f>
        <v>5226496</v>
      </c>
      <c r="Z121" s="109">
        <f>'Provoz výchozí'!X27+'Provoz opční 1'!X27+'Provoz opční 2'!X27</f>
        <v>5226496</v>
      </c>
      <c r="AA121" s="109">
        <f>'Provoz výchozí'!Y27+'Provoz opční 1'!Y27+'Provoz opční 2'!Y27</f>
        <v>5226496</v>
      </c>
      <c r="AB121" s="109">
        <f>'Provoz výchozí'!Z27+'Provoz opční 1'!Z27+'Provoz opční 2'!Z27</f>
        <v>5226496</v>
      </c>
      <c r="AC121" s="109">
        <f>'Provoz výchozí'!AA27+'Provoz opční 1'!AA27+'Provoz opční 2'!AA27</f>
        <v>5226496</v>
      </c>
      <c r="AD121" s="109">
        <f>'Provoz výchozí'!AB27+'Provoz opční 1'!AB27+'Provoz opční 2'!AB27</f>
        <v>5226496</v>
      </c>
      <c r="AE121" s="109">
        <f>'Provoz výchozí'!AC27+'Provoz opční 1'!AC27+'Provoz opční 2'!AC27</f>
        <v>5226496</v>
      </c>
      <c r="AF121" s="109">
        <f>'Provoz výchozí'!AD27+'Provoz opční 1'!AD27+'Provoz opční 2'!AD27</f>
        <v>5226496</v>
      </c>
      <c r="AG121" s="109">
        <f>'Provoz výchozí'!AE27+'Provoz opční 1'!AE27+'Provoz opční 2'!AE27</f>
        <v>5226496</v>
      </c>
      <c r="AH121" s="109">
        <f>'Provoz výchozí'!AF27+'Provoz opční 1'!AF27+'Provoz opční 2'!AF27</f>
        <v>5226496</v>
      </c>
      <c r="AI121" s="109">
        <f>'Provoz výchozí'!AG27+'Provoz opční 1'!AG27+'Provoz opční 2'!AG27</f>
        <v>5226496</v>
      </c>
      <c r="AJ121" s="109">
        <f>'Provoz výchozí'!AH27+'Provoz opční 1'!AH27+'Provoz opční 2'!AH27</f>
        <v>5226496</v>
      </c>
      <c r="AK121" s="109">
        <f>'Provoz výchozí'!AI27+'Provoz opční 1'!AI27+'Provoz opční 2'!AI27</f>
        <v>5226496</v>
      </c>
      <c r="AL121" s="48">
        <f t="shared" si="130"/>
        <v>149208569.39452055</v>
      </c>
      <c r="AM121" s="420" t="s">
        <v>134</v>
      </c>
      <c r="AN121" s="900">
        <f>$AL121</f>
        <v>149208569.39452055</v>
      </c>
      <c r="AO121" s="900">
        <f>$AL121</f>
        <v>149208569.39452055</v>
      </c>
      <c r="AP121" s="900">
        <f t="shared" ref="AP121:AQ121" si="131">$AL121</f>
        <v>149208569.39452055</v>
      </c>
      <c r="AQ121" s="901">
        <f t="shared" si="131"/>
        <v>149208569.39452055</v>
      </c>
    </row>
    <row r="122" spans="1:43" ht="15" thickBot="1" x14ac:dyDescent="0.35">
      <c r="A122" s="5">
        <f t="shared" si="124"/>
        <v>27</v>
      </c>
      <c r="B122" s="69" t="str">
        <f t="shared" si="124"/>
        <v>Doplněná jednotková cena [Kč/vlkm]</v>
      </c>
      <c r="C122" s="69"/>
      <c r="D122" s="70"/>
      <c r="E122" s="105">
        <f t="shared" ref="E122:AQ122" si="132">IFERROR(E113/E121,0)</f>
        <v>0</v>
      </c>
      <c r="F122" s="105">
        <f t="shared" si="132"/>
        <v>0</v>
      </c>
      <c r="G122" s="105">
        <f t="shared" ref="G122:H122" si="133">IFERROR(G113/G121,0)</f>
        <v>0</v>
      </c>
      <c r="H122" s="105">
        <f t="shared" si="133"/>
        <v>0</v>
      </c>
      <c r="I122" s="105">
        <f t="shared" si="132"/>
        <v>0</v>
      </c>
      <c r="J122" s="105">
        <f t="shared" si="132"/>
        <v>0</v>
      </c>
      <c r="K122" s="105">
        <f t="shared" si="132"/>
        <v>0</v>
      </c>
      <c r="L122" s="105">
        <f t="shared" si="132"/>
        <v>0</v>
      </c>
      <c r="M122" s="105">
        <f t="shared" si="132"/>
        <v>0</v>
      </c>
      <c r="N122" s="105">
        <f t="shared" si="132"/>
        <v>0</v>
      </c>
      <c r="O122" s="105">
        <f t="shared" si="132"/>
        <v>0</v>
      </c>
      <c r="P122" s="105">
        <f t="shared" si="132"/>
        <v>0</v>
      </c>
      <c r="Q122" s="105">
        <f t="shared" si="132"/>
        <v>0</v>
      </c>
      <c r="R122" s="105">
        <f t="shared" si="132"/>
        <v>0</v>
      </c>
      <c r="S122" s="105">
        <f t="shared" si="132"/>
        <v>0</v>
      </c>
      <c r="T122" s="105">
        <f t="shared" si="132"/>
        <v>0</v>
      </c>
      <c r="U122" s="105">
        <f t="shared" si="132"/>
        <v>0</v>
      </c>
      <c r="V122" s="105">
        <f t="shared" si="132"/>
        <v>0</v>
      </c>
      <c r="W122" s="105">
        <f t="shared" si="132"/>
        <v>0</v>
      </c>
      <c r="X122" s="105">
        <f t="shared" si="132"/>
        <v>0</v>
      </c>
      <c r="Y122" s="105">
        <f t="shared" si="132"/>
        <v>0</v>
      </c>
      <c r="Z122" s="105">
        <f t="shared" si="132"/>
        <v>0</v>
      </c>
      <c r="AA122" s="105">
        <f t="shared" si="132"/>
        <v>0</v>
      </c>
      <c r="AB122" s="105">
        <f t="shared" si="132"/>
        <v>0</v>
      </c>
      <c r="AC122" s="105">
        <f t="shared" si="132"/>
        <v>0</v>
      </c>
      <c r="AD122" s="105">
        <f t="shared" si="132"/>
        <v>0</v>
      </c>
      <c r="AE122" s="105">
        <f t="shared" si="132"/>
        <v>0</v>
      </c>
      <c r="AF122" s="105">
        <f t="shared" si="132"/>
        <v>0</v>
      </c>
      <c r="AG122" s="105">
        <f t="shared" si="132"/>
        <v>0</v>
      </c>
      <c r="AH122" s="105">
        <f t="shared" si="132"/>
        <v>0</v>
      </c>
      <c r="AI122" s="105">
        <f t="shared" si="132"/>
        <v>0</v>
      </c>
      <c r="AJ122" s="105">
        <f t="shared" si="132"/>
        <v>0</v>
      </c>
      <c r="AK122" s="105">
        <f t="shared" si="132"/>
        <v>0</v>
      </c>
      <c r="AL122" s="111">
        <f t="shared" si="132"/>
        <v>0</v>
      </c>
      <c r="AM122" s="393" t="s">
        <v>134</v>
      </c>
      <c r="AN122" s="902">
        <f t="shared" si="132"/>
        <v>0</v>
      </c>
      <c r="AO122" s="902">
        <f t="shared" si="132"/>
        <v>0</v>
      </c>
      <c r="AP122" s="902">
        <f t="shared" si="132"/>
        <v>0</v>
      </c>
      <c r="AQ122" s="903">
        <f t="shared" si="132"/>
        <v>0</v>
      </c>
    </row>
    <row r="123" spans="1:43" hidden="1" x14ac:dyDescent="0.3">
      <c r="A123" s="269">
        <v>28</v>
      </c>
      <c r="B123" s="270" t="str">
        <f>B39</f>
        <v>Doplněná jednotková cena za jednotku [Kč/vlkm]</v>
      </c>
      <c r="C123" s="270"/>
      <c r="D123" s="27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258"/>
      <c r="AM123" s="259"/>
      <c r="AN123" s="71"/>
      <c r="AO123" s="71"/>
      <c r="AP123" s="71"/>
      <c r="AQ123" s="260"/>
    </row>
    <row r="124" spans="1:43" ht="15" hidden="1" thickBot="1" x14ac:dyDescent="0.35">
      <c r="A124" s="272">
        <v>29</v>
      </c>
      <c r="B124" s="273" t="str">
        <f>B40</f>
        <v>Doplněná jednotková cena za soupravu [Kč/vlkm]</v>
      </c>
      <c r="C124" s="274"/>
      <c r="D124" s="275"/>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262"/>
      <c r="AN124" s="115"/>
      <c r="AO124" s="115"/>
      <c r="AP124" s="115"/>
      <c r="AQ124" s="263"/>
    </row>
    <row r="125" spans="1:43" x14ac:dyDescent="0.3"/>
  </sheetData>
  <sheetProtection algorithmName="SHA-512" hashValue="33yNuqbnTZSu3FGHsXplpQOqIigHxVA6Y58fBbuOPuBJdjPNcjvEdNbFzo0U3YNB7nY0G2BzOJtIKkhrdQaFeQ==" saltValue="80sG8ZZBDLsVPYldykYcNQ==" spinCount="100000" sheet="1" objects="1" scenarios="1"/>
  <mergeCells count="3">
    <mergeCell ref="AN1:AQ1"/>
    <mergeCell ref="AN43:AQ43"/>
    <mergeCell ref="AN85:AQ85"/>
  </mergeCells>
  <conditionalFormatting sqref="E39:G39 J40:AJ40 E81:G81 E123:G123">
    <cfRule type="expression" dxfId="591" priority="21">
      <formula>E$38&gt;D$38*(1+#REF!)</formula>
    </cfRule>
    <cfRule type="expression" dxfId="590" priority="20">
      <formula>E$38&lt;D$38*(1-#REF!)</formula>
    </cfRule>
  </conditionalFormatting>
  <conditionalFormatting sqref="E38:AK40">
    <cfRule type="expression" dxfId="589" priority="15">
      <formula>$E$38&gt;#REF!</formula>
    </cfRule>
  </conditionalFormatting>
  <conditionalFormatting sqref="E80:AK80">
    <cfRule type="expression" dxfId="588" priority="42">
      <formula>$E$38&gt;#REF!</formula>
    </cfRule>
  </conditionalFormatting>
  <conditionalFormatting sqref="E81:AK82">
    <cfRule type="expression" dxfId="587" priority="9">
      <formula>$E$38&gt;#REF!</formula>
    </cfRule>
  </conditionalFormatting>
  <conditionalFormatting sqref="E122:AK124">
    <cfRule type="expression" dxfId="586" priority="3">
      <formula>$E$38&gt;#REF!</formula>
    </cfRule>
  </conditionalFormatting>
  <conditionalFormatting sqref="F38:H38">
    <cfRule type="expression" dxfId="585" priority="43">
      <formula>$F$38&lt;$E$38*(1-#REF!)</formula>
    </cfRule>
    <cfRule type="expression" dxfId="584" priority="44">
      <formula>$F$38&gt;$E$38*(1+#REF!)</formula>
    </cfRule>
  </conditionalFormatting>
  <conditionalFormatting sqref="F40:H40">
    <cfRule type="expression" dxfId="583" priority="18">
      <formula>$F$38&lt;$E$38*(1-#REF!)</formula>
    </cfRule>
    <cfRule type="expression" dxfId="582" priority="19">
      <formula>$F$38&gt;$E$38*(1+#REF!)</formula>
    </cfRule>
  </conditionalFormatting>
  <conditionalFormatting sqref="F80:H80">
    <cfRule type="expression" dxfId="581" priority="40">
      <formula>$F$38&lt;$E$38*(1-#REF!)</formula>
    </cfRule>
    <cfRule type="expression" dxfId="580" priority="41">
      <formula>$F$38&gt;$E$38*(1+#REF!)</formula>
    </cfRule>
  </conditionalFormatting>
  <conditionalFormatting sqref="F122:H122">
    <cfRule type="expression" dxfId="579" priority="38">
      <formula>$F$38&gt;$E$38*(1+#REF!)</formula>
    </cfRule>
    <cfRule type="expression" dxfId="578" priority="37">
      <formula>$F$38&lt;$E$38*(1-#REF!)</formula>
    </cfRule>
  </conditionalFormatting>
  <conditionalFormatting sqref="H39 H81 H123">
    <cfRule type="expression" dxfId="577" priority="441">
      <formula>H$38&lt;C$38*(1-#REF!)</formula>
    </cfRule>
    <cfRule type="expression" dxfId="576" priority="442">
      <formula>H$38&gt;C$38*(1+#REF!)</formula>
    </cfRule>
  </conditionalFormatting>
  <conditionalFormatting sqref="I39:AK39 I81:AK81 I123:AK123">
    <cfRule type="expression" dxfId="575" priority="835">
      <formula>I$38&lt;C$38*(1-#REF!)</formula>
    </cfRule>
    <cfRule type="expression" dxfId="574" priority="836">
      <formula>I$38&gt;C$38*(1+#REF!)</formula>
    </cfRule>
    <cfRule type="expression" dxfId="573" priority="829">
      <formula>I$38&lt;F$38*(1-#REF!)</formula>
    </cfRule>
    <cfRule type="expression" dxfId="572" priority="830">
      <formula>I$38&gt;F$38*(1+#REF!)</formula>
    </cfRule>
  </conditionalFormatting>
  <conditionalFormatting sqref="J38:AJ38 J80:AJ80 J122:AJ122">
    <cfRule type="expression" dxfId="571" priority="45">
      <formula>J$38&lt;I$38*(1-#REF!)</formula>
    </cfRule>
    <cfRule type="expression" dxfId="570" priority="46">
      <formula>J$38&gt;I$38*(1+#REF!)</formula>
    </cfRule>
  </conditionalFormatting>
  <conditionalFormatting sqref="P38:R38 E39:G39 E81:G81 E123:G123">
    <cfRule type="expression" dxfId="569" priority="55">
      <formula>E$38&gt;A$38*(1+#REF!)</formula>
    </cfRule>
    <cfRule type="expression" dxfId="568" priority="54">
      <formula>E$38&lt;A$38*(1-#REF!)</formula>
    </cfRule>
  </conditionalFormatting>
  <conditionalFormatting sqref="P40:R40">
    <cfRule type="expression" dxfId="567" priority="29">
      <formula>P$38&lt;L$38*(1-#REF!)</formula>
    </cfRule>
    <cfRule type="expression" dxfId="566" priority="30">
      <formula>P$38&gt;L$38*(1+#REF!)</formula>
    </cfRule>
  </conditionalFormatting>
  <conditionalFormatting sqref="S38:U38">
    <cfRule type="expression" dxfId="565" priority="57">
      <formula>S$38&gt;L$38*(1+#REF!)</formula>
    </cfRule>
    <cfRule type="expression" dxfId="564" priority="56">
      <formula>S$38&lt;L$38*(1-#REF!)</formula>
    </cfRule>
  </conditionalFormatting>
  <conditionalFormatting sqref="S40:U40">
    <cfRule type="expression" dxfId="563" priority="31">
      <formula>S$38&lt;L$38*(1-#REF!)</formula>
    </cfRule>
    <cfRule type="expression" dxfId="562" priority="32">
      <formula>S$38&gt;L$38*(1+#REF!)</formula>
    </cfRule>
  </conditionalFormatting>
  <conditionalFormatting sqref="V38:AC38">
    <cfRule type="expression" dxfId="561" priority="58">
      <formula>V$38&lt;L$38*(1-#REF!)</formula>
    </cfRule>
    <cfRule type="expression" dxfId="560" priority="59">
      <formula>V$38&gt;L$38*(1+#REF!)</formula>
    </cfRule>
  </conditionalFormatting>
  <conditionalFormatting sqref="V40:AC40">
    <cfRule type="expression" dxfId="559" priority="33">
      <formula>V$38&lt;L$38*(1-#REF!)</formula>
    </cfRule>
    <cfRule type="expression" dxfId="558" priority="34">
      <formula>V$38&gt;L$38*(1+#REF!)</formula>
    </cfRule>
  </conditionalFormatting>
  <conditionalFormatting sqref="AD38:AF38">
    <cfRule type="expression" dxfId="557" priority="60">
      <formula>AD$38&lt;L$38*(1-#REF!)</formula>
    </cfRule>
    <cfRule type="expression" dxfId="556" priority="61">
      <formula>AD$38&gt;L$38*(1+#REF!)</formula>
    </cfRule>
  </conditionalFormatting>
  <conditionalFormatting sqref="AD40:AF40">
    <cfRule type="expression" dxfId="555" priority="35">
      <formula>AD$38&lt;L$38*(1-#REF!)</formula>
    </cfRule>
    <cfRule type="expression" dxfId="554" priority="36">
      <formula>AD$38&gt;L$38*(1+#REF!)</formula>
    </cfRule>
  </conditionalFormatting>
  <conditionalFormatting sqref="AG38">
    <cfRule type="expression" dxfId="553" priority="52">
      <formula>AG$38&lt;L$38*(1-#REF!)</formula>
    </cfRule>
    <cfRule type="expression" dxfId="552" priority="53">
      <formula>AG$38&gt;L$38*(1+#REF!)</formula>
    </cfRule>
  </conditionalFormatting>
  <conditionalFormatting sqref="AG40">
    <cfRule type="expression" dxfId="551" priority="28">
      <formula>AG$38&gt;L$38*(1+#REF!)</formula>
    </cfRule>
    <cfRule type="expression" dxfId="550" priority="27">
      <formula>AG$38&lt;L$38*(1-#REF!)</formula>
    </cfRule>
  </conditionalFormatting>
  <conditionalFormatting sqref="AH38:AJ38">
    <cfRule type="expression" dxfId="549" priority="51">
      <formula>AH$38&gt;L$38*(1+#REF!)</formula>
    </cfRule>
    <cfRule type="expression" dxfId="548" priority="50">
      <formula>AH$38&lt;L$38*(1-#REF!)</formula>
    </cfRule>
  </conditionalFormatting>
  <conditionalFormatting sqref="AH40:AJ40">
    <cfRule type="expression" dxfId="547" priority="26">
      <formula>AH$38&gt;L$38*(1+#REF!)</formula>
    </cfRule>
    <cfRule type="expression" dxfId="546" priority="25">
      <formula>AH$38&lt;L$38*(1-#REF!)</formula>
    </cfRule>
  </conditionalFormatting>
  <conditionalFormatting sqref="AK38 H39 AK80 H81 AK122 H123">
    <cfRule type="expression" dxfId="545" priority="62">
      <formula>H$38&lt;F$38*(1-#REF!)</formula>
    </cfRule>
    <cfRule type="expression" dxfId="544" priority="63">
      <formula>H$38&gt;F$38*(1+#REF!)</formula>
    </cfRule>
  </conditionalFormatting>
  <conditionalFormatting sqref="AK38">
    <cfRule type="expression" dxfId="543" priority="49">
      <formula>AK$38&gt;L$38*(1+#REF!)</formula>
    </cfRule>
    <cfRule type="expression" dxfId="542" priority="48">
      <formula>AK$38&lt;L$38*(1-#REF!)</formula>
    </cfRule>
  </conditionalFormatting>
  <conditionalFormatting sqref="AK40">
    <cfRule type="expression" dxfId="541" priority="23">
      <formula>AK$38&lt;L$38*(1-#REF!)</formula>
    </cfRule>
    <cfRule type="expression" dxfId="540" priority="24">
      <formula>AK$38&gt;L$38*(1+#REF!)</formula>
    </cfRule>
    <cfRule type="expression" dxfId="539" priority="64">
      <formula>AK$38&lt;AI$38*(1-#REF!)</formula>
    </cfRule>
    <cfRule type="expression" dxfId="538" priority="65">
      <formula>AK$38&gt;AI$38*(1+#REF!)</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A046-795B-4663-B0EA-1DF3A754CF54}">
  <sheetPr>
    <tabColor theme="1"/>
  </sheetPr>
  <dimension ref="A1:AR125"/>
  <sheetViews>
    <sheetView showGridLines="0" zoomScaleNormal="100" workbookViewId="0">
      <pane xSplit="4" topLeftCell="E1" activePane="topRight" state="frozen"/>
      <selection activeCell="F86" sqref="F86:H86"/>
      <selection pane="topRight" activeCell="H22" sqref="H22"/>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38" width="11.5546875" style="51" bestFit="1" customWidth="1"/>
    <col min="39" max="39" width="10.6640625" style="51" customWidth="1"/>
    <col min="40" max="43" width="10.6640625" style="1" customWidth="1"/>
    <col min="44" max="44" width="2.6640625" style="1" customWidth="1"/>
    <col min="45" max="16384" width="9.109375" style="1" hidden="1"/>
  </cols>
  <sheetData>
    <row r="1" spans="1:43" x14ac:dyDescent="0.3">
      <c r="A1" s="138" t="s">
        <v>162</v>
      </c>
      <c r="B1" s="139"/>
      <c r="C1" s="139"/>
      <c r="D1" s="151"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80"/>
      <c r="AN1" s="1017" t="s">
        <v>77</v>
      </c>
      <c r="AO1" s="1018"/>
      <c r="AP1" s="1018"/>
      <c r="AQ1" s="1019"/>
    </row>
    <row r="2" spans="1:43"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81" t="s">
        <v>79</v>
      </c>
      <c r="AN2" s="884" t="s">
        <v>80</v>
      </c>
      <c r="AO2" s="884" t="s">
        <v>81</v>
      </c>
      <c r="AP2" s="884" t="s">
        <v>82</v>
      </c>
      <c r="AQ2" s="917" t="s">
        <v>83</v>
      </c>
    </row>
    <row r="3" spans="1:43" ht="15" thickTop="1" x14ac:dyDescent="0.3">
      <c r="A3" s="3">
        <v>1</v>
      </c>
      <c r="B3" s="44" t="s">
        <v>84</v>
      </c>
      <c r="C3" s="62">
        <v>1.1000000000000001</v>
      </c>
      <c r="D3" s="63" t="s">
        <v>85</v>
      </c>
      <c r="E3" s="82">
        <f t="shared" ref="E3:AK3" si="0">E45+E87</f>
        <v>0</v>
      </c>
      <c r="F3" s="50">
        <f t="shared" si="0"/>
        <v>0</v>
      </c>
      <c r="G3" s="50">
        <f t="shared" ref="G3:H3" si="1">G45+G87</f>
        <v>0</v>
      </c>
      <c r="H3" s="50">
        <f t="shared" si="1"/>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135">
        <f t="shared" ref="AM3:AM29" si="2">IFERROR(SUMPRODUCT(E3:AK3,E$37:AK$37)/SUM(E$37:AK$37),0)</f>
        <v>0</v>
      </c>
      <c r="AN3" s="907">
        <f>'Model výchozí (MV)'!AP3</f>
        <v>0</v>
      </c>
      <c r="AO3" s="908">
        <f>'Model výchozí (MV)'!AQ3</f>
        <v>0</v>
      </c>
      <c r="AP3" s="908">
        <f>'Model výchozí (MV)'!AR3</f>
        <v>0</v>
      </c>
      <c r="AQ3" s="909">
        <f>'Model výchozí (MV)'!AS3</f>
        <v>1</v>
      </c>
    </row>
    <row r="4" spans="1:43" x14ac:dyDescent="0.3">
      <c r="A4" s="4"/>
      <c r="B4" s="45"/>
      <c r="C4" s="64">
        <v>1.2</v>
      </c>
      <c r="D4" s="65" t="s">
        <v>86</v>
      </c>
      <c r="E4" s="84">
        <f t="shared" ref="E4:AK4" si="3">E46+E88</f>
        <v>0</v>
      </c>
      <c r="F4" s="103">
        <f t="shared" si="3"/>
        <v>0</v>
      </c>
      <c r="G4" s="103">
        <f t="shared" ref="G4:H4" si="4">G46+G88</f>
        <v>0</v>
      </c>
      <c r="H4" s="103">
        <f t="shared" si="4"/>
        <v>0</v>
      </c>
      <c r="I4" s="103">
        <f t="shared" si="3"/>
        <v>0</v>
      </c>
      <c r="J4" s="103">
        <f t="shared" si="3"/>
        <v>0</v>
      </c>
      <c r="K4" s="103">
        <f t="shared" si="3"/>
        <v>0</v>
      </c>
      <c r="L4" s="103">
        <f t="shared" si="3"/>
        <v>0</v>
      </c>
      <c r="M4" s="103">
        <f t="shared" si="3"/>
        <v>0</v>
      </c>
      <c r="N4" s="103">
        <f t="shared" si="3"/>
        <v>0</v>
      </c>
      <c r="O4" s="103">
        <f t="shared" si="3"/>
        <v>0</v>
      </c>
      <c r="P4" s="103">
        <f t="shared" si="3"/>
        <v>0</v>
      </c>
      <c r="Q4" s="103">
        <f t="shared" si="3"/>
        <v>0</v>
      </c>
      <c r="R4" s="103">
        <f t="shared" si="3"/>
        <v>0</v>
      </c>
      <c r="S4" s="103">
        <f t="shared" si="3"/>
        <v>0</v>
      </c>
      <c r="T4" s="103">
        <f t="shared" si="3"/>
        <v>0</v>
      </c>
      <c r="U4" s="103">
        <f t="shared" si="3"/>
        <v>0</v>
      </c>
      <c r="V4" s="103">
        <f t="shared" si="3"/>
        <v>0</v>
      </c>
      <c r="W4" s="103">
        <f t="shared" si="3"/>
        <v>0</v>
      </c>
      <c r="X4" s="103">
        <f t="shared" si="3"/>
        <v>0</v>
      </c>
      <c r="Y4" s="103">
        <f t="shared" si="3"/>
        <v>0</v>
      </c>
      <c r="Z4" s="103">
        <f t="shared" si="3"/>
        <v>0</v>
      </c>
      <c r="AA4" s="103">
        <f t="shared" si="3"/>
        <v>0</v>
      </c>
      <c r="AB4" s="103">
        <f t="shared" si="3"/>
        <v>0</v>
      </c>
      <c r="AC4" s="103">
        <f t="shared" si="3"/>
        <v>0</v>
      </c>
      <c r="AD4" s="103">
        <f t="shared" si="3"/>
        <v>0</v>
      </c>
      <c r="AE4" s="103">
        <f t="shared" si="3"/>
        <v>0</v>
      </c>
      <c r="AF4" s="103">
        <f t="shared" si="3"/>
        <v>0</v>
      </c>
      <c r="AG4" s="103">
        <f t="shared" si="3"/>
        <v>0</v>
      </c>
      <c r="AH4" s="103">
        <f t="shared" si="3"/>
        <v>0</v>
      </c>
      <c r="AI4" s="103">
        <f t="shared" si="3"/>
        <v>0</v>
      </c>
      <c r="AJ4" s="103">
        <f t="shared" si="3"/>
        <v>0</v>
      </c>
      <c r="AK4" s="85">
        <f t="shared" si="3"/>
        <v>0</v>
      </c>
      <c r="AL4" s="84">
        <f t="shared" ref="AL4:AL28" si="5">SUM(E4:AK4)</f>
        <v>0</v>
      </c>
      <c r="AM4" s="136">
        <f t="shared" si="2"/>
        <v>0</v>
      </c>
      <c r="AN4" s="910">
        <f>'Model výchozí (MV)'!AP4</f>
        <v>0</v>
      </c>
      <c r="AO4" s="911">
        <f>'Model výchozí (MV)'!AQ4</f>
        <v>0</v>
      </c>
      <c r="AP4" s="911">
        <f>'Model výchozí (MV)'!AR4</f>
        <v>0</v>
      </c>
      <c r="AQ4" s="912">
        <f>'Model výchozí (MV)'!AS4</f>
        <v>1</v>
      </c>
    </row>
    <row r="5" spans="1:43" x14ac:dyDescent="0.3">
      <c r="A5" s="4">
        <v>2</v>
      </c>
      <c r="B5" s="45" t="s">
        <v>87</v>
      </c>
      <c r="C5" s="64"/>
      <c r="D5" s="65"/>
      <c r="E5" s="84">
        <f t="shared" ref="E5:AK5" si="6">E47+E89</f>
        <v>0</v>
      </c>
      <c r="F5" s="103">
        <f t="shared" si="6"/>
        <v>0</v>
      </c>
      <c r="G5" s="103">
        <f t="shared" ref="G5:H5" si="7">G47+G89</f>
        <v>0</v>
      </c>
      <c r="H5" s="103">
        <f t="shared" si="7"/>
        <v>0</v>
      </c>
      <c r="I5" s="103">
        <f t="shared" si="6"/>
        <v>0</v>
      </c>
      <c r="J5" s="103">
        <f t="shared" si="6"/>
        <v>0</v>
      </c>
      <c r="K5" s="103">
        <f t="shared" si="6"/>
        <v>0</v>
      </c>
      <c r="L5" s="103">
        <f t="shared" si="6"/>
        <v>0</v>
      </c>
      <c r="M5" s="103">
        <f t="shared" si="6"/>
        <v>0</v>
      </c>
      <c r="N5" s="103">
        <f t="shared" si="6"/>
        <v>0</v>
      </c>
      <c r="O5" s="103">
        <f t="shared" si="6"/>
        <v>0</v>
      </c>
      <c r="P5" s="103">
        <f t="shared" si="6"/>
        <v>0</v>
      </c>
      <c r="Q5" s="103">
        <f t="shared" si="6"/>
        <v>0</v>
      </c>
      <c r="R5" s="103">
        <f t="shared" si="6"/>
        <v>0</v>
      </c>
      <c r="S5" s="103">
        <f t="shared" si="6"/>
        <v>0</v>
      </c>
      <c r="T5" s="103">
        <f t="shared" si="6"/>
        <v>0</v>
      </c>
      <c r="U5" s="103">
        <f t="shared" si="6"/>
        <v>0</v>
      </c>
      <c r="V5" s="103">
        <f t="shared" si="6"/>
        <v>0</v>
      </c>
      <c r="W5" s="103">
        <f t="shared" si="6"/>
        <v>0</v>
      </c>
      <c r="X5" s="103">
        <f t="shared" si="6"/>
        <v>0</v>
      </c>
      <c r="Y5" s="103">
        <f t="shared" si="6"/>
        <v>0</v>
      </c>
      <c r="Z5" s="103">
        <f t="shared" si="6"/>
        <v>0</v>
      </c>
      <c r="AA5" s="103">
        <f t="shared" si="6"/>
        <v>0</v>
      </c>
      <c r="AB5" s="103">
        <f t="shared" si="6"/>
        <v>0</v>
      </c>
      <c r="AC5" s="103">
        <f t="shared" si="6"/>
        <v>0</v>
      </c>
      <c r="AD5" s="103">
        <f t="shared" si="6"/>
        <v>0</v>
      </c>
      <c r="AE5" s="103">
        <f t="shared" si="6"/>
        <v>0</v>
      </c>
      <c r="AF5" s="103">
        <f t="shared" si="6"/>
        <v>0</v>
      </c>
      <c r="AG5" s="103">
        <f t="shared" si="6"/>
        <v>0</v>
      </c>
      <c r="AH5" s="103">
        <f t="shared" si="6"/>
        <v>0</v>
      </c>
      <c r="AI5" s="103">
        <f t="shared" si="6"/>
        <v>0</v>
      </c>
      <c r="AJ5" s="103">
        <f t="shared" si="6"/>
        <v>0</v>
      </c>
      <c r="AK5" s="85">
        <f t="shared" si="6"/>
        <v>0</v>
      </c>
      <c r="AL5" s="84">
        <f t="shared" si="5"/>
        <v>0</v>
      </c>
      <c r="AM5" s="136">
        <f t="shared" si="2"/>
        <v>0</v>
      </c>
      <c r="AN5" s="910">
        <f>'Model výchozí (MV)'!AP5</f>
        <v>0</v>
      </c>
      <c r="AO5" s="911">
        <f>'Model výchozí (MV)'!AQ5</f>
        <v>0</v>
      </c>
      <c r="AP5" s="911">
        <f>'Model výchozí (MV)'!AR5</f>
        <v>0</v>
      </c>
      <c r="AQ5" s="912">
        <f>'Model výchozí (MV)'!AS5</f>
        <v>1</v>
      </c>
    </row>
    <row r="6" spans="1:43" x14ac:dyDescent="0.3">
      <c r="A6" s="4">
        <v>3</v>
      </c>
      <c r="B6" s="45" t="s">
        <v>88</v>
      </c>
      <c r="C6" s="64"/>
      <c r="D6" s="65"/>
      <c r="E6" s="84">
        <f t="shared" ref="E6:AK6" si="8">E48+E90</f>
        <v>0</v>
      </c>
      <c r="F6" s="103">
        <f t="shared" si="8"/>
        <v>0</v>
      </c>
      <c r="G6" s="103">
        <f t="shared" ref="G6:H6" si="9">G48+G90</f>
        <v>0</v>
      </c>
      <c r="H6" s="103">
        <f t="shared" si="9"/>
        <v>0</v>
      </c>
      <c r="I6" s="103">
        <f t="shared" si="8"/>
        <v>0</v>
      </c>
      <c r="J6" s="103">
        <f t="shared" si="8"/>
        <v>0</v>
      </c>
      <c r="K6" s="103">
        <f t="shared" si="8"/>
        <v>0</v>
      </c>
      <c r="L6" s="103">
        <f t="shared" si="8"/>
        <v>0</v>
      </c>
      <c r="M6" s="103">
        <f t="shared" si="8"/>
        <v>0</v>
      </c>
      <c r="N6" s="103">
        <f t="shared" si="8"/>
        <v>0</v>
      </c>
      <c r="O6" s="103">
        <f t="shared" si="8"/>
        <v>0</v>
      </c>
      <c r="P6" s="103">
        <f t="shared" si="8"/>
        <v>0</v>
      </c>
      <c r="Q6" s="103">
        <f t="shared" si="8"/>
        <v>0</v>
      </c>
      <c r="R6" s="103">
        <f t="shared" si="8"/>
        <v>0</v>
      </c>
      <c r="S6" s="103">
        <f t="shared" si="8"/>
        <v>0</v>
      </c>
      <c r="T6" s="103">
        <f t="shared" si="8"/>
        <v>0</v>
      </c>
      <c r="U6" s="103">
        <f t="shared" si="8"/>
        <v>0</v>
      </c>
      <c r="V6" s="103">
        <f t="shared" si="8"/>
        <v>0</v>
      </c>
      <c r="W6" s="103">
        <f t="shared" si="8"/>
        <v>0</v>
      </c>
      <c r="X6" s="103">
        <f t="shared" si="8"/>
        <v>0</v>
      </c>
      <c r="Y6" s="103">
        <f t="shared" si="8"/>
        <v>0</v>
      </c>
      <c r="Z6" s="103">
        <f t="shared" si="8"/>
        <v>0</v>
      </c>
      <c r="AA6" s="103">
        <f t="shared" si="8"/>
        <v>0</v>
      </c>
      <c r="AB6" s="103">
        <f t="shared" si="8"/>
        <v>0</v>
      </c>
      <c r="AC6" s="103">
        <f t="shared" si="8"/>
        <v>0</v>
      </c>
      <c r="AD6" s="103">
        <f t="shared" si="8"/>
        <v>0</v>
      </c>
      <c r="AE6" s="103">
        <f t="shared" si="8"/>
        <v>0</v>
      </c>
      <c r="AF6" s="103">
        <f t="shared" si="8"/>
        <v>0</v>
      </c>
      <c r="AG6" s="103">
        <f t="shared" si="8"/>
        <v>0</v>
      </c>
      <c r="AH6" s="103">
        <f t="shared" si="8"/>
        <v>0</v>
      </c>
      <c r="AI6" s="103">
        <f t="shared" si="8"/>
        <v>0</v>
      </c>
      <c r="AJ6" s="103">
        <f t="shared" si="8"/>
        <v>0</v>
      </c>
      <c r="AK6" s="85">
        <f t="shared" si="8"/>
        <v>0</v>
      </c>
      <c r="AL6" s="84">
        <f t="shared" si="5"/>
        <v>0</v>
      </c>
      <c r="AM6" s="136">
        <f t="shared" si="2"/>
        <v>0</v>
      </c>
      <c r="AN6" s="910">
        <f>'Model výchozí (MV)'!AP6</f>
        <v>0</v>
      </c>
      <c r="AO6" s="911">
        <f>'Model výchozí (MV)'!AQ6</f>
        <v>0</v>
      </c>
      <c r="AP6" s="911">
        <f>'Model výchozí (MV)'!AR6</f>
        <v>0</v>
      </c>
      <c r="AQ6" s="912">
        <f>'Model výchozí (MV)'!AS6</f>
        <v>1</v>
      </c>
    </row>
    <row r="7" spans="1:43" x14ac:dyDescent="0.3">
      <c r="A7" s="4">
        <v>4</v>
      </c>
      <c r="B7" s="45" t="s">
        <v>89</v>
      </c>
      <c r="C7" s="64"/>
      <c r="D7" s="65"/>
      <c r="E7" s="84">
        <f t="shared" ref="E7:AK7" si="10">E49+E91</f>
        <v>0</v>
      </c>
      <c r="F7" s="103">
        <f t="shared" si="10"/>
        <v>0</v>
      </c>
      <c r="G7" s="103">
        <f t="shared" ref="G7:H7" si="11">G49+G91</f>
        <v>0</v>
      </c>
      <c r="H7" s="103">
        <f t="shared" si="11"/>
        <v>0</v>
      </c>
      <c r="I7" s="103">
        <f t="shared" si="10"/>
        <v>0</v>
      </c>
      <c r="J7" s="103">
        <f t="shared" si="10"/>
        <v>0</v>
      </c>
      <c r="K7" s="103">
        <f t="shared" si="10"/>
        <v>0</v>
      </c>
      <c r="L7" s="103">
        <f t="shared" si="10"/>
        <v>0</v>
      </c>
      <c r="M7" s="103">
        <f t="shared" si="10"/>
        <v>0</v>
      </c>
      <c r="N7" s="103">
        <f t="shared" si="10"/>
        <v>0</v>
      </c>
      <c r="O7" s="103">
        <f t="shared" si="10"/>
        <v>0</v>
      </c>
      <c r="P7" s="103">
        <f t="shared" si="10"/>
        <v>0</v>
      </c>
      <c r="Q7" s="103">
        <f t="shared" si="10"/>
        <v>0</v>
      </c>
      <c r="R7" s="103">
        <f t="shared" si="10"/>
        <v>0</v>
      </c>
      <c r="S7" s="103">
        <f t="shared" si="10"/>
        <v>0</v>
      </c>
      <c r="T7" s="103">
        <f t="shared" si="10"/>
        <v>0</v>
      </c>
      <c r="U7" s="103">
        <f t="shared" si="10"/>
        <v>0</v>
      </c>
      <c r="V7" s="103">
        <f t="shared" si="10"/>
        <v>0</v>
      </c>
      <c r="W7" s="103">
        <f t="shared" si="10"/>
        <v>0</v>
      </c>
      <c r="X7" s="103">
        <f t="shared" si="10"/>
        <v>0</v>
      </c>
      <c r="Y7" s="103">
        <f t="shared" si="10"/>
        <v>0</v>
      </c>
      <c r="Z7" s="103">
        <f t="shared" si="10"/>
        <v>0</v>
      </c>
      <c r="AA7" s="103">
        <f t="shared" si="10"/>
        <v>0</v>
      </c>
      <c r="AB7" s="103">
        <f t="shared" si="10"/>
        <v>0</v>
      </c>
      <c r="AC7" s="103">
        <f t="shared" si="10"/>
        <v>0</v>
      </c>
      <c r="AD7" s="103">
        <f t="shared" si="10"/>
        <v>0</v>
      </c>
      <c r="AE7" s="103">
        <f t="shared" si="10"/>
        <v>0</v>
      </c>
      <c r="AF7" s="103">
        <f t="shared" si="10"/>
        <v>0</v>
      </c>
      <c r="AG7" s="103">
        <f t="shared" si="10"/>
        <v>0</v>
      </c>
      <c r="AH7" s="103">
        <f t="shared" si="10"/>
        <v>0</v>
      </c>
      <c r="AI7" s="103">
        <f t="shared" si="10"/>
        <v>0</v>
      </c>
      <c r="AJ7" s="103">
        <f t="shared" si="10"/>
        <v>0</v>
      </c>
      <c r="AK7" s="85">
        <f t="shared" si="10"/>
        <v>0</v>
      </c>
      <c r="AL7" s="84">
        <f t="shared" si="5"/>
        <v>0</v>
      </c>
      <c r="AM7" s="136">
        <f t="shared" si="2"/>
        <v>0</v>
      </c>
      <c r="AN7" s="910">
        <f>'Model výchozí (MV)'!AP7</f>
        <v>0</v>
      </c>
      <c r="AO7" s="911">
        <f>'Model výchozí (MV)'!AQ7</f>
        <v>0</v>
      </c>
      <c r="AP7" s="911">
        <f>'Model výchozí (MV)'!AR7</f>
        <v>0</v>
      </c>
      <c r="AQ7" s="912">
        <f>'Model výchozí (MV)'!AS7</f>
        <v>1</v>
      </c>
    </row>
    <row r="8" spans="1:43" x14ac:dyDescent="0.3">
      <c r="A8" s="4">
        <v>5</v>
      </c>
      <c r="B8" s="45" t="s">
        <v>90</v>
      </c>
      <c r="C8" s="64">
        <v>5.0999999999999996</v>
      </c>
      <c r="D8" s="66" t="s">
        <v>91</v>
      </c>
      <c r="E8" s="84">
        <f t="shared" ref="E8:AK8" si="12">E50+E92</f>
        <v>0</v>
      </c>
      <c r="F8" s="103">
        <f t="shared" si="12"/>
        <v>0</v>
      </c>
      <c r="G8" s="103">
        <f t="shared" ref="G8:H8" si="13">G50+G92</f>
        <v>0</v>
      </c>
      <c r="H8" s="103">
        <f t="shared" si="13"/>
        <v>0</v>
      </c>
      <c r="I8" s="103">
        <f t="shared" si="12"/>
        <v>0</v>
      </c>
      <c r="J8" s="103">
        <f t="shared" si="12"/>
        <v>0</v>
      </c>
      <c r="K8" s="103">
        <f t="shared" si="12"/>
        <v>0</v>
      </c>
      <c r="L8" s="103">
        <f t="shared" si="12"/>
        <v>0</v>
      </c>
      <c r="M8" s="103">
        <f t="shared" si="12"/>
        <v>0</v>
      </c>
      <c r="N8" s="103">
        <f t="shared" si="12"/>
        <v>0</v>
      </c>
      <c r="O8" s="103">
        <f t="shared" si="12"/>
        <v>0</v>
      </c>
      <c r="P8" s="103">
        <f t="shared" si="12"/>
        <v>0</v>
      </c>
      <c r="Q8" s="103">
        <f t="shared" si="12"/>
        <v>0</v>
      </c>
      <c r="R8" s="103">
        <f t="shared" si="12"/>
        <v>0</v>
      </c>
      <c r="S8" s="103">
        <f t="shared" si="12"/>
        <v>0</v>
      </c>
      <c r="T8" s="103">
        <f t="shared" si="12"/>
        <v>0</v>
      </c>
      <c r="U8" s="103">
        <f t="shared" si="12"/>
        <v>0</v>
      </c>
      <c r="V8" s="103">
        <f t="shared" si="12"/>
        <v>0</v>
      </c>
      <c r="W8" s="103">
        <f t="shared" si="12"/>
        <v>0</v>
      </c>
      <c r="X8" s="103">
        <f t="shared" si="12"/>
        <v>0</v>
      </c>
      <c r="Y8" s="103">
        <f t="shared" si="12"/>
        <v>0</v>
      </c>
      <c r="Z8" s="103">
        <f t="shared" si="12"/>
        <v>0</v>
      </c>
      <c r="AA8" s="103">
        <f t="shared" si="12"/>
        <v>0</v>
      </c>
      <c r="AB8" s="103">
        <f t="shared" si="12"/>
        <v>0</v>
      </c>
      <c r="AC8" s="103">
        <f t="shared" si="12"/>
        <v>0</v>
      </c>
      <c r="AD8" s="103">
        <f t="shared" si="12"/>
        <v>0</v>
      </c>
      <c r="AE8" s="103">
        <f t="shared" si="12"/>
        <v>0</v>
      </c>
      <c r="AF8" s="103">
        <f t="shared" si="12"/>
        <v>0</v>
      </c>
      <c r="AG8" s="103">
        <f t="shared" si="12"/>
        <v>0</v>
      </c>
      <c r="AH8" s="103">
        <f t="shared" si="12"/>
        <v>0</v>
      </c>
      <c r="AI8" s="103">
        <f t="shared" si="12"/>
        <v>0</v>
      </c>
      <c r="AJ8" s="103">
        <f t="shared" si="12"/>
        <v>0</v>
      </c>
      <c r="AK8" s="85">
        <f t="shared" si="12"/>
        <v>0</v>
      </c>
      <c r="AL8" s="84">
        <f t="shared" si="5"/>
        <v>0</v>
      </c>
      <c r="AM8" s="136">
        <f t="shared" si="2"/>
        <v>0</v>
      </c>
      <c r="AN8" s="910">
        <f>'Model výchozí (MV)'!AP8</f>
        <v>0</v>
      </c>
      <c r="AO8" s="911">
        <f>'Model výchozí (MV)'!AQ8</f>
        <v>0</v>
      </c>
      <c r="AP8" s="911">
        <f>'Model výchozí (MV)'!AR8</f>
        <v>1</v>
      </c>
      <c r="AQ8" s="912">
        <f>'Model výchozí (MV)'!AS8</f>
        <v>0</v>
      </c>
    </row>
    <row r="9" spans="1:43" x14ac:dyDescent="0.3">
      <c r="A9" s="4"/>
      <c r="B9" s="45"/>
      <c r="C9" s="64">
        <v>5.2</v>
      </c>
      <c r="D9" s="66" t="s">
        <v>92</v>
      </c>
      <c r="E9" s="84">
        <f t="shared" ref="E9:AK9" si="14">E51+E93</f>
        <v>0</v>
      </c>
      <c r="F9" s="103">
        <f t="shared" si="14"/>
        <v>0</v>
      </c>
      <c r="G9" s="103">
        <f t="shared" ref="G9:H9" si="15">G51+G93</f>
        <v>0</v>
      </c>
      <c r="H9" s="103">
        <f t="shared" si="15"/>
        <v>0</v>
      </c>
      <c r="I9" s="103">
        <f t="shared" si="14"/>
        <v>0</v>
      </c>
      <c r="J9" s="103">
        <f t="shared" si="14"/>
        <v>0</v>
      </c>
      <c r="K9" s="103">
        <f t="shared" si="14"/>
        <v>0</v>
      </c>
      <c r="L9" s="103">
        <f t="shared" si="14"/>
        <v>0</v>
      </c>
      <c r="M9" s="103">
        <f t="shared" si="14"/>
        <v>0</v>
      </c>
      <c r="N9" s="103">
        <f t="shared" si="14"/>
        <v>0</v>
      </c>
      <c r="O9" s="103">
        <f t="shared" si="14"/>
        <v>0</v>
      </c>
      <c r="P9" s="103">
        <f t="shared" si="14"/>
        <v>0</v>
      </c>
      <c r="Q9" s="103">
        <f t="shared" si="14"/>
        <v>0</v>
      </c>
      <c r="R9" s="103">
        <f t="shared" si="14"/>
        <v>0</v>
      </c>
      <c r="S9" s="103">
        <f t="shared" si="14"/>
        <v>0</v>
      </c>
      <c r="T9" s="103">
        <f t="shared" si="14"/>
        <v>0</v>
      </c>
      <c r="U9" s="103">
        <f t="shared" si="14"/>
        <v>0</v>
      </c>
      <c r="V9" s="103">
        <f t="shared" si="14"/>
        <v>0</v>
      </c>
      <c r="W9" s="103">
        <f t="shared" si="14"/>
        <v>0</v>
      </c>
      <c r="X9" s="103">
        <f t="shared" si="14"/>
        <v>0</v>
      </c>
      <c r="Y9" s="103">
        <f t="shared" si="14"/>
        <v>0</v>
      </c>
      <c r="Z9" s="103">
        <f t="shared" si="14"/>
        <v>0</v>
      </c>
      <c r="AA9" s="103">
        <f t="shared" si="14"/>
        <v>0</v>
      </c>
      <c r="AB9" s="103">
        <f t="shared" si="14"/>
        <v>0</v>
      </c>
      <c r="AC9" s="103">
        <f t="shared" si="14"/>
        <v>0</v>
      </c>
      <c r="AD9" s="103">
        <f t="shared" si="14"/>
        <v>0</v>
      </c>
      <c r="AE9" s="103">
        <f t="shared" si="14"/>
        <v>0</v>
      </c>
      <c r="AF9" s="103">
        <f t="shared" si="14"/>
        <v>0</v>
      </c>
      <c r="AG9" s="103">
        <f t="shared" si="14"/>
        <v>0</v>
      </c>
      <c r="AH9" s="103">
        <f t="shared" si="14"/>
        <v>0</v>
      </c>
      <c r="AI9" s="103">
        <f t="shared" si="14"/>
        <v>0</v>
      </c>
      <c r="AJ9" s="103">
        <f t="shared" si="14"/>
        <v>0</v>
      </c>
      <c r="AK9" s="85">
        <f t="shared" si="14"/>
        <v>0</v>
      </c>
      <c r="AL9" s="84">
        <f t="shared" si="5"/>
        <v>0</v>
      </c>
      <c r="AM9" s="136">
        <f t="shared" si="2"/>
        <v>0</v>
      </c>
      <c r="AN9" s="910">
        <f>'Model výchozí (MV)'!AP9</f>
        <v>0</v>
      </c>
      <c r="AO9" s="911">
        <f>'Model výchozí (MV)'!AQ9</f>
        <v>0</v>
      </c>
      <c r="AP9" s="911">
        <f>'Model výchozí (MV)'!AR9</f>
        <v>0</v>
      </c>
      <c r="AQ9" s="912">
        <f>'Model výchozí (MV)'!AS9</f>
        <v>1</v>
      </c>
    </row>
    <row r="10" spans="1:43" x14ac:dyDescent="0.3">
      <c r="A10" s="4">
        <v>6</v>
      </c>
      <c r="B10" s="45" t="s">
        <v>93</v>
      </c>
      <c r="C10" s="64"/>
      <c r="D10" s="65"/>
      <c r="E10" s="84">
        <f t="shared" ref="E10:AK10" si="16">E52+E94</f>
        <v>0</v>
      </c>
      <c r="F10" s="103">
        <f t="shared" si="16"/>
        <v>0</v>
      </c>
      <c r="G10" s="103">
        <f t="shared" ref="G10:H10" si="17">G52+G94</f>
        <v>0</v>
      </c>
      <c r="H10" s="103">
        <f t="shared" si="17"/>
        <v>0</v>
      </c>
      <c r="I10" s="103">
        <f t="shared" si="16"/>
        <v>0</v>
      </c>
      <c r="J10" s="103">
        <f t="shared" si="16"/>
        <v>0</v>
      </c>
      <c r="K10" s="103">
        <f t="shared" si="16"/>
        <v>0</v>
      </c>
      <c r="L10" s="103">
        <f t="shared" si="16"/>
        <v>0</v>
      </c>
      <c r="M10" s="103">
        <f t="shared" si="16"/>
        <v>0</v>
      </c>
      <c r="N10" s="103">
        <f t="shared" si="16"/>
        <v>0</v>
      </c>
      <c r="O10" s="103">
        <f t="shared" si="16"/>
        <v>0</v>
      </c>
      <c r="P10" s="103">
        <f t="shared" si="16"/>
        <v>0</v>
      </c>
      <c r="Q10" s="103">
        <f t="shared" si="16"/>
        <v>0</v>
      </c>
      <c r="R10" s="103">
        <f t="shared" si="16"/>
        <v>0</v>
      </c>
      <c r="S10" s="103">
        <f t="shared" si="16"/>
        <v>0</v>
      </c>
      <c r="T10" s="103">
        <f t="shared" si="16"/>
        <v>0</v>
      </c>
      <c r="U10" s="103">
        <f t="shared" si="16"/>
        <v>0</v>
      </c>
      <c r="V10" s="103">
        <f t="shared" si="16"/>
        <v>0</v>
      </c>
      <c r="W10" s="103">
        <f t="shared" si="16"/>
        <v>0</v>
      </c>
      <c r="X10" s="103">
        <f t="shared" si="16"/>
        <v>0</v>
      </c>
      <c r="Y10" s="103">
        <f t="shared" si="16"/>
        <v>0</v>
      </c>
      <c r="Z10" s="103">
        <f t="shared" si="16"/>
        <v>0</v>
      </c>
      <c r="AA10" s="103">
        <f t="shared" si="16"/>
        <v>0</v>
      </c>
      <c r="AB10" s="103">
        <f t="shared" si="16"/>
        <v>0</v>
      </c>
      <c r="AC10" s="103">
        <f t="shared" si="16"/>
        <v>0</v>
      </c>
      <c r="AD10" s="103">
        <f t="shared" si="16"/>
        <v>0</v>
      </c>
      <c r="AE10" s="103">
        <f t="shared" si="16"/>
        <v>0</v>
      </c>
      <c r="AF10" s="103">
        <f t="shared" si="16"/>
        <v>0</v>
      </c>
      <c r="AG10" s="103">
        <f t="shared" si="16"/>
        <v>0</v>
      </c>
      <c r="AH10" s="103">
        <f t="shared" si="16"/>
        <v>0</v>
      </c>
      <c r="AI10" s="103">
        <f t="shared" si="16"/>
        <v>0</v>
      </c>
      <c r="AJ10" s="103">
        <f t="shared" si="16"/>
        <v>0</v>
      </c>
      <c r="AK10" s="85">
        <f t="shared" si="16"/>
        <v>0</v>
      </c>
      <c r="AL10" s="84">
        <f t="shared" si="5"/>
        <v>0</v>
      </c>
      <c r="AM10" s="136">
        <f t="shared" si="2"/>
        <v>0</v>
      </c>
      <c r="AN10" s="910">
        <f>'Model výchozí (MV)'!AP10</f>
        <v>0</v>
      </c>
      <c r="AO10" s="911">
        <f>'Model výchozí (MV)'!AQ10</f>
        <v>0</v>
      </c>
      <c r="AP10" s="911">
        <f>'Model výchozí (MV)'!AR10</f>
        <v>1</v>
      </c>
      <c r="AQ10" s="912">
        <f>'Model výchozí (MV)'!AS10</f>
        <v>0</v>
      </c>
    </row>
    <row r="11" spans="1:43" x14ac:dyDescent="0.3">
      <c r="A11" s="4">
        <v>7</v>
      </c>
      <c r="B11" s="45" t="s">
        <v>94</v>
      </c>
      <c r="C11" s="64">
        <v>7.1</v>
      </c>
      <c r="D11" s="65" t="s">
        <v>95</v>
      </c>
      <c r="E11" s="84">
        <f t="shared" ref="E11:AK11" si="18">E53+E95</f>
        <v>0</v>
      </c>
      <c r="F11" s="103">
        <f t="shared" si="18"/>
        <v>0</v>
      </c>
      <c r="G11" s="103">
        <f t="shared" ref="G11:H11" si="19">G53+G95</f>
        <v>0</v>
      </c>
      <c r="H11" s="103">
        <f t="shared" si="19"/>
        <v>0</v>
      </c>
      <c r="I11" s="103">
        <f t="shared" si="18"/>
        <v>0</v>
      </c>
      <c r="J11" s="103">
        <f t="shared" si="18"/>
        <v>0</v>
      </c>
      <c r="K11" s="103">
        <f t="shared" si="18"/>
        <v>0</v>
      </c>
      <c r="L11" s="103">
        <f t="shared" si="18"/>
        <v>0</v>
      </c>
      <c r="M11" s="103">
        <f t="shared" si="18"/>
        <v>0</v>
      </c>
      <c r="N11" s="103">
        <f t="shared" si="18"/>
        <v>0</v>
      </c>
      <c r="O11" s="103">
        <f t="shared" si="18"/>
        <v>0</v>
      </c>
      <c r="P11" s="103">
        <f t="shared" si="18"/>
        <v>0</v>
      </c>
      <c r="Q11" s="103">
        <f t="shared" si="18"/>
        <v>0</v>
      </c>
      <c r="R11" s="103">
        <f t="shared" si="18"/>
        <v>0</v>
      </c>
      <c r="S11" s="103">
        <f t="shared" si="18"/>
        <v>0</v>
      </c>
      <c r="T11" s="103">
        <f t="shared" si="18"/>
        <v>0</v>
      </c>
      <c r="U11" s="103">
        <f t="shared" si="18"/>
        <v>0</v>
      </c>
      <c r="V11" s="103">
        <f t="shared" si="18"/>
        <v>0</v>
      </c>
      <c r="W11" s="103">
        <f t="shared" si="18"/>
        <v>0</v>
      </c>
      <c r="X11" s="103">
        <f t="shared" si="18"/>
        <v>0</v>
      </c>
      <c r="Y11" s="103">
        <f t="shared" si="18"/>
        <v>0</v>
      </c>
      <c r="Z11" s="103">
        <f t="shared" si="18"/>
        <v>0</v>
      </c>
      <c r="AA11" s="103">
        <f t="shared" si="18"/>
        <v>0</v>
      </c>
      <c r="AB11" s="103">
        <f t="shared" si="18"/>
        <v>0</v>
      </c>
      <c r="AC11" s="103">
        <f t="shared" si="18"/>
        <v>0</v>
      </c>
      <c r="AD11" s="103">
        <f t="shared" si="18"/>
        <v>0</v>
      </c>
      <c r="AE11" s="103">
        <f t="shared" si="18"/>
        <v>0</v>
      </c>
      <c r="AF11" s="103">
        <f t="shared" si="18"/>
        <v>0</v>
      </c>
      <c r="AG11" s="103">
        <f t="shared" si="18"/>
        <v>0</v>
      </c>
      <c r="AH11" s="103">
        <f t="shared" si="18"/>
        <v>0</v>
      </c>
      <c r="AI11" s="103">
        <f t="shared" si="18"/>
        <v>0</v>
      </c>
      <c r="AJ11" s="103">
        <f t="shared" si="18"/>
        <v>0</v>
      </c>
      <c r="AK11" s="85">
        <f t="shared" si="18"/>
        <v>0</v>
      </c>
      <c r="AL11" s="84">
        <f t="shared" si="5"/>
        <v>0</v>
      </c>
      <c r="AM11" s="136">
        <f t="shared" si="2"/>
        <v>0</v>
      </c>
      <c r="AN11" s="910">
        <f>'Model výchozí (MV)'!AP11</f>
        <v>0</v>
      </c>
      <c r="AO11" s="911">
        <f>'Model výchozí (MV)'!AQ11</f>
        <v>0</v>
      </c>
      <c r="AP11" s="911">
        <f>'Model výchozí (MV)'!AR11</f>
        <v>0</v>
      </c>
      <c r="AQ11" s="912">
        <f>'Model výchozí (MV)'!AS11</f>
        <v>1</v>
      </c>
    </row>
    <row r="12" spans="1:43" x14ac:dyDescent="0.3">
      <c r="A12" s="4"/>
      <c r="B12" s="45"/>
      <c r="C12" s="64" t="s">
        <v>96</v>
      </c>
      <c r="D12" s="65" t="s">
        <v>97</v>
      </c>
      <c r="E12" s="84">
        <f t="shared" ref="E12:AK12" si="20">E54+E96</f>
        <v>0</v>
      </c>
      <c r="F12" s="103">
        <f t="shared" si="20"/>
        <v>0</v>
      </c>
      <c r="G12" s="103">
        <f t="shared" ref="G12:H12" si="21">G54+G96</f>
        <v>0</v>
      </c>
      <c r="H12" s="103">
        <f t="shared" si="21"/>
        <v>0</v>
      </c>
      <c r="I12" s="103">
        <f t="shared" si="20"/>
        <v>0</v>
      </c>
      <c r="J12" s="103">
        <f t="shared" si="20"/>
        <v>0</v>
      </c>
      <c r="K12" s="103">
        <f t="shared" si="20"/>
        <v>0</v>
      </c>
      <c r="L12" s="103">
        <f t="shared" si="20"/>
        <v>0</v>
      </c>
      <c r="M12" s="103">
        <f t="shared" si="20"/>
        <v>0</v>
      </c>
      <c r="N12" s="103">
        <f t="shared" si="20"/>
        <v>0</v>
      </c>
      <c r="O12" s="103">
        <f t="shared" si="20"/>
        <v>0</v>
      </c>
      <c r="P12" s="103">
        <f t="shared" si="20"/>
        <v>0</v>
      </c>
      <c r="Q12" s="103">
        <f t="shared" si="20"/>
        <v>0</v>
      </c>
      <c r="R12" s="103">
        <f t="shared" si="20"/>
        <v>0</v>
      </c>
      <c r="S12" s="103">
        <f t="shared" si="20"/>
        <v>0</v>
      </c>
      <c r="T12" s="103">
        <f t="shared" si="20"/>
        <v>0</v>
      </c>
      <c r="U12" s="103">
        <f t="shared" si="20"/>
        <v>0</v>
      </c>
      <c r="V12" s="103">
        <f t="shared" si="20"/>
        <v>0</v>
      </c>
      <c r="W12" s="103">
        <f t="shared" si="20"/>
        <v>0</v>
      </c>
      <c r="X12" s="103">
        <f t="shared" si="20"/>
        <v>0</v>
      </c>
      <c r="Y12" s="103">
        <f t="shared" si="20"/>
        <v>0</v>
      </c>
      <c r="Z12" s="103">
        <f t="shared" si="20"/>
        <v>0</v>
      </c>
      <c r="AA12" s="103">
        <f t="shared" si="20"/>
        <v>0</v>
      </c>
      <c r="AB12" s="103">
        <f t="shared" si="20"/>
        <v>0</v>
      </c>
      <c r="AC12" s="103">
        <f t="shared" si="20"/>
        <v>0</v>
      </c>
      <c r="AD12" s="103">
        <f t="shared" si="20"/>
        <v>0</v>
      </c>
      <c r="AE12" s="103">
        <f t="shared" si="20"/>
        <v>0</v>
      </c>
      <c r="AF12" s="103">
        <f t="shared" si="20"/>
        <v>0</v>
      </c>
      <c r="AG12" s="103">
        <f t="shared" si="20"/>
        <v>0</v>
      </c>
      <c r="AH12" s="103">
        <f t="shared" si="20"/>
        <v>0</v>
      </c>
      <c r="AI12" s="103">
        <f t="shared" si="20"/>
        <v>0</v>
      </c>
      <c r="AJ12" s="103">
        <f t="shared" si="20"/>
        <v>0</v>
      </c>
      <c r="AK12" s="85">
        <f t="shared" si="20"/>
        <v>0</v>
      </c>
      <c r="AL12" s="84">
        <f t="shared" si="5"/>
        <v>0</v>
      </c>
      <c r="AM12" s="136">
        <f t="shared" si="2"/>
        <v>0</v>
      </c>
      <c r="AN12" s="910">
        <f>'Model výchozí (MV)'!AP12</f>
        <v>0</v>
      </c>
      <c r="AO12" s="911">
        <f>'Model výchozí (MV)'!AQ12</f>
        <v>0</v>
      </c>
      <c r="AP12" s="911">
        <f>'Model výchozí (MV)'!AR12</f>
        <v>0</v>
      </c>
      <c r="AQ12" s="912">
        <f>'Model výchozí (MV)'!AS12</f>
        <v>1</v>
      </c>
    </row>
    <row r="13" spans="1:43" x14ac:dyDescent="0.3">
      <c r="A13" s="4"/>
      <c r="B13" s="45"/>
      <c r="C13" s="64" t="s">
        <v>98</v>
      </c>
      <c r="D13" s="65" t="s">
        <v>99</v>
      </c>
      <c r="E13" s="84">
        <f t="shared" ref="E13:AK13" si="22">E55+E97</f>
        <v>0</v>
      </c>
      <c r="F13" s="103">
        <f t="shared" si="22"/>
        <v>0</v>
      </c>
      <c r="G13" s="103">
        <f t="shared" ref="G13:H13" si="23">G55+G97</f>
        <v>0</v>
      </c>
      <c r="H13" s="103">
        <f t="shared" si="23"/>
        <v>0</v>
      </c>
      <c r="I13" s="103">
        <f t="shared" si="22"/>
        <v>0</v>
      </c>
      <c r="J13" s="103">
        <f t="shared" si="22"/>
        <v>0</v>
      </c>
      <c r="K13" s="103">
        <f t="shared" si="22"/>
        <v>0</v>
      </c>
      <c r="L13" s="103">
        <f t="shared" si="22"/>
        <v>0</v>
      </c>
      <c r="M13" s="103">
        <f t="shared" si="22"/>
        <v>0</v>
      </c>
      <c r="N13" s="103">
        <f t="shared" si="22"/>
        <v>0</v>
      </c>
      <c r="O13" s="103">
        <f t="shared" si="22"/>
        <v>0</v>
      </c>
      <c r="P13" s="103">
        <f t="shared" si="22"/>
        <v>0</v>
      </c>
      <c r="Q13" s="103">
        <f t="shared" si="22"/>
        <v>0</v>
      </c>
      <c r="R13" s="103">
        <f t="shared" si="22"/>
        <v>0</v>
      </c>
      <c r="S13" s="103">
        <f t="shared" si="22"/>
        <v>0</v>
      </c>
      <c r="T13" s="103">
        <f t="shared" si="22"/>
        <v>0</v>
      </c>
      <c r="U13" s="103">
        <f t="shared" si="22"/>
        <v>0</v>
      </c>
      <c r="V13" s="103">
        <f t="shared" si="22"/>
        <v>0</v>
      </c>
      <c r="W13" s="103">
        <f t="shared" si="22"/>
        <v>0</v>
      </c>
      <c r="X13" s="103">
        <f t="shared" si="22"/>
        <v>0</v>
      </c>
      <c r="Y13" s="103">
        <f t="shared" si="22"/>
        <v>0</v>
      </c>
      <c r="Z13" s="103">
        <f t="shared" si="22"/>
        <v>0</v>
      </c>
      <c r="AA13" s="103">
        <f t="shared" si="22"/>
        <v>0</v>
      </c>
      <c r="AB13" s="103">
        <f t="shared" si="22"/>
        <v>0</v>
      </c>
      <c r="AC13" s="103">
        <f t="shared" si="22"/>
        <v>0</v>
      </c>
      <c r="AD13" s="103">
        <f t="shared" si="22"/>
        <v>0</v>
      </c>
      <c r="AE13" s="103">
        <f t="shared" si="22"/>
        <v>0</v>
      </c>
      <c r="AF13" s="103">
        <f t="shared" si="22"/>
        <v>0</v>
      </c>
      <c r="AG13" s="103">
        <f t="shared" si="22"/>
        <v>0</v>
      </c>
      <c r="AH13" s="103">
        <f t="shared" si="22"/>
        <v>0</v>
      </c>
      <c r="AI13" s="103">
        <f t="shared" si="22"/>
        <v>0</v>
      </c>
      <c r="AJ13" s="103">
        <f t="shared" si="22"/>
        <v>0</v>
      </c>
      <c r="AK13" s="85">
        <f t="shared" si="22"/>
        <v>0</v>
      </c>
      <c r="AL13" s="84">
        <f t="shared" si="5"/>
        <v>0</v>
      </c>
      <c r="AM13" s="136">
        <f t="shared" si="2"/>
        <v>0</v>
      </c>
      <c r="AN13" s="910">
        <f>'Model výchozí (MV)'!AP13</f>
        <v>0</v>
      </c>
      <c r="AO13" s="911">
        <f>'Model výchozí (MV)'!AQ13</f>
        <v>0</v>
      </c>
      <c r="AP13" s="911">
        <f>'Model výchozí (MV)'!AR13</f>
        <v>0</v>
      </c>
      <c r="AQ13" s="912">
        <f>'Model výchozí (MV)'!AS13</f>
        <v>1</v>
      </c>
    </row>
    <row r="14" spans="1:43" x14ac:dyDescent="0.3">
      <c r="A14" s="4"/>
      <c r="B14" s="45"/>
      <c r="C14" s="64" t="s">
        <v>100</v>
      </c>
      <c r="D14" s="65" t="s">
        <v>101</v>
      </c>
      <c r="E14" s="84">
        <f t="shared" ref="E14:AK14" si="24">E56+E98</f>
        <v>0</v>
      </c>
      <c r="F14" s="103">
        <f t="shared" si="24"/>
        <v>0</v>
      </c>
      <c r="G14" s="103">
        <f t="shared" ref="G14:H14" si="25">G56+G98</f>
        <v>0</v>
      </c>
      <c r="H14" s="103">
        <f t="shared" si="25"/>
        <v>0</v>
      </c>
      <c r="I14" s="103">
        <f t="shared" si="24"/>
        <v>0</v>
      </c>
      <c r="J14" s="103">
        <f t="shared" si="24"/>
        <v>0</v>
      </c>
      <c r="K14" s="103">
        <f t="shared" si="24"/>
        <v>0</v>
      </c>
      <c r="L14" s="103">
        <f t="shared" si="24"/>
        <v>0</v>
      </c>
      <c r="M14" s="103">
        <f t="shared" si="24"/>
        <v>0</v>
      </c>
      <c r="N14" s="103">
        <f t="shared" si="24"/>
        <v>0</v>
      </c>
      <c r="O14" s="103">
        <f t="shared" si="24"/>
        <v>0</v>
      </c>
      <c r="P14" s="103">
        <f t="shared" si="24"/>
        <v>0</v>
      </c>
      <c r="Q14" s="103">
        <f t="shared" si="24"/>
        <v>0</v>
      </c>
      <c r="R14" s="103">
        <f t="shared" si="24"/>
        <v>0</v>
      </c>
      <c r="S14" s="103">
        <f t="shared" si="24"/>
        <v>0</v>
      </c>
      <c r="T14" s="103">
        <f t="shared" si="24"/>
        <v>0</v>
      </c>
      <c r="U14" s="103">
        <f t="shared" si="24"/>
        <v>0</v>
      </c>
      <c r="V14" s="103">
        <f t="shared" si="24"/>
        <v>0</v>
      </c>
      <c r="W14" s="103">
        <f t="shared" si="24"/>
        <v>0</v>
      </c>
      <c r="X14" s="103">
        <f t="shared" si="24"/>
        <v>0</v>
      </c>
      <c r="Y14" s="103">
        <f t="shared" si="24"/>
        <v>0</v>
      </c>
      <c r="Z14" s="103">
        <f t="shared" si="24"/>
        <v>0</v>
      </c>
      <c r="AA14" s="103">
        <f t="shared" si="24"/>
        <v>0</v>
      </c>
      <c r="AB14" s="103">
        <f t="shared" si="24"/>
        <v>0</v>
      </c>
      <c r="AC14" s="103">
        <f t="shared" si="24"/>
        <v>0</v>
      </c>
      <c r="AD14" s="103">
        <f t="shared" si="24"/>
        <v>0</v>
      </c>
      <c r="AE14" s="103">
        <f t="shared" si="24"/>
        <v>0</v>
      </c>
      <c r="AF14" s="103">
        <f t="shared" si="24"/>
        <v>0</v>
      </c>
      <c r="AG14" s="103">
        <f t="shared" si="24"/>
        <v>0</v>
      </c>
      <c r="AH14" s="103">
        <f t="shared" si="24"/>
        <v>0</v>
      </c>
      <c r="AI14" s="103">
        <f t="shared" si="24"/>
        <v>0</v>
      </c>
      <c r="AJ14" s="103">
        <f t="shared" si="24"/>
        <v>0</v>
      </c>
      <c r="AK14" s="85">
        <f t="shared" si="24"/>
        <v>0</v>
      </c>
      <c r="AL14" s="84">
        <f t="shared" si="5"/>
        <v>0</v>
      </c>
      <c r="AM14" s="136">
        <f t="shared" si="2"/>
        <v>0</v>
      </c>
      <c r="AN14" s="910">
        <f>'Model výchozí (MV)'!AP14</f>
        <v>0</v>
      </c>
      <c r="AO14" s="911">
        <f>'Model výchozí (MV)'!AQ14</f>
        <v>0</v>
      </c>
      <c r="AP14" s="911">
        <f>'Model výchozí (MV)'!AR14</f>
        <v>0</v>
      </c>
      <c r="AQ14" s="912">
        <f>'Model výchozí (MV)'!AS14</f>
        <v>1</v>
      </c>
    </row>
    <row r="15" spans="1:43" x14ac:dyDescent="0.3">
      <c r="A15" s="4">
        <v>8</v>
      </c>
      <c r="B15" s="45" t="s">
        <v>102</v>
      </c>
      <c r="C15" s="64">
        <v>8.1</v>
      </c>
      <c r="D15" s="65" t="s">
        <v>95</v>
      </c>
      <c r="E15" s="84">
        <f t="shared" ref="E15:AK15" si="26">E57+E99</f>
        <v>0</v>
      </c>
      <c r="F15" s="103">
        <f t="shared" si="26"/>
        <v>0</v>
      </c>
      <c r="G15" s="103">
        <f t="shared" ref="G15:H15" si="27">G57+G99</f>
        <v>0</v>
      </c>
      <c r="H15" s="103">
        <f t="shared" si="27"/>
        <v>0</v>
      </c>
      <c r="I15" s="103">
        <f t="shared" si="26"/>
        <v>0</v>
      </c>
      <c r="J15" s="103">
        <f t="shared" si="26"/>
        <v>0</v>
      </c>
      <c r="K15" s="103">
        <f t="shared" si="26"/>
        <v>0</v>
      </c>
      <c r="L15" s="103">
        <f t="shared" si="26"/>
        <v>0</v>
      </c>
      <c r="M15" s="103">
        <f t="shared" si="26"/>
        <v>0</v>
      </c>
      <c r="N15" s="103">
        <f t="shared" si="26"/>
        <v>0</v>
      </c>
      <c r="O15" s="103">
        <f t="shared" si="26"/>
        <v>0</v>
      </c>
      <c r="P15" s="103">
        <f t="shared" si="26"/>
        <v>0</v>
      </c>
      <c r="Q15" s="103">
        <f t="shared" si="26"/>
        <v>0</v>
      </c>
      <c r="R15" s="103">
        <f t="shared" si="26"/>
        <v>0</v>
      </c>
      <c r="S15" s="103">
        <f t="shared" si="26"/>
        <v>0</v>
      </c>
      <c r="T15" s="103">
        <f t="shared" si="26"/>
        <v>0</v>
      </c>
      <c r="U15" s="103">
        <f t="shared" si="26"/>
        <v>0</v>
      </c>
      <c r="V15" s="103">
        <f t="shared" si="26"/>
        <v>0</v>
      </c>
      <c r="W15" s="103">
        <f t="shared" si="26"/>
        <v>0</v>
      </c>
      <c r="X15" s="103">
        <f t="shared" si="26"/>
        <v>0</v>
      </c>
      <c r="Y15" s="103">
        <f t="shared" si="26"/>
        <v>0</v>
      </c>
      <c r="Z15" s="103">
        <f t="shared" si="26"/>
        <v>0</v>
      </c>
      <c r="AA15" s="103">
        <f t="shared" si="26"/>
        <v>0</v>
      </c>
      <c r="AB15" s="103">
        <f t="shared" si="26"/>
        <v>0</v>
      </c>
      <c r="AC15" s="103">
        <f t="shared" si="26"/>
        <v>0</v>
      </c>
      <c r="AD15" s="103">
        <f t="shared" si="26"/>
        <v>0</v>
      </c>
      <c r="AE15" s="103">
        <f t="shared" si="26"/>
        <v>0</v>
      </c>
      <c r="AF15" s="103">
        <f t="shared" si="26"/>
        <v>0</v>
      </c>
      <c r="AG15" s="103">
        <f t="shared" si="26"/>
        <v>0</v>
      </c>
      <c r="AH15" s="103">
        <f t="shared" si="26"/>
        <v>0</v>
      </c>
      <c r="AI15" s="103">
        <f t="shared" si="26"/>
        <v>0</v>
      </c>
      <c r="AJ15" s="103">
        <f t="shared" si="26"/>
        <v>0</v>
      </c>
      <c r="AK15" s="85">
        <f t="shared" si="26"/>
        <v>0</v>
      </c>
      <c r="AL15" s="84">
        <f t="shared" si="5"/>
        <v>0</v>
      </c>
      <c r="AM15" s="136">
        <f t="shared" si="2"/>
        <v>0</v>
      </c>
      <c r="AN15" s="910">
        <f>'Model výchozí (MV)'!AP15</f>
        <v>0</v>
      </c>
      <c r="AO15" s="911">
        <f>'Model výchozí (MV)'!AQ15</f>
        <v>0</v>
      </c>
      <c r="AP15" s="911">
        <f>'Model výchozí (MV)'!AR15</f>
        <v>0</v>
      </c>
      <c r="AQ15" s="912">
        <f>'Model výchozí (MV)'!AS15</f>
        <v>1</v>
      </c>
    </row>
    <row r="16" spans="1:43" x14ac:dyDescent="0.3">
      <c r="A16" s="4"/>
      <c r="B16" s="45"/>
      <c r="C16" s="64" t="s">
        <v>103</v>
      </c>
      <c r="D16" s="65" t="s">
        <v>97</v>
      </c>
      <c r="E16" s="84">
        <f t="shared" ref="E16:AK16" si="28">E58+E100</f>
        <v>0</v>
      </c>
      <c r="F16" s="103">
        <f t="shared" si="28"/>
        <v>0</v>
      </c>
      <c r="G16" s="103">
        <f t="shared" ref="G16:H16" si="29">G58+G100</f>
        <v>0</v>
      </c>
      <c r="H16" s="103">
        <f t="shared" si="29"/>
        <v>0</v>
      </c>
      <c r="I16" s="103">
        <f t="shared" si="28"/>
        <v>0</v>
      </c>
      <c r="J16" s="103">
        <f t="shared" si="28"/>
        <v>0</v>
      </c>
      <c r="K16" s="103">
        <f t="shared" si="28"/>
        <v>0</v>
      </c>
      <c r="L16" s="103">
        <f t="shared" si="28"/>
        <v>0</v>
      </c>
      <c r="M16" s="103">
        <f t="shared" si="28"/>
        <v>0</v>
      </c>
      <c r="N16" s="103">
        <f t="shared" si="28"/>
        <v>0</v>
      </c>
      <c r="O16" s="103">
        <f t="shared" si="28"/>
        <v>0</v>
      </c>
      <c r="P16" s="103">
        <f t="shared" si="28"/>
        <v>0</v>
      </c>
      <c r="Q16" s="103">
        <f t="shared" si="28"/>
        <v>0</v>
      </c>
      <c r="R16" s="103">
        <f t="shared" si="28"/>
        <v>0</v>
      </c>
      <c r="S16" s="103">
        <f t="shared" si="28"/>
        <v>0</v>
      </c>
      <c r="T16" s="103">
        <f t="shared" si="28"/>
        <v>0</v>
      </c>
      <c r="U16" s="103">
        <f t="shared" si="28"/>
        <v>0</v>
      </c>
      <c r="V16" s="103">
        <f t="shared" si="28"/>
        <v>0</v>
      </c>
      <c r="W16" s="103">
        <f t="shared" si="28"/>
        <v>0</v>
      </c>
      <c r="X16" s="103">
        <f t="shared" si="28"/>
        <v>0</v>
      </c>
      <c r="Y16" s="103">
        <f t="shared" si="28"/>
        <v>0</v>
      </c>
      <c r="Z16" s="103">
        <f t="shared" si="28"/>
        <v>0</v>
      </c>
      <c r="AA16" s="103">
        <f t="shared" si="28"/>
        <v>0</v>
      </c>
      <c r="AB16" s="103">
        <f t="shared" si="28"/>
        <v>0</v>
      </c>
      <c r="AC16" s="103">
        <f t="shared" si="28"/>
        <v>0</v>
      </c>
      <c r="AD16" s="103">
        <f t="shared" si="28"/>
        <v>0</v>
      </c>
      <c r="AE16" s="103">
        <f t="shared" si="28"/>
        <v>0</v>
      </c>
      <c r="AF16" s="103">
        <f t="shared" si="28"/>
        <v>0</v>
      </c>
      <c r="AG16" s="103">
        <f t="shared" si="28"/>
        <v>0</v>
      </c>
      <c r="AH16" s="103">
        <f t="shared" si="28"/>
        <v>0</v>
      </c>
      <c r="AI16" s="103">
        <f t="shared" si="28"/>
        <v>0</v>
      </c>
      <c r="AJ16" s="103">
        <f t="shared" si="28"/>
        <v>0</v>
      </c>
      <c r="AK16" s="85">
        <f t="shared" si="28"/>
        <v>0</v>
      </c>
      <c r="AL16" s="84">
        <f t="shared" si="5"/>
        <v>0</v>
      </c>
      <c r="AM16" s="136">
        <f t="shared" si="2"/>
        <v>0</v>
      </c>
      <c r="AN16" s="910">
        <f>'Model výchozí (MV)'!AP16</f>
        <v>0</v>
      </c>
      <c r="AO16" s="911">
        <f>'Model výchozí (MV)'!AQ16</f>
        <v>0</v>
      </c>
      <c r="AP16" s="911">
        <f>'Model výchozí (MV)'!AR16</f>
        <v>0</v>
      </c>
      <c r="AQ16" s="912">
        <f>'Model výchozí (MV)'!AS16</f>
        <v>1</v>
      </c>
    </row>
    <row r="17" spans="1:43" x14ac:dyDescent="0.3">
      <c r="A17" s="4"/>
      <c r="B17" s="45"/>
      <c r="C17" s="64" t="s">
        <v>104</v>
      </c>
      <c r="D17" s="65" t="s">
        <v>99</v>
      </c>
      <c r="E17" s="84">
        <f t="shared" ref="E17:AK17" si="30">E59+E101</f>
        <v>0</v>
      </c>
      <c r="F17" s="103">
        <f t="shared" si="30"/>
        <v>0</v>
      </c>
      <c r="G17" s="103">
        <f t="shared" ref="G17:H17" si="31">G59+G101</f>
        <v>0</v>
      </c>
      <c r="H17" s="103">
        <f t="shared" si="31"/>
        <v>0</v>
      </c>
      <c r="I17" s="103">
        <f t="shared" si="30"/>
        <v>0</v>
      </c>
      <c r="J17" s="103">
        <f t="shared" si="30"/>
        <v>0</v>
      </c>
      <c r="K17" s="103">
        <f t="shared" si="30"/>
        <v>0</v>
      </c>
      <c r="L17" s="103">
        <f t="shared" si="30"/>
        <v>0</v>
      </c>
      <c r="M17" s="103">
        <f t="shared" si="30"/>
        <v>0</v>
      </c>
      <c r="N17" s="103">
        <f t="shared" si="30"/>
        <v>0</v>
      </c>
      <c r="O17" s="103">
        <f t="shared" si="30"/>
        <v>0</v>
      </c>
      <c r="P17" s="103">
        <f t="shared" si="30"/>
        <v>0</v>
      </c>
      <c r="Q17" s="103">
        <f t="shared" si="30"/>
        <v>0</v>
      </c>
      <c r="R17" s="103">
        <f t="shared" si="30"/>
        <v>0</v>
      </c>
      <c r="S17" s="103">
        <f t="shared" si="30"/>
        <v>0</v>
      </c>
      <c r="T17" s="103">
        <f t="shared" si="30"/>
        <v>0</v>
      </c>
      <c r="U17" s="103">
        <f t="shared" si="30"/>
        <v>0</v>
      </c>
      <c r="V17" s="103">
        <f t="shared" si="30"/>
        <v>0</v>
      </c>
      <c r="W17" s="103">
        <f t="shared" si="30"/>
        <v>0</v>
      </c>
      <c r="X17" s="103">
        <f t="shared" si="30"/>
        <v>0</v>
      </c>
      <c r="Y17" s="103">
        <f t="shared" si="30"/>
        <v>0</v>
      </c>
      <c r="Z17" s="103">
        <f t="shared" si="30"/>
        <v>0</v>
      </c>
      <c r="AA17" s="103">
        <f t="shared" si="30"/>
        <v>0</v>
      </c>
      <c r="AB17" s="103">
        <f t="shared" si="30"/>
        <v>0</v>
      </c>
      <c r="AC17" s="103">
        <f t="shared" si="30"/>
        <v>0</v>
      </c>
      <c r="AD17" s="103">
        <f t="shared" si="30"/>
        <v>0</v>
      </c>
      <c r="AE17" s="103">
        <f t="shared" si="30"/>
        <v>0</v>
      </c>
      <c r="AF17" s="103">
        <f t="shared" si="30"/>
        <v>0</v>
      </c>
      <c r="AG17" s="103">
        <f t="shared" si="30"/>
        <v>0</v>
      </c>
      <c r="AH17" s="103">
        <f t="shared" si="30"/>
        <v>0</v>
      </c>
      <c r="AI17" s="103">
        <f t="shared" si="30"/>
        <v>0</v>
      </c>
      <c r="AJ17" s="103">
        <f t="shared" si="30"/>
        <v>0</v>
      </c>
      <c r="AK17" s="85">
        <f t="shared" si="30"/>
        <v>0</v>
      </c>
      <c r="AL17" s="84">
        <f t="shared" si="5"/>
        <v>0</v>
      </c>
      <c r="AM17" s="136">
        <f t="shared" si="2"/>
        <v>0</v>
      </c>
      <c r="AN17" s="910">
        <f>'Model výchozí (MV)'!AP17</f>
        <v>0</v>
      </c>
      <c r="AO17" s="911">
        <f>'Model výchozí (MV)'!AQ17</f>
        <v>0</v>
      </c>
      <c r="AP17" s="911">
        <f>'Model výchozí (MV)'!AR17</f>
        <v>0</v>
      </c>
      <c r="AQ17" s="912">
        <f>'Model výchozí (MV)'!AS17</f>
        <v>1</v>
      </c>
    </row>
    <row r="18" spans="1:43" x14ac:dyDescent="0.3">
      <c r="A18" s="4"/>
      <c r="B18" s="45"/>
      <c r="C18" s="64" t="s">
        <v>105</v>
      </c>
      <c r="D18" s="65" t="s">
        <v>101</v>
      </c>
      <c r="E18" s="84">
        <f t="shared" ref="E18:AK18" si="32">E60+E102</f>
        <v>0</v>
      </c>
      <c r="F18" s="103">
        <f t="shared" si="32"/>
        <v>0</v>
      </c>
      <c r="G18" s="103">
        <f t="shared" ref="G18:H18" si="33">G60+G102</f>
        <v>0</v>
      </c>
      <c r="H18" s="103">
        <f t="shared" si="33"/>
        <v>0</v>
      </c>
      <c r="I18" s="103">
        <f t="shared" si="32"/>
        <v>0</v>
      </c>
      <c r="J18" s="103">
        <f t="shared" si="32"/>
        <v>0</v>
      </c>
      <c r="K18" s="103">
        <f t="shared" si="32"/>
        <v>0</v>
      </c>
      <c r="L18" s="103">
        <f t="shared" si="32"/>
        <v>0</v>
      </c>
      <c r="M18" s="103">
        <f t="shared" si="32"/>
        <v>0</v>
      </c>
      <c r="N18" s="103">
        <f t="shared" si="32"/>
        <v>0</v>
      </c>
      <c r="O18" s="103">
        <f t="shared" si="32"/>
        <v>0</v>
      </c>
      <c r="P18" s="103">
        <f t="shared" si="32"/>
        <v>0</v>
      </c>
      <c r="Q18" s="103">
        <f t="shared" si="32"/>
        <v>0</v>
      </c>
      <c r="R18" s="103">
        <f t="shared" si="32"/>
        <v>0</v>
      </c>
      <c r="S18" s="103">
        <f t="shared" si="32"/>
        <v>0</v>
      </c>
      <c r="T18" s="103">
        <f t="shared" si="32"/>
        <v>0</v>
      </c>
      <c r="U18" s="103">
        <f t="shared" si="32"/>
        <v>0</v>
      </c>
      <c r="V18" s="103">
        <f t="shared" si="32"/>
        <v>0</v>
      </c>
      <c r="W18" s="103">
        <f t="shared" si="32"/>
        <v>0</v>
      </c>
      <c r="X18" s="103">
        <f t="shared" si="32"/>
        <v>0</v>
      </c>
      <c r="Y18" s="103">
        <f t="shared" si="32"/>
        <v>0</v>
      </c>
      <c r="Z18" s="103">
        <f t="shared" si="32"/>
        <v>0</v>
      </c>
      <c r="AA18" s="103">
        <f t="shared" si="32"/>
        <v>0</v>
      </c>
      <c r="AB18" s="103">
        <f t="shared" si="32"/>
        <v>0</v>
      </c>
      <c r="AC18" s="103">
        <f t="shared" si="32"/>
        <v>0</v>
      </c>
      <c r="AD18" s="103">
        <f t="shared" si="32"/>
        <v>0</v>
      </c>
      <c r="AE18" s="103">
        <f t="shared" si="32"/>
        <v>0</v>
      </c>
      <c r="AF18" s="103">
        <f t="shared" si="32"/>
        <v>0</v>
      </c>
      <c r="AG18" s="103">
        <f t="shared" si="32"/>
        <v>0</v>
      </c>
      <c r="AH18" s="103">
        <f t="shared" si="32"/>
        <v>0</v>
      </c>
      <c r="AI18" s="103">
        <f t="shared" si="32"/>
        <v>0</v>
      </c>
      <c r="AJ18" s="103">
        <f t="shared" si="32"/>
        <v>0</v>
      </c>
      <c r="AK18" s="85">
        <f t="shared" si="32"/>
        <v>0</v>
      </c>
      <c r="AL18" s="84">
        <f t="shared" si="5"/>
        <v>0</v>
      </c>
      <c r="AM18" s="136">
        <f t="shared" si="2"/>
        <v>0</v>
      </c>
      <c r="AN18" s="910">
        <f>'Model výchozí (MV)'!AP18</f>
        <v>0</v>
      </c>
      <c r="AO18" s="911">
        <f>'Model výchozí (MV)'!AQ18</f>
        <v>0</v>
      </c>
      <c r="AP18" s="911">
        <f>'Model výchozí (MV)'!AR18</f>
        <v>0</v>
      </c>
      <c r="AQ18" s="912">
        <f>'Model výchozí (MV)'!AS18</f>
        <v>1</v>
      </c>
    </row>
    <row r="19" spans="1:43" x14ac:dyDescent="0.3">
      <c r="A19" s="4">
        <v>9</v>
      </c>
      <c r="B19" s="45" t="s">
        <v>106</v>
      </c>
      <c r="C19" s="64"/>
      <c r="D19" s="65"/>
      <c r="E19" s="84">
        <f t="shared" ref="E19:AK19" si="34">E61+E103</f>
        <v>0</v>
      </c>
      <c r="F19" s="103">
        <f t="shared" si="34"/>
        <v>0</v>
      </c>
      <c r="G19" s="103">
        <f t="shared" ref="G19:H19" si="35">G61+G103</f>
        <v>0</v>
      </c>
      <c r="H19" s="103">
        <f t="shared" si="35"/>
        <v>0</v>
      </c>
      <c r="I19" s="103">
        <f t="shared" si="34"/>
        <v>0</v>
      </c>
      <c r="J19" s="103">
        <f t="shared" si="34"/>
        <v>0</v>
      </c>
      <c r="K19" s="103">
        <f t="shared" si="34"/>
        <v>0</v>
      </c>
      <c r="L19" s="103">
        <f t="shared" si="34"/>
        <v>0</v>
      </c>
      <c r="M19" s="103">
        <f t="shared" si="34"/>
        <v>0</v>
      </c>
      <c r="N19" s="103">
        <f t="shared" si="34"/>
        <v>0</v>
      </c>
      <c r="O19" s="103">
        <f t="shared" si="34"/>
        <v>0</v>
      </c>
      <c r="P19" s="103">
        <f t="shared" si="34"/>
        <v>0</v>
      </c>
      <c r="Q19" s="103">
        <f t="shared" si="34"/>
        <v>0</v>
      </c>
      <c r="R19" s="103">
        <f t="shared" si="34"/>
        <v>0</v>
      </c>
      <c r="S19" s="103">
        <f t="shared" si="34"/>
        <v>0</v>
      </c>
      <c r="T19" s="103">
        <f t="shared" si="34"/>
        <v>0</v>
      </c>
      <c r="U19" s="103">
        <f t="shared" si="34"/>
        <v>0</v>
      </c>
      <c r="V19" s="103">
        <f t="shared" si="34"/>
        <v>0</v>
      </c>
      <c r="W19" s="103">
        <f t="shared" si="34"/>
        <v>0</v>
      </c>
      <c r="X19" s="103">
        <f t="shared" si="34"/>
        <v>0</v>
      </c>
      <c r="Y19" s="103">
        <f t="shared" si="34"/>
        <v>0</v>
      </c>
      <c r="Z19" s="103">
        <f t="shared" si="34"/>
        <v>0</v>
      </c>
      <c r="AA19" s="103">
        <f t="shared" si="34"/>
        <v>0</v>
      </c>
      <c r="AB19" s="103">
        <f t="shared" si="34"/>
        <v>0</v>
      </c>
      <c r="AC19" s="103">
        <f t="shared" si="34"/>
        <v>0</v>
      </c>
      <c r="AD19" s="103">
        <f t="shared" si="34"/>
        <v>0</v>
      </c>
      <c r="AE19" s="103">
        <f t="shared" si="34"/>
        <v>0</v>
      </c>
      <c r="AF19" s="103">
        <f t="shared" si="34"/>
        <v>0</v>
      </c>
      <c r="AG19" s="103">
        <f t="shared" si="34"/>
        <v>0</v>
      </c>
      <c r="AH19" s="103">
        <f t="shared" si="34"/>
        <v>0</v>
      </c>
      <c r="AI19" s="103">
        <f t="shared" si="34"/>
        <v>0</v>
      </c>
      <c r="AJ19" s="103">
        <f t="shared" si="34"/>
        <v>0</v>
      </c>
      <c r="AK19" s="85">
        <f t="shared" si="34"/>
        <v>0</v>
      </c>
      <c r="AL19" s="84">
        <f t="shared" si="5"/>
        <v>0</v>
      </c>
      <c r="AM19" s="136">
        <f t="shared" si="2"/>
        <v>0</v>
      </c>
      <c r="AN19" s="910">
        <f>'Model výchozí (MV)'!AP19</f>
        <v>0</v>
      </c>
      <c r="AO19" s="911">
        <f>'Model výchozí (MV)'!AQ19</f>
        <v>0</v>
      </c>
      <c r="AP19" s="911">
        <f>'Model výchozí (MV)'!AR19</f>
        <v>0</v>
      </c>
      <c r="AQ19" s="912">
        <f>'Model výchozí (MV)'!AS19</f>
        <v>1</v>
      </c>
    </row>
    <row r="20" spans="1:43" x14ac:dyDescent="0.3">
      <c r="A20" s="4">
        <v>10</v>
      </c>
      <c r="B20" s="45" t="s">
        <v>107</v>
      </c>
      <c r="C20" s="64"/>
      <c r="D20" s="65"/>
      <c r="E20" s="84">
        <f t="shared" ref="E20:AK20" si="36">E62+E104</f>
        <v>0</v>
      </c>
      <c r="F20" s="103">
        <f t="shared" si="36"/>
        <v>0</v>
      </c>
      <c r="G20" s="103">
        <f t="shared" ref="G20:H20" si="37">G62+G104</f>
        <v>0</v>
      </c>
      <c r="H20" s="103">
        <f t="shared" si="37"/>
        <v>0</v>
      </c>
      <c r="I20" s="103">
        <f t="shared" si="36"/>
        <v>0</v>
      </c>
      <c r="J20" s="103">
        <f t="shared" si="36"/>
        <v>0</v>
      </c>
      <c r="K20" s="103">
        <f t="shared" si="36"/>
        <v>0</v>
      </c>
      <c r="L20" s="103">
        <f t="shared" si="36"/>
        <v>0</v>
      </c>
      <c r="M20" s="103">
        <f t="shared" si="36"/>
        <v>0</v>
      </c>
      <c r="N20" s="103">
        <f t="shared" si="36"/>
        <v>0</v>
      </c>
      <c r="O20" s="103">
        <f t="shared" si="36"/>
        <v>0</v>
      </c>
      <c r="P20" s="103">
        <f t="shared" si="36"/>
        <v>0</v>
      </c>
      <c r="Q20" s="103">
        <f t="shared" si="36"/>
        <v>0</v>
      </c>
      <c r="R20" s="103">
        <f t="shared" si="36"/>
        <v>0</v>
      </c>
      <c r="S20" s="103">
        <f t="shared" si="36"/>
        <v>0</v>
      </c>
      <c r="T20" s="103">
        <f t="shared" si="36"/>
        <v>0</v>
      </c>
      <c r="U20" s="103">
        <f t="shared" si="36"/>
        <v>0</v>
      </c>
      <c r="V20" s="103">
        <f t="shared" si="36"/>
        <v>0</v>
      </c>
      <c r="W20" s="103">
        <f t="shared" si="36"/>
        <v>0</v>
      </c>
      <c r="X20" s="103">
        <f t="shared" si="36"/>
        <v>0</v>
      </c>
      <c r="Y20" s="103">
        <f t="shared" si="36"/>
        <v>0</v>
      </c>
      <c r="Z20" s="103">
        <f t="shared" si="36"/>
        <v>0</v>
      </c>
      <c r="AA20" s="103">
        <f t="shared" si="36"/>
        <v>0</v>
      </c>
      <c r="AB20" s="103">
        <f t="shared" si="36"/>
        <v>0</v>
      </c>
      <c r="AC20" s="103">
        <f t="shared" si="36"/>
        <v>0</v>
      </c>
      <c r="AD20" s="103">
        <f t="shared" si="36"/>
        <v>0</v>
      </c>
      <c r="AE20" s="103">
        <f t="shared" si="36"/>
        <v>0</v>
      </c>
      <c r="AF20" s="103">
        <f t="shared" si="36"/>
        <v>0</v>
      </c>
      <c r="AG20" s="103">
        <f t="shared" si="36"/>
        <v>0</v>
      </c>
      <c r="AH20" s="103">
        <f t="shared" si="36"/>
        <v>0</v>
      </c>
      <c r="AI20" s="103">
        <f t="shared" si="36"/>
        <v>0</v>
      </c>
      <c r="AJ20" s="103">
        <f t="shared" si="36"/>
        <v>0</v>
      </c>
      <c r="AK20" s="85">
        <f t="shared" si="36"/>
        <v>0</v>
      </c>
      <c r="AL20" s="84">
        <f t="shared" si="5"/>
        <v>0</v>
      </c>
      <c r="AM20" s="136">
        <f t="shared" si="2"/>
        <v>0</v>
      </c>
      <c r="AN20" s="910">
        <f>'Model výchozí (MV)'!AP20</f>
        <v>1</v>
      </c>
      <c r="AO20" s="911">
        <f>'Model výchozí (MV)'!AQ20</f>
        <v>0</v>
      </c>
      <c r="AP20" s="911">
        <f>'Model výchozí (MV)'!AR20</f>
        <v>0</v>
      </c>
      <c r="AQ20" s="912">
        <f>'Model výchozí (MV)'!AS20</f>
        <v>0</v>
      </c>
    </row>
    <row r="21" spans="1:43" x14ac:dyDescent="0.3">
      <c r="A21" s="4">
        <v>11</v>
      </c>
      <c r="B21" s="45" t="s">
        <v>108</v>
      </c>
      <c r="C21" s="64"/>
      <c r="D21" s="65"/>
      <c r="E21" s="84">
        <f t="shared" ref="E21:AK21" si="38">E63+E105</f>
        <v>0</v>
      </c>
      <c r="F21" s="103">
        <f t="shared" si="38"/>
        <v>0</v>
      </c>
      <c r="G21" s="103">
        <f t="shared" ref="G21:H21" si="39">G63+G105</f>
        <v>0</v>
      </c>
      <c r="H21" s="103">
        <f t="shared" si="39"/>
        <v>0</v>
      </c>
      <c r="I21" s="103">
        <f t="shared" si="38"/>
        <v>0</v>
      </c>
      <c r="J21" s="103">
        <f t="shared" si="38"/>
        <v>0</v>
      </c>
      <c r="K21" s="103">
        <f t="shared" si="38"/>
        <v>0</v>
      </c>
      <c r="L21" s="103">
        <f t="shared" si="38"/>
        <v>0</v>
      </c>
      <c r="M21" s="103">
        <f t="shared" si="38"/>
        <v>0</v>
      </c>
      <c r="N21" s="103">
        <f t="shared" si="38"/>
        <v>0</v>
      </c>
      <c r="O21" s="103">
        <f t="shared" si="38"/>
        <v>0</v>
      </c>
      <c r="P21" s="103">
        <f t="shared" si="38"/>
        <v>0</v>
      </c>
      <c r="Q21" s="103">
        <f t="shared" si="38"/>
        <v>0</v>
      </c>
      <c r="R21" s="103">
        <f t="shared" si="38"/>
        <v>0</v>
      </c>
      <c r="S21" s="103">
        <f t="shared" si="38"/>
        <v>0</v>
      </c>
      <c r="T21" s="103">
        <f t="shared" si="38"/>
        <v>0</v>
      </c>
      <c r="U21" s="103">
        <f t="shared" si="38"/>
        <v>0</v>
      </c>
      <c r="V21" s="103">
        <f t="shared" si="38"/>
        <v>0</v>
      </c>
      <c r="W21" s="103">
        <f t="shared" si="38"/>
        <v>0</v>
      </c>
      <c r="X21" s="103">
        <f t="shared" si="38"/>
        <v>0</v>
      </c>
      <c r="Y21" s="103">
        <f t="shared" si="38"/>
        <v>0</v>
      </c>
      <c r="Z21" s="103">
        <f t="shared" si="38"/>
        <v>0</v>
      </c>
      <c r="AA21" s="103">
        <f t="shared" si="38"/>
        <v>0</v>
      </c>
      <c r="AB21" s="103">
        <f t="shared" si="38"/>
        <v>0</v>
      </c>
      <c r="AC21" s="103">
        <f t="shared" si="38"/>
        <v>0</v>
      </c>
      <c r="AD21" s="103">
        <f t="shared" si="38"/>
        <v>0</v>
      </c>
      <c r="AE21" s="103">
        <f t="shared" si="38"/>
        <v>0</v>
      </c>
      <c r="AF21" s="103">
        <f t="shared" si="38"/>
        <v>0</v>
      </c>
      <c r="AG21" s="103">
        <f t="shared" si="38"/>
        <v>0</v>
      </c>
      <c r="AH21" s="103">
        <f t="shared" si="38"/>
        <v>0</v>
      </c>
      <c r="AI21" s="103">
        <f t="shared" si="38"/>
        <v>0</v>
      </c>
      <c r="AJ21" s="103">
        <f t="shared" si="38"/>
        <v>0</v>
      </c>
      <c r="AK21" s="85">
        <f t="shared" si="38"/>
        <v>0</v>
      </c>
      <c r="AL21" s="84">
        <f t="shared" si="5"/>
        <v>0</v>
      </c>
      <c r="AM21" s="136">
        <f t="shared" si="2"/>
        <v>0</v>
      </c>
      <c r="AN21" s="910">
        <f>'Model výchozí (MV)'!AP21</f>
        <v>1</v>
      </c>
      <c r="AO21" s="911">
        <f>'Model výchozí (MV)'!AQ21</f>
        <v>0</v>
      </c>
      <c r="AP21" s="911">
        <f>'Model výchozí (MV)'!AR21</f>
        <v>0</v>
      </c>
      <c r="AQ21" s="912">
        <f>'Model výchozí (MV)'!AS21</f>
        <v>0</v>
      </c>
    </row>
    <row r="22" spans="1:43" x14ac:dyDescent="0.3">
      <c r="A22" s="4">
        <v>12</v>
      </c>
      <c r="B22" s="45" t="s">
        <v>109</v>
      </c>
      <c r="C22" s="64" t="s">
        <v>110</v>
      </c>
      <c r="D22" s="65" t="s">
        <v>111</v>
      </c>
      <c r="E22" s="84">
        <f t="shared" ref="E22:AK22" si="40">E64+E106</f>
        <v>0</v>
      </c>
      <c r="F22" s="103">
        <f t="shared" si="40"/>
        <v>0</v>
      </c>
      <c r="G22" s="103">
        <f t="shared" ref="G22:H22" si="41">G64+G106</f>
        <v>0</v>
      </c>
      <c r="H22" s="103">
        <f t="shared" si="41"/>
        <v>0</v>
      </c>
      <c r="I22" s="103">
        <f t="shared" si="40"/>
        <v>0</v>
      </c>
      <c r="J22" s="103">
        <f t="shared" si="40"/>
        <v>0</v>
      </c>
      <c r="K22" s="103">
        <f t="shared" si="40"/>
        <v>0</v>
      </c>
      <c r="L22" s="103">
        <f t="shared" si="40"/>
        <v>0</v>
      </c>
      <c r="M22" s="103">
        <f t="shared" si="40"/>
        <v>0</v>
      </c>
      <c r="N22" s="103">
        <f t="shared" si="40"/>
        <v>0</v>
      </c>
      <c r="O22" s="103">
        <f t="shared" si="40"/>
        <v>0</v>
      </c>
      <c r="P22" s="103">
        <f t="shared" si="40"/>
        <v>0</v>
      </c>
      <c r="Q22" s="103">
        <f t="shared" si="40"/>
        <v>0</v>
      </c>
      <c r="R22" s="103">
        <f t="shared" si="40"/>
        <v>0</v>
      </c>
      <c r="S22" s="103">
        <f t="shared" si="40"/>
        <v>0</v>
      </c>
      <c r="T22" s="103">
        <f t="shared" si="40"/>
        <v>0</v>
      </c>
      <c r="U22" s="103">
        <f t="shared" si="40"/>
        <v>0</v>
      </c>
      <c r="V22" s="103">
        <f t="shared" si="40"/>
        <v>0</v>
      </c>
      <c r="W22" s="103">
        <f t="shared" si="40"/>
        <v>0</v>
      </c>
      <c r="X22" s="103">
        <f t="shared" si="40"/>
        <v>0</v>
      </c>
      <c r="Y22" s="103">
        <f t="shared" si="40"/>
        <v>0</v>
      </c>
      <c r="Z22" s="103">
        <f t="shared" si="40"/>
        <v>0</v>
      </c>
      <c r="AA22" s="103">
        <f t="shared" si="40"/>
        <v>0</v>
      </c>
      <c r="AB22" s="103">
        <f t="shared" si="40"/>
        <v>0</v>
      </c>
      <c r="AC22" s="103">
        <f t="shared" si="40"/>
        <v>0</v>
      </c>
      <c r="AD22" s="103">
        <f t="shared" si="40"/>
        <v>0</v>
      </c>
      <c r="AE22" s="103">
        <f t="shared" si="40"/>
        <v>0</v>
      </c>
      <c r="AF22" s="103">
        <f t="shared" si="40"/>
        <v>0</v>
      </c>
      <c r="AG22" s="103">
        <f t="shared" si="40"/>
        <v>0</v>
      </c>
      <c r="AH22" s="103">
        <f t="shared" si="40"/>
        <v>0</v>
      </c>
      <c r="AI22" s="103">
        <f t="shared" si="40"/>
        <v>0</v>
      </c>
      <c r="AJ22" s="103">
        <f t="shared" si="40"/>
        <v>0</v>
      </c>
      <c r="AK22" s="85">
        <f t="shared" si="40"/>
        <v>0</v>
      </c>
      <c r="AL22" s="84">
        <f t="shared" si="5"/>
        <v>0</v>
      </c>
      <c r="AM22" s="136">
        <f t="shared" si="2"/>
        <v>0</v>
      </c>
      <c r="AN22" s="910">
        <f>'Model výchozí (MV)'!AP22</f>
        <v>0</v>
      </c>
      <c r="AO22" s="911">
        <f>'Model výchozí (MV)'!AQ22</f>
        <v>0</v>
      </c>
      <c r="AP22" s="911">
        <f>'Model výchozí (MV)'!AR22</f>
        <v>1</v>
      </c>
      <c r="AQ22" s="912">
        <f>'Model výchozí (MV)'!AS22</f>
        <v>0</v>
      </c>
    </row>
    <row r="23" spans="1:43" x14ac:dyDescent="0.3">
      <c r="A23" s="4"/>
      <c r="B23" s="45"/>
      <c r="C23" s="64" t="s">
        <v>112</v>
      </c>
      <c r="D23" s="65" t="s">
        <v>92</v>
      </c>
      <c r="E23" s="84">
        <f t="shared" ref="E23:AK23" si="42">E65+E107</f>
        <v>0</v>
      </c>
      <c r="F23" s="103">
        <f t="shared" si="42"/>
        <v>0</v>
      </c>
      <c r="G23" s="103">
        <f t="shared" ref="G23:H23" si="43">G65+G107</f>
        <v>0</v>
      </c>
      <c r="H23" s="103">
        <f t="shared" si="43"/>
        <v>0</v>
      </c>
      <c r="I23" s="103">
        <f t="shared" si="42"/>
        <v>0</v>
      </c>
      <c r="J23" s="103">
        <f t="shared" si="42"/>
        <v>0</v>
      </c>
      <c r="K23" s="103">
        <f t="shared" si="42"/>
        <v>0</v>
      </c>
      <c r="L23" s="103">
        <f t="shared" si="42"/>
        <v>0</v>
      </c>
      <c r="M23" s="103">
        <f t="shared" si="42"/>
        <v>0</v>
      </c>
      <c r="N23" s="103">
        <f t="shared" si="42"/>
        <v>0</v>
      </c>
      <c r="O23" s="103">
        <f t="shared" si="42"/>
        <v>0</v>
      </c>
      <c r="P23" s="103">
        <f t="shared" si="42"/>
        <v>0</v>
      </c>
      <c r="Q23" s="103">
        <f t="shared" si="42"/>
        <v>0</v>
      </c>
      <c r="R23" s="103">
        <f t="shared" si="42"/>
        <v>0</v>
      </c>
      <c r="S23" s="103">
        <f t="shared" si="42"/>
        <v>0</v>
      </c>
      <c r="T23" s="103">
        <f t="shared" si="42"/>
        <v>0</v>
      </c>
      <c r="U23" s="103">
        <f t="shared" si="42"/>
        <v>0</v>
      </c>
      <c r="V23" s="103">
        <f t="shared" si="42"/>
        <v>0</v>
      </c>
      <c r="W23" s="103">
        <f t="shared" si="42"/>
        <v>0</v>
      </c>
      <c r="X23" s="103">
        <f t="shared" si="42"/>
        <v>0</v>
      </c>
      <c r="Y23" s="103">
        <f t="shared" si="42"/>
        <v>0</v>
      </c>
      <c r="Z23" s="103">
        <f t="shared" si="42"/>
        <v>0</v>
      </c>
      <c r="AA23" s="103">
        <f t="shared" si="42"/>
        <v>0</v>
      </c>
      <c r="AB23" s="103">
        <f t="shared" si="42"/>
        <v>0</v>
      </c>
      <c r="AC23" s="103">
        <f t="shared" si="42"/>
        <v>0</v>
      </c>
      <c r="AD23" s="103">
        <f t="shared" si="42"/>
        <v>0</v>
      </c>
      <c r="AE23" s="103">
        <f t="shared" si="42"/>
        <v>0</v>
      </c>
      <c r="AF23" s="103">
        <f t="shared" si="42"/>
        <v>0</v>
      </c>
      <c r="AG23" s="103">
        <f t="shared" si="42"/>
        <v>0</v>
      </c>
      <c r="AH23" s="103">
        <f t="shared" si="42"/>
        <v>0</v>
      </c>
      <c r="AI23" s="103">
        <f t="shared" si="42"/>
        <v>0</v>
      </c>
      <c r="AJ23" s="103">
        <f t="shared" si="42"/>
        <v>0</v>
      </c>
      <c r="AK23" s="85">
        <f t="shared" si="42"/>
        <v>0</v>
      </c>
      <c r="AL23" s="84">
        <f t="shared" si="5"/>
        <v>0</v>
      </c>
      <c r="AM23" s="136">
        <f t="shared" si="2"/>
        <v>0</v>
      </c>
      <c r="AN23" s="910">
        <f>'Model výchozí (MV)'!AP23</f>
        <v>0</v>
      </c>
      <c r="AO23" s="911">
        <f>'Model výchozí (MV)'!AQ23</f>
        <v>0</v>
      </c>
      <c r="AP23" s="911">
        <f>'Model výchozí (MV)'!AR23</f>
        <v>0</v>
      </c>
      <c r="AQ23" s="912">
        <f>'Model výchozí (MV)'!AS23</f>
        <v>1</v>
      </c>
    </row>
    <row r="24" spans="1:43" x14ac:dyDescent="0.3">
      <c r="A24" s="4">
        <v>13</v>
      </c>
      <c r="B24" s="45" t="s">
        <v>113</v>
      </c>
      <c r="C24" s="45">
        <v>13.1</v>
      </c>
      <c r="D24" s="65" t="s">
        <v>115</v>
      </c>
      <c r="E24" s="84">
        <f t="shared" ref="E24:AK24" si="44">E66+E108</f>
        <v>0</v>
      </c>
      <c r="F24" s="103">
        <f t="shared" si="44"/>
        <v>0</v>
      </c>
      <c r="G24" s="103">
        <f t="shared" ref="G24:H24" si="45">G66+G108</f>
        <v>0</v>
      </c>
      <c r="H24" s="103">
        <f t="shared" si="45"/>
        <v>0</v>
      </c>
      <c r="I24" s="103">
        <f t="shared" si="44"/>
        <v>0</v>
      </c>
      <c r="J24" s="103">
        <f t="shared" si="44"/>
        <v>0</v>
      </c>
      <c r="K24" s="103">
        <f t="shared" si="44"/>
        <v>0</v>
      </c>
      <c r="L24" s="103">
        <f t="shared" si="44"/>
        <v>0</v>
      </c>
      <c r="M24" s="103">
        <f t="shared" si="44"/>
        <v>0</v>
      </c>
      <c r="N24" s="103">
        <f t="shared" si="44"/>
        <v>0</v>
      </c>
      <c r="O24" s="103">
        <f t="shared" si="44"/>
        <v>0</v>
      </c>
      <c r="P24" s="103">
        <f t="shared" si="44"/>
        <v>0</v>
      </c>
      <c r="Q24" s="103">
        <f t="shared" si="44"/>
        <v>0</v>
      </c>
      <c r="R24" s="103">
        <f t="shared" si="44"/>
        <v>0</v>
      </c>
      <c r="S24" s="103">
        <f t="shared" si="44"/>
        <v>0</v>
      </c>
      <c r="T24" s="103">
        <f t="shared" si="44"/>
        <v>0</v>
      </c>
      <c r="U24" s="103">
        <f t="shared" si="44"/>
        <v>0</v>
      </c>
      <c r="V24" s="103">
        <f t="shared" si="44"/>
        <v>0</v>
      </c>
      <c r="W24" s="103">
        <f t="shared" si="44"/>
        <v>0</v>
      </c>
      <c r="X24" s="103">
        <f t="shared" si="44"/>
        <v>0</v>
      </c>
      <c r="Y24" s="103">
        <f t="shared" si="44"/>
        <v>0</v>
      </c>
      <c r="Z24" s="103">
        <f t="shared" si="44"/>
        <v>0</v>
      </c>
      <c r="AA24" s="103">
        <f t="shared" si="44"/>
        <v>0</v>
      </c>
      <c r="AB24" s="103">
        <f t="shared" si="44"/>
        <v>0</v>
      </c>
      <c r="AC24" s="103">
        <f t="shared" si="44"/>
        <v>0</v>
      </c>
      <c r="AD24" s="103">
        <f t="shared" si="44"/>
        <v>0</v>
      </c>
      <c r="AE24" s="103">
        <f t="shared" si="44"/>
        <v>0</v>
      </c>
      <c r="AF24" s="103">
        <f t="shared" si="44"/>
        <v>0</v>
      </c>
      <c r="AG24" s="103">
        <f t="shared" si="44"/>
        <v>0</v>
      </c>
      <c r="AH24" s="103">
        <f t="shared" si="44"/>
        <v>0</v>
      </c>
      <c r="AI24" s="103">
        <f t="shared" si="44"/>
        <v>0</v>
      </c>
      <c r="AJ24" s="103">
        <f t="shared" si="44"/>
        <v>0</v>
      </c>
      <c r="AK24" s="85">
        <f t="shared" si="44"/>
        <v>0</v>
      </c>
      <c r="AL24" s="84">
        <f t="shared" si="5"/>
        <v>0</v>
      </c>
      <c r="AM24" s="136">
        <f t="shared" si="2"/>
        <v>0</v>
      </c>
      <c r="AN24" s="910">
        <f>'Model výchozí (MV)'!AP24</f>
        <v>0</v>
      </c>
      <c r="AO24" s="911">
        <f>'Model výchozí (MV)'!AQ24</f>
        <v>0</v>
      </c>
      <c r="AP24" s="911">
        <f>'Model výchozí (MV)'!AR24</f>
        <v>0</v>
      </c>
      <c r="AQ24" s="912">
        <f>'Model výchozí (MV)'!AS24</f>
        <v>1</v>
      </c>
    </row>
    <row r="25" spans="1:43" x14ac:dyDescent="0.3">
      <c r="A25" s="4"/>
      <c r="B25" s="45"/>
      <c r="C25" s="45">
        <v>13.2</v>
      </c>
      <c r="D25" s="65" t="s">
        <v>113</v>
      </c>
      <c r="E25" s="84">
        <f t="shared" ref="E25:AK25" si="46">E67+E109</f>
        <v>0</v>
      </c>
      <c r="F25" s="103">
        <f t="shared" si="46"/>
        <v>0</v>
      </c>
      <c r="G25" s="103">
        <f t="shared" ref="G25:H25" si="47">G67+G109</f>
        <v>0</v>
      </c>
      <c r="H25" s="103">
        <f t="shared" si="47"/>
        <v>0</v>
      </c>
      <c r="I25" s="103">
        <f t="shared" si="46"/>
        <v>0</v>
      </c>
      <c r="J25" s="103">
        <f t="shared" si="46"/>
        <v>0</v>
      </c>
      <c r="K25" s="103">
        <f t="shared" si="46"/>
        <v>0</v>
      </c>
      <c r="L25" s="103">
        <f t="shared" si="46"/>
        <v>0</v>
      </c>
      <c r="M25" s="103">
        <f t="shared" si="46"/>
        <v>0</v>
      </c>
      <c r="N25" s="103">
        <f t="shared" si="46"/>
        <v>0</v>
      </c>
      <c r="O25" s="103">
        <f t="shared" si="46"/>
        <v>0</v>
      </c>
      <c r="P25" s="103">
        <f t="shared" si="46"/>
        <v>0</v>
      </c>
      <c r="Q25" s="103">
        <f t="shared" si="46"/>
        <v>0</v>
      </c>
      <c r="R25" s="103">
        <f t="shared" si="46"/>
        <v>0</v>
      </c>
      <c r="S25" s="103">
        <f t="shared" si="46"/>
        <v>0</v>
      </c>
      <c r="T25" s="103">
        <f t="shared" si="46"/>
        <v>0</v>
      </c>
      <c r="U25" s="103">
        <f t="shared" si="46"/>
        <v>0</v>
      </c>
      <c r="V25" s="103">
        <f t="shared" si="46"/>
        <v>0</v>
      </c>
      <c r="W25" s="103">
        <f t="shared" si="46"/>
        <v>0</v>
      </c>
      <c r="X25" s="103">
        <f t="shared" si="46"/>
        <v>0</v>
      </c>
      <c r="Y25" s="103">
        <f t="shared" si="46"/>
        <v>0</v>
      </c>
      <c r="Z25" s="103">
        <f t="shared" si="46"/>
        <v>0</v>
      </c>
      <c r="AA25" s="103">
        <f t="shared" si="46"/>
        <v>0</v>
      </c>
      <c r="AB25" s="103">
        <f t="shared" si="46"/>
        <v>0</v>
      </c>
      <c r="AC25" s="103">
        <f t="shared" si="46"/>
        <v>0</v>
      </c>
      <c r="AD25" s="103">
        <f t="shared" si="46"/>
        <v>0</v>
      </c>
      <c r="AE25" s="103">
        <f t="shared" si="46"/>
        <v>0</v>
      </c>
      <c r="AF25" s="103">
        <f t="shared" si="46"/>
        <v>0</v>
      </c>
      <c r="AG25" s="103">
        <f t="shared" si="46"/>
        <v>0</v>
      </c>
      <c r="AH25" s="103">
        <f t="shared" si="46"/>
        <v>0</v>
      </c>
      <c r="AI25" s="103">
        <f t="shared" si="46"/>
        <v>0</v>
      </c>
      <c r="AJ25" s="103">
        <f t="shared" si="46"/>
        <v>0</v>
      </c>
      <c r="AK25" s="85">
        <f t="shared" si="46"/>
        <v>0</v>
      </c>
      <c r="AL25" s="84">
        <f t="shared" si="5"/>
        <v>0</v>
      </c>
      <c r="AM25" s="136">
        <f t="shared" si="2"/>
        <v>0</v>
      </c>
      <c r="AN25" s="910">
        <f>'Model výchozí (MV)'!AP25</f>
        <v>0</v>
      </c>
      <c r="AO25" s="911">
        <f>'Model výchozí (MV)'!AQ25</f>
        <v>0</v>
      </c>
      <c r="AP25" s="911">
        <f>'Model výchozí (MV)'!AR25</f>
        <v>0</v>
      </c>
      <c r="AQ25" s="912">
        <f>'Model výchozí (MV)'!AS25</f>
        <v>1</v>
      </c>
    </row>
    <row r="26" spans="1:43" x14ac:dyDescent="0.3">
      <c r="A26" s="4">
        <v>14</v>
      </c>
      <c r="B26" s="45" t="s">
        <v>117</v>
      </c>
      <c r="C26" s="45"/>
      <c r="D26" s="65"/>
      <c r="E26" s="84">
        <f t="shared" ref="E26:AK26" si="48">E68+E110</f>
        <v>0</v>
      </c>
      <c r="F26" s="103">
        <f t="shared" si="48"/>
        <v>0</v>
      </c>
      <c r="G26" s="103">
        <f t="shared" ref="G26:H26" si="49">G68+G110</f>
        <v>0</v>
      </c>
      <c r="H26" s="103">
        <f t="shared" si="49"/>
        <v>0</v>
      </c>
      <c r="I26" s="103">
        <f t="shared" si="48"/>
        <v>0</v>
      </c>
      <c r="J26" s="103">
        <f t="shared" si="48"/>
        <v>0</v>
      </c>
      <c r="K26" s="103">
        <f t="shared" si="48"/>
        <v>0</v>
      </c>
      <c r="L26" s="103">
        <f t="shared" si="48"/>
        <v>0</v>
      </c>
      <c r="M26" s="103">
        <f t="shared" si="48"/>
        <v>0</v>
      </c>
      <c r="N26" s="103">
        <f t="shared" si="48"/>
        <v>0</v>
      </c>
      <c r="O26" s="103">
        <f t="shared" si="48"/>
        <v>0</v>
      </c>
      <c r="P26" s="103">
        <f t="shared" si="48"/>
        <v>0</v>
      </c>
      <c r="Q26" s="103">
        <f t="shared" si="48"/>
        <v>0</v>
      </c>
      <c r="R26" s="103">
        <f t="shared" si="48"/>
        <v>0</v>
      </c>
      <c r="S26" s="103">
        <f t="shared" si="48"/>
        <v>0</v>
      </c>
      <c r="T26" s="103">
        <f t="shared" si="48"/>
        <v>0</v>
      </c>
      <c r="U26" s="103">
        <f t="shared" si="48"/>
        <v>0</v>
      </c>
      <c r="V26" s="103">
        <f t="shared" si="48"/>
        <v>0</v>
      </c>
      <c r="W26" s="103">
        <f t="shared" si="48"/>
        <v>0</v>
      </c>
      <c r="X26" s="103">
        <f t="shared" si="48"/>
        <v>0</v>
      </c>
      <c r="Y26" s="103">
        <f t="shared" si="48"/>
        <v>0</v>
      </c>
      <c r="Z26" s="103">
        <f t="shared" si="48"/>
        <v>0</v>
      </c>
      <c r="AA26" s="103">
        <f t="shared" si="48"/>
        <v>0</v>
      </c>
      <c r="AB26" s="103">
        <f t="shared" si="48"/>
        <v>0</v>
      </c>
      <c r="AC26" s="103">
        <f t="shared" si="48"/>
        <v>0</v>
      </c>
      <c r="AD26" s="103">
        <f t="shared" si="48"/>
        <v>0</v>
      </c>
      <c r="AE26" s="103">
        <f t="shared" si="48"/>
        <v>0</v>
      </c>
      <c r="AF26" s="103">
        <f t="shared" si="48"/>
        <v>0</v>
      </c>
      <c r="AG26" s="103">
        <f t="shared" si="48"/>
        <v>0</v>
      </c>
      <c r="AH26" s="103">
        <f t="shared" si="48"/>
        <v>0</v>
      </c>
      <c r="AI26" s="103">
        <f t="shared" si="48"/>
        <v>0</v>
      </c>
      <c r="AJ26" s="103">
        <f t="shared" si="48"/>
        <v>0</v>
      </c>
      <c r="AK26" s="85">
        <f t="shared" si="48"/>
        <v>0</v>
      </c>
      <c r="AL26" s="84">
        <f t="shared" si="5"/>
        <v>0</v>
      </c>
      <c r="AM26" s="136">
        <f t="shared" si="2"/>
        <v>0</v>
      </c>
      <c r="AN26" s="910">
        <f>'Model výchozí (MV)'!AP26</f>
        <v>0</v>
      </c>
      <c r="AO26" s="911">
        <f>'Model výchozí (MV)'!AQ26</f>
        <v>0</v>
      </c>
      <c r="AP26" s="911">
        <f>'Model výchozí (MV)'!AR26</f>
        <v>0</v>
      </c>
      <c r="AQ26" s="912">
        <f>'Model výchozí (MV)'!AS26</f>
        <v>1</v>
      </c>
    </row>
    <row r="27" spans="1:43" x14ac:dyDescent="0.3">
      <c r="A27" s="4">
        <v>15</v>
      </c>
      <c r="B27" s="45" t="s">
        <v>118</v>
      </c>
      <c r="C27" s="45"/>
      <c r="D27" s="65"/>
      <c r="E27" s="84">
        <f t="shared" ref="E27:AK27" si="50">E69+E111</f>
        <v>0</v>
      </c>
      <c r="F27" s="103">
        <f t="shared" si="50"/>
        <v>0</v>
      </c>
      <c r="G27" s="103">
        <f t="shared" ref="G27:H27" si="51">G69+G111</f>
        <v>0</v>
      </c>
      <c r="H27" s="103">
        <f t="shared" si="51"/>
        <v>0</v>
      </c>
      <c r="I27" s="103">
        <f t="shared" si="50"/>
        <v>0</v>
      </c>
      <c r="J27" s="103">
        <f t="shared" si="50"/>
        <v>0</v>
      </c>
      <c r="K27" s="103">
        <f t="shared" si="50"/>
        <v>0</v>
      </c>
      <c r="L27" s="103">
        <f t="shared" si="50"/>
        <v>0</v>
      </c>
      <c r="M27" s="103">
        <f t="shared" si="50"/>
        <v>0</v>
      </c>
      <c r="N27" s="103">
        <f t="shared" si="50"/>
        <v>0</v>
      </c>
      <c r="O27" s="103">
        <f t="shared" si="50"/>
        <v>0</v>
      </c>
      <c r="P27" s="103">
        <f t="shared" si="50"/>
        <v>0</v>
      </c>
      <c r="Q27" s="103">
        <f t="shared" si="50"/>
        <v>0</v>
      </c>
      <c r="R27" s="103">
        <f t="shared" si="50"/>
        <v>0</v>
      </c>
      <c r="S27" s="103">
        <f t="shared" si="50"/>
        <v>0</v>
      </c>
      <c r="T27" s="103">
        <f t="shared" si="50"/>
        <v>0</v>
      </c>
      <c r="U27" s="103">
        <f t="shared" si="50"/>
        <v>0</v>
      </c>
      <c r="V27" s="103">
        <f t="shared" si="50"/>
        <v>0</v>
      </c>
      <c r="W27" s="103">
        <f t="shared" si="50"/>
        <v>0</v>
      </c>
      <c r="X27" s="103">
        <f t="shared" si="50"/>
        <v>0</v>
      </c>
      <c r="Y27" s="103">
        <f t="shared" si="50"/>
        <v>0</v>
      </c>
      <c r="Z27" s="103">
        <f t="shared" si="50"/>
        <v>0</v>
      </c>
      <c r="AA27" s="103">
        <f t="shared" si="50"/>
        <v>0</v>
      </c>
      <c r="AB27" s="103">
        <f t="shared" si="50"/>
        <v>0</v>
      </c>
      <c r="AC27" s="103">
        <f t="shared" si="50"/>
        <v>0</v>
      </c>
      <c r="AD27" s="103">
        <f t="shared" si="50"/>
        <v>0</v>
      </c>
      <c r="AE27" s="103">
        <f t="shared" si="50"/>
        <v>0</v>
      </c>
      <c r="AF27" s="103">
        <f t="shared" si="50"/>
        <v>0</v>
      </c>
      <c r="AG27" s="103">
        <f t="shared" si="50"/>
        <v>0</v>
      </c>
      <c r="AH27" s="103">
        <f t="shared" si="50"/>
        <v>0</v>
      </c>
      <c r="AI27" s="103">
        <f t="shared" si="50"/>
        <v>0</v>
      </c>
      <c r="AJ27" s="103">
        <f t="shared" si="50"/>
        <v>0</v>
      </c>
      <c r="AK27" s="85">
        <f t="shared" si="50"/>
        <v>0</v>
      </c>
      <c r="AL27" s="84">
        <f t="shared" si="5"/>
        <v>0</v>
      </c>
      <c r="AM27" s="136">
        <f t="shared" si="2"/>
        <v>0</v>
      </c>
      <c r="AN27" s="910">
        <f>'Model výchozí (MV)'!AP27</f>
        <v>0</v>
      </c>
      <c r="AO27" s="911">
        <f>'Model výchozí (MV)'!AQ27</f>
        <v>0</v>
      </c>
      <c r="AP27" s="911">
        <f>'Model výchozí (MV)'!AR27</f>
        <v>0</v>
      </c>
      <c r="AQ27" s="912">
        <f>'Model výchozí (MV)'!AS27</f>
        <v>1</v>
      </c>
    </row>
    <row r="28" spans="1:43" x14ac:dyDescent="0.3">
      <c r="A28" s="9">
        <v>16</v>
      </c>
      <c r="B28" s="67" t="s">
        <v>119</v>
      </c>
      <c r="C28" s="67"/>
      <c r="D28" s="68"/>
      <c r="E28" s="84">
        <f t="shared" ref="E28:AK28" si="52">E70+E112</f>
        <v>0</v>
      </c>
      <c r="F28" s="103">
        <f t="shared" si="52"/>
        <v>0</v>
      </c>
      <c r="G28" s="103">
        <f t="shared" ref="G28:H28" si="53">G70+G112</f>
        <v>0</v>
      </c>
      <c r="H28" s="103">
        <f t="shared" si="53"/>
        <v>0</v>
      </c>
      <c r="I28" s="103">
        <f t="shared" si="52"/>
        <v>0</v>
      </c>
      <c r="J28" s="103">
        <f t="shared" si="52"/>
        <v>0</v>
      </c>
      <c r="K28" s="103">
        <f t="shared" si="52"/>
        <v>0</v>
      </c>
      <c r="L28" s="103">
        <f t="shared" si="52"/>
        <v>0</v>
      </c>
      <c r="M28" s="103">
        <f t="shared" si="52"/>
        <v>0</v>
      </c>
      <c r="N28" s="103">
        <f t="shared" si="52"/>
        <v>0</v>
      </c>
      <c r="O28" s="103">
        <f t="shared" si="52"/>
        <v>0</v>
      </c>
      <c r="P28" s="103">
        <f t="shared" si="52"/>
        <v>0</v>
      </c>
      <c r="Q28" s="103">
        <f t="shared" si="52"/>
        <v>0</v>
      </c>
      <c r="R28" s="103">
        <f t="shared" si="52"/>
        <v>0</v>
      </c>
      <c r="S28" s="103">
        <f t="shared" si="52"/>
        <v>0</v>
      </c>
      <c r="T28" s="103">
        <f t="shared" si="52"/>
        <v>0</v>
      </c>
      <c r="U28" s="103">
        <f t="shared" si="52"/>
        <v>0</v>
      </c>
      <c r="V28" s="103">
        <f t="shared" si="52"/>
        <v>0</v>
      </c>
      <c r="W28" s="103">
        <f t="shared" si="52"/>
        <v>0</v>
      </c>
      <c r="X28" s="103">
        <f t="shared" si="52"/>
        <v>0</v>
      </c>
      <c r="Y28" s="103">
        <f t="shared" si="52"/>
        <v>0</v>
      </c>
      <c r="Z28" s="103">
        <f t="shared" si="52"/>
        <v>0</v>
      </c>
      <c r="AA28" s="103">
        <f t="shared" si="52"/>
        <v>0</v>
      </c>
      <c r="AB28" s="103">
        <f t="shared" si="52"/>
        <v>0</v>
      </c>
      <c r="AC28" s="103">
        <f t="shared" si="52"/>
        <v>0</v>
      </c>
      <c r="AD28" s="103">
        <f t="shared" si="52"/>
        <v>0</v>
      </c>
      <c r="AE28" s="103">
        <f t="shared" si="52"/>
        <v>0</v>
      </c>
      <c r="AF28" s="103">
        <f t="shared" si="52"/>
        <v>0</v>
      </c>
      <c r="AG28" s="103">
        <f t="shared" si="52"/>
        <v>0</v>
      </c>
      <c r="AH28" s="103">
        <f t="shared" si="52"/>
        <v>0</v>
      </c>
      <c r="AI28" s="103">
        <f t="shared" si="52"/>
        <v>0</v>
      </c>
      <c r="AJ28" s="103">
        <f t="shared" si="52"/>
        <v>0</v>
      </c>
      <c r="AK28" s="85">
        <f t="shared" si="52"/>
        <v>0</v>
      </c>
      <c r="AL28" s="84">
        <f t="shared" si="5"/>
        <v>0</v>
      </c>
      <c r="AM28" s="136">
        <f t="shared" si="2"/>
        <v>0</v>
      </c>
      <c r="AN28" s="910">
        <f>'Model výchozí (MV)'!AP28</f>
        <v>0</v>
      </c>
      <c r="AO28" s="911">
        <f>'Model výchozí (MV)'!AQ28</f>
        <v>0</v>
      </c>
      <c r="AP28" s="911">
        <f>'Model výchozí (MV)'!AR28</f>
        <v>0</v>
      </c>
      <c r="AQ28" s="912">
        <f>'Model výchozí (MV)'!AS28</f>
        <v>1</v>
      </c>
    </row>
    <row r="29" spans="1:43" ht="15.6" thickBot="1" x14ac:dyDescent="0.4">
      <c r="A29" s="5">
        <v>21</v>
      </c>
      <c r="B29" s="69" t="s">
        <v>163</v>
      </c>
      <c r="C29" s="69"/>
      <c r="D29" s="70" t="s">
        <v>164</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127">
        <f t="shared" si="2"/>
        <v>0</v>
      </c>
      <c r="AN29" s="892">
        <f>SUMPRODUCT($AL3:$AL28,AN3:AN28)</f>
        <v>0</v>
      </c>
      <c r="AO29" s="892">
        <f>SUMPRODUCT($AL3:$AL28,AO3:AO28)</f>
        <v>0</v>
      </c>
      <c r="AP29" s="892">
        <f>SUMPRODUCT($AL3:$AL28,AP3:AP28)</f>
        <v>0</v>
      </c>
      <c r="AQ29" s="913">
        <f>SUMPRODUCT($AL3:$AL28,AQ3:AQ28)</f>
        <v>0</v>
      </c>
    </row>
    <row r="30" spans="1:43" hidden="1" x14ac:dyDescent="0.3">
      <c r="A30" s="525"/>
      <c r="B30" s="526"/>
      <c r="C30" s="526"/>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0"/>
      <c r="AM30" s="531"/>
      <c r="AN30" s="894"/>
      <c r="AO30" s="894"/>
      <c r="AP30" s="894"/>
      <c r="AQ30" s="895"/>
    </row>
    <row r="31" spans="1:43" hidden="1" x14ac:dyDescent="0.3">
      <c r="A31" s="535"/>
      <c r="B31" s="536"/>
      <c r="C31" s="536"/>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M31" s="541"/>
      <c r="AN31" s="896"/>
      <c r="AO31" s="896"/>
      <c r="AP31" s="896"/>
      <c r="AQ31" s="897"/>
    </row>
    <row r="32" spans="1:43" hidden="1" x14ac:dyDescent="0.3">
      <c r="A32" s="535"/>
      <c r="B32" s="536"/>
      <c r="C32" s="536"/>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M32" s="541"/>
      <c r="AN32" s="896"/>
      <c r="AO32" s="896"/>
      <c r="AP32" s="896"/>
      <c r="AQ32" s="897"/>
    </row>
    <row r="33" spans="1:43" hidden="1" x14ac:dyDescent="0.3">
      <c r="A33" s="535"/>
      <c r="B33" s="536"/>
      <c r="C33" s="536"/>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c r="AM33" s="541"/>
      <c r="AN33" s="896"/>
      <c r="AO33" s="896"/>
      <c r="AP33" s="896"/>
      <c r="AQ33" s="897"/>
    </row>
    <row r="34" spans="1:43"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0"/>
      <c r="AM34" s="541"/>
      <c r="AN34" s="896"/>
      <c r="AO34" s="896"/>
      <c r="AP34" s="896"/>
      <c r="AQ34" s="897"/>
    </row>
    <row r="35" spans="1:43"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896"/>
      <c r="AO35" s="896"/>
      <c r="AP35" s="896"/>
      <c r="AQ35" s="897"/>
    </row>
    <row r="36" spans="1:43"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898"/>
      <c r="AO36" s="898"/>
      <c r="AP36" s="898"/>
      <c r="AQ36" s="899"/>
    </row>
    <row r="37" spans="1:43" ht="15" x14ac:dyDescent="0.35">
      <c r="A37" s="9">
        <v>26</v>
      </c>
      <c r="B37" s="67" t="s">
        <v>133</v>
      </c>
      <c r="C37" s="67"/>
      <c r="D37" s="76" t="s">
        <v>51</v>
      </c>
      <c r="E37" s="49">
        <f>'Provoz výchozí'!C3+'Provoz opční 1'!C3+'Provoz opční 2'!C3</f>
        <v>80927.057534246575</v>
      </c>
      <c r="F37" s="49">
        <f>'Provoz výchozí'!D3+'Provoz opční 1'!D3+'Provoz opční 2'!D3</f>
        <v>814328.51643835625</v>
      </c>
      <c r="G37" s="49">
        <f>'Provoz výchozí'!E3+'Provoz opční 1'!E3+'Provoz opční 2'!E3</f>
        <v>1765688.6860273974</v>
      </c>
      <c r="H37" s="49">
        <f>'Provoz výchozí'!F3+'Provoz opční 1'!F3+'Provoz opční 2'!F3</f>
        <v>244021.67671232877</v>
      </c>
      <c r="I37" s="49">
        <f>'Provoz výchozí'!G3+'Provoz opční 1'!G3+'Provoz opční 2'!G3</f>
        <v>5566744.5</v>
      </c>
      <c r="J37" s="49">
        <f>'Provoz výchozí'!H3+'Provoz opční 1'!H3+'Provoz opční 2'!H3</f>
        <v>7558165.9000000004</v>
      </c>
      <c r="K37" s="49">
        <f>'Provoz výchozí'!I3+'Provoz opční 1'!I3+'Provoz opční 2'!I3</f>
        <v>9420913.5</v>
      </c>
      <c r="L37" s="49">
        <f>'Provoz výchozí'!J3+'Provoz opční 1'!J3+'Provoz opční 2'!J3</f>
        <v>10067052.199999999</v>
      </c>
      <c r="M37" s="49">
        <f>'Provoz výchozí'!K3+'Provoz opční 1'!K3+'Provoz opční 2'!K3</f>
        <v>10067052.199999999</v>
      </c>
      <c r="N37" s="49">
        <f>'Provoz výchozí'!L3+'Provoz opční 1'!L3+'Provoz opční 2'!L3</f>
        <v>10067052.199999999</v>
      </c>
      <c r="O37" s="49">
        <f>'Provoz výchozí'!M3+'Provoz opční 1'!M3+'Provoz opční 2'!M3</f>
        <v>10067052.199999999</v>
      </c>
      <c r="P37" s="49">
        <f>'Provoz výchozí'!N3+'Provoz opční 1'!N3+'Provoz opční 2'!N3</f>
        <v>10067052.199999999</v>
      </c>
      <c r="Q37" s="49">
        <f>'Provoz výchozí'!O3+'Provoz opční 1'!O3+'Provoz opční 2'!O3</f>
        <v>10067052.199999999</v>
      </c>
      <c r="R37" s="49">
        <f>'Provoz výchozí'!P3+'Provoz opční 1'!P3+'Provoz opční 2'!P3</f>
        <v>10067052.199999999</v>
      </c>
      <c r="S37" s="49">
        <f>'Provoz výchozí'!Q3+'Provoz opční 1'!Q3+'Provoz opční 2'!Q3</f>
        <v>10067052.199999999</v>
      </c>
      <c r="T37" s="49">
        <f>'Provoz výchozí'!R3+'Provoz opční 1'!R3+'Provoz opční 2'!R3</f>
        <v>10067052.199999999</v>
      </c>
      <c r="U37" s="49">
        <f>'Provoz výchozí'!S3+'Provoz opční 1'!S3+'Provoz opční 2'!S3</f>
        <v>10067052.199999999</v>
      </c>
      <c r="V37" s="49">
        <f>'Provoz výchozí'!T3+'Provoz opční 1'!T3+'Provoz opční 2'!T3</f>
        <v>10067052.199999999</v>
      </c>
      <c r="W37" s="49">
        <f>'Provoz výchozí'!U3+'Provoz opční 1'!U3+'Provoz opční 2'!U3</f>
        <v>10067052.199999999</v>
      </c>
      <c r="X37" s="49">
        <f>'Provoz výchozí'!V3+'Provoz opční 1'!V3+'Provoz opční 2'!V3</f>
        <v>10067052.199999999</v>
      </c>
      <c r="Y37" s="49">
        <f>'Provoz výchozí'!W3+'Provoz opční 1'!W3+'Provoz opční 2'!W3</f>
        <v>10067052.199999999</v>
      </c>
      <c r="Z37" s="49">
        <f>'Provoz výchozí'!X3+'Provoz opční 1'!X3+'Provoz opční 2'!X3</f>
        <v>10067052.199999999</v>
      </c>
      <c r="AA37" s="49">
        <f>'Provoz výchozí'!Y3+'Provoz opční 1'!Y3+'Provoz opční 2'!Y3</f>
        <v>10067052.199999999</v>
      </c>
      <c r="AB37" s="49">
        <f>'Provoz výchozí'!Z3+'Provoz opční 1'!Z3+'Provoz opční 2'!Z3</f>
        <v>10067052.199999999</v>
      </c>
      <c r="AC37" s="49">
        <f>'Provoz výchozí'!AA3+'Provoz opční 1'!AA3+'Provoz opční 2'!AA3</f>
        <v>10067052.199999999</v>
      </c>
      <c r="AD37" s="49">
        <f>'Provoz výchozí'!AB3+'Provoz opční 1'!AB3+'Provoz opční 2'!AB3</f>
        <v>10067052.199999999</v>
      </c>
      <c r="AE37" s="49">
        <f>'Provoz výchozí'!AC3+'Provoz opční 1'!AC3+'Provoz opční 2'!AC3</f>
        <v>10067052.199999999</v>
      </c>
      <c r="AF37" s="49">
        <f>'Provoz výchozí'!AD3+'Provoz opční 1'!AD3+'Provoz opční 2'!AD3</f>
        <v>10067052.199999999</v>
      </c>
      <c r="AG37" s="49">
        <f>'Provoz výchozí'!AE3+'Provoz opční 1'!AE3+'Provoz opční 2'!AE3</f>
        <v>10067052.199999999</v>
      </c>
      <c r="AH37" s="49">
        <f>'Provoz výchozí'!AF3+'Provoz opční 1'!AF3+'Provoz opční 2'!AF3</f>
        <v>10067052.199999999</v>
      </c>
      <c r="AI37" s="49">
        <f>'Provoz výchozí'!AG3+'Provoz opční 1'!AG3+'Provoz opční 2'!AG3</f>
        <v>10067052.199999999</v>
      </c>
      <c r="AJ37" s="49">
        <f>'Provoz výchozí'!AH3+'Provoz opční 1'!AH3+'Provoz opční 2'!AH3</f>
        <v>10067052.199999999</v>
      </c>
      <c r="AK37" s="49">
        <f>'Provoz výchozí'!AI3+'Provoz opční 1'!AI3+'Provoz opční 2'!AI3</f>
        <v>10067052.199999999</v>
      </c>
      <c r="AL37" s="48">
        <f t="shared" si="56"/>
        <v>287194147.03671217</v>
      </c>
      <c r="AM37" s="420" t="s">
        <v>134</v>
      </c>
      <c r="AN37" s="914">
        <f>$AL37</f>
        <v>287194147.03671217</v>
      </c>
      <c r="AO37" s="914">
        <f>$AL37</f>
        <v>287194147.03671217</v>
      </c>
      <c r="AP37" s="914">
        <f t="shared" ref="AP37:AQ37" si="57">$AL37</f>
        <v>287194147.03671217</v>
      </c>
      <c r="AQ37" s="901">
        <f t="shared" si="57"/>
        <v>287194147.03671217</v>
      </c>
    </row>
    <row r="38" spans="1:43" s="113" customFormat="1" ht="15.6" thickBot="1" x14ac:dyDescent="0.4">
      <c r="A38" s="5">
        <v>27</v>
      </c>
      <c r="B38" s="69" t="s">
        <v>165</v>
      </c>
      <c r="C38" s="69"/>
      <c r="D38" s="70" t="s">
        <v>166</v>
      </c>
      <c r="E38" s="110">
        <f t="shared" ref="E38:AQ38" si="58">IFERROR(E29/E37,0)</f>
        <v>0</v>
      </c>
      <c r="F38" s="110">
        <f t="shared" si="58"/>
        <v>0</v>
      </c>
      <c r="G38" s="110">
        <f t="shared" ref="G38:H38" si="59">IFERROR(G29/G37,0)</f>
        <v>0</v>
      </c>
      <c r="H38" s="110">
        <f t="shared" si="59"/>
        <v>0</v>
      </c>
      <c r="I38" s="110">
        <f t="shared" si="58"/>
        <v>0</v>
      </c>
      <c r="J38" s="110">
        <f t="shared" si="58"/>
        <v>0</v>
      </c>
      <c r="K38" s="110">
        <f t="shared" si="58"/>
        <v>0</v>
      </c>
      <c r="L38" s="110">
        <f t="shared" si="58"/>
        <v>0</v>
      </c>
      <c r="M38" s="110">
        <f t="shared" si="58"/>
        <v>0</v>
      </c>
      <c r="N38" s="110">
        <f t="shared" si="58"/>
        <v>0</v>
      </c>
      <c r="O38" s="110">
        <f t="shared" si="58"/>
        <v>0</v>
      </c>
      <c r="P38" s="110">
        <f t="shared" si="58"/>
        <v>0</v>
      </c>
      <c r="Q38" s="110">
        <f t="shared" si="58"/>
        <v>0</v>
      </c>
      <c r="R38" s="110">
        <f t="shared" si="58"/>
        <v>0</v>
      </c>
      <c r="S38" s="110">
        <f t="shared" si="58"/>
        <v>0</v>
      </c>
      <c r="T38" s="110">
        <f t="shared" si="58"/>
        <v>0</v>
      </c>
      <c r="U38" s="110">
        <f t="shared" si="58"/>
        <v>0</v>
      </c>
      <c r="V38" s="110">
        <f t="shared" si="58"/>
        <v>0</v>
      </c>
      <c r="W38" s="110">
        <f t="shared" si="58"/>
        <v>0</v>
      </c>
      <c r="X38" s="110">
        <f t="shared" si="58"/>
        <v>0</v>
      </c>
      <c r="Y38" s="110">
        <f t="shared" si="58"/>
        <v>0</v>
      </c>
      <c r="Z38" s="110">
        <f t="shared" si="58"/>
        <v>0</v>
      </c>
      <c r="AA38" s="110">
        <f t="shared" si="58"/>
        <v>0</v>
      </c>
      <c r="AB38" s="110">
        <f t="shared" si="58"/>
        <v>0</v>
      </c>
      <c r="AC38" s="110">
        <f t="shared" si="58"/>
        <v>0</v>
      </c>
      <c r="AD38" s="110">
        <f t="shared" si="58"/>
        <v>0</v>
      </c>
      <c r="AE38" s="110">
        <f t="shared" si="58"/>
        <v>0</v>
      </c>
      <c r="AF38" s="110">
        <f t="shared" si="58"/>
        <v>0</v>
      </c>
      <c r="AG38" s="110">
        <f t="shared" si="58"/>
        <v>0</v>
      </c>
      <c r="AH38" s="110">
        <f t="shared" si="58"/>
        <v>0</v>
      </c>
      <c r="AI38" s="110">
        <f t="shared" si="58"/>
        <v>0</v>
      </c>
      <c r="AJ38" s="110">
        <f t="shared" si="58"/>
        <v>0</v>
      </c>
      <c r="AK38" s="110">
        <f t="shared" si="58"/>
        <v>0</v>
      </c>
      <c r="AL38" s="111">
        <f t="shared" si="58"/>
        <v>0</v>
      </c>
      <c r="AM38" s="393" t="s">
        <v>134</v>
      </c>
      <c r="AN38" s="915">
        <f t="shared" si="58"/>
        <v>0</v>
      </c>
      <c r="AO38" s="915">
        <f t="shared" si="58"/>
        <v>0</v>
      </c>
      <c r="AP38" s="915">
        <f t="shared" si="58"/>
        <v>0</v>
      </c>
      <c r="AQ38" s="903">
        <f t="shared" si="58"/>
        <v>0</v>
      </c>
    </row>
    <row r="39" spans="1:43" ht="15.6" x14ac:dyDescent="0.35">
      <c r="A39" s="9">
        <v>28</v>
      </c>
      <c r="B39" s="67" t="s">
        <v>167</v>
      </c>
      <c r="C39" s="67"/>
      <c r="D39" s="114" t="s">
        <v>168</v>
      </c>
      <c r="E39" s="121">
        <f>'MA Výkon'!E39+'MA Hodiny'!E38+'MA Vozidlo'!E38+'MA Fixní'!E38</f>
        <v>0</v>
      </c>
      <c r="F39" s="121">
        <f>'MA Výkon'!F39+'MA Hodiny'!F38+'MA Vozidlo'!F38+'MA Fixní'!F38</f>
        <v>0</v>
      </c>
      <c r="G39" s="121">
        <f>'MA Výkon'!G39+'MA Hodiny'!G38+'MA Vozidlo'!G38+'MA Fixní'!G38</f>
        <v>0</v>
      </c>
      <c r="H39" s="121">
        <f>'MA Výkon'!H39+'MA Hodiny'!H38+'MA Vozidlo'!H38+'MA Fixní'!H38</f>
        <v>0</v>
      </c>
      <c r="I39" s="121">
        <f>'MA Výkon'!I39+'MA Hodiny'!I38+'MA Vozidlo'!I38+'MA Fixní'!I38</f>
        <v>0</v>
      </c>
      <c r="J39" s="121">
        <f>'MA Výkon'!J39+'MA Hodiny'!J38+'MA Vozidlo'!J38+'MA Fixní'!J38</f>
        <v>0</v>
      </c>
      <c r="K39" s="121">
        <f>'MA Výkon'!K39+'MA Hodiny'!K38+'MA Vozidlo'!K38+'MA Fixní'!K38</f>
        <v>0</v>
      </c>
      <c r="L39" s="121">
        <f>'MA Výkon'!L39+'MA Hodiny'!L38+'MA Vozidlo'!L38+'MA Fixní'!L38</f>
        <v>0</v>
      </c>
      <c r="M39" s="121">
        <f>'MA Výkon'!M39+'MA Hodiny'!M38+'MA Vozidlo'!M38+'MA Fixní'!M38</f>
        <v>0</v>
      </c>
      <c r="N39" s="121">
        <f>'MA Výkon'!N39+'MA Hodiny'!N38+'MA Vozidlo'!N38+'MA Fixní'!N38</f>
        <v>0</v>
      </c>
      <c r="O39" s="121">
        <f>'MA Výkon'!O39+'MA Hodiny'!O38+'MA Vozidlo'!O38+'MA Fixní'!O38</f>
        <v>0</v>
      </c>
      <c r="P39" s="121">
        <f>'MA Výkon'!P39+'MA Hodiny'!P38+'MA Vozidlo'!P38+'MA Fixní'!P38</f>
        <v>0</v>
      </c>
      <c r="Q39" s="121">
        <f>'MA Výkon'!Q39+'MA Hodiny'!Q38+'MA Vozidlo'!Q38+'MA Fixní'!Q38</f>
        <v>0</v>
      </c>
      <c r="R39" s="121">
        <f>'MA Výkon'!R39+'MA Hodiny'!R38+'MA Vozidlo'!R38+'MA Fixní'!R38</f>
        <v>0</v>
      </c>
      <c r="S39" s="121">
        <f>'MA Výkon'!S39+'MA Hodiny'!S38+'MA Vozidlo'!S38+'MA Fixní'!S38</f>
        <v>0</v>
      </c>
      <c r="T39" s="121">
        <f>'MA Výkon'!T39+'MA Hodiny'!T38+'MA Vozidlo'!T38+'MA Fixní'!T38</f>
        <v>0</v>
      </c>
      <c r="U39" s="121">
        <f>'MA Výkon'!U39+'MA Hodiny'!U38+'MA Vozidlo'!U38+'MA Fixní'!U38</f>
        <v>0</v>
      </c>
      <c r="V39" s="121">
        <f>'MA Výkon'!V39+'MA Hodiny'!V38+'MA Vozidlo'!V38+'MA Fixní'!V38</f>
        <v>0</v>
      </c>
      <c r="W39" s="121">
        <f>'MA Výkon'!W39+'MA Hodiny'!W38+'MA Vozidlo'!W38+'MA Fixní'!W38</f>
        <v>0</v>
      </c>
      <c r="X39" s="121">
        <f>'MA Výkon'!X39+'MA Hodiny'!X38+'MA Vozidlo'!X38+'MA Fixní'!X38</f>
        <v>0</v>
      </c>
      <c r="Y39" s="121">
        <f>'MA Výkon'!Y39+'MA Hodiny'!Y38+'MA Vozidlo'!Y38+'MA Fixní'!Y38</f>
        <v>0</v>
      </c>
      <c r="Z39" s="121">
        <f>'MA Výkon'!Z39+'MA Hodiny'!Z38+'MA Vozidlo'!Z38+'MA Fixní'!Z38</f>
        <v>0</v>
      </c>
      <c r="AA39" s="121">
        <f>'MA Výkon'!AA39+'MA Hodiny'!AA38+'MA Vozidlo'!AA38+'MA Fixní'!AA38</f>
        <v>0</v>
      </c>
      <c r="AB39" s="121">
        <f>'MA Výkon'!AB39+'MA Hodiny'!AB38+'MA Vozidlo'!AB38+'MA Fixní'!AB38</f>
        <v>0</v>
      </c>
      <c r="AC39" s="121">
        <f>'MA Výkon'!AC39+'MA Hodiny'!AC38+'MA Vozidlo'!AC38+'MA Fixní'!AC38</f>
        <v>0</v>
      </c>
      <c r="AD39" s="121">
        <f>'MA Výkon'!AD39+'MA Hodiny'!AD38+'MA Vozidlo'!AD38+'MA Fixní'!AD38</f>
        <v>0</v>
      </c>
      <c r="AE39" s="121">
        <f>'MA Výkon'!AE39+'MA Hodiny'!AE38+'MA Vozidlo'!AE38+'MA Fixní'!AE38</f>
        <v>0</v>
      </c>
      <c r="AF39" s="121">
        <f>'MA Výkon'!AF39+'MA Hodiny'!AF38+'MA Vozidlo'!AF38+'MA Fixní'!AF38</f>
        <v>0</v>
      </c>
      <c r="AG39" s="121">
        <f>'MA Výkon'!AG39+'MA Hodiny'!AG38+'MA Vozidlo'!AG38+'MA Fixní'!AG38</f>
        <v>0</v>
      </c>
      <c r="AH39" s="121">
        <f>'MA Výkon'!AH39+'MA Hodiny'!AH38+'MA Vozidlo'!AH38+'MA Fixní'!AH38</f>
        <v>0</v>
      </c>
      <c r="AI39" s="121">
        <f>'MA Výkon'!AI39+'MA Hodiny'!AI38+'MA Vozidlo'!AI38+'MA Fixní'!AI38</f>
        <v>0</v>
      </c>
      <c r="AJ39" s="121">
        <f>'MA Výkon'!AJ39+'MA Hodiny'!AJ38+'MA Vozidlo'!AJ38+'MA Fixní'!AJ38</f>
        <v>0</v>
      </c>
      <c r="AK39" s="121">
        <f>'MA Výkon'!AK39+'MA Hodiny'!AK38+'MA Vozidlo'!AK38+'MA Fixní'!AK38</f>
        <v>0</v>
      </c>
      <c r="AL39" s="420" t="s">
        <v>134</v>
      </c>
      <c r="AM39" s="420" t="s">
        <v>134</v>
      </c>
      <c r="AN39" s="947" t="s">
        <v>134</v>
      </c>
      <c r="AO39" s="947" t="s">
        <v>134</v>
      </c>
      <c r="AP39" s="947" t="s">
        <v>134</v>
      </c>
      <c r="AQ39" s="948" t="s">
        <v>134</v>
      </c>
    </row>
    <row r="40" spans="1:43" ht="16.2" thickBot="1" x14ac:dyDescent="0.4">
      <c r="A40" s="10">
        <v>29</v>
      </c>
      <c r="B40" s="120" t="s">
        <v>169</v>
      </c>
      <c r="C40" s="115"/>
      <c r="D40" s="116" t="s">
        <v>170</v>
      </c>
      <c r="E40" s="117">
        <f>'MA Výkon'!E40+'MA Hodiny'!E38+'MA Vozidlo'!E38+'MA Fixní'!E38</f>
        <v>0</v>
      </c>
      <c r="F40" s="117">
        <f>'MA Výkon'!F40+'MA Hodiny'!F38+'MA Vozidlo'!F38+'MA Fixní'!F38</f>
        <v>0</v>
      </c>
      <c r="G40" s="117">
        <f>'MA Výkon'!G40+'MA Hodiny'!G38+'MA Vozidlo'!G38+'MA Fixní'!G38</f>
        <v>0</v>
      </c>
      <c r="H40" s="117">
        <f>'MA Výkon'!H40+'MA Hodiny'!H38+'MA Vozidlo'!H38+'MA Fixní'!H38</f>
        <v>0</v>
      </c>
      <c r="I40" s="117">
        <f>'MA Výkon'!I40+'MA Hodiny'!I38+'MA Vozidlo'!I38+'MA Fixní'!I38</f>
        <v>0</v>
      </c>
      <c r="J40" s="117">
        <f>'MA Výkon'!J40+'MA Hodiny'!J38+'MA Vozidlo'!J38+'MA Fixní'!J38</f>
        <v>0</v>
      </c>
      <c r="K40" s="117">
        <f>'MA Výkon'!K40+'MA Hodiny'!K38+'MA Vozidlo'!K38+'MA Fixní'!K38</f>
        <v>0</v>
      </c>
      <c r="L40" s="117">
        <f>'MA Výkon'!L40+'MA Hodiny'!L38+'MA Vozidlo'!L38+'MA Fixní'!L38</f>
        <v>0</v>
      </c>
      <c r="M40" s="117">
        <f>'MA Výkon'!M40+'MA Hodiny'!M38+'MA Vozidlo'!M38+'MA Fixní'!M38</f>
        <v>0</v>
      </c>
      <c r="N40" s="117">
        <f>'MA Výkon'!N40+'MA Hodiny'!N38+'MA Vozidlo'!N38+'MA Fixní'!N38</f>
        <v>0</v>
      </c>
      <c r="O40" s="117">
        <f>'MA Výkon'!O40+'MA Hodiny'!O38+'MA Vozidlo'!O38+'MA Fixní'!O38</f>
        <v>0</v>
      </c>
      <c r="P40" s="117">
        <f>'MA Výkon'!P40+'MA Hodiny'!P38+'MA Vozidlo'!P38+'MA Fixní'!P38</f>
        <v>0</v>
      </c>
      <c r="Q40" s="117">
        <f>'MA Výkon'!Q40+'MA Hodiny'!Q38+'MA Vozidlo'!Q38+'MA Fixní'!Q38</f>
        <v>0</v>
      </c>
      <c r="R40" s="117">
        <f>'MA Výkon'!R40+'MA Hodiny'!R38+'MA Vozidlo'!R38+'MA Fixní'!R38</f>
        <v>0</v>
      </c>
      <c r="S40" s="117">
        <f>'MA Výkon'!S40+'MA Hodiny'!S38+'MA Vozidlo'!S38+'MA Fixní'!S38</f>
        <v>0</v>
      </c>
      <c r="T40" s="117">
        <f>'MA Výkon'!T40+'MA Hodiny'!T38+'MA Vozidlo'!T38+'MA Fixní'!T38</f>
        <v>0</v>
      </c>
      <c r="U40" s="117">
        <f>'MA Výkon'!U40+'MA Hodiny'!U38+'MA Vozidlo'!U38+'MA Fixní'!U38</f>
        <v>0</v>
      </c>
      <c r="V40" s="117">
        <f>'MA Výkon'!V40+'MA Hodiny'!V38+'MA Vozidlo'!V38+'MA Fixní'!V38</f>
        <v>0</v>
      </c>
      <c r="W40" s="117">
        <f>'MA Výkon'!W40+'MA Hodiny'!W38+'MA Vozidlo'!W38+'MA Fixní'!W38</f>
        <v>0</v>
      </c>
      <c r="X40" s="117">
        <f>'MA Výkon'!X40+'MA Hodiny'!X38+'MA Vozidlo'!X38+'MA Fixní'!X38</f>
        <v>0</v>
      </c>
      <c r="Y40" s="117">
        <f>'MA Výkon'!Y40+'MA Hodiny'!Y38+'MA Vozidlo'!Y38+'MA Fixní'!Y38</f>
        <v>0</v>
      </c>
      <c r="Z40" s="117">
        <f>'MA Výkon'!Z40+'MA Hodiny'!Z38+'MA Vozidlo'!Z38+'MA Fixní'!Z38</f>
        <v>0</v>
      </c>
      <c r="AA40" s="117">
        <f>'MA Výkon'!AA40+'MA Hodiny'!AA38+'MA Vozidlo'!AA38+'MA Fixní'!AA38</f>
        <v>0</v>
      </c>
      <c r="AB40" s="117">
        <f>'MA Výkon'!AB40+'MA Hodiny'!AB38+'MA Vozidlo'!AB38+'MA Fixní'!AB38</f>
        <v>0</v>
      </c>
      <c r="AC40" s="117">
        <f>'MA Výkon'!AC40+'MA Hodiny'!AC38+'MA Vozidlo'!AC38+'MA Fixní'!AC38</f>
        <v>0</v>
      </c>
      <c r="AD40" s="117">
        <f>'MA Výkon'!AD40+'MA Hodiny'!AD38+'MA Vozidlo'!AD38+'MA Fixní'!AD38</f>
        <v>0</v>
      </c>
      <c r="AE40" s="117">
        <f>'MA Výkon'!AE40+'MA Hodiny'!AE38+'MA Vozidlo'!AE38+'MA Fixní'!AE38</f>
        <v>0</v>
      </c>
      <c r="AF40" s="117">
        <f>'MA Výkon'!AF40+'MA Hodiny'!AF38+'MA Vozidlo'!AF38+'MA Fixní'!AF38</f>
        <v>0</v>
      </c>
      <c r="AG40" s="117">
        <f>'MA Výkon'!AG40+'MA Hodiny'!AG38+'MA Vozidlo'!AG38+'MA Fixní'!AG38</f>
        <v>0</v>
      </c>
      <c r="AH40" s="117">
        <f>'MA Výkon'!AH40+'MA Hodiny'!AH38+'MA Vozidlo'!AH38+'MA Fixní'!AH38</f>
        <v>0</v>
      </c>
      <c r="AI40" s="117">
        <f>'MA Výkon'!AI40+'MA Hodiny'!AI38+'MA Vozidlo'!AI38+'MA Fixní'!AI38</f>
        <v>0</v>
      </c>
      <c r="AJ40" s="117">
        <f>'MA Výkon'!AJ40+'MA Hodiny'!AJ38+'MA Vozidlo'!AJ38+'MA Fixní'!AJ38</f>
        <v>0</v>
      </c>
      <c r="AK40" s="117">
        <f>'MA Výkon'!AK40+'MA Hodiny'!AK38+'MA Vozidlo'!AK38+'MA Fixní'!AK38</f>
        <v>0</v>
      </c>
      <c r="AL40" s="565" t="s">
        <v>134</v>
      </c>
      <c r="AM40" s="565" t="s">
        <v>134</v>
      </c>
      <c r="AN40" s="949" t="s">
        <v>134</v>
      </c>
      <c r="AO40" s="949" t="s">
        <v>134</v>
      </c>
      <c r="AP40" s="949" t="s">
        <v>134</v>
      </c>
      <c r="AQ40" s="950" t="s">
        <v>134</v>
      </c>
    </row>
    <row r="41" spans="1:43" hidden="1" x14ac:dyDescent="0.3">
      <c r="C41" s="77"/>
      <c r="D41" s="1"/>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N41" s="916"/>
      <c r="AO41" s="916"/>
      <c r="AP41" s="916"/>
      <c r="AQ41" s="916"/>
    </row>
    <row r="42" spans="1:43" ht="15" thickBot="1" x14ac:dyDescent="0.35">
      <c r="AN42" s="916"/>
      <c r="AO42" s="916"/>
      <c r="AP42" s="916"/>
      <c r="AQ42" s="916"/>
    </row>
    <row r="43" spans="1:43" x14ac:dyDescent="0.3">
      <c r="A43" s="138" t="s">
        <v>162</v>
      </c>
      <c r="B43" s="139"/>
      <c r="C43" s="139"/>
      <c r="D43" s="151"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98"/>
      <c r="AN43" s="1017" t="s">
        <v>77</v>
      </c>
      <c r="AO43" s="1018"/>
      <c r="AP43" s="1018"/>
      <c r="AQ43" s="1019"/>
    </row>
    <row r="44" spans="1:43" ht="15" thickBot="1" x14ac:dyDescent="0.35">
      <c r="A44" s="6" t="str">
        <f>A2</f>
        <v>Cenová úroveň pro Kalendářní rok [tis.Kč]</v>
      </c>
      <c r="B44" s="60"/>
      <c r="C44" s="40"/>
      <c r="D44" s="61"/>
      <c r="E44" s="7" t="str">
        <f>E2</f>
        <v>XII/29</v>
      </c>
      <c r="F44" s="7" t="str">
        <f t="shared" ref="F44:AK44" si="60">F2</f>
        <v>I-VI/30</v>
      </c>
      <c r="G44" s="7" t="str">
        <f t="shared" si="60"/>
        <v>VI-XII/30</v>
      </c>
      <c r="H44" s="7" t="str">
        <f t="shared" si="60"/>
        <v>XII/30</v>
      </c>
      <c r="I44" s="7">
        <f t="shared" si="60"/>
        <v>2031</v>
      </c>
      <c r="J44" s="7">
        <f t="shared" si="60"/>
        <v>2032</v>
      </c>
      <c r="K44" s="7">
        <f t="shared" si="60"/>
        <v>2033</v>
      </c>
      <c r="L44" s="7">
        <f t="shared" si="60"/>
        <v>2034</v>
      </c>
      <c r="M44" s="7">
        <f t="shared" si="60"/>
        <v>2035</v>
      </c>
      <c r="N44" s="7">
        <f t="shared" si="60"/>
        <v>2036</v>
      </c>
      <c r="O44" s="7">
        <f t="shared" si="60"/>
        <v>2037</v>
      </c>
      <c r="P44" s="7">
        <f t="shared" si="60"/>
        <v>2038</v>
      </c>
      <c r="Q44" s="7">
        <f t="shared" si="60"/>
        <v>2039</v>
      </c>
      <c r="R44" s="7">
        <f t="shared" si="60"/>
        <v>2040</v>
      </c>
      <c r="S44" s="7">
        <f t="shared" si="60"/>
        <v>2041</v>
      </c>
      <c r="T44" s="7">
        <f t="shared" si="60"/>
        <v>2042</v>
      </c>
      <c r="U44" s="7">
        <f t="shared" si="60"/>
        <v>2043</v>
      </c>
      <c r="V44" s="7">
        <f t="shared" si="60"/>
        <v>2044</v>
      </c>
      <c r="W44" s="7">
        <f t="shared" si="60"/>
        <v>2045</v>
      </c>
      <c r="X44" s="7">
        <f t="shared" si="60"/>
        <v>2046</v>
      </c>
      <c r="Y44" s="7">
        <f t="shared" si="60"/>
        <v>2047</v>
      </c>
      <c r="Z44" s="7">
        <f t="shared" si="60"/>
        <v>2048</v>
      </c>
      <c r="AA44" s="7">
        <f t="shared" si="60"/>
        <v>2049</v>
      </c>
      <c r="AB44" s="7">
        <f t="shared" si="60"/>
        <v>2050</v>
      </c>
      <c r="AC44" s="7">
        <f t="shared" si="60"/>
        <v>2051</v>
      </c>
      <c r="AD44" s="7">
        <f t="shared" si="60"/>
        <v>2052</v>
      </c>
      <c r="AE44" s="7">
        <f t="shared" si="60"/>
        <v>2053</v>
      </c>
      <c r="AF44" s="7">
        <f t="shared" si="60"/>
        <v>2054</v>
      </c>
      <c r="AG44" s="7">
        <f t="shared" si="60"/>
        <v>2055</v>
      </c>
      <c r="AH44" s="7">
        <f t="shared" si="60"/>
        <v>2056</v>
      </c>
      <c r="AI44" s="7">
        <f t="shared" si="60"/>
        <v>2057</v>
      </c>
      <c r="AJ44" s="7">
        <f t="shared" si="60"/>
        <v>2058</v>
      </c>
      <c r="AK44" s="7">
        <f t="shared" si="60"/>
        <v>2059</v>
      </c>
      <c r="AL44" s="99" t="s">
        <v>78</v>
      </c>
      <c r="AM44" s="100" t="s">
        <v>79</v>
      </c>
      <c r="AN44" s="884" t="s">
        <v>80</v>
      </c>
      <c r="AO44" s="884" t="s">
        <v>81</v>
      </c>
      <c r="AP44" s="884" t="s">
        <v>82</v>
      </c>
      <c r="AQ44" s="885" t="s">
        <v>83</v>
      </c>
    </row>
    <row r="45" spans="1:43" ht="15" thickTop="1" x14ac:dyDescent="0.3">
      <c r="A45" s="3">
        <f t="shared" ref="A45:D66" si="61">IF(A3="","",A3)</f>
        <v>1</v>
      </c>
      <c r="B45" s="44" t="str">
        <f t="shared" si="61"/>
        <v>Trakční energie a palivo</v>
      </c>
      <c r="C45" s="62">
        <f t="shared" si="61"/>
        <v>1.1000000000000001</v>
      </c>
      <c r="D45" s="63" t="str">
        <f t="shared" si="61"/>
        <v>Elektrická energie</v>
      </c>
      <c r="E45" s="82">
        <f>'MA Výkon'!E45+'MA Hodiny'!E45+'MA Vozidlo'!E45+'MA Fixní'!E45</f>
        <v>0</v>
      </c>
      <c r="F45" s="50">
        <f>'MA Výkon'!F45+'MA Hodiny'!F45+'MA Vozidlo'!F45+'MA Fixní'!F45</f>
        <v>0</v>
      </c>
      <c r="G45" s="50">
        <f>'MA Výkon'!G45+'MA Hodiny'!G45+'MA Vozidlo'!G45+'MA Fixní'!G45</f>
        <v>0</v>
      </c>
      <c r="H45" s="50">
        <f>'MA Výkon'!H45+'MA Hodiny'!H45+'MA Vozidlo'!H45+'MA Fixní'!H45</f>
        <v>0</v>
      </c>
      <c r="I45" s="50">
        <f>'MA Výkon'!I45+'MA Hodiny'!I45+'MA Vozidlo'!I45+'MA Fixní'!I45</f>
        <v>0</v>
      </c>
      <c r="J45" s="50">
        <f>'MA Výkon'!J45+'MA Hodiny'!J45+'MA Vozidlo'!J45+'MA Fixní'!J45</f>
        <v>0</v>
      </c>
      <c r="K45" s="50">
        <f>'MA Výkon'!K45+'MA Hodiny'!K45+'MA Vozidlo'!K45+'MA Fixní'!K45</f>
        <v>0</v>
      </c>
      <c r="L45" s="50">
        <f>'MA Výkon'!L45+'MA Hodiny'!L45+'MA Vozidlo'!L45+'MA Fixní'!L45</f>
        <v>0</v>
      </c>
      <c r="M45" s="50">
        <f>'MA Výkon'!M45+'MA Hodiny'!M45+'MA Vozidlo'!M45+'MA Fixní'!M45</f>
        <v>0</v>
      </c>
      <c r="N45" s="50">
        <f>'MA Výkon'!N45+'MA Hodiny'!N45+'MA Vozidlo'!N45+'MA Fixní'!N45</f>
        <v>0</v>
      </c>
      <c r="O45" s="50">
        <f>'MA Výkon'!O45+'MA Hodiny'!O45+'MA Vozidlo'!O45+'MA Fixní'!O45</f>
        <v>0</v>
      </c>
      <c r="P45" s="50">
        <f>'MA Výkon'!P45+'MA Hodiny'!P45+'MA Vozidlo'!P45+'MA Fixní'!P45</f>
        <v>0</v>
      </c>
      <c r="Q45" s="50">
        <f>'MA Výkon'!Q45+'MA Hodiny'!Q45+'MA Vozidlo'!Q45+'MA Fixní'!Q45</f>
        <v>0</v>
      </c>
      <c r="R45" s="50">
        <f>'MA Výkon'!R45+'MA Hodiny'!R45+'MA Vozidlo'!R45+'MA Fixní'!R45</f>
        <v>0</v>
      </c>
      <c r="S45" s="50">
        <f>'MA Výkon'!S45+'MA Hodiny'!S45+'MA Vozidlo'!S45+'MA Fixní'!S45</f>
        <v>0</v>
      </c>
      <c r="T45" s="50">
        <f>'MA Výkon'!T45+'MA Hodiny'!T45+'MA Vozidlo'!T45+'MA Fixní'!T45</f>
        <v>0</v>
      </c>
      <c r="U45" s="50">
        <f>'MA Výkon'!U45+'MA Hodiny'!U45+'MA Vozidlo'!U45+'MA Fixní'!U45</f>
        <v>0</v>
      </c>
      <c r="V45" s="50">
        <f>'MA Výkon'!V45+'MA Hodiny'!V45+'MA Vozidlo'!V45+'MA Fixní'!V45</f>
        <v>0</v>
      </c>
      <c r="W45" s="50">
        <f>'MA Výkon'!W45+'MA Hodiny'!W45+'MA Vozidlo'!W45+'MA Fixní'!W45</f>
        <v>0</v>
      </c>
      <c r="X45" s="50">
        <f>'MA Výkon'!X45+'MA Hodiny'!X45+'MA Vozidlo'!X45+'MA Fixní'!X45</f>
        <v>0</v>
      </c>
      <c r="Y45" s="50">
        <f>'MA Výkon'!Y45+'MA Hodiny'!Y45+'MA Vozidlo'!Y45+'MA Fixní'!Y45</f>
        <v>0</v>
      </c>
      <c r="Z45" s="50">
        <f>'MA Výkon'!Z45+'MA Hodiny'!Z45+'MA Vozidlo'!Z45+'MA Fixní'!Z45</f>
        <v>0</v>
      </c>
      <c r="AA45" s="50">
        <f>'MA Výkon'!AA45+'MA Hodiny'!AA45+'MA Vozidlo'!AA45+'MA Fixní'!AA45</f>
        <v>0</v>
      </c>
      <c r="AB45" s="50">
        <f>'MA Výkon'!AB45+'MA Hodiny'!AB45+'MA Vozidlo'!AB45+'MA Fixní'!AB45</f>
        <v>0</v>
      </c>
      <c r="AC45" s="50">
        <f>'MA Výkon'!AC45+'MA Hodiny'!AC45+'MA Vozidlo'!AC45+'MA Fixní'!AC45</f>
        <v>0</v>
      </c>
      <c r="AD45" s="50">
        <f>'MA Výkon'!AD45+'MA Hodiny'!AD45+'MA Vozidlo'!AD45+'MA Fixní'!AD45</f>
        <v>0</v>
      </c>
      <c r="AE45" s="50">
        <f>'MA Výkon'!AE45+'MA Hodiny'!AE45+'MA Vozidlo'!AE45+'MA Fixní'!AE45</f>
        <v>0</v>
      </c>
      <c r="AF45" s="50">
        <f>'MA Výkon'!AF45+'MA Hodiny'!AF45+'MA Vozidlo'!AF45+'MA Fixní'!AF45</f>
        <v>0</v>
      </c>
      <c r="AG45" s="50">
        <f>'MA Výkon'!AG45+'MA Hodiny'!AG45+'MA Vozidlo'!AG45+'MA Fixní'!AG45</f>
        <v>0</v>
      </c>
      <c r="AH45" s="50">
        <f>'MA Výkon'!AH45+'MA Hodiny'!AH45+'MA Vozidlo'!AH45+'MA Fixní'!AH45</f>
        <v>0</v>
      </c>
      <c r="AI45" s="50">
        <f>'MA Výkon'!AI45+'MA Hodiny'!AI45+'MA Vozidlo'!AI45+'MA Fixní'!AI45</f>
        <v>0</v>
      </c>
      <c r="AJ45" s="50">
        <f>'MA Výkon'!AJ45+'MA Hodiny'!AJ45+'MA Vozidlo'!AJ45+'MA Fixní'!AJ45</f>
        <v>0</v>
      </c>
      <c r="AK45" s="83">
        <f>'MA Výkon'!AK45+'MA Hodiny'!AK45+'MA Vozidlo'!AK45+'MA Fixní'!AK45</f>
        <v>0</v>
      </c>
      <c r="AL45" s="152">
        <f>SUM(E45:AK45)</f>
        <v>0</v>
      </c>
      <c r="AM45" s="128">
        <f t="shared" ref="AM45:AM71" si="62">IFERROR(SUMPRODUCT(E45:AK45,E$79:AK$79)/SUM(E$79:AK$79),0)</f>
        <v>0</v>
      </c>
      <c r="AN45" s="886">
        <f t="shared" ref="AN45:AQ70" si="63">AN3</f>
        <v>0</v>
      </c>
      <c r="AO45" s="886">
        <f t="shared" si="63"/>
        <v>0</v>
      </c>
      <c r="AP45" s="886">
        <f t="shared" si="63"/>
        <v>0</v>
      </c>
      <c r="AQ45" s="887">
        <f t="shared" si="63"/>
        <v>1</v>
      </c>
    </row>
    <row r="46" spans="1:43" x14ac:dyDescent="0.3">
      <c r="A46" s="4" t="str">
        <f t="shared" si="61"/>
        <v/>
      </c>
      <c r="B46" s="45" t="str">
        <f t="shared" si="61"/>
        <v/>
      </c>
      <c r="C46" s="64">
        <f t="shared" si="61"/>
        <v>1.2</v>
      </c>
      <c r="D46" s="65" t="str">
        <f t="shared" si="61"/>
        <v>Motorová nafta</v>
      </c>
      <c r="E46" s="84">
        <f>'MA Výkon'!E46+'MA Hodiny'!E46+'MA Vozidlo'!E46+'MA Fixní'!E46</f>
        <v>0</v>
      </c>
      <c r="F46" s="103">
        <f>'MA Výkon'!F46+'MA Hodiny'!F46+'MA Vozidlo'!F46+'MA Fixní'!F46</f>
        <v>0</v>
      </c>
      <c r="G46" s="103">
        <f>'MA Výkon'!G46+'MA Hodiny'!G46+'MA Vozidlo'!G46+'MA Fixní'!G46</f>
        <v>0</v>
      </c>
      <c r="H46" s="103">
        <f>'MA Výkon'!H46+'MA Hodiny'!H46+'MA Vozidlo'!H46+'MA Fixní'!H46</f>
        <v>0</v>
      </c>
      <c r="I46" s="103">
        <f>'MA Výkon'!I46+'MA Hodiny'!I46+'MA Vozidlo'!I46+'MA Fixní'!I46</f>
        <v>0</v>
      </c>
      <c r="J46" s="103">
        <f>'MA Výkon'!J46+'MA Hodiny'!J46+'MA Vozidlo'!J46+'MA Fixní'!J46</f>
        <v>0</v>
      </c>
      <c r="K46" s="103">
        <f>'MA Výkon'!K46+'MA Hodiny'!K46+'MA Vozidlo'!K46+'MA Fixní'!K46</f>
        <v>0</v>
      </c>
      <c r="L46" s="103">
        <f>'MA Výkon'!L46+'MA Hodiny'!L46+'MA Vozidlo'!L46+'MA Fixní'!L46</f>
        <v>0</v>
      </c>
      <c r="M46" s="103">
        <f>'MA Výkon'!M46+'MA Hodiny'!M46+'MA Vozidlo'!M46+'MA Fixní'!M46</f>
        <v>0</v>
      </c>
      <c r="N46" s="103">
        <f>'MA Výkon'!N46+'MA Hodiny'!N46+'MA Vozidlo'!N46+'MA Fixní'!N46</f>
        <v>0</v>
      </c>
      <c r="O46" s="103">
        <f>'MA Výkon'!O46+'MA Hodiny'!O46+'MA Vozidlo'!O46+'MA Fixní'!O46</f>
        <v>0</v>
      </c>
      <c r="P46" s="103">
        <f>'MA Výkon'!P46+'MA Hodiny'!P46+'MA Vozidlo'!P46+'MA Fixní'!P46</f>
        <v>0</v>
      </c>
      <c r="Q46" s="103">
        <f>'MA Výkon'!Q46+'MA Hodiny'!Q46+'MA Vozidlo'!Q46+'MA Fixní'!Q46</f>
        <v>0</v>
      </c>
      <c r="R46" s="103">
        <f>'MA Výkon'!R46+'MA Hodiny'!R46+'MA Vozidlo'!R46+'MA Fixní'!R46</f>
        <v>0</v>
      </c>
      <c r="S46" s="103">
        <f>'MA Výkon'!S46+'MA Hodiny'!S46+'MA Vozidlo'!S46+'MA Fixní'!S46</f>
        <v>0</v>
      </c>
      <c r="T46" s="103">
        <f>'MA Výkon'!T46+'MA Hodiny'!T46+'MA Vozidlo'!T46+'MA Fixní'!T46</f>
        <v>0</v>
      </c>
      <c r="U46" s="103">
        <f>'MA Výkon'!U46+'MA Hodiny'!U46+'MA Vozidlo'!U46+'MA Fixní'!U46</f>
        <v>0</v>
      </c>
      <c r="V46" s="103">
        <f>'MA Výkon'!V46+'MA Hodiny'!V46+'MA Vozidlo'!V46+'MA Fixní'!V46</f>
        <v>0</v>
      </c>
      <c r="W46" s="103">
        <f>'MA Výkon'!W46+'MA Hodiny'!W46+'MA Vozidlo'!W46+'MA Fixní'!W46</f>
        <v>0</v>
      </c>
      <c r="X46" s="103">
        <f>'MA Výkon'!X46+'MA Hodiny'!X46+'MA Vozidlo'!X46+'MA Fixní'!X46</f>
        <v>0</v>
      </c>
      <c r="Y46" s="103">
        <f>'MA Výkon'!Y46+'MA Hodiny'!Y46+'MA Vozidlo'!Y46+'MA Fixní'!Y46</f>
        <v>0</v>
      </c>
      <c r="Z46" s="103">
        <f>'MA Výkon'!Z46+'MA Hodiny'!Z46+'MA Vozidlo'!Z46+'MA Fixní'!Z46</f>
        <v>0</v>
      </c>
      <c r="AA46" s="103">
        <f>'MA Výkon'!AA46+'MA Hodiny'!AA46+'MA Vozidlo'!AA46+'MA Fixní'!AA46</f>
        <v>0</v>
      </c>
      <c r="AB46" s="103">
        <f>'MA Výkon'!AB46+'MA Hodiny'!AB46+'MA Vozidlo'!AB46+'MA Fixní'!AB46</f>
        <v>0</v>
      </c>
      <c r="AC46" s="103">
        <f>'MA Výkon'!AC46+'MA Hodiny'!AC46+'MA Vozidlo'!AC46+'MA Fixní'!AC46</f>
        <v>0</v>
      </c>
      <c r="AD46" s="103">
        <f>'MA Výkon'!AD46+'MA Hodiny'!AD46+'MA Vozidlo'!AD46+'MA Fixní'!AD46</f>
        <v>0</v>
      </c>
      <c r="AE46" s="103">
        <f>'MA Výkon'!AE46+'MA Hodiny'!AE46+'MA Vozidlo'!AE46+'MA Fixní'!AE46</f>
        <v>0</v>
      </c>
      <c r="AF46" s="103">
        <f>'MA Výkon'!AF46+'MA Hodiny'!AF46+'MA Vozidlo'!AF46+'MA Fixní'!AF46</f>
        <v>0</v>
      </c>
      <c r="AG46" s="103">
        <f>'MA Výkon'!AG46+'MA Hodiny'!AG46+'MA Vozidlo'!AG46+'MA Fixní'!AG46</f>
        <v>0</v>
      </c>
      <c r="AH46" s="103">
        <f>'MA Výkon'!AH46+'MA Hodiny'!AH46+'MA Vozidlo'!AH46+'MA Fixní'!AH46</f>
        <v>0</v>
      </c>
      <c r="AI46" s="103">
        <f>'MA Výkon'!AI46+'MA Hodiny'!AI46+'MA Vozidlo'!AI46+'MA Fixní'!AI46</f>
        <v>0</v>
      </c>
      <c r="AJ46" s="103">
        <f>'MA Výkon'!AJ46+'MA Hodiny'!AJ46+'MA Vozidlo'!AJ46+'MA Fixní'!AJ46</f>
        <v>0</v>
      </c>
      <c r="AK46" s="85">
        <f>'MA Výkon'!AK46+'MA Hodiny'!AK46+'MA Vozidlo'!AK46+'MA Fixní'!AK46</f>
        <v>0</v>
      </c>
      <c r="AL46" s="107">
        <f t="shared" ref="AL46:AL70" si="64">SUM(E46:AK46)</f>
        <v>0</v>
      </c>
      <c r="AM46" s="129">
        <f t="shared" si="62"/>
        <v>0</v>
      </c>
      <c r="AN46" s="888">
        <f t="shared" si="63"/>
        <v>0</v>
      </c>
      <c r="AO46" s="888">
        <f t="shared" ref="AO46" si="65">AO4</f>
        <v>0</v>
      </c>
      <c r="AP46" s="888">
        <f t="shared" si="63"/>
        <v>0</v>
      </c>
      <c r="AQ46" s="889">
        <f t="shared" si="63"/>
        <v>1</v>
      </c>
    </row>
    <row r="47" spans="1:43" x14ac:dyDescent="0.3">
      <c r="A47" s="4">
        <f t="shared" si="61"/>
        <v>2</v>
      </c>
      <c r="B47" s="45" t="str">
        <f t="shared" si="61"/>
        <v>Netrakční energie a palivo</v>
      </c>
      <c r="C47" s="64" t="str">
        <f t="shared" si="61"/>
        <v/>
      </c>
      <c r="D47" s="65" t="str">
        <f t="shared" si="61"/>
        <v/>
      </c>
      <c r="E47" s="84">
        <f>'MA Výkon'!E47+'MA Hodiny'!E47+'MA Vozidlo'!E47+'MA Fixní'!E47</f>
        <v>0</v>
      </c>
      <c r="F47" s="103">
        <f>'MA Výkon'!F47+'MA Hodiny'!F47+'MA Vozidlo'!F47+'MA Fixní'!F47</f>
        <v>0</v>
      </c>
      <c r="G47" s="103">
        <f>'MA Výkon'!G47+'MA Hodiny'!G47+'MA Vozidlo'!G47+'MA Fixní'!G47</f>
        <v>0</v>
      </c>
      <c r="H47" s="103">
        <f>'MA Výkon'!H47+'MA Hodiny'!H47+'MA Vozidlo'!H47+'MA Fixní'!H47</f>
        <v>0</v>
      </c>
      <c r="I47" s="103">
        <f>'MA Výkon'!I47+'MA Hodiny'!I47+'MA Vozidlo'!I47+'MA Fixní'!I47</f>
        <v>0</v>
      </c>
      <c r="J47" s="103">
        <f>'MA Výkon'!J47+'MA Hodiny'!J47+'MA Vozidlo'!J47+'MA Fixní'!J47</f>
        <v>0</v>
      </c>
      <c r="K47" s="103">
        <f>'MA Výkon'!K47+'MA Hodiny'!K47+'MA Vozidlo'!K47+'MA Fixní'!K47</f>
        <v>0</v>
      </c>
      <c r="L47" s="103">
        <f>'MA Výkon'!L47+'MA Hodiny'!L47+'MA Vozidlo'!L47+'MA Fixní'!L47</f>
        <v>0</v>
      </c>
      <c r="M47" s="103">
        <f>'MA Výkon'!M47+'MA Hodiny'!M47+'MA Vozidlo'!M47+'MA Fixní'!M47</f>
        <v>0</v>
      </c>
      <c r="N47" s="103">
        <f>'MA Výkon'!N47+'MA Hodiny'!N47+'MA Vozidlo'!N47+'MA Fixní'!N47</f>
        <v>0</v>
      </c>
      <c r="O47" s="103">
        <f>'MA Výkon'!O47+'MA Hodiny'!O47+'MA Vozidlo'!O47+'MA Fixní'!O47</f>
        <v>0</v>
      </c>
      <c r="P47" s="103">
        <f>'MA Výkon'!P47+'MA Hodiny'!P47+'MA Vozidlo'!P47+'MA Fixní'!P47</f>
        <v>0</v>
      </c>
      <c r="Q47" s="103">
        <f>'MA Výkon'!Q47+'MA Hodiny'!Q47+'MA Vozidlo'!Q47+'MA Fixní'!Q47</f>
        <v>0</v>
      </c>
      <c r="R47" s="103">
        <f>'MA Výkon'!R47+'MA Hodiny'!R47+'MA Vozidlo'!R47+'MA Fixní'!R47</f>
        <v>0</v>
      </c>
      <c r="S47" s="103">
        <f>'MA Výkon'!S47+'MA Hodiny'!S47+'MA Vozidlo'!S47+'MA Fixní'!S47</f>
        <v>0</v>
      </c>
      <c r="T47" s="103">
        <f>'MA Výkon'!T47+'MA Hodiny'!T47+'MA Vozidlo'!T47+'MA Fixní'!T47</f>
        <v>0</v>
      </c>
      <c r="U47" s="103">
        <f>'MA Výkon'!U47+'MA Hodiny'!U47+'MA Vozidlo'!U47+'MA Fixní'!U47</f>
        <v>0</v>
      </c>
      <c r="V47" s="103">
        <f>'MA Výkon'!V47+'MA Hodiny'!V47+'MA Vozidlo'!V47+'MA Fixní'!V47</f>
        <v>0</v>
      </c>
      <c r="W47" s="103">
        <f>'MA Výkon'!W47+'MA Hodiny'!W47+'MA Vozidlo'!W47+'MA Fixní'!W47</f>
        <v>0</v>
      </c>
      <c r="X47" s="103">
        <f>'MA Výkon'!X47+'MA Hodiny'!X47+'MA Vozidlo'!X47+'MA Fixní'!X47</f>
        <v>0</v>
      </c>
      <c r="Y47" s="103">
        <f>'MA Výkon'!Y47+'MA Hodiny'!Y47+'MA Vozidlo'!Y47+'MA Fixní'!Y47</f>
        <v>0</v>
      </c>
      <c r="Z47" s="103">
        <f>'MA Výkon'!Z47+'MA Hodiny'!Z47+'MA Vozidlo'!Z47+'MA Fixní'!Z47</f>
        <v>0</v>
      </c>
      <c r="AA47" s="103">
        <f>'MA Výkon'!AA47+'MA Hodiny'!AA47+'MA Vozidlo'!AA47+'MA Fixní'!AA47</f>
        <v>0</v>
      </c>
      <c r="AB47" s="103">
        <f>'MA Výkon'!AB47+'MA Hodiny'!AB47+'MA Vozidlo'!AB47+'MA Fixní'!AB47</f>
        <v>0</v>
      </c>
      <c r="AC47" s="103">
        <f>'MA Výkon'!AC47+'MA Hodiny'!AC47+'MA Vozidlo'!AC47+'MA Fixní'!AC47</f>
        <v>0</v>
      </c>
      <c r="AD47" s="103">
        <f>'MA Výkon'!AD47+'MA Hodiny'!AD47+'MA Vozidlo'!AD47+'MA Fixní'!AD47</f>
        <v>0</v>
      </c>
      <c r="AE47" s="103">
        <f>'MA Výkon'!AE47+'MA Hodiny'!AE47+'MA Vozidlo'!AE47+'MA Fixní'!AE47</f>
        <v>0</v>
      </c>
      <c r="AF47" s="103">
        <f>'MA Výkon'!AF47+'MA Hodiny'!AF47+'MA Vozidlo'!AF47+'MA Fixní'!AF47</f>
        <v>0</v>
      </c>
      <c r="AG47" s="103">
        <f>'MA Výkon'!AG47+'MA Hodiny'!AG47+'MA Vozidlo'!AG47+'MA Fixní'!AG47</f>
        <v>0</v>
      </c>
      <c r="AH47" s="103">
        <f>'MA Výkon'!AH47+'MA Hodiny'!AH47+'MA Vozidlo'!AH47+'MA Fixní'!AH47</f>
        <v>0</v>
      </c>
      <c r="AI47" s="103">
        <f>'MA Výkon'!AI47+'MA Hodiny'!AI47+'MA Vozidlo'!AI47+'MA Fixní'!AI47</f>
        <v>0</v>
      </c>
      <c r="AJ47" s="103">
        <f>'MA Výkon'!AJ47+'MA Hodiny'!AJ47+'MA Vozidlo'!AJ47+'MA Fixní'!AJ47</f>
        <v>0</v>
      </c>
      <c r="AK47" s="85">
        <f>'MA Výkon'!AK47+'MA Hodiny'!AK47+'MA Vozidlo'!AK47+'MA Fixní'!AK47</f>
        <v>0</v>
      </c>
      <c r="AL47" s="107">
        <f t="shared" si="64"/>
        <v>0</v>
      </c>
      <c r="AM47" s="129">
        <f t="shared" si="62"/>
        <v>0</v>
      </c>
      <c r="AN47" s="888">
        <f t="shared" si="63"/>
        <v>0</v>
      </c>
      <c r="AO47" s="888">
        <f t="shared" ref="AO47" si="66">AO5</f>
        <v>0</v>
      </c>
      <c r="AP47" s="888">
        <f t="shared" si="63"/>
        <v>0</v>
      </c>
      <c r="AQ47" s="889">
        <f t="shared" si="63"/>
        <v>1</v>
      </c>
    </row>
    <row r="48" spans="1:43" x14ac:dyDescent="0.3">
      <c r="A48" s="4">
        <f t="shared" si="61"/>
        <v>3</v>
      </c>
      <c r="B48" s="45" t="str">
        <f t="shared" si="61"/>
        <v>Přímý materiál</v>
      </c>
      <c r="C48" s="64" t="str">
        <f t="shared" si="61"/>
        <v/>
      </c>
      <c r="D48" s="65" t="str">
        <f t="shared" si="61"/>
        <v/>
      </c>
      <c r="E48" s="84">
        <f>'MA Výkon'!E48+'MA Hodiny'!E48+'MA Vozidlo'!E48+'MA Fixní'!E48</f>
        <v>0</v>
      </c>
      <c r="F48" s="103">
        <f>'MA Výkon'!F48+'MA Hodiny'!F48+'MA Vozidlo'!F48+'MA Fixní'!F48</f>
        <v>0</v>
      </c>
      <c r="G48" s="103">
        <f>'MA Výkon'!G48+'MA Hodiny'!G48+'MA Vozidlo'!G48+'MA Fixní'!G48</f>
        <v>0</v>
      </c>
      <c r="H48" s="103">
        <f>'MA Výkon'!H48+'MA Hodiny'!H48+'MA Vozidlo'!H48+'MA Fixní'!H48</f>
        <v>0</v>
      </c>
      <c r="I48" s="103">
        <f>'MA Výkon'!I48+'MA Hodiny'!I48+'MA Vozidlo'!I48+'MA Fixní'!I48</f>
        <v>0</v>
      </c>
      <c r="J48" s="103">
        <f>'MA Výkon'!J48+'MA Hodiny'!J48+'MA Vozidlo'!J48+'MA Fixní'!J48</f>
        <v>0</v>
      </c>
      <c r="K48" s="103">
        <f>'MA Výkon'!K48+'MA Hodiny'!K48+'MA Vozidlo'!K48+'MA Fixní'!K48</f>
        <v>0</v>
      </c>
      <c r="L48" s="103">
        <f>'MA Výkon'!L48+'MA Hodiny'!L48+'MA Vozidlo'!L48+'MA Fixní'!L48</f>
        <v>0</v>
      </c>
      <c r="M48" s="103">
        <f>'MA Výkon'!M48+'MA Hodiny'!M48+'MA Vozidlo'!M48+'MA Fixní'!M48</f>
        <v>0</v>
      </c>
      <c r="N48" s="103">
        <f>'MA Výkon'!N48+'MA Hodiny'!N48+'MA Vozidlo'!N48+'MA Fixní'!N48</f>
        <v>0</v>
      </c>
      <c r="O48" s="103">
        <f>'MA Výkon'!O48+'MA Hodiny'!O48+'MA Vozidlo'!O48+'MA Fixní'!O48</f>
        <v>0</v>
      </c>
      <c r="P48" s="103">
        <f>'MA Výkon'!P48+'MA Hodiny'!P48+'MA Vozidlo'!P48+'MA Fixní'!P48</f>
        <v>0</v>
      </c>
      <c r="Q48" s="103">
        <f>'MA Výkon'!Q48+'MA Hodiny'!Q48+'MA Vozidlo'!Q48+'MA Fixní'!Q48</f>
        <v>0</v>
      </c>
      <c r="R48" s="103">
        <f>'MA Výkon'!R48+'MA Hodiny'!R48+'MA Vozidlo'!R48+'MA Fixní'!R48</f>
        <v>0</v>
      </c>
      <c r="S48" s="103">
        <f>'MA Výkon'!S48+'MA Hodiny'!S48+'MA Vozidlo'!S48+'MA Fixní'!S48</f>
        <v>0</v>
      </c>
      <c r="T48" s="103">
        <f>'MA Výkon'!T48+'MA Hodiny'!T48+'MA Vozidlo'!T48+'MA Fixní'!T48</f>
        <v>0</v>
      </c>
      <c r="U48" s="103">
        <f>'MA Výkon'!U48+'MA Hodiny'!U48+'MA Vozidlo'!U48+'MA Fixní'!U48</f>
        <v>0</v>
      </c>
      <c r="V48" s="103">
        <f>'MA Výkon'!V48+'MA Hodiny'!V48+'MA Vozidlo'!V48+'MA Fixní'!V48</f>
        <v>0</v>
      </c>
      <c r="W48" s="103">
        <f>'MA Výkon'!W48+'MA Hodiny'!W48+'MA Vozidlo'!W48+'MA Fixní'!W48</f>
        <v>0</v>
      </c>
      <c r="X48" s="103">
        <f>'MA Výkon'!X48+'MA Hodiny'!X48+'MA Vozidlo'!X48+'MA Fixní'!X48</f>
        <v>0</v>
      </c>
      <c r="Y48" s="103">
        <f>'MA Výkon'!Y48+'MA Hodiny'!Y48+'MA Vozidlo'!Y48+'MA Fixní'!Y48</f>
        <v>0</v>
      </c>
      <c r="Z48" s="103">
        <f>'MA Výkon'!Z48+'MA Hodiny'!Z48+'MA Vozidlo'!Z48+'MA Fixní'!Z48</f>
        <v>0</v>
      </c>
      <c r="AA48" s="103">
        <f>'MA Výkon'!AA48+'MA Hodiny'!AA48+'MA Vozidlo'!AA48+'MA Fixní'!AA48</f>
        <v>0</v>
      </c>
      <c r="AB48" s="103">
        <f>'MA Výkon'!AB48+'MA Hodiny'!AB48+'MA Vozidlo'!AB48+'MA Fixní'!AB48</f>
        <v>0</v>
      </c>
      <c r="AC48" s="103">
        <f>'MA Výkon'!AC48+'MA Hodiny'!AC48+'MA Vozidlo'!AC48+'MA Fixní'!AC48</f>
        <v>0</v>
      </c>
      <c r="AD48" s="103">
        <f>'MA Výkon'!AD48+'MA Hodiny'!AD48+'MA Vozidlo'!AD48+'MA Fixní'!AD48</f>
        <v>0</v>
      </c>
      <c r="AE48" s="103">
        <f>'MA Výkon'!AE48+'MA Hodiny'!AE48+'MA Vozidlo'!AE48+'MA Fixní'!AE48</f>
        <v>0</v>
      </c>
      <c r="AF48" s="103">
        <f>'MA Výkon'!AF48+'MA Hodiny'!AF48+'MA Vozidlo'!AF48+'MA Fixní'!AF48</f>
        <v>0</v>
      </c>
      <c r="AG48" s="103">
        <f>'MA Výkon'!AG48+'MA Hodiny'!AG48+'MA Vozidlo'!AG48+'MA Fixní'!AG48</f>
        <v>0</v>
      </c>
      <c r="AH48" s="103">
        <f>'MA Výkon'!AH48+'MA Hodiny'!AH48+'MA Vozidlo'!AH48+'MA Fixní'!AH48</f>
        <v>0</v>
      </c>
      <c r="AI48" s="103">
        <f>'MA Výkon'!AI48+'MA Hodiny'!AI48+'MA Vozidlo'!AI48+'MA Fixní'!AI48</f>
        <v>0</v>
      </c>
      <c r="AJ48" s="103">
        <f>'MA Výkon'!AJ48+'MA Hodiny'!AJ48+'MA Vozidlo'!AJ48+'MA Fixní'!AJ48</f>
        <v>0</v>
      </c>
      <c r="AK48" s="85">
        <f>'MA Výkon'!AK48+'MA Hodiny'!AK48+'MA Vozidlo'!AK48+'MA Fixní'!AK48</f>
        <v>0</v>
      </c>
      <c r="AL48" s="107">
        <f t="shared" si="64"/>
        <v>0</v>
      </c>
      <c r="AM48" s="129">
        <f t="shared" si="62"/>
        <v>0</v>
      </c>
      <c r="AN48" s="888">
        <f t="shared" si="63"/>
        <v>0</v>
      </c>
      <c r="AO48" s="888">
        <f t="shared" ref="AO48" si="67">AO6</f>
        <v>0</v>
      </c>
      <c r="AP48" s="888">
        <f t="shared" si="63"/>
        <v>0</v>
      </c>
      <c r="AQ48" s="889">
        <f t="shared" si="63"/>
        <v>1</v>
      </c>
    </row>
    <row r="49" spans="1:43" x14ac:dyDescent="0.3">
      <c r="A49" s="4">
        <f t="shared" si="61"/>
        <v>4</v>
      </c>
      <c r="B49" s="45" t="str">
        <f t="shared" si="61"/>
        <v>Opravy a údržba vozidel</v>
      </c>
      <c r="C49" s="64" t="str">
        <f t="shared" si="61"/>
        <v/>
      </c>
      <c r="D49" s="65" t="str">
        <f t="shared" si="61"/>
        <v/>
      </c>
      <c r="E49" s="84">
        <f>'MA Výkon'!E49+'MA Hodiny'!E49+'MA Vozidlo'!E49+'MA Fixní'!E49</f>
        <v>0</v>
      </c>
      <c r="F49" s="103">
        <f>'MA Výkon'!F49+'MA Hodiny'!F49+'MA Vozidlo'!F49+'MA Fixní'!F49</f>
        <v>0</v>
      </c>
      <c r="G49" s="103">
        <f>'MA Výkon'!G49+'MA Hodiny'!G49+'MA Vozidlo'!G49+'MA Fixní'!G49</f>
        <v>0</v>
      </c>
      <c r="H49" s="103">
        <f>'MA Výkon'!H49+'MA Hodiny'!H49+'MA Vozidlo'!H49+'MA Fixní'!H49</f>
        <v>0</v>
      </c>
      <c r="I49" s="103">
        <f>'MA Výkon'!I49+'MA Hodiny'!I49+'MA Vozidlo'!I49+'MA Fixní'!I49</f>
        <v>0</v>
      </c>
      <c r="J49" s="103">
        <f>'MA Výkon'!J49+'MA Hodiny'!J49+'MA Vozidlo'!J49+'MA Fixní'!J49</f>
        <v>0</v>
      </c>
      <c r="K49" s="103">
        <f>'MA Výkon'!K49+'MA Hodiny'!K49+'MA Vozidlo'!K49+'MA Fixní'!K49</f>
        <v>0</v>
      </c>
      <c r="L49" s="103">
        <f>'MA Výkon'!L49+'MA Hodiny'!L49+'MA Vozidlo'!L49+'MA Fixní'!L49</f>
        <v>0</v>
      </c>
      <c r="M49" s="103">
        <f>'MA Výkon'!M49+'MA Hodiny'!M49+'MA Vozidlo'!M49+'MA Fixní'!M49</f>
        <v>0</v>
      </c>
      <c r="N49" s="103">
        <f>'MA Výkon'!N49+'MA Hodiny'!N49+'MA Vozidlo'!N49+'MA Fixní'!N49</f>
        <v>0</v>
      </c>
      <c r="O49" s="103">
        <f>'MA Výkon'!O49+'MA Hodiny'!O49+'MA Vozidlo'!O49+'MA Fixní'!O49</f>
        <v>0</v>
      </c>
      <c r="P49" s="103">
        <f>'MA Výkon'!P49+'MA Hodiny'!P49+'MA Vozidlo'!P49+'MA Fixní'!P49</f>
        <v>0</v>
      </c>
      <c r="Q49" s="103">
        <f>'MA Výkon'!Q49+'MA Hodiny'!Q49+'MA Vozidlo'!Q49+'MA Fixní'!Q49</f>
        <v>0</v>
      </c>
      <c r="R49" s="103">
        <f>'MA Výkon'!R49+'MA Hodiny'!R49+'MA Vozidlo'!R49+'MA Fixní'!R49</f>
        <v>0</v>
      </c>
      <c r="S49" s="103">
        <f>'MA Výkon'!S49+'MA Hodiny'!S49+'MA Vozidlo'!S49+'MA Fixní'!S49</f>
        <v>0</v>
      </c>
      <c r="T49" s="103">
        <f>'MA Výkon'!T49+'MA Hodiny'!T49+'MA Vozidlo'!T49+'MA Fixní'!T49</f>
        <v>0</v>
      </c>
      <c r="U49" s="103">
        <f>'MA Výkon'!U49+'MA Hodiny'!U49+'MA Vozidlo'!U49+'MA Fixní'!U49</f>
        <v>0</v>
      </c>
      <c r="V49" s="103">
        <f>'MA Výkon'!V49+'MA Hodiny'!V49+'MA Vozidlo'!V49+'MA Fixní'!V49</f>
        <v>0</v>
      </c>
      <c r="W49" s="103">
        <f>'MA Výkon'!W49+'MA Hodiny'!W49+'MA Vozidlo'!W49+'MA Fixní'!W49</f>
        <v>0</v>
      </c>
      <c r="X49" s="103">
        <f>'MA Výkon'!X49+'MA Hodiny'!X49+'MA Vozidlo'!X49+'MA Fixní'!X49</f>
        <v>0</v>
      </c>
      <c r="Y49" s="103">
        <f>'MA Výkon'!Y49+'MA Hodiny'!Y49+'MA Vozidlo'!Y49+'MA Fixní'!Y49</f>
        <v>0</v>
      </c>
      <c r="Z49" s="103">
        <f>'MA Výkon'!Z49+'MA Hodiny'!Z49+'MA Vozidlo'!Z49+'MA Fixní'!Z49</f>
        <v>0</v>
      </c>
      <c r="AA49" s="103">
        <f>'MA Výkon'!AA49+'MA Hodiny'!AA49+'MA Vozidlo'!AA49+'MA Fixní'!AA49</f>
        <v>0</v>
      </c>
      <c r="AB49" s="103">
        <f>'MA Výkon'!AB49+'MA Hodiny'!AB49+'MA Vozidlo'!AB49+'MA Fixní'!AB49</f>
        <v>0</v>
      </c>
      <c r="AC49" s="103">
        <f>'MA Výkon'!AC49+'MA Hodiny'!AC49+'MA Vozidlo'!AC49+'MA Fixní'!AC49</f>
        <v>0</v>
      </c>
      <c r="AD49" s="103">
        <f>'MA Výkon'!AD49+'MA Hodiny'!AD49+'MA Vozidlo'!AD49+'MA Fixní'!AD49</f>
        <v>0</v>
      </c>
      <c r="AE49" s="103">
        <f>'MA Výkon'!AE49+'MA Hodiny'!AE49+'MA Vozidlo'!AE49+'MA Fixní'!AE49</f>
        <v>0</v>
      </c>
      <c r="AF49" s="103">
        <f>'MA Výkon'!AF49+'MA Hodiny'!AF49+'MA Vozidlo'!AF49+'MA Fixní'!AF49</f>
        <v>0</v>
      </c>
      <c r="AG49" s="103">
        <f>'MA Výkon'!AG49+'MA Hodiny'!AG49+'MA Vozidlo'!AG49+'MA Fixní'!AG49</f>
        <v>0</v>
      </c>
      <c r="AH49" s="103">
        <f>'MA Výkon'!AH49+'MA Hodiny'!AH49+'MA Vozidlo'!AH49+'MA Fixní'!AH49</f>
        <v>0</v>
      </c>
      <c r="AI49" s="103">
        <f>'MA Výkon'!AI49+'MA Hodiny'!AI49+'MA Vozidlo'!AI49+'MA Fixní'!AI49</f>
        <v>0</v>
      </c>
      <c r="AJ49" s="103">
        <f>'MA Výkon'!AJ49+'MA Hodiny'!AJ49+'MA Vozidlo'!AJ49+'MA Fixní'!AJ49</f>
        <v>0</v>
      </c>
      <c r="AK49" s="85">
        <f>'MA Výkon'!AK49+'MA Hodiny'!AK49+'MA Vozidlo'!AK49+'MA Fixní'!AK49</f>
        <v>0</v>
      </c>
      <c r="AL49" s="107">
        <f t="shared" si="64"/>
        <v>0</v>
      </c>
      <c r="AM49" s="129">
        <f t="shared" si="62"/>
        <v>0</v>
      </c>
      <c r="AN49" s="888">
        <f t="shared" si="63"/>
        <v>0</v>
      </c>
      <c r="AO49" s="888">
        <f t="shared" ref="AO49" si="68">AO7</f>
        <v>0</v>
      </c>
      <c r="AP49" s="888">
        <f t="shared" si="63"/>
        <v>0</v>
      </c>
      <c r="AQ49" s="889">
        <f t="shared" si="63"/>
        <v>1</v>
      </c>
    </row>
    <row r="50" spans="1:43" x14ac:dyDescent="0.3">
      <c r="A50" s="4">
        <f t="shared" si="61"/>
        <v>5</v>
      </c>
      <c r="B50" s="45" t="str">
        <f t="shared" si="61"/>
        <v>Odpisy dlouhodobého majetku</v>
      </c>
      <c r="C50" s="64">
        <f t="shared" si="61"/>
        <v>5.0999999999999996</v>
      </c>
      <c r="D50" s="66" t="str">
        <f t="shared" si="61"/>
        <v>Vozidla</v>
      </c>
      <c r="E50" s="84">
        <f>'MA Výkon'!E50+'MA Hodiny'!E50+'MA Vozidlo'!E50+'MA Fixní'!E50</f>
        <v>0</v>
      </c>
      <c r="F50" s="103">
        <f>'MA Výkon'!F50+'MA Hodiny'!F50+'MA Vozidlo'!F50+'MA Fixní'!F50</f>
        <v>0</v>
      </c>
      <c r="G50" s="103">
        <f>'MA Výkon'!G50+'MA Hodiny'!G50+'MA Vozidlo'!G50+'MA Fixní'!G50</f>
        <v>0</v>
      </c>
      <c r="H50" s="103">
        <f>'MA Výkon'!H50+'MA Hodiny'!H50+'MA Vozidlo'!H50+'MA Fixní'!H50</f>
        <v>0</v>
      </c>
      <c r="I50" s="103">
        <f>'MA Výkon'!I50+'MA Hodiny'!I50+'MA Vozidlo'!I50+'MA Fixní'!I50</f>
        <v>0</v>
      </c>
      <c r="J50" s="103">
        <f>'MA Výkon'!J50+'MA Hodiny'!J50+'MA Vozidlo'!J50+'MA Fixní'!J50</f>
        <v>0</v>
      </c>
      <c r="K50" s="103">
        <f>'MA Výkon'!K50+'MA Hodiny'!K50+'MA Vozidlo'!K50+'MA Fixní'!K50</f>
        <v>0</v>
      </c>
      <c r="L50" s="103">
        <f>'MA Výkon'!L50+'MA Hodiny'!L50+'MA Vozidlo'!L50+'MA Fixní'!L50</f>
        <v>0</v>
      </c>
      <c r="M50" s="103">
        <f>'MA Výkon'!M50+'MA Hodiny'!M50+'MA Vozidlo'!M50+'MA Fixní'!M50</f>
        <v>0</v>
      </c>
      <c r="N50" s="103">
        <f>'MA Výkon'!N50+'MA Hodiny'!N50+'MA Vozidlo'!N50+'MA Fixní'!N50</f>
        <v>0</v>
      </c>
      <c r="O50" s="103">
        <f>'MA Výkon'!O50+'MA Hodiny'!O50+'MA Vozidlo'!O50+'MA Fixní'!O50</f>
        <v>0</v>
      </c>
      <c r="P50" s="103">
        <f>'MA Výkon'!P50+'MA Hodiny'!P50+'MA Vozidlo'!P50+'MA Fixní'!P50</f>
        <v>0</v>
      </c>
      <c r="Q50" s="103">
        <f>'MA Výkon'!Q50+'MA Hodiny'!Q50+'MA Vozidlo'!Q50+'MA Fixní'!Q50</f>
        <v>0</v>
      </c>
      <c r="R50" s="103">
        <f>'MA Výkon'!R50+'MA Hodiny'!R50+'MA Vozidlo'!R50+'MA Fixní'!R50</f>
        <v>0</v>
      </c>
      <c r="S50" s="103">
        <f>'MA Výkon'!S50+'MA Hodiny'!S50+'MA Vozidlo'!S50+'MA Fixní'!S50</f>
        <v>0</v>
      </c>
      <c r="T50" s="103">
        <f>'MA Výkon'!T50+'MA Hodiny'!T50+'MA Vozidlo'!T50+'MA Fixní'!T50</f>
        <v>0</v>
      </c>
      <c r="U50" s="103">
        <f>'MA Výkon'!U50+'MA Hodiny'!U50+'MA Vozidlo'!U50+'MA Fixní'!U50</f>
        <v>0</v>
      </c>
      <c r="V50" s="103">
        <f>'MA Výkon'!V50+'MA Hodiny'!V50+'MA Vozidlo'!V50+'MA Fixní'!V50</f>
        <v>0</v>
      </c>
      <c r="W50" s="103">
        <f>'MA Výkon'!W50+'MA Hodiny'!W50+'MA Vozidlo'!W50+'MA Fixní'!W50</f>
        <v>0</v>
      </c>
      <c r="X50" s="103">
        <f>'MA Výkon'!X50+'MA Hodiny'!X50+'MA Vozidlo'!X50+'MA Fixní'!X50</f>
        <v>0</v>
      </c>
      <c r="Y50" s="103">
        <f>'MA Výkon'!Y50+'MA Hodiny'!Y50+'MA Vozidlo'!Y50+'MA Fixní'!Y50</f>
        <v>0</v>
      </c>
      <c r="Z50" s="103">
        <f>'MA Výkon'!Z50+'MA Hodiny'!Z50+'MA Vozidlo'!Z50+'MA Fixní'!Z50</f>
        <v>0</v>
      </c>
      <c r="AA50" s="103">
        <f>'MA Výkon'!AA50+'MA Hodiny'!AA50+'MA Vozidlo'!AA50+'MA Fixní'!AA50</f>
        <v>0</v>
      </c>
      <c r="AB50" s="103">
        <f>'MA Výkon'!AB50+'MA Hodiny'!AB50+'MA Vozidlo'!AB50+'MA Fixní'!AB50</f>
        <v>0</v>
      </c>
      <c r="AC50" s="103">
        <f>'MA Výkon'!AC50+'MA Hodiny'!AC50+'MA Vozidlo'!AC50+'MA Fixní'!AC50</f>
        <v>0</v>
      </c>
      <c r="AD50" s="103">
        <f>'MA Výkon'!AD50+'MA Hodiny'!AD50+'MA Vozidlo'!AD50+'MA Fixní'!AD50</f>
        <v>0</v>
      </c>
      <c r="AE50" s="103">
        <f>'MA Výkon'!AE50+'MA Hodiny'!AE50+'MA Vozidlo'!AE50+'MA Fixní'!AE50</f>
        <v>0</v>
      </c>
      <c r="AF50" s="103">
        <f>'MA Výkon'!AF50+'MA Hodiny'!AF50+'MA Vozidlo'!AF50+'MA Fixní'!AF50</f>
        <v>0</v>
      </c>
      <c r="AG50" s="103">
        <f>'MA Výkon'!AG50+'MA Hodiny'!AG50+'MA Vozidlo'!AG50+'MA Fixní'!AG50</f>
        <v>0</v>
      </c>
      <c r="AH50" s="103">
        <f>'MA Výkon'!AH50+'MA Hodiny'!AH50+'MA Vozidlo'!AH50+'MA Fixní'!AH50</f>
        <v>0</v>
      </c>
      <c r="AI50" s="103">
        <f>'MA Výkon'!AI50+'MA Hodiny'!AI50+'MA Vozidlo'!AI50+'MA Fixní'!AI50</f>
        <v>0</v>
      </c>
      <c r="AJ50" s="103">
        <f>'MA Výkon'!AJ50+'MA Hodiny'!AJ50+'MA Vozidlo'!AJ50+'MA Fixní'!AJ50</f>
        <v>0</v>
      </c>
      <c r="AK50" s="85">
        <f>'MA Výkon'!AK50+'MA Hodiny'!AK50+'MA Vozidlo'!AK50+'MA Fixní'!AK50</f>
        <v>0</v>
      </c>
      <c r="AL50" s="107">
        <f t="shared" si="64"/>
        <v>0</v>
      </c>
      <c r="AM50" s="129">
        <f t="shared" si="62"/>
        <v>0</v>
      </c>
      <c r="AN50" s="888">
        <f t="shared" si="63"/>
        <v>0</v>
      </c>
      <c r="AO50" s="888">
        <f t="shared" ref="AO50" si="69">AO8</f>
        <v>0</v>
      </c>
      <c r="AP50" s="888">
        <f t="shared" si="63"/>
        <v>1</v>
      </c>
      <c r="AQ50" s="889">
        <f t="shared" si="63"/>
        <v>0</v>
      </c>
    </row>
    <row r="51" spans="1:43" x14ac:dyDescent="0.3">
      <c r="A51" s="4" t="str">
        <f t="shared" si="61"/>
        <v/>
      </c>
      <c r="B51" s="45" t="str">
        <f t="shared" si="61"/>
        <v/>
      </c>
      <c r="C51" s="64">
        <f t="shared" si="61"/>
        <v>5.2</v>
      </c>
      <c r="D51" s="66" t="str">
        <f t="shared" si="61"/>
        <v>Ostatní</v>
      </c>
      <c r="E51" s="84">
        <f>'MA Výkon'!E51+'MA Hodiny'!E51+'MA Vozidlo'!E51+'MA Fixní'!E51</f>
        <v>0</v>
      </c>
      <c r="F51" s="103">
        <f>'MA Výkon'!F51+'MA Hodiny'!F51+'MA Vozidlo'!F51+'MA Fixní'!F51</f>
        <v>0</v>
      </c>
      <c r="G51" s="103">
        <f>'MA Výkon'!G51+'MA Hodiny'!G51+'MA Vozidlo'!G51+'MA Fixní'!G51</f>
        <v>0</v>
      </c>
      <c r="H51" s="103">
        <f>'MA Výkon'!H51+'MA Hodiny'!H51+'MA Vozidlo'!H51+'MA Fixní'!H51</f>
        <v>0</v>
      </c>
      <c r="I51" s="103">
        <f>'MA Výkon'!I51+'MA Hodiny'!I51+'MA Vozidlo'!I51+'MA Fixní'!I51</f>
        <v>0</v>
      </c>
      <c r="J51" s="103">
        <f>'MA Výkon'!J51+'MA Hodiny'!J51+'MA Vozidlo'!J51+'MA Fixní'!J51</f>
        <v>0</v>
      </c>
      <c r="K51" s="103">
        <f>'MA Výkon'!K51+'MA Hodiny'!K51+'MA Vozidlo'!K51+'MA Fixní'!K51</f>
        <v>0</v>
      </c>
      <c r="L51" s="103">
        <f>'MA Výkon'!L51+'MA Hodiny'!L51+'MA Vozidlo'!L51+'MA Fixní'!L51</f>
        <v>0</v>
      </c>
      <c r="M51" s="103">
        <f>'MA Výkon'!M51+'MA Hodiny'!M51+'MA Vozidlo'!M51+'MA Fixní'!M51</f>
        <v>0</v>
      </c>
      <c r="N51" s="103">
        <f>'MA Výkon'!N51+'MA Hodiny'!N51+'MA Vozidlo'!N51+'MA Fixní'!N51</f>
        <v>0</v>
      </c>
      <c r="O51" s="103">
        <f>'MA Výkon'!O51+'MA Hodiny'!O51+'MA Vozidlo'!O51+'MA Fixní'!O51</f>
        <v>0</v>
      </c>
      <c r="P51" s="103">
        <f>'MA Výkon'!P51+'MA Hodiny'!P51+'MA Vozidlo'!P51+'MA Fixní'!P51</f>
        <v>0</v>
      </c>
      <c r="Q51" s="103">
        <f>'MA Výkon'!Q51+'MA Hodiny'!Q51+'MA Vozidlo'!Q51+'MA Fixní'!Q51</f>
        <v>0</v>
      </c>
      <c r="R51" s="103">
        <f>'MA Výkon'!R51+'MA Hodiny'!R51+'MA Vozidlo'!R51+'MA Fixní'!R51</f>
        <v>0</v>
      </c>
      <c r="S51" s="103">
        <f>'MA Výkon'!S51+'MA Hodiny'!S51+'MA Vozidlo'!S51+'MA Fixní'!S51</f>
        <v>0</v>
      </c>
      <c r="T51" s="103">
        <f>'MA Výkon'!T51+'MA Hodiny'!T51+'MA Vozidlo'!T51+'MA Fixní'!T51</f>
        <v>0</v>
      </c>
      <c r="U51" s="103">
        <f>'MA Výkon'!U51+'MA Hodiny'!U51+'MA Vozidlo'!U51+'MA Fixní'!U51</f>
        <v>0</v>
      </c>
      <c r="V51" s="103">
        <f>'MA Výkon'!V51+'MA Hodiny'!V51+'MA Vozidlo'!V51+'MA Fixní'!V51</f>
        <v>0</v>
      </c>
      <c r="W51" s="103">
        <f>'MA Výkon'!W51+'MA Hodiny'!W51+'MA Vozidlo'!W51+'MA Fixní'!W51</f>
        <v>0</v>
      </c>
      <c r="X51" s="103">
        <f>'MA Výkon'!X51+'MA Hodiny'!X51+'MA Vozidlo'!X51+'MA Fixní'!X51</f>
        <v>0</v>
      </c>
      <c r="Y51" s="103">
        <f>'MA Výkon'!Y51+'MA Hodiny'!Y51+'MA Vozidlo'!Y51+'MA Fixní'!Y51</f>
        <v>0</v>
      </c>
      <c r="Z51" s="103">
        <f>'MA Výkon'!Z51+'MA Hodiny'!Z51+'MA Vozidlo'!Z51+'MA Fixní'!Z51</f>
        <v>0</v>
      </c>
      <c r="AA51" s="103">
        <f>'MA Výkon'!AA51+'MA Hodiny'!AA51+'MA Vozidlo'!AA51+'MA Fixní'!AA51</f>
        <v>0</v>
      </c>
      <c r="AB51" s="103">
        <f>'MA Výkon'!AB51+'MA Hodiny'!AB51+'MA Vozidlo'!AB51+'MA Fixní'!AB51</f>
        <v>0</v>
      </c>
      <c r="AC51" s="103">
        <f>'MA Výkon'!AC51+'MA Hodiny'!AC51+'MA Vozidlo'!AC51+'MA Fixní'!AC51</f>
        <v>0</v>
      </c>
      <c r="AD51" s="103">
        <f>'MA Výkon'!AD51+'MA Hodiny'!AD51+'MA Vozidlo'!AD51+'MA Fixní'!AD51</f>
        <v>0</v>
      </c>
      <c r="AE51" s="103">
        <f>'MA Výkon'!AE51+'MA Hodiny'!AE51+'MA Vozidlo'!AE51+'MA Fixní'!AE51</f>
        <v>0</v>
      </c>
      <c r="AF51" s="103">
        <f>'MA Výkon'!AF51+'MA Hodiny'!AF51+'MA Vozidlo'!AF51+'MA Fixní'!AF51</f>
        <v>0</v>
      </c>
      <c r="AG51" s="103">
        <f>'MA Výkon'!AG51+'MA Hodiny'!AG51+'MA Vozidlo'!AG51+'MA Fixní'!AG51</f>
        <v>0</v>
      </c>
      <c r="AH51" s="103">
        <f>'MA Výkon'!AH51+'MA Hodiny'!AH51+'MA Vozidlo'!AH51+'MA Fixní'!AH51</f>
        <v>0</v>
      </c>
      <c r="AI51" s="103">
        <f>'MA Výkon'!AI51+'MA Hodiny'!AI51+'MA Vozidlo'!AI51+'MA Fixní'!AI51</f>
        <v>0</v>
      </c>
      <c r="AJ51" s="103">
        <f>'MA Výkon'!AJ51+'MA Hodiny'!AJ51+'MA Vozidlo'!AJ51+'MA Fixní'!AJ51</f>
        <v>0</v>
      </c>
      <c r="AK51" s="85">
        <f>'MA Výkon'!AK51+'MA Hodiny'!AK51+'MA Vozidlo'!AK51+'MA Fixní'!AK51</f>
        <v>0</v>
      </c>
      <c r="AL51" s="107">
        <f t="shared" si="64"/>
        <v>0</v>
      </c>
      <c r="AM51" s="129">
        <f t="shared" si="62"/>
        <v>0</v>
      </c>
      <c r="AN51" s="888">
        <f t="shared" si="63"/>
        <v>0</v>
      </c>
      <c r="AO51" s="888">
        <f t="shared" ref="AO51" si="70">AO9</f>
        <v>0</v>
      </c>
      <c r="AP51" s="888">
        <f t="shared" si="63"/>
        <v>0</v>
      </c>
      <c r="AQ51" s="889">
        <f t="shared" si="63"/>
        <v>1</v>
      </c>
    </row>
    <row r="52" spans="1:43" x14ac:dyDescent="0.3">
      <c r="A52" s="4">
        <f t="shared" si="61"/>
        <v>6</v>
      </c>
      <c r="B52" s="45" t="str">
        <f t="shared" si="61"/>
        <v>Pronájem a leasing vozidel</v>
      </c>
      <c r="C52" s="64" t="str">
        <f t="shared" si="61"/>
        <v/>
      </c>
      <c r="D52" s="65" t="str">
        <f t="shared" si="61"/>
        <v/>
      </c>
      <c r="E52" s="84">
        <f>'MA Výkon'!E52+'MA Hodiny'!E52+'MA Vozidlo'!E52+'MA Fixní'!E52</f>
        <v>0</v>
      </c>
      <c r="F52" s="103">
        <f>'MA Výkon'!F52+'MA Hodiny'!F52+'MA Vozidlo'!F52+'MA Fixní'!F52</f>
        <v>0</v>
      </c>
      <c r="G52" s="103">
        <f>'MA Výkon'!G52+'MA Hodiny'!G52+'MA Vozidlo'!G52+'MA Fixní'!G52</f>
        <v>0</v>
      </c>
      <c r="H52" s="103">
        <f>'MA Výkon'!H52+'MA Hodiny'!H52+'MA Vozidlo'!H52+'MA Fixní'!H52</f>
        <v>0</v>
      </c>
      <c r="I52" s="103">
        <f>'MA Výkon'!I52+'MA Hodiny'!I52+'MA Vozidlo'!I52+'MA Fixní'!I52</f>
        <v>0</v>
      </c>
      <c r="J52" s="103">
        <f>'MA Výkon'!J52+'MA Hodiny'!J52+'MA Vozidlo'!J52+'MA Fixní'!J52</f>
        <v>0</v>
      </c>
      <c r="K52" s="103">
        <f>'MA Výkon'!K52+'MA Hodiny'!K52+'MA Vozidlo'!K52+'MA Fixní'!K52</f>
        <v>0</v>
      </c>
      <c r="L52" s="103">
        <f>'MA Výkon'!L52+'MA Hodiny'!L52+'MA Vozidlo'!L52+'MA Fixní'!L52</f>
        <v>0</v>
      </c>
      <c r="M52" s="103">
        <f>'MA Výkon'!M52+'MA Hodiny'!M52+'MA Vozidlo'!M52+'MA Fixní'!M52</f>
        <v>0</v>
      </c>
      <c r="N52" s="103">
        <f>'MA Výkon'!N52+'MA Hodiny'!N52+'MA Vozidlo'!N52+'MA Fixní'!N52</f>
        <v>0</v>
      </c>
      <c r="O52" s="103">
        <f>'MA Výkon'!O52+'MA Hodiny'!O52+'MA Vozidlo'!O52+'MA Fixní'!O52</f>
        <v>0</v>
      </c>
      <c r="P52" s="103">
        <f>'MA Výkon'!P52+'MA Hodiny'!P52+'MA Vozidlo'!P52+'MA Fixní'!P52</f>
        <v>0</v>
      </c>
      <c r="Q52" s="103">
        <f>'MA Výkon'!Q52+'MA Hodiny'!Q52+'MA Vozidlo'!Q52+'MA Fixní'!Q52</f>
        <v>0</v>
      </c>
      <c r="R52" s="103">
        <f>'MA Výkon'!R52+'MA Hodiny'!R52+'MA Vozidlo'!R52+'MA Fixní'!R52</f>
        <v>0</v>
      </c>
      <c r="S52" s="103">
        <f>'MA Výkon'!S52+'MA Hodiny'!S52+'MA Vozidlo'!S52+'MA Fixní'!S52</f>
        <v>0</v>
      </c>
      <c r="T52" s="103">
        <f>'MA Výkon'!T52+'MA Hodiny'!T52+'MA Vozidlo'!T52+'MA Fixní'!T52</f>
        <v>0</v>
      </c>
      <c r="U52" s="103">
        <f>'MA Výkon'!U52+'MA Hodiny'!U52+'MA Vozidlo'!U52+'MA Fixní'!U52</f>
        <v>0</v>
      </c>
      <c r="V52" s="103">
        <f>'MA Výkon'!V52+'MA Hodiny'!V52+'MA Vozidlo'!V52+'MA Fixní'!V52</f>
        <v>0</v>
      </c>
      <c r="W52" s="103">
        <f>'MA Výkon'!W52+'MA Hodiny'!W52+'MA Vozidlo'!W52+'MA Fixní'!W52</f>
        <v>0</v>
      </c>
      <c r="X52" s="103">
        <f>'MA Výkon'!X52+'MA Hodiny'!X52+'MA Vozidlo'!X52+'MA Fixní'!X52</f>
        <v>0</v>
      </c>
      <c r="Y52" s="103">
        <f>'MA Výkon'!Y52+'MA Hodiny'!Y52+'MA Vozidlo'!Y52+'MA Fixní'!Y52</f>
        <v>0</v>
      </c>
      <c r="Z52" s="103">
        <f>'MA Výkon'!Z52+'MA Hodiny'!Z52+'MA Vozidlo'!Z52+'MA Fixní'!Z52</f>
        <v>0</v>
      </c>
      <c r="AA52" s="103">
        <f>'MA Výkon'!AA52+'MA Hodiny'!AA52+'MA Vozidlo'!AA52+'MA Fixní'!AA52</f>
        <v>0</v>
      </c>
      <c r="AB52" s="103">
        <f>'MA Výkon'!AB52+'MA Hodiny'!AB52+'MA Vozidlo'!AB52+'MA Fixní'!AB52</f>
        <v>0</v>
      </c>
      <c r="AC52" s="103">
        <f>'MA Výkon'!AC52+'MA Hodiny'!AC52+'MA Vozidlo'!AC52+'MA Fixní'!AC52</f>
        <v>0</v>
      </c>
      <c r="AD52" s="103">
        <f>'MA Výkon'!AD52+'MA Hodiny'!AD52+'MA Vozidlo'!AD52+'MA Fixní'!AD52</f>
        <v>0</v>
      </c>
      <c r="AE52" s="103">
        <f>'MA Výkon'!AE52+'MA Hodiny'!AE52+'MA Vozidlo'!AE52+'MA Fixní'!AE52</f>
        <v>0</v>
      </c>
      <c r="AF52" s="103">
        <f>'MA Výkon'!AF52+'MA Hodiny'!AF52+'MA Vozidlo'!AF52+'MA Fixní'!AF52</f>
        <v>0</v>
      </c>
      <c r="AG52" s="103">
        <f>'MA Výkon'!AG52+'MA Hodiny'!AG52+'MA Vozidlo'!AG52+'MA Fixní'!AG52</f>
        <v>0</v>
      </c>
      <c r="AH52" s="103">
        <f>'MA Výkon'!AH52+'MA Hodiny'!AH52+'MA Vozidlo'!AH52+'MA Fixní'!AH52</f>
        <v>0</v>
      </c>
      <c r="AI52" s="103">
        <f>'MA Výkon'!AI52+'MA Hodiny'!AI52+'MA Vozidlo'!AI52+'MA Fixní'!AI52</f>
        <v>0</v>
      </c>
      <c r="AJ52" s="103">
        <f>'MA Výkon'!AJ52+'MA Hodiny'!AJ52+'MA Vozidlo'!AJ52+'MA Fixní'!AJ52</f>
        <v>0</v>
      </c>
      <c r="AK52" s="85">
        <f>'MA Výkon'!AK52+'MA Hodiny'!AK52+'MA Vozidlo'!AK52+'MA Fixní'!AK52</f>
        <v>0</v>
      </c>
      <c r="AL52" s="107">
        <f t="shared" si="64"/>
        <v>0</v>
      </c>
      <c r="AM52" s="129">
        <f t="shared" si="62"/>
        <v>0</v>
      </c>
      <c r="AN52" s="888">
        <f t="shared" si="63"/>
        <v>0</v>
      </c>
      <c r="AO52" s="888">
        <f t="shared" ref="AO52" si="71">AO10</f>
        <v>0</v>
      </c>
      <c r="AP52" s="888">
        <f t="shared" si="63"/>
        <v>1</v>
      </c>
      <c r="AQ52" s="889">
        <f t="shared" si="63"/>
        <v>0</v>
      </c>
    </row>
    <row r="53" spans="1:43" x14ac:dyDescent="0.3">
      <c r="A53" s="4">
        <f t="shared" si="61"/>
        <v>7</v>
      </c>
      <c r="B53" s="45" t="str">
        <f t="shared" si="61"/>
        <v>Mzdové náklady</v>
      </c>
      <c r="C53" s="64">
        <f t="shared" si="61"/>
        <v>7.1</v>
      </c>
      <c r="D53" s="65" t="str">
        <f t="shared" si="61"/>
        <v>Vlaková četa</v>
      </c>
      <c r="E53" s="84">
        <f>'MA Výkon'!E53+'MA Hodiny'!E53+'MA Vozidlo'!E53+'MA Fixní'!E53</f>
        <v>0</v>
      </c>
      <c r="F53" s="103">
        <f>'MA Výkon'!F53+'MA Hodiny'!F53+'MA Vozidlo'!F53+'MA Fixní'!F53</f>
        <v>0</v>
      </c>
      <c r="G53" s="103">
        <f>'MA Výkon'!G53+'MA Hodiny'!G53+'MA Vozidlo'!G53+'MA Fixní'!G53</f>
        <v>0</v>
      </c>
      <c r="H53" s="103">
        <f>'MA Výkon'!H53+'MA Hodiny'!H53+'MA Vozidlo'!H53+'MA Fixní'!H53</f>
        <v>0</v>
      </c>
      <c r="I53" s="103">
        <f>'MA Výkon'!I53+'MA Hodiny'!I53+'MA Vozidlo'!I53+'MA Fixní'!I53</f>
        <v>0</v>
      </c>
      <c r="J53" s="103">
        <f>'MA Výkon'!J53+'MA Hodiny'!J53+'MA Vozidlo'!J53+'MA Fixní'!J53</f>
        <v>0</v>
      </c>
      <c r="K53" s="103">
        <f>'MA Výkon'!K53+'MA Hodiny'!K53+'MA Vozidlo'!K53+'MA Fixní'!K53</f>
        <v>0</v>
      </c>
      <c r="L53" s="103">
        <f>'MA Výkon'!L53+'MA Hodiny'!L53+'MA Vozidlo'!L53+'MA Fixní'!L53</f>
        <v>0</v>
      </c>
      <c r="M53" s="103">
        <f>'MA Výkon'!M53+'MA Hodiny'!M53+'MA Vozidlo'!M53+'MA Fixní'!M53</f>
        <v>0</v>
      </c>
      <c r="N53" s="103">
        <f>'MA Výkon'!N53+'MA Hodiny'!N53+'MA Vozidlo'!N53+'MA Fixní'!N53</f>
        <v>0</v>
      </c>
      <c r="O53" s="103">
        <f>'MA Výkon'!O53+'MA Hodiny'!O53+'MA Vozidlo'!O53+'MA Fixní'!O53</f>
        <v>0</v>
      </c>
      <c r="P53" s="103">
        <f>'MA Výkon'!P53+'MA Hodiny'!P53+'MA Vozidlo'!P53+'MA Fixní'!P53</f>
        <v>0</v>
      </c>
      <c r="Q53" s="103">
        <f>'MA Výkon'!Q53+'MA Hodiny'!Q53+'MA Vozidlo'!Q53+'MA Fixní'!Q53</f>
        <v>0</v>
      </c>
      <c r="R53" s="103">
        <f>'MA Výkon'!R53+'MA Hodiny'!R53+'MA Vozidlo'!R53+'MA Fixní'!R53</f>
        <v>0</v>
      </c>
      <c r="S53" s="103">
        <f>'MA Výkon'!S53+'MA Hodiny'!S53+'MA Vozidlo'!S53+'MA Fixní'!S53</f>
        <v>0</v>
      </c>
      <c r="T53" s="103">
        <f>'MA Výkon'!T53+'MA Hodiny'!T53+'MA Vozidlo'!T53+'MA Fixní'!T53</f>
        <v>0</v>
      </c>
      <c r="U53" s="103">
        <f>'MA Výkon'!U53+'MA Hodiny'!U53+'MA Vozidlo'!U53+'MA Fixní'!U53</f>
        <v>0</v>
      </c>
      <c r="V53" s="103">
        <f>'MA Výkon'!V53+'MA Hodiny'!V53+'MA Vozidlo'!V53+'MA Fixní'!V53</f>
        <v>0</v>
      </c>
      <c r="W53" s="103">
        <f>'MA Výkon'!W53+'MA Hodiny'!W53+'MA Vozidlo'!W53+'MA Fixní'!W53</f>
        <v>0</v>
      </c>
      <c r="X53" s="103">
        <f>'MA Výkon'!X53+'MA Hodiny'!X53+'MA Vozidlo'!X53+'MA Fixní'!X53</f>
        <v>0</v>
      </c>
      <c r="Y53" s="103">
        <f>'MA Výkon'!Y53+'MA Hodiny'!Y53+'MA Vozidlo'!Y53+'MA Fixní'!Y53</f>
        <v>0</v>
      </c>
      <c r="Z53" s="103">
        <f>'MA Výkon'!Z53+'MA Hodiny'!Z53+'MA Vozidlo'!Z53+'MA Fixní'!Z53</f>
        <v>0</v>
      </c>
      <c r="AA53" s="103">
        <f>'MA Výkon'!AA53+'MA Hodiny'!AA53+'MA Vozidlo'!AA53+'MA Fixní'!AA53</f>
        <v>0</v>
      </c>
      <c r="AB53" s="103">
        <f>'MA Výkon'!AB53+'MA Hodiny'!AB53+'MA Vozidlo'!AB53+'MA Fixní'!AB53</f>
        <v>0</v>
      </c>
      <c r="AC53" s="103">
        <f>'MA Výkon'!AC53+'MA Hodiny'!AC53+'MA Vozidlo'!AC53+'MA Fixní'!AC53</f>
        <v>0</v>
      </c>
      <c r="AD53" s="103">
        <f>'MA Výkon'!AD53+'MA Hodiny'!AD53+'MA Vozidlo'!AD53+'MA Fixní'!AD53</f>
        <v>0</v>
      </c>
      <c r="AE53" s="103">
        <f>'MA Výkon'!AE53+'MA Hodiny'!AE53+'MA Vozidlo'!AE53+'MA Fixní'!AE53</f>
        <v>0</v>
      </c>
      <c r="AF53" s="103">
        <f>'MA Výkon'!AF53+'MA Hodiny'!AF53+'MA Vozidlo'!AF53+'MA Fixní'!AF53</f>
        <v>0</v>
      </c>
      <c r="AG53" s="103">
        <f>'MA Výkon'!AG53+'MA Hodiny'!AG53+'MA Vozidlo'!AG53+'MA Fixní'!AG53</f>
        <v>0</v>
      </c>
      <c r="AH53" s="103">
        <f>'MA Výkon'!AH53+'MA Hodiny'!AH53+'MA Vozidlo'!AH53+'MA Fixní'!AH53</f>
        <v>0</v>
      </c>
      <c r="AI53" s="103">
        <f>'MA Výkon'!AI53+'MA Hodiny'!AI53+'MA Vozidlo'!AI53+'MA Fixní'!AI53</f>
        <v>0</v>
      </c>
      <c r="AJ53" s="103">
        <f>'MA Výkon'!AJ53+'MA Hodiny'!AJ53+'MA Vozidlo'!AJ53+'MA Fixní'!AJ53</f>
        <v>0</v>
      </c>
      <c r="AK53" s="85">
        <f>'MA Výkon'!AK53+'MA Hodiny'!AK53+'MA Vozidlo'!AK53+'MA Fixní'!AK53</f>
        <v>0</v>
      </c>
      <c r="AL53" s="107">
        <f t="shared" si="64"/>
        <v>0</v>
      </c>
      <c r="AM53" s="129">
        <f t="shared" si="62"/>
        <v>0</v>
      </c>
      <c r="AN53" s="888">
        <f t="shared" si="63"/>
        <v>0</v>
      </c>
      <c r="AO53" s="888">
        <f t="shared" ref="AO53" si="72">AO11</f>
        <v>0</v>
      </c>
      <c r="AP53" s="888">
        <f t="shared" si="63"/>
        <v>0</v>
      </c>
      <c r="AQ53" s="889">
        <f t="shared" si="63"/>
        <v>1</v>
      </c>
    </row>
    <row r="54" spans="1:43" x14ac:dyDescent="0.3">
      <c r="A54" s="4" t="str">
        <f t="shared" si="61"/>
        <v/>
      </c>
      <c r="B54" s="45" t="str">
        <f t="shared" si="61"/>
        <v/>
      </c>
      <c r="C54" s="64" t="str">
        <f t="shared" si="61"/>
        <v>7.2</v>
      </c>
      <c r="D54" s="65" t="str">
        <f t="shared" si="61"/>
        <v>Strojvedoucí</v>
      </c>
      <c r="E54" s="84">
        <f>'MA Výkon'!E54+'MA Hodiny'!E54+'MA Vozidlo'!E54+'MA Fixní'!E54</f>
        <v>0</v>
      </c>
      <c r="F54" s="103">
        <f>'MA Výkon'!F54+'MA Hodiny'!F54+'MA Vozidlo'!F54+'MA Fixní'!F54</f>
        <v>0</v>
      </c>
      <c r="G54" s="103">
        <f>'MA Výkon'!G54+'MA Hodiny'!G54+'MA Vozidlo'!G54+'MA Fixní'!G54</f>
        <v>0</v>
      </c>
      <c r="H54" s="103">
        <f>'MA Výkon'!H54+'MA Hodiny'!H54+'MA Vozidlo'!H54+'MA Fixní'!H54</f>
        <v>0</v>
      </c>
      <c r="I54" s="103">
        <f>'MA Výkon'!I54+'MA Hodiny'!I54+'MA Vozidlo'!I54+'MA Fixní'!I54</f>
        <v>0</v>
      </c>
      <c r="J54" s="103">
        <f>'MA Výkon'!J54+'MA Hodiny'!J54+'MA Vozidlo'!J54+'MA Fixní'!J54</f>
        <v>0</v>
      </c>
      <c r="K54" s="103">
        <f>'MA Výkon'!K54+'MA Hodiny'!K54+'MA Vozidlo'!K54+'MA Fixní'!K54</f>
        <v>0</v>
      </c>
      <c r="L54" s="103">
        <f>'MA Výkon'!L54+'MA Hodiny'!L54+'MA Vozidlo'!L54+'MA Fixní'!L54</f>
        <v>0</v>
      </c>
      <c r="M54" s="103">
        <f>'MA Výkon'!M54+'MA Hodiny'!M54+'MA Vozidlo'!M54+'MA Fixní'!M54</f>
        <v>0</v>
      </c>
      <c r="N54" s="103">
        <f>'MA Výkon'!N54+'MA Hodiny'!N54+'MA Vozidlo'!N54+'MA Fixní'!N54</f>
        <v>0</v>
      </c>
      <c r="O54" s="103">
        <f>'MA Výkon'!O54+'MA Hodiny'!O54+'MA Vozidlo'!O54+'MA Fixní'!O54</f>
        <v>0</v>
      </c>
      <c r="P54" s="103">
        <f>'MA Výkon'!P54+'MA Hodiny'!P54+'MA Vozidlo'!P54+'MA Fixní'!P54</f>
        <v>0</v>
      </c>
      <c r="Q54" s="103">
        <f>'MA Výkon'!Q54+'MA Hodiny'!Q54+'MA Vozidlo'!Q54+'MA Fixní'!Q54</f>
        <v>0</v>
      </c>
      <c r="R54" s="103">
        <f>'MA Výkon'!R54+'MA Hodiny'!R54+'MA Vozidlo'!R54+'MA Fixní'!R54</f>
        <v>0</v>
      </c>
      <c r="S54" s="103">
        <f>'MA Výkon'!S54+'MA Hodiny'!S54+'MA Vozidlo'!S54+'MA Fixní'!S54</f>
        <v>0</v>
      </c>
      <c r="T54" s="103">
        <f>'MA Výkon'!T54+'MA Hodiny'!T54+'MA Vozidlo'!T54+'MA Fixní'!T54</f>
        <v>0</v>
      </c>
      <c r="U54" s="103">
        <f>'MA Výkon'!U54+'MA Hodiny'!U54+'MA Vozidlo'!U54+'MA Fixní'!U54</f>
        <v>0</v>
      </c>
      <c r="V54" s="103">
        <f>'MA Výkon'!V54+'MA Hodiny'!V54+'MA Vozidlo'!V54+'MA Fixní'!V54</f>
        <v>0</v>
      </c>
      <c r="W54" s="103">
        <f>'MA Výkon'!W54+'MA Hodiny'!W54+'MA Vozidlo'!W54+'MA Fixní'!W54</f>
        <v>0</v>
      </c>
      <c r="X54" s="103">
        <f>'MA Výkon'!X54+'MA Hodiny'!X54+'MA Vozidlo'!X54+'MA Fixní'!X54</f>
        <v>0</v>
      </c>
      <c r="Y54" s="103">
        <f>'MA Výkon'!Y54+'MA Hodiny'!Y54+'MA Vozidlo'!Y54+'MA Fixní'!Y54</f>
        <v>0</v>
      </c>
      <c r="Z54" s="103">
        <f>'MA Výkon'!Z54+'MA Hodiny'!Z54+'MA Vozidlo'!Z54+'MA Fixní'!Z54</f>
        <v>0</v>
      </c>
      <c r="AA54" s="103">
        <f>'MA Výkon'!AA54+'MA Hodiny'!AA54+'MA Vozidlo'!AA54+'MA Fixní'!AA54</f>
        <v>0</v>
      </c>
      <c r="AB54" s="103">
        <f>'MA Výkon'!AB54+'MA Hodiny'!AB54+'MA Vozidlo'!AB54+'MA Fixní'!AB54</f>
        <v>0</v>
      </c>
      <c r="AC54" s="103">
        <f>'MA Výkon'!AC54+'MA Hodiny'!AC54+'MA Vozidlo'!AC54+'MA Fixní'!AC54</f>
        <v>0</v>
      </c>
      <c r="AD54" s="103">
        <f>'MA Výkon'!AD54+'MA Hodiny'!AD54+'MA Vozidlo'!AD54+'MA Fixní'!AD54</f>
        <v>0</v>
      </c>
      <c r="AE54" s="103">
        <f>'MA Výkon'!AE54+'MA Hodiny'!AE54+'MA Vozidlo'!AE54+'MA Fixní'!AE54</f>
        <v>0</v>
      </c>
      <c r="AF54" s="103">
        <f>'MA Výkon'!AF54+'MA Hodiny'!AF54+'MA Vozidlo'!AF54+'MA Fixní'!AF54</f>
        <v>0</v>
      </c>
      <c r="AG54" s="103">
        <f>'MA Výkon'!AG54+'MA Hodiny'!AG54+'MA Vozidlo'!AG54+'MA Fixní'!AG54</f>
        <v>0</v>
      </c>
      <c r="AH54" s="103">
        <f>'MA Výkon'!AH54+'MA Hodiny'!AH54+'MA Vozidlo'!AH54+'MA Fixní'!AH54</f>
        <v>0</v>
      </c>
      <c r="AI54" s="103">
        <f>'MA Výkon'!AI54+'MA Hodiny'!AI54+'MA Vozidlo'!AI54+'MA Fixní'!AI54</f>
        <v>0</v>
      </c>
      <c r="AJ54" s="103">
        <f>'MA Výkon'!AJ54+'MA Hodiny'!AJ54+'MA Vozidlo'!AJ54+'MA Fixní'!AJ54</f>
        <v>0</v>
      </c>
      <c r="AK54" s="85">
        <f>'MA Výkon'!AK54+'MA Hodiny'!AK54+'MA Vozidlo'!AK54+'MA Fixní'!AK54</f>
        <v>0</v>
      </c>
      <c r="AL54" s="107">
        <f t="shared" si="64"/>
        <v>0</v>
      </c>
      <c r="AM54" s="129">
        <f t="shared" si="62"/>
        <v>0</v>
      </c>
      <c r="AN54" s="888">
        <f t="shared" si="63"/>
        <v>0</v>
      </c>
      <c r="AO54" s="888">
        <f t="shared" ref="AO54" si="73">AO12</f>
        <v>0</v>
      </c>
      <c r="AP54" s="888">
        <f t="shared" si="63"/>
        <v>0</v>
      </c>
      <c r="AQ54" s="889">
        <f t="shared" si="63"/>
        <v>1</v>
      </c>
    </row>
    <row r="55" spans="1:43" x14ac:dyDescent="0.3">
      <c r="A55" s="4" t="str">
        <f t="shared" si="61"/>
        <v/>
      </c>
      <c r="B55" s="45" t="str">
        <f t="shared" si="61"/>
        <v/>
      </c>
      <c r="C55" s="64" t="str">
        <f t="shared" si="61"/>
        <v>7.3</v>
      </c>
      <c r="D55" s="65" t="str">
        <f t="shared" si="61"/>
        <v>Pokladní</v>
      </c>
      <c r="E55" s="84">
        <f>'MA Výkon'!E55+'MA Hodiny'!E55+'MA Vozidlo'!E55+'MA Fixní'!E55</f>
        <v>0</v>
      </c>
      <c r="F55" s="103">
        <f>'MA Výkon'!F55+'MA Hodiny'!F55+'MA Vozidlo'!F55+'MA Fixní'!F55</f>
        <v>0</v>
      </c>
      <c r="G55" s="103">
        <f>'MA Výkon'!G55+'MA Hodiny'!G55+'MA Vozidlo'!G55+'MA Fixní'!G55</f>
        <v>0</v>
      </c>
      <c r="H55" s="103">
        <f>'MA Výkon'!H55+'MA Hodiny'!H55+'MA Vozidlo'!H55+'MA Fixní'!H55</f>
        <v>0</v>
      </c>
      <c r="I55" s="103">
        <f>'MA Výkon'!I55+'MA Hodiny'!I55+'MA Vozidlo'!I55+'MA Fixní'!I55</f>
        <v>0</v>
      </c>
      <c r="J55" s="103">
        <f>'MA Výkon'!J55+'MA Hodiny'!J55+'MA Vozidlo'!J55+'MA Fixní'!J55</f>
        <v>0</v>
      </c>
      <c r="K55" s="103">
        <f>'MA Výkon'!K55+'MA Hodiny'!K55+'MA Vozidlo'!K55+'MA Fixní'!K55</f>
        <v>0</v>
      </c>
      <c r="L55" s="103">
        <f>'MA Výkon'!L55+'MA Hodiny'!L55+'MA Vozidlo'!L55+'MA Fixní'!L55</f>
        <v>0</v>
      </c>
      <c r="M55" s="103">
        <f>'MA Výkon'!M55+'MA Hodiny'!M55+'MA Vozidlo'!M55+'MA Fixní'!M55</f>
        <v>0</v>
      </c>
      <c r="N55" s="103">
        <f>'MA Výkon'!N55+'MA Hodiny'!N55+'MA Vozidlo'!N55+'MA Fixní'!N55</f>
        <v>0</v>
      </c>
      <c r="O55" s="103">
        <f>'MA Výkon'!O55+'MA Hodiny'!O55+'MA Vozidlo'!O55+'MA Fixní'!O55</f>
        <v>0</v>
      </c>
      <c r="P55" s="103">
        <f>'MA Výkon'!P55+'MA Hodiny'!P55+'MA Vozidlo'!P55+'MA Fixní'!P55</f>
        <v>0</v>
      </c>
      <c r="Q55" s="103">
        <f>'MA Výkon'!Q55+'MA Hodiny'!Q55+'MA Vozidlo'!Q55+'MA Fixní'!Q55</f>
        <v>0</v>
      </c>
      <c r="R55" s="103">
        <f>'MA Výkon'!R55+'MA Hodiny'!R55+'MA Vozidlo'!R55+'MA Fixní'!R55</f>
        <v>0</v>
      </c>
      <c r="S55" s="103">
        <f>'MA Výkon'!S55+'MA Hodiny'!S55+'MA Vozidlo'!S55+'MA Fixní'!S55</f>
        <v>0</v>
      </c>
      <c r="T55" s="103">
        <f>'MA Výkon'!T55+'MA Hodiny'!T55+'MA Vozidlo'!T55+'MA Fixní'!T55</f>
        <v>0</v>
      </c>
      <c r="U55" s="103">
        <f>'MA Výkon'!U55+'MA Hodiny'!U55+'MA Vozidlo'!U55+'MA Fixní'!U55</f>
        <v>0</v>
      </c>
      <c r="V55" s="103">
        <f>'MA Výkon'!V55+'MA Hodiny'!V55+'MA Vozidlo'!V55+'MA Fixní'!V55</f>
        <v>0</v>
      </c>
      <c r="W55" s="103">
        <f>'MA Výkon'!W55+'MA Hodiny'!W55+'MA Vozidlo'!W55+'MA Fixní'!W55</f>
        <v>0</v>
      </c>
      <c r="X55" s="103">
        <f>'MA Výkon'!X55+'MA Hodiny'!X55+'MA Vozidlo'!X55+'MA Fixní'!X55</f>
        <v>0</v>
      </c>
      <c r="Y55" s="103">
        <f>'MA Výkon'!Y55+'MA Hodiny'!Y55+'MA Vozidlo'!Y55+'MA Fixní'!Y55</f>
        <v>0</v>
      </c>
      <c r="Z55" s="103">
        <f>'MA Výkon'!Z55+'MA Hodiny'!Z55+'MA Vozidlo'!Z55+'MA Fixní'!Z55</f>
        <v>0</v>
      </c>
      <c r="AA55" s="103">
        <f>'MA Výkon'!AA55+'MA Hodiny'!AA55+'MA Vozidlo'!AA55+'MA Fixní'!AA55</f>
        <v>0</v>
      </c>
      <c r="AB55" s="103">
        <f>'MA Výkon'!AB55+'MA Hodiny'!AB55+'MA Vozidlo'!AB55+'MA Fixní'!AB55</f>
        <v>0</v>
      </c>
      <c r="AC55" s="103">
        <f>'MA Výkon'!AC55+'MA Hodiny'!AC55+'MA Vozidlo'!AC55+'MA Fixní'!AC55</f>
        <v>0</v>
      </c>
      <c r="AD55" s="103">
        <f>'MA Výkon'!AD55+'MA Hodiny'!AD55+'MA Vozidlo'!AD55+'MA Fixní'!AD55</f>
        <v>0</v>
      </c>
      <c r="AE55" s="103">
        <f>'MA Výkon'!AE55+'MA Hodiny'!AE55+'MA Vozidlo'!AE55+'MA Fixní'!AE55</f>
        <v>0</v>
      </c>
      <c r="AF55" s="103">
        <f>'MA Výkon'!AF55+'MA Hodiny'!AF55+'MA Vozidlo'!AF55+'MA Fixní'!AF55</f>
        <v>0</v>
      </c>
      <c r="AG55" s="103">
        <f>'MA Výkon'!AG55+'MA Hodiny'!AG55+'MA Vozidlo'!AG55+'MA Fixní'!AG55</f>
        <v>0</v>
      </c>
      <c r="AH55" s="103">
        <f>'MA Výkon'!AH55+'MA Hodiny'!AH55+'MA Vozidlo'!AH55+'MA Fixní'!AH55</f>
        <v>0</v>
      </c>
      <c r="AI55" s="103">
        <f>'MA Výkon'!AI55+'MA Hodiny'!AI55+'MA Vozidlo'!AI55+'MA Fixní'!AI55</f>
        <v>0</v>
      </c>
      <c r="AJ55" s="103">
        <f>'MA Výkon'!AJ55+'MA Hodiny'!AJ55+'MA Vozidlo'!AJ55+'MA Fixní'!AJ55</f>
        <v>0</v>
      </c>
      <c r="AK55" s="85">
        <f>'MA Výkon'!AK55+'MA Hodiny'!AK55+'MA Vozidlo'!AK55+'MA Fixní'!AK55</f>
        <v>0</v>
      </c>
      <c r="AL55" s="107">
        <f t="shared" si="64"/>
        <v>0</v>
      </c>
      <c r="AM55" s="129">
        <f t="shared" si="62"/>
        <v>0</v>
      </c>
      <c r="AN55" s="888">
        <f t="shared" si="63"/>
        <v>0</v>
      </c>
      <c r="AO55" s="888">
        <f t="shared" ref="AO55" si="74">AO13</f>
        <v>0</v>
      </c>
      <c r="AP55" s="888">
        <f t="shared" si="63"/>
        <v>0</v>
      </c>
      <c r="AQ55" s="889">
        <f t="shared" si="63"/>
        <v>1</v>
      </c>
    </row>
    <row r="56" spans="1:43" x14ac:dyDescent="0.3">
      <c r="A56" s="4" t="str">
        <f t="shared" si="61"/>
        <v/>
      </c>
      <c r="B56" s="45" t="str">
        <f t="shared" si="61"/>
        <v/>
      </c>
      <c r="C56" s="64" t="str">
        <f t="shared" si="61"/>
        <v>7.4</v>
      </c>
      <c r="D56" s="65" t="str">
        <f t="shared" si="61"/>
        <v>Ostatní zaměstnanci</v>
      </c>
      <c r="E56" s="84">
        <f>'MA Výkon'!E56+'MA Hodiny'!E56+'MA Vozidlo'!E56+'MA Fixní'!E56</f>
        <v>0</v>
      </c>
      <c r="F56" s="103">
        <f>'MA Výkon'!F56+'MA Hodiny'!F56+'MA Vozidlo'!F56+'MA Fixní'!F56</f>
        <v>0</v>
      </c>
      <c r="G56" s="103">
        <f>'MA Výkon'!G56+'MA Hodiny'!G56+'MA Vozidlo'!G56+'MA Fixní'!G56</f>
        <v>0</v>
      </c>
      <c r="H56" s="103">
        <f>'MA Výkon'!H56+'MA Hodiny'!H56+'MA Vozidlo'!H56+'MA Fixní'!H56</f>
        <v>0</v>
      </c>
      <c r="I56" s="103">
        <f>'MA Výkon'!I56+'MA Hodiny'!I56+'MA Vozidlo'!I56+'MA Fixní'!I56</f>
        <v>0</v>
      </c>
      <c r="J56" s="103">
        <f>'MA Výkon'!J56+'MA Hodiny'!J56+'MA Vozidlo'!J56+'MA Fixní'!J56</f>
        <v>0</v>
      </c>
      <c r="K56" s="103">
        <f>'MA Výkon'!K56+'MA Hodiny'!K56+'MA Vozidlo'!K56+'MA Fixní'!K56</f>
        <v>0</v>
      </c>
      <c r="L56" s="103">
        <f>'MA Výkon'!L56+'MA Hodiny'!L56+'MA Vozidlo'!L56+'MA Fixní'!L56</f>
        <v>0</v>
      </c>
      <c r="M56" s="103">
        <f>'MA Výkon'!M56+'MA Hodiny'!M56+'MA Vozidlo'!M56+'MA Fixní'!M56</f>
        <v>0</v>
      </c>
      <c r="N56" s="103">
        <f>'MA Výkon'!N56+'MA Hodiny'!N56+'MA Vozidlo'!N56+'MA Fixní'!N56</f>
        <v>0</v>
      </c>
      <c r="O56" s="103">
        <f>'MA Výkon'!O56+'MA Hodiny'!O56+'MA Vozidlo'!O56+'MA Fixní'!O56</f>
        <v>0</v>
      </c>
      <c r="P56" s="103">
        <f>'MA Výkon'!P56+'MA Hodiny'!P56+'MA Vozidlo'!P56+'MA Fixní'!P56</f>
        <v>0</v>
      </c>
      <c r="Q56" s="103">
        <f>'MA Výkon'!Q56+'MA Hodiny'!Q56+'MA Vozidlo'!Q56+'MA Fixní'!Q56</f>
        <v>0</v>
      </c>
      <c r="R56" s="103">
        <f>'MA Výkon'!R56+'MA Hodiny'!R56+'MA Vozidlo'!R56+'MA Fixní'!R56</f>
        <v>0</v>
      </c>
      <c r="S56" s="103">
        <f>'MA Výkon'!S56+'MA Hodiny'!S56+'MA Vozidlo'!S56+'MA Fixní'!S56</f>
        <v>0</v>
      </c>
      <c r="T56" s="103">
        <f>'MA Výkon'!T56+'MA Hodiny'!T56+'MA Vozidlo'!T56+'MA Fixní'!T56</f>
        <v>0</v>
      </c>
      <c r="U56" s="103">
        <f>'MA Výkon'!U56+'MA Hodiny'!U56+'MA Vozidlo'!U56+'MA Fixní'!U56</f>
        <v>0</v>
      </c>
      <c r="V56" s="103">
        <f>'MA Výkon'!V56+'MA Hodiny'!V56+'MA Vozidlo'!V56+'MA Fixní'!V56</f>
        <v>0</v>
      </c>
      <c r="W56" s="103">
        <f>'MA Výkon'!W56+'MA Hodiny'!W56+'MA Vozidlo'!W56+'MA Fixní'!W56</f>
        <v>0</v>
      </c>
      <c r="X56" s="103">
        <f>'MA Výkon'!X56+'MA Hodiny'!X56+'MA Vozidlo'!X56+'MA Fixní'!X56</f>
        <v>0</v>
      </c>
      <c r="Y56" s="103">
        <f>'MA Výkon'!Y56+'MA Hodiny'!Y56+'MA Vozidlo'!Y56+'MA Fixní'!Y56</f>
        <v>0</v>
      </c>
      <c r="Z56" s="103">
        <f>'MA Výkon'!Z56+'MA Hodiny'!Z56+'MA Vozidlo'!Z56+'MA Fixní'!Z56</f>
        <v>0</v>
      </c>
      <c r="AA56" s="103">
        <f>'MA Výkon'!AA56+'MA Hodiny'!AA56+'MA Vozidlo'!AA56+'MA Fixní'!AA56</f>
        <v>0</v>
      </c>
      <c r="AB56" s="103">
        <f>'MA Výkon'!AB56+'MA Hodiny'!AB56+'MA Vozidlo'!AB56+'MA Fixní'!AB56</f>
        <v>0</v>
      </c>
      <c r="AC56" s="103">
        <f>'MA Výkon'!AC56+'MA Hodiny'!AC56+'MA Vozidlo'!AC56+'MA Fixní'!AC56</f>
        <v>0</v>
      </c>
      <c r="AD56" s="103">
        <f>'MA Výkon'!AD56+'MA Hodiny'!AD56+'MA Vozidlo'!AD56+'MA Fixní'!AD56</f>
        <v>0</v>
      </c>
      <c r="AE56" s="103">
        <f>'MA Výkon'!AE56+'MA Hodiny'!AE56+'MA Vozidlo'!AE56+'MA Fixní'!AE56</f>
        <v>0</v>
      </c>
      <c r="AF56" s="103">
        <f>'MA Výkon'!AF56+'MA Hodiny'!AF56+'MA Vozidlo'!AF56+'MA Fixní'!AF56</f>
        <v>0</v>
      </c>
      <c r="AG56" s="103">
        <f>'MA Výkon'!AG56+'MA Hodiny'!AG56+'MA Vozidlo'!AG56+'MA Fixní'!AG56</f>
        <v>0</v>
      </c>
      <c r="AH56" s="103">
        <f>'MA Výkon'!AH56+'MA Hodiny'!AH56+'MA Vozidlo'!AH56+'MA Fixní'!AH56</f>
        <v>0</v>
      </c>
      <c r="AI56" s="103">
        <f>'MA Výkon'!AI56+'MA Hodiny'!AI56+'MA Vozidlo'!AI56+'MA Fixní'!AI56</f>
        <v>0</v>
      </c>
      <c r="AJ56" s="103">
        <f>'MA Výkon'!AJ56+'MA Hodiny'!AJ56+'MA Vozidlo'!AJ56+'MA Fixní'!AJ56</f>
        <v>0</v>
      </c>
      <c r="AK56" s="85">
        <f>'MA Výkon'!AK56+'MA Hodiny'!AK56+'MA Vozidlo'!AK56+'MA Fixní'!AK56</f>
        <v>0</v>
      </c>
      <c r="AL56" s="107">
        <f t="shared" si="64"/>
        <v>0</v>
      </c>
      <c r="AM56" s="129">
        <f t="shared" si="62"/>
        <v>0</v>
      </c>
      <c r="AN56" s="888">
        <f t="shared" si="63"/>
        <v>0</v>
      </c>
      <c r="AO56" s="888">
        <f t="shared" ref="AO56" si="75">AO14</f>
        <v>0</v>
      </c>
      <c r="AP56" s="888">
        <f t="shared" si="63"/>
        <v>0</v>
      </c>
      <c r="AQ56" s="889">
        <f t="shared" si="63"/>
        <v>1</v>
      </c>
    </row>
    <row r="57" spans="1:43" x14ac:dyDescent="0.3">
      <c r="A57" s="4">
        <f t="shared" si="61"/>
        <v>8</v>
      </c>
      <c r="B57" s="45" t="str">
        <f t="shared" si="61"/>
        <v>Sociální a zdravotní pojištění</v>
      </c>
      <c r="C57" s="64">
        <f t="shared" si="61"/>
        <v>8.1</v>
      </c>
      <c r="D57" s="65" t="str">
        <f t="shared" si="61"/>
        <v>Vlaková četa</v>
      </c>
      <c r="E57" s="84">
        <f>'MA Výkon'!E57+'MA Hodiny'!E57+'MA Vozidlo'!E57+'MA Fixní'!E57</f>
        <v>0</v>
      </c>
      <c r="F57" s="103">
        <f>'MA Výkon'!F57+'MA Hodiny'!F57+'MA Vozidlo'!F57+'MA Fixní'!F57</f>
        <v>0</v>
      </c>
      <c r="G57" s="103">
        <f>'MA Výkon'!G57+'MA Hodiny'!G57+'MA Vozidlo'!G57+'MA Fixní'!G57</f>
        <v>0</v>
      </c>
      <c r="H57" s="103">
        <f>'MA Výkon'!H57+'MA Hodiny'!H57+'MA Vozidlo'!H57+'MA Fixní'!H57</f>
        <v>0</v>
      </c>
      <c r="I57" s="103">
        <f>'MA Výkon'!I57+'MA Hodiny'!I57+'MA Vozidlo'!I57+'MA Fixní'!I57</f>
        <v>0</v>
      </c>
      <c r="J57" s="103">
        <f>'MA Výkon'!J57+'MA Hodiny'!J57+'MA Vozidlo'!J57+'MA Fixní'!J57</f>
        <v>0</v>
      </c>
      <c r="K57" s="103">
        <f>'MA Výkon'!K57+'MA Hodiny'!K57+'MA Vozidlo'!K57+'MA Fixní'!K57</f>
        <v>0</v>
      </c>
      <c r="L57" s="103">
        <f>'MA Výkon'!L57+'MA Hodiny'!L57+'MA Vozidlo'!L57+'MA Fixní'!L57</f>
        <v>0</v>
      </c>
      <c r="M57" s="103">
        <f>'MA Výkon'!M57+'MA Hodiny'!M57+'MA Vozidlo'!M57+'MA Fixní'!M57</f>
        <v>0</v>
      </c>
      <c r="N57" s="103">
        <f>'MA Výkon'!N57+'MA Hodiny'!N57+'MA Vozidlo'!N57+'MA Fixní'!N57</f>
        <v>0</v>
      </c>
      <c r="O57" s="103">
        <f>'MA Výkon'!O57+'MA Hodiny'!O57+'MA Vozidlo'!O57+'MA Fixní'!O57</f>
        <v>0</v>
      </c>
      <c r="P57" s="103">
        <f>'MA Výkon'!P57+'MA Hodiny'!P57+'MA Vozidlo'!P57+'MA Fixní'!P57</f>
        <v>0</v>
      </c>
      <c r="Q57" s="103">
        <f>'MA Výkon'!Q57+'MA Hodiny'!Q57+'MA Vozidlo'!Q57+'MA Fixní'!Q57</f>
        <v>0</v>
      </c>
      <c r="R57" s="103">
        <f>'MA Výkon'!R57+'MA Hodiny'!R57+'MA Vozidlo'!R57+'MA Fixní'!R57</f>
        <v>0</v>
      </c>
      <c r="S57" s="103">
        <f>'MA Výkon'!S57+'MA Hodiny'!S57+'MA Vozidlo'!S57+'MA Fixní'!S57</f>
        <v>0</v>
      </c>
      <c r="T57" s="103">
        <f>'MA Výkon'!T57+'MA Hodiny'!T57+'MA Vozidlo'!T57+'MA Fixní'!T57</f>
        <v>0</v>
      </c>
      <c r="U57" s="103">
        <f>'MA Výkon'!U57+'MA Hodiny'!U57+'MA Vozidlo'!U57+'MA Fixní'!U57</f>
        <v>0</v>
      </c>
      <c r="V57" s="103">
        <f>'MA Výkon'!V57+'MA Hodiny'!V57+'MA Vozidlo'!V57+'MA Fixní'!V57</f>
        <v>0</v>
      </c>
      <c r="W57" s="103">
        <f>'MA Výkon'!W57+'MA Hodiny'!W57+'MA Vozidlo'!W57+'MA Fixní'!W57</f>
        <v>0</v>
      </c>
      <c r="X57" s="103">
        <f>'MA Výkon'!X57+'MA Hodiny'!X57+'MA Vozidlo'!X57+'MA Fixní'!X57</f>
        <v>0</v>
      </c>
      <c r="Y57" s="103">
        <f>'MA Výkon'!Y57+'MA Hodiny'!Y57+'MA Vozidlo'!Y57+'MA Fixní'!Y57</f>
        <v>0</v>
      </c>
      <c r="Z57" s="103">
        <f>'MA Výkon'!Z57+'MA Hodiny'!Z57+'MA Vozidlo'!Z57+'MA Fixní'!Z57</f>
        <v>0</v>
      </c>
      <c r="AA57" s="103">
        <f>'MA Výkon'!AA57+'MA Hodiny'!AA57+'MA Vozidlo'!AA57+'MA Fixní'!AA57</f>
        <v>0</v>
      </c>
      <c r="AB57" s="103">
        <f>'MA Výkon'!AB57+'MA Hodiny'!AB57+'MA Vozidlo'!AB57+'MA Fixní'!AB57</f>
        <v>0</v>
      </c>
      <c r="AC57" s="103">
        <f>'MA Výkon'!AC57+'MA Hodiny'!AC57+'MA Vozidlo'!AC57+'MA Fixní'!AC57</f>
        <v>0</v>
      </c>
      <c r="AD57" s="103">
        <f>'MA Výkon'!AD57+'MA Hodiny'!AD57+'MA Vozidlo'!AD57+'MA Fixní'!AD57</f>
        <v>0</v>
      </c>
      <c r="AE57" s="103">
        <f>'MA Výkon'!AE57+'MA Hodiny'!AE57+'MA Vozidlo'!AE57+'MA Fixní'!AE57</f>
        <v>0</v>
      </c>
      <c r="AF57" s="103">
        <f>'MA Výkon'!AF57+'MA Hodiny'!AF57+'MA Vozidlo'!AF57+'MA Fixní'!AF57</f>
        <v>0</v>
      </c>
      <c r="AG57" s="103">
        <f>'MA Výkon'!AG57+'MA Hodiny'!AG57+'MA Vozidlo'!AG57+'MA Fixní'!AG57</f>
        <v>0</v>
      </c>
      <c r="AH57" s="103">
        <f>'MA Výkon'!AH57+'MA Hodiny'!AH57+'MA Vozidlo'!AH57+'MA Fixní'!AH57</f>
        <v>0</v>
      </c>
      <c r="AI57" s="103">
        <f>'MA Výkon'!AI57+'MA Hodiny'!AI57+'MA Vozidlo'!AI57+'MA Fixní'!AI57</f>
        <v>0</v>
      </c>
      <c r="AJ57" s="103">
        <f>'MA Výkon'!AJ57+'MA Hodiny'!AJ57+'MA Vozidlo'!AJ57+'MA Fixní'!AJ57</f>
        <v>0</v>
      </c>
      <c r="AK57" s="85">
        <f>'MA Výkon'!AK57+'MA Hodiny'!AK57+'MA Vozidlo'!AK57+'MA Fixní'!AK57</f>
        <v>0</v>
      </c>
      <c r="AL57" s="107">
        <f t="shared" si="64"/>
        <v>0</v>
      </c>
      <c r="AM57" s="129">
        <f t="shared" si="62"/>
        <v>0</v>
      </c>
      <c r="AN57" s="888">
        <f t="shared" si="63"/>
        <v>0</v>
      </c>
      <c r="AO57" s="888">
        <f t="shared" ref="AO57" si="76">AO15</f>
        <v>0</v>
      </c>
      <c r="AP57" s="888">
        <f t="shared" si="63"/>
        <v>0</v>
      </c>
      <c r="AQ57" s="889">
        <f t="shared" si="63"/>
        <v>1</v>
      </c>
    </row>
    <row r="58" spans="1:43" x14ac:dyDescent="0.3">
      <c r="A58" s="4" t="str">
        <f t="shared" si="61"/>
        <v/>
      </c>
      <c r="B58" s="45" t="str">
        <f t="shared" si="61"/>
        <v/>
      </c>
      <c r="C58" s="64" t="str">
        <f t="shared" si="61"/>
        <v>8.2</v>
      </c>
      <c r="D58" s="65" t="str">
        <f t="shared" si="61"/>
        <v>Strojvedoucí</v>
      </c>
      <c r="E58" s="84">
        <f>'MA Výkon'!E58+'MA Hodiny'!E58+'MA Vozidlo'!E58+'MA Fixní'!E58</f>
        <v>0</v>
      </c>
      <c r="F58" s="103">
        <f>'MA Výkon'!F58+'MA Hodiny'!F58+'MA Vozidlo'!F58+'MA Fixní'!F58</f>
        <v>0</v>
      </c>
      <c r="G58" s="103">
        <f>'MA Výkon'!G58+'MA Hodiny'!G58+'MA Vozidlo'!G58+'MA Fixní'!G58</f>
        <v>0</v>
      </c>
      <c r="H58" s="103">
        <f>'MA Výkon'!H58+'MA Hodiny'!H58+'MA Vozidlo'!H58+'MA Fixní'!H58</f>
        <v>0</v>
      </c>
      <c r="I58" s="103">
        <f>'MA Výkon'!I58+'MA Hodiny'!I58+'MA Vozidlo'!I58+'MA Fixní'!I58</f>
        <v>0</v>
      </c>
      <c r="J58" s="103">
        <f>'MA Výkon'!J58+'MA Hodiny'!J58+'MA Vozidlo'!J58+'MA Fixní'!J58</f>
        <v>0</v>
      </c>
      <c r="K58" s="103">
        <f>'MA Výkon'!K58+'MA Hodiny'!K58+'MA Vozidlo'!K58+'MA Fixní'!K58</f>
        <v>0</v>
      </c>
      <c r="L58" s="103">
        <f>'MA Výkon'!L58+'MA Hodiny'!L58+'MA Vozidlo'!L58+'MA Fixní'!L58</f>
        <v>0</v>
      </c>
      <c r="M58" s="103">
        <f>'MA Výkon'!M58+'MA Hodiny'!M58+'MA Vozidlo'!M58+'MA Fixní'!M58</f>
        <v>0</v>
      </c>
      <c r="N58" s="103">
        <f>'MA Výkon'!N58+'MA Hodiny'!N58+'MA Vozidlo'!N58+'MA Fixní'!N58</f>
        <v>0</v>
      </c>
      <c r="O58" s="103">
        <f>'MA Výkon'!O58+'MA Hodiny'!O58+'MA Vozidlo'!O58+'MA Fixní'!O58</f>
        <v>0</v>
      </c>
      <c r="P58" s="103">
        <f>'MA Výkon'!P58+'MA Hodiny'!P58+'MA Vozidlo'!P58+'MA Fixní'!P58</f>
        <v>0</v>
      </c>
      <c r="Q58" s="103">
        <f>'MA Výkon'!Q58+'MA Hodiny'!Q58+'MA Vozidlo'!Q58+'MA Fixní'!Q58</f>
        <v>0</v>
      </c>
      <c r="R58" s="103">
        <f>'MA Výkon'!R58+'MA Hodiny'!R58+'MA Vozidlo'!R58+'MA Fixní'!R58</f>
        <v>0</v>
      </c>
      <c r="S58" s="103">
        <f>'MA Výkon'!S58+'MA Hodiny'!S58+'MA Vozidlo'!S58+'MA Fixní'!S58</f>
        <v>0</v>
      </c>
      <c r="T58" s="103">
        <f>'MA Výkon'!T58+'MA Hodiny'!T58+'MA Vozidlo'!T58+'MA Fixní'!T58</f>
        <v>0</v>
      </c>
      <c r="U58" s="103">
        <f>'MA Výkon'!U58+'MA Hodiny'!U58+'MA Vozidlo'!U58+'MA Fixní'!U58</f>
        <v>0</v>
      </c>
      <c r="V58" s="103">
        <f>'MA Výkon'!V58+'MA Hodiny'!V58+'MA Vozidlo'!V58+'MA Fixní'!V58</f>
        <v>0</v>
      </c>
      <c r="W58" s="103">
        <f>'MA Výkon'!W58+'MA Hodiny'!W58+'MA Vozidlo'!W58+'MA Fixní'!W58</f>
        <v>0</v>
      </c>
      <c r="X58" s="103">
        <f>'MA Výkon'!X58+'MA Hodiny'!X58+'MA Vozidlo'!X58+'MA Fixní'!X58</f>
        <v>0</v>
      </c>
      <c r="Y58" s="103">
        <f>'MA Výkon'!Y58+'MA Hodiny'!Y58+'MA Vozidlo'!Y58+'MA Fixní'!Y58</f>
        <v>0</v>
      </c>
      <c r="Z58" s="103">
        <f>'MA Výkon'!Z58+'MA Hodiny'!Z58+'MA Vozidlo'!Z58+'MA Fixní'!Z58</f>
        <v>0</v>
      </c>
      <c r="AA58" s="103">
        <f>'MA Výkon'!AA58+'MA Hodiny'!AA58+'MA Vozidlo'!AA58+'MA Fixní'!AA58</f>
        <v>0</v>
      </c>
      <c r="AB58" s="103">
        <f>'MA Výkon'!AB58+'MA Hodiny'!AB58+'MA Vozidlo'!AB58+'MA Fixní'!AB58</f>
        <v>0</v>
      </c>
      <c r="AC58" s="103">
        <f>'MA Výkon'!AC58+'MA Hodiny'!AC58+'MA Vozidlo'!AC58+'MA Fixní'!AC58</f>
        <v>0</v>
      </c>
      <c r="AD58" s="103">
        <f>'MA Výkon'!AD58+'MA Hodiny'!AD58+'MA Vozidlo'!AD58+'MA Fixní'!AD58</f>
        <v>0</v>
      </c>
      <c r="AE58" s="103">
        <f>'MA Výkon'!AE58+'MA Hodiny'!AE58+'MA Vozidlo'!AE58+'MA Fixní'!AE58</f>
        <v>0</v>
      </c>
      <c r="AF58" s="103">
        <f>'MA Výkon'!AF58+'MA Hodiny'!AF58+'MA Vozidlo'!AF58+'MA Fixní'!AF58</f>
        <v>0</v>
      </c>
      <c r="AG58" s="103">
        <f>'MA Výkon'!AG58+'MA Hodiny'!AG58+'MA Vozidlo'!AG58+'MA Fixní'!AG58</f>
        <v>0</v>
      </c>
      <c r="AH58" s="103">
        <f>'MA Výkon'!AH58+'MA Hodiny'!AH58+'MA Vozidlo'!AH58+'MA Fixní'!AH58</f>
        <v>0</v>
      </c>
      <c r="AI58" s="103">
        <f>'MA Výkon'!AI58+'MA Hodiny'!AI58+'MA Vozidlo'!AI58+'MA Fixní'!AI58</f>
        <v>0</v>
      </c>
      <c r="AJ58" s="103">
        <f>'MA Výkon'!AJ58+'MA Hodiny'!AJ58+'MA Vozidlo'!AJ58+'MA Fixní'!AJ58</f>
        <v>0</v>
      </c>
      <c r="AK58" s="85">
        <f>'MA Výkon'!AK58+'MA Hodiny'!AK58+'MA Vozidlo'!AK58+'MA Fixní'!AK58</f>
        <v>0</v>
      </c>
      <c r="AL58" s="107">
        <f t="shared" si="64"/>
        <v>0</v>
      </c>
      <c r="AM58" s="129">
        <f t="shared" si="62"/>
        <v>0</v>
      </c>
      <c r="AN58" s="888">
        <f t="shared" si="63"/>
        <v>0</v>
      </c>
      <c r="AO58" s="888">
        <f t="shared" ref="AO58" si="77">AO16</f>
        <v>0</v>
      </c>
      <c r="AP58" s="888">
        <f t="shared" si="63"/>
        <v>0</v>
      </c>
      <c r="AQ58" s="889">
        <f t="shared" si="63"/>
        <v>1</v>
      </c>
    </row>
    <row r="59" spans="1:43" x14ac:dyDescent="0.3">
      <c r="A59" s="4" t="str">
        <f t="shared" si="61"/>
        <v/>
      </c>
      <c r="B59" s="45" t="str">
        <f t="shared" si="61"/>
        <v/>
      </c>
      <c r="C59" s="64" t="str">
        <f t="shared" si="61"/>
        <v>8.3</v>
      </c>
      <c r="D59" s="65" t="str">
        <f t="shared" si="61"/>
        <v>Pokladní</v>
      </c>
      <c r="E59" s="84">
        <f>'MA Výkon'!E59+'MA Hodiny'!E59+'MA Vozidlo'!E59+'MA Fixní'!E59</f>
        <v>0</v>
      </c>
      <c r="F59" s="103">
        <f>'MA Výkon'!F59+'MA Hodiny'!F59+'MA Vozidlo'!F59+'MA Fixní'!F59</f>
        <v>0</v>
      </c>
      <c r="G59" s="103">
        <f>'MA Výkon'!G59+'MA Hodiny'!G59+'MA Vozidlo'!G59+'MA Fixní'!G59</f>
        <v>0</v>
      </c>
      <c r="H59" s="103">
        <f>'MA Výkon'!H59+'MA Hodiny'!H59+'MA Vozidlo'!H59+'MA Fixní'!H59</f>
        <v>0</v>
      </c>
      <c r="I59" s="103">
        <f>'MA Výkon'!I59+'MA Hodiny'!I59+'MA Vozidlo'!I59+'MA Fixní'!I59</f>
        <v>0</v>
      </c>
      <c r="J59" s="103">
        <f>'MA Výkon'!J59+'MA Hodiny'!J59+'MA Vozidlo'!J59+'MA Fixní'!J59</f>
        <v>0</v>
      </c>
      <c r="K59" s="103">
        <f>'MA Výkon'!K59+'MA Hodiny'!K59+'MA Vozidlo'!K59+'MA Fixní'!K59</f>
        <v>0</v>
      </c>
      <c r="L59" s="103">
        <f>'MA Výkon'!L59+'MA Hodiny'!L59+'MA Vozidlo'!L59+'MA Fixní'!L59</f>
        <v>0</v>
      </c>
      <c r="M59" s="103">
        <f>'MA Výkon'!M59+'MA Hodiny'!M59+'MA Vozidlo'!M59+'MA Fixní'!M59</f>
        <v>0</v>
      </c>
      <c r="N59" s="103">
        <f>'MA Výkon'!N59+'MA Hodiny'!N59+'MA Vozidlo'!N59+'MA Fixní'!N59</f>
        <v>0</v>
      </c>
      <c r="O59" s="103">
        <f>'MA Výkon'!O59+'MA Hodiny'!O59+'MA Vozidlo'!O59+'MA Fixní'!O59</f>
        <v>0</v>
      </c>
      <c r="P59" s="103">
        <f>'MA Výkon'!P59+'MA Hodiny'!P59+'MA Vozidlo'!P59+'MA Fixní'!P59</f>
        <v>0</v>
      </c>
      <c r="Q59" s="103">
        <f>'MA Výkon'!Q59+'MA Hodiny'!Q59+'MA Vozidlo'!Q59+'MA Fixní'!Q59</f>
        <v>0</v>
      </c>
      <c r="R59" s="103">
        <f>'MA Výkon'!R59+'MA Hodiny'!R59+'MA Vozidlo'!R59+'MA Fixní'!R59</f>
        <v>0</v>
      </c>
      <c r="S59" s="103">
        <f>'MA Výkon'!S59+'MA Hodiny'!S59+'MA Vozidlo'!S59+'MA Fixní'!S59</f>
        <v>0</v>
      </c>
      <c r="T59" s="103">
        <f>'MA Výkon'!T59+'MA Hodiny'!T59+'MA Vozidlo'!T59+'MA Fixní'!T59</f>
        <v>0</v>
      </c>
      <c r="U59" s="103">
        <f>'MA Výkon'!U59+'MA Hodiny'!U59+'MA Vozidlo'!U59+'MA Fixní'!U59</f>
        <v>0</v>
      </c>
      <c r="V59" s="103">
        <f>'MA Výkon'!V59+'MA Hodiny'!V59+'MA Vozidlo'!V59+'MA Fixní'!V59</f>
        <v>0</v>
      </c>
      <c r="W59" s="103">
        <f>'MA Výkon'!W59+'MA Hodiny'!W59+'MA Vozidlo'!W59+'MA Fixní'!W59</f>
        <v>0</v>
      </c>
      <c r="X59" s="103">
        <f>'MA Výkon'!X59+'MA Hodiny'!X59+'MA Vozidlo'!X59+'MA Fixní'!X59</f>
        <v>0</v>
      </c>
      <c r="Y59" s="103">
        <f>'MA Výkon'!Y59+'MA Hodiny'!Y59+'MA Vozidlo'!Y59+'MA Fixní'!Y59</f>
        <v>0</v>
      </c>
      <c r="Z59" s="103">
        <f>'MA Výkon'!Z59+'MA Hodiny'!Z59+'MA Vozidlo'!Z59+'MA Fixní'!Z59</f>
        <v>0</v>
      </c>
      <c r="AA59" s="103">
        <f>'MA Výkon'!AA59+'MA Hodiny'!AA59+'MA Vozidlo'!AA59+'MA Fixní'!AA59</f>
        <v>0</v>
      </c>
      <c r="AB59" s="103">
        <f>'MA Výkon'!AB59+'MA Hodiny'!AB59+'MA Vozidlo'!AB59+'MA Fixní'!AB59</f>
        <v>0</v>
      </c>
      <c r="AC59" s="103">
        <f>'MA Výkon'!AC59+'MA Hodiny'!AC59+'MA Vozidlo'!AC59+'MA Fixní'!AC59</f>
        <v>0</v>
      </c>
      <c r="AD59" s="103">
        <f>'MA Výkon'!AD59+'MA Hodiny'!AD59+'MA Vozidlo'!AD59+'MA Fixní'!AD59</f>
        <v>0</v>
      </c>
      <c r="AE59" s="103">
        <f>'MA Výkon'!AE59+'MA Hodiny'!AE59+'MA Vozidlo'!AE59+'MA Fixní'!AE59</f>
        <v>0</v>
      </c>
      <c r="AF59" s="103">
        <f>'MA Výkon'!AF59+'MA Hodiny'!AF59+'MA Vozidlo'!AF59+'MA Fixní'!AF59</f>
        <v>0</v>
      </c>
      <c r="AG59" s="103">
        <f>'MA Výkon'!AG59+'MA Hodiny'!AG59+'MA Vozidlo'!AG59+'MA Fixní'!AG59</f>
        <v>0</v>
      </c>
      <c r="AH59" s="103">
        <f>'MA Výkon'!AH59+'MA Hodiny'!AH59+'MA Vozidlo'!AH59+'MA Fixní'!AH59</f>
        <v>0</v>
      </c>
      <c r="AI59" s="103">
        <f>'MA Výkon'!AI59+'MA Hodiny'!AI59+'MA Vozidlo'!AI59+'MA Fixní'!AI59</f>
        <v>0</v>
      </c>
      <c r="AJ59" s="103">
        <f>'MA Výkon'!AJ59+'MA Hodiny'!AJ59+'MA Vozidlo'!AJ59+'MA Fixní'!AJ59</f>
        <v>0</v>
      </c>
      <c r="AK59" s="85">
        <f>'MA Výkon'!AK59+'MA Hodiny'!AK59+'MA Vozidlo'!AK59+'MA Fixní'!AK59</f>
        <v>0</v>
      </c>
      <c r="AL59" s="107">
        <f t="shared" si="64"/>
        <v>0</v>
      </c>
      <c r="AM59" s="129">
        <f t="shared" si="62"/>
        <v>0</v>
      </c>
      <c r="AN59" s="888">
        <f t="shared" si="63"/>
        <v>0</v>
      </c>
      <c r="AO59" s="888">
        <f t="shared" ref="AO59" si="78">AO17</f>
        <v>0</v>
      </c>
      <c r="AP59" s="888">
        <f t="shared" si="63"/>
        <v>0</v>
      </c>
      <c r="AQ59" s="889">
        <f t="shared" si="63"/>
        <v>1</v>
      </c>
    </row>
    <row r="60" spans="1:43" x14ac:dyDescent="0.3">
      <c r="A60" s="4" t="str">
        <f t="shared" si="61"/>
        <v/>
      </c>
      <c r="B60" s="45" t="str">
        <f t="shared" si="61"/>
        <v/>
      </c>
      <c r="C60" s="64" t="str">
        <f t="shared" si="61"/>
        <v>8.4</v>
      </c>
      <c r="D60" s="65" t="str">
        <f t="shared" si="61"/>
        <v>Ostatní zaměstnanci</v>
      </c>
      <c r="E60" s="84">
        <f>'MA Výkon'!E60+'MA Hodiny'!E60+'MA Vozidlo'!E60+'MA Fixní'!E60</f>
        <v>0</v>
      </c>
      <c r="F60" s="103">
        <f>'MA Výkon'!F60+'MA Hodiny'!F60+'MA Vozidlo'!F60+'MA Fixní'!F60</f>
        <v>0</v>
      </c>
      <c r="G60" s="103">
        <f>'MA Výkon'!G60+'MA Hodiny'!G60+'MA Vozidlo'!G60+'MA Fixní'!G60</f>
        <v>0</v>
      </c>
      <c r="H60" s="103">
        <f>'MA Výkon'!H60+'MA Hodiny'!H60+'MA Vozidlo'!H60+'MA Fixní'!H60</f>
        <v>0</v>
      </c>
      <c r="I60" s="103">
        <f>'MA Výkon'!I60+'MA Hodiny'!I60+'MA Vozidlo'!I60+'MA Fixní'!I60</f>
        <v>0</v>
      </c>
      <c r="J60" s="103">
        <f>'MA Výkon'!J60+'MA Hodiny'!J60+'MA Vozidlo'!J60+'MA Fixní'!J60</f>
        <v>0</v>
      </c>
      <c r="K60" s="103">
        <f>'MA Výkon'!K60+'MA Hodiny'!K60+'MA Vozidlo'!K60+'MA Fixní'!K60</f>
        <v>0</v>
      </c>
      <c r="L60" s="103">
        <f>'MA Výkon'!L60+'MA Hodiny'!L60+'MA Vozidlo'!L60+'MA Fixní'!L60</f>
        <v>0</v>
      </c>
      <c r="M60" s="103">
        <f>'MA Výkon'!M60+'MA Hodiny'!M60+'MA Vozidlo'!M60+'MA Fixní'!M60</f>
        <v>0</v>
      </c>
      <c r="N60" s="103">
        <f>'MA Výkon'!N60+'MA Hodiny'!N60+'MA Vozidlo'!N60+'MA Fixní'!N60</f>
        <v>0</v>
      </c>
      <c r="O60" s="103">
        <f>'MA Výkon'!O60+'MA Hodiny'!O60+'MA Vozidlo'!O60+'MA Fixní'!O60</f>
        <v>0</v>
      </c>
      <c r="P60" s="103">
        <f>'MA Výkon'!P60+'MA Hodiny'!P60+'MA Vozidlo'!P60+'MA Fixní'!P60</f>
        <v>0</v>
      </c>
      <c r="Q60" s="103">
        <f>'MA Výkon'!Q60+'MA Hodiny'!Q60+'MA Vozidlo'!Q60+'MA Fixní'!Q60</f>
        <v>0</v>
      </c>
      <c r="R60" s="103">
        <f>'MA Výkon'!R60+'MA Hodiny'!R60+'MA Vozidlo'!R60+'MA Fixní'!R60</f>
        <v>0</v>
      </c>
      <c r="S60" s="103">
        <f>'MA Výkon'!S60+'MA Hodiny'!S60+'MA Vozidlo'!S60+'MA Fixní'!S60</f>
        <v>0</v>
      </c>
      <c r="T60" s="103">
        <f>'MA Výkon'!T60+'MA Hodiny'!T60+'MA Vozidlo'!T60+'MA Fixní'!T60</f>
        <v>0</v>
      </c>
      <c r="U60" s="103">
        <f>'MA Výkon'!U60+'MA Hodiny'!U60+'MA Vozidlo'!U60+'MA Fixní'!U60</f>
        <v>0</v>
      </c>
      <c r="V60" s="103">
        <f>'MA Výkon'!V60+'MA Hodiny'!V60+'MA Vozidlo'!V60+'MA Fixní'!V60</f>
        <v>0</v>
      </c>
      <c r="W60" s="103">
        <f>'MA Výkon'!W60+'MA Hodiny'!W60+'MA Vozidlo'!W60+'MA Fixní'!W60</f>
        <v>0</v>
      </c>
      <c r="X60" s="103">
        <f>'MA Výkon'!X60+'MA Hodiny'!X60+'MA Vozidlo'!X60+'MA Fixní'!X60</f>
        <v>0</v>
      </c>
      <c r="Y60" s="103">
        <f>'MA Výkon'!Y60+'MA Hodiny'!Y60+'MA Vozidlo'!Y60+'MA Fixní'!Y60</f>
        <v>0</v>
      </c>
      <c r="Z60" s="103">
        <f>'MA Výkon'!Z60+'MA Hodiny'!Z60+'MA Vozidlo'!Z60+'MA Fixní'!Z60</f>
        <v>0</v>
      </c>
      <c r="AA60" s="103">
        <f>'MA Výkon'!AA60+'MA Hodiny'!AA60+'MA Vozidlo'!AA60+'MA Fixní'!AA60</f>
        <v>0</v>
      </c>
      <c r="AB60" s="103">
        <f>'MA Výkon'!AB60+'MA Hodiny'!AB60+'MA Vozidlo'!AB60+'MA Fixní'!AB60</f>
        <v>0</v>
      </c>
      <c r="AC60" s="103">
        <f>'MA Výkon'!AC60+'MA Hodiny'!AC60+'MA Vozidlo'!AC60+'MA Fixní'!AC60</f>
        <v>0</v>
      </c>
      <c r="AD60" s="103">
        <f>'MA Výkon'!AD60+'MA Hodiny'!AD60+'MA Vozidlo'!AD60+'MA Fixní'!AD60</f>
        <v>0</v>
      </c>
      <c r="AE60" s="103">
        <f>'MA Výkon'!AE60+'MA Hodiny'!AE60+'MA Vozidlo'!AE60+'MA Fixní'!AE60</f>
        <v>0</v>
      </c>
      <c r="AF60" s="103">
        <f>'MA Výkon'!AF60+'MA Hodiny'!AF60+'MA Vozidlo'!AF60+'MA Fixní'!AF60</f>
        <v>0</v>
      </c>
      <c r="AG60" s="103">
        <f>'MA Výkon'!AG60+'MA Hodiny'!AG60+'MA Vozidlo'!AG60+'MA Fixní'!AG60</f>
        <v>0</v>
      </c>
      <c r="AH60" s="103">
        <f>'MA Výkon'!AH60+'MA Hodiny'!AH60+'MA Vozidlo'!AH60+'MA Fixní'!AH60</f>
        <v>0</v>
      </c>
      <c r="AI60" s="103">
        <f>'MA Výkon'!AI60+'MA Hodiny'!AI60+'MA Vozidlo'!AI60+'MA Fixní'!AI60</f>
        <v>0</v>
      </c>
      <c r="AJ60" s="103">
        <f>'MA Výkon'!AJ60+'MA Hodiny'!AJ60+'MA Vozidlo'!AJ60+'MA Fixní'!AJ60</f>
        <v>0</v>
      </c>
      <c r="AK60" s="85">
        <f>'MA Výkon'!AK60+'MA Hodiny'!AK60+'MA Vozidlo'!AK60+'MA Fixní'!AK60</f>
        <v>0</v>
      </c>
      <c r="AL60" s="107">
        <f t="shared" si="64"/>
        <v>0</v>
      </c>
      <c r="AM60" s="129">
        <f t="shared" si="62"/>
        <v>0</v>
      </c>
      <c r="AN60" s="888">
        <f t="shared" si="63"/>
        <v>0</v>
      </c>
      <c r="AO60" s="888">
        <f t="shared" ref="AO60" si="79">AO18</f>
        <v>0</v>
      </c>
      <c r="AP60" s="888">
        <f t="shared" si="63"/>
        <v>0</v>
      </c>
      <c r="AQ60" s="889">
        <f t="shared" si="63"/>
        <v>1</v>
      </c>
    </row>
    <row r="61" spans="1:43" x14ac:dyDescent="0.3">
      <c r="A61" s="4">
        <f t="shared" si="61"/>
        <v>9</v>
      </c>
      <c r="B61" s="45" t="str">
        <f t="shared" si="61"/>
        <v>Cestovné</v>
      </c>
      <c r="C61" s="64" t="str">
        <f t="shared" si="61"/>
        <v/>
      </c>
      <c r="D61" s="65" t="str">
        <f t="shared" si="61"/>
        <v/>
      </c>
      <c r="E61" s="84">
        <f>'MA Výkon'!E61+'MA Hodiny'!E61+'MA Vozidlo'!E61+'MA Fixní'!E61</f>
        <v>0</v>
      </c>
      <c r="F61" s="103">
        <f>'MA Výkon'!F61+'MA Hodiny'!F61+'MA Vozidlo'!F61+'MA Fixní'!F61</f>
        <v>0</v>
      </c>
      <c r="G61" s="103">
        <f>'MA Výkon'!G61+'MA Hodiny'!G61+'MA Vozidlo'!G61+'MA Fixní'!G61</f>
        <v>0</v>
      </c>
      <c r="H61" s="103">
        <f>'MA Výkon'!H61+'MA Hodiny'!H61+'MA Vozidlo'!H61+'MA Fixní'!H61</f>
        <v>0</v>
      </c>
      <c r="I61" s="103">
        <f>'MA Výkon'!I61+'MA Hodiny'!I61+'MA Vozidlo'!I61+'MA Fixní'!I61</f>
        <v>0</v>
      </c>
      <c r="J61" s="103">
        <f>'MA Výkon'!J61+'MA Hodiny'!J61+'MA Vozidlo'!J61+'MA Fixní'!J61</f>
        <v>0</v>
      </c>
      <c r="K61" s="103">
        <f>'MA Výkon'!K61+'MA Hodiny'!K61+'MA Vozidlo'!K61+'MA Fixní'!K61</f>
        <v>0</v>
      </c>
      <c r="L61" s="103">
        <f>'MA Výkon'!L61+'MA Hodiny'!L61+'MA Vozidlo'!L61+'MA Fixní'!L61</f>
        <v>0</v>
      </c>
      <c r="M61" s="103">
        <f>'MA Výkon'!M61+'MA Hodiny'!M61+'MA Vozidlo'!M61+'MA Fixní'!M61</f>
        <v>0</v>
      </c>
      <c r="N61" s="103">
        <f>'MA Výkon'!N61+'MA Hodiny'!N61+'MA Vozidlo'!N61+'MA Fixní'!N61</f>
        <v>0</v>
      </c>
      <c r="O61" s="103">
        <f>'MA Výkon'!O61+'MA Hodiny'!O61+'MA Vozidlo'!O61+'MA Fixní'!O61</f>
        <v>0</v>
      </c>
      <c r="P61" s="103">
        <f>'MA Výkon'!P61+'MA Hodiny'!P61+'MA Vozidlo'!P61+'MA Fixní'!P61</f>
        <v>0</v>
      </c>
      <c r="Q61" s="103">
        <f>'MA Výkon'!Q61+'MA Hodiny'!Q61+'MA Vozidlo'!Q61+'MA Fixní'!Q61</f>
        <v>0</v>
      </c>
      <c r="R61" s="103">
        <f>'MA Výkon'!R61+'MA Hodiny'!R61+'MA Vozidlo'!R61+'MA Fixní'!R61</f>
        <v>0</v>
      </c>
      <c r="S61" s="103">
        <f>'MA Výkon'!S61+'MA Hodiny'!S61+'MA Vozidlo'!S61+'MA Fixní'!S61</f>
        <v>0</v>
      </c>
      <c r="T61" s="103">
        <f>'MA Výkon'!T61+'MA Hodiny'!T61+'MA Vozidlo'!T61+'MA Fixní'!T61</f>
        <v>0</v>
      </c>
      <c r="U61" s="103">
        <f>'MA Výkon'!U61+'MA Hodiny'!U61+'MA Vozidlo'!U61+'MA Fixní'!U61</f>
        <v>0</v>
      </c>
      <c r="V61" s="103">
        <f>'MA Výkon'!V61+'MA Hodiny'!V61+'MA Vozidlo'!V61+'MA Fixní'!V61</f>
        <v>0</v>
      </c>
      <c r="W61" s="103">
        <f>'MA Výkon'!W61+'MA Hodiny'!W61+'MA Vozidlo'!W61+'MA Fixní'!W61</f>
        <v>0</v>
      </c>
      <c r="X61" s="103">
        <f>'MA Výkon'!X61+'MA Hodiny'!X61+'MA Vozidlo'!X61+'MA Fixní'!X61</f>
        <v>0</v>
      </c>
      <c r="Y61" s="103">
        <f>'MA Výkon'!Y61+'MA Hodiny'!Y61+'MA Vozidlo'!Y61+'MA Fixní'!Y61</f>
        <v>0</v>
      </c>
      <c r="Z61" s="103">
        <f>'MA Výkon'!Z61+'MA Hodiny'!Z61+'MA Vozidlo'!Z61+'MA Fixní'!Z61</f>
        <v>0</v>
      </c>
      <c r="AA61" s="103">
        <f>'MA Výkon'!AA61+'MA Hodiny'!AA61+'MA Vozidlo'!AA61+'MA Fixní'!AA61</f>
        <v>0</v>
      </c>
      <c r="AB61" s="103">
        <f>'MA Výkon'!AB61+'MA Hodiny'!AB61+'MA Vozidlo'!AB61+'MA Fixní'!AB61</f>
        <v>0</v>
      </c>
      <c r="AC61" s="103">
        <f>'MA Výkon'!AC61+'MA Hodiny'!AC61+'MA Vozidlo'!AC61+'MA Fixní'!AC61</f>
        <v>0</v>
      </c>
      <c r="AD61" s="103">
        <f>'MA Výkon'!AD61+'MA Hodiny'!AD61+'MA Vozidlo'!AD61+'MA Fixní'!AD61</f>
        <v>0</v>
      </c>
      <c r="AE61" s="103">
        <f>'MA Výkon'!AE61+'MA Hodiny'!AE61+'MA Vozidlo'!AE61+'MA Fixní'!AE61</f>
        <v>0</v>
      </c>
      <c r="AF61" s="103">
        <f>'MA Výkon'!AF61+'MA Hodiny'!AF61+'MA Vozidlo'!AF61+'MA Fixní'!AF61</f>
        <v>0</v>
      </c>
      <c r="AG61" s="103">
        <f>'MA Výkon'!AG61+'MA Hodiny'!AG61+'MA Vozidlo'!AG61+'MA Fixní'!AG61</f>
        <v>0</v>
      </c>
      <c r="AH61" s="103">
        <f>'MA Výkon'!AH61+'MA Hodiny'!AH61+'MA Vozidlo'!AH61+'MA Fixní'!AH61</f>
        <v>0</v>
      </c>
      <c r="AI61" s="103">
        <f>'MA Výkon'!AI61+'MA Hodiny'!AI61+'MA Vozidlo'!AI61+'MA Fixní'!AI61</f>
        <v>0</v>
      </c>
      <c r="AJ61" s="103">
        <f>'MA Výkon'!AJ61+'MA Hodiny'!AJ61+'MA Vozidlo'!AJ61+'MA Fixní'!AJ61</f>
        <v>0</v>
      </c>
      <c r="AK61" s="85">
        <f>'MA Výkon'!AK61+'MA Hodiny'!AK61+'MA Vozidlo'!AK61+'MA Fixní'!AK61</f>
        <v>0</v>
      </c>
      <c r="AL61" s="107">
        <f t="shared" si="64"/>
        <v>0</v>
      </c>
      <c r="AM61" s="129">
        <f t="shared" si="62"/>
        <v>0</v>
      </c>
      <c r="AN61" s="888">
        <f t="shared" si="63"/>
        <v>0</v>
      </c>
      <c r="AO61" s="888">
        <f t="shared" ref="AO61" si="80">AO19</f>
        <v>0</v>
      </c>
      <c r="AP61" s="888">
        <f t="shared" si="63"/>
        <v>0</v>
      </c>
      <c r="AQ61" s="889">
        <f t="shared" si="63"/>
        <v>1</v>
      </c>
    </row>
    <row r="62" spans="1:43" x14ac:dyDescent="0.3">
      <c r="A62" s="4">
        <f t="shared" si="61"/>
        <v>10</v>
      </c>
      <c r="B62" s="45" t="str">
        <f t="shared" si="61"/>
        <v>Úhrada za použití dopravní cesty</v>
      </c>
      <c r="C62" s="64" t="str">
        <f t="shared" si="61"/>
        <v/>
      </c>
      <c r="D62" s="65" t="str">
        <f t="shared" si="61"/>
        <v/>
      </c>
      <c r="E62" s="84">
        <f>'MA Výkon'!E62+'MA Hodiny'!E62+'MA Vozidlo'!E62+'MA Fixní'!E62</f>
        <v>0</v>
      </c>
      <c r="F62" s="103">
        <f>'MA Výkon'!F62+'MA Hodiny'!F62+'MA Vozidlo'!F62+'MA Fixní'!F62</f>
        <v>0</v>
      </c>
      <c r="G62" s="103">
        <f>'MA Výkon'!G62+'MA Hodiny'!G62+'MA Vozidlo'!G62+'MA Fixní'!G62</f>
        <v>0</v>
      </c>
      <c r="H62" s="103">
        <f>'MA Výkon'!H62+'MA Hodiny'!H62+'MA Vozidlo'!H62+'MA Fixní'!H62</f>
        <v>0</v>
      </c>
      <c r="I62" s="103">
        <f>'MA Výkon'!I62+'MA Hodiny'!I62+'MA Vozidlo'!I62+'MA Fixní'!I62</f>
        <v>0</v>
      </c>
      <c r="J62" s="103">
        <f>'MA Výkon'!J62+'MA Hodiny'!J62+'MA Vozidlo'!J62+'MA Fixní'!J62</f>
        <v>0</v>
      </c>
      <c r="K62" s="103">
        <f>'MA Výkon'!K62+'MA Hodiny'!K62+'MA Vozidlo'!K62+'MA Fixní'!K62</f>
        <v>0</v>
      </c>
      <c r="L62" s="103">
        <f>'MA Výkon'!L62+'MA Hodiny'!L62+'MA Vozidlo'!L62+'MA Fixní'!L62</f>
        <v>0</v>
      </c>
      <c r="M62" s="103">
        <f>'MA Výkon'!M62+'MA Hodiny'!M62+'MA Vozidlo'!M62+'MA Fixní'!M62</f>
        <v>0</v>
      </c>
      <c r="N62" s="103">
        <f>'MA Výkon'!N62+'MA Hodiny'!N62+'MA Vozidlo'!N62+'MA Fixní'!N62</f>
        <v>0</v>
      </c>
      <c r="O62" s="103">
        <f>'MA Výkon'!O62+'MA Hodiny'!O62+'MA Vozidlo'!O62+'MA Fixní'!O62</f>
        <v>0</v>
      </c>
      <c r="P62" s="103">
        <f>'MA Výkon'!P62+'MA Hodiny'!P62+'MA Vozidlo'!P62+'MA Fixní'!P62</f>
        <v>0</v>
      </c>
      <c r="Q62" s="103">
        <f>'MA Výkon'!Q62+'MA Hodiny'!Q62+'MA Vozidlo'!Q62+'MA Fixní'!Q62</f>
        <v>0</v>
      </c>
      <c r="R62" s="103">
        <f>'MA Výkon'!R62+'MA Hodiny'!R62+'MA Vozidlo'!R62+'MA Fixní'!R62</f>
        <v>0</v>
      </c>
      <c r="S62" s="103">
        <f>'MA Výkon'!S62+'MA Hodiny'!S62+'MA Vozidlo'!S62+'MA Fixní'!S62</f>
        <v>0</v>
      </c>
      <c r="T62" s="103">
        <f>'MA Výkon'!T62+'MA Hodiny'!T62+'MA Vozidlo'!T62+'MA Fixní'!T62</f>
        <v>0</v>
      </c>
      <c r="U62" s="103">
        <f>'MA Výkon'!U62+'MA Hodiny'!U62+'MA Vozidlo'!U62+'MA Fixní'!U62</f>
        <v>0</v>
      </c>
      <c r="V62" s="103">
        <f>'MA Výkon'!V62+'MA Hodiny'!V62+'MA Vozidlo'!V62+'MA Fixní'!V62</f>
        <v>0</v>
      </c>
      <c r="W62" s="103">
        <f>'MA Výkon'!W62+'MA Hodiny'!W62+'MA Vozidlo'!W62+'MA Fixní'!W62</f>
        <v>0</v>
      </c>
      <c r="X62" s="103">
        <f>'MA Výkon'!X62+'MA Hodiny'!X62+'MA Vozidlo'!X62+'MA Fixní'!X62</f>
        <v>0</v>
      </c>
      <c r="Y62" s="103">
        <f>'MA Výkon'!Y62+'MA Hodiny'!Y62+'MA Vozidlo'!Y62+'MA Fixní'!Y62</f>
        <v>0</v>
      </c>
      <c r="Z62" s="103">
        <f>'MA Výkon'!Z62+'MA Hodiny'!Z62+'MA Vozidlo'!Z62+'MA Fixní'!Z62</f>
        <v>0</v>
      </c>
      <c r="AA62" s="103">
        <f>'MA Výkon'!AA62+'MA Hodiny'!AA62+'MA Vozidlo'!AA62+'MA Fixní'!AA62</f>
        <v>0</v>
      </c>
      <c r="AB62" s="103">
        <f>'MA Výkon'!AB62+'MA Hodiny'!AB62+'MA Vozidlo'!AB62+'MA Fixní'!AB62</f>
        <v>0</v>
      </c>
      <c r="AC62" s="103">
        <f>'MA Výkon'!AC62+'MA Hodiny'!AC62+'MA Vozidlo'!AC62+'MA Fixní'!AC62</f>
        <v>0</v>
      </c>
      <c r="AD62" s="103">
        <f>'MA Výkon'!AD62+'MA Hodiny'!AD62+'MA Vozidlo'!AD62+'MA Fixní'!AD62</f>
        <v>0</v>
      </c>
      <c r="AE62" s="103">
        <f>'MA Výkon'!AE62+'MA Hodiny'!AE62+'MA Vozidlo'!AE62+'MA Fixní'!AE62</f>
        <v>0</v>
      </c>
      <c r="AF62" s="103">
        <f>'MA Výkon'!AF62+'MA Hodiny'!AF62+'MA Vozidlo'!AF62+'MA Fixní'!AF62</f>
        <v>0</v>
      </c>
      <c r="AG62" s="103">
        <f>'MA Výkon'!AG62+'MA Hodiny'!AG62+'MA Vozidlo'!AG62+'MA Fixní'!AG62</f>
        <v>0</v>
      </c>
      <c r="AH62" s="103">
        <f>'MA Výkon'!AH62+'MA Hodiny'!AH62+'MA Vozidlo'!AH62+'MA Fixní'!AH62</f>
        <v>0</v>
      </c>
      <c r="AI62" s="103">
        <f>'MA Výkon'!AI62+'MA Hodiny'!AI62+'MA Vozidlo'!AI62+'MA Fixní'!AI62</f>
        <v>0</v>
      </c>
      <c r="AJ62" s="103">
        <f>'MA Výkon'!AJ62+'MA Hodiny'!AJ62+'MA Vozidlo'!AJ62+'MA Fixní'!AJ62</f>
        <v>0</v>
      </c>
      <c r="AK62" s="85">
        <f>'MA Výkon'!AK62+'MA Hodiny'!AK62+'MA Vozidlo'!AK62+'MA Fixní'!AK62</f>
        <v>0</v>
      </c>
      <c r="AL62" s="107">
        <f t="shared" si="64"/>
        <v>0</v>
      </c>
      <c r="AM62" s="129">
        <f t="shared" si="62"/>
        <v>0</v>
      </c>
      <c r="AN62" s="888">
        <f t="shared" si="63"/>
        <v>1</v>
      </c>
      <c r="AO62" s="888">
        <f t="shared" ref="AO62" si="81">AO20</f>
        <v>0</v>
      </c>
      <c r="AP62" s="888">
        <f t="shared" si="63"/>
        <v>0</v>
      </c>
      <c r="AQ62" s="889">
        <f t="shared" si="63"/>
        <v>0</v>
      </c>
    </row>
    <row r="63" spans="1:43" x14ac:dyDescent="0.3">
      <c r="A63" s="4">
        <f t="shared" si="61"/>
        <v>11</v>
      </c>
      <c r="B63" s="45" t="str">
        <f t="shared" si="61"/>
        <v>Úhrada za použití ostatní infrastruktury</v>
      </c>
      <c r="C63" s="64" t="str">
        <f t="shared" si="61"/>
        <v/>
      </c>
      <c r="D63" s="65" t="str">
        <f t="shared" si="61"/>
        <v/>
      </c>
      <c r="E63" s="84">
        <f>'MA Výkon'!E63+'MA Hodiny'!E63+'MA Vozidlo'!E63+'MA Fixní'!E63</f>
        <v>0</v>
      </c>
      <c r="F63" s="103">
        <f>'MA Výkon'!F63+'MA Hodiny'!F63+'MA Vozidlo'!F63+'MA Fixní'!F63</f>
        <v>0</v>
      </c>
      <c r="G63" s="103">
        <f>'MA Výkon'!G63+'MA Hodiny'!G63+'MA Vozidlo'!G63+'MA Fixní'!G63</f>
        <v>0</v>
      </c>
      <c r="H63" s="103">
        <f>'MA Výkon'!H63+'MA Hodiny'!H63+'MA Vozidlo'!H63+'MA Fixní'!H63</f>
        <v>0</v>
      </c>
      <c r="I63" s="103">
        <f>'MA Výkon'!I63+'MA Hodiny'!I63+'MA Vozidlo'!I63+'MA Fixní'!I63</f>
        <v>0</v>
      </c>
      <c r="J63" s="103">
        <f>'MA Výkon'!J63+'MA Hodiny'!J63+'MA Vozidlo'!J63+'MA Fixní'!J63</f>
        <v>0</v>
      </c>
      <c r="K63" s="103">
        <f>'MA Výkon'!K63+'MA Hodiny'!K63+'MA Vozidlo'!K63+'MA Fixní'!K63</f>
        <v>0</v>
      </c>
      <c r="L63" s="103">
        <f>'MA Výkon'!L63+'MA Hodiny'!L63+'MA Vozidlo'!L63+'MA Fixní'!L63</f>
        <v>0</v>
      </c>
      <c r="M63" s="103">
        <f>'MA Výkon'!M63+'MA Hodiny'!M63+'MA Vozidlo'!M63+'MA Fixní'!M63</f>
        <v>0</v>
      </c>
      <c r="N63" s="103">
        <f>'MA Výkon'!N63+'MA Hodiny'!N63+'MA Vozidlo'!N63+'MA Fixní'!N63</f>
        <v>0</v>
      </c>
      <c r="O63" s="103">
        <f>'MA Výkon'!O63+'MA Hodiny'!O63+'MA Vozidlo'!O63+'MA Fixní'!O63</f>
        <v>0</v>
      </c>
      <c r="P63" s="103">
        <f>'MA Výkon'!P63+'MA Hodiny'!P63+'MA Vozidlo'!P63+'MA Fixní'!P63</f>
        <v>0</v>
      </c>
      <c r="Q63" s="103">
        <f>'MA Výkon'!Q63+'MA Hodiny'!Q63+'MA Vozidlo'!Q63+'MA Fixní'!Q63</f>
        <v>0</v>
      </c>
      <c r="R63" s="103">
        <f>'MA Výkon'!R63+'MA Hodiny'!R63+'MA Vozidlo'!R63+'MA Fixní'!R63</f>
        <v>0</v>
      </c>
      <c r="S63" s="103">
        <f>'MA Výkon'!S63+'MA Hodiny'!S63+'MA Vozidlo'!S63+'MA Fixní'!S63</f>
        <v>0</v>
      </c>
      <c r="T63" s="103">
        <f>'MA Výkon'!T63+'MA Hodiny'!T63+'MA Vozidlo'!T63+'MA Fixní'!T63</f>
        <v>0</v>
      </c>
      <c r="U63" s="103">
        <f>'MA Výkon'!U63+'MA Hodiny'!U63+'MA Vozidlo'!U63+'MA Fixní'!U63</f>
        <v>0</v>
      </c>
      <c r="V63" s="103">
        <f>'MA Výkon'!V63+'MA Hodiny'!V63+'MA Vozidlo'!V63+'MA Fixní'!V63</f>
        <v>0</v>
      </c>
      <c r="W63" s="103">
        <f>'MA Výkon'!W63+'MA Hodiny'!W63+'MA Vozidlo'!W63+'MA Fixní'!W63</f>
        <v>0</v>
      </c>
      <c r="X63" s="103">
        <f>'MA Výkon'!X63+'MA Hodiny'!X63+'MA Vozidlo'!X63+'MA Fixní'!X63</f>
        <v>0</v>
      </c>
      <c r="Y63" s="103">
        <f>'MA Výkon'!Y63+'MA Hodiny'!Y63+'MA Vozidlo'!Y63+'MA Fixní'!Y63</f>
        <v>0</v>
      </c>
      <c r="Z63" s="103">
        <f>'MA Výkon'!Z63+'MA Hodiny'!Z63+'MA Vozidlo'!Z63+'MA Fixní'!Z63</f>
        <v>0</v>
      </c>
      <c r="AA63" s="103">
        <f>'MA Výkon'!AA63+'MA Hodiny'!AA63+'MA Vozidlo'!AA63+'MA Fixní'!AA63</f>
        <v>0</v>
      </c>
      <c r="AB63" s="103">
        <f>'MA Výkon'!AB63+'MA Hodiny'!AB63+'MA Vozidlo'!AB63+'MA Fixní'!AB63</f>
        <v>0</v>
      </c>
      <c r="AC63" s="103">
        <f>'MA Výkon'!AC63+'MA Hodiny'!AC63+'MA Vozidlo'!AC63+'MA Fixní'!AC63</f>
        <v>0</v>
      </c>
      <c r="AD63" s="103">
        <f>'MA Výkon'!AD63+'MA Hodiny'!AD63+'MA Vozidlo'!AD63+'MA Fixní'!AD63</f>
        <v>0</v>
      </c>
      <c r="AE63" s="103">
        <f>'MA Výkon'!AE63+'MA Hodiny'!AE63+'MA Vozidlo'!AE63+'MA Fixní'!AE63</f>
        <v>0</v>
      </c>
      <c r="AF63" s="103">
        <f>'MA Výkon'!AF63+'MA Hodiny'!AF63+'MA Vozidlo'!AF63+'MA Fixní'!AF63</f>
        <v>0</v>
      </c>
      <c r="AG63" s="103">
        <f>'MA Výkon'!AG63+'MA Hodiny'!AG63+'MA Vozidlo'!AG63+'MA Fixní'!AG63</f>
        <v>0</v>
      </c>
      <c r="AH63" s="103">
        <f>'MA Výkon'!AH63+'MA Hodiny'!AH63+'MA Vozidlo'!AH63+'MA Fixní'!AH63</f>
        <v>0</v>
      </c>
      <c r="AI63" s="103">
        <f>'MA Výkon'!AI63+'MA Hodiny'!AI63+'MA Vozidlo'!AI63+'MA Fixní'!AI63</f>
        <v>0</v>
      </c>
      <c r="AJ63" s="103">
        <f>'MA Výkon'!AJ63+'MA Hodiny'!AJ63+'MA Vozidlo'!AJ63+'MA Fixní'!AJ63</f>
        <v>0</v>
      </c>
      <c r="AK63" s="85">
        <f>'MA Výkon'!AK63+'MA Hodiny'!AK63+'MA Vozidlo'!AK63+'MA Fixní'!AK63</f>
        <v>0</v>
      </c>
      <c r="AL63" s="107">
        <f t="shared" si="64"/>
        <v>0</v>
      </c>
      <c r="AM63" s="129">
        <f t="shared" si="62"/>
        <v>0</v>
      </c>
      <c r="AN63" s="888">
        <f t="shared" si="63"/>
        <v>1</v>
      </c>
      <c r="AO63" s="888">
        <f t="shared" ref="AO63" si="82">AO21</f>
        <v>0</v>
      </c>
      <c r="AP63" s="888">
        <f t="shared" si="63"/>
        <v>0</v>
      </c>
      <c r="AQ63" s="889">
        <f t="shared" si="63"/>
        <v>0</v>
      </c>
    </row>
    <row r="64" spans="1:43" x14ac:dyDescent="0.3">
      <c r="A64" s="4">
        <f t="shared" si="61"/>
        <v>12</v>
      </c>
      <c r="B64" s="45" t="str">
        <f t="shared" si="61"/>
        <v>Ostatní přímé náklady</v>
      </c>
      <c r="C64" s="64" t="str">
        <f t="shared" si="61"/>
        <v>12.1</v>
      </c>
      <c r="D64" s="65" t="str">
        <f t="shared" si="61"/>
        <v>Finanční náklady</v>
      </c>
      <c r="E64" s="84">
        <f>'MA Výkon'!E64+'MA Hodiny'!E64+'MA Vozidlo'!E64+'MA Fixní'!E64</f>
        <v>0</v>
      </c>
      <c r="F64" s="103">
        <f>'MA Výkon'!F64+'MA Hodiny'!F64+'MA Vozidlo'!F64+'MA Fixní'!F64</f>
        <v>0</v>
      </c>
      <c r="G64" s="103">
        <f>'MA Výkon'!G64+'MA Hodiny'!G64+'MA Vozidlo'!G64+'MA Fixní'!G64</f>
        <v>0</v>
      </c>
      <c r="H64" s="103">
        <f>'MA Výkon'!H64+'MA Hodiny'!H64+'MA Vozidlo'!H64+'MA Fixní'!H64</f>
        <v>0</v>
      </c>
      <c r="I64" s="103">
        <f>'MA Výkon'!I64+'MA Hodiny'!I64+'MA Vozidlo'!I64+'MA Fixní'!I64</f>
        <v>0</v>
      </c>
      <c r="J64" s="103">
        <f>'MA Výkon'!J64+'MA Hodiny'!J64+'MA Vozidlo'!J64+'MA Fixní'!J64</f>
        <v>0</v>
      </c>
      <c r="K64" s="103">
        <f>'MA Výkon'!K64+'MA Hodiny'!K64+'MA Vozidlo'!K64+'MA Fixní'!K64</f>
        <v>0</v>
      </c>
      <c r="L64" s="103">
        <f>'MA Výkon'!L64+'MA Hodiny'!L64+'MA Vozidlo'!L64+'MA Fixní'!L64</f>
        <v>0</v>
      </c>
      <c r="M64" s="103">
        <f>'MA Výkon'!M64+'MA Hodiny'!M64+'MA Vozidlo'!M64+'MA Fixní'!M64</f>
        <v>0</v>
      </c>
      <c r="N64" s="103">
        <f>'MA Výkon'!N64+'MA Hodiny'!N64+'MA Vozidlo'!N64+'MA Fixní'!N64</f>
        <v>0</v>
      </c>
      <c r="O64" s="103">
        <f>'MA Výkon'!O64+'MA Hodiny'!O64+'MA Vozidlo'!O64+'MA Fixní'!O64</f>
        <v>0</v>
      </c>
      <c r="P64" s="103">
        <f>'MA Výkon'!P64+'MA Hodiny'!P64+'MA Vozidlo'!P64+'MA Fixní'!P64</f>
        <v>0</v>
      </c>
      <c r="Q64" s="103">
        <f>'MA Výkon'!Q64+'MA Hodiny'!Q64+'MA Vozidlo'!Q64+'MA Fixní'!Q64</f>
        <v>0</v>
      </c>
      <c r="R64" s="103">
        <f>'MA Výkon'!R64+'MA Hodiny'!R64+'MA Vozidlo'!R64+'MA Fixní'!R64</f>
        <v>0</v>
      </c>
      <c r="S64" s="103">
        <f>'MA Výkon'!S64+'MA Hodiny'!S64+'MA Vozidlo'!S64+'MA Fixní'!S64</f>
        <v>0</v>
      </c>
      <c r="T64" s="103">
        <f>'MA Výkon'!T64+'MA Hodiny'!T64+'MA Vozidlo'!T64+'MA Fixní'!T64</f>
        <v>0</v>
      </c>
      <c r="U64" s="103">
        <f>'MA Výkon'!U64+'MA Hodiny'!U64+'MA Vozidlo'!U64+'MA Fixní'!U64</f>
        <v>0</v>
      </c>
      <c r="V64" s="103">
        <f>'MA Výkon'!V64+'MA Hodiny'!V64+'MA Vozidlo'!V64+'MA Fixní'!V64</f>
        <v>0</v>
      </c>
      <c r="W64" s="103">
        <f>'MA Výkon'!W64+'MA Hodiny'!W64+'MA Vozidlo'!W64+'MA Fixní'!W64</f>
        <v>0</v>
      </c>
      <c r="X64" s="103">
        <f>'MA Výkon'!X64+'MA Hodiny'!X64+'MA Vozidlo'!X64+'MA Fixní'!X64</f>
        <v>0</v>
      </c>
      <c r="Y64" s="103">
        <f>'MA Výkon'!Y64+'MA Hodiny'!Y64+'MA Vozidlo'!Y64+'MA Fixní'!Y64</f>
        <v>0</v>
      </c>
      <c r="Z64" s="103">
        <f>'MA Výkon'!Z64+'MA Hodiny'!Z64+'MA Vozidlo'!Z64+'MA Fixní'!Z64</f>
        <v>0</v>
      </c>
      <c r="AA64" s="103">
        <f>'MA Výkon'!AA64+'MA Hodiny'!AA64+'MA Vozidlo'!AA64+'MA Fixní'!AA64</f>
        <v>0</v>
      </c>
      <c r="AB64" s="103">
        <f>'MA Výkon'!AB64+'MA Hodiny'!AB64+'MA Vozidlo'!AB64+'MA Fixní'!AB64</f>
        <v>0</v>
      </c>
      <c r="AC64" s="103">
        <f>'MA Výkon'!AC64+'MA Hodiny'!AC64+'MA Vozidlo'!AC64+'MA Fixní'!AC64</f>
        <v>0</v>
      </c>
      <c r="AD64" s="103">
        <f>'MA Výkon'!AD64+'MA Hodiny'!AD64+'MA Vozidlo'!AD64+'MA Fixní'!AD64</f>
        <v>0</v>
      </c>
      <c r="AE64" s="103">
        <f>'MA Výkon'!AE64+'MA Hodiny'!AE64+'MA Vozidlo'!AE64+'MA Fixní'!AE64</f>
        <v>0</v>
      </c>
      <c r="AF64" s="103">
        <f>'MA Výkon'!AF64+'MA Hodiny'!AF64+'MA Vozidlo'!AF64+'MA Fixní'!AF64</f>
        <v>0</v>
      </c>
      <c r="AG64" s="103">
        <f>'MA Výkon'!AG64+'MA Hodiny'!AG64+'MA Vozidlo'!AG64+'MA Fixní'!AG64</f>
        <v>0</v>
      </c>
      <c r="AH64" s="103">
        <f>'MA Výkon'!AH64+'MA Hodiny'!AH64+'MA Vozidlo'!AH64+'MA Fixní'!AH64</f>
        <v>0</v>
      </c>
      <c r="AI64" s="103">
        <f>'MA Výkon'!AI64+'MA Hodiny'!AI64+'MA Vozidlo'!AI64+'MA Fixní'!AI64</f>
        <v>0</v>
      </c>
      <c r="AJ64" s="103">
        <f>'MA Výkon'!AJ64+'MA Hodiny'!AJ64+'MA Vozidlo'!AJ64+'MA Fixní'!AJ64</f>
        <v>0</v>
      </c>
      <c r="AK64" s="85">
        <f>'MA Výkon'!AK64+'MA Hodiny'!AK64+'MA Vozidlo'!AK64+'MA Fixní'!AK64</f>
        <v>0</v>
      </c>
      <c r="AL64" s="107">
        <f t="shared" si="64"/>
        <v>0</v>
      </c>
      <c r="AM64" s="129">
        <f t="shared" si="62"/>
        <v>0</v>
      </c>
      <c r="AN64" s="888">
        <f t="shared" si="63"/>
        <v>0</v>
      </c>
      <c r="AO64" s="888">
        <f t="shared" ref="AO64" si="83">AO22</f>
        <v>0</v>
      </c>
      <c r="AP64" s="888">
        <f t="shared" si="63"/>
        <v>1</v>
      </c>
      <c r="AQ64" s="889">
        <f t="shared" si="63"/>
        <v>0</v>
      </c>
    </row>
    <row r="65" spans="1:43" x14ac:dyDescent="0.3">
      <c r="A65" s="4" t="str">
        <f t="shared" si="61"/>
        <v/>
      </c>
      <c r="B65" s="45" t="str">
        <f t="shared" si="61"/>
        <v/>
      </c>
      <c r="C65" s="64" t="str">
        <f t="shared" si="61"/>
        <v>12.2</v>
      </c>
      <c r="D65" s="65" t="str">
        <f t="shared" si="61"/>
        <v>Ostatní</v>
      </c>
      <c r="E65" s="84">
        <f>'MA Výkon'!E65+'MA Hodiny'!E65+'MA Vozidlo'!E65+'MA Fixní'!E65</f>
        <v>0</v>
      </c>
      <c r="F65" s="103">
        <f>'MA Výkon'!F65+'MA Hodiny'!F65+'MA Vozidlo'!F65+'MA Fixní'!F65</f>
        <v>0</v>
      </c>
      <c r="G65" s="103">
        <f>'MA Výkon'!G65+'MA Hodiny'!G65+'MA Vozidlo'!G65+'MA Fixní'!G65</f>
        <v>0</v>
      </c>
      <c r="H65" s="103">
        <f>'MA Výkon'!H65+'MA Hodiny'!H65+'MA Vozidlo'!H65+'MA Fixní'!H65</f>
        <v>0</v>
      </c>
      <c r="I65" s="103">
        <f>'MA Výkon'!I65+'MA Hodiny'!I65+'MA Vozidlo'!I65+'MA Fixní'!I65</f>
        <v>0</v>
      </c>
      <c r="J65" s="103">
        <f>'MA Výkon'!J65+'MA Hodiny'!J65+'MA Vozidlo'!J65+'MA Fixní'!J65</f>
        <v>0</v>
      </c>
      <c r="K65" s="103">
        <f>'MA Výkon'!K65+'MA Hodiny'!K65+'MA Vozidlo'!K65+'MA Fixní'!K65</f>
        <v>0</v>
      </c>
      <c r="L65" s="103">
        <f>'MA Výkon'!L65+'MA Hodiny'!L65+'MA Vozidlo'!L65+'MA Fixní'!L65</f>
        <v>0</v>
      </c>
      <c r="M65" s="103">
        <f>'MA Výkon'!M65+'MA Hodiny'!M65+'MA Vozidlo'!M65+'MA Fixní'!M65</f>
        <v>0</v>
      </c>
      <c r="N65" s="103">
        <f>'MA Výkon'!N65+'MA Hodiny'!N65+'MA Vozidlo'!N65+'MA Fixní'!N65</f>
        <v>0</v>
      </c>
      <c r="O65" s="103">
        <f>'MA Výkon'!O65+'MA Hodiny'!O65+'MA Vozidlo'!O65+'MA Fixní'!O65</f>
        <v>0</v>
      </c>
      <c r="P65" s="103">
        <f>'MA Výkon'!P65+'MA Hodiny'!P65+'MA Vozidlo'!P65+'MA Fixní'!P65</f>
        <v>0</v>
      </c>
      <c r="Q65" s="103">
        <f>'MA Výkon'!Q65+'MA Hodiny'!Q65+'MA Vozidlo'!Q65+'MA Fixní'!Q65</f>
        <v>0</v>
      </c>
      <c r="R65" s="103">
        <f>'MA Výkon'!R65+'MA Hodiny'!R65+'MA Vozidlo'!R65+'MA Fixní'!R65</f>
        <v>0</v>
      </c>
      <c r="S65" s="103">
        <f>'MA Výkon'!S65+'MA Hodiny'!S65+'MA Vozidlo'!S65+'MA Fixní'!S65</f>
        <v>0</v>
      </c>
      <c r="T65" s="103">
        <f>'MA Výkon'!T65+'MA Hodiny'!T65+'MA Vozidlo'!T65+'MA Fixní'!T65</f>
        <v>0</v>
      </c>
      <c r="U65" s="103">
        <f>'MA Výkon'!U65+'MA Hodiny'!U65+'MA Vozidlo'!U65+'MA Fixní'!U65</f>
        <v>0</v>
      </c>
      <c r="V65" s="103">
        <f>'MA Výkon'!V65+'MA Hodiny'!V65+'MA Vozidlo'!V65+'MA Fixní'!V65</f>
        <v>0</v>
      </c>
      <c r="W65" s="103">
        <f>'MA Výkon'!W65+'MA Hodiny'!W65+'MA Vozidlo'!W65+'MA Fixní'!W65</f>
        <v>0</v>
      </c>
      <c r="X65" s="103">
        <f>'MA Výkon'!X65+'MA Hodiny'!X65+'MA Vozidlo'!X65+'MA Fixní'!X65</f>
        <v>0</v>
      </c>
      <c r="Y65" s="103">
        <f>'MA Výkon'!Y65+'MA Hodiny'!Y65+'MA Vozidlo'!Y65+'MA Fixní'!Y65</f>
        <v>0</v>
      </c>
      <c r="Z65" s="103">
        <f>'MA Výkon'!Z65+'MA Hodiny'!Z65+'MA Vozidlo'!Z65+'MA Fixní'!Z65</f>
        <v>0</v>
      </c>
      <c r="AA65" s="103">
        <f>'MA Výkon'!AA65+'MA Hodiny'!AA65+'MA Vozidlo'!AA65+'MA Fixní'!AA65</f>
        <v>0</v>
      </c>
      <c r="AB65" s="103">
        <f>'MA Výkon'!AB65+'MA Hodiny'!AB65+'MA Vozidlo'!AB65+'MA Fixní'!AB65</f>
        <v>0</v>
      </c>
      <c r="AC65" s="103">
        <f>'MA Výkon'!AC65+'MA Hodiny'!AC65+'MA Vozidlo'!AC65+'MA Fixní'!AC65</f>
        <v>0</v>
      </c>
      <c r="AD65" s="103">
        <f>'MA Výkon'!AD65+'MA Hodiny'!AD65+'MA Vozidlo'!AD65+'MA Fixní'!AD65</f>
        <v>0</v>
      </c>
      <c r="AE65" s="103">
        <f>'MA Výkon'!AE65+'MA Hodiny'!AE65+'MA Vozidlo'!AE65+'MA Fixní'!AE65</f>
        <v>0</v>
      </c>
      <c r="AF65" s="103">
        <f>'MA Výkon'!AF65+'MA Hodiny'!AF65+'MA Vozidlo'!AF65+'MA Fixní'!AF65</f>
        <v>0</v>
      </c>
      <c r="AG65" s="103">
        <f>'MA Výkon'!AG65+'MA Hodiny'!AG65+'MA Vozidlo'!AG65+'MA Fixní'!AG65</f>
        <v>0</v>
      </c>
      <c r="AH65" s="103">
        <f>'MA Výkon'!AH65+'MA Hodiny'!AH65+'MA Vozidlo'!AH65+'MA Fixní'!AH65</f>
        <v>0</v>
      </c>
      <c r="AI65" s="103">
        <f>'MA Výkon'!AI65+'MA Hodiny'!AI65+'MA Vozidlo'!AI65+'MA Fixní'!AI65</f>
        <v>0</v>
      </c>
      <c r="AJ65" s="103">
        <f>'MA Výkon'!AJ65+'MA Hodiny'!AJ65+'MA Vozidlo'!AJ65+'MA Fixní'!AJ65</f>
        <v>0</v>
      </c>
      <c r="AK65" s="85">
        <f>'MA Výkon'!AK65+'MA Hodiny'!AK65+'MA Vozidlo'!AK65+'MA Fixní'!AK65</f>
        <v>0</v>
      </c>
      <c r="AL65" s="107">
        <f t="shared" si="64"/>
        <v>0</v>
      </c>
      <c r="AM65" s="129">
        <f t="shared" si="62"/>
        <v>0</v>
      </c>
      <c r="AN65" s="888">
        <f t="shared" si="63"/>
        <v>0</v>
      </c>
      <c r="AO65" s="888">
        <f t="shared" ref="AO65" si="84">AO23</f>
        <v>0</v>
      </c>
      <c r="AP65" s="888">
        <f t="shared" si="63"/>
        <v>0</v>
      </c>
      <c r="AQ65" s="889">
        <f t="shared" si="63"/>
        <v>1</v>
      </c>
    </row>
    <row r="66" spans="1:43" x14ac:dyDescent="0.3">
      <c r="A66" s="4">
        <f t="shared" si="61"/>
        <v>13</v>
      </c>
      <c r="B66" s="45" t="str">
        <f t="shared" si="61"/>
        <v>Ostatní služby</v>
      </c>
      <c r="C66" s="45">
        <f t="shared" si="61"/>
        <v>13.1</v>
      </c>
      <c r="D66" s="65" t="str">
        <f t="shared" si="61"/>
        <v>Ostraha</v>
      </c>
      <c r="E66" s="84">
        <f>'MA Výkon'!E66+'MA Hodiny'!E66+'MA Vozidlo'!E66+'MA Fixní'!E66</f>
        <v>0</v>
      </c>
      <c r="F66" s="103">
        <f>'MA Výkon'!F66+'MA Hodiny'!F66+'MA Vozidlo'!F66+'MA Fixní'!F66</f>
        <v>0</v>
      </c>
      <c r="G66" s="103">
        <f>'MA Výkon'!G66+'MA Hodiny'!G66+'MA Vozidlo'!G66+'MA Fixní'!G66</f>
        <v>0</v>
      </c>
      <c r="H66" s="103">
        <f>'MA Výkon'!H66+'MA Hodiny'!H66+'MA Vozidlo'!H66+'MA Fixní'!H66</f>
        <v>0</v>
      </c>
      <c r="I66" s="103">
        <f>'MA Výkon'!I66+'MA Hodiny'!I66+'MA Vozidlo'!I66+'MA Fixní'!I66</f>
        <v>0</v>
      </c>
      <c r="J66" s="103">
        <f>'MA Výkon'!J66+'MA Hodiny'!J66+'MA Vozidlo'!J66+'MA Fixní'!J66</f>
        <v>0</v>
      </c>
      <c r="K66" s="103">
        <f>'MA Výkon'!K66+'MA Hodiny'!K66+'MA Vozidlo'!K66+'MA Fixní'!K66</f>
        <v>0</v>
      </c>
      <c r="L66" s="103">
        <f>'MA Výkon'!L66+'MA Hodiny'!L66+'MA Vozidlo'!L66+'MA Fixní'!L66</f>
        <v>0</v>
      </c>
      <c r="M66" s="103">
        <f>'MA Výkon'!M66+'MA Hodiny'!M66+'MA Vozidlo'!M66+'MA Fixní'!M66</f>
        <v>0</v>
      </c>
      <c r="N66" s="103">
        <f>'MA Výkon'!N66+'MA Hodiny'!N66+'MA Vozidlo'!N66+'MA Fixní'!N66</f>
        <v>0</v>
      </c>
      <c r="O66" s="103">
        <f>'MA Výkon'!O66+'MA Hodiny'!O66+'MA Vozidlo'!O66+'MA Fixní'!O66</f>
        <v>0</v>
      </c>
      <c r="P66" s="103">
        <f>'MA Výkon'!P66+'MA Hodiny'!P66+'MA Vozidlo'!P66+'MA Fixní'!P66</f>
        <v>0</v>
      </c>
      <c r="Q66" s="103">
        <f>'MA Výkon'!Q66+'MA Hodiny'!Q66+'MA Vozidlo'!Q66+'MA Fixní'!Q66</f>
        <v>0</v>
      </c>
      <c r="R66" s="103">
        <f>'MA Výkon'!R66+'MA Hodiny'!R66+'MA Vozidlo'!R66+'MA Fixní'!R66</f>
        <v>0</v>
      </c>
      <c r="S66" s="103">
        <f>'MA Výkon'!S66+'MA Hodiny'!S66+'MA Vozidlo'!S66+'MA Fixní'!S66</f>
        <v>0</v>
      </c>
      <c r="T66" s="103">
        <f>'MA Výkon'!T66+'MA Hodiny'!T66+'MA Vozidlo'!T66+'MA Fixní'!T66</f>
        <v>0</v>
      </c>
      <c r="U66" s="103">
        <f>'MA Výkon'!U66+'MA Hodiny'!U66+'MA Vozidlo'!U66+'MA Fixní'!U66</f>
        <v>0</v>
      </c>
      <c r="V66" s="103">
        <f>'MA Výkon'!V66+'MA Hodiny'!V66+'MA Vozidlo'!V66+'MA Fixní'!V66</f>
        <v>0</v>
      </c>
      <c r="W66" s="103">
        <f>'MA Výkon'!W66+'MA Hodiny'!W66+'MA Vozidlo'!W66+'MA Fixní'!W66</f>
        <v>0</v>
      </c>
      <c r="X66" s="103">
        <f>'MA Výkon'!X66+'MA Hodiny'!X66+'MA Vozidlo'!X66+'MA Fixní'!X66</f>
        <v>0</v>
      </c>
      <c r="Y66" s="103">
        <f>'MA Výkon'!Y66+'MA Hodiny'!Y66+'MA Vozidlo'!Y66+'MA Fixní'!Y66</f>
        <v>0</v>
      </c>
      <c r="Z66" s="103">
        <f>'MA Výkon'!Z66+'MA Hodiny'!Z66+'MA Vozidlo'!Z66+'MA Fixní'!Z66</f>
        <v>0</v>
      </c>
      <c r="AA66" s="103">
        <f>'MA Výkon'!AA66+'MA Hodiny'!AA66+'MA Vozidlo'!AA66+'MA Fixní'!AA66</f>
        <v>0</v>
      </c>
      <c r="AB66" s="103">
        <f>'MA Výkon'!AB66+'MA Hodiny'!AB66+'MA Vozidlo'!AB66+'MA Fixní'!AB66</f>
        <v>0</v>
      </c>
      <c r="AC66" s="103">
        <f>'MA Výkon'!AC66+'MA Hodiny'!AC66+'MA Vozidlo'!AC66+'MA Fixní'!AC66</f>
        <v>0</v>
      </c>
      <c r="AD66" s="103">
        <f>'MA Výkon'!AD66+'MA Hodiny'!AD66+'MA Vozidlo'!AD66+'MA Fixní'!AD66</f>
        <v>0</v>
      </c>
      <c r="AE66" s="103">
        <f>'MA Výkon'!AE66+'MA Hodiny'!AE66+'MA Vozidlo'!AE66+'MA Fixní'!AE66</f>
        <v>0</v>
      </c>
      <c r="AF66" s="103">
        <f>'MA Výkon'!AF66+'MA Hodiny'!AF66+'MA Vozidlo'!AF66+'MA Fixní'!AF66</f>
        <v>0</v>
      </c>
      <c r="AG66" s="103">
        <f>'MA Výkon'!AG66+'MA Hodiny'!AG66+'MA Vozidlo'!AG66+'MA Fixní'!AG66</f>
        <v>0</v>
      </c>
      <c r="AH66" s="103">
        <f>'MA Výkon'!AH66+'MA Hodiny'!AH66+'MA Vozidlo'!AH66+'MA Fixní'!AH66</f>
        <v>0</v>
      </c>
      <c r="AI66" s="103">
        <f>'MA Výkon'!AI66+'MA Hodiny'!AI66+'MA Vozidlo'!AI66+'MA Fixní'!AI66</f>
        <v>0</v>
      </c>
      <c r="AJ66" s="103">
        <f>'MA Výkon'!AJ66+'MA Hodiny'!AJ66+'MA Vozidlo'!AJ66+'MA Fixní'!AJ66</f>
        <v>0</v>
      </c>
      <c r="AK66" s="85">
        <f>'MA Výkon'!AK66+'MA Hodiny'!AK66+'MA Vozidlo'!AK66+'MA Fixní'!AK66</f>
        <v>0</v>
      </c>
      <c r="AL66" s="107">
        <f t="shared" si="64"/>
        <v>0</v>
      </c>
      <c r="AM66" s="129">
        <f t="shared" si="62"/>
        <v>0</v>
      </c>
      <c r="AN66" s="888">
        <f t="shared" si="63"/>
        <v>0</v>
      </c>
      <c r="AO66" s="888">
        <f t="shared" ref="AO66" si="85">AO24</f>
        <v>0</v>
      </c>
      <c r="AP66" s="888">
        <f t="shared" si="63"/>
        <v>0</v>
      </c>
      <c r="AQ66" s="889">
        <f t="shared" si="63"/>
        <v>1</v>
      </c>
    </row>
    <row r="67" spans="1:43" x14ac:dyDescent="0.3">
      <c r="A67" s="4"/>
      <c r="B67" s="45"/>
      <c r="C67" s="45">
        <f t="shared" ref="C67:D70" si="86">IF(C25="","",C25)</f>
        <v>13.2</v>
      </c>
      <c r="D67" s="65" t="str">
        <f t="shared" si="86"/>
        <v>Ostatní služby</v>
      </c>
      <c r="E67" s="84">
        <f>'MA Výkon'!E67+'MA Hodiny'!E67+'MA Vozidlo'!E67+'MA Fixní'!E67</f>
        <v>0</v>
      </c>
      <c r="F67" s="103">
        <f>'MA Výkon'!F67+'MA Hodiny'!F67+'MA Vozidlo'!F67+'MA Fixní'!F67</f>
        <v>0</v>
      </c>
      <c r="G67" s="103">
        <f>'MA Výkon'!G67+'MA Hodiny'!G67+'MA Vozidlo'!G67+'MA Fixní'!G67</f>
        <v>0</v>
      </c>
      <c r="H67" s="103">
        <f>'MA Výkon'!H67+'MA Hodiny'!H67+'MA Vozidlo'!H67+'MA Fixní'!H67</f>
        <v>0</v>
      </c>
      <c r="I67" s="103">
        <f>'MA Výkon'!I67+'MA Hodiny'!I67+'MA Vozidlo'!I67+'MA Fixní'!I67</f>
        <v>0</v>
      </c>
      <c r="J67" s="103">
        <f>'MA Výkon'!J67+'MA Hodiny'!J67+'MA Vozidlo'!J67+'MA Fixní'!J67</f>
        <v>0</v>
      </c>
      <c r="K67" s="103">
        <f>'MA Výkon'!K67+'MA Hodiny'!K67+'MA Vozidlo'!K67+'MA Fixní'!K67</f>
        <v>0</v>
      </c>
      <c r="L67" s="103">
        <f>'MA Výkon'!L67+'MA Hodiny'!L67+'MA Vozidlo'!L67+'MA Fixní'!L67</f>
        <v>0</v>
      </c>
      <c r="M67" s="103">
        <f>'MA Výkon'!M67+'MA Hodiny'!M67+'MA Vozidlo'!M67+'MA Fixní'!M67</f>
        <v>0</v>
      </c>
      <c r="N67" s="103">
        <f>'MA Výkon'!N67+'MA Hodiny'!N67+'MA Vozidlo'!N67+'MA Fixní'!N67</f>
        <v>0</v>
      </c>
      <c r="O67" s="103">
        <f>'MA Výkon'!O67+'MA Hodiny'!O67+'MA Vozidlo'!O67+'MA Fixní'!O67</f>
        <v>0</v>
      </c>
      <c r="P67" s="103">
        <f>'MA Výkon'!P67+'MA Hodiny'!P67+'MA Vozidlo'!P67+'MA Fixní'!P67</f>
        <v>0</v>
      </c>
      <c r="Q67" s="103">
        <f>'MA Výkon'!Q67+'MA Hodiny'!Q67+'MA Vozidlo'!Q67+'MA Fixní'!Q67</f>
        <v>0</v>
      </c>
      <c r="R67" s="103">
        <f>'MA Výkon'!R67+'MA Hodiny'!R67+'MA Vozidlo'!R67+'MA Fixní'!R67</f>
        <v>0</v>
      </c>
      <c r="S67" s="103">
        <f>'MA Výkon'!S67+'MA Hodiny'!S67+'MA Vozidlo'!S67+'MA Fixní'!S67</f>
        <v>0</v>
      </c>
      <c r="T67" s="103">
        <f>'MA Výkon'!T67+'MA Hodiny'!T67+'MA Vozidlo'!T67+'MA Fixní'!T67</f>
        <v>0</v>
      </c>
      <c r="U67" s="103">
        <f>'MA Výkon'!U67+'MA Hodiny'!U67+'MA Vozidlo'!U67+'MA Fixní'!U67</f>
        <v>0</v>
      </c>
      <c r="V67" s="103">
        <f>'MA Výkon'!V67+'MA Hodiny'!V67+'MA Vozidlo'!V67+'MA Fixní'!V67</f>
        <v>0</v>
      </c>
      <c r="W67" s="103">
        <f>'MA Výkon'!W67+'MA Hodiny'!W67+'MA Vozidlo'!W67+'MA Fixní'!W67</f>
        <v>0</v>
      </c>
      <c r="X67" s="103">
        <f>'MA Výkon'!X67+'MA Hodiny'!X67+'MA Vozidlo'!X67+'MA Fixní'!X67</f>
        <v>0</v>
      </c>
      <c r="Y67" s="103">
        <f>'MA Výkon'!Y67+'MA Hodiny'!Y67+'MA Vozidlo'!Y67+'MA Fixní'!Y67</f>
        <v>0</v>
      </c>
      <c r="Z67" s="103">
        <f>'MA Výkon'!Z67+'MA Hodiny'!Z67+'MA Vozidlo'!Z67+'MA Fixní'!Z67</f>
        <v>0</v>
      </c>
      <c r="AA67" s="103">
        <f>'MA Výkon'!AA67+'MA Hodiny'!AA67+'MA Vozidlo'!AA67+'MA Fixní'!AA67</f>
        <v>0</v>
      </c>
      <c r="AB67" s="103">
        <f>'MA Výkon'!AB67+'MA Hodiny'!AB67+'MA Vozidlo'!AB67+'MA Fixní'!AB67</f>
        <v>0</v>
      </c>
      <c r="AC67" s="103">
        <f>'MA Výkon'!AC67+'MA Hodiny'!AC67+'MA Vozidlo'!AC67+'MA Fixní'!AC67</f>
        <v>0</v>
      </c>
      <c r="AD67" s="103">
        <f>'MA Výkon'!AD67+'MA Hodiny'!AD67+'MA Vozidlo'!AD67+'MA Fixní'!AD67</f>
        <v>0</v>
      </c>
      <c r="AE67" s="103">
        <f>'MA Výkon'!AE67+'MA Hodiny'!AE67+'MA Vozidlo'!AE67+'MA Fixní'!AE67</f>
        <v>0</v>
      </c>
      <c r="AF67" s="103">
        <f>'MA Výkon'!AF67+'MA Hodiny'!AF67+'MA Vozidlo'!AF67+'MA Fixní'!AF67</f>
        <v>0</v>
      </c>
      <c r="AG67" s="103">
        <f>'MA Výkon'!AG67+'MA Hodiny'!AG67+'MA Vozidlo'!AG67+'MA Fixní'!AG67</f>
        <v>0</v>
      </c>
      <c r="AH67" s="103">
        <f>'MA Výkon'!AH67+'MA Hodiny'!AH67+'MA Vozidlo'!AH67+'MA Fixní'!AH67</f>
        <v>0</v>
      </c>
      <c r="AI67" s="103">
        <f>'MA Výkon'!AI67+'MA Hodiny'!AI67+'MA Vozidlo'!AI67+'MA Fixní'!AI67</f>
        <v>0</v>
      </c>
      <c r="AJ67" s="103">
        <f>'MA Výkon'!AJ67+'MA Hodiny'!AJ67+'MA Vozidlo'!AJ67+'MA Fixní'!AJ67</f>
        <v>0</v>
      </c>
      <c r="AK67" s="85">
        <f>'MA Výkon'!AK67+'MA Hodiny'!AK67+'MA Vozidlo'!AK67+'MA Fixní'!AK67</f>
        <v>0</v>
      </c>
      <c r="AL67" s="107">
        <f t="shared" ref="AL67" si="87">SUM(E67:AK67)</f>
        <v>0</v>
      </c>
      <c r="AM67" s="129">
        <f t="shared" si="62"/>
        <v>0</v>
      </c>
      <c r="AN67" s="888">
        <f t="shared" si="63"/>
        <v>0</v>
      </c>
      <c r="AO67" s="888">
        <f t="shared" ref="AO67" si="88">AO25</f>
        <v>0</v>
      </c>
      <c r="AP67" s="888">
        <f t="shared" si="63"/>
        <v>0</v>
      </c>
      <c r="AQ67" s="889">
        <f t="shared" si="63"/>
        <v>1</v>
      </c>
    </row>
    <row r="68" spans="1:43" x14ac:dyDescent="0.3">
      <c r="A68" s="4">
        <f t="shared" ref="A68:B82" si="89">IF(A26="","",A26)</f>
        <v>14</v>
      </c>
      <c r="B68" s="45" t="str">
        <f t="shared" si="89"/>
        <v>Provozní režie</v>
      </c>
      <c r="C68" s="45" t="str">
        <f t="shared" si="86"/>
        <v/>
      </c>
      <c r="D68" s="65" t="str">
        <f t="shared" si="86"/>
        <v/>
      </c>
      <c r="E68" s="84">
        <f>'MA Výkon'!E68+'MA Hodiny'!E68+'MA Vozidlo'!E68+'MA Fixní'!E68</f>
        <v>0</v>
      </c>
      <c r="F68" s="103">
        <f>'MA Výkon'!F68+'MA Hodiny'!F68+'MA Vozidlo'!F68+'MA Fixní'!F68</f>
        <v>0</v>
      </c>
      <c r="G68" s="103">
        <f>'MA Výkon'!G68+'MA Hodiny'!G68+'MA Vozidlo'!G68+'MA Fixní'!G68</f>
        <v>0</v>
      </c>
      <c r="H68" s="103">
        <f>'MA Výkon'!H68+'MA Hodiny'!H68+'MA Vozidlo'!H68+'MA Fixní'!H68</f>
        <v>0</v>
      </c>
      <c r="I68" s="103">
        <f>'MA Výkon'!I68+'MA Hodiny'!I68+'MA Vozidlo'!I68+'MA Fixní'!I68</f>
        <v>0</v>
      </c>
      <c r="J68" s="103">
        <f>'MA Výkon'!J68+'MA Hodiny'!J68+'MA Vozidlo'!J68+'MA Fixní'!J68</f>
        <v>0</v>
      </c>
      <c r="K68" s="103">
        <f>'MA Výkon'!K68+'MA Hodiny'!K68+'MA Vozidlo'!K68+'MA Fixní'!K68</f>
        <v>0</v>
      </c>
      <c r="L68" s="103">
        <f>'MA Výkon'!L68+'MA Hodiny'!L68+'MA Vozidlo'!L68+'MA Fixní'!L68</f>
        <v>0</v>
      </c>
      <c r="M68" s="103">
        <f>'MA Výkon'!M68+'MA Hodiny'!M68+'MA Vozidlo'!M68+'MA Fixní'!M68</f>
        <v>0</v>
      </c>
      <c r="N68" s="103">
        <f>'MA Výkon'!N68+'MA Hodiny'!N68+'MA Vozidlo'!N68+'MA Fixní'!N68</f>
        <v>0</v>
      </c>
      <c r="O68" s="103">
        <f>'MA Výkon'!O68+'MA Hodiny'!O68+'MA Vozidlo'!O68+'MA Fixní'!O68</f>
        <v>0</v>
      </c>
      <c r="P68" s="103">
        <f>'MA Výkon'!P68+'MA Hodiny'!P68+'MA Vozidlo'!P68+'MA Fixní'!P68</f>
        <v>0</v>
      </c>
      <c r="Q68" s="103">
        <f>'MA Výkon'!Q68+'MA Hodiny'!Q68+'MA Vozidlo'!Q68+'MA Fixní'!Q68</f>
        <v>0</v>
      </c>
      <c r="R68" s="103">
        <f>'MA Výkon'!R68+'MA Hodiny'!R68+'MA Vozidlo'!R68+'MA Fixní'!R68</f>
        <v>0</v>
      </c>
      <c r="S68" s="103">
        <f>'MA Výkon'!S68+'MA Hodiny'!S68+'MA Vozidlo'!S68+'MA Fixní'!S68</f>
        <v>0</v>
      </c>
      <c r="T68" s="103">
        <f>'MA Výkon'!T68+'MA Hodiny'!T68+'MA Vozidlo'!T68+'MA Fixní'!T68</f>
        <v>0</v>
      </c>
      <c r="U68" s="103">
        <f>'MA Výkon'!U68+'MA Hodiny'!U68+'MA Vozidlo'!U68+'MA Fixní'!U68</f>
        <v>0</v>
      </c>
      <c r="V68" s="103">
        <f>'MA Výkon'!V68+'MA Hodiny'!V68+'MA Vozidlo'!V68+'MA Fixní'!V68</f>
        <v>0</v>
      </c>
      <c r="W68" s="103">
        <f>'MA Výkon'!W68+'MA Hodiny'!W68+'MA Vozidlo'!W68+'MA Fixní'!W68</f>
        <v>0</v>
      </c>
      <c r="X68" s="103">
        <f>'MA Výkon'!X68+'MA Hodiny'!X68+'MA Vozidlo'!X68+'MA Fixní'!X68</f>
        <v>0</v>
      </c>
      <c r="Y68" s="103">
        <f>'MA Výkon'!Y68+'MA Hodiny'!Y68+'MA Vozidlo'!Y68+'MA Fixní'!Y68</f>
        <v>0</v>
      </c>
      <c r="Z68" s="103">
        <f>'MA Výkon'!Z68+'MA Hodiny'!Z68+'MA Vozidlo'!Z68+'MA Fixní'!Z68</f>
        <v>0</v>
      </c>
      <c r="AA68" s="103">
        <f>'MA Výkon'!AA68+'MA Hodiny'!AA68+'MA Vozidlo'!AA68+'MA Fixní'!AA68</f>
        <v>0</v>
      </c>
      <c r="AB68" s="103">
        <f>'MA Výkon'!AB68+'MA Hodiny'!AB68+'MA Vozidlo'!AB68+'MA Fixní'!AB68</f>
        <v>0</v>
      </c>
      <c r="AC68" s="103">
        <f>'MA Výkon'!AC68+'MA Hodiny'!AC68+'MA Vozidlo'!AC68+'MA Fixní'!AC68</f>
        <v>0</v>
      </c>
      <c r="AD68" s="103">
        <f>'MA Výkon'!AD68+'MA Hodiny'!AD68+'MA Vozidlo'!AD68+'MA Fixní'!AD68</f>
        <v>0</v>
      </c>
      <c r="AE68" s="103">
        <f>'MA Výkon'!AE68+'MA Hodiny'!AE68+'MA Vozidlo'!AE68+'MA Fixní'!AE68</f>
        <v>0</v>
      </c>
      <c r="AF68" s="103">
        <f>'MA Výkon'!AF68+'MA Hodiny'!AF68+'MA Vozidlo'!AF68+'MA Fixní'!AF68</f>
        <v>0</v>
      </c>
      <c r="AG68" s="103">
        <f>'MA Výkon'!AG68+'MA Hodiny'!AG68+'MA Vozidlo'!AG68+'MA Fixní'!AG68</f>
        <v>0</v>
      </c>
      <c r="AH68" s="103">
        <f>'MA Výkon'!AH68+'MA Hodiny'!AH68+'MA Vozidlo'!AH68+'MA Fixní'!AH68</f>
        <v>0</v>
      </c>
      <c r="AI68" s="103">
        <f>'MA Výkon'!AI68+'MA Hodiny'!AI68+'MA Vozidlo'!AI68+'MA Fixní'!AI68</f>
        <v>0</v>
      </c>
      <c r="AJ68" s="103">
        <f>'MA Výkon'!AJ68+'MA Hodiny'!AJ68+'MA Vozidlo'!AJ68+'MA Fixní'!AJ68</f>
        <v>0</v>
      </c>
      <c r="AK68" s="85">
        <f>'MA Výkon'!AK68+'MA Hodiny'!AK68+'MA Vozidlo'!AK68+'MA Fixní'!AK68</f>
        <v>0</v>
      </c>
      <c r="AL68" s="107">
        <f t="shared" si="64"/>
        <v>0</v>
      </c>
      <c r="AM68" s="129">
        <f t="shared" si="62"/>
        <v>0</v>
      </c>
      <c r="AN68" s="888">
        <f t="shared" si="63"/>
        <v>0</v>
      </c>
      <c r="AO68" s="888">
        <f t="shared" ref="AO68" si="90">AO26</f>
        <v>0</v>
      </c>
      <c r="AP68" s="888">
        <f t="shared" si="63"/>
        <v>0</v>
      </c>
      <c r="AQ68" s="889">
        <f t="shared" si="63"/>
        <v>1</v>
      </c>
    </row>
    <row r="69" spans="1:43" x14ac:dyDescent="0.3">
      <c r="A69" s="4">
        <f t="shared" si="89"/>
        <v>15</v>
      </c>
      <c r="B69" s="45" t="str">
        <f t="shared" si="89"/>
        <v>Správní režie</v>
      </c>
      <c r="C69" s="45" t="str">
        <f t="shared" si="86"/>
        <v/>
      </c>
      <c r="D69" s="65" t="str">
        <f t="shared" si="86"/>
        <v/>
      </c>
      <c r="E69" s="84">
        <f>'MA Výkon'!E69+'MA Hodiny'!E69+'MA Vozidlo'!E69+'MA Fixní'!E69</f>
        <v>0</v>
      </c>
      <c r="F69" s="103">
        <f>'MA Výkon'!F69+'MA Hodiny'!F69+'MA Vozidlo'!F69+'MA Fixní'!F69</f>
        <v>0</v>
      </c>
      <c r="G69" s="103">
        <f>'MA Výkon'!G69+'MA Hodiny'!G69+'MA Vozidlo'!G69+'MA Fixní'!G69</f>
        <v>0</v>
      </c>
      <c r="H69" s="103">
        <f>'MA Výkon'!H69+'MA Hodiny'!H69+'MA Vozidlo'!H69+'MA Fixní'!H69</f>
        <v>0</v>
      </c>
      <c r="I69" s="103">
        <f>'MA Výkon'!I69+'MA Hodiny'!I69+'MA Vozidlo'!I69+'MA Fixní'!I69</f>
        <v>0</v>
      </c>
      <c r="J69" s="103">
        <f>'MA Výkon'!J69+'MA Hodiny'!J69+'MA Vozidlo'!J69+'MA Fixní'!J69</f>
        <v>0</v>
      </c>
      <c r="K69" s="103">
        <f>'MA Výkon'!K69+'MA Hodiny'!K69+'MA Vozidlo'!K69+'MA Fixní'!K69</f>
        <v>0</v>
      </c>
      <c r="L69" s="103">
        <f>'MA Výkon'!L69+'MA Hodiny'!L69+'MA Vozidlo'!L69+'MA Fixní'!L69</f>
        <v>0</v>
      </c>
      <c r="M69" s="103">
        <f>'MA Výkon'!M69+'MA Hodiny'!M69+'MA Vozidlo'!M69+'MA Fixní'!M69</f>
        <v>0</v>
      </c>
      <c r="N69" s="103">
        <f>'MA Výkon'!N69+'MA Hodiny'!N69+'MA Vozidlo'!N69+'MA Fixní'!N69</f>
        <v>0</v>
      </c>
      <c r="O69" s="103">
        <f>'MA Výkon'!O69+'MA Hodiny'!O69+'MA Vozidlo'!O69+'MA Fixní'!O69</f>
        <v>0</v>
      </c>
      <c r="P69" s="103">
        <f>'MA Výkon'!P69+'MA Hodiny'!P69+'MA Vozidlo'!P69+'MA Fixní'!P69</f>
        <v>0</v>
      </c>
      <c r="Q69" s="103">
        <f>'MA Výkon'!Q69+'MA Hodiny'!Q69+'MA Vozidlo'!Q69+'MA Fixní'!Q69</f>
        <v>0</v>
      </c>
      <c r="R69" s="103">
        <f>'MA Výkon'!R69+'MA Hodiny'!R69+'MA Vozidlo'!R69+'MA Fixní'!R69</f>
        <v>0</v>
      </c>
      <c r="S69" s="103">
        <f>'MA Výkon'!S69+'MA Hodiny'!S69+'MA Vozidlo'!S69+'MA Fixní'!S69</f>
        <v>0</v>
      </c>
      <c r="T69" s="103">
        <f>'MA Výkon'!T69+'MA Hodiny'!T69+'MA Vozidlo'!T69+'MA Fixní'!T69</f>
        <v>0</v>
      </c>
      <c r="U69" s="103">
        <f>'MA Výkon'!U69+'MA Hodiny'!U69+'MA Vozidlo'!U69+'MA Fixní'!U69</f>
        <v>0</v>
      </c>
      <c r="V69" s="103">
        <f>'MA Výkon'!V69+'MA Hodiny'!V69+'MA Vozidlo'!V69+'MA Fixní'!V69</f>
        <v>0</v>
      </c>
      <c r="W69" s="103">
        <f>'MA Výkon'!W69+'MA Hodiny'!W69+'MA Vozidlo'!W69+'MA Fixní'!W69</f>
        <v>0</v>
      </c>
      <c r="X69" s="103">
        <f>'MA Výkon'!X69+'MA Hodiny'!X69+'MA Vozidlo'!X69+'MA Fixní'!X69</f>
        <v>0</v>
      </c>
      <c r="Y69" s="103">
        <f>'MA Výkon'!Y69+'MA Hodiny'!Y69+'MA Vozidlo'!Y69+'MA Fixní'!Y69</f>
        <v>0</v>
      </c>
      <c r="Z69" s="103">
        <f>'MA Výkon'!Z69+'MA Hodiny'!Z69+'MA Vozidlo'!Z69+'MA Fixní'!Z69</f>
        <v>0</v>
      </c>
      <c r="AA69" s="103">
        <f>'MA Výkon'!AA69+'MA Hodiny'!AA69+'MA Vozidlo'!AA69+'MA Fixní'!AA69</f>
        <v>0</v>
      </c>
      <c r="AB69" s="103">
        <f>'MA Výkon'!AB69+'MA Hodiny'!AB69+'MA Vozidlo'!AB69+'MA Fixní'!AB69</f>
        <v>0</v>
      </c>
      <c r="AC69" s="103">
        <f>'MA Výkon'!AC69+'MA Hodiny'!AC69+'MA Vozidlo'!AC69+'MA Fixní'!AC69</f>
        <v>0</v>
      </c>
      <c r="AD69" s="103">
        <f>'MA Výkon'!AD69+'MA Hodiny'!AD69+'MA Vozidlo'!AD69+'MA Fixní'!AD69</f>
        <v>0</v>
      </c>
      <c r="AE69" s="103">
        <f>'MA Výkon'!AE69+'MA Hodiny'!AE69+'MA Vozidlo'!AE69+'MA Fixní'!AE69</f>
        <v>0</v>
      </c>
      <c r="AF69" s="103">
        <f>'MA Výkon'!AF69+'MA Hodiny'!AF69+'MA Vozidlo'!AF69+'MA Fixní'!AF69</f>
        <v>0</v>
      </c>
      <c r="AG69" s="103">
        <f>'MA Výkon'!AG69+'MA Hodiny'!AG69+'MA Vozidlo'!AG69+'MA Fixní'!AG69</f>
        <v>0</v>
      </c>
      <c r="AH69" s="103">
        <f>'MA Výkon'!AH69+'MA Hodiny'!AH69+'MA Vozidlo'!AH69+'MA Fixní'!AH69</f>
        <v>0</v>
      </c>
      <c r="AI69" s="103">
        <f>'MA Výkon'!AI69+'MA Hodiny'!AI69+'MA Vozidlo'!AI69+'MA Fixní'!AI69</f>
        <v>0</v>
      </c>
      <c r="AJ69" s="103">
        <f>'MA Výkon'!AJ69+'MA Hodiny'!AJ69+'MA Vozidlo'!AJ69+'MA Fixní'!AJ69</f>
        <v>0</v>
      </c>
      <c r="AK69" s="85">
        <f>'MA Výkon'!AK69+'MA Hodiny'!AK69+'MA Vozidlo'!AK69+'MA Fixní'!AK69</f>
        <v>0</v>
      </c>
      <c r="AL69" s="107">
        <f t="shared" si="64"/>
        <v>0</v>
      </c>
      <c r="AM69" s="129">
        <f t="shared" si="62"/>
        <v>0</v>
      </c>
      <c r="AN69" s="888">
        <f t="shared" si="63"/>
        <v>0</v>
      </c>
      <c r="AO69" s="888">
        <f t="shared" ref="AO69" si="91">AO27</f>
        <v>0</v>
      </c>
      <c r="AP69" s="888">
        <f t="shared" si="63"/>
        <v>0</v>
      </c>
      <c r="AQ69" s="889">
        <f t="shared" si="63"/>
        <v>1</v>
      </c>
    </row>
    <row r="70" spans="1:43" x14ac:dyDescent="0.3">
      <c r="A70" s="245">
        <f t="shared" si="89"/>
        <v>16</v>
      </c>
      <c r="B70" s="1" t="str">
        <f t="shared" si="89"/>
        <v>Zisk</v>
      </c>
      <c r="C70" s="1" t="str">
        <f t="shared" si="86"/>
        <v/>
      </c>
      <c r="D70" s="440" t="str">
        <f t="shared" si="86"/>
        <v/>
      </c>
      <c r="E70" s="84">
        <f>'MA Výkon'!E70+'MA Hodiny'!E70+'MA Vozidlo'!E70+'MA Fixní'!E70</f>
        <v>0</v>
      </c>
      <c r="F70" s="103">
        <f>'MA Výkon'!F70+'MA Hodiny'!F70+'MA Vozidlo'!F70+'MA Fixní'!F70</f>
        <v>0</v>
      </c>
      <c r="G70" s="103">
        <f>'MA Výkon'!G70+'MA Hodiny'!G70+'MA Vozidlo'!G70+'MA Fixní'!G70</f>
        <v>0</v>
      </c>
      <c r="H70" s="103">
        <f>'MA Výkon'!H70+'MA Hodiny'!H70+'MA Vozidlo'!H70+'MA Fixní'!H70</f>
        <v>0</v>
      </c>
      <c r="I70" s="103">
        <f>'MA Výkon'!I70+'MA Hodiny'!I70+'MA Vozidlo'!I70+'MA Fixní'!I70</f>
        <v>0</v>
      </c>
      <c r="J70" s="103">
        <f>'MA Výkon'!J70+'MA Hodiny'!J70+'MA Vozidlo'!J70+'MA Fixní'!J70</f>
        <v>0</v>
      </c>
      <c r="K70" s="103">
        <f>'MA Výkon'!K70+'MA Hodiny'!K70+'MA Vozidlo'!K70+'MA Fixní'!K70</f>
        <v>0</v>
      </c>
      <c r="L70" s="103">
        <f>'MA Výkon'!L70+'MA Hodiny'!L70+'MA Vozidlo'!L70+'MA Fixní'!L70</f>
        <v>0</v>
      </c>
      <c r="M70" s="103">
        <f>'MA Výkon'!M70+'MA Hodiny'!M70+'MA Vozidlo'!M70+'MA Fixní'!M70</f>
        <v>0</v>
      </c>
      <c r="N70" s="103">
        <f>'MA Výkon'!N70+'MA Hodiny'!N70+'MA Vozidlo'!N70+'MA Fixní'!N70</f>
        <v>0</v>
      </c>
      <c r="O70" s="103">
        <f>'MA Výkon'!O70+'MA Hodiny'!O70+'MA Vozidlo'!O70+'MA Fixní'!O70</f>
        <v>0</v>
      </c>
      <c r="P70" s="103">
        <f>'MA Výkon'!P70+'MA Hodiny'!P70+'MA Vozidlo'!P70+'MA Fixní'!P70</f>
        <v>0</v>
      </c>
      <c r="Q70" s="103">
        <f>'MA Výkon'!Q70+'MA Hodiny'!Q70+'MA Vozidlo'!Q70+'MA Fixní'!Q70</f>
        <v>0</v>
      </c>
      <c r="R70" s="103">
        <f>'MA Výkon'!R70+'MA Hodiny'!R70+'MA Vozidlo'!R70+'MA Fixní'!R70</f>
        <v>0</v>
      </c>
      <c r="S70" s="103">
        <f>'MA Výkon'!S70+'MA Hodiny'!S70+'MA Vozidlo'!S70+'MA Fixní'!S70</f>
        <v>0</v>
      </c>
      <c r="T70" s="103">
        <f>'MA Výkon'!T70+'MA Hodiny'!T70+'MA Vozidlo'!T70+'MA Fixní'!T70</f>
        <v>0</v>
      </c>
      <c r="U70" s="103">
        <f>'MA Výkon'!U70+'MA Hodiny'!U70+'MA Vozidlo'!U70+'MA Fixní'!U70</f>
        <v>0</v>
      </c>
      <c r="V70" s="103">
        <f>'MA Výkon'!V70+'MA Hodiny'!V70+'MA Vozidlo'!V70+'MA Fixní'!V70</f>
        <v>0</v>
      </c>
      <c r="W70" s="103">
        <f>'MA Výkon'!W70+'MA Hodiny'!W70+'MA Vozidlo'!W70+'MA Fixní'!W70</f>
        <v>0</v>
      </c>
      <c r="X70" s="103">
        <f>'MA Výkon'!X70+'MA Hodiny'!X70+'MA Vozidlo'!X70+'MA Fixní'!X70</f>
        <v>0</v>
      </c>
      <c r="Y70" s="103">
        <f>'MA Výkon'!Y70+'MA Hodiny'!Y70+'MA Vozidlo'!Y70+'MA Fixní'!Y70</f>
        <v>0</v>
      </c>
      <c r="Z70" s="103">
        <f>'MA Výkon'!Z70+'MA Hodiny'!Z70+'MA Vozidlo'!Z70+'MA Fixní'!Z70</f>
        <v>0</v>
      </c>
      <c r="AA70" s="103">
        <f>'MA Výkon'!AA70+'MA Hodiny'!AA70+'MA Vozidlo'!AA70+'MA Fixní'!AA70</f>
        <v>0</v>
      </c>
      <c r="AB70" s="103">
        <f>'MA Výkon'!AB70+'MA Hodiny'!AB70+'MA Vozidlo'!AB70+'MA Fixní'!AB70</f>
        <v>0</v>
      </c>
      <c r="AC70" s="103">
        <f>'MA Výkon'!AC70+'MA Hodiny'!AC70+'MA Vozidlo'!AC70+'MA Fixní'!AC70</f>
        <v>0</v>
      </c>
      <c r="AD70" s="103">
        <f>'MA Výkon'!AD70+'MA Hodiny'!AD70+'MA Vozidlo'!AD70+'MA Fixní'!AD70</f>
        <v>0</v>
      </c>
      <c r="AE70" s="103">
        <f>'MA Výkon'!AE70+'MA Hodiny'!AE70+'MA Vozidlo'!AE70+'MA Fixní'!AE70</f>
        <v>0</v>
      </c>
      <c r="AF70" s="103">
        <f>'MA Výkon'!AF70+'MA Hodiny'!AF70+'MA Vozidlo'!AF70+'MA Fixní'!AF70</f>
        <v>0</v>
      </c>
      <c r="AG70" s="103">
        <f>'MA Výkon'!AG70+'MA Hodiny'!AG70+'MA Vozidlo'!AG70+'MA Fixní'!AG70</f>
        <v>0</v>
      </c>
      <c r="AH70" s="103">
        <f>'MA Výkon'!AH70+'MA Hodiny'!AH70+'MA Vozidlo'!AH70+'MA Fixní'!AH70</f>
        <v>0</v>
      </c>
      <c r="AI70" s="103">
        <f>'MA Výkon'!AI70+'MA Hodiny'!AI70+'MA Vozidlo'!AI70+'MA Fixní'!AI70</f>
        <v>0</v>
      </c>
      <c r="AJ70" s="103">
        <f>'MA Výkon'!AJ70+'MA Hodiny'!AJ70+'MA Vozidlo'!AJ70+'MA Fixní'!AJ70</f>
        <v>0</v>
      </c>
      <c r="AK70" s="85">
        <f>'MA Výkon'!AK70+'MA Hodiny'!AK70+'MA Vozidlo'!AK70+'MA Fixní'!AK70</f>
        <v>0</v>
      </c>
      <c r="AL70" s="107">
        <f t="shared" si="64"/>
        <v>0</v>
      </c>
      <c r="AM70" s="129">
        <f t="shared" si="62"/>
        <v>0</v>
      </c>
      <c r="AN70" s="890">
        <f t="shared" si="63"/>
        <v>0</v>
      </c>
      <c r="AO70" s="888">
        <f t="shared" ref="AO70" si="92">AO28</f>
        <v>0</v>
      </c>
      <c r="AP70" s="890">
        <f t="shared" si="63"/>
        <v>0</v>
      </c>
      <c r="AQ70" s="891">
        <f t="shared" si="63"/>
        <v>1</v>
      </c>
    </row>
    <row r="71" spans="1:43" ht="15.6" thickBot="1" x14ac:dyDescent="0.4">
      <c r="A71" s="5">
        <f t="shared" si="89"/>
        <v>21</v>
      </c>
      <c r="B71" s="69" t="str">
        <f t="shared" si="89"/>
        <v>Aktualizovaná cena [tis.Kč]</v>
      </c>
      <c r="C71" s="69" t="str">
        <f>IF(C29="","",C29)</f>
        <v/>
      </c>
      <c r="D71" s="202" t="s">
        <v>171</v>
      </c>
      <c r="E71" s="108">
        <f t="shared" ref="E71:AK71" si="93">SUM(E45:E70)</f>
        <v>0</v>
      </c>
      <c r="F71" s="108">
        <f t="shared" si="93"/>
        <v>0</v>
      </c>
      <c r="G71" s="108">
        <f t="shared" ref="G71:H71" si="94">SUM(G45:G70)</f>
        <v>0</v>
      </c>
      <c r="H71" s="108">
        <f t="shared" si="94"/>
        <v>0</v>
      </c>
      <c r="I71" s="108">
        <f t="shared" si="93"/>
        <v>0</v>
      </c>
      <c r="J71" s="108">
        <f t="shared" si="93"/>
        <v>0</v>
      </c>
      <c r="K71" s="108">
        <f t="shared" si="93"/>
        <v>0</v>
      </c>
      <c r="L71" s="108">
        <f t="shared" si="93"/>
        <v>0</v>
      </c>
      <c r="M71" s="108">
        <f t="shared" si="93"/>
        <v>0</v>
      </c>
      <c r="N71" s="108">
        <f t="shared" si="93"/>
        <v>0</v>
      </c>
      <c r="O71" s="108">
        <f t="shared" si="93"/>
        <v>0</v>
      </c>
      <c r="P71" s="108">
        <f t="shared" si="93"/>
        <v>0</v>
      </c>
      <c r="Q71" s="108">
        <f t="shared" si="93"/>
        <v>0</v>
      </c>
      <c r="R71" s="108">
        <f t="shared" si="93"/>
        <v>0</v>
      </c>
      <c r="S71" s="108">
        <f t="shared" si="93"/>
        <v>0</v>
      </c>
      <c r="T71" s="108">
        <f t="shared" si="93"/>
        <v>0</v>
      </c>
      <c r="U71" s="108">
        <f t="shared" si="93"/>
        <v>0</v>
      </c>
      <c r="V71" s="108">
        <f t="shared" si="93"/>
        <v>0</v>
      </c>
      <c r="W71" s="108">
        <f t="shared" si="93"/>
        <v>0</v>
      </c>
      <c r="X71" s="108">
        <f t="shared" si="93"/>
        <v>0</v>
      </c>
      <c r="Y71" s="108">
        <f t="shared" si="93"/>
        <v>0</v>
      </c>
      <c r="Z71" s="108">
        <f t="shared" si="93"/>
        <v>0</v>
      </c>
      <c r="AA71" s="108">
        <f t="shared" si="93"/>
        <v>0</v>
      </c>
      <c r="AB71" s="108">
        <f t="shared" si="93"/>
        <v>0</v>
      </c>
      <c r="AC71" s="108">
        <f t="shared" si="93"/>
        <v>0</v>
      </c>
      <c r="AD71" s="108">
        <f t="shared" si="93"/>
        <v>0</v>
      </c>
      <c r="AE71" s="108">
        <f t="shared" si="93"/>
        <v>0</v>
      </c>
      <c r="AF71" s="108">
        <f t="shared" si="93"/>
        <v>0</v>
      </c>
      <c r="AG71" s="108">
        <f t="shared" si="93"/>
        <v>0</v>
      </c>
      <c r="AH71" s="108">
        <f t="shared" si="93"/>
        <v>0</v>
      </c>
      <c r="AI71" s="108">
        <f t="shared" si="93"/>
        <v>0</v>
      </c>
      <c r="AJ71" s="108">
        <f t="shared" si="93"/>
        <v>0</v>
      </c>
      <c r="AK71" s="28">
        <f t="shared" si="93"/>
        <v>0</v>
      </c>
      <c r="AL71" s="27">
        <f t="shared" ref="AL71:AL79" si="95">SUM(E71:AK71)</f>
        <v>0</v>
      </c>
      <c r="AM71" s="130">
        <f t="shared" si="62"/>
        <v>0</v>
      </c>
      <c r="AN71" s="892">
        <f>SUMPRODUCT($AL45:$AL70,AN45:AN70)</f>
        <v>0</v>
      </c>
      <c r="AO71" s="892">
        <f>SUMPRODUCT($AL45:$AL70,AO45:AO70)</f>
        <v>0</v>
      </c>
      <c r="AP71" s="892">
        <f>SUMPRODUCT($AL45:$AL70,AP45:AP70)</f>
        <v>0</v>
      </c>
      <c r="AQ71" s="893">
        <f>SUMPRODUCT($AL45:$AL70,AQ45:AQ70)</f>
        <v>0</v>
      </c>
    </row>
    <row r="72" spans="1:43" hidden="1" x14ac:dyDescent="0.3">
      <c r="A72" s="525"/>
      <c r="B72" s="526"/>
      <c r="C72" s="526"/>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0"/>
      <c r="AM72" s="531"/>
      <c r="AN72" s="894"/>
      <c r="AO72" s="894"/>
      <c r="AP72" s="894"/>
      <c r="AQ72" s="895"/>
    </row>
    <row r="73" spans="1:43" hidden="1" x14ac:dyDescent="0.3">
      <c r="A73" s="535"/>
      <c r="B73" s="536"/>
      <c r="C73" s="536"/>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0"/>
      <c r="AM73" s="541"/>
      <c r="AN73" s="896"/>
      <c r="AO73" s="896"/>
      <c r="AP73" s="896"/>
      <c r="AQ73" s="897"/>
    </row>
    <row r="74" spans="1:43" hidden="1" x14ac:dyDescent="0.3">
      <c r="A74" s="535"/>
      <c r="B74" s="536"/>
      <c r="C74" s="536"/>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0"/>
      <c r="AM74" s="541"/>
      <c r="AN74" s="896"/>
      <c r="AO74" s="896"/>
      <c r="AP74" s="896"/>
      <c r="AQ74" s="897"/>
    </row>
    <row r="75" spans="1:43" hidden="1" x14ac:dyDescent="0.3">
      <c r="A75" s="535"/>
      <c r="B75" s="536"/>
      <c r="C75" s="536"/>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0"/>
      <c r="AM75" s="541"/>
      <c r="AN75" s="896"/>
      <c r="AO75" s="896"/>
      <c r="AP75" s="896"/>
      <c r="AQ75" s="897"/>
    </row>
    <row r="76" spans="1:43" hidden="1" x14ac:dyDescent="0.3">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0"/>
      <c r="AM76" s="541"/>
      <c r="AN76" s="896"/>
      <c r="AO76" s="896"/>
      <c r="AP76" s="896"/>
      <c r="AQ76" s="897"/>
    </row>
    <row r="77" spans="1:43"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897"/>
    </row>
    <row r="78" spans="1:43"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52"/>
      <c r="AN78" s="898"/>
      <c r="AO78" s="898"/>
      <c r="AP78" s="898"/>
      <c r="AQ78" s="899"/>
    </row>
    <row r="79" spans="1:43" ht="15" x14ac:dyDescent="0.35">
      <c r="A79" s="9">
        <f t="shared" si="89"/>
        <v>26</v>
      </c>
      <c r="B79" s="67" t="str">
        <f t="shared" si="89"/>
        <v>Výchozí dopravní výkon [tis.vlkm]</v>
      </c>
      <c r="C79" s="67"/>
      <c r="D79" s="203" t="s">
        <v>62</v>
      </c>
      <c r="E79" s="109">
        <f>'Provoz výchozí'!C15+'Provoz opční 1'!C15+'Provoz opční 2'!C15</f>
        <v>41941.396164383565</v>
      </c>
      <c r="F79" s="109">
        <f>'Provoz výchozí'!D15+'Provoz opční 1'!D15+'Provoz opční 2'!D15</f>
        <v>422035.29890410963</v>
      </c>
      <c r="G79" s="109">
        <f>'Provoz výchozí'!E15+'Provoz opční 1'!E15+'Provoz opční 2'!E15</f>
        <v>822024.64328767126</v>
      </c>
      <c r="H79" s="109">
        <f>'Provoz výchozí'!F15+'Provoz opční 1'!F15+'Provoz opční 2'!F15</f>
        <v>125356.20383561644</v>
      </c>
      <c r="I79" s="109">
        <f>'Provoz výchozí'!G15+'Provoz opční 1'!G15+'Provoz opční 2'!G15</f>
        <v>2859688.4</v>
      </c>
      <c r="J79" s="109">
        <f>'Provoz výchozí'!H15+'Provoz opční 1'!H15+'Provoz opční 2'!H15</f>
        <v>3406360.4</v>
      </c>
      <c r="K79" s="109">
        <f>'Provoz výchozí'!I15+'Provoz opční 1'!I15+'Provoz opční 2'!I15</f>
        <v>4453710.0999999996</v>
      </c>
      <c r="L79" s="109">
        <f>'Provoz výchozí'!J15+'Provoz opční 1'!J15+'Provoz opční 2'!J15</f>
        <v>4840556.2</v>
      </c>
      <c r="M79" s="109">
        <f>'Provoz výchozí'!K15+'Provoz opční 1'!K15+'Provoz opční 2'!K15</f>
        <v>4840556.2</v>
      </c>
      <c r="N79" s="109">
        <f>'Provoz výchozí'!L15+'Provoz opční 1'!L15+'Provoz opční 2'!L15</f>
        <v>4840556.2</v>
      </c>
      <c r="O79" s="109">
        <f>'Provoz výchozí'!M15+'Provoz opční 1'!M15+'Provoz opční 2'!M15</f>
        <v>4840556.2</v>
      </c>
      <c r="P79" s="109">
        <f>'Provoz výchozí'!N15+'Provoz opční 1'!N15+'Provoz opční 2'!N15</f>
        <v>4840556.2</v>
      </c>
      <c r="Q79" s="109">
        <f>'Provoz výchozí'!O15+'Provoz opční 1'!O15+'Provoz opční 2'!O15</f>
        <v>4840556.2</v>
      </c>
      <c r="R79" s="109">
        <f>'Provoz výchozí'!P15+'Provoz opční 1'!P15+'Provoz opční 2'!P15</f>
        <v>4840556.2</v>
      </c>
      <c r="S79" s="109">
        <f>'Provoz výchozí'!Q15+'Provoz opční 1'!Q15+'Provoz opční 2'!Q15</f>
        <v>4840556.2</v>
      </c>
      <c r="T79" s="109">
        <f>'Provoz výchozí'!R15+'Provoz opční 1'!R15+'Provoz opční 2'!R15</f>
        <v>4840556.2</v>
      </c>
      <c r="U79" s="109">
        <f>'Provoz výchozí'!S15+'Provoz opční 1'!S15+'Provoz opční 2'!S15</f>
        <v>4840556.2</v>
      </c>
      <c r="V79" s="109">
        <f>'Provoz výchozí'!T15+'Provoz opční 1'!T15+'Provoz opční 2'!T15</f>
        <v>4840556.2</v>
      </c>
      <c r="W79" s="109">
        <f>'Provoz výchozí'!U15+'Provoz opční 1'!U15+'Provoz opční 2'!U15</f>
        <v>4840556.2</v>
      </c>
      <c r="X79" s="109">
        <f>'Provoz výchozí'!V15+'Provoz opční 1'!V15+'Provoz opční 2'!V15</f>
        <v>4840556.2</v>
      </c>
      <c r="Y79" s="109">
        <f>'Provoz výchozí'!W15+'Provoz opční 1'!W15+'Provoz opční 2'!W15</f>
        <v>4840556.2</v>
      </c>
      <c r="Z79" s="109">
        <f>'Provoz výchozí'!X15+'Provoz opční 1'!X15+'Provoz opční 2'!X15</f>
        <v>4840556.2</v>
      </c>
      <c r="AA79" s="109">
        <f>'Provoz výchozí'!Y15+'Provoz opční 1'!Y15+'Provoz opční 2'!Y15</f>
        <v>4840556.2</v>
      </c>
      <c r="AB79" s="109">
        <f>'Provoz výchozí'!Z15+'Provoz opční 1'!Z15+'Provoz opční 2'!Z15</f>
        <v>4840556.2</v>
      </c>
      <c r="AC79" s="109">
        <f>'Provoz výchozí'!AA15+'Provoz opční 1'!AA15+'Provoz opční 2'!AA15</f>
        <v>4840556.2</v>
      </c>
      <c r="AD79" s="109">
        <f>'Provoz výchozí'!AB15+'Provoz opční 1'!AB15+'Provoz opční 2'!AB15</f>
        <v>4840556.2</v>
      </c>
      <c r="AE79" s="109">
        <f>'Provoz výchozí'!AC15+'Provoz opční 1'!AC15+'Provoz opční 2'!AC15</f>
        <v>4840556.2</v>
      </c>
      <c r="AF79" s="109">
        <f>'Provoz výchozí'!AD15+'Provoz opční 1'!AD15+'Provoz opční 2'!AD15</f>
        <v>4840556.2</v>
      </c>
      <c r="AG79" s="109">
        <f>'Provoz výchozí'!AE15+'Provoz opční 1'!AE15+'Provoz opční 2'!AE15</f>
        <v>4840556.2</v>
      </c>
      <c r="AH79" s="109">
        <f>'Provoz výchozí'!AF15+'Provoz opční 1'!AF15+'Provoz opční 2'!AF15</f>
        <v>4840556.2</v>
      </c>
      <c r="AI79" s="109">
        <f>'Provoz výchozí'!AG15+'Provoz opční 1'!AG15+'Provoz opční 2'!AG15</f>
        <v>4840556.2</v>
      </c>
      <c r="AJ79" s="109">
        <f>'Provoz výchozí'!AH15+'Provoz opční 1'!AH15+'Provoz opční 2'!AH15</f>
        <v>4840556.2</v>
      </c>
      <c r="AK79" s="109">
        <f>'Provoz výchozí'!AI15+'Provoz opční 1'!AI15+'Provoz opční 2'!AI15</f>
        <v>4840556.2</v>
      </c>
      <c r="AL79" s="48">
        <f t="shared" si="95"/>
        <v>137985577.64219183</v>
      </c>
      <c r="AM79" s="420" t="s">
        <v>134</v>
      </c>
      <c r="AN79" s="900">
        <f>$AL79</f>
        <v>137985577.64219183</v>
      </c>
      <c r="AO79" s="900">
        <f>$AL79</f>
        <v>137985577.64219183</v>
      </c>
      <c r="AP79" s="900">
        <f t="shared" ref="AP79:AQ79" si="96">$AL79</f>
        <v>137985577.64219183</v>
      </c>
      <c r="AQ79" s="901">
        <f t="shared" si="96"/>
        <v>137985577.64219183</v>
      </c>
    </row>
    <row r="80" spans="1:43" ht="15.6" thickBot="1" x14ac:dyDescent="0.4">
      <c r="A80" s="5">
        <f t="shared" si="89"/>
        <v>27</v>
      </c>
      <c r="B80" s="69" t="str">
        <f t="shared" si="89"/>
        <v>Aktualizovaná jednotková cena [Kč/vlkm]</v>
      </c>
      <c r="C80" s="69"/>
      <c r="D80" s="202" t="s">
        <v>172</v>
      </c>
      <c r="E80" s="105">
        <f t="shared" ref="E80:AQ80" si="97">IFERROR(E71/E79,0)</f>
        <v>0</v>
      </c>
      <c r="F80" s="105">
        <f t="shared" si="97"/>
        <v>0</v>
      </c>
      <c r="G80" s="105">
        <f t="shared" ref="G80:H80" si="98">IFERROR(G71/G79,0)</f>
        <v>0</v>
      </c>
      <c r="H80" s="105">
        <f t="shared" si="98"/>
        <v>0</v>
      </c>
      <c r="I80" s="105">
        <f t="shared" si="97"/>
        <v>0</v>
      </c>
      <c r="J80" s="105">
        <f t="shared" si="97"/>
        <v>0</v>
      </c>
      <c r="K80" s="105">
        <f t="shared" si="97"/>
        <v>0</v>
      </c>
      <c r="L80" s="105">
        <f t="shared" si="97"/>
        <v>0</v>
      </c>
      <c r="M80" s="105">
        <f t="shared" si="97"/>
        <v>0</v>
      </c>
      <c r="N80" s="105">
        <f t="shared" si="97"/>
        <v>0</v>
      </c>
      <c r="O80" s="105">
        <f t="shared" si="97"/>
        <v>0</v>
      </c>
      <c r="P80" s="105">
        <f t="shared" si="97"/>
        <v>0</v>
      </c>
      <c r="Q80" s="105">
        <f t="shared" si="97"/>
        <v>0</v>
      </c>
      <c r="R80" s="105">
        <f t="shared" si="97"/>
        <v>0</v>
      </c>
      <c r="S80" s="105">
        <f t="shared" si="97"/>
        <v>0</v>
      </c>
      <c r="T80" s="105">
        <f t="shared" si="97"/>
        <v>0</v>
      </c>
      <c r="U80" s="105">
        <f t="shared" si="97"/>
        <v>0</v>
      </c>
      <c r="V80" s="105">
        <f t="shared" si="97"/>
        <v>0</v>
      </c>
      <c r="W80" s="105">
        <f t="shared" si="97"/>
        <v>0</v>
      </c>
      <c r="X80" s="105">
        <f t="shared" si="97"/>
        <v>0</v>
      </c>
      <c r="Y80" s="105">
        <f t="shared" si="97"/>
        <v>0</v>
      </c>
      <c r="Z80" s="105">
        <f t="shared" si="97"/>
        <v>0</v>
      </c>
      <c r="AA80" s="105">
        <f t="shared" si="97"/>
        <v>0</v>
      </c>
      <c r="AB80" s="105">
        <f t="shared" si="97"/>
        <v>0</v>
      </c>
      <c r="AC80" s="105">
        <f t="shared" si="97"/>
        <v>0</v>
      </c>
      <c r="AD80" s="105">
        <f t="shared" si="97"/>
        <v>0</v>
      </c>
      <c r="AE80" s="105">
        <f t="shared" si="97"/>
        <v>0</v>
      </c>
      <c r="AF80" s="105">
        <f t="shared" si="97"/>
        <v>0</v>
      </c>
      <c r="AG80" s="105">
        <f t="shared" si="97"/>
        <v>0</v>
      </c>
      <c r="AH80" s="105">
        <f t="shared" si="97"/>
        <v>0</v>
      </c>
      <c r="AI80" s="105">
        <f t="shared" si="97"/>
        <v>0</v>
      </c>
      <c r="AJ80" s="105">
        <f t="shared" si="97"/>
        <v>0</v>
      </c>
      <c r="AK80" s="105">
        <f t="shared" si="97"/>
        <v>0</v>
      </c>
      <c r="AL80" s="111">
        <f t="shared" si="97"/>
        <v>0</v>
      </c>
      <c r="AM80" s="393" t="s">
        <v>134</v>
      </c>
      <c r="AN80" s="902">
        <f t="shared" si="97"/>
        <v>0</v>
      </c>
      <c r="AO80" s="902">
        <f t="shared" si="97"/>
        <v>0</v>
      </c>
      <c r="AP80" s="902">
        <f t="shared" si="97"/>
        <v>0</v>
      </c>
      <c r="AQ80" s="903">
        <f t="shared" si="97"/>
        <v>0</v>
      </c>
    </row>
    <row r="81" spans="1:43" ht="15.6" x14ac:dyDescent="0.35">
      <c r="A81" s="17">
        <f t="shared" si="89"/>
        <v>28</v>
      </c>
      <c r="B81" s="71" t="str">
        <f t="shared" si="89"/>
        <v>Aktualizovaná jednotková cena za jednotku [Kč/vlkm]</v>
      </c>
      <c r="C81" s="67"/>
      <c r="D81" s="114" t="s">
        <v>173</v>
      </c>
      <c r="E81" s="121">
        <f>'MA Výkon'!E81+'MA Hodiny'!E80+'MA Vozidlo'!E80+'MA Fixní'!E80</f>
        <v>0</v>
      </c>
      <c r="F81" s="121">
        <f>'MA Výkon'!F81+'MA Hodiny'!F80+'MA Vozidlo'!F80+'MA Fixní'!F80</f>
        <v>0</v>
      </c>
      <c r="G81" s="121">
        <f>'MA Výkon'!G81+'MA Hodiny'!G80+'MA Vozidlo'!G80+'MA Fixní'!G80</f>
        <v>0</v>
      </c>
      <c r="H81" s="121">
        <f>'MA Výkon'!H81+'MA Hodiny'!H80+'MA Vozidlo'!H80+'MA Fixní'!H80</f>
        <v>0</v>
      </c>
      <c r="I81" s="121">
        <f>'MA Výkon'!I81+'MA Hodiny'!I80+'MA Vozidlo'!I80+'MA Fixní'!I80</f>
        <v>0</v>
      </c>
      <c r="J81" s="121">
        <f>'MA Výkon'!J81+'MA Hodiny'!J80+'MA Vozidlo'!J80+'MA Fixní'!J80</f>
        <v>0</v>
      </c>
      <c r="K81" s="121">
        <f>'MA Výkon'!K81+'MA Hodiny'!K80+'MA Vozidlo'!K80+'MA Fixní'!K80</f>
        <v>0</v>
      </c>
      <c r="L81" s="121">
        <f>'MA Výkon'!L81+'MA Hodiny'!L80+'MA Vozidlo'!L80+'MA Fixní'!L80</f>
        <v>0</v>
      </c>
      <c r="M81" s="121">
        <f>'MA Výkon'!M81+'MA Hodiny'!M80+'MA Vozidlo'!M80+'MA Fixní'!M80</f>
        <v>0</v>
      </c>
      <c r="N81" s="121">
        <f>'MA Výkon'!N81+'MA Hodiny'!N80+'MA Vozidlo'!N80+'MA Fixní'!N80</f>
        <v>0</v>
      </c>
      <c r="O81" s="121">
        <f>'MA Výkon'!O81+'MA Hodiny'!O80+'MA Vozidlo'!O80+'MA Fixní'!O80</f>
        <v>0</v>
      </c>
      <c r="P81" s="121">
        <f>'MA Výkon'!P81+'MA Hodiny'!P80+'MA Vozidlo'!P80+'MA Fixní'!P80</f>
        <v>0</v>
      </c>
      <c r="Q81" s="121">
        <f>'MA Výkon'!Q81+'MA Hodiny'!Q80+'MA Vozidlo'!Q80+'MA Fixní'!Q80</f>
        <v>0</v>
      </c>
      <c r="R81" s="121">
        <f>'MA Výkon'!R81+'MA Hodiny'!R80+'MA Vozidlo'!R80+'MA Fixní'!R80</f>
        <v>0</v>
      </c>
      <c r="S81" s="121">
        <f>'MA Výkon'!S81+'MA Hodiny'!S80+'MA Vozidlo'!S80+'MA Fixní'!S80</f>
        <v>0</v>
      </c>
      <c r="T81" s="121">
        <f>'MA Výkon'!T81+'MA Hodiny'!T80+'MA Vozidlo'!T80+'MA Fixní'!T80</f>
        <v>0</v>
      </c>
      <c r="U81" s="121">
        <f>'MA Výkon'!U81+'MA Hodiny'!U80+'MA Vozidlo'!U80+'MA Fixní'!U80</f>
        <v>0</v>
      </c>
      <c r="V81" s="121">
        <f>'MA Výkon'!V81+'MA Hodiny'!V80+'MA Vozidlo'!V80+'MA Fixní'!V80</f>
        <v>0</v>
      </c>
      <c r="W81" s="121">
        <f>'MA Výkon'!W81+'MA Hodiny'!W80+'MA Vozidlo'!W80+'MA Fixní'!W80</f>
        <v>0</v>
      </c>
      <c r="X81" s="121">
        <f>'MA Výkon'!X81+'MA Hodiny'!X80+'MA Vozidlo'!X80+'MA Fixní'!X80</f>
        <v>0</v>
      </c>
      <c r="Y81" s="121">
        <f>'MA Výkon'!Y81+'MA Hodiny'!Y80+'MA Vozidlo'!Y80+'MA Fixní'!Y80</f>
        <v>0</v>
      </c>
      <c r="Z81" s="121">
        <f>'MA Výkon'!Z81+'MA Hodiny'!Z80+'MA Vozidlo'!Z80+'MA Fixní'!Z80</f>
        <v>0</v>
      </c>
      <c r="AA81" s="121">
        <f>'MA Výkon'!AA81+'MA Hodiny'!AA80+'MA Vozidlo'!AA80+'MA Fixní'!AA80</f>
        <v>0</v>
      </c>
      <c r="AB81" s="121">
        <f>'MA Výkon'!AB81+'MA Hodiny'!AB80+'MA Vozidlo'!AB80+'MA Fixní'!AB80</f>
        <v>0</v>
      </c>
      <c r="AC81" s="121">
        <f>'MA Výkon'!AC81+'MA Hodiny'!AC80+'MA Vozidlo'!AC80+'MA Fixní'!AC80</f>
        <v>0</v>
      </c>
      <c r="AD81" s="121">
        <f>'MA Výkon'!AD81+'MA Hodiny'!AD80+'MA Vozidlo'!AD80+'MA Fixní'!AD80</f>
        <v>0</v>
      </c>
      <c r="AE81" s="121">
        <f>'MA Výkon'!AE81+'MA Hodiny'!AE80+'MA Vozidlo'!AE80+'MA Fixní'!AE80</f>
        <v>0</v>
      </c>
      <c r="AF81" s="121">
        <f>'MA Výkon'!AF81+'MA Hodiny'!AF80+'MA Vozidlo'!AF80+'MA Fixní'!AF80</f>
        <v>0</v>
      </c>
      <c r="AG81" s="121">
        <f>'MA Výkon'!AG81+'MA Hodiny'!AG80+'MA Vozidlo'!AG80+'MA Fixní'!AG80</f>
        <v>0</v>
      </c>
      <c r="AH81" s="121">
        <f>'MA Výkon'!AH81+'MA Hodiny'!AH80+'MA Vozidlo'!AH80+'MA Fixní'!AH80</f>
        <v>0</v>
      </c>
      <c r="AI81" s="121">
        <f>'MA Výkon'!AI81+'MA Hodiny'!AI80+'MA Vozidlo'!AI80+'MA Fixní'!AI80</f>
        <v>0</v>
      </c>
      <c r="AJ81" s="121">
        <f>'MA Výkon'!AJ81+'MA Hodiny'!AJ80+'MA Vozidlo'!AJ80+'MA Fixní'!AJ80</f>
        <v>0</v>
      </c>
      <c r="AK81" s="121">
        <f>'MA Výkon'!AK81+'MA Hodiny'!AK80+'MA Vozidlo'!AK80+'MA Fixní'!AK80</f>
        <v>0</v>
      </c>
      <c r="AL81" s="420" t="s">
        <v>134</v>
      </c>
      <c r="AM81" s="420" t="s">
        <v>134</v>
      </c>
      <c r="AN81" s="947" t="s">
        <v>134</v>
      </c>
      <c r="AO81" s="947" t="s">
        <v>134</v>
      </c>
      <c r="AP81" s="947" t="s">
        <v>134</v>
      </c>
      <c r="AQ81" s="948" t="s">
        <v>134</v>
      </c>
    </row>
    <row r="82" spans="1:43" ht="16.2" thickBot="1" x14ac:dyDescent="0.4">
      <c r="A82" s="10">
        <f t="shared" si="89"/>
        <v>29</v>
      </c>
      <c r="B82" s="115" t="str">
        <f t="shared" si="89"/>
        <v>Aktualizovaná jednotková cena za soupravu [Kč/vlkm]</v>
      </c>
      <c r="C82" s="115"/>
      <c r="D82" s="116" t="s">
        <v>174</v>
      </c>
      <c r="E82" s="117">
        <f>'MA Výkon'!E82+'MA Hodiny'!E80+'MA Vozidlo'!E80+'MA Fixní'!E80</f>
        <v>0</v>
      </c>
      <c r="F82" s="117">
        <f>'MA Výkon'!F82+'MA Hodiny'!F80+'MA Vozidlo'!F80+'MA Fixní'!F80</f>
        <v>0</v>
      </c>
      <c r="G82" s="117">
        <f>'MA Výkon'!G82+'MA Hodiny'!G80+'MA Vozidlo'!G80+'MA Fixní'!G80</f>
        <v>0</v>
      </c>
      <c r="H82" s="117">
        <f>'MA Výkon'!H82+'MA Hodiny'!H80+'MA Vozidlo'!H80+'MA Fixní'!H80</f>
        <v>0</v>
      </c>
      <c r="I82" s="117">
        <f>'MA Výkon'!I82+'MA Hodiny'!I80+'MA Vozidlo'!I80+'MA Fixní'!I80</f>
        <v>0</v>
      </c>
      <c r="J82" s="117">
        <f>'MA Výkon'!J82+'MA Hodiny'!J80+'MA Vozidlo'!J80+'MA Fixní'!J80</f>
        <v>0</v>
      </c>
      <c r="K82" s="117">
        <f>'MA Výkon'!K82+'MA Hodiny'!K80+'MA Vozidlo'!K80+'MA Fixní'!K80</f>
        <v>0</v>
      </c>
      <c r="L82" s="117">
        <f>'MA Výkon'!L82+'MA Hodiny'!L80+'MA Vozidlo'!L80+'MA Fixní'!L80</f>
        <v>0</v>
      </c>
      <c r="M82" s="117">
        <f>'MA Výkon'!M82+'MA Hodiny'!M80+'MA Vozidlo'!M80+'MA Fixní'!M80</f>
        <v>0</v>
      </c>
      <c r="N82" s="117">
        <f>'MA Výkon'!N82+'MA Hodiny'!N80+'MA Vozidlo'!N80+'MA Fixní'!N80</f>
        <v>0</v>
      </c>
      <c r="O82" s="117">
        <f>'MA Výkon'!O82+'MA Hodiny'!O80+'MA Vozidlo'!O80+'MA Fixní'!O80</f>
        <v>0</v>
      </c>
      <c r="P82" s="117">
        <f>'MA Výkon'!P82+'MA Hodiny'!P80+'MA Vozidlo'!P80+'MA Fixní'!P80</f>
        <v>0</v>
      </c>
      <c r="Q82" s="117">
        <f>'MA Výkon'!Q82+'MA Hodiny'!Q80+'MA Vozidlo'!Q80+'MA Fixní'!Q80</f>
        <v>0</v>
      </c>
      <c r="R82" s="117">
        <f>'MA Výkon'!R82+'MA Hodiny'!R80+'MA Vozidlo'!R80+'MA Fixní'!R80</f>
        <v>0</v>
      </c>
      <c r="S82" s="117">
        <f>'MA Výkon'!S82+'MA Hodiny'!S80+'MA Vozidlo'!S80+'MA Fixní'!S80</f>
        <v>0</v>
      </c>
      <c r="T82" s="117">
        <f>'MA Výkon'!T82+'MA Hodiny'!T80+'MA Vozidlo'!T80+'MA Fixní'!T80</f>
        <v>0</v>
      </c>
      <c r="U82" s="117">
        <f>'MA Výkon'!U82+'MA Hodiny'!U80+'MA Vozidlo'!U80+'MA Fixní'!U80</f>
        <v>0</v>
      </c>
      <c r="V82" s="117">
        <f>'MA Výkon'!V82+'MA Hodiny'!V80+'MA Vozidlo'!V80+'MA Fixní'!V80</f>
        <v>0</v>
      </c>
      <c r="W82" s="117">
        <f>'MA Výkon'!W82+'MA Hodiny'!W80+'MA Vozidlo'!W80+'MA Fixní'!W80</f>
        <v>0</v>
      </c>
      <c r="X82" s="117">
        <f>'MA Výkon'!X82+'MA Hodiny'!X80+'MA Vozidlo'!X80+'MA Fixní'!X80</f>
        <v>0</v>
      </c>
      <c r="Y82" s="117">
        <f>'MA Výkon'!Y82+'MA Hodiny'!Y80+'MA Vozidlo'!Y80+'MA Fixní'!Y80</f>
        <v>0</v>
      </c>
      <c r="Z82" s="117">
        <f>'MA Výkon'!Z82+'MA Hodiny'!Z80+'MA Vozidlo'!Z80+'MA Fixní'!Z80</f>
        <v>0</v>
      </c>
      <c r="AA82" s="117">
        <f>'MA Výkon'!AA82+'MA Hodiny'!AA80+'MA Vozidlo'!AA80+'MA Fixní'!AA80</f>
        <v>0</v>
      </c>
      <c r="AB82" s="117">
        <f>'MA Výkon'!AB82+'MA Hodiny'!AB80+'MA Vozidlo'!AB80+'MA Fixní'!AB80</f>
        <v>0</v>
      </c>
      <c r="AC82" s="117">
        <f>'MA Výkon'!AC82+'MA Hodiny'!AC80+'MA Vozidlo'!AC80+'MA Fixní'!AC80</f>
        <v>0</v>
      </c>
      <c r="AD82" s="117">
        <f>'MA Výkon'!AD82+'MA Hodiny'!AD80+'MA Vozidlo'!AD80+'MA Fixní'!AD80</f>
        <v>0</v>
      </c>
      <c r="AE82" s="117">
        <f>'MA Výkon'!AE82+'MA Hodiny'!AE80+'MA Vozidlo'!AE80+'MA Fixní'!AE80</f>
        <v>0</v>
      </c>
      <c r="AF82" s="117">
        <f>'MA Výkon'!AF82+'MA Hodiny'!AF80+'MA Vozidlo'!AF80+'MA Fixní'!AF80</f>
        <v>0</v>
      </c>
      <c r="AG82" s="117">
        <f>'MA Výkon'!AG82+'MA Hodiny'!AG80+'MA Vozidlo'!AG80+'MA Fixní'!AG80</f>
        <v>0</v>
      </c>
      <c r="AH82" s="117">
        <f>'MA Výkon'!AH82+'MA Hodiny'!AH80+'MA Vozidlo'!AH80+'MA Fixní'!AH80</f>
        <v>0</v>
      </c>
      <c r="AI82" s="117">
        <f>'MA Výkon'!AI82+'MA Hodiny'!AI80+'MA Vozidlo'!AI80+'MA Fixní'!AI80</f>
        <v>0</v>
      </c>
      <c r="AJ82" s="117">
        <f>'MA Výkon'!AJ82+'MA Hodiny'!AJ80+'MA Vozidlo'!AJ80+'MA Fixní'!AJ80</f>
        <v>0</v>
      </c>
      <c r="AK82" s="117">
        <f>'MA Výkon'!AK82+'MA Hodiny'!AK80+'MA Vozidlo'!AK80+'MA Fixní'!AK80</f>
        <v>0</v>
      </c>
      <c r="AL82" s="565" t="s">
        <v>134</v>
      </c>
      <c r="AM82" s="565" t="s">
        <v>134</v>
      </c>
      <c r="AN82" s="949" t="s">
        <v>134</v>
      </c>
      <c r="AO82" s="949" t="s">
        <v>134</v>
      </c>
      <c r="AP82" s="949" t="s">
        <v>134</v>
      </c>
      <c r="AQ82" s="950" t="s">
        <v>134</v>
      </c>
    </row>
    <row r="83" spans="1:43" hidden="1" x14ac:dyDescent="0.3">
      <c r="AN83" s="916"/>
      <c r="AO83" s="916"/>
      <c r="AP83" s="916"/>
      <c r="AQ83" s="916"/>
    </row>
    <row r="84" spans="1:43" ht="15" thickBot="1" x14ac:dyDescent="0.35">
      <c r="C84" s="77"/>
      <c r="D84" s="79"/>
      <c r="AL84" s="95"/>
      <c r="AN84" s="916"/>
      <c r="AO84" s="916"/>
      <c r="AP84" s="916"/>
      <c r="AQ84" s="916"/>
    </row>
    <row r="85" spans="1:43" x14ac:dyDescent="0.3">
      <c r="A85" s="138" t="str">
        <f>A1</f>
        <v>Aktualizovaný finanční model</v>
      </c>
      <c r="B85" s="139"/>
      <c r="C85" s="139"/>
      <c r="D85" s="151"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98"/>
      <c r="AN85" s="1017" t="s">
        <v>77</v>
      </c>
      <c r="AO85" s="1018"/>
      <c r="AP85" s="1018"/>
      <c r="AQ85" s="1019"/>
    </row>
    <row r="86" spans="1:43" ht="15" thickBot="1" x14ac:dyDescent="0.35">
      <c r="A86" s="6" t="str">
        <f>A2</f>
        <v>Cenová úroveň pro Kalendářní rok [tis.Kč]</v>
      </c>
      <c r="B86" s="60"/>
      <c r="C86" s="40"/>
      <c r="D86" s="61"/>
      <c r="E86" s="7" t="str">
        <f>E2</f>
        <v>XII/29</v>
      </c>
      <c r="F86" s="7" t="str">
        <f t="shared" ref="F86:AK86" si="99">F2</f>
        <v>I-VI/30</v>
      </c>
      <c r="G86" s="7" t="str">
        <f t="shared" si="99"/>
        <v>VI-XII/30</v>
      </c>
      <c r="H86" s="7" t="str">
        <f t="shared" si="99"/>
        <v>XII/30</v>
      </c>
      <c r="I86" s="7">
        <f t="shared" si="99"/>
        <v>2031</v>
      </c>
      <c r="J86" s="7">
        <f t="shared" si="99"/>
        <v>2032</v>
      </c>
      <c r="K86" s="7">
        <f t="shared" si="99"/>
        <v>2033</v>
      </c>
      <c r="L86" s="7">
        <f t="shared" si="99"/>
        <v>2034</v>
      </c>
      <c r="M86" s="7">
        <f t="shared" si="99"/>
        <v>2035</v>
      </c>
      <c r="N86" s="7">
        <f t="shared" si="99"/>
        <v>2036</v>
      </c>
      <c r="O86" s="7">
        <f t="shared" si="99"/>
        <v>2037</v>
      </c>
      <c r="P86" s="7">
        <f t="shared" si="99"/>
        <v>2038</v>
      </c>
      <c r="Q86" s="7">
        <f t="shared" si="99"/>
        <v>2039</v>
      </c>
      <c r="R86" s="7">
        <f t="shared" si="99"/>
        <v>2040</v>
      </c>
      <c r="S86" s="7">
        <f t="shared" si="99"/>
        <v>2041</v>
      </c>
      <c r="T86" s="7">
        <f t="shared" si="99"/>
        <v>2042</v>
      </c>
      <c r="U86" s="7">
        <f t="shared" si="99"/>
        <v>2043</v>
      </c>
      <c r="V86" s="7">
        <f t="shared" si="99"/>
        <v>2044</v>
      </c>
      <c r="W86" s="7">
        <f t="shared" si="99"/>
        <v>2045</v>
      </c>
      <c r="X86" s="7">
        <f t="shared" si="99"/>
        <v>2046</v>
      </c>
      <c r="Y86" s="7">
        <f t="shared" si="99"/>
        <v>2047</v>
      </c>
      <c r="Z86" s="7">
        <f t="shared" si="99"/>
        <v>2048</v>
      </c>
      <c r="AA86" s="7">
        <f t="shared" si="99"/>
        <v>2049</v>
      </c>
      <c r="AB86" s="7">
        <f t="shared" si="99"/>
        <v>2050</v>
      </c>
      <c r="AC86" s="7">
        <f t="shared" si="99"/>
        <v>2051</v>
      </c>
      <c r="AD86" s="7">
        <f t="shared" si="99"/>
        <v>2052</v>
      </c>
      <c r="AE86" s="7">
        <f t="shared" si="99"/>
        <v>2053</v>
      </c>
      <c r="AF86" s="7">
        <f t="shared" si="99"/>
        <v>2054</v>
      </c>
      <c r="AG86" s="7">
        <f t="shared" si="99"/>
        <v>2055</v>
      </c>
      <c r="AH86" s="7">
        <f t="shared" si="99"/>
        <v>2056</v>
      </c>
      <c r="AI86" s="7">
        <f t="shared" si="99"/>
        <v>2057</v>
      </c>
      <c r="AJ86" s="7">
        <f t="shared" si="99"/>
        <v>2058</v>
      </c>
      <c r="AK86" s="7">
        <f t="shared" si="99"/>
        <v>2059</v>
      </c>
      <c r="AL86" s="99" t="s">
        <v>78</v>
      </c>
      <c r="AM86" s="100" t="s">
        <v>79</v>
      </c>
      <c r="AN86" s="884" t="s">
        <v>80</v>
      </c>
      <c r="AO86" s="884" t="s">
        <v>81</v>
      </c>
      <c r="AP86" s="884" t="s">
        <v>82</v>
      </c>
      <c r="AQ86" s="885" t="s">
        <v>83</v>
      </c>
    </row>
    <row r="87" spans="1:43" ht="15" thickTop="1" x14ac:dyDescent="0.3">
      <c r="A87" s="3">
        <f t="shared" ref="A87:D108" si="100">IF(A45="","",A45)</f>
        <v>1</v>
      </c>
      <c r="B87" s="44" t="str">
        <f t="shared" si="100"/>
        <v>Trakční energie a palivo</v>
      </c>
      <c r="C87" s="62">
        <f t="shared" si="100"/>
        <v>1.1000000000000001</v>
      </c>
      <c r="D87" s="63" t="str">
        <f t="shared" si="100"/>
        <v>Elektrická energie</v>
      </c>
      <c r="E87" s="82">
        <f>'MA Výkon'!E87+'MA Hodiny'!E87+'MA Vozidlo'!E87+'MA Fixní'!E87</f>
        <v>0</v>
      </c>
      <c r="F87" s="50">
        <f>'MA Výkon'!F87+'MA Hodiny'!F87+'MA Vozidlo'!F87+'MA Fixní'!F87</f>
        <v>0</v>
      </c>
      <c r="G87" s="50">
        <f>'MA Výkon'!G87+'MA Hodiny'!G87+'MA Vozidlo'!G87+'MA Fixní'!G87</f>
        <v>0</v>
      </c>
      <c r="H87" s="50">
        <f>'MA Výkon'!H87+'MA Hodiny'!H87+'MA Vozidlo'!H87+'MA Fixní'!H87</f>
        <v>0</v>
      </c>
      <c r="I87" s="50">
        <f>'MA Výkon'!I87+'MA Hodiny'!I87+'MA Vozidlo'!I87+'MA Fixní'!I87</f>
        <v>0</v>
      </c>
      <c r="J87" s="50">
        <f>'MA Výkon'!J87+'MA Hodiny'!J87+'MA Vozidlo'!J87+'MA Fixní'!J87</f>
        <v>0</v>
      </c>
      <c r="K87" s="50">
        <f>'MA Výkon'!K87+'MA Hodiny'!K87+'MA Vozidlo'!K87+'MA Fixní'!K87</f>
        <v>0</v>
      </c>
      <c r="L87" s="50">
        <f>'MA Výkon'!L87+'MA Hodiny'!L87+'MA Vozidlo'!L87+'MA Fixní'!L87</f>
        <v>0</v>
      </c>
      <c r="M87" s="50">
        <f>'MA Výkon'!M87+'MA Hodiny'!M87+'MA Vozidlo'!M87+'MA Fixní'!M87</f>
        <v>0</v>
      </c>
      <c r="N87" s="50">
        <f>'MA Výkon'!N87+'MA Hodiny'!N87+'MA Vozidlo'!N87+'MA Fixní'!N87</f>
        <v>0</v>
      </c>
      <c r="O87" s="50">
        <f>'MA Výkon'!O87+'MA Hodiny'!O87+'MA Vozidlo'!O87+'MA Fixní'!O87</f>
        <v>0</v>
      </c>
      <c r="P87" s="50">
        <f>'MA Výkon'!P87+'MA Hodiny'!P87+'MA Vozidlo'!P87+'MA Fixní'!P87</f>
        <v>0</v>
      </c>
      <c r="Q87" s="50">
        <f>'MA Výkon'!Q87+'MA Hodiny'!Q87+'MA Vozidlo'!Q87+'MA Fixní'!Q87</f>
        <v>0</v>
      </c>
      <c r="R87" s="50">
        <f>'MA Výkon'!R87+'MA Hodiny'!R87+'MA Vozidlo'!R87+'MA Fixní'!R87</f>
        <v>0</v>
      </c>
      <c r="S87" s="50">
        <f>'MA Výkon'!S87+'MA Hodiny'!S87+'MA Vozidlo'!S87+'MA Fixní'!S87</f>
        <v>0</v>
      </c>
      <c r="T87" s="50">
        <f>'MA Výkon'!T87+'MA Hodiny'!T87+'MA Vozidlo'!T87+'MA Fixní'!T87</f>
        <v>0</v>
      </c>
      <c r="U87" s="50">
        <f>'MA Výkon'!U87+'MA Hodiny'!U87+'MA Vozidlo'!U87+'MA Fixní'!U87</f>
        <v>0</v>
      </c>
      <c r="V87" s="50">
        <f>'MA Výkon'!V87+'MA Hodiny'!V87+'MA Vozidlo'!V87+'MA Fixní'!V87</f>
        <v>0</v>
      </c>
      <c r="W87" s="50">
        <f>'MA Výkon'!W87+'MA Hodiny'!W87+'MA Vozidlo'!W87+'MA Fixní'!W87</f>
        <v>0</v>
      </c>
      <c r="X87" s="50">
        <f>'MA Výkon'!X87+'MA Hodiny'!X87+'MA Vozidlo'!X87+'MA Fixní'!X87</f>
        <v>0</v>
      </c>
      <c r="Y87" s="50">
        <f>'MA Výkon'!Y87+'MA Hodiny'!Y87+'MA Vozidlo'!Y87+'MA Fixní'!Y87</f>
        <v>0</v>
      </c>
      <c r="Z87" s="50">
        <f>'MA Výkon'!Z87+'MA Hodiny'!Z87+'MA Vozidlo'!Z87+'MA Fixní'!Z87</f>
        <v>0</v>
      </c>
      <c r="AA87" s="50">
        <f>'MA Výkon'!AA87+'MA Hodiny'!AA87+'MA Vozidlo'!AA87+'MA Fixní'!AA87</f>
        <v>0</v>
      </c>
      <c r="AB87" s="50">
        <f>'MA Výkon'!AB87+'MA Hodiny'!AB87+'MA Vozidlo'!AB87+'MA Fixní'!AB87</f>
        <v>0</v>
      </c>
      <c r="AC87" s="50">
        <f>'MA Výkon'!AC87+'MA Hodiny'!AC87+'MA Vozidlo'!AC87+'MA Fixní'!AC87</f>
        <v>0</v>
      </c>
      <c r="AD87" s="50">
        <f>'MA Výkon'!AD87+'MA Hodiny'!AD87+'MA Vozidlo'!AD87+'MA Fixní'!AD87</f>
        <v>0</v>
      </c>
      <c r="AE87" s="50">
        <f>'MA Výkon'!AE87+'MA Hodiny'!AE87+'MA Vozidlo'!AE87+'MA Fixní'!AE87</f>
        <v>0</v>
      </c>
      <c r="AF87" s="50">
        <f>'MA Výkon'!AF87+'MA Hodiny'!AF87+'MA Vozidlo'!AF87+'MA Fixní'!AF87</f>
        <v>0</v>
      </c>
      <c r="AG87" s="50">
        <f>'MA Výkon'!AG87+'MA Hodiny'!AG87+'MA Vozidlo'!AG87+'MA Fixní'!AG87</f>
        <v>0</v>
      </c>
      <c r="AH87" s="50">
        <f>'MA Výkon'!AH87+'MA Hodiny'!AH87+'MA Vozidlo'!AH87+'MA Fixní'!AH87</f>
        <v>0</v>
      </c>
      <c r="AI87" s="50">
        <f>'MA Výkon'!AI87+'MA Hodiny'!AI87+'MA Vozidlo'!AI87+'MA Fixní'!AI87</f>
        <v>0</v>
      </c>
      <c r="AJ87" s="50">
        <f>'MA Výkon'!AJ87+'MA Hodiny'!AJ87+'MA Vozidlo'!AJ87+'MA Fixní'!AJ87</f>
        <v>0</v>
      </c>
      <c r="AK87" s="83">
        <f>'MA Výkon'!AK87+'MA Hodiny'!AK87+'MA Vozidlo'!AK87+'MA Fixní'!AK87</f>
        <v>0</v>
      </c>
      <c r="AL87" s="20">
        <f>SUM(E87:AK87)</f>
        <v>0</v>
      </c>
      <c r="AM87" s="128">
        <f t="shared" ref="AM87:AM113" si="101">IFERROR(SUMPRODUCT(E87:AK87,E$121:AK$121)/SUM(E$121:AK$121),0)</f>
        <v>0</v>
      </c>
      <c r="AN87" s="886">
        <f t="shared" ref="AN87:AQ112" si="102">AN3</f>
        <v>0</v>
      </c>
      <c r="AO87" s="886">
        <f t="shared" si="102"/>
        <v>0</v>
      </c>
      <c r="AP87" s="886">
        <f t="shared" si="102"/>
        <v>0</v>
      </c>
      <c r="AQ87" s="887">
        <f t="shared" si="102"/>
        <v>1</v>
      </c>
    </row>
    <row r="88" spans="1:43" x14ac:dyDescent="0.3">
      <c r="A88" s="4" t="str">
        <f t="shared" si="100"/>
        <v/>
      </c>
      <c r="B88" s="45" t="str">
        <f t="shared" si="100"/>
        <v/>
      </c>
      <c r="C88" s="64">
        <f t="shared" si="100"/>
        <v>1.2</v>
      </c>
      <c r="D88" s="65" t="str">
        <f t="shared" si="100"/>
        <v>Motorová nafta</v>
      </c>
      <c r="E88" s="84">
        <f>'MA Výkon'!E88+'MA Hodiny'!E88+'MA Vozidlo'!E88+'MA Fixní'!E88</f>
        <v>0</v>
      </c>
      <c r="F88" s="103">
        <f>'MA Výkon'!F88+'MA Hodiny'!F88+'MA Vozidlo'!F88+'MA Fixní'!F88</f>
        <v>0</v>
      </c>
      <c r="G88" s="103">
        <f>'MA Výkon'!G88+'MA Hodiny'!G88+'MA Vozidlo'!G88+'MA Fixní'!G88</f>
        <v>0</v>
      </c>
      <c r="H88" s="103">
        <f>'MA Výkon'!H88+'MA Hodiny'!H88+'MA Vozidlo'!H88+'MA Fixní'!H88</f>
        <v>0</v>
      </c>
      <c r="I88" s="103">
        <f>'MA Výkon'!I88+'MA Hodiny'!I88+'MA Vozidlo'!I88+'MA Fixní'!I88</f>
        <v>0</v>
      </c>
      <c r="J88" s="103">
        <f>'MA Výkon'!J88+'MA Hodiny'!J88+'MA Vozidlo'!J88+'MA Fixní'!J88</f>
        <v>0</v>
      </c>
      <c r="K88" s="103">
        <f>'MA Výkon'!K88+'MA Hodiny'!K88+'MA Vozidlo'!K88+'MA Fixní'!K88</f>
        <v>0</v>
      </c>
      <c r="L88" s="103">
        <f>'MA Výkon'!L88+'MA Hodiny'!L88+'MA Vozidlo'!L88+'MA Fixní'!L88</f>
        <v>0</v>
      </c>
      <c r="M88" s="103">
        <f>'MA Výkon'!M88+'MA Hodiny'!M88+'MA Vozidlo'!M88+'MA Fixní'!M88</f>
        <v>0</v>
      </c>
      <c r="N88" s="103">
        <f>'MA Výkon'!N88+'MA Hodiny'!N88+'MA Vozidlo'!N88+'MA Fixní'!N88</f>
        <v>0</v>
      </c>
      <c r="O88" s="103">
        <f>'MA Výkon'!O88+'MA Hodiny'!O88+'MA Vozidlo'!O88+'MA Fixní'!O88</f>
        <v>0</v>
      </c>
      <c r="P88" s="103">
        <f>'MA Výkon'!P88+'MA Hodiny'!P88+'MA Vozidlo'!P88+'MA Fixní'!P88</f>
        <v>0</v>
      </c>
      <c r="Q88" s="103">
        <f>'MA Výkon'!Q88+'MA Hodiny'!Q88+'MA Vozidlo'!Q88+'MA Fixní'!Q88</f>
        <v>0</v>
      </c>
      <c r="R88" s="103">
        <f>'MA Výkon'!R88+'MA Hodiny'!R88+'MA Vozidlo'!R88+'MA Fixní'!R88</f>
        <v>0</v>
      </c>
      <c r="S88" s="103">
        <f>'MA Výkon'!S88+'MA Hodiny'!S88+'MA Vozidlo'!S88+'MA Fixní'!S88</f>
        <v>0</v>
      </c>
      <c r="T88" s="103">
        <f>'MA Výkon'!T88+'MA Hodiny'!T88+'MA Vozidlo'!T88+'MA Fixní'!T88</f>
        <v>0</v>
      </c>
      <c r="U88" s="103">
        <f>'MA Výkon'!U88+'MA Hodiny'!U88+'MA Vozidlo'!U88+'MA Fixní'!U88</f>
        <v>0</v>
      </c>
      <c r="V88" s="103">
        <f>'MA Výkon'!V88+'MA Hodiny'!V88+'MA Vozidlo'!V88+'MA Fixní'!V88</f>
        <v>0</v>
      </c>
      <c r="W88" s="103">
        <f>'MA Výkon'!W88+'MA Hodiny'!W88+'MA Vozidlo'!W88+'MA Fixní'!W88</f>
        <v>0</v>
      </c>
      <c r="X88" s="103">
        <f>'MA Výkon'!X88+'MA Hodiny'!X88+'MA Vozidlo'!X88+'MA Fixní'!X88</f>
        <v>0</v>
      </c>
      <c r="Y88" s="103">
        <f>'MA Výkon'!Y88+'MA Hodiny'!Y88+'MA Vozidlo'!Y88+'MA Fixní'!Y88</f>
        <v>0</v>
      </c>
      <c r="Z88" s="103">
        <f>'MA Výkon'!Z88+'MA Hodiny'!Z88+'MA Vozidlo'!Z88+'MA Fixní'!Z88</f>
        <v>0</v>
      </c>
      <c r="AA88" s="103">
        <f>'MA Výkon'!AA88+'MA Hodiny'!AA88+'MA Vozidlo'!AA88+'MA Fixní'!AA88</f>
        <v>0</v>
      </c>
      <c r="AB88" s="103">
        <f>'MA Výkon'!AB88+'MA Hodiny'!AB88+'MA Vozidlo'!AB88+'MA Fixní'!AB88</f>
        <v>0</v>
      </c>
      <c r="AC88" s="103">
        <f>'MA Výkon'!AC88+'MA Hodiny'!AC88+'MA Vozidlo'!AC88+'MA Fixní'!AC88</f>
        <v>0</v>
      </c>
      <c r="AD88" s="103">
        <f>'MA Výkon'!AD88+'MA Hodiny'!AD88+'MA Vozidlo'!AD88+'MA Fixní'!AD88</f>
        <v>0</v>
      </c>
      <c r="AE88" s="103">
        <f>'MA Výkon'!AE88+'MA Hodiny'!AE88+'MA Vozidlo'!AE88+'MA Fixní'!AE88</f>
        <v>0</v>
      </c>
      <c r="AF88" s="103">
        <f>'MA Výkon'!AF88+'MA Hodiny'!AF88+'MA Vozidlo'!AF88+'MA Fixní'!AF88</f>
        <v>0</v>
      </c>
      <c r="AG88" s="103">
        <f>'MA Výkon'!AG88+'MA Hodiny'!AG88+'MA Vozidlo'!AG88+'MA Fixní'!AG88</f>
        <v>0</v>
      </c>
      <c r="AH88" s="103">
        <f>'MA Výkon'!AH88+'MA Hodiny'!AH88+'MA Vozidlo'!AH88+'MA Fixní'!AH88</f>
        <v>0</v>
      </c>
      <c r="AI88" s="103">
        <f>'MA Výkon'!AI88+'MA Hodiny'!AI88+'MA Vozidlo'!AI88+'MA Fixní'!AI88</f>
        <v>0</v>
      </c>
      <c r="AJ88" s="103">
        <f>'MA Výkon'!AJ88+'MA Hodiny'!AJ88+'MA Vozidlo'!AJ88+'MA Fixní'!AJ88</f>
        <v>0</v>
      </c>
      <c r="AK88" s="85">
        <f>'MA Výkon'!AK88+'MA Hodiny'!AK88+'MA Vozidlo'!AK88+'MA Fixní'!AK88</f>
        <v>0</v>
      </c>
      <c r="AL88" s="24">
        <f t="shared" ref="AL88:AL112" si="103">SUM(E88:AK88)</f>
        <v>0</v>
      </c>
      <c r="AM88" s="129">
        <f t="shared" si="101"/>
        <v>0</v>
      </c>
      <c r="AN88" s="888">
        <f t="shared" si="102"/>
        <v>0</v>
      </c>
      <c r="AO88" s="888">
        <f t="shared" ref="AO88" si="104">AO4</f>
        <v>0</v>
      </c>
      <c r="AP88" s="888">
        <f t="shared" si="102"/>
        <v>0</v>
      </c>
      <c r="AQ88" s="889">
        <f t="shared" si="102"/>
        <v>1</v>
      </c>
    </row>
    <row r="89" spans="1:43" x14ac:dyDescent="0.3">
      <c r="A89" s="4">
        <f t="shared" si="100"/>
        <v>2</v>
      </c>
      <c r="B89" s="45" t="str">
        <f t="shared" si="100"/>
        <v>Netrakční energie a palivo</v>
      </c>
      <c r="C89" s="64" t="str">
        <f t="shared" si="100"/>
        <v/>
      </c>
      <c r="D89" s="65" t="str">
        <f t="shared" si="100"/>
        <v/>
      </c>
      <c r="E89" s="84">
        <f>'MA Výkon'!E89+'MA Hodiny'!E89+'MA Vozidlo'!E89+'MA Fixní'!E89</f>
        <v>0</v>
      </c>
      <c r="F89" s="103">
        <f>'MA Výkon'!F89+'MA Hodiny'!F89+'MA Vozidlo'!F89+'MA Fixní'!F89</f>
        <v>0</v>
      </c>
      <c r="G89" s="103">
        <f>'MA Výkon'!G89+'MA Hodiny'!G89+'MA Vozidlo'!G89+'MA Fixní'!G89</f>
        <v>0</v>
      </c>
      <c r="H89" s="103">
        <f>'MA Výkon'!H89+'MA Hodiny'!H89+'MA Vozidlo'!H89+'MA Fixní'!H89</f>
        <v>0</v>
      </c>
      <c r="I89" s="103">
        <f>'MA Výkon'!I89+'MA Hodiny'!I89+'MA Vozidlo'!I89+'MA Fixní'!I89</f>
        <v>0</v>
      </c>
      <c r="J89" s="103">
        <f>'MA Výkon'!J89+'MA Hodiny'!J89+'MA Vozidlo'!J89+'MA Fixní'!J89</f>
        <v>0</v>
      </c>
      <c r="K89" s="103">
        <f>'MA Výkon'!K89+'MA Hodiny'!K89+'MA Vozidlo'!K89+'MA Fixní'!K89</f>
        <v>0</v>
      </c>
      <c r="L89" s="103">
        <f>'MA Výkon'!L89+'MA Hodiny'!L89+'MA Vozidlo'!L89+'MA Fixní'!L89</f>
        <v>0</v>
      </c>
      <c r="M89" s="103">
        <f>'MA Výkon'!M89+'MA Hodiny'!M89+'MA Vozidlo'!M89+'MA Fixní'!M89</f>
        <v>0</v>
      </c>
      <c r="N89" s="103">
        <f>'MA Výkon'!N89+'MA Hodiny'!N89+'MA Vozidlo'!N89+'MA Fixní'!N89</f>
        <v>0</v>
      </c>
      <c r="O89" s="103">
        <f>'MA Výkon'!O89+'MA Hodiny'!O89+'MA Vozidlo'!O89+'MA Fixní'!O89</f>
        <v>0</v>
      </c>
      <c r="P89" s="103">
        <f>'MA Výkon'!P89+'MA Hodiny'!P89+'MA Vozidlo'!P89+'MA Fixní'!P89</f>
        <v>0</v>
      </c>
      <c r="Q89" s="103">
        <f>'MA Výkon'!Q89+'MA Hodiny'!Q89+'MA Vozidlo'!Q89+'MA Fixní'!Q89</f>
        <v>0</v>
      </c>
      <c r="R89" s="103">
        <f>'MA Výkon'!R89+'MA Hodiny'!R89+'MA Vozidlo'!R89+'MA Fixní'!R89</f>
        <v>0</v>
      </c>
      <c r="S89" s="103">
        <f>'MA Výkon'!S89+'MA Hodiny'!S89+'MA Vozidlo'!S89+'MA Fixní'!S89</f>
        <v>0</v>
      </c>
      <c r="T89" s="103">
        <f>'MA Výkon'!T89+'MA Hodiny'!T89+'MA Vozidlo'!T89+'MA Fixní'!T89</f>
        <v>0</v>
      </c>
      <c r="U89" s="103">
        <f>'MA Výkon'!U89+'MA Hodiny'!U89+'MA Vozidlo'!U89+'MA Fixní'!U89</f>
        <v>0</v>
      </c>
      <c r="V89" s="103">
        <f>'MA Výkon'!V89+'MA Hodiny'!V89+'MA Vozidlo'!V89+'MA Fixní'!V89</f>
        <v>0</v>
      </c>
      <c r="W89" s="103">
        <f>'MA Výkon'!W89+'MA Hodiny'!W89+'MA Vozidlo'!W89+'MA Fixní'!W89</f>
        <v>0</v>
      </c>
      <c r="X89" s="103">
        <f>'MA Výkon'!X89+'MA Hodiny'!X89+'MA Vozidlo'!X89+'MA Fixní'!X89</f>
        <v>0</v>
      </c>
      <c r="Y89" s="103">
        <f>'MA Výkon'!Y89+'MA Hodiny'!Y89+'MA Vozidlo'!Y89+'MA Fixní'!Y89</f>
        <v>0</v>
      </c>
      <c r="Z89" s="103">
        <f>'MA Výkon'!Z89+'MA Hodiny'!Z89+'MA Vozidlo'!Z89+'MA Fixní'!Z89</f>
        <v>0</v>
      </c>
      <c r="AA89" s="103">
        <f>'MA Výkon'!AA89+'MA Hodiny'!AA89+'MA Vozidlo'!AA89+'MA Fixní'!AA89</f>
        <v>0</v>
      </c>
      <c r="AB89" s="103">
        <f>'MA Výkon'!AB89+'MA Hodiny'!AB89+'MA Vozidlo'!AB89+'MA Fixní'!AB89</f>
        <v>0</v>
      </c>
      <c r="AC89" s="103">
        <f>'MA Výkon'!AC89+'MA Hodiny'!AC89+'MA Vozidlo'!AC89+'MA Fixní'!AC89</f>
        <v>0</v>
      </c>
      <c r="AD89" s="103">
        <f>'MA Výkon'!AD89+'MA Hodiny'!AD89+'MA Vozidlo'!AD89+'MA Fixní'!AD89</f>
        <v>0</v>
      </c>
      <c r="AE89" s="103">
        <f>'MA Výkon'!AE89+'MA Hodiny'!AE89+'MA Vozidlo'!AE89+'MA Fixní'!AE89</f>
        <v>0</v>
      </c>
      <c r="AF89" s="103">
        <f>'MA Výkon'!AF89+'MA Hodiny'!AF89+'MA Vozidlo'!AF89+'MA Fixní'!AF89</f>
        <v>0</v>
      </c>
      <c r="AG89" s="103">
        <f>'MA Výkon'!AG89+'MA Hodiny'!AG89+'MA Vozidlo'!AG89+'MA Fixní'!AG89</f>
        <v>0</v>
      </c>
      <c r="AH89" s="103">
        <f>'MA Výkon'!AH89+'MA Hodiny'!AH89+'MA Vozidlo'!AH89+'MA Fixní'!AH89</f>
        <v>0</v>
      </c>
      <c r="AI89" s="103">
        <f>'MA Výkon'!AI89+'MA Hodiny'!AI89+'MA Vozidlo'!AI89+'MA Fixní'!AI89</f>
        <v>0</v>
      </c>
      <c r="AJ89" s="103">
        <f>'MA Výkon'!AJ89+'MA Hodiny'!AJ89+'MA Vozidlo'!AJ89+'MA Fixní'!AJ89</f>
        <v>0</v>
      </c>
      <c r="AK89" s="85">
        <f>'MA Výkon'!AK89+'MA Hodiny'!AK89+'MA Vozidlo'!AK89+'MA Fixní'!AK89</f>
        <v>0</v>
      </c>
      <c r="AL89" s="24">
        <f t="shared" si="103"/>
        <v>0</v>
      </c>
      <c r="AM89" s="129">
        <f t="shared" si="101"/>
        <v>0</v>
      </c>
      <c r="AN89" s="888">
        <f t="shared" si="102"/>
        <v>0</v>
      </c>
      <c r="AO89" s="888">
        <f t="shared" ref="AO89" si="105">AO5</f>
        <v>0</v>
      </c>
      <c r="AP89" s="888">
        <f t="shared" si="102"/>
        <v>0</v>
      </c>
      <c r="AQ89" s="889">
        <f t="shared" si="102"/>
        <v>1</v>
      </c>
    </row>
    <row r="90" spans="1:43" x14ac:dyDescent="0.3">
      <c r="A90" s="4">
        <f t="shared" si="100"/>
        <v>3</v>
      </c>
      <c r="B90" s="45" t="str">
        <f t="shared" si="100"/>
        <v>Přímý materiál</v>
      </c>
      <c r="C90" s="64" t="str">
        <f t="shared" si="100"/>
        <v/>
      </c>
      <c r="D90" s="65" t="str">
        <f t="shared" si="100"/>
        <v/>
      </c>
      <c r="E90" s="84">
        <f>'MA Výkon'!E90+'MA Hodiny'!E90+'MA Vozidlo'!E90+'MA Fixní'!E90</f>
        <v>0</v>
      </c>
      <c r="F90" s="103">
        <f>'MA Výkon'!F90+'MA Hodiny'!F90+'MA Vozidlo'!F90+'MA Fixní'!F90</f>
        <v>0</v>
      </c>
      <c r="G90" s="103">
        <f>'MA Výkon'!G90+'MA Hodiny'!G90+'MA Vozidlo'!G90+'MA Fixní'!G90</f>
        <v>0</v>
      </c>
      <c r="H90" s="103">
        <f>'MA Výkon'!H90+'MA Hodiny'!H90+'MA Vozidlo'!H90+'MA Fixní'!H90</f>
        <v>0</v>
      </c>
      <c r="I90" s="103">
        <f>'MA Výkon'!I90+'MA Hodiny'!I90+'MA Vozidlo'!I90+'MA Fixní'!I90</f>
        <v>0</v>
      </c>
      <c r="J90" s="103">
        <f>'MA Výkon'!J90+'MA Hodiny'!J90+'MA Vozidlo'!J90+'MA Fixní'!J90</f>
        <v>0</v>
      </c>
      <c r="K90" s="103">
        <f>'MA Výkon'!K90+'MA Hodiny'!K90+'MA Vozidlo'!K90+'MA Fixní'!K90</f>
        <v>0</v>
      </c>
      <c r="L90" s="103">
        <f>'MA Výkon'!L90+'MA Hodiny'!L90+'MA Vozidlo'!L90+'MA Fixní'!L90</f>
        <v>0</v>
      </c>
      <c r="M90" s="103">
        <f>'MA Výkon'!M90+'MA Hodiny'!M90+'MA Vozidlo'!M90+'MA Fixní'!M90</f>
        <v>0</v>
      </c>
      <c r="N90" s="103">
        <f>'MA Výkon'!N90+'MA Hodiny'!N90+'MA Vozidlo'!N90+'MA Fixní'!N90</f>
        <v>0</v>
      </c>
      <c r="O90" s="103">
        <f>'MA Výkon'!O90+'MA Hodiny'!O90+'MA Vozidlo'!O90+'MA Fixní'!O90</f>
        <v>0</v>
      </c>
      <c r="P90" s="103">
        <f>'MA Výkon'!P90+'MA Hodiny'!P90+'MA Vozidlo'!P90+'MA Fixní'!P90</f>
        <v>0</v>
      </c>
      <c r="Q90" s="103">
        <f>'MA Výkon'!Q90+'MA Hodiny'!Q90+'MA Vozidlo'!Q90+'MA Fixní'!Q90</f>
        <v>0</v>
      </c>
      <c r="R90" s="103">
        <f>'MA Výkon'!R90+'MA Hodiny'!R90+'MA Vozidlo'!R90+'MA Fixní'!R90</f>
        <v>0</v>
      </c>
      <c r="S90" s="103">
        <f>'MA Výkon'!S90+'MA Hodiny'!S90+'MA Vozidlo'!S90+'MA Fixní'!S90</f>
        <v>0</v>
      </c>
      <c r="T90" s="103">
        <f>'MA Výkon'!T90+'MA Hodiny'!T90+'MA Vozidlo'!T90+'MA Fixní'!T90</f>
        <v>0</v>
      </c>
      <c r="U90" s="103">
        <f>'MA Výkon'!U90+'MA Hodiny'!U90+'MA Vozidlo'!U90+'MA Fixní'!U90</f>
        <v>0</v>
      </c>
      <c r="V90" s="103">
        <f>'MA Výkon'!V90+'MA Hodiny'!V90+'MA Vozidlo'!V90+'MA Fixní'!V90</f>
        <v>0</v>
      </c>
      <c r="W90" s="103">
        <f>'MA Výkon'!W90+'MA Hodiny'!W90+'MA Vozidlo'!W90+'MA Fixní'!W90</f>
        <v>0</v>
      </c>
      <c r="X90" s="103">
        <f>'MA Výkon'!X90+'MA Hodiny'!X90+'MA Vozidlo'!X90+'MA Fixní'!X90</f>
        <v>0</v>
      </c>
      <c r="Y90" s="103">
        <f>'MA Výkon'!Y90+'MA Hodiny'!Y90+'MA Vozidlo'!Y90+'MA Fixní'!Y90</f>
        <v>0</v>
      </c>
      <c r="Z90" s="103">
        <f>'MA Výkon'!Z90+'MA Hodiny'!Z90+'MA Vozidlo'!Z90+'MA Fixní'!Z90</f>
        <v>0</v>
      </c>
      <c r="AA90" s="103">
        <f>'MA Výkon'!AA90+'MA Hodiny'!AA90+'MA Vozidlo'!AA90+'MA Fixní'!AA90</f>
        <v>0</v>
      </c>
      <c r="AB90" s="103">
        <f>'MA Výkon'!AB90+'MA Hodiny'!AB90+'MA Vozidlo'!AB90+'MA Fixní'!AB90</f>
        <v>0</v>
      </c>
      <c r="AC90" s="103">
        <f>'MA Výkon'!AC90+'MA Hodiny'!AC90+'MA Vozidlo'!AC90+'MA Fixní'!AC90</f>
        <v>0</v>
      </c>
      <c r="AD90" s="103">
        <f>'MA Výkon'!AD90+'MA Hodiny'!AD90+'MA Vozidlo'!AD90+'MA Fixní'!AD90</f>
        <v>0</v>
      </c>
      <c r="AE90" s="103">
        <f>'MA Výkon'!AE90+'MA Hodiny'!AE90+'MA Vozidlo'!AE90+'MA Fixní'!AE90</f>
        <v>0</v>
      </c>
      <c r="AF90" s="103">
        <f>'MA Výkon'!AF90+'MA Hodiny'!AF90+'MA Vozidlo'!AF90+'MA Fixní'!AF90</f>
        <v>0</v>
      </c>
      <c r="AG90" s="103">
        <f>'MA Výkon'!AG90+'MA Hodiny'!AG90+'MA Vozidlo'!AG90+'MA Fixní'!AG90</f>
        <v>0</v>
      </c>
      <c r="AH90" s="103">
        <f>'MA Výkon'!AH90+'MA Hodiny'!AH90+'MA Vozidlo'!AH90+'MA Fixní'!AH90</f>
        <v>0</v>
      </c>
      <c r="AI90" s="103">
        <f>'MA Výkon'!AI90+'MA Hodiny'!AI90+'MA Vozidlo'!AI90+'MA Fixní'!AI90</f>
        <v>0</v>
      </c>
      <c r="AJ90" s="103">
        <f>'MA Výkon'!AJ90+'MA Hodiny'!AJ90+'MA Vozidlo'!AJ90+'MA Fixní'!AJ90</f>
        <v>0</v>
      </c>
      <c r="AK90" s="85">
        <f>'MA Výkon'!AK90+'MA Hodiny'!AK90+'MA Vozidlo'!AK90+'MA Fixní'!AK90</f>
        <v>0</v>
      </c>
      <c r="AL90" s="24">
        <f t="shared" si="103"/>
        <v>0</v>
      </c>
      <c r="AM90" s="129">
        <f t="shared" si="101"/>
        <v>0</v>
      </c>
      <c r="AN90" s="888">
        <f t="shared" si="102"/>
        <v>0</v>
      </c>
      <c r="AO90" s="888">
        <f t="shared" ref="AO90" si="106">AO6</f>
        <v>0</v>
      </c>
      <c r="AP90" s="888">
        <f t="shared" si="102"/>
        <v>0</v>
      </c>
      <c r="AQ90" s="889">
        <f t="shared" si="102"/>
        <v>1</v>
      </c>
    </row>
    <row r="91" spans="1:43" x14ac:dyDescent="0.3">
      <c r="A91" s="4">
        <f t="shared" si="100"/>
        <v>4</v>
      </c>
      <c r="B91" s="45" t="str">
        <f t="shared" si="100"/>
        <v>Opravy a údržba vozidel</v>
      </c>
      <c r="C91" s="64" t="str">
        <f t="shared" si="100"/>
        <v/>
      </c>
      <c r="D91" s="65" t="str">
        <f t="shared" si="100"/>
        <v/>
      </c>
      <c r="E91" s="84">
        <f>'MA Výkon'!E91+'MA Hodiny'!E91+'MA Vozidlo'!E91+'MA Fixní'!E91</f>
        <v>0</v>
      </c>
      <c r="F91" s="103">
        <f>'MA Výkon'!F91+'MA Hodiny'!F91+'MA Vozidlo'!F91+'MA Fixní'!F91</f>
        <v>0</v>
      </c>
      <c r="G91" s="103">
        <f>'MA Výkon'!G91+'MA Hodiny'!G91+'MA Vozidlo'!G91+'MA Fixní'!G91</f>
        <v>0</v>
      </c>
      <c r="H91" s="103">
        <f>'MA Výkon'!H91+'MA Hodiny'!H91+'MA Vozidlo'!H91+'MA Fixní'!H91</f>
        <v>0</v>
      </c>
      <c r="I91" s="103">
        <f>'MA Výkon'!I91+'MA Hodiny'!I91+'MA Vozidlo'!I91+'MA Fixní'!I91</f>
        <v>0</v>
      </c>
      <c r="J91" s="103">
        <f>'MA Výkon'!J91+'MA Hodiny'!J91+'MA Vozidlo'!J91+'MA Fixní'!J91</f>
        <v>0</v>
      </c>
      <c r="K91" s="103">
        <f>'MA Výkon'!K91+'MA Hodiny'!K91+'MA Vozidlo'!K91+'MA Fixní'!K91</f>
        <v>0</v>
      </c>
      <c r="L91" s="103">
        <f>'MA Výkon'!L91+'MA Hodiny'!L91+'MA Vozidlo'!L91+'MA Fixní'!L91</f>
        <v>0</v>
      </c>
      <c r="M91" s="103">
        <f>'MA Výkon'!M91+'MA Hodiny'!M91+'MA Vozidlo'!M91+'MA Fixní'!M91</f>
        <v>0</v>
      </c>
      <c r="N91" s="103">
        <f>'MA Výkon'!N91+'MA Hodiny'!N91+'MA Vozidlo'!N91+'MA Fixní'!N91</f>
        <v>0</v>
      </c>
      <c r="O91" s="103">
        <f>'MA Výkon'!O91+'MA Hodiny'!O91+'MA Vozidlo'!O91+'MA Fixní'!O91</f>
        <v>0</v>
      </c>
      <c r="P91" s="103">
        <f>'MA Výkon'!P91+'MA Hodiny'!P91+'MA Vozidlo'!P91+'MA Fixní'!P91</f>
        <v>0</v>
      </c>
      <c r="Q91" s="103">
        <f>'MA Výkon'!Q91+'MA Hodiny'!Q91+'MA Vozidlo'!Q91+'MA Fixní'!Q91</f>
        <v>0</v>
      </c>
      <c r="R91" s="103">
        <f>'MA Výkon'!R91+'MA Hodiny'!R91+'MA Vozidlo'!R91+'MA Fixní'!R91</f>
        <v>0</v>
      </c>
      <c r="S91" s="103">
        <f>'MA Výkon'!S91+'MA Hodiny'!S91+'MA Vozidlo'!S91+'MA Fixní'!S91</f>
        <v>0</v>
      </c>
      <c r="T91" s="103">
        <f>'MA Výkon'!T91+'MA Hodiny'!T91+'MA Vozidlo'!T91+'MA Fixní'!T91</f>
        <v>0</v>
      </c>
      <c r="U91" s="103">
        <f>'MA Výkon'!U91+'MA Hodiny'!U91+'MA Vozidlo'!U91+'MA Fixní'!U91</f>
        <v>0</v>
      </c>
      <c r="V91" s="103">
        <f>'MA Výkon'!V91+'MA Hodiny'!V91+'MA Vozidlo'!V91+'MA Fixní'!V91</f>
        <v>0</v>
      </c>
      <c r="W91" s="103">
        <f>'MA Výkon'!W91+'MA Hodiny'!W91+'MA Vozidlo'!W91+'MA Fixní'!W91</f>
        <v>0</v>
      </c>
      <c r="X91" s="103">
        <f>'MA Výkon'!X91+'MA Hodiny'!X91+'MA Vozidlo'!X91+'MA Fixní'!X91</f>
        <v>0</v>
      </c>
      <c r="Y91" s="103">
        <f>'MA Výkon'!Y91+'MA Hodiny'!Y91+'MA Vozidlo'!Y91+'MA Fixní'!Y91</f>
        <v>0</v>
      </c>
      <c r="Z91" s="103">
        <f>'MA Výkon'!Z91+'MA Hodiny'!Z91+'MA Vozidlo'!Z91+'MA Fixní'!Z91</f>
        <v>0</v>
      </c>
      <c r="AA91" s="103">
        <f>'MA Výkon'!AA91+'MA Hodiny'!AA91+'MA Vozidlo'!AA91+'MA Fixní'!AA91</f>
        <v>0</v>
      </c>
      <c r="AB91" s="103">
        <f>'MA Výkon'!AB91+'MA Hodiny'!AB91+'MA Vozidlo'!AB91+'MA Fixní'!AB91</f>
        <v>0</v>
      </c>
      <c r="AC91" s="103">
        <f>'MA Výkon'!AC91+'MA Hodiny'!AC91+'MA Vozidlo'!AC91+'MA Fixní'!AC91</f>
        <v>0</v>
      </c>
      <c r="AD91" s="103">
        <f>'MA Výkon'!AD91+'MA Hodiny'!AD91+'MA Vozidlo'!AD91+'MA Fixní'!AD91</f>
        <v>0</v>
      </c>
      <c r="AE91" s="103">
        <f>'MA Výkon'!AE91+'MA Hodiny'!AE91+'MA Vozidlo'!AE91+'MA Fixní'!AE91</f>
        <v>0</v>
      </c>
      <c r="AF91" s="103">
        <f>'MA Výkon'!AF91+'MA Hodiny'!AF91+'MA Vozidlo'!AF91+'MA Fixní'!AF91</f>
        <v>0</v>
      </c>
      <c r="AG91" s="103">
        <f>'MA Výkon'!AG91+'MA Hodiny'!AG91+'MA Vozidlo'!AG91+'MA Fixní'!AG91</f>
        <v>0</v>
      </c>
      <c r="AH91" s="103">
        <f>'MA Výkon'!AH91+'MA Hodiny'!AH91+'MA Vozidlo'!AH91+'MA Fixní'!AH91</f>
        <v>0</v>
      </c>
      <c r="AI91" s="103">
        <f>'MA Výkon'!AI91+'MA Hodiny'!AI91+'MA Vozidlo'!AI91+'MA Fixní'!AI91</f>
        <v>0</v>
      </c>
      <c r="AJ91" s="103">
        <f>'MA Výkon'!AJ91+'MA Hodiny'!AJ91+'MA Vozidlo'!AJ91+'MA Fixní'!AJ91</f>
        <v>0</v>
      </c>
      <c r="AK91" s="85">
        <f>'MA Výkon'!AK91+'MA Hodiny'!AK91+'MA Vozidlo'!AK91+'MA Fixní'!AK91</f>
        <v>0</v>
      </c>
      <c r="AL91" s="24">
        <f t="shared" si="103"/>
        <v>0</v>
      </c>
      <c r="AM91" s="129">
        <f t="shared" si="101"/>
        <v>0</v>
      </c>
      <c r="AN91" s="888">
        <f t="shared" si="102"/>
        <v>0</v>
      </c>
      <c r="AO91" s="888">
        <f t="shared" ref="AO91" si="107">AO7</f>
        <v>0</v>
      </c>
      <c r="AP91" s="888">
        <f t="shared" si="102"/>
        <v>0</v>
      </c>
      <c r="AQ91" s="889">
        <f t="shared" si="102"/>
        <v>1</v>
      </c>
    </row>
    <row r="92" spans="1:43" x14ac:dyDescent="0.3">
      <c r="A92" s="4">
        <f t="shared" si="100"/>
        <v>5</v>
      </c>
      <c r="B92" s="45" t="str">
        <f t="shared" si="100"/>
        <v>Odpisy dlouhodobého majetku</v>
      </c>
      <c r="C92" s="64">
        <f t="shared" si="100"/>
        <v>5.0999999999999996</v>
      </c>
      <c r="D92" s="66" t="str">
        <f t="shared" si="100"/>
        <v>Vozidla</v>
      </c>
      <c r="E92" s="84">
        <f>'MA Výkon'!E92+'MA Hodiny'!E92+'MA Vozidlo'!E92+'MA Fixní'!E92</f>
        <v>0</v>
      </c>
      <c r="F92" s="103">
        <f>'MA Výkon'!F92+'MA Hodiny'!F92+'MA Vozidlo'!F92+'MA Fixní'!F92</f>
        <v>0</v>
      </c>
      <c r="G92" s="103">
        <f>'MA Výkon'!G92+'MA Hodiny'!G92+'MA Vozidlo'!G92+'MA Fixní'!G92</f>
        <v>0</v>
      </c>
      <c r="H92" s="103">
        <f>'MA Výkon'!H92+'MA Hodiny'!H92+'MA Vozidlo'!H92+'MA Fixní'!H92</f>
        <v>0</v>
      </c>
      <c r="I92" s="103">
        <f>'MA Výkon'!I92+'MA Hodiny'!I92+'MA Vozidlo'!I92+'MA Fixní'!I92</f>
        <v>0</v>
      </c>
      <c r="J92" s="103">
        <f>'MA Výkon'!J92+'MA Hodiny'!J92+'MA Vozidlo'!J92+'MA Fixní'!J92</f>
        <v>0</v>
      </c>
      <c r="K92" s="103">
        <f>'MA Výkon'!K92+'MA Hodiny'!K92+'MA Vozidlo'!K92+'MA Fixní'!K92</f>
        <v>0</v>
      </c>
      <c r="L92" s="103">
        <f>'MA Výkon'!L92+'MA Hodiny'!L92+'MA Vozidlo'!L92+'MA Fixní'!L92</f>
        <v>0</v>
      </c>
      <c r="M92" s="103">
        <f>'MA Výkon'!M92+'MA Hodiny'!M92+'MA Vozidlo'!M92+'MA Fixní'!M92</f>
        <v>0</v>
      </c>
      <c r="N92" s="103">
        <f>'MA Výkon'!N92+'MA Hodiny'!N92+'MA Vozidlo'!N92+'MA Fixní'!N92</f>
        <v>0</v>
      </c>
      <c r="O92" s="103">
        <f>'MA Výkon'!O92+'MA Hodiny'!O92+'MA Vozidlo'!O92+'MA Fixní'!O92</f>
        <v>0</v>
      </c>
      <c r="P92" s="103">
        <f>'MA Výkon'!P92+'MA Hodiny'!P92+'MA Vozidlo'!P92+'MA Fixní'!P92</f>
        <v>0</v>
      </c>
      <c r="Q92" s="103">
        <f>'MA Výkon'!Q92+'MA Hodiny'!Q92+'MA Vozidlo'!Q92+'MA Fixní'!Q92</f>
        <v>0</v>
      </c>
      <c r="R92" s="103">
        <f>'MA Výkon'!R92+'MA Hodiny'!R92+'MA Vozidlo'!R92+'MA Fixní'!R92</f>
        <v>0</v>
      </c>
      <c r="S92" s="103">
        <f>'MA Výkon'!S92+'MA Hodiny'!S92+'MA Vozidlo'!S92+'MA Fixní'!S92</f>
        <v>0</v>
      </c>
      <c r="T92" s="103">
        <f>'MA Výkon'!T92+'MA Hodiny'!T92+'MA Vozidlo'!T92+'MA Fixní'!T92</f>
        <v>0</v>
      </c>
      <c r="U92" s="103">
        <f>'MA Výkon'!U92+'MA Hodiny'!U92+'MA Vozidlo'!U92+'MA Fixní'!U92</f>
        <v>0</v>
      </c>
      <c r="V92" s="103">
        <f>'MA Výkon'!V92+'MA Hodiny'!V92+'MA Vozidlo'!V92+'MA Fixní'!V92</f>
        <v>0</v>
      </c>
      <c r="W92" s="103">
        <f>'MA Výkon'!W92+'MA Hodiny'!W92+'MA Vozidlo'!W92+'MA Fixní'!W92</f>
        <v>0</v>
      </c>
      <c r="X92" s="103">
        <f>'MA Výkon'!X92+'MA Hodiny'!X92+'MA Vozidlo'!X92+'MA Fixní'!X92</f>
        <v>0</v>
      </c>
      <c r="Y92" s="103">
        <f>'MA Výkon'!Y92+'MA Hodiny'!Y92+'MA Vozidlo'!Y92+'MA Fixní'!Y92</f>
        <v>0</v>
      </c>
      <c r="Z92" s="103">
        <f>'MA Výkon'!Z92+'MA Hodiny'!Z92+'MA Vozidlo'!Z92+'MA Fixní'!Z92</f>
        <v>0</v>
      </c>
      <c r="AA92" s="103">
        <f>'MA Výkon'!AA92+'MA Hodiny'!AA92+'MA Vozidlo'!AA92+'MA Fixní'!AA92</f>
        <v>0</v>
      </c>
      <c r="AB92" s="103">
        <f>'MA Výkon'!AB92+'MA Hodiny'!AB92+'MA Vozidlo'!AB92+'MA Fixní'!AB92</f>
        <v>0</v>
      </c>
      <c r="AC92" s="103">
        <f>'MA Výkon'!AC92+'MA Hodiny'!AC92+'MA Vozidlo'!AC92+'MA Fixní'!AC92</f>
        <v>0</v>
      </c>
      <c r="AD92" s="103">
        <f>'MA Výkon'!AD92+'MA Hodiny'!AD92+'MA Vozidlo'!AD92+'MA Fixní'!AD92</f>
        <v>0</v>
      </c>
      <c r="AE92" s="103">
        <f>'MA Výkon'!AE92+'MA Hodiny'!AE92+'MA Vozidlo'!AE92+'MA Fixní'!AE92</f>
        <v>0</v>
      </c>
      <c r="AF92" s="103">
        <f>'MA Výkon'!AF92+'MA Hodiny'!AF92+'MA Vozidlo'!AF92+'MA Fixní'!AF92</f>
        <v>0</v>
      </c>
      <c r="AG92" s="103">
        <f>'MA Výkon'!AG92+'MA Hodiny'!AG92+'MA Vozidlo'!AG92+'MA Fixní'!AG92</f>
        <v>0</v>
      </c>
      <c r="AH92" s="103">
        <f>'MA Výkon'!AH92+'MA Hodiny'!AH92+'MA Vozidlo'!AH92+'MA Fixní'!AH92</f>
        <v>0</v>
      </c>
      <c r="AI92" s="103">
        <f>'MA Výkon'!AI92+'MA Hodiny'!AI92+'MA Vozidlo'!AI92+'MA Fixní'!AI92</f>
        <v>0</v>
      </c>
      <c r="AJ92" s="103">
        <f>'MA Výkon'!AJ92+'MA Hodiny'!AJ92+'MA Vozidlo'!AJ92+'MA Fixní'!AJ92</f>
        <v>0</v>
      </c>
      <c r="AK92" s="85">
        <f>'MA Výkon'!AK92+'MA Hodiny'!AK92+'MA Vozidlo'!AK92+'MA Fixní'!AK92</f>
        <v>0</v>
      </c>
      <c r="AL92" s="24">
        <f t="shared" si="103"/>
        <v>0</v>
      </c>
      <c r="AM92" s="129">
        <f t="shared" si="101"/>
        <v>0</v>
      </c>
      <c r="AN92" s="888">
        <f t="shared" si="102"/>
        <v>0</v>
      </c>
      <c r="AO92" s="888">
        <f t="shared" ref="AO92" si="108">AO8</f>
        <v>0</v>
      </c>
      <c r="AP92" s="888">
        <f t="shared" si="102"/>
        <v>1</v>
      </c>
      <c r="AQ92" s="889">
        <f t="shared" si="102"/>
        <v>0</v>
      </c>
    </row>
    <row r="93" spans="1:43" x14ac:dyDescent="0.3">
      <c r="A93" s="4" t="str">
        <f t="shared" si="100"/>
        <v/>
      </c>
      <c r="B93" s="45" t="str">
        <f t="shared" si="100"/>
        <v/>
      </c>
      <c r="C93" s="64">
        <f t="shared" si="100"/>
        <v>5.2</v>
      </c>
      <c r="D93" s="66" t="str">
        <f t="shared" si="100"/>
        <v>Ostatní</v>
      </c>
      <c r="E93" s="84">
        <f>'MA Výkon'!E93+'MA Hodiny'!E93+'MA Vozidlo'!E93+'MA Fixní'!E93</f>
        <v>0</v>
      </c>
      <c r="F93" s="103">
        <f>'MA Výkon'!F93+'MA Hodiny'!F93+'MA Vozidlo'!F93+'MA Fixní'!F93</f>
        <v>0</v>
      </c>
      <c r="G93" s="103">
        <f>'MA Výkon'!G93+'MA Hodiny'!G93+'MA Vozidlo'!G93+'MA Fixní'!G93</f>
        <v>0</v>
      </c>
      <c r="H93" s="103">
        <f>'MA Výkon'!H93+'MA Hodiny'!H93+'MA Vozidlo'!H93+'MA Fixní'!H93</f>
        <v>0</v>
      </c>
      <c r="I93" s="103">
        <f>'MA Výkon'!I93+'MA Hodiny'!I93+'MA Vozidlo'!I93+'MA Fixní'!I93</f>
        <v>0</v>
      </c>
      <c r="J93" s="103">
        <f>'MA Výkon'!J93+'MA Hodiny'!J93+'MA Vozidlo'!J93+'MA Fixní'!J93</f>
        <v>0</v>
      </c>
      <c r="K93" s="103">
        <f>'MA Výkon'!K93+'MA Hodiny'!K93+'MA Vozidlo'!K93+'MA Fixní'!K93</f>
        <v>0</v>
      </c>
      <c r="L93" s="103">
        <f>'MA Výkon'!L93+'MA Hodiny'!L93+'MA Vozidlo'!L93+'MA Fixní'!L93</f>
        <v>0</v>
      </c>
      <c r="M93" s="103">
        <f>'MA Výkon'!M93+'MA Hodiny'!M93+'MA Vozidlo'!M93+'MA Fixní'!M93</f>
        <v>0</v>
      </c>
      <c r="N93" s="103">
        <f>'MA Výkon'!N93+'MA Hodiny'!N93+'MA Vozidlo'!N93+'MA Fixní'!N93</f>
        <v>0</v>
      </c>
      <c r="O93" s="103">
        <f>'MA Výkon'!O93+'MA Hodiny'!O93+'MA Vozidlo'!O93+'MA Fixní'!O93</f>
        <v>0</v>
      </c>
      <c r="P93" s="103">
        <f>'MA Výkon'!P93+'MA Hodiny'!P93+'MA Vozidlo'!P93+'MA Fixní'!P93</f>
        <v>0</v>
      </c>
      <c r="Q93" s="103">
        <f>'MA Výkon'!Q93+'MA Hodiny'!Q93+'MA Vozidlo'!Q93+'MA Fixní'!Q93</f>
        <v>0</v>
      </c>
      <c r="R93" s="103">
        <f>'MA Výkon'!R93+'MA Hodiny'!R93+'MA Vozidlo'!R93+'MA Fixní'!R93</f>
        <v>0</v>
      </c>
      <c r="S93" s="103">
        <f>'MA Výkon'!S93+'MA Hodiny'!S93+'MA Vozidlo'!S93+'MA Fixní'!S93</f>
        <v>0</v>
      </c>
      <c r="T93" s="103">
        <f>'MA Výkon'!T93+'MA Hodiny'!T93+'MA Vozidlo'!T93+'MA Fixní'!T93</f>
        <v>0</v>
      </c>
      <c r="U93" s="103">
        <f>'MA Výkon'!U93+'MA Hodiny'!U93+'MA Vozidlo'!U93+'MA Fixní'!U93</f>
        <v>0</v>
      </c>
      <c r="V93" s="103">
        <f>'MA Výkon'!V93+'MA Hodiny'!V93+'MA Vozidlo'!V93+'MA Fixní'!V93</f>
        <v>0</v>
      </c>
      <c r="W93" s="103">
        <f>'MA Výkon'!W93+'MA Hodiny'!W93+'MA Vozidlo'!W93+'MA Fixní'!W93</f>
        <v>0</v>
      </c>
      <c r="X93" s="103">
        <f>'MA Výkon'!X93+'MA Hodiny'!X93+'MA Vozidlo'!X93+'MA Fixní'!X93</f>
        <v>0</v>
      </c>
      <c r="Y93" s="103">
        <f>'MA Výkon'!Y93+'MA Hodiny'!Y93+'MA Vozidlo'!Y93+'MA Fixní'!Y93</f>
        <v>0</v>
      </c>
      <c r="Z93" s="103">
        <f>'MA Výkon'!Z93+'MA Hodiny'!Z93+'MA Vozidlo'!Z93+'MA Fixní'!Z93</f>
        <v>0</v>
      </c>
      <c r="AA93" s="103">
        <f>'MA Výkon'!AA93+'MA Hodiny'!AA93+'MA Vozidlo'!AA93+'MA Fixní'!AA93</f>
        <v>0</v>
      </c>
      <c r="AB93" s="103">
        <f>'MA Výkon'!AB93+'MA Hodiny'!AB93+'MA Vozidlo'!AB93+'MA Fixní'!AB93</f>
        <v>0</v>
      </c>
      <c r="AC93" s="103">
        <f>'MA Výkon'!AC93+'MA Hodiny'!AC93+'MA Vozidlo'!AC93+'MA Fixní'!AC93</f>
        <v>0</v>
      </c>
      <c r="AD93" s="103">
        <f>'MA Výkon'!AD93+'MA Hodiny'!AD93+'MA Vozidlo'!AD93+'MA Fixní'!AD93</f>
        <v>0</v>
      </c>
      <c r="AE93" s="103">
        <f>'MA Výkon'!AE93+'MA Hodiny'!AE93+'MA Vozidlo'!AE93+'MA Fixní'!AE93</f>
        <v>0</v>
      </c>
      <c r="AF93" s="103">
        <f>'MA Výkon'!AF93+'MA Hodiny'!AF93+'MA Vozidlo'!AF93+'MA Fixní'!AF93</f>
        <v>0</v>
      </c>
      <c r="AG93" s="103">
        <f>'MA Výkon'!AG93+'MA Hodiny'!AG93+'MA Vozidlo'!AG93+'MA Fixní'!AG93</f>
        <v>0</v>
      </c>
      <c r="AH93" s="103">
        <f>'MA Výkon'!AH93+'MA Hodiny'!AH93+'MA Vozidlo'!AH93+'MA Fixní'!AH93</f>
        <v>0</v>
      </c>
      <c r="AI93" s="103">
        <f>'MA Výkon'!AI93+'MA Hodiny'!AI93+'MA Vozidlo'!AI93+'MA Fixní'!AI93</f>
        <v>0</v>
      </c>
      <c r="AJ93" s="103">
        <f>'MA Výkon'!AJ93+'MA Hodiny'!AJ93+'MA Vozidlo'!AJ93+'MA Fixní'!AJ93</f>
        <v>0</v>
      </c>
      <c r="AK93" s="85">
        <f>'MA Výkon'!AK93+'MA Hodiny'!AK93+'MA Vozidlo'!AK93+'MA Fixní'!AK93</f>
        <v>0</v>
      </c>
      <c r="AL93" s="24">
        <f t="shared" si="103"/>
        <v>0</v>
      </c>
      <c r="AM93" s="129">
        <f t="shared" si="101"/>
        <v>0</v>
      </c>
      <c r="AN93" s="888">
        <f t="shared" si="102"/>
        <v>0</v>
      </c>
      <c r="AO93" s="888">
        <f t="shared" ref="AO93" si="109">AO9</f>
        <v>0</v>
      </c>
      <c r="AP93" s="888">
        <f t="shared" si="102"/>
        <v>0</v>
      </c>
      <c r="AQ93" s="889">
        <f t="shared" si="102"/>
        <v>1</v>
      </c>
    </row>
    <row r="94" spans="1:43" x14ac:dyDescent="0.3">
      <c r="A94" s="4">
        <f t="shared" si="100"/>
        <v>6</v>
      </c>
      <c r="B94" s="45" t="str">
        <f t="shared" si="100"/>
        <v>Pronájem a leasing vozidel</v>
      </c>
      <c r="C94" s="64" t="str">
        <f t="shared" si="100"/>
        <v/>
      </c>
      <c r="D94" s="65" t="str">
        <f t="shared" si="100"/>
        <v/>
      </c>
      <c r="E94" s="84">
        <f>'MA Výkon'!E94+'MA Hodiny'!E94+'MA Vozidlo'!E94+'MA Fixní'!E94</f>
        <v>0</v>
      </c>
      <c r="F94" s="103">
        <f>'MA Výkon'!F94+'MA Hodiny'!F94+'MA Vozidlo'!F94+'MA Fixní'!F94</f>
        <v>0</v>
      </c>
      <c r="G94" s="103">
        <f>'MA Výkon'!G94+'MA Hodiny'!G94+'MA Vozidlo'!G94+'MA Fixní'!G94</f>
        <v>0</v>
      </c>
      <c r="H94" s="103">
        <f>'MA Výkon'!H94+'MA Hodiny'!H94+'MA Vozidlo'!H94+'MA Fixní'!H94</f>
        <v>0</v>
      </c>
      <c r="I94" s="103">
        <f>'MA Výkon'!I94+'MA Hodiny'!I94+'MA Vozidlo'!I94+'MA Fixní'!I94</f>
        <v>0</v>
      </c>
      <c r="J94" s="103">
        <f>'MA Výkon'!J94+'MA Hodiny'!J94+'MA Vozidlo'!J94+'MA Fixní'!J94</f>
        <v>0</v>
      </c>
      <c r="K94" s="103">
        <f>'MA Výkon'!K94+'MA Hodiny'!K94+'MA Vozidlo'!K94+'MA Fixní'!K94</f>
        <v>0</v>
      </c>
      <c r="L94" s="103">
        <f>'MA Výkon'!L94+'MA Hodiny'!L94+'MA Vozidlo'!L94+'MA Fixní'!L94</f>
        <v>0</v>
      </c>
      <c r="M94" s="103">
        <f>'MA Výkon'!M94+'MA Hodiny'!M94+'MA Vozidlo'!M94+'MA Fixní'!M94</f>
        <v>0</v>
      </c>
      <c r="N94" s="103">
        <f>'MA Výkon'!N94+'MA Hodiny'!N94+'MA Vozidlo'!N94+'MA Fixní'!N94</f>
        <v>0</v>
      </c>
      <c r="O94" s="103">
        <f>'MA Výkon'!O94+'MA Hodiny'!O94+'MA Vozidlo'!O94+'MA Fixní'!O94</f>
        <v>0</v>
      </c>
      <c r="P94" s="103">
        <f>'MA Výkon'!P94+'MA Hodiny'!P94+'MA Vozidlo'!P94+'MA Fixní'!P94</f>
        <v>0</v>
      </c>
      <c r="Q94" s="103">
        <f>'MA Výkon'!Q94+'MA Hodiny'!Q94+'MA Vozidlo'!Q94+'MA Fixní'!Q94</f>
        <v>0</v>
      </c>
      <c r="R94" s="103">
        <f>'MA Výkon'!R94+'MA Hodiny'!R94+'MA Vozidlo'!R94+'MA Fixní'!R94</f>
        <v>0</v>
      </c>
      <c r="S94" s="103">
        <f>'MA Výkon'!S94+'MA Hodiny'!S94+'MA Vozidlo'!S94+'MA Fixní'!S94</f>
        <v>0</v>
      </c>
      <c r="T94" s="103">
        <f>'MA Výkon'!T94+'MA Hodiny'!T94+'MA Vozidlo'!T94+'MA Fixní'!T94</f>
        <v>0</v>
      </c>
      <c r="U94" s="103">
        <f>'MA Výkon'!U94+'MA Hodiny'!U94+'MA Vozidlo'!U94+'MA Fixní'!U94</f>
        <v>0</v>
      </c>
      <c r="V94" s="103">
        <f>'MA Výkon'!V94+'MA Hodiny'!V94+'MA Vozidlo'!V94+'MA Fixní'!V94</f>
        <v>0</v>
      </c>
      <c r="W94" s="103">
        <f>'MA Výkon'!W94+'MA Hodiny'!W94+'MA Vozidlo'!W94+'MA Fixní'!W94</f>
        <v>0</v>
      </c>
      <c r="X94" s="103">
        <f>'MA Výkon'!X94+'MA Hodiny'!X94+'MA Vozidlo'!X94+'MA Fixní'!X94</f>
        <v>0</v>
      </c>
      <c r="Y94" s="103">
        <f>'MA Výkon'!Y94+'MA Hodiny'!Y94+'MA Vozidlo'!Y94+'MA Fixní'!Y94</f>
        <v>0</v>
      </c>
      <c r="Z94" s="103">
        <f>'MA Výkon'!Z94+'MA Hodiny'!Z94+'MA Vozidlo'!Z94+'MA Fixní'!Z94</f>
        <v>0</v>
      </c>
      <c r="AA94" s="103">
        <f>'MA Výkon'!AA94+'MA Hodiny'!AA94+'MA Vozidlo'!AA94+'MA Fixní'!AA94</f>
        <v>0</v>
      </c>
      <c r="AB94" s="103">
        <f>'MA Výkon'!AB94+'MA Hodiny'!AB94+'MA Vozidlo'!AB94+'MA Fixní'!AB94</f>
        <v>0</v>
      </c>
      <c r="AC94" s="103">
        <f>'MA Výkon'!AC94+'MA Hodiny'!AC94+'MA Vozidlo'!AC94+'MA Fixní'!AC94</f>
        <v>0</v>
      </c>
      <c r="AD94" s="103">
        <f>'MA Výkon'!AD94+'MA Hodiny'!AD94+'MA Vozidlo'!AD94+'MA Fixní'!AD94</f>
        <v>0</v>
      </c>
      <c r="AE94" s="103">
        <f>'MA Výkon'!AE94+'MA Hodiny'!AE94+'MA Vozidlo'!AE94+'MA Fixní'!AE94</f>
        <v>0</v>
      </c>
      <c r="AF94" s="103">
        <f>'MA Výkon'!AF94+'MA Hodiny'!AF94+'MA Vozidlo'!AF94+'MA Fixní'!AF94</f>
        <v>0</v>
      </c>
      <c r="AG94" s="103">
        <f>'MA Výkon'!AG94+'MA Hodiny'!AG94+'MA Vozidlo'!AG94+'MA Fixní'!AG94</f>
        <v>0</v>
      </c>
      <c r="AH94" s="103">
        <f>'MA Výkon'!AH94+'MA Hodiny'!AH94+'MA Vozidlo'!AH94+'MA Fixní'!AH94</f>
        <v>0</v>
      </c>
      <c r="AI94" s="103">
        <f>'MA Výkon'!AI94+'MA Hodiny'!AI94+'MA Vozidlo'!AI94+'MA Fixní'!AI94</f>
        <v>0</v>
      </c>
      <c r="AJ94" s="103">
        <f>'MA Výkon'!AJ94+'MA Hodiny'!AJ94+'MA Vozidlo'!AJ94+'MA Fixní'!AJ94</f>
        <v>0</v>
      </c>
      <c r="AK94" s="85">
        <f>'MA Výkon'!AK94+'MA Hodiny'!AK94+'MA Vozidlo'!AK94+'MA Fixní'!AK94</f>
        <v>0</v>
      </c>
      <c r="AL94" s="24">
        <f t="shared" si="103"/>
        <v>0</v>
      </c>
      <c r="AM94" s="129">
        <f t="shared" si="101"/>
        <v>0</v>
      </c>
      <c r="AN94" s="888">
        <f t="shared" si="102"/>
        <v>0</v>
      </c>
      <c r="AO94" s="888">
        <f t="shared" ref="AO94" si="110">AO10</f>
        <v>0</v>
      </c>
      <c r="AP94" s="888">
        <f t="shared" si="102"/>
        <v>1</v>
      </c>
      <c r="AQ94" s="889">
        <f t="shared" si="102"/>
        <v>0</v>
      </c>
    </row>
    <row r="95" spans="1:43" x14ac:dyDescent="0.3">
      <c r="A95" s="4">
        <f t="shared" si="100"/>
        <v>7</v>
      </c>
      <c r="B95" s="45" t="str">
        <f t="shared" si="100"/>
        <v>Mzdové náklady</v>
      </c>
      <c r="C95" s="64">
        <f t="shared" si="100"/>
        <v>7.1</v>
      </c>
      <c r="D95" s="65" t="str">
        <f t="shared" si="100"/>
        <v>Vlaková četa</v>
      </c>
      <c r="E95" s="84">
        <f>'MA Výkon'!E95+'MA Hodiny'!E95+'MA Vozidlo'!E95+'MA Fixní'!E95</f>
        <v>0</v>
      </c>
      <c r="F95" s="103">
        <f>'MA Výkon'!F95+'MA Hodiny'!F95+'MA Vozidlo'!F95+'MA Fixní'!F95</f>
        <v>0</v>
      </c>
      <c r="G95" s="103">
        <f>'MA Výkon'!G95+'MA Hodiny'!G95+'MA Vozidlo'!G95+'MA Fixní'!G95</f>
        <v>0</v>
      </c>
      <c r="H95" s="103">
        <f>'MA Výkon'!H95+'MA Hodiny'!H95+'MA Vozidlo'!H95+'MA Fixní'!H95</f>
        <v>0</v>
      </c>
      <c r="I95" s="103">
        <f>'MA Výkon'!I95+'MA Hodiny'!I95+'MA Vozidlo'!I95+'MA Fixní'!I95</f>
        <v>0</v>
      </c>
      <c r="J95" s="103">
        <f>'MA Výkon'!J95+'MA Hodiny'!J95+'MA Vozidlo'!J95+'MA Fixní'!J95</f>
        <v>0</v>
      </c>
      <c r="K95" s="103">
        <f>'MA Výkon'!K95+'MA Hodiny'!K95+'MA Vozidlo'!K95+'MA Fixní'!K95</f>
        <v>0</v>
      </c>
      <c r="L95" s="103">
        <f>'MA Výkon'!L95+'MA Hodiny'!L95+'MA Vozidlo'!L95+'MA Fixní'!L95</f>
        <v>0</v>
      </c>
      <c r="M95" s="103">
        <f>'MA Výkon'!M95+'MA Hodiny'!M95+'MA Vozidlo'!M95+'MA Fixní'!M95</f>
        <v>0</v>
      </c>
      <c r="N95" s="103">
        <f>'MA Výkon'!N95+'MA Hodiny'!N95+'MA Vozidlo'!N95+'MA Fixní'!N95</f>
        <v>0</v>
      </c>
      <c r="O95" s="103">
        <f>'MA Výkon'!O95+'MA Hodiny'!O95+'MA Vozidlo'!O95+'MA Fixní'!O95</f>
        <v>0</v>
      </c>
      <c r="P95" s="103">
        <f>'MA Výkon'!P95+'MA Hodiny'!P95+'MA Vozidlo'!P95+'MA Fixní'!P95</f>
        <v>0</v>
      </c>
      <c r="Q95" s="103">
        <f>'MA Výkon'!Q95+'MA Hodiny'!Q95+'MA Vozidlo'!Q95+'MA Fixní'!Q95</f>
        <v>0</v>
      </c>
      <c r="R95" s="103">
        <f>'MA Výkon'!R95+'MA Hodiny'!R95+'MA Vozidlo'!R95+'MA Fixní'!R95</f>
        <v>0</v>
      </c>
      <c r="S95" s="103">
        <f>'MA Výkon'!S95+'MA Hodiny'!S95+'MA Vozidlo'!S95+'MA Fixní'!S95</f>
        <v>0</v>
      </c>
      <c r="T95" s="103">
        <f>'MA Výkon'!T95+'MA Hodiny'!T95+'MA Vozidlo'!T95+'MA Fixní'!T95</f>
        <v>0</v>
      </c>
      <c r="U95" s="103">
        <f>'MA Výkon'!U95+'MA Hodiny'!U95+'MA Vozidlo'!U95+'MA Fixní'!U95</f>
        <v>0</v>
      </c>
      <c r="V95" s="103">
        <f>'MA Výkon'!V95+'MA Hodiny'!V95+'MA Vozidlo'!V95+'MA Fixní'!V95</f>
        <v>0</v>
      </c>
      <c r="W95" s="103">
        <f>'MA Výkon'!W95+'MA Hodiny'!W95+'MA Vozidlo'!W95+'MA Fixní'!W95</f>
        <v>0</v>
      </c>
      <c r="X95" s="103">
        <f>'MA Výkon'!X95+'MA Hodiny'!X95+'MA Vozidlo'!X95+'MA Fixní'!X95</f>
        <v>0</v>
      </c>
      <c r="Y95" s="103">
        <f>'MA Výkon'!Y95+'MA Hodiny'!Y95+'MA Vozidlo'!Y95+'MA Fixní'!Y95</f>
        <v>0</v>
      </c>
      <c r="Z95" s="103">
        <f>'MA Výkon'!Z95+'MA Hodiny'!Z95+'MA Vozidlo'!Z95+'MA Fixní'!Z95</f>
        <v>0</v>
      </c>
      <c r="AA95" s="103">
        <f>'MA Výkon'!AA95+'MA Hodiny'!AA95+'MA Vozidlo'!AA95+'MA Fixní'!AA95</f>
        <v>0</v>
      </c>
      <c r="AB95" s="103">
        <f>'MA Výkon'!AB95+'MA Hodiny'!AB95+'MA Vozidlo'!AB95+'MA Fixní'!AB95</f>
        <v>0</v>
      </c>
      <c r="AC95" s="103">
        <f>'MA Výkon'!AC95+'MA Hodiny'!AC95+'MA Vozidlo'!AC95+'MA Fixní'!AC95</f>
        <v>0</v>
      </c>
      <c r="AD95" s="103">
        <f>'MA Výkon'!AD95+'MA Hodiny'!AD95+'MA Vozidlo'!AD95+'MA Fixní'!AD95</f>
        <v>0</v>
      </c>
      <c r="AE95" s="103">
        <f>'MA Výkon'!AE95+'MA Hodiny'!AE95+'MA Vozidlo'!AE95+'MA Fixní'!AE95</f>
        <v>0</v>
      </c>
      <c r="AF95" s="103">
        <f>'MA Výkon'!AF95+'MA Hodiny'!AF95+'MA Vozidlo'!AF95+'MA Fixní'!AF95</f>
        <v>0</v>
      </c>
      <c r="AG95" s="103">
        <f>'MA Výkon'!AG95+'MA Hodiny'!AG95+'MA Vozidlo'!AG95+'MA Fixní'!AG95</f>
        <v>0</v>
      </c>
      <c r="AH95" s="103">
        <f>'MA Výkon'!AH95+'MA Hodiny'!AH95+'MA Vozidlo'!AH95+'MA Fixní'!AH95</f>
        <v>0</v>
      </c>
      <c r="AI95" s="103">
        <f>'MA Výkon'!AI95+'MA Hodiny'!AI95+'MA Vozidlo'!AI95+'MA Fixní'!AI95</f>
        <v>0</v>
      </c>
      <c r="AJ95" s="103">
        <f>'MA Výkon'!AJ95+'MA Hodiny'!AJ95+'MA Vozidlo'!AJ95+'MA Fixní'!AJ95</f>
        <v>0</v>
      </c>
      <c r="AK95" s="85">
        <f>'MA Výkon'!AK95+'MA Hodiny'!AK95+'MA Vozidlo'!AK95+'MA Fixní'!AK95</f>
        <v>0</v>
      </c>
      <c r="AL95" s="24">
        <f t="shared" si="103"/>
        <v>0</v>
      </c>
      <c r="AM95" s="129">
        <f t="shared" si="101"/>
        <v>0</v>
      </c>
      <c r="AN95" s="888">
        <f t="shared" si="102"/>
        <v>0</v>
      </c>
      <c r="AO95" s="888">
        <f t="shared" ref="AO95" si="111">AO11</f>
        <v>0</v>
      </c>
      <c r="AP95" s="888">
        <f t="shared" si="102"/>
        <v>0</v>
      </c>
      <c r="AQ95" s="889">
        <f t="shared" si="102"/>
        <v>1</v>
      </c>
    </row>
    <row r="96" spans="1:43" x14ac:dyDescent="0.3">
      <c r="A96" s="4" t="str">
        <f t="shared" si="100"/>
        <v/>
      </c>
      <c r="B96" s="45" t="str">
        <f t="shared" si="100"/>
        <v/>
      </c>
      <c r="C96" s="64" t="str">
        <f t="shared" si="100"/>
        <v>7.2</v>
      </c>
      <c r="D96" s="65" t="str">
        <f t="shared" si="100"/>
        <v>Strojvedoucí</v>
      </c>
      <c r="E96" s="84">
        <f>'MA Výkon'!E96+'MA Hodiny'!E96+'MA Vozidlo'!E96+'MA Fixní'!E96</f>
        <v>0</v>
      </c>
      <c r="F96" s="103">
        <f>'MA Výkon'!F96+'MA Hodiny'!F96+'MA Vozidlo'!F96+'MA Fixní'!F96</f>
        <v>0</v>
      </c>
      <c r="G96" s="103">
        <f>'MA Výkon'!G96+'MA Hodiny'!G96+'MA Vozidlo'!G96+'MA Fixní'!G96</f>
        <v>0</v>
      </c>
      <c r="H96" s="103">
        <f>'MA Výkon'!H96+'MA Hodiny'!H96+'MA Vozidlo'!H96+'MA Fixní'!H96</f>
        <v>0</v>
      </c>
      <c r="I96" s="103">
        <f>'MA Výkon'!I96+'MA Hodiny'!I96+'MA Vozidlo'!I96+'MA Fixní'!I96</f>
        <v>0</v>
      </c>
      <c r="J96" s="103">
        <f>'MA Výkon'!J96+'MA Hodiny'!J96+'MA Vozidlo'!J96+'MA Fixní'!J96</f>
        <v>0</v>
      </c>
      <c r="K96" s="103">
        <f>'MA Výkon'!K96+'MA Hodiny'!K96+'MA Vozidlo'!K96+'MA Fixní'!K96</f>
        <v>0</v>
      </c>
      <c r="L96" s="103">
        <f>'MA Výkon'!L96+'MA Hodiny'!L96+'MA Vozidlo'!L96+'MA Fixní'!L96</f>
        <v>0</v>
      </c>
      <c r="M96" s="103">
        <f>'MA Výkon'!M96+'MA Hodiny'!M96+'MA Vozidlo'!M96+'MA Fixní'!M96</f>
        <v>0</v>
      </c>
      <c r="N96" s="103">
        <f>'MA Výkon'!N96+'MA Hodiny'!N96+'MA Vozidlo'!N96+'MA Fixní'!N96</f>
        <v>0</v>
      </c>
      <c r="O96" s="103">
        <f>'MA Výkon'!O96+'MA Hodiny'!O96+'MA Vozidlo'!O96+'MA Fixní'!O96</f>
        <v>0</v>
      </c>
      <c r="P96" s="103">
        <f>'MA Výkon'!P96+'MA Hodiny'!P96+'MA Vozidlo'!P96+'MA Fixní'!P96</f>
        <v>0</v>
      </c>
      <c r="Q96" s="103">
        <f>'MA Výkon'!Q96+'MA Hodiny'!Q96+'MA Vozidlo'!Q96+'MA Fixní'!Q96</f>
        <v>0</v>
      </c>
      <c r="R96" s="103">
        <f>'MA Výkon'!R96+'MA Hodiny'!R96+'MA Vozidlo'!R96+'MA Fixní'!R96</f>
        <v>0</v>
      </c>
      <c r="S96" s="103">
        <f>'MA Výkon'!S96+'MA Hodiny'!S96+'MA Vozidlo'!S96+'MA Fixní'!S96</f>
        <v>0</v>
      </c>
      <c r="T96" s="103">
        <f>'MA Výkon'!T96+'MA Hodiny'!T96+'MA Vozidlo'!T96+'MA Fixní'!T96</f>
        <v>0</v>
      </c>
      <c r="U96" s="103">
        <f>'MA Výkon'!U96+'MA Hodiny'!U96+'MA Vozidlo'!U96+'MA Fixní'!U96</f>
        <v>0</v>
      </c>
      <c r="V96" s="103">
        <f>'MA Výkon'!V96+'MA Hodiny'!V96+'MA Vozidlo'!V96+'MA Fixní'!V96</f>
        <v>0</v>
      </c>
      <c r="W96" s="103">
        <f>'MA Výkon'!W96+'MA Hodiny'!W96+'MA Vozidlo'!W96+'MA Fixní'!W96</f>
        <v>0</v>
      </c>
      <c r="X96" s="103">
        <f>'MA Výkon'!X96+'MA Hodiny'!X96+'MA Vozidlo'!X96+'MA Fixní'!X96</f>
        <v>0</v>
      </c>
      <c r="Y96" s="103">
        <f>'MA Výkon'!Y96+'MA Hodiny'!Y96+'MA Vozidlo'!Y96+'MA Fixní'!Y96</f>
        <v>0</v>
      </c>
      <c r="Z96" s="103">
        <f>'MA Výkon'!Z96+'MA Hodiny'!Z96+'MA Vozidlo'!Z96+'MA Fixní'!Z96</f>
        <v>0</v>
      </c>
      <c r="AA96" s="103">
        <f>'MA Výkon'!AA96+'MA Hodiny'!AA96+'MA Vozidlo'!AA96+'MA Fixní'!AA96</f>
        <v>0</v>
      </c>
      <c r="AB96" s="103">
        <f>'MA Výkon'!AB96+'MA Hodiny'!AB96+'MA Vozidlo'!AB96+'MA Fixní'!AB96</f>
        <v>0</v>
      </c>
      <c r="AC96" s="103">
        <f>'MA Výkon'!AC96+'MA Hodiny'!AC96+'MA Vozidlo'!AC96+'MA Fixní'!AC96</f>
        <v>0</v>
      </c>
      <c r="AD96" s="103">
        <f>'MA Výkon'!AD96+'MA Hodiny'!AD96+'MA Vozidlo'!AD96+'MA Fixní'!AD96</f>
        <v>0</v>
      </c>
      <c r="AE96" s="103">
        <f>'MA Výkon'!AE96+'MA Hodiny'!AE96+'MA Vozidlo'!AE96+'MA Fixní'!AE96</f>
        <v>0</v>
      </c>
      <c r="AF96" s="103">
        <f>'MA Výkon'!AF96+'MA Hodiny'!AF96+'MA Vozidlo'!AF96+'MA Fixní'!AF96</f>
        <v>0</v>
      </c>
      <c r="AG96" s="103">
        <f>'MA Výkon'!AG96+'MA Hodiny'!AG96+'MA Vozidlo'!AG96+'MA Fixní'!AG96</f>
        <v>0</v>
      </c>
      <c r="AH96" s="103">
        <f>'MA Výkon'!AH96+'MA Hodiny'!AH96+'MA Vozidlo'!AH96+'MA Fixní'!AH96</f>
        <v>0</v>
      </c>
      <c r="AI96" s="103">
        <f>'MA Výkon'!AI96+'MA Hodiny'!AI96+'MA Vozidlo'!AI96+'MA Fixní'!AI96</f>
        <v>0</v>
      </c>
      <c r="AJ96" s="103">
        <f>'MA Výkon'!AJ96+'MA Hodiny'!AJ96+'MA Vozidlo'!AJ96+'MA Fixní'!AJ96</f>
        <v>0</v>
      </c>
      <c r="AK96" s="85">
        <f>'MA Výkon'!AK96+'MA Hodiny'!AK96+'MA Vozidlo'!AK96+'MA Fixní'!AK96</f>
        <v>0</v>
      </c>
      <c r="AL96" s="24">
        <f t="shared" si="103"/>
        <v>0</v>
      </c>
      <c r="AM96" s="129">
        <f t="shared" si="101"/>
        <v>0</v>
      </c>
      <c r="AN96" s="888">
        <f t="shared" si="102"/>
        <v>0</v>
      </c>
      <c r="AO96" s="888">
        <f t="shared" ref="AO96" si="112">AO12</f>
        <v>0</v>
      </c>
      <c r="AP96" s="888">
        <f t="shared" si="102"/>
        <v>0</v>
      </c>
      <c r="AQ96" s="889">
        <f t="shared" si="102"/>
        <v>1</v>
      </c>
    </row>
    <row r="97" spans="1:43" x14ac:dyDescent="0.3">
      <c r="A97" s="4" t="str">
        <f t="shared" si="100"/>
        <v/>
      </c>
      <c r="B97" s="45" t="str">
        <f t="shared" si="100"/>
        <v/>
      </c>
      <c r="C97" s="64" t="str">
        <f t="shared" si="100"/>
        <v>7.3</v>
      </c>
      <c r="D97" s="65" t="str">
        <f t="shared" si="100"/>
        <v>Pokladní</v>
      </c>
      <c r="E97" s="84">
        <f>'MA Výkon'!E97+'MA Hodiny'!E97+'MA Vozidlo'!E97+'MA Fixní'!E97</f>
        <v>0</v>
      </c>
      <c r="F97" s="103">
        <f>'MA Výkon'!F97+'MA Hodiny'!F97+'MA Vozidlo'!F97+'MA Fixní'!F97</f>
        <v>0</v>
      </c>
      <c r="G97" s="103">
        <f>'MA Výkon'!G97+'MA Hodiny'!G97+'MA Vozidlo'!G97+'MA Fixní'!G97</f>
        <v>0</v>
      </c>
      <c r="H97" s="103">
        <f>'MA Výkon'!H97+'MA Hodiny'!H97+'MA Vozidlo'!H97+'MA Fixní'!H97</f>
        <v>0</v>
      </c>
      <c r="I97" s="103">
        <f>'MA Výkon'!I97+'MA Hodiny'!I97+'MA Vozidlo'!I97+'MA Fixní'!I97</f>
        <v>0</v>
      </c>
      <c r="J97" s="103">
        <f>'MA Výkon'!J97+'MA Hodiny'!J97+'MA Vozidlo'!J97+'MA Fixní'!J97</f>
        <v>0</v>
      </c>
      <c r="K97" s="103">
        <f>'MA Výkon'!K97+'MA Hodiny'!K97+'MA Vozidlo'!K97+'MA Fixní'!K97</f>
        <v>0</v>
      </c>
      <c r="L97" s="103">
        <f>'MA Výkon'!L97+'MA Hodiny'!L97+'MA Vozidlo'!L97+'MA Fixní'!L97</f>
        <v>0</v>
      </c>
      <c r="M97" s="103">
        <f>'MA Výkon'!M97+'MA Hodiny'!M97+'MA Vozidlo'!M97+'MA Fixní'!M97</f>
        <v>0</v>
      </c>
      <c r="N97" s="103">
        <f>'MA Výkon'!N97+'MA Hodiny'!N97+'MA Vozidlo'!N97+'MA Fixní'!N97</f>
        <v>0</v>
      </c>
      <c r="O97" s="103">
        <f>'MA Výkon'!O97+'MA Hodiny'!O97+'MA Vozidlo'!O97+'MA Fixní'!O97</f>
        <v>0</v>
      </c>
      <c r="P97" s="103">
        <f>'MA Výkon'!P97+'MA Hodiny'!P97+'MA Vozidlo'!P97+'MA Fixní'!P97</f>
        <v>0</v>
      </c>
      <c r="Q97" s="103">
        <f>'MA Výkon'!Q97+'MA Hodiny'!Q97+'MA Vozidlo'!Q97+'MA Fixní'!Q97</f>
        <v>0</v>
      </c>
      <c r="R97" s="103">
        <f>'MA Výkon'!R97+'MA Hodiny'!R97+'MA Vozidlo'!R97+'MA Fixní'!R97</f>
        <v>0</v>
      </c>
      <c r="S97" s="103">
        <f>'MA Výkon'!S97+'MA Hodiny'!S97+'MA Vozidlo'!S97+'MA Fixní'!S97</f>
        <v>0</v>
      </c>
      <c r="T97" s="103">
        <f>'MA Výkon'!T97+'MA Hodiny'!T97+'MA Vozidlo'!T97+'MA Fixní'!T97</f>
        <v>0</v>
      </c>
      <c r="U97" s="103">
        <f>'MA Výkon'!U97+'MA Hodiny'!U97+'MA Vozidlo'!U97+'MA Fixní'!U97</f>
        <v>0</v>
      </c>
      <c r="V97" s="103">
        <f>'MA Výkon'!V97+'MA Hodiny'!V97+'MA Vozidlo'!V97+'MA Fixní'!V97</f>
        <v>0</v>
      </c>
      <c r="W97" s="103">
        <f>'MA Výkon'!W97+'MA Hodiny'!W97+'MA Vozidlo'!W97+'MA Fixní'!W97</f>
        <v>0</v>
      </c>
      <c r="X97" s="103">
        <f>'MA Výkon'!X97+'MA Hodiny'!X97+'MA Vozidlo'!X97+'MA Fixní'!X97</f>
        <v>0</v>
      </c>
      <c r="Y97" s="103">
        <f>'MA Výkon'!Y97+'MA Hodiny'!Y97+'MA Vozidlo'!Y97+'MA Fixní'!Y97</f>
        <v>0</v>
      </c>
      <c r="Z97" s="103">
        <f>'MA Výkon'!Z97+'MA Hodiny'!Z97+'MA Vozidlo'!Z97+'MA Fixní'!Z97</f>
        <v>0</v>
      </c>
      <c r="AA97" s="103">
        <f>'MA Výkon'!AA97+'MA Hodiny'!AA97+'MA Vozidlo'!AA97+'MA Fixní'!AA97</f>
        <v>0</v>
      </c>
      <c r="AB97" s="103">
        <f>'MA Výkon'!AB97+'MA Hodiny'!AB97+'MA Vozidlo'!AB97+'MA Fixní'!AB97</f>
        <v>0</v>
      </c>
      <c r="AC97" s="103">
        <f>'MA Výkon'!AC97+'MA Hodiny'!AC97+'MA Vozidlo'!AC97+'MA Fixní'!AC97</f>
        <v>0</v>
      </c>
      <c r="AD97" s="103">
        <f>'MA Výkon'!AD97+'MA Hodiny'!AD97+'MA Vozidlo'!AD97+'MA Fixní'!AD97</f>
        <v>0</v>
      </c>
      <c r="AE97" s="103">
        <f>'MA Výkon'!AE97+'MA Hodiny'!AE97+'MA Vozidlo'!AE97+'MA Fixní'!AE97</f>
        <v>0</v>
      </c>
      <c r="AF97" s="103">
        <f>'MA Výkon'!AF97+'MA Hodiny'!AF97+'MA Vozidlo'!AF97+'MA Fixní'!AF97</f>
        <v>0</v>
      </c>
      <c r="AG97" s="103">
        <f>'MA Výkon'!AG97+'MA Hodiny'!AG97+'MA Vozidlo'!AG97+'MA Fixní'!AG97</f>
        <v>0</v>
      </c>
      <c r="AH97" s="103">
        <f>'MA Výkon'!AH97+'MA Hodiny'!AH97+'MA Vozidlo'!AH97+'MA Fixní'!AH97</f>
        <v>0</v>
      </c>
      <c r="AI97" s="103">
        <f>'MA Výkon'!AI97+'MA Hodiny'!AI97+'MA Vozidlo'!AI97+'MA Fixní'!AI97</f>
        <v>0</v>
      </c>
      <c r="AJ97" s="103">
        <f>'MA Výkon'!AJ97+'MA Hodiny'!AJ97+'MA Vozidlo'!AJ97+'MA Fixní'!AJ97</f>
        <v>0</v>
      </c>
      <c r="AK97" s="85">
        <f>'MA Výkon'!AK97+'MA Hodiny'!AK97+'MA Vozidlo'!AK97+'MA Fixní'!AK97</f>
        <v>0</v>
      </c>
      <c r="AL97" s="24">
        <f t="shared" si="103"/>
        <v>0</v>
      </c>
      <c r="AM97" s="129">
        <f t="shared" si="101"/>
        <v>0</v>
      </c>
      <c r="AN97" s="888">
        <f t="shared" si="102"/>
        <v>0</v>
      </c>
      <c r="AO97" s="888">
        <f t="shared" ref="AO97" si="113">AO13</f>
        <v>0</v>
      </c>
      <c r="AP97" s="888">
        <f t="shared" si="102"/>
        <v>0</v>
      </c>
      <c r="AQ97" s="889">
        <f t="shared" si="102"/>
        <v>1</v>
      </c>
    </row>
    <row r="98" spans="1:43" x14ac:dyDescent="0.3">
      <c r="A98" s="4" t="str">
        <f t="shared" si="100"/>
        <v/>
      </c>
      <c r="B98" s="45" t="str">
        <f t="shared" si="100"/>
        <v/>
      </c>
      <c r="C98" s="64" t="str">
        <f t="shared" si="100"/>
        <v>7.4</v>
      </c>
      <c r="D98" s="65" t="str">
        <f t="shared" si="100"/>
        <v>Ostatní zaměstnanci</v>
      </c>
      <c r="E98" s="84">
        <f>'MA Výkon'!E98+'MA Hodiny'!E98+'MA Vozidlo'!E98+'MA Fixní'!E98</f>
        <v>0</v>
      </c>
      <c r="F98" s="103">
        <f>'MA Výkon'!F98+'MA Hodiny'!F98+'MA Vozidlo'!F98+'MA Fixní'!F98</f>
        <v>0</v>
      </c>
      <c r="G98" s="103">
        <f>'MA Výkon'!G98+'MA Hodiny'!G98+'MA Vozidlo'!G98+'MA Fixní'!G98</f>
        <v>0</v>
      </c>
      <c r="H98" s="103">
        <f>'MA Výkon'!H98+'MA Hodiny'!H98+'MA Vozidlo'!H98+'MA Fixní'!H98</f>
        <v>0</v>
      </c>
      <c r="I98" s="103">
        <f>'MA Výkon'!I98+'MA Hodiny'!I98+'MA Vozidlo'!I98+'MA Fixní'!I98</f>
        <v>0</v>
      </c>
      <c r="J98" s="103">
        <f>'MA Výkon'!J98+'MA Hodiny'!J98+'MA Vozidlo'!J98+'MA Fixní'!J98</f>
        <v>0</v>
      </c>
      <c r="K98" s="103">
        <f>'MA Výkon'!K98+'MA Hodiny'!K98+'MA Vozidlo'!K98+'MA Fixní'!K98</f>
        <v>0</v>
      </c>
      <c r="L98" s="103">
        <f>'MA Výkon'!L98+'MA Hodiny'!L98+'MA Vozidlo'!L98+'MA Fixní'!L98</f>
        <v>0</v>
      </c>
      <c r="M98" s="103">
        <f>'MA Výkon'!M98+'MA Hodiny'!M98+'MA Vozidlo'!M98+'MA Fixní'!M98</f>
        <v>0</v>
      </c>
      <c r="N98" s="103">
        <f>'MA Výkon'!N98+'MA Hodiny'!N98+'MA Vozidlo'!N98+'MA Fixní'!N98</f>
        <v>0</v>
      </c>
      <c r="O98" s="103">
        <f>'MA Výkon'!O98+'MA Hodiny'!O98+'MA Vozidlo'!O98+'MA Fixní'!O98</f>
        <v>0</v>
      </c>
      <c r="P98" s="103">
        <f>'MA Výkon'!P98+'MA Hodiny'!P98+'MA Vozidlo'!P98+'MA Fixní'!P98</f>
        <v>0</v>
      </c>
      <c r="Q98" s="103">
        <f>'MA Výkon'!Q98+'MA Hodiny'!Q98+'MA Vozidlo'!Q98+'MA Fixní'!Q98</f>
        <v>0</v>
      </c>
      <c r="R98" s="103">
        <f>'MA Výkon'!R98+'MA Hodiny'!R98+'MA Vozidlo'!R98+'MA Fixní'!R98</f>
        <v>0</v>
      </c>
      <c r="S98" s="103">
        <f>'MA Výkon'!S98+'MA Hodiny'!S98+'MA Vozidlo'!S98+'MA Fixní'!S98</f>
        <v>0</v>
      </c>
      <c r="T98" s="103">
        <f>'MA Výkon'!T98+'MA Hodiny'!T98+'MA Vozidlo'!T98+'MA Fixní'!T98</f>
        <v>0</v>
      </c>
      <c r="U98" s="103">
        <f>'MA Výkon'!U98+'MA Hodiny'!U98+'MA Vozidlo'!U98+'MA Fixní'!U98</f>
        <v>0</v>
      </c>
      <c r="V98" s="103">
        <f>'MA Výkon'!V98+'MA Hodiny'!V98+'MA Vozidlo'!V98+'MA Fixní'!V98</f>
        <v>0</v>
      </c>
      <c r="W98" s="103">
        <f>'MA Výkon'!W98+'MA Hodiny'!W98+'MA Vozidlo'!W98+'MA Fixní'!W98</f>
        <v>0</v>
      </c>
      <c r="X98" s="103">
        <f>'MA Výkon'!X98+'MA Hodiny'!X98+'MA Vozidlo'!X98+'MA Fixní'!X98</f>
        <v>0</v>
      </c>
      <c r="Y98" s="103">
        <f>'MA Výkon'!Y98+'MA Hodiny'!Y98+'MA Vozidlo'!Y98+'MA Fixní'!Y98</f>
        <v>0</v>
      </c>
      <c r="Z98" s="103">
        <f>'MA Výkon'!Z98+'MA Hodiny'!Z98+'MA Vozidlo'!Z98+'MA Fixní'!Z98</f>
        <v>0</v>
      </c>
      <c r="AA98" s="103">
        <f>'MA Výkon'!AA98+'MA Hodiny'!AA98+'MA Vozidlo'!AA98+'MA Fixní'!AA98</f>
        <v>0</v>
      </c>
      <c r="AB98" s="103">
        <f>'MA Výkon'!AB98+'MA Hodiny'!AB98+'MA Vozidlo'!AB98+'MA Fixní'!AB98</f>
        <v>0</v>
      </c>
      <c r="AC98" s="103">
        <f>'MA Výkon'!AC98+'MA Hodiny'!AC98+'MA Vozidlo'!AC98+'MA Fixní'!AC98</f>
        <v>0</v>
      </c>
      <c r="AD98" s="103">
        <f>'MA Výkon'!AD98+'MA Hodiny'!AD98+'MA Vozidlo'!AD98+'MA Fixní'!AD98</f>
        <v>0</v>
      </c>
      <c r="AE98" s="103">
        <f>'MA Výkon'!AE98+'MA Hodiny'!AE98+'MA Vozidlo'!AE98+'MA Fixní'!AE98</f>
        <v>0</v>
      </c>
      <c r="AF98" s="103">
        <f>'MA Výkon'!AF98+'MA Hodiny'!AF98+'MA Vozidlo'!AF98+'MA Fixní'!AF98</f>
        <v>0</v>
      </c>
      <c r="AG98" s="103">
        <f>'MA Výkon'!AG98+'MA Hodiny'!AG98+'MA Vozidlo'!AG98+'MA Fixní'!AG98</f>
        <v>0</v>
      </c>
      <c r="AH98" s="103">
        <f>'MA Výkon'!AH98+'MA Hodiny'!AH98+'MA Vozidlo'!AH98+'MA Fixní'!AH98</f>
        <v>0</v>
      </c>
      <c r="AI98" s="103">
        <f>'MA Výkon'!AI98+'MA Hodiny'!AI98+'MA Vozidlo'!AI98+'MA Fixní'!AI98</f>
        <v>0</v>
      </c>
      <c r="AJ98" s="103">
        <f>'MA Výkon'!AJ98+'MA Hodiny'!AJ98+'MA Vozidlo'!AJ98+'MA Fixní'!AJ98</f>
        <v>0</v>
      </c>
      <c r="AK98" s="85">
        <f>'MA Výkon'!AK98+'MA Hodiny'!AK98+'MA Vozidlo'!AK98+'MA Fixní'!AK98</f>
        <v>0</v>
      </c>
      <c r="AL98" s="24">
        <f t="shared" si="103"/>
        <v>0</v>
      </c>
      <c r="AM98" s="129">
        <f t="shared" si="101"/>
        <v>0</v>
      </c>
      <c r="AN98" s="888">
        <f t="shared" si="102"/>
        <v>0</v>
      </c>
      <c r="AO98" s="888">
        <f t="shared" ref="AO98" si="114">AO14</f>
        <v>0</v>
      </c>
      <c r="AP98" s="888">
        <f t="shared" si="102"/>
        <v>0</v>
      </c>
      <c r="AQ98" s="889">
        <f t="shared" si="102"/>
        <v>1</v>
      </c>
    </row>
    <row r="99" spans="1:43" x14ac:dyDescent="0.3">
      <c r="A99" s="4">
        <f t="shared" si="100"/>
        <v>8</v>
      </c>
      <c r="B99" s="45" t="str">
        <f t="shared" si="100"/>
        <v>Sociální a zdravotní pojištění</v>
      </c>
      <c r="C99" s="64">
        <f t="shared" si="100"/>
        <v>8.1</v>
      </c>
      <c r="D99" s="65" t="str">
        <f t="shared" si="100"/>
        <v>Vlaková četa</v>
      </c>
      <c r="E99" s="84">
        <f>'MA Výkon'!E99+'MA Hodiny'!E99+'MA Vozidlo'!E99+'MA Fixní'!E99</f>
        <v>0</v>
      </c>
      <c r="F99" s="103">
        <f>'MA Výkon'!F99+'MA Hodiny'!F99+'MA Vozidlo'!F99+'MA Fixní'!F99</f>
        <v>0</v>
      </c>
      <c r="G99" s="103">
        <f>'MA Výkon'!G99+'MA Hodiny'!G99+'MA Vozidlo'!G99+'MA Fixní'!G99</f>
        <v>0</v>
      </c>
      <c r="H99" s="103">
        <f>'MA Výkon'!H99+'MA Hodiny'!H99+'MA Vozidlo'!H99+'MA Fixní'!H99</f>
        <v>0</v>
      </c>
      <c r="I99" s="103">
        <f>'MA Výkon'!I99+'MA Hodiny'!I99+'MA Vozidlo'!I99+'MA Fixní'!I99</f>
        <v>0</v>
      </c>
      <c r="J99" s="103">
        <f>'MA Výkon'!J99+'MA Hodiny'!J99+'MA Vozidlo'!J99+'MA Fixní'!J99</f>
        <v>0</v>
      </c>
      <c r="K99" s="103">
        <f>'MA Výkon'!K99+'MA Hodiny'!K99+'MA Vozidlo'!K99+'MA Fixní'!K99</f>
        <v>0</v>
      </c>
      <c r="L99" s="103">
        <f>'MA Výkon'!L99+'MA Hodiny'!L99+'MA Vozidlo'!L99+'MA Fixní'!L99</f>
        <v>0</v>
      </c>
      <c r="M99" s="103">
        <f>'MA Výkon'!M99+'MA Hodiny'!M99+'MA Vozidlo'!M99+'MA Fixní'!M99</f>
        <v>0</v>
      </c>
      <c r="N99" s="103">
        <f>'MA Výkon'!N99+'MA Hodiny'!N99+'MA Vozidlo'!N99+'MA Fixní'!N99</f>
        <v>0</v>
      </c>
      <c r="O99" s="103">
        <f>'MA Výkon'!O99+'MA Hodiny'!O99+'MA Vozidlo'!O99+'MA Fixní'!O99</f>
        <v>0</v>
      </c>
      <c r="P99" s="103">
        <f>'MA Výkon'!P99+'MA Hodiny'!P99+'MA Vozidlo'!P99+'MA Fixní'!P99</f>
        <v>0</v>
      </c>
      <c r="Q99" s="103">
        <f>'MA Výkon'!Q99+'MA Hodiny'!Q99+'MA Vozidlo'!Q99+'MA Fixní'!Q99</f>
        <v>0</v>
      </c>
      <c r="R99" s="103">
        <f>'MA Výkon'!R99+'MA Hodiny'!R99+'MA Vozidlo'!R99+'MA Fixní'!R99</f>
        <v>0</v>
      </c>
      <c r="S99" s="103">
        <f>'MA Výkon'!S99+'MA Hodiny'!S99+'MA Vozidlo'!S99+'MA Fixní'!S99</f>
        <v>0</v>
      </c>
      <c r="T99" s="103">
        <f>'MA Výkon'!T99+'MA Hodiny'!T99+'MA Vozidlo'!T99+'MA Fixní'!T99</f>
        <v>0</v>
      </c>
      <c r="U99" s="103">
        <f>'MA Výkon'!U99+'MA Hodiny'!U99+'MA Vozidlo'!U99+'MA Fixní'!U99</f>
        <v>0</v>
      </c>
      <c r="V99" s="103">
        <f>'MA Výkon'!V99+'MA Hodiny'!V99+'MA Vozidlo'!V99+'MA Fixní'!V99</f>
        <v>0</v>
      </c>
      <c r="W99" s="103">
        <f>'MA Výkon'!W99+'MA Hodiny'!W99+'MA Vozidlo'!W99+'MA Fixní'!W99</f>
        <v>0</v>
      </c>
      <c r="X99" s="103">
        <f>'MA Výkon'!X99+'MA Hodiny'!X99+'MA Vozidlo'!X99+'MA Fixní'!X99</f>
        <v>0</v>
      </c>
      <c r="Y99" s="103">
        <f>'MA Výkon'!Y99+'MA Hodiny'!Y99+'MA Vozidlo'!Y99+'MA Fixní'!Y99</f>
        <v>0</v>
      </c>
      <c r="Z99" s="103">
        <f>'MA Výkon'!Z99+'MA Hodiny'!Z99+'MA Vozidlo'!Z99+'MA Fixní'!Z99</f>
        <v>0</v>
      </c>
      <c r="AA99" s="103">
        <f>'MA Výkon'!AA99+'MA Hodiny'!AA99+'MA Vozidlo'!AA99+'MA Fixní'!AA99</f>
        <v>0</v>
      </c>
      <c r="AB99" s="103">
        <f>'MA Výkon'!AB99+'MA Hodiny'!AB99+'MA Vozidlo'!AB99+'MA Fixní'!AB99</f>
        <v>0</v>
      </c>
      <c r="AC99" s="103">
        <f>'MA Výkon'!AC99+'MA Hodiny'!AC99+'MA Vozidlo'!AC99+'MA Fixní'!AC99</f>
        <v>0</v>
      </c>
      <c r="AD99" s="103">
        <f>'MA Výkon'!AD99+'MA Hodiny'!AD99+'MA Vozidlo'!AD99+'MA Fixní'!AD99</f>
        <v>0</v>
      </c>
      <c r="AE99" s="103">
        <f>'MA Výkon'!AE99+'MA Hodiny'!AE99+'MA Vozidlo'!AE99+'MA Fixní'!AE99</f>
        <v>0</v>
      </c>
      <c r="AF99" s="103">
        <f>'MA Výkon'!AF99+'MA Hodiny'!AF99+'MA Vozidlo'!AF99+'MA Fixní'!AF99</f>
        <v>0</v>
      </c>
      <c r="AG99" s="103">
        <f>'MA Výkon'!AG99+'MA Hodiny'!AG99+'MA Vozidlo'!AG99+'MA Fixní'!AG99</f>
        <v>0</v>
      </c>
      <c r="AH99" s="103">
        <f>'MA Výkon'!AH99+'MA Hodiny'!AH99+'MA Vozidlo'!AH99+'MA Fixní'!AH99</f>
        <v>0</v>
      </c>
      <c r="AI99" s="103">
        <f>'MA Výkon'!AI99+'MA Hodiny'!AI99+'MA Vozidlo'!AI99+'MA Fixní'!AI99</f>
        <v>0</v>
      </c>
      <c r="AJ99" s="103">
        <f>'MA Výkon'!AJ99+'MA Hodiny'!AJ99+'MA Vozidlo'!AJ99+'MA Fixní'!AJ99</f>
        <v>0</v>
      </c>
      <c r="AK99" s="85">
        <f>'MA Výkon'!AK99+'MA Hodiny'!AK99+'MA Vozidlo'!AK99+'MA Fixní'!AK99</f>
        <v>0</v>
      </c>
      <c r="AL99" s="24">
        <f t="shared" si="103"/>
        <v>0</v>
      </c>
      <c r="AM99" s="129">
        <f t="shared" si="101"/>
        <v>0</v>
      </c>
      <c r="AN99" s="888">
        <f t="shared" si="102"/>
        <v>0</v>
      </c>
      <c r="AO99" s="888">
        <f t="shared" ref="AO99" si="115">AO15</f>
        <v>0</v>
      </c>
      <c r="AP99" s="888">
        <f t="shared" si="102"/>
        <v>0</v>
      </c>
      <c r="AQ99" s="889">
        <f t="shared" si="102"/>
        <v>1</v>
      </c>
    </row>
    <row r="100" spans="1:43" x14ac:dyDescent="0.3">
      <c r="A100" s="4" t="str">
        <f t="shared" si="100"/>
        <v/>
      </c>
      <c r="B100" s="45" t="str">
        <f t="shared" si="100"/>
        <v/>
      </c>
      <c r="C100" s="64" t="str">
        <f t="shared" si="100"/>
        <v>8.2</v>
      </c>
      <c r="D100" s="65" t="str">
        <f t="shared" si="100"/>
        <v>Strojvedoucí</v>
      </c>
      <c r="E100" s="84">
        <f>'MA Výkon'!E100+'MA Hodiny'!E100+'MA Vozidlo'!E100+'MA Fixní'!E100</f>
        <v>0</v>
      </c>
      <c r="F100" s="103">
        <f>'MA Výkon'!F100+'MA Hodiny'!F100+'MA Vozidlo'!F100+'MA Fixní'!F100</f>
        <v>0</v>
      </c>
      <c r="G100" s="103">
        <f>'MA Výkon'!G100+'MA Hodiny'!G100+'MA Vozidlo'!G100+'MA Fixní'!G100</f>
        <v>0</v>
      </c>
      <c r="H100" s="103">
        <f>'MA Výkon'!H100+'MA Hodiny'!H100+'MA Vozidlo'!H100+'MA Fixní'!H100</f>
        <v>0</v>
      </c>
      <c r="I100" s="103">
        <f>'MA Výkon'!I100+'MA Hodiny'!I100+'MA Vozidlo'!I100+'MA Fixní'!I100</f>
        <v>0</v>
      </c>
      <c r="J100" s="103">
        <f>'MA Výkon'!J100+'MA Hodiny'!J100+'MA Vozidlo'!J100+'MA Fixní'!J100</f>
        <v>0</v>
      </c>
      <c r="K100" s="103">
        <f>'MA Výkon'!K100+'MA Hodiny'!K100+'MA Vozidlo'!K100+'MA Fixní'!K100</f>
        <v>0</v>
      </c>
      <c r="L100" s="103">
        <f>'MA Výkon'!L100+'MA Hodiny'!L100+'MA Vozidlo'!L100+'MA Fixní'!L100</f>
        <v>0</v>
      </c>
      <c r="M100" s="103">
        <f>'MA Výkon'!M100+'MA Hodiny'!M100+'MA Vozidlo'!M100+'MA Fixní'!M100</f>
        <v>0</v>
      </c>
      <c r="N100" s="103">
        <f>'MA Výkon'!N100+'MA Hodiny'!N100+'MA Vozidlo'!N100+'MA Fixní'!N100</f>
        <v>0</v>
      </c>
      <c r="O100" s="103">
        <f>'MA Výkon'!O100+'MA Hodiny'!O100+'MA Vozidlo'!O100+'MA Fixní'!O100</f>
        <v>0</v>
      </c>
      <c r="P100" s="103">
        <f>'MA Výkon'!P100+'MA Hodiny'!P100+'MA Vozidlo'!P100+'MA Fixní'!P100</f>
        <v>0</v>
      </c>
      <c r="Q100" s="103">
        <f>'MA Výkon'!Q100+'MA Hodiny'!Q100+'MA Vozidlo'!Q100+'MA Fixní'!Q100</f>
        <v>0</v>
      </c>
      <c r="R100" s="103">
        <f>'MA Výkon'!R100+'MA Hodiny'!R100+'MA Vozidlo'!R100+'MA Fixní'!R100</f>
        <v>0</v>
      </c>
      <c r="S100" s="103">
        <f>'MA Výkon'!S100+'MA Hodiny'!S100+'MA Vozidlo'!S100+'MA Fixní'!S100</f>
        <v>0</v>
      </c>
      <c r="T100" s="103">
        <f>'MA Výkon'!T100+'MA Hodiny'!T100+'MA Vozidlo'!T100+'MA Fixní'!T100</f>
        <v>0</v>
      </c>
      <c r="U100" s="103">
        <f>'MA Výkon'!U100+'MA Hodiny'!U100+'MA Vozidlo'!U100+'MA Fixní'!U100</f>
        <v>0</v>
      </c>
      <c r="V100" s="103">
        <f>'MA Výkon'!V100+'MA Hodiny'!V100+'MA Vozidlo'!V100+'MA Fixní'!V100</f>
        <v>0</v>
      </c>
      <c r="W100" s="103">
        <f>'MA Výkon'!W100+'MA Hodiny'!W100+'MA Vozidlo'!W100+'MA Fixní'!W100</f>
        <v>0</v>
      </c>
      <c r="X100" s="103">
        <f>'MA Výkon'!X100+'MA Hodiny'!X100+'MA Vozidlo'!X100+'MA Fixní'!X100</f>
        <v>0</v>
      </c>
      <c r="Y100" s="103">
        <f>'MA Výkon'!Y100+'MA Hodiny'!Y100+'MA Vozidlo'!Y100+'MA Fixní'!Y100</f>
        <v>0</v>
      </c>
      <c r="Z100" s="103">
        <f>'MA Výkon'!Z100+'MA Hodiny'!Z100+'MA Vozidlo'!Z100+'MA Fixní'!Z100</f>
        <v>0</v>
      </c>
      <c r="AA100" s="103">
        <f>'MA Výkon'!AA100+'MA Hodiny'!AA100+'MA Vozidlo'!AA100+'MA Fixní'!AA100</f>
        <v>0</v>
      </c>
      <c r="AB100" s="103">
        <f>'MA Výkon'!AB100+'MA Hodiny'!AB100+'MA Vozidlo'!AB100+'MA Fixní'!AB100</f>
        <v>0</v>
      </c>
      <c r="AC100" s="103">
        <f>'MA Výkon'!AC100+'MA Hodiny'!AC100+'MA Vozidlo'!AC100+'MA Fixní'!AC100</f>
        <v>0</v>
      </c>
      <c r="AD100" s="103">
        <f>'MA Výkon'!AD100+'MA Hodiny'!AD100+'MA Vozidlo'!AD100+'MA Fixní'!AD100</f>
        <v>0</v>
      </c>
      <c r="AE100" s="103">
        <f>'MA Výkon'!AE100+'MA Hodiny'!AE100+'MA Vozidlo'!AE100+'MA Fixní'!AE100</f>
        <v>0</v>
      </c>
      <c r="AF100" s="103">
        <f>'MA Výkon'!AF100+'MA Hodiny'!AF100+'MA Vozidlo'!AF100+'MA Fixní'!AF100</f>
        <v>0</v>
      </c>
      <c r="AG100" s="103">
        <f>'MA Výkon'!AG100+'MA Hodiny'!AG100+'MA Vozidlo'!AG100+'MA Fixní'!AG100</f>
        <v>0</v>
      </c>
      <c r="AH100" s="103">
        <f>'MA Výkon'!AH100+'MA Hodiny'!AH100+'MA Vozidlo'!AH100+'MA Fixní'!AH100</f>
        <v>0</v>
      </c>
      <c r="AI100" s="103">
        <f>'MA Výkon'!AI100+'MA Hodiny'!AI100+'MA Vozidlo'!AI100+'MA Fixní'!AI100</f>
        <v>0</v>
      </c>
      <c r="AJ100" s="103">
        <f>'MA Výkon'!AJ100+'MA Hodiny'!AJ100+'MA Vozidlo'!AJ100+'MA Fixní'!AJ100</f>
        <v>0</v>
      </c>
      <c r="AK100" s="85">
        <f>'MA Výkon'!AK100+'MA Hodiny'!AK100+'MA Vozidlo'!AK100+'MA Fixní'!AK100</f>
        <v>0</v>
      </c>
      <c r="AL100" s="24">
        <f t="shared" si="103"/>
        <v>0</v>
      </c>
      <c r="AM100" s="129">
        <f t="shared" si="101"/>
        <v>0</v>
      </c>
      <c r="AN100" s="888">
        <f t="shared" si="102"/>
        <v>0</v>
      </c>
      <c r="AO100" s="888">
        <f t="shared" ref="AO100" si="116">AO16</f>
        <v>0</v>
      </c>
      <c r="AP100" s="888">
        <f t="shared" si="102"/>
        <v>0</v>
      </c>
      <c r="AQ100" s="889">
        <f t="shared" si="102"/>
        <v>1</v>
      </c>
    </row>
    <row r="101" spans="1:43" x14ac:dyDescent="0.3">
      <c r="A101" s="4" t="str">
        <f t="shared" si="100"/>
        <v/>
      </c>
      <c r="B101" s="45" t="str">
        <f t="shared" si="100"/>
        <v/>
      </c>
      <c r="C101" s="64" t="str">
        <f t="shared" si="100"/>
        <v>8.3</v>
      </c>
      <c r="D101" s="65" t="str">
        <f t="shared" si="100"/>
        <v>Pokladní</v>
      </c>
      <c r="E101" s="84">
        <f>'MA Výkon'!E101+'MA Hodiny'!E101+'MA Vozidlo'!E101+'MA Fixní'!E101</f>
        <v>0</v>
      </c>
      <c r="F101" s="103">
        <f>'MA Výkon'!F101+'MA Hodiny'!F101+'MA Vozidlo'!F101+'MA Fixní'!F101</f>
        <v>0</v>
      </c>
      <c r="G101" s="103">
        <f>'MA Výkon'!G101+'MA Hodiny'!G101+'MA Vozidlo'!G101+'MA Fixní'!G101</f>
        <v>0</v>
      </c>
      <c r="H101" s="103">
        <f>'MA Výkon'!H101+'MA Hodiny'!H101+'MA Vozidlo'!H101+'MA Fixní'!H101</f>
        <v>0</v>
      </c>
      <c r="I101" s="103">
        <f>'MA Výkon'!I101+'MA Hodiny'!I101+'MA Vozidlo'!I101+'MA Fixní'!I101</f>
        <v>0</v>
      </c>
      <c r="J101" s="103">
        <f>'MA Výkon'!J101+'MA Hodiny'!J101+'MA Vozidlo'!J101+'MA Fixní'!J101</f>
        <v>0</v>
      </c>
      <c r="K101" s="103">
        <f>'MA Výkon'!K101+'MA Hodiny'!K101+'MA Vozidlo'!K101+'MA Fixní'!K101</f>
        <v>0</v>
      </c>
      <c r="L101" s="103">
        <f>'MA Výkon'!L101+'MA Hodiny'!L101+'MA Vozidlo'!L101+'MA Fixní'!L101</f>
        <v>0</v>
      </c>
      <c r="M101" s="103">
        <f>'MA Výkon'!M101+'MA Hodiny'!M101+'MA Vozidlo'!M101+'MA Fixní'!M101</f>
        <v>0</v>
      </c>
      <c r="N101" s="103">
        <f>'MA Výkon'!N101+'MA Hodiny'!N101+'MA Vozidlo'!N101+'MA Fixní'!N101</f>
        <v>0</v>
      </c>
      <c r="O101" s="103">
        <f>'MA Výkon'!O101+'MA Hodiny'!O101+'MA Vozidlo'!O101+'MA Fixní'!O101</f>
        <v>0</v>
      </c>
      <c r="P101" s="103">
        <f>'MA Výkon'!P101+'MA Hodiny'!P101+'MA Vozidlo'!P101+'MA Fixní'!P101</f>
        <v>0</v>
      </c>
      <c r="Q101" s="103">
        <f>'MA Výkon'!Q101+'MA Hodiny'!Q101+'MA Vozidlo'!Q101+'MA Fixní'!Q101</f>
        <v>0</v>
      </c>
      <c r="R101" s="103">
        <f>'MA Výkon'!R101+'MA Hodiny'!R101+'MA Vozidlo'!R101+'MA Fixní'!R101</f>
        <v>0</v>
      </c>
      <c r="S101" s="103">
        <f>'MA Výkon'!S101+'MA Hodiny'!S101+'MA Vozidlo'!S101+'MA Fixní'!S101</f>
        <v>0</v>
      </c>
      <c r="T101" s="103">
        <f>'MA Výkon'!T101+'MA Hodiny'!T101+'MA Vozidlo'!T101+'MA Fixní'!T101</f>
        <v>0</v>
      </c>
      <c r="U101" s="103">
        <f>'MA Výkon'!U101+'MA Hodiny'!U101+'MA Vozidlo'!U101+'MA Fixní'!U101</f>
        <v>0</v>
      </c>
      <c r="V101" s="103">
        <f>'MA Výkon'!V101+'MA Hodiny'!V101+'MA Vozidlo'!V101+'MA Fixní'!V101</f>
        <v>0</v>
      </c>
      <c r="W101" s="103">
        <f>'MA Výkon'!W101+'MA Hodiny'!W101+'MA Vozidlo'!W101+'MA Fixní'!W101</f>
        <v>0</v>
      </c>
      <c r="X101" s="103">
        <f>'MA Výkon'!X101+'MA Hodiny'!X101+'MA Vozidlo'!X101+'MA Fixní'!X101</f>
        <v>0</v>
      </c>
      <c r="Y101" s="103">
        <f>'MA Výkon'!Y101+'MA Hodiny'!Y101+'MA Vozidlo'!Y101+'MA Fixní'!Y101</f>
        <v>0</v>
      </c>
      <c r="Z101" s="103">
        <f>'MA Výkon'!Z101+'MA Hodiny'!Z101+'MA Vozidlo'!Z101+'MA Fixní'!Z101</f>
        <v>0</v>
      </c>
      <c r="AA101" s="103">
        <f>'MA Výkon'!AA101+'MA Hodiny'!AA101+'MA Vozidlo'!AA101+'MA Fixní'!AA101</f>
        <v>0</v>
      </c>
      <c r="AB101" s="103">
        <f>'MA Výkon'!AB101+'MA Hodiny'!AB101+'MA Vozidlo'!AB101+'MA Fixní'!AB101</f>
        <v>0</v>
      </c>
      <c r="AC101" s="103">
        <f>'MA Výkon'!AC101+'MA Hodiny'!AC101+'MA Vozidlo'!AC101+'MA Fixní'!AC101</f>
        <v>0</v>
      </c>
      <c r="AD101" s="103">
        <f>'MA Výkon'!AD101+'MA Hodiny'!AD101+'MA Vozidlo'!AD101+'MA Fixní'!AD101</f>
        <v>0</v>
      </c>
      <c r="AE101" s="103">
        <f>'MA Výkon'!AE101+'MA Hodiny'!AE101+'MA Vozidlo'!AE101+'MA Fixní'!AE101</f>
        <v>0</v>
      </c>
      <c r="AF101" s="103">
        <f>'MA Výkon'!AF101+'MA Hodiny'!AF101+'MA Vozidlo'!AF101+'MA Fixní'!AF101</f>
        <v>0</v>
      </c>
      <c r="AG101" s="103">
        <f>'MA Výkon'!AG101+'MA Hodiny'!AG101+'MA Vozidlo'!AG101+'MA Fixní'!AG101</f>
        <v>0</v>
      </c>
      <c r="AH101" s="103">
        <f>'MA Výkon'!AH101+'MA Hodiny'!AH101+'MA Vozidlo'!AH101+'MA Fixní'!AH101</f>
        <v>0</v>
      </c>
      <c r="AI101" s="103">
        <f>'MA Výkon'!AI101+'MA Hodiny'!AI101+'MA Vozidlo'!AI101+'MA Fixní'!AI101</f>
        <v>0</v>
      </c>
      <c r="AJ101" s="103">
        <f>'MA Výkon'!AJ101+'MA Hodiny'!AJ101+'MA Vozidlo'!AJ101+'MA Fixní'!AJ101</f>
        <v>0</v>
      </c>
      <c r="AK101" s="85">
        <f>'MA Výkon'!AK101+'MA Hodiny'!AK101+'MA Vozidlo'!AK101+'MA Fixní'!AK101</f>
        <v>0</v>
      </c>
      <c r="AL101" s="24">
        <f t="shared" si="103"/>
        <v>0</v>
      </c>
      <c r="AM101" s="129">
        <f t="shared" si="101"/>
        <v>0</v>
      </c>
      <c r="AN101" s="888">
        <f t="shared" si="102"/>
        <v>0</v>
      </c>
      <c r="AO101" s="888">
        <f t="shared" ref="AO101" si="117">AO17</f>
        <v>0</v>
      </c>
      <c r="AP101" s="888">
        <f t="shared" si="102"/>
        <v>0</v>
      </c>
      <c r="AQ101" s="889">
        <f t="shared" si="102"/>
        <v>1</v>
      </c>
    </row>
    <row r="102" spans="1:43" x14ac:dyDescent="0.3">
      <c r="A102" s="4" t="str">
        <f t="shared" si="100"/>
        <v/>
      </c>
      <c r="B102" s="45" t="str">
        <f t="shared" si="100"/>
        <v/>
      </c>
      <c r="C102" s="64" t="str">
        <f t="shared" si="100"/>
        <v>8.4</v>
      </c>
      <c r="D102" s="65" t="str">
        <f t="shared" si="100"/>
        <v>Ostatní zaměstnanci</v>
      </c>
      <c r="E102" s="84">
        <f>'MA Výkon'!E102+'MA Hodiny'!E102+'MA Vozidlo'!E102+'MA Fixní'!E102</f>
        <v>0</v>
      </c>
      <c r="F102" s="103">
        <f>'MA Výkon'!F102+'MA Hodiny'!F102+'MA Vozidlo'!F102+'MA Fixní'!F102</f>
        <v>0</v>
      </c>
      <c r="G102" s="103">
        <f>'MA Výkon'!G102+'MA Hodiny'!G102+'MA Vozidlo'!G102+'MA Fixní'!G102</f>
        <v>0</v>
      </c>
      <c r="H102" s="103">
        <f>'MA Výkon'!H102+'MA Hodiny'!H102+'MA Vozidlo'!H102+'MA Fixní'!H102</f>
        <v>0</v>
      </c>
      <c r="I102" s="103">
        <f>'MA Výkon'!I102+'MA Hodiny'!I102+'MA Vozidlo'!I102+'MA Fixní'!I102</f>
        <v>0</v>
      </c>
      <c r="J102" s="103">
        <f>'MA Výkon'!J102+'MA Hodiny'!J102+'MA Vozidlo'!J102+'MA Fixní'!J102</f>
        <v>0</v>
      </c>
      <c r="K102" s="103">
        <f>'MA Výkon'!K102+'MA Hodiny'!K102+'MA Vozidlo'!K102+'MA Fixní'!K102</f>
        <v>0</v>
      </c>
      <c r="L102" s="103">
        <f>'MA Výkon'!L102+'MA Hodiny'!L102+'MA Vozidlo'!L102+'MA Fixní'!L102</f>
        <v>0</v>
      </c>
      <c r="M102" s="103">
        <f>'MA Výkon'!M102+'MA Hodiny'!M102+'MA Vozidlo'!M102+'MA Fixní'!M102</f>
        <v>0</v>
      </c>
      <c r="N102" s="103">
        <f>'MA Výkon'!N102+'MA Hodiny'!N102+'MA Vozidlo'!N102+'MA Fixní'!N102</f>
        <v>0</v>
      </c>
      <c r="O102" s="103">
        <f>'MA Výkon'!O102+'MA Hodiny'!O102+'MA Vozidlo'!O102+'MA Fixní'!O102</f>
        <v>0</v>
      </c>
      <c r="P102" s="103">
        <f>'MA Výkon'!P102+'MA Hodiny'!P102+'MA Vozidlo'!P102+'MA Fixní'!P102</f>
        <v>0</v>
      </c>
      <c r="Q102" s="103">
        <f>'MA Výkon'!Q102+'MA Hodiny'!Q102+'MA Vozidlo'!Q102+'MA Fixní'!Q102</f>
        <v>0</v>
      </c>
      <c r="R102" s="103">
        <f>'MA Výkon'!R102+'MA Hodiny'!R102+'MA Vozidlo'!R102+'MA Fixní'!R102</f>
        <v>0</v>
      </c>
      <c r="S102" s="103">
        <f>'MA Výkon'!S102+'MA Hodiny'!S102+'MA Vozidlo'!S102+'MA Fixní'!S102</f>
        <v>0</v>
      </c>
      <c r="T102" s="103">
        <f>'MA Výkon'!T102+'MA Hodiny'!T102+'MA Vozidlo'!T102+'MA Fixní'!T102</f>
        <v>0</v>
      </c>
      <c r="U102" s="103">
        <f>'MA Výkon'!U102+'MA Hodiny'!U102+'MA Vozidlo'!U102+'MA Fixní'!U102</f>
        <v>0</v>
      </c>
      <c r="V102" s="103">
        <f>'MA Výkon'!V102+'MA Hodiny'!V102+'MA Vozidlo'!V102+'MA Fixní'!V102</f>
        <v>0</v>
      </c>
      <c r="W102" s="103">
        <f>'MA Výkon'!W102+'MA Hodiny'!W102+'MA Vozidlo'!W102+'MA Fixní'!W102</f>
        <v>0</v>
      </c>
      <c r="X102" s="103">
        <f>'MA Výkon'!X102+'MA Hodiny'!X102+'MA Vozidlo'!X102+'MA Fixní'!X102</f>
        <v>0</v>
      </c>
      <c r="Y102" s="103">
        <f>'MA Výkon'!Y102+'MA Hodiny'!Y102+'MA Vozidlo'!Y102+'MA Fixní'!Y102</f>
        <v>0</v>
      </c>
      <c r="Z102" s="103">
        <f>'MA Výkon'!Z102+'MA Hodiny'!Z102+'MA Vozidlo'!Z102+'MA Fixní'!Z102</f>
        <v>0</v>
      </c>
      <c r="AA102" s="103">
        <f>'MA Výkon'!AA102+'MA Hodiny'!AA102+'MA Vozidlo'!AA102+'MA Fixní'!AA102</f>
        <v>0</v>
      </c>
      <c r="AB102" s="103">
        <f>'MA Výkon'!AB102+'MA Hodiny'!AB102+'MA Vozidlo'!AB102+'MA Fixní'!AB102</f>
        <v>0</v>
      </c>
      <c r="AC102" s="103">
        <f>'MA Výkon'!AC102+'MA Hodiny'!AC102+'MA Vozidlo'!AC102+'MA Fixní'!AC102</f>
        <v>0</v>
      </c>
      <c r="AD102" s="103">
        <f>'MA Výkon'!AD102+'MA Hodiny'!AD102+'MA Vozidlo'!AD102+'MA Fixní'!AD102</f>
        <v>0</v>
      </c>
      <c r="AE102" s="103">
        <f>'MA Výkon'!AE102+'MA Hodiny'!AE102+'MA Vozidlo'!AE102+'MA Fixní'!AE102</f>
        <v>0</v>
      </c>
      <c r="AF102" s="103">
        <f>'MA Výkon'!AF102+'MA Hodiny'!AF102+'MA Vozidlo'!AF102+'MA Fixní'!AF102</f>
        <v>0</v>
      </c>
      <c r="AG102" s="103">
        <f>'MA Výkon'!AG102+'MA Hodiny'!AG102+'MA Vozidlo'!AG102+'MA Fixní'!AG102</f>
        <v>0</v>
      </c>
      <c r="AH102" s="103">
        <f>'MA Výkon'!AH102+'MA Hodiny'!AH102+'MA Vozidlo'!AH102+'MA Fixní'!AH102</f>
        <v>0</v>
      </c>
      <c r="AI102" s="103">
        <f>'MA Výkon'!AI102+'MA Hodiny'!AI102+'MA Vozidlo'!AI102+'MA Fixní'!AI102</f>
        <v>0</v>
      </c>
      <c r="AJ102" s="103">
        <f>'MA Výkon'!AJ102+'MA Hodiny'!AJ102+'MA Vozidlo'!AJ102+'MA Fixní'!AJ102</f>
        <v>0</v>
      </c>
      <c r="AK102" s="85">
        <f>'MA Výkon'!AK102+'MA Hodiny'!AK102+'MA Vozidlo'!AK102+'MA Fixní'!AK102</f>
        <v>0</v>
      </c>
      <c r="AL102" s="24">
        <f t="shared" si="103"/>
        <v>0</v>
      </c>
      <c r="AM102" s="129">
        <f t="shared" si="101"/>
        <v>0</v>
      </c>
      <c r="AN102" s="888">
        <f t="shared" si="102"/>
        <v>0</v>
      </c>
      <c r="AO102" s="888">
        <f t="shared" ref="AO102" si="118">AO18</f>
        <v>0</v>
      </c>
      <c r="AP102" s="888">
        <f t="shared" si="102"/>
        <v>0</v>
      </c>
      <c r="AQ102" s="889">
        <f t="shared" si="102"/>
        <v>1</v>
      </c>
    </row>
    <row r="103" spans="1:43" x14ac:dyDescent="0.3">
      <c r="A103" s="4">
        <f t="shared" si="100"/>
        <v>9</v>
      </c>
      <c r="B103" s="45" t="str">
        <f t="shared" si="100"/>
        <v>Cestovné</v>
      </c>
      <c r="C103" s="64" t="str">
        <f t="shared" si="100"/>
        <v/>
      </c>
      <c r="D103" s="65" t="str">
        <f t="shared" si="100"/>
        <v/>
      </c>
      <c r="E103" s="84">
        <f>'MA Výkon'!E103+'MA Hodiny'!E103+'MA Vozidlo'!E103+'MA Fixní'!E103</f>
        <v>0</v>
      </c>
      <c r="F103" s="103">
        <f>'MA Výkon'!F103+'MA Hodiny'!F103+'MA Vozidlo'!F103+'MA Fixní'!F103</f>
        <v>0</v>
      </c>
      <c r="G103" s="103">
        <f>'MA Výkon'!G103+'MA Hodiny'!G103+'MA Vozidlo'!G103+'MA Fixní'!G103</f>
        <v>0</v>
      </c>
      <c r="H103" s="103">
        <f>'MA Výkon'!H103+'MA Hodiny'!H103+'MA Vozidlo'!H103+'MA Fixní'!H103</f>
        <v>0</v>
      </c>
      <c r="I103" s="103">
        <f>'MA Výkon'!I103+'MA Hodiny'!I103+'MA Vozidlo'!I103+'MA Fixní'!I103</f>
        <v>0</v>
      </c>
      <c r="J103" s="103">
        <f>'MA Výkon'!J103+'MA Hodiny'!J103+'MA Vozidlo'!J103+'MA Fixní'!J103</f>
        <v>0</v>
      </c>
      <c r="K103" s="103">
        <f>'MA Výkon'!K103+'MA Hodiny'!K103+'MA Vozidlo'!K103+'MA Fixní'!K103</f>
        <v>0</v>
      </c>
      <c r="L103" s="103">
        <f>'MA Výkon'!L103+'MA Hodiny'!L103+'MA Vozidlo'!L103+'MA Fixní'!L103</f>
        <v>0</v>
      </c>
      <c r="M103" s="103">
        <f>'MA Výkon'!M103+'MA Hodiny'!M103+'MA Vozidlo'!M103+'MA Fixní'!M103</f>
        <v>0</v>
      </c>
      <c r="N103" s="103">
        <f>'MA Výkon'!N103+'MA Hodiny'!N103+'MA Vozidlo'!N103+'MA Fixní'!N103</f>
        <v>0</v>
      </c>
      <c r="O103" s="103">
        <f>'MA Výkon'!O103+'MA Hodiny'!O103+'MA Vozidlo'!O103+'MA Fixní'!O103</f>
        <v>0</v>
      </c>
      <c r="P103" s="103">
        <f>'MA Výkon'!P103+'MA Hodiny'!P103+'MA Vozidlo'!P103+'MA Fixní'!P103</f>
        <v>0</v>
      </c>
      <c r="Q103" s="103">
        <f>'MA Výkon'!Q103+'MA Hodiny'!Q103+'MA Vozidlo'!Q103+'MA Fixní'!Q103</f>
        <v>0</v>
      </c>
      <c r="R103" s="103">
        <f>'MA Výkon'!R103+'MA Hodiny'!R103+'MA Vozidlo'!R103+'MA Fixní'!R103</f>
        <v>0</v>
      </c>
      <c r="S103" s="103">
        <f>'MA Výkon'!S103+'MA Hodiny'!S103+'MA Vozidlo'!S103+'MA Fixní'!S103</f>
        <v>0</v>
      </c>
      <c r="T103" s="103">
        <f>'MA Výkon'!T103+'MA Hodiny'!T103+'MA Vozidlo'!T103+'MA Fixní'!T103</f>
        <v>0</v>
      </c>
      <c r="U103" s="103">
        <f>'MA Výkon'!U103+'MA Hodiny'!U103+'MA Vozidlo'!U103+'MA Fixní'!U103</f>
        <v>0</v>
      </c>
      <c r="V103" s="103">
        <f>'MA Výkon'!V103+'MA Hodiny'!V103+'MA Vozidlo'!V103+'MA Fixní'!V103</f>
        <v>0</v>
      </c>
      <c r="W103" s="103">
        <f>'MA Výkon'!W103+'MA Hodiny'!W103+'MA Vozidlo'!W103+'MA Fixní'!W103</f>
        <v>0</v>
      </c>
      <c r="X103" s="103">
        <f>'MA Výkon'!X103+'MA Hodiny'!X103+'MA Vozidlo'!X103+'MA Fixní'!X103</f>
        <v>0</v>
      </c>
      <c r="Y103" s="103">
        <f>'MA Výkon'!Y103+'MA Hodiny'!Y103+'MA Vozidlo'!Y103+'MA Fixní'!Y103</f>
        <v>0</v>
      </c>
      <c r="Z103" s="103">
        <f>'MA Výkon'!Z103+'MA Hodiny'!Z103+'MA Vozidlo'!Z103+'MA Fixní'!Z103</f>
        <v>0</v>
      </c>
      <c r="AA103" s="103">
        <f>'MA Výkon'!AA103+'MA Hodiny'!AA103+'MA Vozidlo'!AA103+'MA Fixní'!AA103</f>
        <v>0</v>
      </c>
      <c r="AB103" s="103">
        <f>'MA Výkon'!AB103+'MA Hodiny'!AB103+'MA Vozidlo'!AB103+'MA Fixní'!AB103</f>
        <v>0</v>
      </c>
      <c r="AC103" s="103">
        <f>'MA Výkon'!AC103+'MA Hodiny'!AC103+'MA Vozidlo'!AC103+'MA Fixní'!AC103</f>
        <v>0</v>
      </c>
      <c r="AD103" s="103">
        <f>'MA Výkon'!AD103+'MA Hodiny'!AD103+'MA Vozidlo'!AD103+'MA Fixní'!AD103</f>
        <v>0</v>
      </c>
      <c r="AE103" s="103">
        <f>'MA Výkon'!AE103+'MA Hodiny'!AE103+'MA Vozidlo'!AE103+'MA Fixní'!AE103</f>
        <v>0</v>
      </c>
      <c r="AF103" s="103">
        <f>'MA Výkon'!AF103+'MA Hodiny'!AF103+'MA Vozidlo'!AF103+'MA Fixní'!AF103</f>
        <v>0</v>
      </c>
      <c r="AG103" s="103">
        <f>'MA Výkon'!AG103+'MA Hodiny'!AG103+'MA Vozidlo'!AG103+'MA Fixní'!AG103</f>
        <v>0</v>
      </c>
      <c r="AH103" s="103">
        <f>'MA Výkon'!AH103+'MA Hodiny'!AH103+'MA Vozidlo'!AH103+'MA Fixní'!AH103</f>
        <v>0</v>
      </c>
      <c r="AI103" s="103">
        <f>'MA Výkon'!AI103+'MA Hodiny'!AI103+'MA Vozidlo'!AI103+'MA Fixní'!AI103</f>
        <v>0</v>
      </c>
      <c r="AJ103" s="103">
        <f>'MA Výkon'!AJ103+'MA Hodiny'!AJ103+'MA Vozidlo'!AJ103+'MA Fixní'!AJ103</f>
        <v>0</v>
      </c>
      <c r="AK103" s="85">
        <f>'MA Výkon'!AK103+'MA Hodiny'!AK103+'MA Vozidlo'!AK103+'MA Fixní'!AK103</f>
        <v>0</v>
      </c>
      <c r="AL103" s="24">
        <f t="shared" si="103"/>
        <v>0</v>
      </c>
      <c r="AM103" s="129">
        <f t="shared" si="101"/>
        <v>0</v>
      </c>
      <c r="AN103" s="888">
        <f t="shared" si="102"/>
        <v>0</v>
      </c>
      <c r="AO103" s="888">
        <f t="shared" ref="AO103" si="119">AO19</f>
        <v>0</v>
      </c>
      <c r="AP103" s="888">
        <f t="shared" si="102"/>
        <v>0</v>
      </c>
      <c r="AQ103" s="889">
        <f t="shared" si="102"/>
        <v>1</v>
      </c>
    </row>
    <row r="104" spans="1:43" x14ac:dyDescent="0.3">
      <c r="A104" s="4">
        <f t="shared" si="100"/>
        <v>10</v>
      </c>
      <c r="B104" s="45" t="str">
        <f t="shared" si="100"/>
        <v>Úhrada za použití dopravní cesty</v>
      </c>
      <c r="C104" s="64" t="str">
        <f t="shared" si="100"/>
        <v/>
      </c>
      <c r="D104" s="65" t="str">
        <f t="shared" si="100"/>
        <v/>
      </c>
      <c r="E104" s="84">
        <f>'MA Výkon'!E104+'MA Hodiny'!E104+'MA Vozidlo'!E104+'MA Fixní'!E104</f>
        <v>0</v>
      </c>
      <c r="F104" s="103">
        <f>'MA Výkon'!F104+'MA Hodiny'!F104+'MA Vozidlo'!F104+'MA Fixní'!F104</f>
        <v>0</v>
      </c>
      <c r="G104" s="103">
        <f>'MA Výkon'!G104+'MA Hodiny'!G104+'MA Vozidlo'!G104+'MA Fixní'!G104</f>
        <v>0</v>
      </c>
      <c r="H104" s="103">
        <f>'MA Výkon'!H104+'MA Hodiny'!H104+'MA Vozidlo'!H104+'MA Fixní'!H104</f>
        <v>0</v>
      </c>
      <c r="I104" s="103">
        <f>'MA Výkon'!I104+'MA Hodiny'!I104+'MA Vozidlo'!I104+'MA Fixní'!I104</f>
        <v>0</v>
      </c>
      <c r="J104" s="103">
        <f>'MA Výkon'!J104+'MA Hodiny'!J104+'MA Vozidlo'!J104+'MA Fixní'!J104</f>
        <v>0</v>
      </c>
      <c r="K104" s="103">
        <f>'MA Výkon'!K104+'MA Hodiny'!K104+'MA Vozidlo'!K104+'MA Fixní'!K104</f>
        <v>0</v>
      </c>
      <c r="L104" s="103">
        <f>'MA Výkon'!L104+'MA Hodiny'!L104+'MA Vozidlo'!L104+'MA Fixní'!L104</f>
        <v>0</v>
      </c>
      <c r="M104" s="103">
        <f>'MA Výkon'!M104+'MA Hodiny'!M104+'MA Vozidlo'!M104+'MA Fixní'!M104</f>
        <v>0</v>
      </c>
      <c r="N104" s="103">
        <f>'MA Výkon'!N104+'MA Hodiny'!N104+'MA Vozidlo'!N104+'MA Fixní'!N104</f>
        <v>0</v>
      </c>
      <c r="O104" s="103">
        <f>'MA Výkon'!O104+'MA Hodiny'!O104+'MA Vozidlo'!O104+'MA Fixní'!O104</f>
        <v>0</v>
      </c>
      <c r="P104" s="103">
        <f>'MA Výkon'!P104+'MA Hodiny'!P104+'MA Vozidlo'!P104+'MA Fixní'!P104</f>
        <v>0</v>
      </c>
      <c r="Q104" s="103">
        <f>'MA Výkon'!Q104+'MA Hodiny'!Q104+'MA Vozidlo'!Q104+'MA Fixní'!Q104</f>
        <v>0</v>
      </c>
      <c r="R104" s="103">
        <f>'MA Výkon'!R104+'MA Hodiny'!R104+'MA Vozidlo'!R104+'MA Fixní'!R104</f>
        <v>0</v>
      </c>
      <c r="S104" s="103">
        <f>'MA Výkon'!S104+'MA Hodiny'!S104+'MA Vozidlo'!S104+'MA Fixní'!S104</f>
        <v>0</v>
      </c>
      <c r="T104" s="103">
        <f>'MA Výkon'!T104+'MA Hodiny'!T104+'MA Vozidlo'!T104+'MA Fixní'!T104</f>
        <v>0</v>
      </c>
      <c r="U104" s="103">
        <f>'MA Výkon'!U104+'MA Hodiny'!U104+'MA Vozidlo'!U104+'MA Fixní'!U104</f>
        <v>0</v>
      </c>
      <c r="V104" s="103">
        <f>'MA Výkon'!V104+'MA Hodiny'!V104+'MA Vozidlo'!V104+'MA Fixní'!V104</f>
        <v>0</v>
      </c>
      <c r="W104" s="103">
        <f>'MA Výkon'!W104+'MA Hodiny'!W104+'MA Vozidlo'!W104+'MA Fixní'!W104</f>
        <v>0</v>
      </c>
      <c r="X104" s="103">
        <f>'MA Výkon'!X104+'MA Hodiny'!X104+'MA Vozidlo'!X104+'MA Fixní'!X104</f>
        <v>0</v>
      </c>
      <c r="Y104" s="103">
        <f>'MA Výkon'!Y104+'MA Hodiny'!Y104+'MA Vozidlo'!Y104+'MA Fixní'!Y104</f>
        <v>0</v>
      </c>
      <c r="Z104" s="103">
        <f>'MA Výkon'!Z104+'MA Hodiny'!Z104+'MA Vozidlo'!Z104+'MA Fixní'!Z104</f>
        <v>0</v>
      </c>
      <c r="AA104" s="103">
        <f>'MA Výkon'!AA104+'MA Hodiny'!AA104+'MA Vozidlo'!AA104+'MA Fixní'!AA104</f>
        <v>0</v>
      </c>
      <c r="AB104" s="103">
        <f>'MA Výkon'!AB104+'MA Hodiny'!AB104+'MA Vozidlo'!AB104+'MA Fixní'!AB104</f>
        <v>0</v>
      </c>
      <c r="AC104" s="103">
        <f>'MA Výkon'!AC104+'MA Hodiny'!AC104+'MA Vozidlo'!AC104+'MA Fixní'!AC104</f>
        <v>0</v>
      </c>
      <c r="AD104" s="103">
        <f>'MA Výkon'!AD104+'MA Hodiny'!AD104+'MA Vozidlo'!AD104+'MA Fixní'!AD104</f>
        <v>0</v>
      </c>
      <c r="AE104" s="103">
        <f>'MA Výkon'!AE104+'MA Hodiny'!AE104+'MA Vozidlo'!AE104+'MA Fixní'!AE104</f>
        <v>0</v>
      </c>
      <c r="AF104" s="103">
        <f>'MA Výkon'!AF104+'MA Hodiny'!AF104+'MA Vozidlo'!AF104+'MA Fixní'!AF104</f>
        <v>0</v>
      </c>
      <c r="AG104" s="103">
        <f>'MA Výkon'!AG104+'MA Hodiny'!AG104+'MA Vozidlo'!AG104+'MA Fixní'!AG104</f>
        <v>0</v>
      </c>
      <c r="AH104" s="103">
        <f>'MA Výkon'!AH104+'MA Hodiny'!AH104+'MA Vozidlo'!AH104+'MA Fixní'!AH104</f>
        <v>0</v>
      </c>
      <c r="AI104" s="103">
        <f>'MA Výkon'!AI104+'MA Hodiny'!AI104+'MA Vozidlo'!AI104+'MA Fixní'!AI104</f>
        <v>0</v>
      </c>
      <c r="AJ104" s="103">
        <f>'MA Výkon'!AJ104+'MA Hodiny'!AJ104+'MA Vozidlo'!AJ104+'MA Fixní'!AJ104</f>
        <v>0</v>
      </c>
      <c r="AK104" s="85">
        <f>'MA Výkon'!AK104+'MA Hodiny'!AK104+'MA Vozidlo'!AK104+'MA Fixní'!AK104</f>
        <v>0</v>
      </c>
      <c r="AL104" s="24">
        <f t="shared" si="103"/>
        <v>0</v>
      </c>
      <c r="AM104" s="129">
        <f t="shared" si="101"/>
        <v>0</v>
      </c>
      <c r="AN104" s="888">
        <f t="shared" si="102"/>
        <v>1</v>
      </c>
      <c r="AO104" s="888">
        <f t="shared" ref="AO104" si="120">AO20</f>
        <v>0</v>
      </c>
      <c r="AP104" s="888">
        <f t="shared" si="102"/>
        <v>0</v>
      </c>
      <c r="AQ104" s="889">
        <f t="shared" si="102"/>
        <v>0</v>
      </c>
    </row>
    <row r="105" spans="1:43" x14ac:dyDescent="0.3">
      <c r="A105" s="4">
        <f t="shared" si="100"/>
        <v>11</v>
      </c>
      <c r="B105" s="45" t="str">
        <f t="shared" si="100"/>
        <v>Úhrada za použití ostatní infrastruktury</v>
      </c>
      <c r="C105" s="64" t="str">
        <f t="shared" si="100"/>
        <v/>
      </c>
      <c r="D105" s="65" t="str">
        <f t="shared" si="100"/>
        <v/>
      </c>
      <c r="E105" s="84">
        <f>'MA Výkon'!E105+'MA Hodiny'!E105+'MA Vozidlo'!E105+'MA Fixní'!E105</f>
        <v>0</v>
      </c>
      <c r="F105" s="103">
        <f>'MA Výkon'!F105+'MA Hodiny'!F105+'MA Vozidlo'!F105+'MA Fixní'!F105</f>
        <v>0</v>
      </c>
      <c r="G105" s="103">
        <f>'MA Výkon'!G105+'MA Hodiny'!G105+'MA Vozidlo'!G105+'MA Fixní'!G105</f>
        <v>0</v>
      </c>
      <c r="H105" s="103">
        <f>'MA Výkon'!H105+'MA Hodiny'!H105+'MA Vozidlo'!H105+'MA Fixní'!H105</f>
        <v>0</v>
      </c>
      <c r="I105" s="103">
        <f>'MA Výkon'!I105+'MA Hodiny'!I105+'MA Vozidlo'!I105+'MA Fixní'!I105</f>
        <v>0</v>
      </c>
      <c r="J105" s="103">
        <f>'MA Výkon'!J105+'MA Hodiny'!J105+'MA Vozidlo'!J105+'MA Fixní'!J105</f>
        <v>0</v>
      </c>
      <c r="K105" s="103">
        <f>'MA Výkon'!K105+'MA Hodiny'!K105+'MA Vozidlo'!K105+'MA Fixní'!K105</f>
        <v>0</v>
      </c>
      <c r="L105" s="103">
        <f>'MA Výkon'!L105+'MA Hodiny'!L105+'MA Vozidlo'!L105+'MA Fixní'!L105</f>
        <v>0</v>
      </c>
      <c r="M105" s="103">
        <f>'MA Výkon'!M105+'MA Hodiny'!M105+'MA Vozidlo'!M105+'MA Fixní'!M105</f>
        <v>0</v>
      </c>
      <c r="N105" s="103">
        <f>'MA Výkon'!N105+'MA Hodiny'!N105+'MA Vozidlo'!N105+'MA Fixní'!N105</f>
        <v>0</v>
      </c>
      <c r="O105" s="103">
        <f>'MA Výkon'!O105+'MA Hodiny'!O105+'MA Vozidlo'!O105+'MA Fixní'!O105</f>
        <v>0</v>
      </c>
      <c r="P105" s="103">
        <f>'MA Výkon'!P105+'MA Hodiny'!P105+'MA Vozidlo'!P105+'MA Fixní'!P105</f>
        <v>0</v>
      </c>
      <c r="Q105" s="103">
        <f>'MA Výkon'!Q105+'MA Hodiny'!Q105+'MA Vozidlo'!Q105+'MA Fixní'!Q105</f>
        <v>0</v>
      </c>
      <c r="R105" s="103">
        <f>'MA Výkon'!R105+'MA Hodiny'!R105+'MA Vozidlo'!R105+'MA Fixní'!R105</f>
        <v>0</v>
      </c>
      <c r="S105" s="103">
        <f>'MA Výkon'!S105+'MA Hodiny'!S105+'MA Vozidlo'!S105+'MA Fixní'!S105</f>
        <v>0</v>
      </c>
      <c r="T105" s="103">
        <f>'MA Výkon'!T105+'MA Hodiny'!T105+'MA Vozidlo'!T105+'MA Fixní'!T105</f>
        <v>0</v>
      </c>
      <c r="U105" s="103">
        <f>'MA Výkon'!U105+'MA Hodiny'!U105+'MA Vozidlo'!U105+'MA Fixní'!U105</f>
        <v>0</v>
      </c>
      <c r="V105" s="103">
        <f>'MA Výkon'!V105+'MA Hodiny'!V105+'MA Vozidlo'!V105+'MA Fixní'!V105</f>
        <v>0</v>
      </c>
      <c r="W105" s="103">
        <f>'MA Výkon'!W105+'MA Hodiny'!W105+'MA Vozidlo'!W105+'MA Fixní'!W105</f>
        <v>0</v>
      </c>
      <c r="X105" s="103">
        <f>'MA Výkon'!X105+'MA Hodiny'!X105+'MA Vozidlo'!X105+'MA Fixní'!X105</f>
        <v>0</v>
      </c>
      <c r="Y105" s="103">
        <f>'MA Výkon'!Y105+'MA Hodiny'!Y105+'MA Vozidlo'!Y105+'MA Fixní'!Y105</f>
        <v>0</v>
      </c>
      <c r="Z105" s="103">
        <f>'MA Výkon'!Z105+'MA Hodiny'!Z105+'MA Vozidlo'!Z105+'MA Fixní'!Z105</f>
        <v>0</v>
      </c>
      <c r="AA105" s="103">
        <f>'MA Výkon'!AA105+'MA Hodiny'!AA105+'MA Vozidlo'!AA105+'MA Fixní'!AA105</f>
        <v>0</v>
      </c>
      <c r="AB105" s="103">
        <f>'MA Výkon'!AB105+'MA Hodiny'!AB105+'MA Vozidlo'!AB105+'MA Fixní'!AB105</f>
        <v>0</v>
      </c>
      <c r="AC105" s="103">
        <f>'MA Výkon'!AC105+'MA Hodiny'!AC105+'MA Vozidlo'!AC105+'MA Fixní'!AC105</f>
        <v>0</v>
      </c>
      <c r="AD105" s="103">
        <f>'MA Výkon'!AD105+'MA Hodiny'!AD105+'MA Vozidlo'!AD105+'MA Fixní'!AD105</f>
        <v>0</v>
      </c>
      <c r="AE105" s="103">
        <f>'MA Výkon'!AE105+'MA Hodiny'!AE105+'MA Vozidlo'!AE105+'MA Fixní'!AE105</f>
        <v>0</v>
      </c>
      <c r="AF105" s="103">
        <f>'MA Výkon'!AF105+'MA Hodiny'!AF105+'MA Vozidlo'!AF105+'MA Fixní'!AF105</f>
        <v>0</v>
      </c>
      <c r="AG105" s="103">
        <f>'MA Výkon'!AG105+'MA Hodiny'!AG105+'MA Vozidlo'!AG105+'MA Fixní'!AG105</f>
        <v>0</v>
      </c>
      <c r="AH105" s="103">
        <f>'MA Výkon'!AH105+'MA Hodiny'!AH105+'MA Vozidlo'!AH105+'MA Fixní'!AH105</f>
        <v>0</v>
      </c>
      <c r="AI105" s="103">
        <f>'MA Výkon'!AI105+'MA Hodiny'!AI105+'MA Vozidlo'!AI105+'MA Fixní'!AI105</f>
        <v>0</v>
      </c>
      <c r="AJ105" s="103">
        <f>'MA Výkon'!AJ105+'MA Hodiny'!AJ105+'MA Vozidlo'!AJ105+'MA Fixní'!AJ105</f>
        <v>0</v>
      </c>
      <c r="AK105" s="85">
        <f>'MA Výkon'!AK105+'MA Hodiny'!AK105+'MA Vozidlo'!AK105+'MA Fixní'!AK105</f>
        <v>0</v>
      </c>
      <c r="AL105" s="24">
        <f t="shared" si="103"/>
        <v>0</v>
      </c>
      <c r="AM105" s="129">
        <f t="shared" si="101"/>
        <v>0</v>
      </c>
      <c r="AN105" s="888">
        <f t="shared" si="102"/>
        <v>1</v>
      </c>
      <c r="AO105" s="888">
        <f t="shared" ref="AO105" si="121">AO21</f>
        <v>0</v>
      </c>
      <c r="AP105" s="888">
        <f t="shared" si="102"/>
        <v>0</v>
      </c>
      <c r="AQ105" s="889">
        <f t="shared" si="102"/>
        <v>0</v>
      </c>
    </row>
    <row r="106" spans="1:43" x14ac:dyDescent="0.3">
      <c r="A106" s="4">
        <f t="shared" si="100"/>
        <v>12</v>
      </c>
      <c r="B106" s="45" t="str">
        <f t="shared" si="100"/>
        <v>Ostatní přímé náklady</v>
      </c>
      <c r="C106" s="64" t="str">
        <f t="shared" si="100"/>
        <v>12.1</v>
      </c>
      <c r="D106" s="65" t="str">
        <f t="shared" si="100"/>
        <v>Finanční náklady</v>
      </c>
      <c r="E106" s="84">
        <f>'MA Výkon'!E106+'MA Hodiny'!E106+'MA Vozidlo'!E106+'MA Fixní'!E106</f>
        <v>0</v>
      </c>
      <c r="F106" s="103">
        <f>'MA Výkon'!F106+'MA Hodiny'!F106+'MA Vozidlo'!F106+'MA Fixní'!F106</f>
        <v>0</v>
      </c>
      <c r="G106" s="103">
        <f>'MA Výkon'!G106+'MA Hodiny'!G106+'MA Vozidlo'!G106+'MA Fixní'!G106</f>
        <v>0</v>
      </c>
      <c r="H106" s="103">
        <f>'MA Výkon'!H106+'MA Hodiny'!H106+'MA Vozidlo'!H106+'MA Fixní'!H106</f>
        <v>0</v>
      </c>
      <c r="I106" s="103">
        <f>'MA Výkon'!I106+'MA Hodiny'!I106+'MA Vozidlo'!I106+'MA Fixní'!I106</f>
        <v>0</v>
      </c>
      <c r="J106" s="103">
        <f>'MA Výkon'!J106+'MA Hodiny'!J106+'MA Vozidlo'!J106+'MA Fixní'!J106</f>
        <v>0</v>
      </c>
      <c r="K106" s="103">
        <f>'MA Výkon'!K106+'MA Hodiny'!K106+'MA Vozidlo'!K106+'MA Fixní'!K106</f>
        <v>0</v>
      </c>
      <c r="L106" s="103">
        <f>'MA Výkon'!L106+'MA Hodiny'!L106+'MA Vozidlo'!L106+'MA Fixní'!L106</f>
        <v>0</v>
      </c>
      <c r="M106" s="103">
        <f>'MA Výkon'!M106+'MA Hodiny'!M106+'MA Vozidlo'!M106+'MA Fixní'!M106</f>
        <v>0</v>
      </c>
      <c r="N106" s="103">
        <f>'MA Výkon'!N106+'MA Hodiny'!N106+'MA Vozidlo'!N106+'MA Fixní'!N106</f>
        <v>0</v>
      </c>
      <c r="O106" s="103">
        <f>'MA Výkon'!O106+'MA Hodiny'!O106+'MA Vozidlo'!O106+'MA Fixní'!O106</f>
        <v>0</v>
      </c>
      <c r="P106" s="103">
        <f>'MA Výkon'!P106+'MA Hodiny'!P106+'MA Vozidlo'!P106+'MA Fixní'!P106</f>
        <v>0</v>
      </c>
      <c r="Q106" s="103">
        <f>'MA Výkon'!Q106+'MA Hodiny'!Q106+'MA Vozidlo'!Q106+'MA Fixní'!Q106</f>
        <v>0</v>
      </c>
      <c r="R106" s="103">
        <f>'MA Výkon'!R106+'MA Hodiny'!R106+'MA Vozidlo'!R106+'MA Fixní'!R106</f>
        <v>0</v>
      </c>
      <c r="S106" s="103">
        <f>'MA Výkon'!S106+'MA Hodiny'!S106+'MA Vozidlo'!S106+'MA Fixní'!S106</f>
        <v>0</v>
      </c>
      <c r="T106" s="103">
        <f>'MA Výkon'!T106+'MA Hodiny'!T106+'MA Vozidlo'!T106+'MA Fixní'!T106</f>
        <v>0</v>
      </c>
      <c r="U106" s="103">
        <f>'MA Výkon'!U106+'MA Hodiny'!U106+'MA Vozidlo'!U106+'MA Fixní'!U106</f>
        <v>0</v>
      </c>
      <c r="V106" s="103">
        <f>'MA Výkon'!V106+'MA Hodiny'!V106+'MA Vozidlo'!V106+'MA Fixní'!V106</f>
        <v>0</v>
      </c>
      <c r="W106" s="103">
        <f>'MA Výkon'!W106+'MA Hodiny'!W106+'MA Vozidlo'!W106+'MA Fixní'!W106</f>
        <v>0</v>
      </c>
      <c r="X106" s="103">
        <f>'MA Výkon'!X106+'MA Hodiny'!X106+'MA Vozidlo'!X106+'MA Fixní'!X106</f>
        <v>0</v>
      </c>
      <c r="Y106" s="103">
        <f>'MA Výkon'!Y106+'MA Hodiny'!Y106+'MA Vozidlo'!Y106+'MA Fixní'!Y106</f>
        <v>0</v>
      </c>
      <c r="Z106" s="103">
        <f>'MA Výkon'!Z106+'MA Hodiny'!Z106+'MA Vozidlo'!Z106+'MA Fixní'!Z106</f>
        <v>0</v>
      </c>
      <c r="AA106" s="103">
        <f>'MA Výkon'!AA106+'MA Hodiny'!AA106+'MA Vozidlo'!AA106+'MA Fixní'!AA106</f>
        <v>0</v>
      </c>
      <c r="AB106" s="103">
        <f>'MA Výkon'!AB106+'MA Hodiny'!AB106+'MA Vozidlo'!AB106+'MA Fixní'!AB106</f>
        <v>0</v>
      </c>
      <c r="AC106" s="103">
        <f>'MA Výkon'!AC106+'MA Hodiny'!AC106+'MA Vozidlo'!AC106+'MA Fixní'!AC106</f>
        <v>0</v>
      </c>
      <c r="AD106" s="103">
        <f>'MA Výkon'!AD106+'MA Hodiny'!AD106+'MA Vozidlo'!AD106+'MA Fixní'!AD106</f>
        <v>0</v>
      </c>
      <c r="AE106" s="103">
        <f>'MA Výkon'!AE106+'MA Hodiny'!AE106+'MA Vozidlo'!AE106+'MA Fixní'!AE106</f>
        <v>0</v>
      </c>
      <c r="AF106" s="103">
        <f>'MA Výkon'!AF106+'MA Hodiny'!AF106+'MA Vozidlo'!AF106+'MA Fixní'!AF106</f>
        <v>0</v>
      </c>
      <c r="AG106" s="103">
        <f>'MA Výkon'!AG106+'MA Hodiny'!AG106+'MA Vozidlo'!AG106+'MA Fixní'!AG106</f>
        <v>0</v>
      </c>
      <c r="AH106" s="103">
        <f>'MA Výkon'!AH106+'MA Hodiny'!AH106+'MA Vozidlo'!AH106+'MA Fixní'!AH106</f>
        <v>0</v>
      </c>
      <c r="AI106" s="103">
        <f>'MA Výkon'!AI106+'MA Hodiny'!AI106+'MA Vozidlo'!AI106+'MA Fixní'!AI106</f>
        <v>0</v>
      </c>
      <c r="AJ106" s="103">
        <f>'MA Výkon'!AJ106+'MA Hodiny'!AJ106+'MA Vozidlo'!AJ106+'MA Fixní'!AJ106</f>
        <v>0</v>
      </c>
      <c r="AK106" s="85">
        <f>'MA Výkon'!AK106+'MA Hodiny'!AK106+'MA Vozidlo'!AK106+'MA Fixní'!AK106</f>
        <v>0</v>
      </c>
      <c r="AL106" s="24">
        <f t="shared" si="103"/>
        <v>0</v>
      </c>
      <c r="AM106" s="129">
        <f t="shared" si="101"/>
        <v>0</v>
      </c>
      <c r="AN106" s="888">
        <f t="shared" si="102"/>
        <v>0</v>
      </c>
      <c r="AO106" s="888">
        <f t="shared" ref="AO106" si="122">AO22</f>
        <v>0</v>
      </c>
      <c r="AP106" s="888">
        <f t="shared" si="102"/>
        <v>1</v>
      </c>
      <c r="AQ106" s="889">
        <f t="shared" si="102"/>
        <v>0</v>
      </c>
    </row>
    <row r="107" spans="1:43" x14ac:dyDescent="0.3">
      <c r="A107" s="4" t="str">
        <f t="shared" si="100"/>
        <v/>
      </c>
      <c r="B107" s="45" t="str">
        <f t="shared" si="100"/>
        <v/>
      </c>
      <c r="C107" s="64" t="str">
        <f t="shared" si="100"/>
        <v>12.2</v>
      </c>
      <c r="D107" s="65" t="str">
        <f t="shared" si="100"/>
        <v>Ostatní</v>
      </c>
      <c r="E107" s="84">
        <f>'MA Výkon'!E107+'MA Hodiny'!E107+'MA Vozidlo'!E107+'MA Fixní'!E107</f>
        <v>0</v>
      </c>
      <c r="F107" s="103">
        <f>'MA Výkon'!F107+'MA Hodiny'!F107+'MA Vozidlo'!F107+'MA Fixní'!F107</f>
        <v>0</v>
      </c>
      <c r="G107" s="103">
        <f>'MA Výkon'!G107+'MA Hodiny'!G107+'MA Vozidlo'!G107+'MA Fixní'!G107</f>
        <v>0</v>
      </c>
      <c r="H107" s="103">
        <f>'MA Výkon'!H107+'MA Hodiny'!H107+'MA Vozidlo'!H107+'MA Fixní'!H107</f>
        <v>0</v>
      </c>
      <c r="I107" s="103">
        <f>'MA Výkon'!I107+'MA Hodiny'!I107+'MA Vozidlo'!I107+'MA Fixní'!I107</f>
        <v>0</v>
      </c>
      <c r="J107" s="103">
        <f>'MA Výkon'!J107+'MA Hodiny'!J107+'MA Vozidlo'!J107+'MA Fixní'!J107</f>
        <v>0</v>
      </c>
      <c r="K107" s="103">
        <f>'MA Výkon'!K107+'MA Hodiny'!K107+'MA Vozidlo'!K107+'MA Fixní'!K107</f>
        <v>0</v>
      </c>
      <c r="L107" s="103">
        <f>'MA Výkon'!L107+'MA Hodiny'!L107+'MA Vozidlo'!L107+'MA Fixní'!L107</f>
        <v>0</v>
      </c>
      <c r="M107" s="103">
        <f>'MA Výkon'!M107+'MA Hodiny'!M107+'MA Vozidlo'!M107+'MA Fixní'!M107</f>
        <v>0</v>
      </c>
      <c r="N107" s="103">
        <f>'MA Výkon'!N107+'MA Hodiny'!N107+'MA Vozidlo'!N107+'MA Fixní'!N107</f>
        <v>0</v>
      </c>
      <c r="O107" s="103">
        <f>'MA Výkon'!O107+'MA Hodiny'!O107+'MA Vozidlo'!O107+'MA Fixní'!O107</f>
        <v>0</v>
      </c>
      <c r="P107" s="103">
        <f>'MA Výkon'!P107+'MA Hodiny'!P107+'MA Vozidlo'!P107+'MA Fixní'!P107</f>
        <v>0</v>
      </c>
      <c r="Q107" s="103">
        <f>'MA Výkon'!Q107+'MA Hodiny'!Q107+'MA Vozidlo'!Q107+'MA Fixní'!Q107</f>
        <v>0</v>
      </c>
      <c r="R107" s="103">
        <f>'MA Výkon'!R107+'MA Hodiny'!R107+'MA Vozidlo'!R107+'MA Fixní'!R107</f>
        <v>0</v>
      </c>
      <c r="S107" s="103">
        <f>'MA Výkon'!S107+'MA Hodiny'!S107+'MA Vozidlo'!S107+'MA Fixní'!S107</f>
        <v>0</v>
      </c>
      <c r="T107" s="103">
        <f>'MA Výkon'!T107+'MA Hodiny'!T107+'MA Vozidlo'!T107+'MA Fixní'!T107</f>
        <v>0</v>
      </c>
      <c r="U107" s="103">
        <f>'MA Výkon'!U107+'MA Hodiny'!U107+'MA Vozidlo'!U107+'MA Fixní'!U107</f>
        <v>0</v>
      </c>
      <c r="V107" s="103">
        <f>'MA Výkon'!V107+'MA Hodiny'!V107+'MA Vozidlo'!V107+'MA Fixní'!V107</f>
        <v>0</v>
      </c>
      <c r="W107" s="103">
        <f>'MA Výkon'!W107+'MA Hodiny'!W107+'MA Vozidlo'!W107+'MA Fixní'!W107</f>
        <v>0</v>
      </c>
      <c r="X107" s="103">
        <f>'MA Výkon'!X107+'MA Hodiny'!X107+'MA Vozidlo'!X107+'MA Fixní'!X107</f>
        <v>0</v>
      </c>
      <c r="Y107" s="103">
        <f>'MA Výkon'!Y107+'MA Hodiny'!Y107+'MA Vozidlo'!Y107+'MA Fixní'!Y107</f>
        <v>0</v>
      </c>
      <c r="Z107" s="103">
        <f>'MA Výkon'!Z107+'MA Hodiny'!Z107+'MA Vozidlo'!Z107+'MA Fixní'!Z107</f>
        <v>0</v>
      </c>
      <c r="AA107" s="103">
        <f>'MA Výkon'!AA107+'MA Hodiny'!AA107+'MA Vozidlo'!AA107+'MA Fixní'!AA107</f>
        <v>0</v>
      </c>
      <c r="AB107" s="103">
        <f>'MA Výkon'!AB107+'MA Hodiny'!AB107+'MA Vozidlo'!AB107+'MA Fixní'!AB107</f>
        <v>0</v>
      </c>
      <c r="AC107" s="103">
        <f>'MA Výkon'!AC107+'MA Hodiny'!AC107+'MA Vozidlo'!AC107+'MA Fixní'!AC107</f>
        <v>0</v>
      </c>
      <c r="AD107" s="103">
        <f>'MA Výkon'!AD107+'MA Hodiny'!AD107+'MA Vozidlo'!AD107+'MA Fixní'!AD107</f>
        <v>0</v>
      </c>
      <c r="AE107" s="103">
        <f>'MA Výkon'!AE107+'MA Hodiny'!AE107+'MA Vozidlo'!AE107+'MA Fixní'!AE107</f>
        <v>0</v>
      </c>
      <c r="AF107" s="103">
        <f>'MA Výkon'!AF107+'MA Hodiny'!AF107+'MA Vozidlo'!AF107+'MA Fixní'!AF107</f>
        <v>0</v>
      </c>
      <c r="AG107" s="103">
        <f>'MA Výkon'!AG107+'MA Hodiny'!AG107+'MA Vozidlo'!AG107+'MA Fixní'!AG107</f>
        <v>0</v>
      </c>
      <c r="AH107" s="103">
        <f>'MA Výkon'!AH107+'MA Hodiny'!AH107+'MA Vozidlo'!AH107+'MA Fixní'!AH107</f>
        <v>0</v>
      </c>
      <c r="AI107" s="103">
        <f>'MA Výkon'!AI107+'MA Hodiny'!AI107+'MA Vozidlo'!AI107+'MA Fixní'!AI107</f>
        <v>0</v>
      </c>
      <c r="AJ107" s="103">
        <f>'MA Výkon'!AJ107+'MA Hodiny'!AJ107+'MA Vozidlo'!AJ107+'MA Fixní'!AJ107</f>
        <v>0</v>
      </c>
      <c r="AK107" s="85">
        <f>'MA Výkon'!AK107+'MA Hodiny'!AK107+'MA Vozidlo'!AK107+'MA Fixní'!AK107</f>
        <v>0</v>
      </c>
      <c r="AL107" s="24">
        <f t="shared" si="103"/>
        <v>0</v>
      </c>
      <c r="AM107" s="129">
        <f t="shared" si="101"/>
        <v>0</v>
      </c>
      <c r="AN107" s="888">
        <f t="shared" si="102"/>
        <v>0</v>
      </c>
      <c r="AO107" s="888">
        <f t="shared" ref="AO107" si="123">AO23</f>
        <v>0</v>
      </c>
      <c r="AP107" s="888">
        <f t="shared" si="102"/>
        <v>0</v>
      </c>
      <c r="AQ107" s="889">
        <f t="shared" si="102"/>
        <v>1</v>
      </c>
    </row>
    <row r="108" spans="1:43" x14ac:dyDescent="0.3">
      <c r="A108" s="4">
        <f t="shared" si="100"/>
        <v>13</v>
      </c>
      <c r="B108" s="45" t="str">
        <f t="shared" si="100"/>
        <v>Ostatní služby</v>
      </c>
      <c r="C108" s="45">
        <f t="shared" si="100"/>
        <v>13.1</v>
      </c>
      <c r="D108" s="65" t="str">
        <f t="shared" si="100"/>
        <v>Ostraha</v>
      </c>
      <c r="E108" s="84">
        <f>'MA Výkon'!E108+'MA Hodiny'!E108+'MA Vozidlo'!E108+'MA Fixní'!E108</f>
        <v>0</v>
      </c>
      <c r="F108" s="103">
        <f>'MA Výkon'!F108+'MA Hodiny'!F108+'MA Vozidlo'!F108+'MA Fixní'!F108</f>
        <v>0</v>
      </c>
      <c r="G108" s="103">
        <f>'MA Výkon'!G108+'MA Hodiny'!G108+'MA Vozidlo'!G108+'MA Fixní'!G108</f>
        <v>0</v>
      </c>
      <c r="H108" s="103">
        <f>'MA Výkon'!H108+'MA Hodiny'!H108+'MA Vozidlo'!H108+'MA Fixní'!H108</f>
        <v>0</v>
      </c>
      <c r="I108" s="103">
        <f>'MA Výkon'!I108+'MA Hodiny'!I108+'MA Vozidlo'!I108+'MA Fixní'!I108</f>
        <v>0</v>
      </c>
      <c r="J108" s="103">
        <f>'MA Výkon'!J108+'MA Hodiny'!J108+'MA Vozidlo'!J108+'MA Fixní'!J108</f>
        <v>0</v>
      </c>
      <c r="K108" s="103">
        <f>'MA Výkon'!K108+'MA Hodiny'!K108+'MA Vozidlo'!K108+'MA Fixní'!K108</f>
        <v>0</v>
      </c>
      <c r="L108" s="103">
        <f>'MA Výkon'!L108+'MA Hodiny'!L108+'MA Vozidlo'!L108+'MA Fixní'!L108</f>
        <v>0</v>
      </c>
      <c r="M108" s="103">
        <f>'MA Výkon'!M108+'MA Hodiny'!M108+'MA Vozidlo'!M108+'MA Fixní'!M108</f>
        <v>0</v>
      </c>
      <c r="N108" s="103">
        <f>'MA Výkon'!N108+'MA Hodiny'!N108+'MA Vozidlo'!N108+'MA Fixní'!N108</f>
        <v>0</v>
      </c>
      <c r="O108" s="103">
        <f>'MA Výkon'!O108+'MA Hodiny'!O108+'MA Vozidlo'!O108+'MA Fixní'!O108</f>
        <v>0</v>
      </c>
      <c r="P108" s="103">
        <f>'MA Výkon'!P108+'MA Hodiny'!P108+'MA Vozidlo'!P108+'MA Fixní'!P108</f>
        <v>0</v>
      </c>
      <c r="Q108" s="103">
        <f>'MA Výkon'!Q108+'MA Hodiny'!Q108+'MA Vozidlo'!Q108+'MA Fixní'!Q108</f>
        <v>0</v>
      </c>
      <c r="R108" s="103">
        <f>'MA Výkon'!R108+'MA Hodiny'!R108+'MA Vozidlo'!R108+'MA Fixní'!R108</f>
        <v>0</v>
      </c>
      <c r="S108" s="103">
        <f>'MA Výkon'!S108+'MA Hodiny'!S108+'MA Vozidlo'!S108+'MA Fixní'!S108</f>
        <v>0</v>
      </c>
      <c r="T108" s="103">
        <f>'MA Výkon'!T108+'MA Hodiny'!T108+'MA Vozidlo'!T108+'MA Fixní'!T108</f>
        <v>0</v>
      </c>
      <c r="U108" s="103">
        <f>'MA Výkon'!U108+'MA Hodiny'!U108+'MA Vozidlo'!U108+'MA Fixní'!U108</f>
        <v>0</v>
      </c>
      <c r="V108" s="103">
        <f>'MA Výkon'!V108+'MA Hodiny'!V108+'MA Vozidlo'!V108+'MA Fixní'!V108</f>
        <v>0</v>
      </c>
      <c r="W108" s="103">
        <f>'MA Výkon'!W108+'MA Hodiny'!W108+'MA Vozidlo'!W108+'MA Fixní'!W108</f>
        <v>0</v>
      </c>
      <c r="X108" s="103">
        <f>'MA Výkon'!X108+'MA Hodiny'!X108+'MA Vozidlo'!X108+'MA Fixní'!X108</f>
        <v>0</v>
      </c>
      <c r="Y108" s="103">
        <f>'MA Výkon'!Y108+'MA Hodiny'!Y108+'MA Vozidlo'!Y108+'MA Fixní'!Y108</f>
        <v>0</v>
      </c>
      <c r="Z108" s="103">
        <f>'MA Výkon'!Z108+'MA Hodiny'!Z108+'MA Vozidlo'!Z108+'MA Fixní'!Z108</f>
        <v>0</v>
      </c>
      <c r="AA108" s="103">
        <f>'MA Výkon'!AA108+'MA Hodiny'!AA108+'MA Vozidlo'!AA108+'MA Fixní'!AA108</f>
        <v>0</v>
      </c>
      <c r="AB108" s="103">
        <f>'MA Výkon'!AB108+'MA Hodiny'!AB108+'MA Vozidlo'!AB108+'MA Fixní'!AB108</f>
        <v>0</v>
      </c>
      <c r="AC108" s="103">
        <f>'MA Výkon'!AC108+'MA Hodiny'!AC108+'MA Vozidlo'!AC108+'MA Fixní'!AC108</f>
        <v>0</v>
      </c>
      <c r="AD108" s="103">
        <f>'MA Výkon'!AD108+'MA Hodiny'!AD108+'MA Vozidlo'!AD108+'MA Fixní'!AD108</f>
        <v>0</v>
      </c>
      <c r="AE108" s="103">
        <f>'MA Výkon'!AE108+'MA Hodiny'!AE108+'MA Vozidlo'!AE108+'MA Fixní'!AE108</f>
        <v>0</v>
      </c>
      <c r="AF108" s="103">
        <f>'MA Výkon'!AF108+'MA Hodiny'!AF108+'MA Vozidlo'!AF108+'MA Fixní'!AF108</f>
        <v>0</v>
      </c>
      <c r="AG108" s="103">
        <f>'MA Výkon'!AG108+'MA Hodiny'!AG108+'MA Vozidlo'!AG108+'MA Fixní'!AG108</f>
        <v>0</v>
      </c>
      <c r="AH108" s="103">
        <f>'MA Výkon'!AH108+'MA Hodiny'!AH108+'MA Vozidlo'!AH108+'MA Fixní'!AH108</f>
        <v>0</v>
      </c>
      <c r="AI108" s="103">
        <f>'MA Výkon'!AI108+'MA Hodiny'!AI108+'MA Vozidlo'!AI108+'MA Fixní'!AI108</f>
        <v>0</v>
      </c>
      <c r="AJ108" s="103">
        <f>'MA Výkon'!AJ108+'MA Hodiny'!AJ108+'MA Vozidlo'!AJ108+'MA Fixní'!AJ108</f>
        <v>0</v>
      </c>
      <c r="AK108" s="85">
        <f>'MA Výkon'!AK108+'MA Hodiny'!AK108+'MA Vozidlo'!AK108+'MA Fixní'!AK108</f>
        <v>0</v>
      </c>
      <c r="AL108" s="24">
        <f t="shared" si="103"/>
        <v>0</v>
      </c>
      <c r="AM108" s="129">
        <f t="shared" si="101"/>
        <v>0</v>
      </c>
      <c r="AN108" s="888">
        <f t="shared" si="102"/>
        <v>0</v>
      </c>
      <c r="AO108" s="888">
        <f t="shared" ref="AO108" si="124">AO24</f>
        <v>0</v>
      </c>
      <c r="AP108" s="888">
        <f t="shared" si="102"/>
        <v>0</v>
      </c>
      <c r="AQ108" s="889">
        <f t="shared" si="102"/>
        <v>1</v>
      </c>
    </row>
    <row r="109" spans="1:43" x14ac:dyDescent="0.3">
      <c r="A109" s="4"/>
      <c r="B109" s="45"/>
      <c r="C109" s="45">
        <f t="shared" ref="C109:D112" si="125">IF(C67="","",C67)</f>
        <v>13.2</v>
      </c>
      <c r="D109" s="65" t="str">
        <f t="shared" si="125"/>
        <v>Ostatní služby</v>
      </c>
      <c r="E109" s="84">
        <f>'MA Výkon'!E109+'MA Hodiny'!E109+'MA Vozidlo'!E109+'MA Fixní'!E109</f>
        <v>0</v>
      </c>
      <c r="F109" s="103">
        <f>'MA Výkon'!F109+'MA Hodiny'!F109+'MA Vozidlo'!F109+'MA Fixní'!F109</f>
        <v>0</v>
      </c>
      <c r="G109" s="103">
        <f>'MA Výkon'!G109+'MA Hodiny'!G109+'MA Vozidlo'!G109+'MA Fixní'!G109</f>
        <v>0</v>
      </c>
      <c r="H109" s="103">
        <f>'MA Výkon'!H109+'MA Hodiny'!H109+'MA Vozidlo'!H109+'MA Fixní'!H109</f>
        <v>0</v>
      </c>
      <c r="I109" s="103">
        <f>'MA Výkon'!I109+'MA Hodiny'!I109+'MA Vozidlo'!I109+'MA Fixní'!I109</f>
        <v>0</v>
      </c>
      <c r="J109" s="103">
        <f>'MA Výkon'!J109+'MA Hodiny'!J109+'MA Vozidlo'!J109+'MA Fixní'!J109</f>
        <v>0</v>
      </c>
      <c r="K109" s="103">
        <f>'MA Výkon'!K109+'MA Hodiny'!K109+'MA Vozidlo'!K109+'MA Fixní'!K109</f>
        <v>0</v>
      </c>
      <c r="L109" s="103">
        <f>'MA Výkon'!L109+'MA Hodiny'!L109+'MA Vozidlo'!L109+'MA Fixní'!L109</f>
        <v>0</v>
      </c>
      <c r="M109" s="103">
        <f>'MA Výkon'!M109+'MA Hodiny'!M109+'MA Vozidlo'!M109+'MA Fixní'!M109</f>
        <v>0</v>
      </c>
      <c r="N109" s="103">
        <f>'MA Výkon'!N109+'MA Hodiny'!N109+'MA Vozidlo'!N109+'MA Fixní'!N109</f>
        <v>0</v>
      </c>
      <c r="O109" s="103">
        <f>'MA Výkon'!O109+'MA Hodiny'!O109+'MA Vozidlo'!O109+'MA Fixní'!O109</f>
        <v>0</v>
      </c>
      <c r="P109" s="103">
        <f>'MA Výkon'!P109+'MA Hodiny'!P109+'MA Vozidlo'!P109+'MA Fixní'!P109</f>
        <v>0</v>
      </c>
      <c r="Q109" s="103">
        <f>'MA Výkon'!Q109+'MA Hodiny'!Q109+'MA Vozidlo'!Q109+'MA Fixní'!Q109</f>
        <v>0</v>
      </c>
      <c r="R109" s="103">
        <f>'MA Výkon'!R109+'MA Hodiny'!R109+'MA Vozidlo'!R109+'MA Fixní'!R109</f>
        <v>0</v>
      </c>
      <c r="S109" s="103">
        <f>'MA Výkon'!S109+'MA Hodiny'!S109+'MA Vozidlo'!S109+'MA Fixní'!S109</f>
        <v>0</v>
      </c>
      <c r="T109" s="103">
        <f>'MA Výkon'!T109+'MA Hodiny'!T109+'MA Vozidlo'!T109+'MA Fixní'!T109</f>
        <v>0</v>
      </c>
      <c r="U109" s="103">
        <f>'MA Výkon'!U109+'MA Hodiny'!U109+'MA Vozidlo'!U109+'MA Fixní'!U109</f>
        <v>0</v>
      </c>
      <c r="V109" s="103">
        <f>'MA Výkon'!V109+'MA Hodiny'!V109+'MA Vozidlo'!V109+'MA Fixní'!V109</f>
        <v>0</v>
      </c>
      <c r="W109" s="103">
        <f>'MA Výkon'!W109+'MA Hodiny'!W109+'MA Vozidlo'!W109+'MA Fixní'!W109</f>
        <v>0</v>
      </c>
      <c r="X109" s="103">
        <f>'MA Výkon'!X109+'MA Hodiny'!X109+'MA Vozidlo'!X109+'MA Fixní'!X109</f>
        <v>0</v>
      </c>
      <c r="Y109" s="103">
        <f>'MA Výkon'!Y109+'MA Hodiny'!Y109+'MA Vozidlo'!Y109+'MA Fixní'!Y109</f>
        <v>0</v>
      </c>
      <c r="Z109" s="103">
        <f>'MA Výkon'!Z109+'MA Hodiny'!Z109+'MA Vozidlo'!Z109+'MA Fixní'!Z109</f>
        <v>0</v>
      </c>
      <c r="AA109" s="103">
        <f>'MA Výkon'!AA109+'MA Hodiny'!AA109+'MA Vozidlo'!AA109+'MA Fixní'!AA109</f>
        <v>0</v>
      </c>
      <c r="AB109" s="103">
        <f>'MA Výkon'!AB109+'MA Hodiny'!AB109+'MA Vozidlo'!AB109+'MA Fixní'!AB109</f>
        <v>0</v>
      </c>
      <c r="AC109" s="103">
        <f>'MA Výkon'!AC109+'MA Hodiny'!AC109+'MA Vozidlo'!AC109+'MA Fixní'!AC109</f>
        <v>0</v>
      </c>
      <c r="AD109" s="103">
        <f>'MA Výkon'!AD109+'MA Hodiny'!AD109+'MA Vozidlo'!AD109+'MA Fixní'!AD109</f>
        <v>0</v>
      </c>
      <c r="AE109" s="103">
        <f>'MA Výkon'!AE109+'MA Hodiny'!AE109+'MA Vozidlo'!AE109+'MA Fixní'!AE109</f>
        <v>0</v>
      </c>
      <c r="AF109" s="103">
        <f>'MA Výkon'!AF109+'MA Hodiny'!AF109+'MA Vozidlo'!AF109+'MA Fixní'!AF109</f>
        <v>0</v>
      </c>
      <c r="AG109" s="103">
        <f>'MA Výkon'!AG109+'MA Hodiny'!AG109+'MA Vozidlo'!AG109+'MA Fixní'!AG109</f>
        <v>0</v>
      </c>
      <c r="AH109" s="103">
        <f>'MA Výkon'!AH109+'MA Hodiny'!AH109+'MA Vozidlo'!AH109+'MA Fixní'!AH109</f>
        <v>0</v>
      </c>
      <c r="AI109" s="103">
        <f>'MA Výkon'!AI109+'MA Hodiny'!AI109+'MA Vozidlo'!AI109+'MA Fixní'!AI109</f>
        <v>0</v>
      </c>
      <c r="AJ109" s="103">
        <f>'MA Výkon'!AJ109+'MA Hodiny'!AJ109+'MA Vozidlo'!AJ109+'MA Fixní'!AJ109</f>
        <v>0</v>
      </c>
      <c r="AK109" s="85">
        <f>'MA Výkon'!AK109+'MA Hodiny'!AK109+'MA Vozidlo'!AK109+'MA Fixní'!AK109</f>
        <v>0</v>
      </c>
      <c r="AL109" s="24">
        <f t="shared" ref="AL109" si="126">SUM(E109:AK109)</f>
        <v>0</v>
      </c>
      <c r="AM109" s="129">
        <f t="shared" si="101"/>
        <v>0</v>
      </c>
      <c r="AN109" s="888">
        <f t="shared" si="102"/>
        <v>0</v>
      </c>
      <c r="AO109" s="888">
        <f t="shared" ref="AO109" si="127">AO25</f>
        <v>0</v>
      </c>
      <c r="AP109" s="888">
        <f t="shared" si="102"/>
        <v>0</v>
      </c>
      <c r="AQ109" s="889">
        <f t="shared" si="102"/>
        <v>1</v>
      </c>
    </row>
    <row r="110" spans="1:43" x14ac:dyDescent="0.3">
      <c r="A110" s="4">
        <f t="shared" ref="A110:B122" si="128">IF(A68="","",A68)</f>
        <v>14</v>
      </c>
      <c r="B110" s="45" t="str">
        <f t="shared" si="128"/>
        <v>Provozní režie</v>
      </c>
      <c r="C110" s="45" t="str">
        <f t="shared" si="125"/>
        <v/>
      </c>
      <c r="D110" s="65" t="str">
        <f t="shared" si="125"/>
        <v/>
      </c>
      <c r="E110" s="84">
        <f>'MA Výkon'!E110+'MA Hodiny'!E110+'MA Vozidlo'!E110+'MA Fixní'!E110</f>
        <v>0</v>
      </c>
      <c r="F110" s="103">
        <f>'MA Výkon'!F110+'MA Hodiny'!F110+'MA Vozidlo'!F110+'MA Fixní'!F110</f>
        <v>0</v>
      </c>
      <c r="G110" s="103">
        <f>'MA Výkon'!G110+'MA Hodiny'!G110+'MA Vozidlo'!G110+'MA Fixní'!G110</f>
        <v>0</v>
      </c>
      <c r="H110" s="103">
        <f>'MA Výkon'!H110+'MA Hodiny'!H110+'MA Vozidlo'!H110+'MA Fixní'!H110</f>
        <v>0</v>
      </c>
      <c r="I110" s="103">
        <f>'MA Výkon'!I110+'MA Hodiny'!I110+'MA Vozidlo'!I110+'MA Fixní'!I110</f>
        <v>0</v>
      </c>
      <c r="J110" s="103">
        <f>'MA Výkon'!J110+'MA Hodiny'!J110+'MA Vozidlo'!J110+'MA Fixní'!J110</f>
        <v>0</v>
      </c>
      <c r="K110" s="103">
        <f>'MA Výkon'!K110+'MA Hodiny'!K110+'MA Vozidlo'!K110+'MA Fixní'!K110</f>
        <v>0</v>
      </c>
      <c r="L110" s="103">
        <f>'MA Výkon'!L110+'MA Hodiny'!L110+'MA Vozidlo'!L110+'MA Fixní'!L110</f>
        <v>0</v>
      </c>
      <c r="M110" s="103">
        <f>'MA Výkon'!M110+'MA Hodiny'!M110+'MA Vozidlo'!M110+'MA Fixní'!M110</f>
        <v>0</v>
      </c>
      <c r="N110" s="103">
        <f>'MA Výkon'!N110+'MA Hodiny'!N110+'MA Vozidlo'!N110+'MA Fixní'!N110</f>
        <v>0</v>
      </c>
      <c r="O110" s="103">
        <f>'MA Výkon'!O110+'MA Hodiny'!O110+'MA Vozidlo'!O110+'MA Fixní'!O110</f>
        <v>0</v>
      </c>
      <c r="P110" s="103">
        <f>'MA Výkon'!P110+'MA Hodiny'!P110+'MA Vozidlo'!P110+'MA Fixní'!P110</f>
        <v>0</v>
      </c>
      <c r="Q110" s="103">
        <f>'MA Výkon'!Q110+'MA Hodiny'!Q110+'MA Vozidlo'!Q110+'MA Fixní'!Q110</f>
        <v>0</v>
      </c>
      <c r="R110" s="103">
        <f>'MA Výkon'!R110+'MA Hodiny'!R110+'MA Vozidlo'!R110+'MA Fixní'!R110</f>
        <v>0</v>
      </c>
      <c r="S110" s="103">
        <f>'MA Výkon'!S110+'MA Hodiny'!S110+'MA Vozidlo'!S110+'MA Fixní'!S110</f>
        <v>0</v>
      </c>
      <c r="T110" s="103">
        <f>'MA Výkon'!T110+'MA Hodiny'!T110+'MA Vozidlo'!T110+'MA Fixní'!T110</f>
        <v>0</v>
      </c>
      <c r="U110" s="103">
        <f>'MA Výkon'!U110+'MA Hodiny'!U110+'MA Vozidlo'!U110+'MA Fixní'!U110</f>
        <v>0</v>
      </c>
      <c r="V110" s="103">
        <f>'MA Výkon'!V110+'MA Hodiny'!V110+'MA Vozidlo'!V110+'MA Fixní'!V110</f>
        <v>0</v>
      </c>
      <c r="W110" s="103">
        <f>'MA Výkon'!W110+'MA Hodiny'!W110+'MA Vozidlo'!W110+'MA Fixní'!W110</f>
        <v>0</v>
      </c>
      <c r="X110" s="103">
        <f>'MA Výkon'!X110+'MA Hodiny'!X110+'MA Vozidlo'!X110+'MA Fixní'!X110</f>
        <v>0</v>
      </c>
      <c r="Y110" s="103">
        <f>'MA Výkon'!Y110+'MA Hodiny'!Y110+'MA Vozidlo'!Y110+'MA Fixní'!Y110</f>
        <v>0</v>
      </c>
      <c r="Z110" s="103">
        <f>'MA Výkon'!Z110+'MA Hodiny'!Z110+'MA Vozidlo'!Z110+'MA Fixní'!Z110</f>
        <v>0</v>
      </c>
      <c r="AA110" s="103">
        <f>'MA Výkon'!AA110+'MA Hodiny'!AA110+'MA Vozidlo'!AA110+'MA Fixní'!AA110</f>
        <v>0</v>
      </c>
      <c r="AB110" s="103">
        <f>'MA Výkon'!AB110+'MA Hodiny'!AB110+'MA Vozidlo'!AB110+'MA Fixní'!AB110</f>
        <v>0</v>
      </c>
      <c r="AC110" s="103">
        <f>'MA Výkon'!AC110+'MA Hodiny'!AC110+'MA Vozidlo'!AC110+'MA Fixní'!AC110</f>
        <v>0</v>
      </c>
      <c r="AD110" s="103">
        <f>'MA Výkon'!AD110+'MA Hodiny'!AD110+'MA Vozidlo'!AD110+'MA Fixní'!AD110</f>
        <v>0</v>
      </c>
      <c r="AE110" s="103">
        <f>'MA Výkon'!AE110+'MA Hodiny'!AE110+'MA Vozidlo'!AE110+'MA Fixní'!AE110</f>
        <v>0</v>
      </c>
      <c r="AF110" s="103">
        <f>'MA Výkon'!AF110+'MA Hodiny'!AF110+'MA Vozidlo'!AF110+'MA Fixní'!AF110</f>
        <v>0</v>
      </c>
      <c r="AG110" s="103">
        <f>'MA Výkon'!AG110+'MA Hodiny'!AG110+'MA Vozidlo'!AG110+'MA Fixní'!AG110</f>
        <v>0</v>
      </c>
      <c r="AH110" s="103">
        <f>'MA Výkon'!AH110+'MA Hodiny'!AH110+'MA Vozidlo'!AH110+'MA Fixní'!AH110</f>
        <v>0</v>
      </c>
      <c r="AI110" s="103">
        <f>'MA Výkon'!AI110+'MA Hodiny'!AI110+'MA Vozidlo'!AI110+'MA Fixní'!AI110</f>
        <v>0</v>
      </c>
      <c r="AJ110" s="103">
        <f>'MA Výkon'!AJ110+'MA Hodiny'!AJ110+'MA Vozidlo'!AJ110+'MA Fixní'!AJ110</f>
        <v>0</v>
      </c>
      <c r="AK110" s="85">
        <f>'MA Výkon'!AK110+'MA Hodiny'!AK110+'MA Vozidlo'!AK110+'MA Fixní'!AK110</f>
        <v>0</v>
      </c>
      <c r="AL110" s="24">
        <f t="shared" si="103"/>
        <v>0</v>
      </c>
      <c r="AM110" s="129">
        <f t="shared" si="101"/>
        <v>0</v>
      </c>
      <c r="AN110" s="888">
        <f t="shared" si="102"/>
        <v>0</v>
      </c>
      <c r="AO110" s="888">
        <f t="shared" ref="AO110" si="129">AO26</f>
        <v>0</v>
      </c>
      <c r="AP110" s="888">
        <f t="shared" si="102"/>
        <v>0</v>
      </c>
      <c r="AQ110" s="889">
        <f t="shared" si="102"/>
        <v>1</v>
      </c>
    </row>
    <row r="111" spans="1:43" x14ac:dyDescent="0.3">
      <c r="A111" s="4">
        <f t="shared" si="128"/>
        <v>15</v>
      </c>
      <c r="B111" s="45" t="str">
        <f t="shared" si="128"/>
        <v>Správní režie</v>
      </c>
      <c r="C111" s="45" t="str">
        <f t="shared" si="125"/>
        <v/>
      </c>
      <c r="D111" s="65" t="str">
        <f t="shared" si="125"/>
        <v/>
      </c>
      <c r="E111" s="84">
        <f>'MA Výkon'!E111+'MA Hodiny'!E111+'MA Vozidlo'!E111+'MA Fixní'!E111</f>
        <v>0</v>
      </c>
      <c r="F111" s="103">
        <f>'MA Výkon'!F111+'MA Hodiny'!F111+'MA Vozidlo'!F111+'MA Fixní'!F111</f>
        <v>0</v>
      </c>
      <c r="G111" s="103">
        <f>'MA Výkon'!G111+'MA Hodiny'!G111+'MA Vozidlo'!G111+'MA Fixní'!G111</f>
        <v>0</v>
      </c>
      <c r="H111" s="103">
        <f>'MA Výkon'!H111+'MA Hodiny'!H111+'MA Vozidlo'!H111+'MA Fixní'!H111</f>
        <v>0</v>
      </c>
      <c r="I111" s="103">
        <f>'MA Výkon'!I111+'MA Hodiny'!I111+'MA Vozidlo'!I111+'MA Fixní'!I111</f>
        <v>0</v>
      </c>
      <c r="J111" s="103">
        <f>'MA Výkon'!J111+'MA Hodiny'!J111+'MA Vozidlo'!J111+'MA Fixní'!J111</f>
        <v>0</v>
      </c>
      <c r="K111" s="103">
        <f>'MA Výkon'!K111+'MA Hodiny'!K111+'MA Vozidlo'!K111+'MA Fixní'!K111</f>
        <v>0</v>
      </c>
      <c r="L111" s="103">
        <f>'MA Výkon'!L111+'MA Hodiny'!L111+'MA Vozidlo'!L111+'MA Fixní'!L111</f>
        <v>0</v>
      </c>
      <c r="M111" s="103">
        <f>'MA Výkon'!M111+'MA Hodiny'!M111+'MA Vozidlo'!M111+'MA Fixní'!M111</f>
        <v>0</v>
      </c>
      <c r="N111" s="103">
        <f>'MA Výkon'!N111+'MA Hodiny'!N111+'MA Vozidlo'!N111+'MA Fixní'!N111</f>
        <v>0</v>
      </c>
      <c r="O111" s="103">
        <f>'MA Výkon'!O111+'MA Hodiny'!O111+'MA Vozidlo'!O111+'MA Fixní'!O111</f>
        <v>0</v>
      </c>
      <c r="P111" s="103">
        <f>'MA Výkon'!P111+'MA Hodiny'!P111+'MA Vozidlo'!P111+'MA Fixní'!P111</f>
        <v>0</v>
      </c>
      <c r="Q111" s="103">
        <f>'MA Výkon'!Q111+'MA Hodiny'!Q111+'MA Vozidlo'!Q111+'MA Fixní'!Q111</f>
        <v>0</v>
      </c>
      <c r="R111" s="103">
        <f>'MA Výkon'!R111+'MA Hodiny'!R111+'MA Vozidlo'!R111+'MA Fixní'!R111</f>
        <v>0</v>
      </c>
      <c r="S111" s="103">
        <f>'MA Výkon'!S111+'MA Hodiny'!S111+'MA Vozidlo'!S111+'MA Fixní'!S111</f>
        <v>0</v>
      </c>
      <c r="T111" s="103">
        <f>'MA Výkon'!T111+'MA Hodiny'!T111+'MA Vozidlo'!T111+'MA Fixní'!T111</f>
        <v>0</v>
      </c>
      <c r="U111" s="103">
        <f>'MA Výkon'!U111+'MA Hodiny'!U111+'MA Vozidlo'!U111+'MA Fixní'!U111</f>
        <v>0</v>
      </c>
      <c r="V111" s="103">
        <f>'MA Výkon'!V111+'MA Hodiny'!V111+'MA Vozidlo'!V111+'MA Fixní'!V111</f>
        <v>0</v>
      </c>
      <c r="W111" s="103">
        <f>'MA Výkon'!W111+'MA Hodiny'!W111+'MA Vozidlo'!W111+'MA Fixní'!W111</f>
        <v>0</v>
      </c>
      <c r="X111" s="103">
        <f>'MA Výkon'!X111+'MA Hodiny'!X111+'MA Vozidlo'!X111+'MA Fixní'!X111</f>
        <v>0</v>
      </c>
      <c r="Y111" s="103">
        <f>'MA Výkon'!Y111+'MA Hodiny'!Y111+'MA Vozidlo'!Y111+'MA Fixní'!Y111</f>
        <v>0</v>
      </c>
      <c r="Z111" s="103">
        <f>'MA Výkon'!Z111+'MA Hodiny'!Z111+'MA Vozidlo'!Z111+'MA Fixní'!Z111</f>
        <v>0</v>
      </c>
      <c r="AA111" s="103">
        <f>'MA Výkon'!AA111+'MA Hodiny'!AA111+'MA Vozidlo'!AA111+'MA Fixní'!AA111</f>
        <v>0</v>
      </c>
      <c r="AB111" s="103">
        <f>'MA Výkon'!AB111+'MA Hodiny'!AB111+'MA Vozidlo'!AB111+'MA Fixní'!AB111</f>
        <v>0</v>
      </c>
      <c r="AC111" s="103">
        <f>'MA Výkon'!AC111+'MA Hodiny'!AC111+'MA Vozidlo'!AC111+'MA Fixní'!AC111</f>
        <v>0</v>
      </c>
      <c r="AD111" s="103">
        <f>'MA Výkon'!AD111+'MA Hodiny'!AD111+'MA Vozidlo'!AD111+'MA Fixní'!AD111</f>
        <v>0</v>
      </c>
      <c r="AE111" s="103">
        <f>'MA Výkon'!AE111+'MA Hodiny'!AE111+'MA Vozidlo'!AE111+'MA Fixní'!AE111</f>
        <v>0</v>
      </c>
      <c r="AF111" s="103">
        <f>'MA Výkon'!AF111+'MA Hodiny'!AF111+'MA Vozidlo'!AF111+'MA Fixní'!AF111</f>
        <v>0</v>
      </c>
      <c r="AG111" s="103">
        <f>'MA Výkon'!AG111+'MA Hodiny'!AG111+'MA Vozidlo'!AG111+'MA Fixní'!AG111</f>
        <v>0</v>
      </c>
      <c r="AH111" s="103">
        <f>'MA Výkon'!AH111+'MA Hodiny'!AH111+'MA Vozidlo'!AH111+'MA Fixní'!AH111</f>
        <v>0</v>
      </c>
      <c r="AI111" s="103">
        <f>'MA Výkon'!AI111+'MA Hodiny'!AI111+'MA Vozidlo'!AI111+'MA Fixní'!AI111</f>
        <v>0</v>
      </c>
      <c r="AJ111" s="103">
        <f>'MA Výkon'!AJ111+'MA Hodiny'!AJ111+'MA Vozidlo'!AJ111+'MA Fixní'!AJ111</f>
        <v>0</v>
      </c>
      <c r="AK111" s="85">
        <f>'MA Výkon'!AK111+'MA Hodiny'!AK111+'MA Vozidlo'!AK111+'MA Fixní'!AK111</f>
        <v>0</v>
      </c>
      <c r="AL111" s="24">
        <f t="shared" si="103"/>
        <v>0</v>
      </c>
      <c r="AM111" s="129">
        <f t="shared" si="101"/>
        <v>0</v>
      </c>
      <c r="AN111" s="888">
        <f t="shared" si="102"/>
        <v>0</v>
      </c>
      <c r="AO111" s="888">
        <f t="shared" ref="AO111" si="130">AO27</f>
        <v>0</v>
      </c>
      <c r="AP111" s="888">
        <f t="shared" si="102"/>
        <v>0</v>
      </c>
      <c r="AQ111" s="889">
        <f t="shared" si="102"/>
        <v>1</v>
      </c>
    </row>
    <row r="112" spans="1:43" x14ac:dyDescent="0.3">
      <c r="A112" s="9">
        <f t="shared" si="128"/>
        <v>16</v>
      </c>
      <c r="B112" s="67" t="str">
        <f t="shared" si="128"/>
        <v>Zisk</v>
      </c>
      <c r="C112" s="67" t="str">
        <f t="shared" si="125"/>
        <v/>
      </c>
      <c r="D112" s="68" t="str">
        <f t="shared" si="125"/>
        <v/>
      </c>
      <c r="E112" s="84">
        <f>'MA Výkon'!E112+'MA Hodiny'!E112+'MA Vozidlo'!E112+'MA Fixní'!E112</f>
        <v>0</v>
      </c>
      <c r="F112" s="103">
        <f>'MA Výkon'!F112+'MA Hodiny'!F112+'MA Vozidlo'!F112+'MA Fixní'!F112</f>
        <v>0</v>
      </c>
      <c r="G112" s="103">
        <f>'MA Výkon'!G112+'MA Hodiny'!G112+'MA Vozidlo'!G112+'MA Fixní'!G112</f>
        <v>0</v>
      </c>
      <c r="H112" s="103">
        <f>'MA Výkon'!H112+'MA Hodiny'!H112+'MA Vozidlo'!H112+'MA Fixní'!H112</f>
        <v>0</v>
      </c>
      <c r="I112" s="103">
        <f>'MA Výkon'!I112+'MA Hodiny'!I112+'MA Vozidlo'!I112+'MA Fixní'!I112</f>
        <v>0</v>
      </c>
      <c r="J112" s="103">
        <f>'MA Výkon'!J112+'MA Hodiny'!J112+'MA Vozidlo'!J112+'MA Fixní'!J112</f>
        <v>0</v>
      </c>
      <c r="K112" s="103">
        <f>'MA Výkon'!K112+'MA Hodiny'!K112+'MA Vozidlo'!K112+'MA Fixní'!K112</f>
        <v>0</v>
      </c>
      <c r="L112" s="103">
        <f>'MA Výkon'!L112+'MA Hodiny'!L112+'MA Vozidlo'!L112+'MA Fixní'!L112</f>
        <v>0</v>
      </c>
      <c r="M112" s="103">
        <f>'MA Výkon'!M112+'MA Hodiny'!M112+'MA Vozidlo'!M112+'MA Fixní'!M112</f>
        <v>0</v>
      </c>
      <c r="N112" s="103">
        <f>'MA Výkon'!N112+'MA Hodiny'!N112+'MA Vozidlo'!N112+'MA Fixní'!N112</f>
        <v>0</v>
      </c>
      <c r="O112" s="103">
        <f>'MA Výkon'!O112+'MA Hodiny'!O112+'MA Vozidlo'!O112+'MA Fixní'!O112</f>
        <v>0</v>
      </c>
      <c r="P112" s="103">
        <f>'MA Výkon'!P112+'MA Hodiny'!P112+'MA Vozidlo'!P112+'MA Fixní'!P112</f>
        <v>0</v>
      </c>
      <c r="Q112" s="103">
        <f>'MA Výkon'!Q112+'MA Hodiny'!Q112+'MA Vozidlo'!Q112+'MA Fixní'!Q112</f>
        <v>0</v>
      </c>
      <c r="R112" s="103">
        <f>'MA Výkon'!R112+'MA Hodiny'!R112+'MA Vozidlo'!R112+'MA Fixní'!R112</f>
        <v>0</v>
      </c>
      <c r="S112" s="103">
        <f>'MA Výkon'!S112+'MA Hodiny'!S112+'MA Vozidlo'!S112+'MA Fixní'!S112</f>
        <v>0</v>
      </c>
      <c r="T112" s="103">
        <f>'MA Výkon'!T112+'MA Hodiny'!T112+'MA Vozidlo'!T112+'MA Fixní'!T112</f>
        <v>0</v>
      </c>
      <c r="U112" s="103">
        <f>'MA Výkon'!U112+'MA Hodiny'!U112+'MA Vozidlo'!U112+'MA Fixní'!U112</f>
        <v>0</v>
      </c>
      <c r="V112" s="103">
        <f>'MA Výkon'!V112+'MA Hodiny'!V112+'MA Vozidlo'!V112+'MA Fixní'!V112</f>
        <v>0</v>
      </c>
      <c r="W112" s="103">
        <f>'MA Výkon'!W112+'MA Hodiny'!W112+'MA Vozidlo'!W112+'MA Fixní'!W112</f>
        <v>0</v>
      </c>
      <c r="X112" s="103">
        <f>'MA Výkon'!X112+'MA Hodiny'!X112+'MA Vozidlo'!X112+'MA Fixní'!X112</f>
        <v>0</v>
      </c>
      <c r="Y112" s="103">
        <f>'MA Výkon'!Y112+'MA Hodiny'!Y112+'MA Vozidlo'!Y112+'MA Fixní'!Y112</f>
        <v>0</v>
      </c>
      <c r="Z112" s="103">
        <f>'MA Výkon'!Z112+'MA Hodiny'!Z112+'MA Vozidlo'!Z112+'MA Fixní'!Z112</f>
        <v>0</v>
      </c>
      <c r="AA112" s="103">
        <f>'MA Výkon'!AA112+'MA Hodiny'!AA112+'MA Vozidlo'!AA112+'MA Fixní'!AA112</f>
        <v>0</v>
      </c>
      <c r="AB112" s="103">
        <f>'MA Výkon'!AB112+'MA Hodiny'!AB112+'MA Vozidlo'!AB112+'MA Fixní'!AB112</f>
        <v>0</v>
      </c>
      <c r="AC112" s="103">
        <f>'MA Výkon'!AC112+'MA Hodiny'!AC112+'MA Vozidlo'!AC112+'MA Fixní'!AC112</f>
        <v>0</v>
      </c>
      <c r="AD112" s="103">
        <f>'MA Výkon'!AD112+'MA Hodiny'!AD112+'MA Vozidlo'!AD112+'MA Fixní'!AD112</f>
        <v>0</v>
      </c>
      <c r="AE112" s="103">
        <f>'MA Výkon'!AE112+'MA Hodiny'!AE112+'MA Vozidlo'!AE112+'MA Fixní'!AE112</f>
        <v>0</v>
      </c>
      <c r="AF112" s="103">
        <f>'MA Výkon'!AF112+'MA Hodiny'!AF112+'MA Vozidlo'!AF112+'MA Fixní'!AF112</f>
        <v>0</v>
      </c>
      <c r="AG112" s="103">
        <f>'MA Výkon'!AG112+'MA Hodiny'!AG112+'MA Vozidlo'!AG112+'MA Fixní'!AG112</f>
        <v>0</v>
      </c>
      <c r="AH112" s="103">
        <f>'MA Výkon'!AH112+'MA Hodiny'!AH112+'MA Vozidlo'!AH112+'MA Fixní'!AH112</f>
        <v>0</v>
      </c>
      <c r="AI112" s="103">
        <f>'MA Výkon'!AI112+'MA Hodiny'!AI112+'MA Vozidlo'!AI112+'MA Fixní'!AI112</f>
        <v>0</v>
      </c>
      <c r="AJ112" s="103">
        <f>'MA Výkon'!AJ112+'MA Hodiny'!AJ112+'MA Vozidlo'!AJ112+'MA Fixní'!AJ112</f>
        <v>0</v>
      </c>
      <c r="AK112" s="85">
        <f>'MA Výkon'!AK112+'MA Hodiny'!AK112+'MA Vozidlo'!AK112+'MA Fixní'!AK112</f>
        <v>0</v>
      </c>
      <c r="AL112" s="24">
        <f t="shared" si="103"/>
        <v>0</v>
      </c>
      <c r="AM112" s="129">
        <f t="shared" si="101"/>
        <v>0</v>
      </c>
      <c r="AN112" s="890">
        <f t="shared" si="102"/>
        <v>0</v>
      </c>
      <c r="AO112" s="888">
        <f t="shared" ref="AO112" si="131">AO28</f>
        <v>0</v>
      </c>
      <c r="AP112" s="890">
        <f t="shared" si="102"/>
        <v>0</v>
      </c>
      <c r="AQ112" s="891">
        <f t="shared" si="102"/>
        <v>1</v>
      </c>
    </row>
    <row r="113" spans="1:43" ht="15.6" thickBot="1" x14ac:dyDescent="0.4">
      <c r="A113" s="5">
        <f t="shared" si="128"/>
        <v>21</v>
      </c>
      <c r="B113" s="69" t="str">
        <f t="shared" si="128"/>
        <v>Aktualizovaná cena [tis.Kč]</v>
      </c>
      <c r="C113" s="69" t="str">
        <f>IF(C71="","",C71)</f>
        <v/>
      </c>
      <c r="D113" s="202" t="s">
        <v>175</v>
      </c>
      <c r="E113" s="108">
        <f t="shared" ref="E113:AK113" si="132">SUM(E87:E112)</f>
        <v>0</v>
      </c>
      <c r="F113" s="108">
        <f t="shared" si="132"/>
        <v>0</v>
      </c>
      <c r="G113" s="108">
        <f t="shared" ref="G113:H113" si="133">SUM(G87:G112)</f>
        <v>0</v>
      </c>
      <c r="H113" s="108">
        <f t="shared" si="133"/>
        <v>0</v>
      </c>
      <c r="I113" s="108">
        <f t="shared" si="132"/>
        <v>0</v>
      </c>
      <c r="J113" s="108">
        <f t="shared" si="132"/>
        <v>0</v>
      </c>
      <c r="K113" s="108">
        <f t="shared" si="132"/>
        <v>0</v>
      </c>
      <c r="L113" s="108">
        <f t="shared" si="132"/>
        <v>0</v>
      </c>
      <c r="M113" s="108">
        <f t="shared" si="132"/>
        <v>0</v>
      </c>
      <c r="N113" s="108">
        <f t="shared" si="132"/>
        <v>0</v>
      </c>
      <c r="O113" s="108">
        <f t="shared" si="132"/>
        <v>0</v>
      </c>
      <c r="P113" s="108">
        <f t="shared" si="132"/>
        <v>0</v>
      </c>
      <c r="Q113" s="108">
        <f t="shared" si="132"/>
        <v>0</v>
      </c>
      <c r="R113" s="108">
        <f t="shared" si="132"/>
        <v>0</v>
      </c>
      <c r="S113" s="108">
        <f t="shared" si="132"/>
        <v>0</v>
      </c>
      <c r="T113" s="108">
        <f t="shared" si="132"/>
        <v>0</v>
      </c>
      <c r="U113" s="108">
        <f t="shared" si="132"/>
        <v>0</v>
      </c>
      <c r="V113" s="108">
        <f t="shared" si="132"/>
        <v>0</v>
      </c>
      <c r="W113" s="108">
        <f t="shared" si="132"/>
        <v>0</v>
      </c>
      <c r="X113" s="108">
        <f t="shared" si="132"/>
        <v>0</v>
      </c>
      <c r="Y113" s="108">
        <f t="shared" si="132"/>
        <v>0</v>
      </c>
      <c r="Z113" s="108">
        <f t="shared" si="132"/>
        <v>0</v>
      </c>
      <c r="AA113" s="108">
        <f t="shared" si="132"/>
        <v>0</v>
      </c>
      <c r="AB113" s="108">
        <f t="shared" si="132"/>
        <v>0</v>
      </c>
      <c r="AC113" s="108">
        <f t="shared" si="132"/>
        <v>0</v>
      </c>
      <c r="AD113" s="108">
        <f t="shared" si="132"/>
        <v>0</v>
      </c>
      <c r="AE113" s="108">
        <f t="shared" si="132"/>
        <v>0</v>
      </c>
      <c r="AF113" s="108">
        <f t="shared" si="132"/>
        <v>0</v>
      </c>
      <c r="AG113" s="108">
        <f t="shared" si="132"/>
        <v>0</v>
      </c>
      <c r="AH113" s="108">
        <f t="shared" si="132"/>
        <v>0</v>
      </c>
      <c r="AI113" s="108">
        <f t="shared" si="132"/>
        <v>0</v>
      </c>
      <c r="AJ113" s="108">
        <f t="shared" si="132"/>
        <v>0</v>
      </c>
      <c r="AK113" s="108">
        <f t="shared" si="132"/>
        <v>0</v>
      </c>
      <c r="AL113" s="27">
        <f t="shared" ref="AL113:AL121" si="134">SUM(E113:AK113)</f>
        <v>0</v>
      </c>
      <c r="AM113" s="130">
        <f t="shared" si="101"/>
        <v>0</v>
      </c>
      <c r="AN113" s="892">
        <f>SUMPRODUCT($AL87:$AL112,AN87:AN112)</f>
        <v>0</v>
      </c>
      <c r="AO113" s="892">
        <f>SUMPRODUCT($AL87:$AL112,AO87:AO112)</f>
        <v>0</v>
      </c>
      <c r="AP113" s="892">
        <f>SUMPRODUCT($AL87:$AL112,AP87:AP112)</f>
        <v>0</v>
      </c>
      <c r="AQ113" s="893">
        <f>SUMPRODUCT($AL87:$AL112,AQ87:AQ112)</f>
        <v>0</v>
      </c>
    </row>
    <row r="114" spans="1:43" hidden="1" x14ac:dyDescent="0.3">
      <c r="A114" s="525"/>
      <c r="B114" s="526"/>
      <c r="C114" s="526"/>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0"/>
      <c r="AM114" s="531"/>
      <c r="AN114" s="894"/>
      <c r="AO114" s="894"/>
      <c r="AP114" s="894"/>
      <c r="AQ114" s="895"/>
    </row>
    <row r="115" spans="1:43" hidden="1" x14ac:dyDescent="0.3">
      <c r="A115" s="535"/>
      <c r="B115" s="536"/>
      <c r="C115" s="536"/>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0"/>
      <c r="AM115" s="541"/>
      <c r="AN115" s="896"/>
      <c r="AO115" s="896"/>
      <c r="AP115" s="896"/>
      <c r="AQ115" s="897"/>
    </row>
    <row r="116" spans="1:43" hidden="1" x14ac:dyDescent="0.3">
      <c r="A116" s="535"/>
      <c r="B116" s="536"/>
      <c r="C116" s="536"/>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c r="AM116" s="541"/>
      <c r="AN116" s="896"/>
      <c r="AO116" s="896"/>
      <c r="AP116" s="896"/>
      <c r="AQ116" s="897"/>
    </row>
    <row r="117" spans="1:43" hidden="1" x14ac:dyDescent="0.3">
      <c r="A117" s="535"/>
      <c r="B117" s="536"/>
      <c r="C117" s="536"/>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0"/>
      <c r="AM117" s="541"/>
      <c r="AN117" s="896"/>
      <c r="AO117" s="896"/>
      <c r="AP117" s="896"/>
      <c r="AQ117" s="897"/>
    </row>
    <row r="118" spans="1:43" hidden="1" x14ac:dyDescent="0.3">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0"/>
      <c r="AM118" s="541"/>
      <c r="AN118" s="896"/>
      <c r="AO118" s="896"/>
      <c r="AP118" s="896"/>
      <c r="AQ118" s="897"/>
    </row>
    <row r="119" spans="1:43"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897"/>
    </row>
    <row r="120" spans="1:43"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2"/>
      <c r="AN120" s="898"/>
      <c r="AO120" s="898"/>
      <c r="AP120" s="898"/>
      <c r="AQ120" s="899"/>
    </row>
    <row r="121" spans="1:43" ht="15" x14ac:dyDescent="0.35">
      <c r="A121" s="9">
        <f t="shared" si="128"/>
        <v>26</v>
      </c>
      <c r="B121" s="67" t="str">
        <f t="shared" si="128"/>
        <v>Výchozí dopravní výkon [tis.vlkm]</v>
      </c>
      <c r="C121" s="67"/>
      <c r="D121" s="203" t="s">
        <v>69</v>
      </c>
      <c r="E121" s="109">
        <f>'Provoz výchozí'!C27+'Provoz opční 1'!C27+'Provoz opční 2'!C27</f>
        <v>38985.66136986301</v>
      </c>
      <c r="F121" s="109">
        <f>'Provoz výchozí'!D27+'Provoz opční 1'!D27+'Provoz opční 2'!D27</f>
        <v>392293.21753424662</v>
      </c>
      <c r="G121" s="109">
        <f>'Provoz výchozí'!E27+'Provoz opční 1'!E27+'Provoz opční 2'!E27</f>
        <v>943664.04273972602</v>
      </c>
      <c r="H121" s="109">
        <f>'Provoz výchozí'!F27+'Provoz opční 1'!F27+'Provoz opční 2'!F27</f>
        <v>118665.47287671233</v>
      </c>
      <c r="I121" s="109">
        <f>'Provoz výchozí'!G27+'Provoz opční 1'!G27+'Provoz opční 2'!G27</f>
        <v>2707056.1</v>
      </c>
      <c r="J121" s="109">
        <f>'Provoz výchozí'!H27+'Provoz opční 1'!H27+'Provoz opční 2'!H27</f>
        <v>4151805.5</v>
      </c>
      <c r="K121" s="109">
        <f>'Provoz výchozí'!I27+'Provoz opční 1'!I27+'Provoz opční 2'!I27</f>
        <v>4967203.4000000004</v>
      </c>
      <c r="L121" s="109">
        <f>'Provoz výchozí'!J27+'Provoz opční 1'!J27+'Provoz opční 2'!J27</f>
        <v>5226496</v>
      </c>
      <c r="M121" s="109">
        <f>'Provoz výchozí'!K27+'Provoz opční 1'!K27+'Provoz opční 2'!K27</f>
        <v>5226496</v>
      </c>
      <c r="N121" s="109">
        <f>'Provoz výchozí'!L27+'Provoz opční 1'!L27+'Provoz opční 2'!L27</f>
        <v>5226496</v>
      </c>
      <c r="O121" s="109">
        <f>'Provoz výchozí'!M27+'Provoz opční 1'!M27+'Provoz opční 2'!M27</f>
        <v>5226496</v>
      </c>
      <c r="P121" s="109">
        <f>'Provoz výchozí'!N27+'Provoz opční 1'!N27+'Provoz opční 2'!N27</f>
        <v>5226496</v>
      </c>
      <c r="Q121" s="109">
        <f>'Provoz výchozí'!O27+'Provoz opční 1'!O27+'Provoz opční 2'!O27</f>
        <v>5226496</v>
      </c>
      <c r="R121" s="109">
        <f>'Provoz výchozí'!P27+'Provoz opční 1'!P27+'Provoz opční 2'!P27</f>
        <v>5226496</v>
      </c>
      <c r="S121" s="109">
        <f>'Provoz výchozí'!Q27+'Provoz opční 1'!Q27+'Provoz opční 2'!Q27</f>
        <v>5226496</v>
      </c>
      <c r="T121" s="109">
        <f>'Provoz výchozí'!R27+'Provoz opční 1'!R27+'Provoz opční 2'!R27</f>
        <v>5226496</v>
      </c>
      <c r="U121" s="109">
        <f>'Provoz výchozí'!S27+'Provoz opční 1'!S27+'Provoz opční 2'!S27</f>
        <v>5226496</v>
      </c>
      <c r="V121" s="109">
        <f>'Provoz výchozí'!T27+'Provoz opční 1'!T27+'Provoz opční 2'!T27</f>
        <v>5226496</v>
      </c>
      <c r="W121" s="109">
        <f>'Provoz výchozí'!U27+'Provoz opční 1'!U27+'Provoz opční 2'!U27</f>
        <v>5226496</v>
      </c>
      <c r="X121" s="109">
        <f>'Provoz výchozí'!V27+'Provoz opční 1'!V27+'Provoz opční 2'!V27</f>
        <v>5226496</v>
      </c>
      <c r="Y121" s="109">
        <f>'Provoz výchozí'!W27+'Provoz opční 1'!W27+'Provoz opční 2'!W27</f>
        <v>5226496</v>
      </c>
      <c r="Z121" s="109">
        <f>'Provoz výchozí'!X27+'Provoz opční 1'!X27+'Provoz opční 2'!X27</f>
        <v>5226496</v>
      </c>
      <c r="AA121" s="109">
        <f>'Provoz výchozí'!Y27+'Provoz opční 1'!Y27+'Provoz opční 2'!Y27</f>
        <v>5226496</v>
      </c>
      <c r="AB121" s="109">
        <f>'Provoz výchozí'!Z27+'Provoz opční 1'!Z27+'Provoz opční 2'!Z27</f>
        <v>5226496</v>
      </c>
      <c r="AC121" s="109">
        <f>'Provoz výchozí'!AA27+'Provoz opční 1'!AA27+'Provoz opční 2'!AA27</f>
        <v>5226496</v>
      </c>
      <c r="AD121" s="109">
        <f>'Provoz výchozí'!AB27+'Provoz opční 1'!AB27+'Provoz opční 2'!AB27</f>
        <v>5226496</v>
      </c>
      <c r="AE121" s="109">
        <f>'Provoz výchozí'!AC27+'Provoz opční 1'!AC27+'Provoz opční 2'!AC27</f>
        <v>5226496</v>
      </c>
      <c r="AF121" s="109">
        <f>'Provoz výchozí'!AD27+'Provoz opční 1'!AD27+'Provoz opční 2'!AD27</f>
        <v>5226496</v>
      </c>
      <c r="AG121" s="109">
        <f>'Provoz výchozí'!AE27+'Provoz opční 1'!AE27+'Provoz opční 2'!AE27</f>
        <v>5226496</v>
      </c>
      <c r="AH121" s="109">
        <f>'Provoz výchozí'!AF27+'Provoz opční 1'!AF27+'Provoz opční 2'!AF27</f>
        <v>5226496</v>
      </c>
      <c r="AI121" s="109">
        <f>'Provoz výchozí'!AG27+'Provoz opční 1'!AG27+'Provoz opční 2'!AG27</f>
        <v>5226496</v>
      </c>
      <c r="AJ121" s="109">
        <f>'Provoz výchozí'!AH27+'Provoz opční 1'!AH27+'Provoz opční 2'!AH27</f>
        <v>5226496</v>
      </c>
      <c r="AK121" s="109">
        <f>'Provoz výchozí'!AI27+'Provoz opční 1'!AI27+'Provoz opční 2'!AI27</f>
        <v>5226496</v>
      </c>
      <c r="AL121" s="48">
        <f t="shared" si="134"/>
        <v>149208569.39452055</v>
      </c>
      <c r="AM121" s="546" t="s">
        <v>134</v>
      </c>
      <c r="AN121" s="951">
        <f>$AL121</f>
        <v>149208569.39452055</v>
      </c>
      <c r="AO121" s="900">
        <f>$AL121</f>
        <v>149208569.39452055</v>
      </c>
      <c r="AP121" s="900">
        <f>$AL121</f>
        <v>149208569.39452055</v>
      </c>
      <c r="AQ121" s="901">
        <f>$AL121</f>
        <v>149208569.39452055</v>
      </c>
    </row>
    <row r="122" spans="1:43" ht="15.6" thickBot="1" x14ac:dyDescent="0.4">
      <c r="A122" s="5">
        <f t="shared" si="128"/>
        <v>27</v>
      </c>
      <c r="B122" s="69" t="str">
        <f t="shared" si="128"/>
        <v>Aktualizovaná jednotková cena [Kč/vlkm]</v>
      </c>
      <c r="C122" s="69"/>
      <c r="D122" s="202" t="s">
        <v>176</v>
      </c>
      <c r="E122" s="105">
        <f t="shared" ref="E122:AL122" si="135">IFERROR(E113/E121,0)</f>
        <v>0</v>
      </c>
      <c r="F122" s="105">
        <f t="shared" si="135"/>
        <v>0</v>
      </c>
      <c r="G122" s="105">
        <f t="shared" ref="G122:H122" si="136">IFERROR(G113/G121,0)</f>
        <v>0</v>
      </c>
      <c r="H122" s="105">
        <f t="shared" si="136"/>
        <v>0</v>
      </c>
      <c r="I122" s="105">
        <f t="shared" si="135"/>
        <v>0</v>
      </c>
      <c r="J122" s="105">
        <f t="shared" si="135"/>
        <v>0</v>
      </c>
      <c r="K122" s="105">
        <f t="shared" si="135"/>
        <v>0</v>
      </c>
      <c r="L122" s="105">
        <f t="shared" si="135"/>
        <v>0</v>
      </c>
      <c r="M122" s="105">
        <f t="shared" si="135"/>
        <v>0</v>
      </c>
      <c r="N122" s="105">
        <f t="shared" si="135"/>
        <v>0</v>
      </c>
      <c r="O122" s="105">
        <f t="shared" si="135"/>
        <v>0</v>
      </c>
      <c r="P122" s="105">
        <f t="shared" si="135"/>
        <v>0</v>
      </c>
      <c r="Q122" s="105">
        <f t="shared" si="135"/>
        <v>0</v>
      </c>
      <c r="R122" s="105">
        <f t="shared" si="135"/>
        <v>0</v>
      </c>
      <c r="S122" s="105">
        <f t="shared" si="135"/>
        <v>0</v>
      </c>
      <c r="T122" s="105">
        <f t="shared" si="135"/>
        <v>0</v>
      </c>
      <c r="U122" s="105">
        <f t="shared" si="135"/>
        <v>0</v>
      </c>
      <c r="V122" s="105">
        <f t="shared" si="135"/>
        <v>0</v>
      </c>
      <c r="W122" s="105">
        <f t="shared" si="135"/>
        <v>0</v>
      </c>
      <c r="X122" s="105">
        <f t="shared" si="135"/>
        <v>0</v>
      </c>
      <c r="Y122" s="105">
        <f t="shared" si="135"/>
        <v>0</v>
      </c>
      <c r="Z122" s="105">
        <f t="shared" si="135"/>
        <v>0</v>
      </c>
      <c r="AA122" s="105">
        <f t="shared" si="135"/>
        <v>0</v>
      </c>
      <c r="AB122" s="105">
        <f t="shared" si="135"/>
        <v>0</v>
      </c>
      <c r="AC122" s="105">
        <f t="shared" si="135"/>
        <v>0</v>
      </c>
      <c r="AD122" s="105">
        <f t="shared" si="135"/>
        <v>0</v>
      </c>
      <c r="AE122" s="105">
        <f t="shared" si="135"/>
        <v>0</v>
      </c>
      <c r="AF122" s="105">
        <f t="shared" si="135"/>
        <v>0</v>
      </c>
      <c r="AG122" s="105">
        <f t="shared" si="135"/>
        <v>0</v>
      </c>
      <c r="AH122" s="105">
        <f t="shared" si="135"/>
        <v>0</v>
      </c>
      <c r="AI122" s="105">
        <f t="shared" si="135"/>
        <v>0</v>
      </c>
      <c r="AJ122" s="105">
        <f t="shared" si="135"/>
        <v>0</v>
      </c>
      <c r="AK122" s="105">
        <f t="shared" si="135"/>
        <v>0</v>
      </c>
      <c r="AL122" s="111">
        <f t="shared" si="135"/>
        <v>0</v>
      </c>
      <c r="AM122" s="393" t="s">
        <v>134</v>
      </c>
      <c r="AN122" s="902">
        <f>IFERROR(AN113/AN121,0)</f>
        <v>0</v>
      </c>
      <c r="AO122" s="902">
        <f>IFERROR(AO113/AO121,0)</f>
        <v>0</v>
      </c>
      <c r="AP122" s="902">
        <f>IFERROR(AP113/AP121,0)</f>
        <v>0</v>
      </c>
      <c r="AQ122" s="903">
        <f>IFERROR(AQ113/AQ121,0)</f>
        <v>0</v>
      </c>
    </row>
    <row r="123" spans="1:43" ht="15.6" x14ac:dyDescent="0.35">
      <c r="A123" s="17">
        <f t="shared" ref="A123:B123" si="137">IF(A81="","",A81)</f>
        <v>28</v>
      </c>
      <c r="B123" s="71" t="str">
        <f t="shared" si="137"/>
        <v>Aktualizovaná jednotková cena za jednotku [Kč/vlkm]</v>
      </c>
      <c r="C123" s="67"/>
      <c r="D123" s="114" t="s">
        <v>177</v>
      </c>
      <c r="E123" s="121">
        <f>'MA Výkon'!E123+'MA Hodiny'!E122+'MA Vozidlo'!E122+'MA Fixní'!E122</f>
        <v>0</v>
      </c>
      <c r="F123" s="121">
        <f>'MA Výkon'!F123+'MA Hodiny'!F122+'MA Vozidlo'!F122+'MA Fixní'!F122</f>
        <v>0</v>
      </c>
      <c r="G123" s="121">
        <f>'MA Výkon'!G123+'MA Hodiny'!G122+'MA Vozidlo'!G122+'MA Fixní'!G122</f>
        <v>0</v>
      </c>
      <c r="H123" s="121">
        <f>'MA Výkon'!H123+'MA Hodiny'!H122+'MA Vozidlo'!H122+'MA Fixní'!H122</f>
        <v>0</v>
      </c>
      <c r="I123" s="121">
        <f>'MA Výkon'!I123+'MA Hodiny'!I122+'MA Vozidlo'!I122+'MA Fixní'!I122</f>
        <v>0</v>
      </c>
      <c r="J123" s="121">
        <f>'MA Výkon'!J123+'MA Hodiny'!J122+'MA Vozidlo'!J122+'MA Fixní'!J122</f>
        <v>0</v>
      </c>
      <c r="K123" s="121">
        <f>'MA Výkon'!K123+'MA Hodiny'!K122+'MA Vozidlo'!K122+'MA Fixní'!K122</f>
        <v>0</v>
      </c>
      <c r="L123" s="121">
        <f>'MA Výkon'!L123+'MA Hodiny'!L122+'MA Vozidlo'!L122+'MA Fixní'!L122</f>
        <v>0</v>
      </c>
      <c r="M123" s="121">
        <f>'MA Výkon'!M123+'MA Hodiny'!M122+'MA Vozidlo'!M122+'MA Fixní'!M122</f>
        <v>0</v>
      </c>
      <c r="N123" s="121">
        <f>'MA Výkon'!N123+'MA Hodiny'!N122+'MA Vozidlo'!N122+'MA Fixní'!N122</f>
        <v>0</v>
      </c>
      <c r="O123" s="121">
        <f>'MA Výkon'!O123+'MA Hodiny'!O122+'MA Vozidlo'!O122+'MA Fixní'!O122</f>
        <v>0</v>
      </c>
      <c r="P123" s="121">
        <f>'MA Výkon'!P123+'MA Hodiny'!P122+'MA Vozidlo'!P122+'MA Fixní'!P122</f>
        <v>0</v>
      </c>
      <c r="Q123" s="121">
        <f>'MA Výkon'!Q123+'MA Hodiny'!Q122+'MA Vozidlo'!Q122+'MA Fixní'!Q122</f>
        <v>0</v>
      </c>
      <c r="R123" s="121">
        <f>'MA Výkon'!R123+'MA Hodiny'!R122+'MA Vozidlo'!R122+'MA Fixní'!R122</f>
        <v>0</v>
      </c>
      <c r="S123" s="121">
        <f>'MA Výkon'!S123+'MA Hodiny'!S122+'MA Vozidlo'!S122+'MA Fixní'!S122</f>
        <v>0</v>
      </c>
      <c r="T123" s="121">
        <f>'MA Výkon'!T123+'MA Hodiny'!T122+'MA Vozidlo'!T122+'MA Fixní'!T122</f>
        <v>0</v>
      </c>
      <c r="U123" s="121">
        <f>'MA Výkon'!U123+'MA Hodiny'!U122+'MA Vozidlo'!U122+'MA Fixní'!U122</f>
        <v>0</v>
      </c>
      <c r="V123" s="121">
        <f>'MA Výkon'!V123+'MA Hodiny'!V122+'MA Vozidlo'!V122+'MA Fixní'!V122</f>
        <v>0</v>
      </c>
      <c r="W123" s="121">
        <f>'MA Výkon'!W123+'MA Hodiny'!W122+'MA Vozidlo'!W122+'MA Fixní'!W122</f>
        <v>0</v>
      </c>
      <c r="X123" s="121">
        <f>'MA Výkon'!X123+'MA Hodiny'!X122+'MA Vozidlo'!X122+'MA Fixní'!X122</f>
        <v>0</v>
      </c>
      <c r="Y123" s="121">
        <f>'MA Výkon'!Y123+'MA Hodiny'!Y122+'MA Vozidlo'!Y122+'MA Fixní'!Y122</f>
        <v>0</v>
      </c>
      <c r="Z123" s="121">
        <f>'MA Výkon'!Z123+'MA Hodiny'!Z122+'MA Vozidlo'!Z122+'MA Fixní'!Z122</f>
        <v>0</v>
      </c>
      <c r="AA123" s="121">
        <f>'MA Výkon'!AA123+'MA Hodiny'!AA122+'MA Vozidlo'!AA122+'MA Fixní'!AA122</f>
        <v>0</v>
      </c>
      <c r="AB123" s="121">
        <f>'MA Výkon'!AB123+'MA Hodiny'!AB122+'MA Vozidlo'!AB122+'MA Fixní'!AB122</f>
        <v>0</v>
      </c>
      <c r="AC123" s="121">
        <f>'MA Výkon'!AC123+'MA Hodiny'!AC122+'MA Vozidlo'!AC122+'MA Fixní'!AC122</f>
        <v>0</v>
      </c>
      <c r="AD123" s="121">
        <f>'MA Výkon'!AD123+'MA Hodiny'!AD122+'MA Vozidlo'!AD122+'MA Fixní'!AD122</f>
        <v>0</v>
      </c>
      <c r="AE123" s="121">
        <f>'MA Výkon'!AE123+'MA Hodiny'!AE122+'MA Vozidlo'!AE122+'MA Fixní'!AE122</f>
        <v>0</v>
      </c>
      <c r="AF123" s="121">
        <f>'MA Výkon'!AF123+'MA Hodiny'!AF122+'MA Vozidlo'!AF122+'MA Fixní'!AF122</f>
        <v>0</v>
      </c>
      <c r="AG123" s="121">
        <f>'MA Výkon'!AG123+'MA Hodiny'!AG122+'MA Vozidlo'!AG122+'MA Fixní'!AG122</f>
        <v>0</v>
      </c>
      <c r="AH123" s="121">
        <f>'MA Výkon'!AH123+'MA Hodiny'!AH122+'MA Vozidlo'!AH122+'MA Fixní'!AH122</f>
        <v>0</v>
      </c>
      <c r="AI123" s="121">
        <f>'MA Výkon'!AI123+'MA Hodiny'!AI122+'MA Vozidlo'!AI122+'MA Fixní'!AI122</f>
        <v>0</v>
      </c>
      <c r="AJ123" s="121">
        <f>'MA Výkon'!AJ123+'MA Hodiny'!AJ122+'MA Vozidlo'!AJ122+'MA Fixní'!AJ122</f>
        <v>0</v>
      </c>
      <c r="AK123" s="121">
        <f>'MA Výkon'!AK123+'MA Hodiny'!AK122+'MA Vozidlo'!AK122+'MA Fixní'!AK122</f>
        <v>0</v>
      </c>
      <c r="AL123" s="420" t="s">
        <v>134</v>
      </c>
      <c r="AM123" s="420" t="s">
        <v>134</v>
      </c>
      <c r="AN123" s="947" t="s">
        <v>134</v>
      </c>
      <c r="AO123" s="947" t="s">
        <v>134</v>
      </c>
      <c r="AP123" s="947" t="s">
        <v>134</v>
      </c>
      <c r="AQ123" s="948" t="s">
        <v>134</v>
      </c>
    </row>
    <row r="124" spans="1:43" ht="16.2" thickBot="1" x14ac:dyDescent="0.4">
      <c r="A124" s="10">
        <f t="shared" ref="A124:B124" si="138">IF(A82="","",A82)</f>
        <v>29</v>
      </c>
      <c r="B124" s="115" t="str">
        <f t="shared" si="138"/>
        <v>Aktualizovaná jednotková cena za soupravu [Kč/vlkm]</v>
      </c>
      <c r="C124" s="115"/>
      <c r="D124" s="116" t="s">
        <v>178</v>
      </c>
      <c r="E124" s="117">
        <f>'MA Výkon'!E124+'MA Hodiny'!E122+'MA Vozidlo'!E122+'MA Fixní'!E122</f>
        <v>0</v>
      </c>
      <c r="F124" s="117">
        <f>'MA Výkon'!F124+'MA Hodiny'!F122+'MA Vozidlo'!F122+'MA Fixní'!F122</f>
        <v>0</v>
      </c>
      <c r="G124" s="117">
        <f>'MA Výkon'!G124+'MA Hodiny'!G122+'MA Vozidlo'!G122+'MA Fixní'!G122</f>
        <v>0</v>
      </c>
      <c r="H124" s="117">
        <f>'MA Výkon'!H124+'MA Hodiny'!H122+'MA Vozidlo'!H122+'MA Fixní'!H122</f>
        <v>0</v>
      </c>
      <c r="I124" s="117">
        <f>'MA Výkon'!I124+'MA Hodiny'!I122+'MA Vozidlo'!I122+'MA Fixní'!I122</f>
        <v>0</v>
      </c>
      <c r="J124" s="117">
        <f>'MA Výkon'!J124+'MA Hodiny'!J122+'MA Vozidlo'!J122+'MA Fixní'!J122</f>
        <v>0</v>
      </c>
      <c r="K124" s="117">
        <f>'MA Výkon'!K124+'MA Hodiny'!K122+'MA Vozidlo'!K122+'MA Fixní'!K122</f>
        <v>0</v>
      </c>
      <c r="L124" s="117">
        <f>'MA Výkon'!L124+'MA Hodiny'!L122+'MA Vozidlo'!L122+'MA Fixní'!L122</f>
        <v>0</v>
      </c>
      <c r="M124" s="117">
        <f>'MA Výkon'!M124+'MA Hodiny'!M122+'MA Vozidlo'!M122+'MA Fixní'!M122</f>
        <v>0</v>
      </c>
      <c r="N124" s="117">
        <f>'MA Výkon'!N124+'MA Hodiny'!N122+'MA Vozidlo'!N122+'MA Fixní'!N122</f>
        <v>0</v>
      </c>
      <c r="O124" s="117">
        <f>'MA Výkon'!O124+'MA Hodiny'!O122+'MA Vozidlo'!O122+'MA Fixní'!O122</f>
        <v>0</v>
      </c>
      <c r="P124" s="117">
        <f>'MA Výkon'!P124+'MA Hodiny'!P122+'MA Vozidlo'!P122+'MA Fixní'!P122</f>
        <v>0</v>
      </c>
      <c r="Q124" s="117">
        <f>'MA Výkon'!Q124+'MA Hodiny'!Q122+'MA Vozidlo'!Q122+'MA Fixní'!Q122</f>
        <v>0</v>
      </c>
      <c r="R124" s="117">
        <f>'MA Výkon'!R124+'MA Hodiny'!R122+'MA Vozidlo'!R122+'MA Fixní'!R122</f>
        <v>0</v>
      </c>
      <c r="S124" s="117">
        <f>'MA Výkon'!S124+'MA Hodiny'!S122+'MA Vozidlo'!S122+'MA Fixní'!S122</f>
        <v>0</v>
      </c>
      <c r="T124" s="117">
        <f>'MA Výkon'!T124+'MA Hodiny'!T122+'MA Vozidlo'!T122+'MA Fixní'!T122</f>
        <v>0</v>
      </c>
      <c r="U124" s="117">
        <f>'MA Výkon'!U124+'MA Hodiny'!U122+'MA Vozidlo'!U122+'MA Fixní'!U122</f>
        <v>0</v>
      </c>
      <c r="V124" s="117">
        <f>'MA Výkon'!V124+'MA Hodiny'!V122+'MA Vozidlo'!V122+'MA Fixní'!V122</f>
        <v>0</v>
      </c>
      <c r="W124" s="117">
        <f>'MA Výkon'!W124+'MA Hodiny'!W122+'MA Vozidlo'!W122+'MA Fixní'!W122</f>
        <v>0</v>
      </c>
      <c r="X124" s="117">
        <f>'MA Výkon'!X124+'MA Hodiny'!X122+'MA Vozidlo'!X122+'MA Fixní'!X122</f>
        <v>0</v>
      </c>
      <c r="Y124" s="117">
        <f>'MA Výkon'!Y124+'MA Hodiny'!Y122+'MA Vozidlo'!Y122+'MA Fixní'!Y122</f>
        <v>0</v>
      </c>
      <c r="Z124" s="117">
        <f>'MA Výkon'!Z124+'MA Hodiny'!Z122+'MA Vozidlo'!Z122+'MA Fixní'!Z122</f>
        <v>0</v>
      </c>
      <c r="AA124" s="117">
        <f>'MA Výkon'!AA124+'MA Hodiny'!AA122+'MA Vozidlo'!AA122+'MA Fixní'!AA122</f>
        <v>0</v>
      </c>
      <c r="AB124" s="117">
        <f>'MA Výkon'!AB124+'MA Hodiny'!AB122+'MA Vozidlo'!AB122+'MA Fixní'!AB122</f>
        <v>0</v>
      </c>
      <c r="AC124" s="117">
        <f>'MA Výkon'!AC124+'MA Hodiny'!AC122+'MA Vozidlo'!AC122+'MA Fixní'!AC122</f>
        <v>0</v>
      </c>
      <c r="AD124" s="117">
        <f>'MA Výkon'!AD124+'MA Hodiny'!AD122+'MA Vozidlo'!AD122+'MA Fixní'!AD122</f>
        <v>0</v>
      </c>
      <c r="AE124" s="117">
        <f>'MA Výkon'!AE124+'MA Hodiny'!AE122+'MA Vozidlo'!AE122+'MA Fixní'!AE122</f>
        <v>0</v>
      </c>
      <c r="AF124" s="117">
        <f>'MA Výkon'!AF124+'MA Hodiny'!AF122+'MA Vozidlo'!AF122+'MA Fixní'!AF122</f>
        <v>0</v>
      </c>
      <c r="AG124" s="117">
        <f>'MA Výkon'!AG124+'MA Hodiny'!AG122+'MA Vozidlo'!AG122+'MA Fixní'!AG122</f>
        <v>0</v>
      </c>
      <c r="AH124" s="117">
        <f>'MA Výkon'!AH124+'MA Hodiny'!AH122+'MA Vozidlo'!AH122+'MA Fixní'!AH122</f>
        <v>0</v>
      </c>
      <c r="AI124" s="117">
        <f>'MA Výkon'!AI124+'MA Hodiny'!AI122+'MA Vozidlo'!AI122+'MA Fixní'!AI122</f>
        <v>0</v>
      </c>
      <c r="AJ124" s="117">
        <f>'MA Výkon'!AJ124+'MA Hodiny'!AJ122+'MA Vozidlo'!AJ122+'MA Fixní'!AJ122</f>
        <v>0</v>
      </c>
      <c r="AK124" s="117">
        <f>'MA Výkon'!AK124+'MA Hodiny'!AK122+'MA Vozidlo'!AK122+'MA Fixní'!AK122</f>
        <v>0</v>
      </c>
      <c r="AL124" s="565" t="s">
        <v>134</v>
      </c>
      <c r="AM124" s="565" t="s">
        <v>134</v>
      </c>
      <c r="AN124" s="949" t="s">
        <v>134</v>
      </c>
      <c r="AO124" s="949" t="s">
        <v>134</v>
      </c>
      <c r="AP124" s="949" t="s">
        <v>134</v>
      </c>
      <c r="AQ124" s="950" t="s">
        <v>134</v>
      </c>
    </row>
    <row r="125" spans="1:43" x14ac:dyDescent="0.3"/>
  </sheetData>
  <sheetProtection algorithmName="SHA-512" hashValue="foxT+pG24TSD3Kmv/zKIYI/czt0iOTdzLPP+/Ws/x07/i0pawHQFqhDTEQBiQtHybA0jH6uZVrYYmUALJSjmpQ==" saltValue="p0YucW28tp65Xsia+Y9VzQ==" spinCount="100000" sheet="1" objects="1" scenarios="1"/>
  <mergeCells count="3">
    <mergeCell ref="AN1:AQ1"/>
    <mergeCell ref="AN43:AQ43"/>
    <mergeCell ref="AN85:AQ85"/>
  </mergeCells>
  <conditionalFormatting sqref="E39:H39 E81:H81 E123:H123">
    <cfRule type="expression" dxfId="537" priority="13">
      <formula>E$38&lt;D$38*(1-#REF!)</formula>
    </cfRule>
    <cfRule type="expression" dxfId="536" priority="14">
      <formula>E$38&gt;D$38*(1+#REF!)</formula>
    </cfRule>
  </conditionalFormatting>
  <conditionalFormatting sqref="E38:AK40">
    <cfRule type="expression" dxfId="535" priority="15">
      <formula>$E$38&gt;#REF!</formula>
    </cfRule>
  </conditionalFormatting>
  <conditionalFormatting sqref="E80:AK80">
    <cfRule type="expression" dxfId="534" priority="42">
      <formula>$E$38&gt;#REF!</formula>
    </cfRule>
  </conditionalFormatting>
  <conditionalFormatting sqref="E81:AK82">
    <cfRule type="expression" dxfId="533" priority="9">
      <formula>$E$38&gt;#REF!</formula>
    </cfRule>
  </conditionalFormatting>
  <conditionalFormatting sqref="E122:AK124">
    <cfRule type="expression" dxfId="532" priority="3">
      <formula>$E$38&gt;#REF!</formula>
    </cfRule>
  </conditionalFormatting>
  <conditionalFormatting sqref="F38:H38">
    <cfRule type="expression" dxfId="531" priority="43">
      <formula>$F$38&lt;$E$38*(1-#REF!)</formula>
    </cfRule>
    <cfRule type="expression" dxfId="530" priority="44">
      <formula>$F$38&gt;$E$38*(1+#REF!)</formula>
    </cfRule>
  </conditionalFormatting>
  <conditionalFormatting sqref="F80:H80">
    <cfRule type="expression" dxfId="529" priority="40">
      <formula>$F$38&lt;$E$38*(1-#REF!)</formula>
    </cfRule>
    <cfRule type="expression" dxfId="528" priority="41">
      <formula>$F$38&gt;$E$38*(1+#REF!)</formula>
    </cfRule>
  </conditionalFormatting>
  <conditionalFormatting sqref="F122:H122">
    <cfRule type="expression" dxfId="527" priority="37">
      <formula>$F$38&lt;$E$38*(1-#REF!)</formula>
    </cfRule>
    <cfRule type="expression" dxfId="526" priority="38">
      <formula>$F$38&gt;$E$38*(1+#REF!)</formula>
    </cfRule>
  </conditionalFormatting>
  <conditionalFormatting sqref="I39:AK39 I81:AK81 I123:AK123">
    <cfRule type="expression" dxfId="525" priority="803">
      <formula>I$38&lt;C$38*(1-#REF!)</formula>
    </cfRule>
    <cfRule type="expression" dxfId="524" priority="804">
      <formula>I$38&gt;C$38*(1+#REF!)</formula>
    </cfRule>
    <cfRule type="expression" dxfId="523" priority="797">
      <formula>I$38&lt;F$38*(1-#REF!)</formula>
    </cfRule>
    <cfRule type="expression" dxfId="522" priority="798">
      <formula>I$38&gt;F$38*(1+#REF!)</formula>
    </cfRule>
  </conditionalFormatting>
  <conditionalFormatting sqref="J38:AJ38 J80:AJ80 J122:AJ122">
    <cfRule type="expression" dxfId="521" priority="45">
      <formula>J$38&lt;I$38*(1-#REF!)</formula>
    </cfRule>
    <cfRule type="expression" dxfId="520" priority="46">
      <formula>J$38&gt;I$38*(1+#REF!)</formula>
    </cfRule>
  </conditionalFormatting>
  <conditionalFormatting sqref="P38:R38 E39:H39 E81:H81 E123:H123">
    <cfRule type="expression" dxfId="519" priority="55">
      <formula>E$38&gt;A$38*(1+#REF!)</formula>
    </cfRule>
    <cfRule type="expression" dxfId="518" priority="54">
      <formula>E$38&lt;A$38*(1-#REF!)</formula>
    </cfRule>
  </conditionalFormatting>
  <conditionalFormatting sqref="S38:U38">
    <cfRule type="expression" dxfId="517" priority="56">
      <formula>S$38&lt;L$38*(1-#REF!)</formula>
    </cfRule>
    <cfRule type="expression" dxfId="516" priority="57">
      <formula>S$38&gt;L$38*(1+#REF!)</formula>
    </cfRule>
  </conditionalFormatting>
  <conditionalFormatting sqref="V38:AC38">
    <cfRule type="expression" dxfId="515" priority="58">
      <formula>V$38&lt;L$38*(1-#REF!)</formula>
    </cfRule>
    <cfRule type="expression" dxfId="514" priority="59">
      <formula>V$38&gt;L$38*(1+#REF!)</formula>
    </cfRule>
  </conditionalFormatting>
  <conditionalFormatting sqref="AD38:AF38">
    <cfRule type="expression" dxfId="513" priority="60">
      <formula>AD$38&lt;L$38*(1-#REF!)</formula>
    </cfRule>
    <cfRule type="expression" dxfId="512" priority="61">
      <formula>AD$38&gt;L$38*(1+#REF!)</formula>
    </cfRule>
  </conditionalFormatting>
  <conditionalFormatting sqref="AG38">
    <cfRule type="expression" dxfId="511" priority="52">
      <formula>AG$38&lt;L$38*(1-#REF!)</formula>
    </cfRule>
    <cfRule type="expression" dxfId="510" priority="53">
      <formula>AG$38&gt;L$38*(1+#REF!)</formula>
    </cfRule>
  </conditionalFormatting>
  <conditionalFormatting sqref="AH38:AJ38">
    <cfRule type="expression" dxfId="509" priority="50">
      <formula>AH$38&lt;L$38*(1-#REF!)</formula>
    </cfRule>
    <cfRule type="expression" dxfId="508" priority="51">
      <formula>AH$38&gt;L$38*(1+#REF!)</formula>
    </cfRule>
  </conditionalFormatting>
  <conditionalFormatting sqref="AK38 AK80 AK122">
    <cfRule type="expression" dxfId="507" priority="62">
      <formula>AK$38&lt;AI$38*(1-#REF!)</formula>
    </cfRule>
    <cfRule type="expression" dxfId="506" priority="63">
      <formula>AK$38&gt;AI$38*(1+#REF!)</formula>
    </cfRule>
  </conditionalFormatting>
  <conditionalFormatting sqref="AK38">
    <cfRule type="expression" dxfId="505" priority="48">
      <formula>AK$38&lt;L$38*(1-#REF!)</formula>
    </cfRule>
    <cfRule type="expression" dxfId="504" priority="49">
      <formula>AK$38&gt;L$38*(1+#REF!)</formula>
    </cfRule>
  </conditionalFormatting>
  <pageMargins left="0.7" right="0.7" top="0.78740157499999996" bottom="0.78740157499999996" header="0.3" footer="0.3"/>
  <pageSetup paperSize="9" orientation="portrait" r:id="rId1"/>
  <ignoredErrors>
    <ignoredError sqref="AN3:AQ28 AN45:AQ70"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4C0D-A9AA-447F-A130-40F948114546}">
  <sheetPr>
    <tabColor theme="1"/>
  </sheetPr>
  <dimension ref="A1:AN125"/>
  <sheetViews>
    <sheetView showGridLines="0" zoomScaleNormal="100" workbookViewId="0">
      <pane xSplit="4" topLeftCell="E1" activePane="topRight" state="frozen"/>
      <selection activeCell="F86" sqref="F86:H86"/>
      <selection pane="topRight" activeCell="E23" sqref="E23"/>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x14ac:dyDescent="0.3">
      <c r="A1" s="138" t="s">
        <v>179</v>
      </c>
      <c r="B1" s="139"/>
      <c r="C1" s="139"/>
      <c r="D1" s="151"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563"/>
    </row>
    <row r="2" spans="1:39"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43" t="s">
        <v>79</v>
      </c>
    </row>
    <row r="3" spans="1:39" ht="15" thickTop="1" x14ac:dyDescent="0.3">
      <c r="A3" s="3">
        <v>1</v>
      </c>
      <c r="B3" s="44" t="s">
        <v>84</v>
      </c>
      <c r="C3" s="62">
        <v>1.1000000000000001</v>
      </c>
      <c r="D3" s="63" t="s">
        <v>85</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x14ac:dyDescent="0.3">
      <c r="A4" s="4"/>
      <c r="B4" s="45"/>
      <c r="C4" s="64">
        <v>1.2</v>
      </c>
      <c r="D4" s="65" t="s">
        <v>86</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x14ac:dyDescent="0.3">
      <c r="A5" s="4">
        <v>2</v>
      </c>
      <c r="B5" s="45" t="s">
        <v>87</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x14ac:dyDescent="0.3">
      <c r="A6" s="4">
        <v>3</v>
      </c>
      <c r="B6" s="45" t="s">
        <v>88</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x14ac:dyDescent="0.3">
      <c r="A7" s="4">
        <v>4</v>
      </c>
      <c r="B7" s="45" t="s">
        <v>89</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x14ac:dyDescent="0.3">
      <c r="A8" s="4">
        <v>5</v>
      </c>
      <c r="B8" s="45" t="s">
        <v>90</v>
      </c>
      <c r="C8" s="64">
        <v>5.0999999999999996</v>
      </c>
      <c r="D8" s="66" t="s">
        <v>91</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x14ac:dyDescent="0.3">
      <c r="A9" s="4"/>
      <c r="B9" s="45"/>
      <c r="C9" s="64">
        <v>5.2</v>
      </c>
      <c r="D9" s="66" t="s">
        <v>92</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x14ac:dyDescent="0.3">
      <c r="A10" s="4">
        <v>6</v>
      </c>
      <c r="B10" s="45" t="s">
        <v>93</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x14ac:dyDescent="0.3">
      <c r="A11" s="4">
        <v>7</v>
      </c>
      <c r="B11" s="45" t="s">
        <v>94</v>
      </c>
      <c r="C11" s="64">
        <v>7.1</v>
      </c>
      <c r="D11" s="65" t="s">
        <v>95</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x14ac:dyDescent="0.3">
      <c r="A12" s="4"/>
      <c r="B12" s="45"/>
      <c r="C12" s="64" t="s">
        <v>96</v>
      </c>
      <c r="D12" s="65" t="s">
        <v>97</v>
      </c>
      <c r="E12" s="356">
        <f t="shared" ref="E12:AK12" si="20">E54+E96</f>
        <v>0</v>
      </c>
      <c r="F12" s="357">
        <f t="shared" si="20"/>
        <v>0</v>
      </c>
      <c r="G12" s="357">
        <f t="shared" ref="G12:H12" si="21">G54+G96</f>
        <v>0</v>
      </c>
      <c r="H12" s="357">
        <f t="shared" si="21"/>
        <v>0</v>
      </c>
      <c r="I12" s="357">
        <f t="shared" si="20"/>
        <v>0</v>
      </c>
      <c r="J12" s="357">
        <f t="shared" si="20"/>
        <v>0</v>
      </c>
      <c r="K12" s="357">
        <f t="shared" si="20"/>
        <v>0</v>
      </c>
      <c r="L12" s="357">
        <f t="shared" si="20"/>
        <v>0</v>
      </c>
      <c r="M12" s="357">
        <f t="shared" si="20"/>
        <v>0</v>
      </c>
      <c r="N12" s="357">
        <f t="shared" si="20"/>
        <v>0</v>
      </c>
      <c r="O12" s="357">
        <f t="shared" si="20"/>
        <v>0</v>
      </c>
      <c r="P12" s="357">
        <f t="shared" si="20"/>
        <v>0</v>
      </c>
      <c r="Q12" s="357">
        <f t="shared" si="20"/>
        <v>0</v>
      </c>
      <c r="R12" s="357">
        <f t="shared" si="20"/>
        <v>0</v>
      </c>
      <c r="S12" s="357">
        <f t="shared" si="20"/>
        <v>0</v>
      </c>
      <c r="T12" s="357">
        <f t="shared" si="20"/>
        <v>0</v>
      </c>
      <c r="U12" s="357">
        <f t="shared" si="20"/>
        <v>0</v>
      </c>
      <c r="V12" s="357">
        <f t="shared" si="20"/>
        <v>0</v>
      </c>
      <c r="W12" s="357">
        <f t="shared" si="20"/>
        <v>0</v>
      </c>
      <c r="X12" s="357">
        <f t="shared" si="20"/>
        <v>0</v>
      </c>
      <c r="Y12" s="357">
        <f t="shared" si="20"/>
        <v>0</v>
      </c>
      <c r="Z12" s="357">
        <f t="shared" si="20"/>
        <v>0</v>
      </c>
      <c r="AA12" s="357">
        <f t="shared" si="20"/>
        <v>0</v>
      </c>
      <c r="AB12" s="357">
        <f t="shared" si="20"/>
        <v>0</v>
      </c>
      <c r="AC12" s="357">
        <f t="shared" si="20"/>
        <v>0</v>
      </c>
      <c r="AD12" s="357">
        <f t="shared" si="20"/>
        <v>0</v>
      </c>
      <c r="AE12" s="357">
        <f t="shared" si="20"/>
        <v>0</v>
      </c>
      <c r="AF12" s="357">
        <f t="shared" si="20"/>
        <v>0</v>
      </c>
      <c r="AG12" s="357">
        <f t="shared" si="20"/>
        <v>0</v>
      </c>
      <c r="AH12" s="357">
        <f t="shared" si="20"/>
        <v>0</v>
      </c>
      <c r="AI12" s="357">
        <f t="shared" si="20"/>
        <v>0</v>
      </c>
      <c r="AJ12" s="357">
        <f t="shared" si="20"/>
        <v>0</v>
      </c>
      <c r="AK12" s="358">
        <f t="shared" si="20"/>
        <v>0</v>
      </c>
      <c r="AL12" s="103">
        <f t="shared" si="5"/>
        <v>0</v>
      </c>
      <c r="AM12" s="149">
        <f t="shared" si="2"/>
        <v>0</v>
      </c>
    </row>
    <row r="13" spans="1:39" x14ac:dyDescent="0.3">
      <c r="A13" s="4"/>
      <c r="B13" s="45"/>
      <c r="C13" s="64" t="s">
        <v>98</v>
      </c>
      <c r="D13" s="65" t="s">
        <v>99</v>
      </c>
      <c r="E13" s="356">
        <f t="shared" ref="E13:AK13" si="22">E55+E97</f>
        <v>0</v>
      </c>
      <c r="F13" s="357">
        <f t="shared" si="22"/>
        <v>0</v>
      </c>
      <c r="G13" s="357">
        <f t="shared" ref="G13:H13" si="23">G55+G97</f>
        <v>0</v>
      </c>
      <c r="H13" s="357">
        <f t="shared" si="23"/>
        <v>0</v>
      </c>
      <c r="I13" s="357">
        <f t="shared" si="22"/>
        <v>0</v>
      </c>
      <c r="J13" s="357">
        <f t="shared" si="22"/>
        <v>0</v>
      </c>
      <c r="K13" s="357">
        <f t="shared" si="22"/>
        <v>0</v>
      </c>
      <c r="L13" s="357">
        <f t="shared" si="22"/>
        <v>0</v>
      </c>
      <c r="M13" s="357">
        <f t="shared" si="22"/>
        <v>0</v>
      </c>
      <c r="N13" s="357">
        <f t="shared" si="22"/>
        <v>0</v>
      </c>
      <c r="O13" s="357">
        <f t="shared" si="22"/>
        <v>0</v>
      </c>
      <c r="P13" s="357">
        <f t="shared" si="22"/>
        <v>0</v>
      </c>
      <c r="Q13" s="357">
        <f t="shared" si="22"/>
        <v>0</v>
      </c>
      <c r="R13" s="357">
        <f t="shared" si="22"/>
        <v>0</v>
      </c>
      <c r="S13" s="357">
        <f t="shared" si="22"/>
        <v>0</v>
      </c>
      <c r="T13" s="357">
        <f t="shared" si="22"/>
        <v>0</v>
      </c>
      <c r="U13" s="357">
        <f t="shared" si="22"/>
        <v>0</v>
      </c>
      <c r="V13" s="357">
        <f t="shared" si="22"/>
        <v>0</v>
      </c>
      <c r="W13" s="357">
        <f t="shared" si="22"/>
        <v>0</v>
      </c>
      <c r="X13" s="357">
        <f t="shared" si="22"/>
        <v>0</v>
      </c>
      <c r="Y13" s="357">
        <f t="shared" si="22"/>
        <v>0</v>
      </c>
      <c r="Z13" s="357">
        <f t="shared" si="22"/>
        <v>0</v>
      </c>
      <c r="AA13" s="357">
        <f t="shared" si="22"/>
        <v>0</v>
      </c>
      <c r="AB13" s="357">
        <f t="shared" si="22"/>
        <v>0</v>
      </c>
      <c r="AC13" s="357">
        <f t="shared" si="22"/>
        <v>0</v>
      </c>
      <c r="AD13" s="357">
        <f t="shared" si="22"/>
        <v>0</v>
      </c>
      <c r="AE13" s="357">
        <f t="shared" si="22"/>
        <v>0</v>
      </c>
      <c r="AF13" s="357">
        <f t="shared" si="22"/>
        <v>0</v>
      </c>
      <c r="AG13" s="357">
        <f t="shared" si="22"/>
        <v>0</v>
      </c>
      <c r="AH13" s="357">
        <f t="shared" si="22"/>
        <v>0</v>
      </c>
      <c r="AI13" s="357">
        <f t="shared" si="22"/>
        <v>0</v>
      </c>
      <c r="AJ13" s="357">
        <f t="shared" si="22"/>
        <v>0</v>
      </c>
      <c r="AK13" s="358">
        <f t="shared" si="22"/>
        <v>0</v>
      </c>
      <c r="AL13" s="103">
        <f t="shared" si="5"/>
        <v>0</v>
      </c>
      <c r="AM13" s="149">
        <f t="shared" si="2"/>
        <v>0</v>
      </c>
    </row>
    <row r="14" spans="1:39" x14ac:dyDescent="0.3">
      <c r="A14" s="4"/>
      <c r="B14" s="45"/>
      <c r="C14" s="64" t="s">
        <v>100</v>
      </c>
      <c r="D14" s="65" t="s">
        <v>101</v>
      </c>
      <c r="E14" s="356">
        <f t="shared" ref="E14:AK14" si="24">E56+E98</f>
        <v>0</v>
      </c>
      <c r="F14" s="357">
        <f t="shared" si="24"/>
        <v>0</v>
      </c>
      <c r="G14" s="357">
        <f t="shared" ref="G14:H14" si="25">G56+G98</f>
        <v>0</v>
      </c>
      <c r="H14" s="357">
        <f t="shared" si="25"/>
        <v>0</v>
      </c>
      <c r="I14" s="357">
        <f t="shared" si="24"/>
        <v>0</v>
      </c>
      <c r="J14" s="357">
        <f t="shared" si="24"/>
        <v>0</v>
      </c>
      <c r="K14" s="357">
        <f t="shared" si="24"/>
        <v>0</v>
      </c>
      <c r="L14" s="357">
        <f t="shared" si="24"/>
        <v>0</v>
      </c>
      <c r="M14" s="357">
        <f t="shared" si="24"/>
        <v>0</v>
      </c>
      <c r="N14" s="357">
        <f t="shared" si="24"/>
        <v>0</v>
      </c>
      <c r="O14" s="357">
        <f t="shared" si="24"/>
        <v>0</v>
      </c>
      <c r="P14" s="357">
        <f t="shared" si="24"/>
        <v>0</v>
      </c>
      <c r="Q14" s="357">
        <f t="shared" si="24"/>
        <v>0</v>
      </c>
      <c r="R14" s="357">
        <f t="shared" si="24"/>
        <v>0</v>
      </c>
      <c r="S14" s="357">
        <f t="shared" si="24"/>
        <v>0</v>
      </c>
      <c r="T14" s="357">
        <f t="shared" si="24"/>
        <v>0</v>
      </c>
      <c r="U14" s="357">
        <f t="shared" si="24"/>
        <v>0</v>
      </c>
      <c r="V14" s="357">
        <f t="shared" si="24"/>
        <v>0</v>
      </c>
      <c r="W14" s="357">
        <f t="shared" si="24"/>
        <v>0</v>
      </c>
      <c r="X14" s="357">
        <f t="shared" si="24"/>
        <v>0</v>
      </c>
      <c r="Y14" s="357">
        <f t="shared" si="24"/>
        <v>0</v>
      </c>
      <c r="Z14" s="357">
        <f t="shared" si="24"/>
        <v>0</v>
      </c>
      <c r="AA14" s="357">
        <f t="shared" si="24"/>
        <v>0</v>
      </c>
      <c r="AB14" s="357">
        <f t="shared" si="24"/>
        <v>0</v>
      </c>
      <c r="AC14" s="357">
        <f t="shared" si="24"/>
        <v>0</v>
      </c>
      <c r="AD14" s="357">
        <f t="shared" si="24"/>
        <v>0</v>
      </c>
      <c r="AE14" s="357">
        <f t="shared" si="24"/>
        <v>0</v>
      </c>
      <c r="AF14" s="357">
        <f t="shared" si="24"/>
        <v>0</v>
      </c>
      <c r="AG14" s="357">
        <f t="shared" si="24"/>
        <v>0</v>
      </c>
      <c r="AH14" s="357">
        <f t="shared" si="24"/>
        <v>0</v>
      </c>
      <c r="AI14" s="357">
        <f t="shared" si="24"/>
        <v>0</v>
      </c>
      <c r="AJ14" s="357">
        <f t="shared" si="24"/>
        <v>0</v>
      </c>
      <c r="AK14" s="358">
        <f t="shared" si="24"/>
        <v>0</v>
      </c>
      <c r="AL14" s="103">
        <f t="shared" si="5"/>
        <v>0</v>
      </c>
      <c r="AM14" s="149">
        <f t="shared" si="2"/>
        <v>0</v>
      </c>
    </row>
    <row r="15" spans="1:39" x14ac:dyDescent="0.3">
      <c r="A15" s="4">
        <v>8</v>
      </c>
      <c r="B15" s="45" t="s">
        <v>102</v>
      </c>
      <c r="C15" s="64">
        <v>8.1</v>
      </c>
      <c r="D15" s="65" t="s">
        <v>95</v>
      </c>
      <c r="E15" s="356">
        <f t="shared" ref="E15:AK15" si="26">E57+E99</f>
        <v>0</v>
      </c>
      <c r="F15" s="357">
        <f t="shared" si="26"/>
        <v>0</v>
      </c>
      <c r="G15" s="357">
        <f t="shared" ref="G15:H15" si="27">G57+G99</f>
        <v>0</v>
      </c>
      <c r="H15" s="357">
        <f t="shared" si="27"/>
        <v>0</v>
      </c>
      <c r="I15" s="357">
        <f t="shared" si="26"/>
        <v>0</v>
      </c>
      <c r="J15" s="357">
        <f t="shared" si="26"/>
        <v>0</v>
      </c>
      <c r="K15" s="357">
        <f t="shared" si="26"/>
        <v>0</v>
      </c>
      <c r="L15" s="357">
        <f t="shared" si="26"/>
        <v>0</v>
      </c>
      <c r="M15" s="357">
        <f t="shared" si="26"/>
        <v>0</v>
      </c>
      <c r="N15" s="357">
        <f t="shared" si="26"/>
        <v>0</v>
      </c>
      <c r="O15" s="357">
        <f t="shared" si="26"/>
        <v>0</v>
      </c>
      <c r="P15" s="357">
        <f t="shared" si="26"/>
        <v>0</v>
      </c>
      <c r="Q15" s="357">
        <f t="shared" si="26"/>
        <v>0</v>
      </c>
      <c r="R15" s="357">
        <f t="shared" si="26"/>
        <v>0</v>
      </c>
      <c r="S15" s="357">
        <f t="shared" si="26"/>
        <v>0</v>
      </c>
      <c r="T15" s="357">
        <f t="shared" si="26"/>
        <v>0</v>
      </c>
      <c r="U15" s="357">
        <f t="shared" si="26"/>
        <v>0</v>
      </c>
      <c r="V15" s="357">
        <f t="shared" si="26"/>
        <v>0</v>
      </c>
      <c r="W15" s="357">
        <f t="shared" si="26"/>
        <v>0</v>
      </c>
      <c r="X15" s="357">
        <f t="shared" si="26"/>
        <v>0</v>
      </c>
      <c r="Y15" s="357">
        <f t="shared" si="26"/>
        <v>0</v>
      </c>
      <c r="Z15" s="357">
        <f t="shared" si="26"/>
        <v>0</v>
      </c>
      <c r="AA15" s="357">
        <f t="shared" si="26"/>
        <v>0</v>
      </c>
      <c r="AB15" s="357">
        <f t="shared" si="26"/>
        <v>0</v>
      </c>
      <c r="AC15" s="357">
        <f t="shared" si="26"/>
        <v>0</v>
      </c>
      <c r="AD15" s="357">
        <f t="shared" si="26"/>
        <v>0</v>
      </c>
      <c r="AE15" s="357">
        <f t="shared" si="26"/>
        <v>0</v>
      </c>
      <c r="AF15" s="357">
        <f t="shared" si="26"/>
        <v>0</v>
      </c>
      <c r="AG15" s="357">
        <f t="shared" si="26"/>
        <v>0</v>
      </c>
      <c r="AH15" s="357">
        <f t="shared" si="26"/>
        <v>0</v>
      </c>
      <c r="AI15" s="357">
        <f t="shared" si="26"/>
        <v>0</v>
      </c>
      <c r="AJ15" s="357">
        <f t="shared" si="26"/>
        <v>0</v>
      </c>
      <c r="AK15" s="358">
        <f t="shared" si="26"/>
        <v>0</v>
      </c>
      <c r="AL15" s="103">
        <f t="shared" si="5"/>
        <v>0</v>
      </c>
      <c r="AM15" s="149">
        <f t="shared" si="2"/>
        <v>0</v>
      </c>
    </row>
    <row r="16" spans="1:39" x14ac:dyDescent="0.3">
      <c r="A16" s="4"/>
      <c r="B16" s="45"/>
      <c r="C16" s="64" t="s">
        <v>103</v>
      </c>
      <c r="D16" s="65" t="s">
        <v>97</v>
      </c>
      <c r="E16" s="356">
        <f t="shared" ref="E16:AK16" si="28">E58+E100</f>
        <v>0</v>
      </c>
      <c r="F16" s="357">
        <f t="shared" si="28"/>
        <v>0</v>
      </c>
      <c r="G16" s="357">
        <f t="shared" ref="G16:H16" si="29">G58+G100</f>
        <v>0</v>
      </c>
      <c r="H16" s="357">
        <f t="shared" si="29"/>
        <v>0</v>
      </c>
      <c r="I16" s="357">
        <f t="shared" si="28"/>
        <v>0</v>
      </c>
      <c r="J16" s="357">
        <f t="shared" si="28"/>
        <v>0</v>
      </c>
      <c r="K16" s="357">
        <f t="shared" si="28"/>
        <v>0</v>
      </c>
      <c r="L16" s="357">
        <f t="shared" si="28"/>
        <v>0</v>
      </c>
      <c r="M16" s="357">
        <f t="shared" si="28"/>
        <v>0</v>
      </c>
      <c r="N16" s="357">
        <f t="shared" si="28"/>
        <v>0</v>
      </c>
      <c r="O16" s="357">
        <f t="shared" si="28"/>
        <v>0</v>
      </c>
      <c r="P16" s="357">
        <f t="shared" si="28"/>
        <v>0</v>
      </c>
      <c r="Q16" s="357">
        <f t="shared" si="28"/>
        <v>0</v>
      </c>
      <c r="R16" s="357">
        <f t="shared" si="28"/>
        <v>0</v>
      </c>
      <c r="S16" s="357">
        <f t="shared" si="28"/>
        <v>0</v>
      </c>
      <c r="T16" s="357">
        <f t="shared" si="28"/>
        <v>0</v>
      </c>
      <c r="U16" s="357">
        <f t="shared" si="28"/>
        <v>0</v>
      </c>
      <c r="V16" s="357">
        <f t="shared" si="28"/>
        <v>0</v>
      </c>
      <c r="W16" s="357">
        <f t="shared" si="28"/>
        <v>0</v>
      </c>
      <c r="X16" s="357">
        <f t="shared" si="28"/>
        <v>0</v>
      </c>
      <c r="Y16" s="357">
        <f t="shared" si="28"/>
        <v>0</v>
      </c>
      <c r="Z16" s="357">
        <f t="shared" si="28"/>
        <v>0</v>
      </c>
      <c r="AA16" s="357">
        <f t="shared" si="28"/>
        <v>0</v>
      </c>
      <c r="AB16" s="357">
        <f t="shared" si="28"/>
        <v>0</v>
      </c>
      <c r="AC16" s="357">
        <f t="shared" si="28"/>
        <v>0</v>
      </c>
      <c r="AD16" s="357">
        <f t="shared" si="28"/>
        <v>0</v>
      </c>
      <c r="AE16" s="357">
        <f t="shared" si="28"/>
        <v>0</v>
      </c>
      <c r="AF16" s="357">
        <f t="shared" si="28"/>
        <v>0</v>
      </c>
      <c r="AG16" s="357">
        <f t="shared" si="28"/>
        <v>0</v>
      </c>
      <c r="AH16" s="357">
        <f t="shared" si="28"/>
        <v>0</v>
      </c>
      <c r="AI16" s="357">
        <f t="shared" si="28"/>
        <v>0</v>
      </c>
      <c r="AJ16" s="357">
        <f t="shared" si="28"/>
        <v>0</v>
      </c>
      <c r="AK16" s="358">
        <f t="shared" si="28"/>
        <v>0</v>
      </c>
      <c r="AL16" s="103">
        <f t="shared" si="5"/>
        <v>0</v>
      </c>
      <c r="AM16" s="149">
        <f t="shared" si="2"/>
        <v>0</v>
      </c>
    </row>
    <row r="17" spans="1:39" x14ac:dyDescent="0.3">
      <c r="A17" s="4"/>
      <c r="B17" s="45"/>
      <c r="C17" s="64" t="s">
        <v>104</v>
      </c>
      <c r="D17" s="65" t="s">
        <v>99</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103">
        <f t="shared" si="5"/>
        <v>0</v>
      </c>
      <c r="AM17" s="149">
        <f t="shared" si="2"/>
        <v>0</v>
      </c>
    </row>
    <row r="18" spans="1:39" x14ac:dyDescent="0.3">
      <c r="A18" s="4"/>
      <c r="B18" s="45"/>
      <c r="C18" s="64" t="s">
        <v>105</v>
      </c>
      <c r="D18" s="65" t="s">
        <v>101</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x14ac:dyDescent="0.3">
      <c r="A19" s="4">
        <v>9</v>
      </c>
      <c r="B19" s="45" t="s">
        <v>106</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x14ac:dyDescent="0.3">
      <c r="A20" s="4">
        <v>10</v>
      </c>
      <c r="B20" s="45" t="s">
        <v>107</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x14ac:dyDescent="0.3">
      <c r="A21" s="4">
        <v>11</v>
      </c>
      <c r="B21" s="45" t="s">
        <v>108</v>
      </c>
      <c r="C21" s="64"/>
      <c r="D21" s="65"/>
      <c r="E21" s="24">
        <f t="shared" ref="E21:AK21" si="38">E63+E105</f>
        <v>0</v>
      </c>
      <c r="F21" s="107">
        <f t="shared" si="38"/>
        <v>0</v>
      </c>
      <c r="G21" s="107">
        <f t="shared" ref="G21:H21" si="39">G63+G105</f>
        <v>0</v>
      </c>
      <c r="H21" s="107">
        <f t="shared" si="39"/>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x14ac:dyDescent="0.3">
      <c r="A22" s="4">
        <v>12</v>
      </c>
      <c r="B22" s="45" t="s">
        <v>109</v>
      </c>
      <c r="C22" s="64" t="s">
        <v>110</v>
      </c>
      <c r="D22" s="65" t="s">
        <v>111</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x14ac:dyDescent="0.3">
      <c r="A23" s="4"/>
      <c r="B23" s="45"/>
      <c r="C23" s="64" t="s">
        <v>112</v>
      </c>
      <c r="D23" s="65" t="s">
        <v>92</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x14ac:dyDescent="0.3">
      <c r="A24" s="4">
        <v>13</v>
      </c>
      <c r="B24" s="45" t="s">
        <v>113</v>
      </c>
      <c r="C24" s="64" t="s">
        <v>114</v>
      </c>
      <c r="D24" s="137" t="s">
        <v>115</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x14ac:dyDescent="0.3">
      <c r="A25" s="4"/>
      <c r="B25" s="45"/>
      <c r="C25" s="64" t="s">
        <v>116</v>
      </c>
      <c r="D25" s="137" t="s">
        <v>113</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x14ac:dyDescent="0.3">
      <c r="A26" s="4">
        <v>14</v>
      </c>
      <c r="B26" s="45" t="s">
        <v>117</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x14ac:dyDescent="0.3">
      <c r="A27" s="4">
        <v>15</v>
      </c>
      <c r="B27" s="45" t="s">
        <v>118</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x14ac:dyDescent="0.3">
      <c r="A28" s="9">
        <v>16</v>
      </c>
      <c r="B28" s="67" t="s">
        <v>119</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69" t="s">
        <v>180</v>
      </c>
      <c r="C29" s="69"/>
      <c r="D29" s="252" t="s">
        <v>181</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9"/>
      <c r="AM36" s="569"/>
    </row>
    <row r="37" spans="1:39" x14ac:dyDescent="0.3">
      <c r="A37" s="4">
        <v>26</v>
      </c>
      <c r="B37" s="45" t="s">
        <v>133</v>
      </c>
      <c r="C37" s="45"/>
      <c r="D37" s="257" t="str">
        <f>'Model aktualizovaný (MA)'!D37</f>
        <v>DVj</v>
      </c>
      <c r="E37" s="103">
        <f>'Provoz výchozí'!C3+'Provoz opční 1'!C3+'Provoz opční 2'!C3</f>
        <v>80927.057534246575</v>
      </c>
      <c r="F37" s="103">
        <f>'Provoz výchozí'!D3+'Provoz opční 1'!D3+'Provoz opční 2'!D3</f>
        <v>814328.51643835625</v>
      </c>
      <c r="G37" s="103">
        <f>'Provoz výchozí'!E3+'Provoz opční 1'!E3+'Provoz opční 2'!E3</f>
        <v>1765688.6860273974</v>
      </c>
      <c r="H37" s="103">
        <f>'Provoz výchozí'!F3+'Provoz opční 1'!F3+'Provoz opční 2'!F3</f>
        <v>244021.67671232877</v>
      </c>
      <c r="I37" s="103">
        <f>'Provoz výchozí'!G3+'Provoz opční 1'!G3+'Provoz opční 2'!G3</f>
        <v>5566744.5</v>
      </c>
      <c r="J37" s="103">
        <f>'Provoz výchozí'!H3+'Provoz opční 1'!H3+'Provoz opční 2'!H3</f>
        <v>7558165.9000000004</v>
      </c>
      <c r="K37" s="103">
        <f>'Provoz výchozí'!I3+'Provoz opční 1'!I3+'Provoz opční 2'!I3</f>
        <v>9420913.5</v>
      </c>
      <c r="L37" s="103">
        <f>'Provoz výchozí'!J3+'Provoz opční 1'!J3+'Provoz opční 2'!J3</f>
        <v>10067052.199999999</v>
      </c>
      <c r="M37" s="103">
        <f>'Provoz výchozí'!K3+'Provoz opční 1'!K3+'Provoz opční 2'!K3</f>
        <v>10067052.199999999</v>
      </c>
      <c r="N37" s="103">
        <f>'Provoz výchozí'!L3+'Provoz opční 1'!L3+'Provoz opční 2'!L3</f>
        <v>10067052.199999999</v>
      </c>
      <c r="O37" s="103">
        <f>'Provoz výchozí'!M3+'Provoz opční 1'!M3+'Provoz opční 2'!M3</f>
        <v>10067052.199999999</v>
      </c>
      <c r="P37" s="103">
        <f>'Provoz výchozí'!N3+'Provoz opční 1'!N3+'Provoz opční 2'!N3</f>
        <v>10067052.199999999</v>
      </c>
      <c r="Q37" s="103">
        <f>'Provoz výchozí'!O3+'Provoz opční 1'!O3+'Provoz opční 2'!O3</f>
        <v>10067052.199999999</v>
      </c>
      <c r="R37" s="103">
        <f>'Provoz výchozí'!P3+'Provoz opční 1'!P3+'Provoz opční 2'!P3</f>
        <v>10067052.199999999</v>
      </c>
      <c r="S37" s="103">
        <f>'Provoz výchozí'!Q3+'Provoz opční 1'!Q3+'Provoz opční 2'!Q3</f>
        <v>10067052.199999999</v>
      </c>
      <c r="T37" s="103">
        <f>'Provoz výchozí'!R3+'Provoz opční 1'!R3+'Provoz opční 2'!R3</f>
        <v>10067052.199999999</v>
      </c>
      <c r="U37" s="103">
        <f>'Provoz výchozí'!S3+'Provoz opční 1'!S3+'Provoz opční 2'!S3</f>
        <v>10067052.199999999</v>
      </c>
      <c r="V37" s="103">
        <f>'Provoz výchozí'!T3+'Provoz opční 1'!T3+'Provoz opční 2'!T3</f>
        <v>10067052.199999999</v>
      </c>
      <c r="W37" s="103">
        <f>'Provoz výchozí'!U3+'Provoz opční 1'!U3+'Provoz opční 2'!U3</f>
        <v>10067052.199999999</v>
      </c>
      <c r="X37" s="103">
        <f>'Provoz výchozí'!V3+'Provoz opční 1'!V3+'Provoz opční 2'!V3</f>
        <v>10067052.199999999</v>
      </c>
      <c r="Y37" s="103">
        <f>'Provoz výchozí'!W3+'Provoz opční 1'!W3+'Provoz opční 2'!W3</f>
        <v>10067052.199999999</v>
      </c>
      <c r="Z37" s="103">
        <f>'Provoz výchozí'!X3+'Provoz opční 1'!X3+'Provoz opční 2'!X3</f>
        <v>10067052.199999999</v>
      </c>
      <c r="AA37" s="103">
        <f>'Provoz výchozí'!Y3+'Provoz opční 1'!Y3+'Provoz opční 2'!Y3</f>
        <v>10067052.199999999</v>
      </c>
      <c r="AB37" s="103">
        <f>'Provoz výchozí'!Z3+'Provoz opční 1'!Z3+'Provoz opční 2'!Z3</f>
        <v>10067052.199999999</v>
      </c>
      <c r="AC37" s="103">
        <f>'Provoz výchozí'!AA3+'Provoz opční 1'!AA3+'Provoz opční 2'!AA3</f>
        <v>10067052.199999999</v>
      </c>
      <c r="AD37" s="103">
        <f>'Provoz výchozí'!AB3+'Provoz opční 1'!AB3+'Provoz opční 2'!AB3</f>
        <v>10067052.199999999</v>
      </c>
      <c r="AE37" s="103">
        <f>'Provoz výchozí'!AC3+'Provoz opční 1'!AC3+'Provoz opční 2'!AC3</f>
        <v>10067052.199999999</v>
      </c>
      <c r="AF37" s="103">
        <f>'Provoz výchozí'!AD3+'Provoz opční 1'!AD3+'Provoz opční 2'!AD3</f>
        <v>10067052.199999999</v>
      </c>
      <c r="AG37" s="103">
        <f>'Provoz výchozí'!AE3+'Provoz opční 1'!AE3+'Provoz opční 2'!AE3</f>
        <v>10067052.199999999</v>
      </c>
      <c r="AH37" s="103">
        <f>'Provoz výchozí'!AF3+'Provoz opční 1'!AF3+'Provoz opční 2'!AF3</f>
        <v>10067052.199999999</v>
      </c>
      <c r="AI37" s="103">
        <f>'Provoz výchozí'!AG3+'Provoz opční 1'!AG3+'Provoz opční 2'!AG3</f>
        <v>10067052.199999999</v>
      </c>
      <c r="AJ37" s="103">
        <f>'Provoz výchozí'!AH3+'Provoz opční 1'!AH3+'Provoz opční 2'!AH3</f>
        <v>10067052.199999999</v>
      </c>
      <c r="AK37" s="103">
        <f>'Provoz výchozí'!AI3+'Provoz opční 1'!AI3+'Provoz opční 2'!AI3</f>
        <v>10067052.199999999</v>
      </c>
      <c r="AL37" s="84">
        <f t="shared" si="56"/>
        <v>287194147.03671217</v>
      </c>
      <c r="AM37" s="570" t="s">
        <v>134</v>
      </c>
    </row>
    <row r="38" spans="1:39" s="113" customFormat="1" ht="16.2" thickBot="1" x14ac:dyDescent="0.4">
      <c r="A38" s="5">
        <v>27</v>
      </c>
      <c r="B38" s="69" t="s">
        <v>182</v>
      </c>
      <c r="C38" s="69"/>
      <c r="D38" s="252" t="s">
        <v>183</v>
      </c>
      <c r="E38" s="110">
        <f t="shared" ref="E38:AL38" si="57">IFERROR(E29/E37,0)</f>
        <v>0</v>
      </c>
      <c r="F38" s="110">
        <f t="shared" si="57"/>
        <v>0</v>
      </c>
      <c r="G38" s="110">
        <f t="shared" ref="G38:H38" si="58">IFERROR(G29/G37,0)</f>
        <v>0</v>
      </c>
      <c r="H38" s="110">
        <f t="shared" si="58"/>
        <v>0</v>
      </c>
      <c r="I38" s="110">
        <f t="shared" si="57"/>
        <v>0</v>
      </c>
      <c r="J38" s="110">
        <f t="shared" si="57"/>
        <v>0</v>
      </c>
      <c r="K38" s="110">
        <f t="shared" si="57"/>
        <v>0</v>
      </c>
      <c r="L38" s="110">
        <f t="shared" si="57"/>
        <v>0</v>
      </c>
      <c r="M38" s="110">
        <f t="shared" si="57"/>
        <v>0</v>
      </c>
      <c r="N38" s="110">
        <f t="shared" si="57"/>
        <v>0</v>
      </c>
      <c r="O38" s="110">
        <f t="shared" si="57"/>
        <v>0</v>
      </c>
      <c r="P38" s="110">
        <f t="shared" si="57"/>
        <v>0</v>
      </c>
      <c r="Q38" s="110">
        <f t="shared" si="57"/>
        <v>0</v>
      </c>
      <c r="R38" s="110">
        <f t="shared" si="57"/>
        <v>0</v>
      </c>
      <c r="S38" s="110">
        <f t="shared" si="57"/>
        <v>0</v>
      </c>
      <c r="T38" s="110">
        <f t="shared" si="57"/>
        <v>0</v>
      </c>
      <c r="U38" s="110">
        <f t="shared" si="57"/>
        <v>0</v>
      </c>
      <c r="V38" s="110">
        <f t="shared" si="57"/>
        <v>0</v>
      </c>
      <c r="W38" s="110">
        <f t="shared" si="57"/>
        <v>0</v>
      </c>
      <c r="X38" s="110">
        <f t="shared" si="57"/>
        <v>0</v>
      </c>
      <c r="Y38" s="110">
        <f t="shared" si="57"/>
        <v>0</v>
      </c>
      <c r="Z38" s="110">
        <f t="shared" si="57"/>
        <v>0</v>
      </c>
      <c r="AA38" s="110">
        <f t="shared" si="57"/>
        <v>0</v>
      </c>
      <c r="AB38" s="110">
        <f t="shared" si="57"/>
        <v>0</v>
      </c>
      <c r="AC38" s="110">
        <f t="shared" si="57"/>
        <v>0</v>
      </c>
      <c r="AD38" s="110">
        <f t="shared" si="57"/>
        <v>0</v>
      </c>
      <c r="AE38" s="110">
        <f t="shared" si="57"/>
        <v>0</v>
      </c>
      <c r="AF38" s="110">
        <f t="shared" si="57"/>
        <v>0</v>
      </c>
      <c r="AG38" s="110">
        <f t="shared" si="57"/>
        <v>0</v>
      </c>
      <c r="AH38" s="110">
        <f t="shared" si="57"/>
        <v>0</v>
      </c>
      <c r="AI38" s="110">
        <f t="shared" si="57"/>
        <v>0</v>
      </c>
      <c r="AJ38" s="110">
        <f t="shared" si="57"/>
        <v>0</v>
      </c>
      <c r="AK38" s="110">
        <f t="shared" si="57"/>
        <v>0</v>
      </c>
      <c r="AL38" s="111">
        <f t="shared" si="57"/>
        <v>0</v>
      </c>
      <c r="AM38" s="571" t="s">
        <v>134</v>
      </c>
    </row>
    <row r="39" spans="1:39" ht="15.6" x14ac:dyDescent="0.35">
      <c r="A39" s="9">
        <v>28</v>
      </c>
      <c r="B39" s="67" t="s">
        <v>184</v>
      </c>
      <c r="C39" s="67"/>
      <c r="D39" s="114" t="s">
        <v>185</v>
      </c>
      <c r="E39" s="121">
        <f>E29/('Provoz výchozí'!C$4+'Provoz opční 1'!C$4+'Provoz opční 2'!C$4+2*'Provoz výchozí'!C$5+2*'Provoz opční 1'!C$5+2*'Provoz opční 2'!C$5)</f>
        <v>0</v>
      </c>
      <c r="F39" s="121">
        <f>F29/('Provoz výchozí'!D$4+'Provoz opční 1'!D$4+'Provoz opční 2'!D$4+2*'Provoz výchozí'!D$5+2*'Provoz opční 1'!D$5+2*'Provoz opční 2'!D$5)</f>
        <v>0</v>
      </c>
      <c r="G39" s="121">
        <f>G29/('Provoz výchozí'!E$4+'Provoz opční 1'!E$4+'Provoz opční 2'!E$4+2*'Provoz výchozí'!E$5+2*'Provoz opční 1'!E$5+2*'Provoz opční 2'!E$5)</f>
        <v>0</v>
      </c>
      <c r="H39" s="121">
        <f>H29/('Provoz výchozí'!F$4+'Provoz opční 1'!F$4+'Provoz opční 2'!F$4+2*'Provoz výchozí'!F$5+2*'Provoz opční 1'!F$5+2*'Provoz opční 2'!F$5)</f>
        <v>0</v>
      </c>
      <c r="I39" s="121">
        <f>I29/('Provoz výchozí'!G$4+'Provoz opční 1'!G$4+'Provoz opční 2'!G$4+2*'Provoz výchozí'!G$5+2*'Provoz opční 1'!G$5+2*'Provoz opční 2'!G$5)</f>
        <v>0</v>
      </c>
      <c r="J39" s="121">
        <f>J29/('Provoz výchozí'!H$4+'Provoz opční 1'!H$4+'Provoz opční 2'!H$4+2*'Provoz výchozí'!H$5+2*'Provoz opční 1'!H$5+2*'Provoz opční 2'!H$5)</f>
        <v>0</v>
      </c>
      <c r="K39" s="121">
        <f>K29/('Provoz výchozí'!I$4+'Provoz opční 1'!I$4+'Provoz opční 2'!I$4+2*'Provoz výchozí'!I$5+2*'Provoz opční 1'!I$5+2*'Provoz opční 2'!I$5)</f>
        <v>0</v>
      </c>
      <c r="L39" s="121">
        <f>L29/('Provoz výchozí'!J$4+'Provoz opční 1'!J$4+'Provoz opční 2'!J$4+2*'Provoz výchozí'!J$5+2*'Provoz opční 1'!J$5+2*'Provoz opční 2'!J$5)</f>
        <v>0</v>
      </c>
      <c r="M39" s="121">
        <f>M29/('Provoz výchozí'!K$4+'Provoz opční 1'!K$4+'Provoz opční 2'!K$4+2*'Provoz výchozí'!K$5+2*'Provoz opční 1'!K$5+2*'Provoz opční 2'!K$5)</f>
        <v>0</v>
      </c>
      <c r="N39" s="121">
        <f>N29/('Provoz výchozí'!L$4+'Provoz opční 1'!L$4+'Provoz opční 2'!L$4+2*'Provoz výchozí'!L$5+2*'Provoz opční 1'!L$5+2*'Provoz opční 2'!L$5)</f>
        <v>0</v>
      </c>
      <c r="O39" s="121">
        <f>O29/('Provoz výchozí'!M$4+'Provoz opční 1'!M$4+'Provoz opční 2'!M$4+2*'Provoz výchozí'!M$5+2*'Provoz opční 1'!M$5+2*'Provoz opční 2'!M$5)</f>
        <v>0</v>
      </c>
      <c r="P39" s="121">
        <f>P29/('Provoz výchozí'!N$4+'Provoz opční 1'!N$4+'Provoz opční 2'!N$4+2*'Provoz výchozí'!N$5+2*'Provoz opční 1'!N$5+2*'Provoz opční 2'!N$5)</f>
        <v>0</v>
      </c>
      <c r="Q39" s="121">
        <f>Q29/('Provoz výchozí'!O$4+'Provoz opční 1'!O$4+'Provoz opční 2'!O$4+2*'Provoz výchozí'!O$5+2*'Provoz opční 1'!O$5+2*'Provoz opční 2'!O$5)</f>
        <v>0</v>
      </c>
      <c r="R39" s="121">
        <f>R29/('Provoz výchozí'!P$4+'Provoz opční 1'!P$4+'Provoz opční 2'!P$4+2*'Provoz výchozí'!P$5+2*'Provoz opční 1'!P$5+2*'Provoz opční 2'!P$5)</f>
        <v>0</v>
      </c>
      <c r="S39" s="121">
        <f>S29/('Provoz výchozí'!Q$4+'Provoz opční 1'!Q$4+'Provoz opční 2'!Q$4+2*'Provoz výchozí'!Q$5+2*'Provoz opční 1'!Q$5+2*'Provoz opční 2'!Q$5)</f>
        <v>0</v>
      </c>
      <c r="T39" s="121">
        <f>T29/('Provoz výchozí'!R$4+'Provoz opční 1'!R$4+'Provoz opční 2'!R$4+2*'Provoz výchozí'!R$5+2*'Provoz opční 1'!R$5+2*'Provoz opční 2'!R$5)</f>
        <v>0</v>
      </c>
      <c r="U39" s="121">
        <f>U29/('Provoz výchozí'!S$4+'Provoz opční 1'!S$4+'Provoz opční 2'!S$4+2*'Provoz výchozí'!S$5+2*'Provoz opční 1'!S$5+2*'Provoz opční 2'!S$5)</f>
        <v>0</v>
      </c>
      <c r="V39" s="121">
        <f>V29/('Provoz výchozí'!T$4+'Provoz opční 1'!T$4+'Provoz opční 2'!T$4+2*'Provoz výchozí'!T$5+2*'Provoz opční 1'!T$5+2*'Provoz opční 2'!T$5)</f>
        <v>0</v>
      </c>
      <c r="W39" s="121">
        <f>W29/('Provoz výchozí'!U$4+'Provoz opční 1'!U$4+'Provoz opční 2'!U$4+2*'Provoz výchozí'!U$5+2*'Provoz opční 1'!U$5+2*'Provoz opční 2'!U$5)</f>
        <v>0</v>
      </c>
      <c r="X39" s="121">
        <f>X29/('Provoz výchozí'!V$4+'Provoz opční 1'!V$4+'Provoz opční 2'!V$4+2*'Provoz výchozí'!V$5+2*'Provoz opční 1'!V$5+2*'Provoz opční 2'!V$5)</f>
        <v>0</v>
      </c>
      <c r="Y39" s="121">
        <f>Y29/('Provoz výchozí'!W$4+'Provoz opční 1'!W$4+'Provoz opční 2'!W$4+2*'Provoz výchozí'!W$5+2*'Provoz opční 1'!W$5+2*'Provoz opční 2'!W$5)</f>
        <v>0</v>
      </c>
      <c r="Z39" s="121">
        <f>Z29/('Provoz výchozí'!X$4+'Provoz opční 1'!X$4+'Provoz opční 2'!X$4+2*'Provoz výchozí'!X$5+2*'Provoz opční 1'!X$5+2*'Provoz opční 2'!X$5)</f>
        <v>0</v>
      </c>
      <c r="AA39" s="121">
        <f>AA29/('Provoz výchozí'!Y$4+'Provoz opční 1'!Y$4+'Provoz opční 2'!Y$4+2*'Provoz výchozí'!Y$5+2*'Provoz opční 1'!Y$5+2*'Provoz opční 2'!Y$5)</f>
        <v>0</v>
      </c>
      <c r="AB39" s="121">
        <f>AB29/('Provoz výchozí'!Z$4+'Provoz opční 1'!Z$4+'Provoz opční 2'!Z$4+2*'Provoz výchozí'!Z$5+2*'Provoz opční 1'!Z$5+2*'Provoz opční 2'!Z$5)</f>
        <v>0</v>
      </c>
      <c r="AC39" s="121">
        <f>AC29/('Provoz výchozí'!AA$4+'Provoz opční 1'!AA$4+'Provoz opční 2'!AA$4+2*'Provoz výchozí'!AA$5+2*'Provoz opční 1'!AA$5+2*'Provoz opční 2'!AA$5)</f>
        <v>0</v>
      </c>
      <c r="AD39" s="121">
        <f>AD29/('Provoz výchozí'!AB$4+'Provoz opční 1'!AB$4+'Provoz opční 2'!AB$4+2*'Provoz výchozí'!AB$5+2*'Provoz opční 1'!AB$5+2*'Provoz opční 2'!AB$5)</f>
        <v>0</v>
      </c>
      <c r="AE39" s="121">
        <f>AE29/('Provoz výchozí'!AC$4+'Provoz opční 1'!AC$4+'Provoz opční 2'!AC$4+2*'Provoz výchozí'!AC$5+2*'Provoz opční 1'!AC$5+2*'Provoz opční 2'!AC$5)</f>
        <v>0</v>
      </c>
      <c r="AF39" s="121">
        <f>AF29/('Provoz výchozí'!AD$4+'Provoz opční 1'!AD$4+'Provoz opční 2'!AD$4+2*'Provoz výchozí'!AD$5+2*'Provoz opční 1'!AD$5+2*'Provoz opční 2'!AD$5)</f>
        <v>0</v>
      </c>
      <c r="AG39" s="121">
        <f>AG29/('Provoz výchozí'!AE$4+'Provoz opční 1'!AE$4+'Provoz opční 2'!AE$4+2*'Provoz výchozí'!AE$5+2*'Provoz opční 1'!AE$5+2*'Provoz opční 2'!AE$5)</f>
        <v>0</v>
      </c>
      <c r="AH39" s="121">
        <f>AH29/('Provoz výchozí'!AF$4+'Provoz opční 1'!AF$4+'Provoz opční 2'!AF$4+2*'Provoz výchozí'!AF$5+2*'Provoz opční 1'!AF$5+2*'Provoz opční 2'!AF$5)</f>
        <v>0</v>
      </c>
      <c r="AI39" s="121">
        <f>AI29/('Provoz výchozí'!AG$4+'Provoz opční 1'!AG$4+'Provoz opční 2'!AG$4+2*'Provoz výchozí'!AG$5+2*'Provoz opční 1'!AG$5+2*'Provoz opční 2'!AG$5)</f>
        <v>0</v>
      </c>
      <c r="AJ39" s="121">
        <f>AJ29/('Provoz výchozí'!AH$4+'Provoz opční 1'!AH$4+'Provoz opční 2'!AH$4+2*'Provoz výchozí'!AH$5+2*'Provoz opční 1'!AH$5+2*'Provoz opční 2'!AH$5)</f>
        <v>0</v>
      </c>
      <c r="AK39" s="121">
        <f>AK29/('Provoz výchozí'!AI$4+'Provoz opční 1'!AI$4+'Provoz opční 2'!AI$4+2*'Provoz výchozí'!AI$5+2*'Provoz opční 1'!AI$5+2*'Provoz opční 2'!AI$5)</f>
        <v>0</v>
      </c>
      <c r="AL39" s="576" t="s">
        <v>134</v>
      </c>
      <c r="AM39" s="577" t="s">
        <v>134</v>
      </c>
    </row>
    <row r="40" spans="1:39" s="113" customFormat="1" ht="16.2" thickBot="1" x14ac:dyDescent="0.4">
      <c r="A40" s="10">
        <v>29</v>
      </c>
      <c r="B40" s="120" t="s">
        <v>186</v>
      </c>
      <c r="C40" s="115"/>
      <c r="D40" s="116" t="s">
        <v>187</v>
      </c>
      <c r="E40" s="117">
        <f>E39+E29/('Provoz výchozí'!C$4+'Provoz opční 1'!C$4+'Provoz opční 2'!C$4+2*'Provoz výchozí'!C$5+2*'Provoz opční 1'!C$5+2*'Provoz opční 2'!C$5)</f>
        <v>0</v>
      </c>
      <c r="F40" s="117">
        <f>F39+F29/('Provoz výchozí'!D$4+'Provoz opční 1'!D$4+'Provoz opční 2'!D$4+2*'Provoz výchozí'!D$5+2*'Provoz opční 1'!D$5+2*'Provoz opční 2'!D$5)</f>
        <v>0</v>
      </c>
      <c r="G40" s="117">
        <f>G39+G29/('Provoz výchozí'!E$4+'Provoz opční 1'!E$4+'Provoz opční 2'!E$4+2*'Provoz výchozí'!E$5+2*'Provoz opční 1'!E$5+2*'Provoz opční 2'!E$5)</f>
        <v>0</v>
      </c>
      <c r="H40" s="117">
        <f>H39+H29/('Provoz výchozí'!F$4+'Provoz opční 1'!F$4+'Provoz opční 2'!F$4+2*'Provoz výchozí'!F$5+2*'Provoz opční 1'!F$5+2*'Provoz opční 2'!F$5)</f>
        <v>0</v>
      </c>
      <c r="I40" s="117">
        <f>I39+I29/('Provoz výchozí'!G$4+'Provoz opční 1'!G$4+'Provoz opční 2'!G$4+2*'Provoz výchozí'!G$5+2*'Provoz opční 1'!G$5+2*'Provoz opční 2'!G$5)</f>
        <v>0</v>
      </c>
      <c r="J40" s="117">
        <f>J39+J29/('Provoz výchozí'!H$4+'Provoz opční 1'!H$4+'Provoz opční 2'!H$4+2*'Provoz výchozí'!H$5+2*'Provoz opční 1'!H$5+2*'Provoz opční 2'!H$5)</f>
        <v>0</v>
      </c>
      <c r="K40" s="117">
        <f>K39+K29/('Provoz výchozí'!I$4+'Provoz opční 1'!I$4+'Provoz opční 2'!I$4+2*'Provoz výchozí'!I$5+2*'Provoz opční 1'!I$5+2*'Provoz opční 2'!I$5)</f>
        <v>0</v>
      </c>
      <c r="L40" s="117">
        <f>L39+L29/('Provoz výchozí'!J$4+'Provoz opční 1'!J$4+'Provoz opční 2'!J$4+2*'Provoz výchozí'!J$5+2*'Provoz opční 1'!J$5+2*'Provoz opční 2'!J$5)</f>
        <v>0</v>
      </c>
      <c r="M40" s="117">
        <f>M39+M29/('Provoz výchozí'!K$4+'Provoz opční 1'!K$4+'Provoz opční 2'!K$4+2*'Provoz výchozí'!K$5+2*'Provoz opční 1'!K$5+2*'Provoz opční 2'!K$5)</f>
        <v>0</v>
      </c>
      <c r="N40" s="117">
        <f>N39+N29/('Provoz výchozí'!L$4+'Provoz opční 1'!L$4+'Provoz opční 2'!L$4+2*'Provoz výchozí'!L$5+2*'Provoz opční 1'!L$5+2*'Provoz opční 2'!L$5)</f>
        <v>0</v>
      </c>
      <c r="O40" s="117">
        <f>O39+O29/('Provoz výchozí'!M$4+'Provoz opční 1'!M$4+'Provoz opční 2'!M$4+2*'Provoz výchozí'!M$5+2*'Provoz opční 1'!M$5+2*'Provoz opční 2'!M$5)</f>
        <v>0</v>
      </c>
      <c r="P40" s="117">
        <f>P39+P29/('Provoz výchozí'!N$4+'Provoz opční 1'!N$4+'Provoz opční 2'!N$4+2*'Provoz výchozí'!N$5+2*'Provoz opční 1'!N$5+2*'Provoz opční 2'!N$5)</f>
        <v>0</v>
      </c>
      <c r="Q40" s="117">
        <f>Q39+Q29/('Provoz výchozí'!O$4+'Provoz opční 1'!O$4+'Provoz opční 2'!O$4+2*'Provoz výchozí'!O$5+2*'Provoz opční 1'!O$5+2*'Provoz opční 2'!O$5)</f>
        <v>0</v>
      </c>
      <c r="R40" s="117">
        <f>R39+R29/('Provoz výchozí'!P$4+'Provoz opční 1'!P$4+'Provoz opční 2'!P$4+2*'Provoz výchozí'!P$5+2*'Provoz opční 1'!P$5+2*'Provoz opční 2'!P$5)</f>
        <v>0</v>
      </c>
      <c r="S40" s="117">
        <f>S39+S29/('Provoz výchozí'!Q$4+'Provoz opční 1'!Q$4+'Provoz opční 2'!Q$4+2*'Provoz výchozí'!Q$5+2*'Provoz opční 1'!Q$5+2*'Provoz opční 2'!Q$5)</f>
        <v>0</v>
      </c>
      <c r="T40" s="117">
        <f>T39+T29/('Provoz výchozí'!R$4+'Provoz opční 1'!R$4+'Provoz opční 2'!R$4+2*'Provoz výchozí'!R$5+2*'Provoz opční 1'!R$5+2*'Provoz opční 2'!R$5)</f>
        <v>0</v>
      </c>
      <c r="U40" s="117">
        <f>U39+U29/('Provoz výchozí'!S$4+'Provoz opční 1'!S$4+'Provoz opční 2'!S$4+2*'Provoz výchozí'!S$5+2*'Provoz opční 1'!S$5+2*'Provoz opční 2'!S$5)</f>
        <v>0</v>
      </c>
      <c r="V40" s="117">
        <f>V39+V29/('Provoz výchozí'!T$4+'Provoz opční 1'!T$4+'Provoz opční 2'!T$4+2*'Provoz výchozí'!T$5+2*'Provoz opční 1'!T$5+2*'Provoz opční 2'!T$5)</f>
        <v>0</v>
      </c>
      <c r="W40" s="117">
        <f>W39+W29/('Provoz výchozí'!U$4+'Provoz opční 1'!U$4+'Provoz opční 2'!U$4+2*'Provoz výchozí'!U$5+2*'Provoz opční 1'!U$5+2*'Provoz opční 2'!U$5)</f>
        <v>0</v>
      </c>
      <c r="X40" s="117">
        <f>X39+X29/('Provoz výchozí'!V$4+'Provoz opční 1'!V$4+'Provoz opční 2'!V$4+2*'Provoz výchozí'!V$5+2*'Provoz opční 1'!V$5+2*'Provoz opční 2'!V$5)</f>
        <v>0</v>
      </c>
      <c r="Y40" s="117">
        <f>Y39+Y29/('Provoz výchozí'!W$4+'Provoz opční 1'!W$4+'Provoz opční 2'!W$4+2*'Provoz výchozí'!W$5+2*'Provoz opční 1'!W$5+2*'Provoz opční 2'!W$5)</f>
        <v>0</v>
      </c>
      <c r="Z40" s="117">
        <f>Z39+Z29/('Provoz výchozí'!X$4+'Provoz opční 1'!X$4+'Provoz opční 2'!X$4+2*'Provoz výchozí'!X$5+2*'Provoz opční 1'!X$5+2*'Provoz opční 2'!X$5)</f>
        <v>0</v>
      </c>
      <c r="AA40" s="117">
        <f>AA39+AA29/('Provoz výchozí'!Y$4+'Provoz opční 1'!Y$4+'Provoz opční 2'!Y$4+2*'Provoz výchozí'!Y$5+2*'Provoz opční 1'!Y$5+2*'Provoz opční 2'!Y$5)</f>
        <v>0</v>
      </c>
      <c r="AB40" s="117">
        <f>AB39+AB29/('Provoz výchozí'!Z$4+'Provoz opční 1'!Z$4+'Provoz opční 2'!Z$4+2*'Provoz výchozí'!Z$5+2*'Provoz opční 1'!Z$5+2*'Provoz opční 2'!Z$5)</f>
        <v>0</v>
      </c>
      <c r="AC40" s="117">
        <f>AC39+AC29/('Provoz výchozí'!AA$4+'Provoz opční 1'!AA$4+'Provoz opční 2'!AA$4+2*'Provoz výchozí'!AA$5+2*'Provoz opční 1'!AA$5+2*'Provoz opční 2'!AA$5)</f>
        <v>0</v>
      </c>
      <c r="AD40" s="117">
        <f>AD39+AD29/('Provoz výchozí'!AB$4+'Provoz opční 1'!AB$4+'Provoz opční 2'!AB$4+2*'Provoz výchozí'!AB$5+2*'Provoz opční 1'!AB$5+2*'Provoz opční 2'!AB$5)</f>
        <v>0</v>
      </c>
      <c r="AE40" s="117">
        <f>AE39+AE29/('Provoz výchozí'!AC$4+'Provoz opční 1'!AC$4+'Provoz opční 2'!AC$4+2*'Provoz výchozí'!AC$5+2*'Provoz opční 1'!AC$5+2*'Provoz opční 2'!AC$5)</f>
        <v>0</v>
      </c>
      <c r="AF40" s="117">
        <f>AF39+AF29/('Provoz výchozí'!AD$4+'Provoz opční 1'!AD$4+'Provoz opční 2'!AD$4+2*'Provoz výchozí'!AD$5+2*'Provoz opční 1'!AD$5+2*'Provoz opční 2'!AD$5)</f>
        <v>0</v>
      </c>
      <c r="AG40" s="117">
        <f>AG39+AG29/('Provoz výchozí'!AE$4+'Provoz opční 1'!AE$4+'Provoz opční 2'!AE$4+2*'Provoz výchozí'!AE$5+2*'Provoz opční 1'!AE$5+2*'Provoz opční 2'!AE$5)</f>
        <v>0</v>
      </c>
      <c r="AH40" s="117">
        <f>AH39+AH29/('Provoz výchozí'!AF$4+'Provoz opční 1'!AF$4+'Provoz opční 2'!AF$4+2*'Provoz výchozí'!AF$5+2*'Provoz opční 1'!AF$5+2*'Provoz opční 2'!AF$5)</f>
        <v>0</v>
      </c>
      <c r="AI40" s="117">
        <f>AI39+AI29/('Provoz výchozí'!AG$4+'Provoz opční 1'!AG$4+'Provoz opční 2'!AG$4+2*'Provoz výchozí'!AG$5+2*'Provoz opční 1'!AG$5+2*'Provoz opční 2'!AG$5)</f>
        <v>0</v>
      </c>
      <c r="AJ40" s="117">
        <f>AJ39+AJ29/('Provoz výchozí'!AH$4+'Provoz opční 1'!AH$4+'Provoz opční 2'!AH$4+2*'Provoz výchozí'!AH$5+2*'Provoz opční 1'!AH$5+2*'Provoz opční 2'!AH$5)</f>
        <v>0</v>
      </c>
      <c r="AK40" s="117">
        <f>AK39+AK29/('Provoz výchozí'!AI$4+'Provoz opční 1'!AI$4+'Provoz opční 2'!AI$4+2*'Provoz výchozí'!AI$5+2*'Provoz opční 1'!AI$5+2*'Provoz opční 2'!AI$5)</f>
        <v>0</v>
      </c>
      <c r="AL40" s="118" t="s">
        <v>134</v>
      </c>
      <c r="AM40" s="573" t="s">
        <v>134</v>
      </c>
    </row>
    <row r="41" spans="1:39"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x14ac:dyDescent="0.3">
      <c r="A43" s="138" t="s">
        <v>179</v>
      </c>
      <c r="B43" s="139"/>
      <c r="C43" s="139"/>
      <c r="D43" s="151"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559"/>
    </row>
    <row r="44" spans="1:39" ht="15" thickBot="1" x14ac:dyDescent="0.35">
      <c r="A44" s="6" t="str">
        <f>A2</f>
        <v>Cenová úroveň pro Kalendářní rok [tis.Kč]</v>
      </c>
      <c r="B44" s="60"/>
      <c r="C44" s="40"/>
      <c r="D44" s="61"/>
      <c r="E44" s="153" t="str">
        <f>E2</f>
        <v>XII/29</v>
      </c>
      <c r="F44" s="153" t="str">
        <f t="shared" ref="F44:AK44" si="59">F2</f>
        <v>I-VI/30</v>
      </c>
      <c r="G44" s="153" t="str">
        <f t="shared" si="59"/>
        <v>VI-XII/30</v>
      </c>
      <c r="H44" s="153" t="str">
        <f t="shared" si="59"/>
        <v>XII/30</v>
      </c>
      <c r="I44" s="153">
        <f t="shared" si="59"/>
        <v>2031</v>
      </c>
      <c r="J44" s="153">
        <f t="shared" si="59"/>
        <v>2032</v>
      </c>
      <c r="K44" s="153">
        <f t="shared" si="59"/>
        <v>2033</v>
      </c>
      <c r="L44" s="153">
        <f t="shared" si="59"/>
        <v>2034</v>
      </c>
      <c r="M44" s="153">
        <f t="shared" si="59"/>
        <v>2035</v>
      </c>
      <c r="N44" s="153">
        <f t="shared" si="59"/>
        <v>2036</v>
      </c>
      <c r="O44" s="153">
        <f t="shared" si="59"/>
        <v>2037</v>
      </c>
      <c r="P44" s="153">
        <f t="shared" si="59"/>
        <v>2038</v>
      </c>
      <c r="Q44" s="153">
        <f t="shared" si="59"/>
        <v>2039</v>
      </c>
      <c r="R44" s="153">
        <f t="shared" si="59"/>
        <v>2040</v>
      </c>
      <c r="S44" s="153">
        <f t="shared" si="59"/>
        <v>2041</v>
      </c>
      <c r="T44" s="153">
        <f t="shared" si="59"/>
        <v>2042</v>
      </c>
      <c r="U44" s="153">
        <f t="shared" si="59"/>
        <v>2043</v>
      </c>
      <c r="V44" s="153">
        <f t="shared" si="59"/>
        <v>2044</v>
      </c>
      <c r="W44" s="153">
        <f t="shared" si="59"/>
        <v>2045</v>
      </c>
      <c r="X44" s="153">
        <f t="shared" si="59"/>
        <v>2046</v>
      </c>
      <c r="Y44" s="153">
        <f t="shared" si="59"/>
        <v>2047</v>
      </c>
      <c r="Z44" s="153">
        <f t="shared" si="59"/>
        <v>2048</v>
      </c>
      <c r="AA44" s="153">
        <f t="shared" si="59"/>
        <v>2049</v>
      </c>
      <c r="AB44" s="153">
        <f t="shared" si="59"/>
        <v>2050</v>
      </c>
      <c r="AC44" s="153">
        <f t="shared" si="59"/>
        <v>2051</v>
      </c>
      <c r="AD44" s="153">
        <f t="shared" si="59"/>
        <v>2052</v>
      </c>
      <c r="AE44" s="153">
        <f t="shared" si="59"/>
        <v>2053</v>
      </c>
      <c r="AF44" s="153">
        <f t="shared" si="59"/>
        <v>2054</v>
      </c>
      <c r="AG44" s="153">
        <f t="shared" si="59"/>
        <v>2055</v>
      </c>
      <c r="AH44" s="153">
        <f t="shared" si="59"/>
        <v>2056</v>
      </c>
      <c r="AI44" s="153">
        <f t="shared" si="59"/>
        <v>2057</v>
      </c>
      <c r="AJ44" s="153">
        <f t="shared" si="59"/>
        <v>2058</v>
      </c>
      <c r="AK44" s="153">
        <f t="shared" si="59"/>
        <v>2059</v>
      </c>
      <c r="AL44" s="99" t="s">
        <v>78</v>
      </c>
      <c r="AM44" s="562" t="s">
        <v>79</v>
      </c>
    </row>
    <row r="45" spans="1:39" ht="15" thickTop="1" x14ac:dyDescent="0.3">
      <c r="A45" s="3">
        <f t="shared" ref="A45:D66" si="60">IF(A3="","",A3)</f>
        <v>1</v>
      </c>
      <c r="B45" s="44" t="str">
        <f t="shared" si="60"/>
        <v>Trakční energie a palivo</v>
      </c>
      <c r="C45" s="62">
        <f t="shared" si="60"/>
        <v>1.1000000000000001</v>
      </c>
      <c r="D45" s="63" t="str">
        <f t="shared" si="60"/>
        <v>Elektrická energie</v>
      </c>
      <c r="E45" s="107">
        <f>IFERROR('Model výchozí (MV)'!E45*('MV Index'!I3/'MV Index'!$E3)*'Model výchozí (MV)'!$AP45,0)+IFERROR('Model opční 1 (ME)'!E45*('ME Index'!I3/'ME Index'!$E3)*'Model opční 1 (ME)'!$AP45,0)+IFERROR('Model opční 2 (MF)'!E45*('MF Index'!I3/'MF Index'!$E3)*'Model opční 2 (MF)'!$AP45,0)+Doplněk!E45*Doplněk!$AN45</f>
        <v>0</v>
      </c>
      <c r="F45" s="107">
        <f>IFERROR('Model výchozí (MV)'!F45*('MV Index'!J3/'MV Index'!$E3)*'Model výchozí (MV)'!$AP45,0)+IFERROR('Model opční 1 (ME)'!F45*('ME Index'!J3/'ME Index'!$E3)*'Model opční 1 (ME)'!$AP45,0)+IFERROR('Model opční 2 (MF)'!F45*('MF Index'!J3/'MF Index'!$E3)*'Model opční 2 (MF)'!$AP45,0)+Doplněk!F45*Doplněk!$AN45</f>
        <v>0</v>
      </c>
      <c r="G45" s="107">
        <f>IFERROR('Model výchozí (MV)'!G45*('MV Index'!K3/'MV Index'!$E3)*'Model výchozí (MV)'!$AP45,0)+IFERROR('Model opční 1 (ME)'!G45*('ME Index'!K3/'ME Index'!$E3)*'Model opční 1 (ME)'!$AP45,0)+IFERROR('Model opční 2 (MF)'!G45*('MF Index'!K3/'MF Index'!$E3)*'Model opční 2 (MF)'!$AP45,0)+Doplněk!G45*Doplněk!$AN45</f>
        <v>0</v>
      </c>
      <c r="H45" s="107">
        <f>IFERROR('Model výchozí (MV)'!H45*('MV Index'!L3/'MV Index'!$E3)*'Model výchozí (MV)'!$AP45,0)+IFERROR('Model opční 1 (ME)'!H45*('ME Index'!L3/'ME Index'!$E3)*'Model opční 1 (ME)'!$AP45,0)+IFERROR('Model opční 2 (MF)'!H45*('MF Index'!L3/'MF Index'!$E3)*'Model opční 2 (MF)'!$AP45,0)+Doplněk!H45*Doplněk!$AN45</f>
        <v>0</v>
      </c>
      <c r="I45" s="107">
        <f>IFERROR('Model výchozí (MV)'!I45*('MV Index'!M3/'MV Index'!$E3)*'Model výchozí (MV)'!$AP45,0)+IFERROR('Model opční 1 (ME)'!I45*('ME Index'!M3/'ME Index'!$E3)*'Model opční 1 (ME)'!$AP45,0)+IFERROR('Model opční 2 (MF)'!I45*('MF Index'!M3/'MF Index'!$E3)*'Model opční 2 (MF)'!$AP45,0)+Doplněk!I45*Doplněk!$AN45</f>
        <v>0</v>
      </c>
      <c r="J45" s="107">
        <f>IFERROR('Model výchozí (MV)'!J45*('MV Index'!N3/'MV Index'!$E3)*'Model výchozí (MV)'!$AP45,0)+IFERROR('Model opční 1 (ME)'!J45*('ME Index'!N3/'ME Index'!$E3)*'Model opční 1 (ME)'!$AP45,0)+IFERROR('Model opční 2 (MF)'!J45*('MF Index'!N3/'MF Index'!$E3)*'Model opční 2 (MF)'!$AP45,0)+Doplněk!J45*Doplněk!$AN45</f>
        <v>0</v>
      </c>
      <c r="K45" s="107">
        <f>IFERROR('Model výchozí (MV)'!K45*('MV Index'!O3/'MV Index'!$E3)*'Model výchozí (MV)'!$AP45,0)+IFERROR('Model opční 1 (ME)'!K45*('ME Index'!O3/'ME Index'!$E3)*'Model opční 1 (ME)'!$AP45,0)+IFERROR('Model opční 2 (MF)'!K45*('MF Index'!O3/'MF Index'!$E3)*'Model opční 2 (MF)'!$AP45,0)+Doplněk!K45*Doplněk!$AN45</f>
        <v>0</v>
      </c>
      <c r="L45" s="107">
        <f>IFERROR('Model výchozí (MV)'!L45*('MV Index'!P3/'MV Index'!$E3)*'Model výchozí (MV)'!$AP45,0)+IFERROR('Model opční 1 (ME)'!L45*('ME Index'!P3/'ME Index'!$E3)*'Model opční 1 (ME)'!$AP45,0)+IFERROR('Model opční 2 (MF)'!L45*('MF Index'!P3/'MF Index'!$E3)*'Model opční 2 (MF)'!$AP45,0)+Doplněk!L45*Doplněk!$AN45</f>
        <v>0</v>
      </c>
      <c r="M45" s="107">
        <f>IFERROR('Model výchozí (MV)'!M45*('MV Index'!Q3/'MV Index'!$E3)*'Model výchozí (MV)'!$AP45,0)+IFERROR('Model opční 1 (ME)'!M45*('ME Index'!Q3/'ME Index'!$E3)*'Model opční 1 (ME)'!$AP45,0)+IFERROR('Model opční 2 (MF)'!M45*('MF Index'!Q3/'MF Index'!$E3)*'Model opční 2 (MF)'!$AP45,0)+Doplněk!M45*Doplněk!$AN45</f>
        <v>0</v>
      </c>
      <c r="N45" s="107">
        <f>IFERROR('Model výchozí (MV)'!N45*('MV Index'!R3/'MV Index'!$E3)*'Model výchozí (MV)'!$AP45,0)+IFERROR('Model opční 1 (ME)'!N45*('ME Index'!R3/'ME Index'!$E3)*'Model opční 1 (ME)'!$AP45,0)+IFERROR('Model opční 2 (MF)'!N45*('MF Index'!R3/'MF Index'!$E3)*'Model opční 2 (MF)'!$AP45,0)+Doplněk!N45*Doplněk!$AN45</f>
        <v>0</v>
      </c>
      <c r="O45" s="107">
        <f>IFERROR('Model výchozí (MV)'!O45*('MV Index'!S3/'MV Index'!$E3)*'Model výchozí (MV)'!$AP45,0)+IFERROR('Model opční 1 (ME)'!O45*('ME Index'!S3/'ME Index'!$E3)*'Model opční 1 (ME)'!$AP45,0)+IFERROR('Model opční 2 (MF)'!O45*('MF Index'!S3/'MF Index'!$E3)*'Model opční 2 (MF)'!$AP45,0)+Doplněk!O45*Doplněk!$AN45</f>
        <v>0</v>
      </c>
      <c r="P45" s="107">
        <f>IFERROR('Model výchozí (MV)'!P45*('MV Index'!T3/'MV Index'!$E3)*'Model výchozí (MV)'!$AP45,0)+IFERROR('Model opční 1 (ME)'!P45*('ME Index'!T3/'ME Index'!$E3)*'Model opční 1 (ME)'!$AP45,0)+IFERROR('Model opční 2 (MF)'!P45*('MF Index'!T3/'MF Index'!$E3)*'Model opční 2 (MF)'!$AP45,0)+Doplněk!P45*Doplněk!$AN45</f>
        <v>0</v>
      </c>
      <c r="Q45" s="107">
        <f>IFERROR('Model výchozí (MV)'!Q45*('MV Index'!U3/'MV Index'!$E3)*'Model výchozí (MV)'!$AP45,0)+IFERROR('Model opční 1 (ME)'!Q45*('ME Index'!U3/'ME Index'!$E3)*'Model opční 1 (ME)'!$AP45,0)+IFERROR('Model opční 2 (MF)'!Q45*('MF Index'!U3/'MF Index'!$E3)*'Model opční 2 (MF)'!$AP45,0)+Doplněk!Q45*Doplněk!$AN45</f>
        <v>0</v>
      </c>
      <c r="R45" s="107">
        <f>IFERROR('Model výchozí (MV)'!R45*('MV Index'!V3/'MV Index'!$E3)*'Model výchozí (MV)'!$AP45,0)+IFERROR('Model opční 1 (ME)'!R45*('ME Index'!V3/'ME Index'!$E3)*'Model opční 1 (ME)'!$AP45,0)+IFERROR('Model opční 2 (MF)'!R45*('MF Index'!V3/'MF Index'!$E3)*'Model opční 2 (MF)'!$AP45,0)+Doplněk!R45*Doplněk!$AN45</f>
        <v>0</v>
      </c>
      <c r="S45" s="107">
        <f>IFERROR('Model výchozí (MV)'!S45*('MV Index'!W3/'MV Index'!$E3)*'Model výchozí (MV)'!$AP45,0)+IFERROR('Model opční 1 (ME)'!S45*('ME Index'!W3/'ME Index'!$E3)*'Model opční 1 (ME)'!$AP45,0)+IFERROR('Model opční 2 (MF)'!S45*('MF Index'!W3/'MF Index'!$E3)*'Model opční 2 (MF)'!$AP45,0)+Doplněk!S45*Doplněk!$AN45</f>
        <v>0</v>
      </c>
      <c r="T45" s="107">
        <f>IFERROR('Model výchozí (MV)'!T45*('MV Index'!X3/'MV Index'!$E3)*'Model výchozí (MV)'!$AP45,0)+IFERROR('Model opční 1 (ME)'!T45*('ME Index'!X3/'ME Index'!$E3)*'Model opční 1 (ME)'!$AP45,0)+IFERROR('Model opční 2 (MF)'!T45*('MF Index'!X3/'MF Index'!$E3)*'Model opční 2 (MF)'!$AP45,0)+Doplněk!T45*Doplněk!$AN45</f>
        <v>0</v>
      </c>
      <c r="U45" s="107">
        <f>IFERROR('Model výchozí (MV)'!U45*('MV Index'!Y3/'MV Index'!$E3)*'Model výchozí (MV)'!$AP45,0)+IFERROR('Model opční 1 (ME)'!U45*('ME Index'!Y3/'ME Index'!$E3)*'Model opční 1 (ME)'!$AP45,0)+IFERROR('Model opční 2 (MF)'!U45*('MF Index'!Y3/'MF Index'!$E3)*'Model opční 2 (MF)'!$AP45,0)+Doplněk!U45*Doplněk!$AN45</f>
        <v>0</v>
      </c>
      <c r="V45" s="107">
        <f>IFERROR('Model výchozí (MV)'!V45*('MV Index'!Z3/'MV Index'!$E3)*'Model výchozí (MV)'!$AP45,0)+IFERROR('Model opční 1 (ME)'!V45*('ME Index'!Z3/'ME Index'!$E3)*'Model opční 1 (ME)'!$AP45,0)+IFERROR('Model opční 2 (MF)'!V45*('MF Index'!Z3/'MF Index'!$E3)*'Model opční 2 (MF)'!$AP45,0)+Doplněk!V45*Doplněk!$AN45</f>
        <v>0</v>
      </c>
      <c r="W45" s="107">
        <f>IFERROR('Model výchozí (MV)'!W45*('MV Index'!AA3/'MV Index'!$E3)*'Model výchozí (MV)'!$AP45,0)+IFERROR('Model opční 1 (ME)'!W45*('ME Index'!AA3/'ME Index'!$E3)*'Model opční 1 (ME)'!$AP45,0)+IFERROR('Model opční 2 (MF)'!W45*('MF Index'!AA3/'MF Index'!$E3)*'Model opční 2 (MF)'!$AP45,0)+Doplněk!W45*Doplněk!$AN45</f>
        <v>0</v>
      </c>
      <c r="X45" s="107">
        <f>IFERROR('Model výchozí (MV)'!X45*('MV Index'!AB3/'MV Index'!$E3)*'Model výchozí (MV)'!$AP45,0)+IFERROR('Model opční 1 (ME)'!X45*('ME Index'!AB3/'ME Index'!$E3)*'Model opční 1 (ME)'!$AP45,0)+IFERROR('Model opční 2 (MF)'!X45*('MF Index'!AB3/'MF Index'!$E3)*'Model opční 2 (MF)'!$AP45,0)+Doplněk!X45*Doplněk!$AN45</f>
        <v>0</v>
      </c>
      <c r="Y45" s="107">
        <f>IFERROR('Model výchozí (MV)'!Y45*('MV Index'!AC3/'MV Index'!$E3)*'Model výchozí (MV)'!$AP45,0)+IFERROR('Model opční 1 (ME)'!Y45*('ME Index'!AC3/'ME Index'!$E3)*'Model opční 1 (ME)'!$AP45,0)+IFERROR('Model opční 2 (MF)'!Y45*('MF Index'!AC3/'MF Index'!$E3)*'Model opční 2 (MF)'!$AP45,0)+Doplněk!Y45*Doplněk!$AN45</f>
        <v>0</v>
      </c>
      <c r="Z45" s="107">
        <f>IFERROR('Model výchozí (MV)'!Z45*('MV Index'!AD3/'MV Index'!$E3)*'Model výchozí (MV)'!$AP45,0)+IFERROR('Model opční 1 (ME)'!Z45*('ME Index'!AD3/'ME Index'!$E3)*'Model opční 1 (ME)'!$AP45,0)+IFERROR('Model opční 2 (MF)'!Z45*('MF Index'!AD3/'MF Index'!$E3)*'Model opční 2 (MF)'!$AP45,0)+Doplněk!Z45*Doplněk!$AN45</f>
        <v>0</v>
      </c>
      <c r="AA45" s="107">
        <f>IFERROR('Model výchozí (MV)'!AA45*('MV Index'!AE3/'MV Index'!$E3)*'Model výchozí (MV)'!$AP45,0)+IFERROR('Model opční 1 (ME)'!AA45*('ME Index'!AE3/'ME Index'!$E3)*'Model opční 1 (ME)'!$AP45,0)+IFERROR('Model opční 2 (MF)'!AA45*('MF Index'!AE3/'MF Index'!$E3)*'Model opční 2 (MF)'!$AP45,0)+Doplněk!AA45*Doplněk!$AN45</f>
        <v>0</v>
      </c>
      <c r="AB45" s="107">
        <f>IFERROR('Model výchozí (MV)'!AB45*('MV Index'!AF3/'MV Index'!$E3)*'Model výchozí (MV)'!$AP45,0)+IFERROR('Model opční 1 (ME)'!AB45*('ME Index'!AF3/'ME Index'!$E3)*'Model opční 1 (ME)'!$AP45,0)+IFERROR('Model opční 2 (MF)'!AB45*('MF Index'!AF3/'MF Index'!$E3)*'Model opční 2 (MF)'!$AP45,0)+Doplněk!AB45*Doplněk!$AN45</f>
        <v>0</v>
      </c>
      <c r="AC45" s="107">
        <f>IFERROR('Model výchozí (MV)'!AC45*('MV Index'!AG3/'MV Index'!$E3)*'Model výchozí (MV)'!$AP45,0)+IFERROR('Model opční 1 (ME)'!AC45*('ME Index'!AG3/'ME Index'!$E3)*'Model opční 1 (ME)'!$AP45,0)+IFERROR('Model opční 2 (MF)'!AC45*('MF Index'!AG3/'MF Index'!$E3)*'Model opční 2 (MF)'!$AP45,0)+Doplněk!AC45*Doplněk!$AN45</f>
        <v>0</v>
      </c>
      <c r="AD45" s="107">
        <f>IFERROR('Model výchozí (MV)'!AD45*('MV Index'!AH3/'MV Index'!$E3)*'Model výchozí (MV)'!$AP45,0)+IFERROR('Model opční 1 (ME)'!AD45*('ME Index'!AH3/'ME Index'!$E3)*'Model opční 1 (ME)'!$AP45,0)+IFERROR('Model opční 2 (MF)'!AD45*('MF Index'!AH3/'MF Index'!$E3)*'Model opční 2 (MF)'!$AP45,0)+Doplněk!AD45*Doplněk!$AN45</f>
        <v>0</v>
      </c>
      <c r="AE45" s="107">
        <f>IFERROR('Model výchozí (MV)'!AE45*('MV Index'!AI3/'MV Index'!$E3)*'Model výchozí (MV)'!$AP45,0)+IFERROR('Model opční 1 (ME)'!AE45*('ME Index'!AI3/'ME Index'!$E3)*'Model opční 1 (ME)'!$AP45,0)+IFERROR('Model opční 2 (MF)'!AE45*('MF Index'!AI3/'MF Index'!$E3)*'Model opční 2 (MF)'!$AP45,0)+Doplněk!AE45*Doplněk!$AN45</f>
        <v>0</v>
      </c>
      <c r="AF45" s="107">
        <f>IFERROR('Model výchozí (MV)'!AF45*('MV Index'!AJ3/'MV Index'!$E3)*'Model výchozí (MV)'!$AP45,0)+IFERROR('Model opční 1 (ME)'!AF45*('ME Index'!AJ3/'ME Index'!$E3)*'Model opční 1 (ME)'!$AP45,0)+IFERROR('Model opční 2 (MF)'!AF45*('MF Index'!AJ3/'MF Index'!$E3)*'Model opční 2 (MF)'!$AP45,0)+Doplněk!AF45*Doplněk!$AN45</f>
        <v>0</v>
      </c>
      <c r="AG45" s="107">
        <f>IFERROR('Model výchozí (MV)'!AG45*('MV Index'!AK3/'MV Index'!$E3)*'Model výchozí (MV)'!$AP45,0)+IFERROR('Model opční 1 (ME)'!AG45*('ME Index'!AK3/'ME Index'!$E3)*'Model opční 1 (ME)'!$AP45,0)+IFERROR('Model opční 2 (MF)'!AG45*('MF Index'!AK3/'MF Index'!$E3)*'Model opční 2 (MF)'!$AP45,0)+Doplněk!AG45*Doplněk!$AN45</f>
        <v>0</v>
      </c>
      <c r="AH45" s="107">
        <f>IFERROR('Model výchozí (MV)'!AH45*('MV Index'!AL3/'MV Index'!$E3)*'Model výchozí (MV)'!$AP45,0)+IFERROR('Model opční 1 (ME)'!AH45*('ME Index'!AL3/'ME Index'!$E3)*'Model opční 1 (ME)'!$AP45,0)+IFERROR('Model opční 2 (MF)'!AH45*('MF Index'!AL3/'MF Index'!$E3)*'Model opční 2 (MF)'!$AP45,0)+Doplněk!AH45*Doplněk!$AN45</f>
        <v>0</v>
      </c>
      <c r="AI45" s="107">
        <f>IFERROR('Model výchozí (MV)'!AI45*('MV Index'!AM3/'MV Index'!$E3)*'Model výchozí (MV)'!$AP45,0)+IFERROR('Model opční 1 (ME)'!AI45*('ME Index'!AM3/'ME Index'!$E3)*'Model opční 1 (ME)'!$AP45,0)+IFERROR('Model opční 2 (MF)'!AI45*('MF Index'!AM3/'MF Index'!$E3)*'Model opční 2 (MF)'!$AP45,0)+Doplněk!AI45*Doplněk!$AN45</f>
        <v>0</v>
      </c>
      <c r="AJ45" s="107">
        <f>IFERROR('Model výchozí (MV)'!AJ45*('MV Index'!AN3/'MV Index'!$E3)*'Model výchozí (MV)'!$AP45,0)+IFERROR('Model opční 1 (ME)'!AJ45*('ME Index'!AN3/'ME Index'!$E3)*'Model opční 1 (ME)'!$AP45,0)+IFERROR('Model opční 2 (MF)'!AJ45*('MF Index'!AN3/'MF Index'!$E3)*'Model opční 2 (MF)'!$AP45,0)+Doplněk!AJ45*Doplněk!$AN45</f>
        <v>0</v>
      </c>
      <c r="AK45" s="107">
        <f>IFERROR('Model výchozí (MV)'!AK45*('MV Index'!AO3/'MV Index'!$E3)*'Model výchozí (MV)'!$AP45,0)+IFERROR('Model opční 1 (ME)'!AK45*('ME Index'!AO3/'ME Index'!$E3)*'Model opční 1 (ME)'!$AP45,0)+IFERROR('Model opční 2 (MF)'!AK45*('MF Index'!AO3/'MF Index'!$E3)*'Model opční 2 (MF)'!$AP45,0)+Doplněk!AK45*Doplněk!$AN45</f>
        <v>0</v>
      </c>
      <c r="AL45" s="20">
        <f>SUM(E45:AK45)</f>
        <v>0</v>
      </c>
      <c r="AM45" s="566">
        <f t="shared" ref="AM45:AM70" si="61">IFERROR(SUMPRODUCT(E45:AK45,E$79:AK$79)/SUM(E$79:AK$79),0)</f>
        <v>0</v>
      </c>
    </row>
    <row r="46" spans="1:39" x14ac:dyDescent="0.3">
      <c r="A46" s="4" t="str">
        <f t="shared" si="60"/>
        <v/>
      </c>
      <c r="B46" s="45" t="str">
        <f t="shared" si="60"/>
        <v/>
      </c>
      <c r="C46" s="64">
        <f t="shared" si="60"/>
        <v>1.2</v>
      </c>
      <c r="D46" s="65" t="str">
        <f t="shared" si="60"/>
        <v>Motorová nafta</v>
      </c>
      <c r="E46" s="107">
        <f>IFERROR('Model výchozí (MV)'!E46*('MV Index'!I4/'MV Index'!$E4)*'Model výchozí (MV)'!$AP46,0)+IFERROR('Model opční 1 (ME)'!E46*('ME Index'!I4/'ME Index'!$E4)*'Model opční 1 (ME)'!$AP46,0)+IFERROR('Model opční 2 (MF)'!E46*('MF Index'!I4/'MF Index'!$E4)*'Model opční 2 (MF)'!$AP46,0)+Doplněk!E46*Doplněk!$AN46</f>
        <v>0</v>
      </c>
      <c r="F46" s="107">
        <f>IFERROR('Model výchozí (MV)'!F46*('MV Index'!J4/'MV Index'!$E4)*'Model výchozí (MV)'!$AP46,0)+IFERROR('Model opční 1 (ME)'!F46*('ME Index'!J4/'ME Index'!$E4)*'Model opční 1 (ME)'!$AP46,0)+IFERROR('Model opční 2 (MF)'!F46*('MF Index'!J4/'MF Index'!$E4)*'Model opční 2 (MF)'!$AP46,0)+Doplněk!F46*Doplněk!$AN46</f>
        <v>0</v>
      </c>
      <c r="G46" s="107">
        <f>IFERROR('Model výchozí (MV)'!G46*('MV Index'!K4/'MV Index'!$E4)*'Model výchozí (MV)'!$AP46,0)+IFERROR('Model opční 1 (ME)'!G46*('ME Index'!K4/'ME Index'!$E4)*'Model opční 1 (ME)'!$AP46,0)+IFERROR('Model opční 2 (MF)'!G46*('MF Index'!K4/'MF Index'!$E4)*'Model opční 2 (MF)'!$AP46,0)+Doplněk!G46*Doplněk!$AN46</f>
        <v>0</v>
      </c>
      <c r="H46" s="107">
        <f>IFERROR('Model výchozí (MV)'!H46*('MV Index'!L4/'MV Index'!$E4)*'Model výchozí (MV)'!$AP46,0)+IFERROR('Model opční 1 (ME)'!H46*('ME Index'!L4/'ME Index'!$E4)*'Model opční 1 (ME)'!$AP46,0)+IFERROR('Model opční 2 (MF)'!H46*('MF Index'!L4/'MF Index'!$E4)*'Model opční 2 (MF)'!$AP46,0)+Doplněk!H46*Doplněk!$AN46</f>
        <v>0</v>
      </c>
      <c r="I46" s="107">
        <f>IFERROR('Model výchozí (MV)'!I46*('MV Index'!M4/'MV Index'!$E4)*'Model výchozí (MV)'!$AP46,0)+IFERROR('Model opční 1 (ME)'!I46*('ME Index'!M4/'ME Index'!$E4)*'Model opční 1 (ME)'!$AP46,0)+IFERROR('Model opční 2 (MF)'!I46*('MF Index'!M4/'MF Index'!$E4)*'Model opční 2 (MF)'!$AP46,0)+Doplněk!I46*Doplněk!$AN46</f>
        <v>0</v>
      </c>
      <c r="J46" s="107">
        <f>IFERROR('Model výchozí (MV)'!J46*('MV Index'!N4/'MV Index'!$E4)*'Model výchozí (MV)'!$AP46,0)+IFERROR('Model opční 1 (ME)'!J46*('ME Index'!N4/'ME Index'!$E4)*'Model opční 1 (ME)'!$AP46,0)+IFERROR('Model opční 2 (MF)'!J46*('MF Index'!N4/'MF Index'!$E4)*'Model opční 2 (MF)'!$AP46,0)+Doplněk!J46*Doplněk!$AN46</f>
        <v>0</v>
      </c>
      <c r="K46" s="107">
        <f>IFERROR('Model výchozí (MV)'!K46*('MV Index'!O4/'MV Index'!$E4)*'Model výchozí (MV)'!$AP46,0)+IFERROR('Model opční 1 (ME)'!K46*('ME Index'!O4/'ME Index'!$E4)*'Model opční 1 (ME)'!$AP46,0)+IFERROR('Model opční 2 (MF)'!K46*('MF Index'!O4/'MF Index'!$E4)*'Model opční 2 (MF)'!$AP46,0)+Doplněk!K46*Doplněk!$AN46</f>
        <v>0</v>
      </c>
      <c r="L46" s="107">
        <f>IFERROR('Model výchozí (MV)'!L46*('MV Index'!P4/'MV Index'!$E4)*'Model výchozí (MV)'!$AP46,0)+IFERROR('Model opční 1 (ME)'!L46*('ME Index'!P4/'ME Index'!$E4)*'Model opční 1 (ME)'!$AP46,0)+IFERROR('Model opční 2 (MF)'!L46*('MF Index'!P4/'MF Index'!$E4)*'Model opční 2 (MF)'!$AP46,0)+Doplněk!L46*Doplněk!$AN46</f>
        <v>0</v>
      </c>
      <c r="M46" s="107">
        <f>IFERROR('Model výchozí (MV)'!M46*('MV Index'!Q4/'MV Index'!$E4)*'Model výchozí (MV)'!$AP46,0)+IFERROR('Model opční 1 (ME)'!M46*('ME Index'!Q4/'ME Index'!$E4)*'Model opční 1 (ME)'!$AP46,0)+IFERROR('Model opční 2 (MF)'!M46*('MF Index'!Q4/'MF Index'!$E4)*'Model opční 2 (MF)'!$AP46,0)+Doplněk!M46*Doplněk!$AN46</f>
        <v>0</v>
      </c>
      <c r="N46" s="107">
        <f>IFERROR('Model výchozí (MV)'!N46*('MV Index'!R4/'MV Index'!$E4)*'Model výchozí (MV)'!$AP46,0)+IFERROR('Model opční 1 (ME)'!N46*('ME Index'!R4/'ME Index'!$E4)*'Model opční 1 (ME)'!$AP46,0)+IFERROR('Model opční 2 (MF)'!N46*('MF Index'!R4/'MF Index'!$E4)*'Model opční 2 (MF)'!$AP46,0)+Doplněk!N46*Doplněk!$AN46</f>
        <v>0</v>
      </c>
      <c r="O46" s="107">
        <f>IFERROR('Model výchozí (MV)'!O46*('MV Index'!S4/'MV Index'!$E4)*'Model výchozí (MV)'!$AP46,0)+IFERROR('Model opční 1 (ME)'!O46*('ME Index'!S4/'ME Index'!$E4)*'Model opční 1 (ME)'!$AP46,0)+IFERROR('Model opční 2 (MF)'!O46*('MF Index'!S4/'MF Index'!$E4)*'Model opční 2 (MF)'!$AP46,0)+Doplněk!O46*Doplněk!$AN46</f>
        <v>0</v>
      </c>
      <c r="P46" s="107">
        <f>IFERROR('Model výchozí (MV)'!P46*('MV Index'!T4/'MV Index'!$E4)*'Model výchozí (MV)'!$AP46,0)+IFERROR('Model opční 1 (ME)'!P46*('ME Index'!T4/'ME Index'!$E4)*'Model opční 1 (ME)'!$AP46,0)+IFERROR('Model opční 2 (MF)'!P46*('MF Index'!T4/'MF Index'!$E4)*'Model opční 2 (MF)'!$AP46,0)+Doplněk!P46*Doplněk!$AN46</f>
        <v>0</v>
      </c>
      <c r="Q46" s="107">
        <f>IFERROR('Model výchozí (MV)'!Q46*('MV Index'!U4/'MV Index'!$E4)*'Model výchozí (MV)'!$AP46,0)+IFERROR('Model opční 1 (ME)'!Q46*('ME Index'!U4/'ME Index'!$E4)*'Model opční 1 (ME)'!$AP46,0)+IFERROR('Model opční 2 (MF)'!Q46*('MF Index'!U4/'MF Index'!$E4)*'Model opční 2 (MF)'!$AP46,0)+Doplněk!Q46*Doplněk!$AN46</f>
        <v>0</v>
      </c>
      <c r="R46" s="107">
        <f>IFERROR('Model výchozí (MV)'!R46*('MV Index'!V4/'MV Index'!$E4)*'Model výchozí (MV)'!$AP46,0)+IFERROR('Model opční 1 (ME)'!R46*('ME Index'!V4/'ME Index'!$E4)*'Model opční 1 (ME)'!$AP46,0)+IFERROR('Model opční 2 (MF)'!R46*('MF Index'!V4/'MF Index'!$E4)*'Model opční 2 (MF)'!$AP46,0)+Doplněk!R46*Doplněk!$AN46</f>
        <v>0</v>
      </c>
      <c r="S46" s="107">
        <f>IFERROR('Model výchozí (MV)'!S46*('MV Index'!W4/'MV Index'!$E4)*'Model výchozí (MV)'!$AP46,0)+IFERROR('Model opční 1 (ME)'!S46*('ME Index'!W4/'ME Index'!$E4)*'Model opční 1 (ME)'!$AP46,0)+IFERROR('Model opční 2 (MF)'!S46*('MF Index'!W4/'MF Index'!$E4)*'Model opční 2 (MF)'!$AP46,0)+Doplněk!S46*Doplněk!$AN46</f>
        <v>0</v>
      </c>
      <c r="T46" s="107">
        <f>IFERROR('Model výchozí (MV)'!T46*('MV Index'!X4/'MV Index'!$E4)*'Model výchozí (MV)'!$AP46,0)+IFERROR('Model opční 1 (ME)'!T46*('ME Index'!X4/'ME Index'!$E4)*'Model opční 1 (ME)'!$AP46,0)+IFERROR('Model opční 2 (MF)'!T46*('MF Index'!X4/'MF Index'!$E4)*'Model opční 2 (MF)'!$AP46,0)+Doplněk!T46*Doplněk!$AN46</f>
        <v>0</v>
      </c>
      <c r="U46" s="107">
        <f>IFERROR('Model výchozí (MV)'!U46*('MV Index'!Y4/'MV Index'!$E4)*'Model výchozí (MV)'!$AP46,0)+IFERROR('Model opční 1 (ME)'!U46*('ME Index'!Y4/'ME Index'!$E4)*'Model opční 1 (ME)'!$AP46,0)+IFERROR('Model opční 2 (MF)'!U46*('MF Index'!Y4/'MF Index'!$E4)*'Model opční 2 (MF)'!$AP46,0)+Doplněk!U46*Doplněk!$AN46</f>
        <v>0</v>
      </c>
      <c r="V46" s="107">
        <f>IFERROR('Model výchozí (MV)'!V46*('MV Index'!Z4/'MV Index'!$E4)*'Model výchozí (MV)'!$AP46,0)+IFERROR('Model opční 1 (ME)'!V46*('ME Index'!Z4/'ME Index'!$E4)*'Model opční 1 (ME)'!$AP46,0)+IFERROR('Model opční 2 (MF)'!V46*('MF Index'!Z4/'MF Index'!$E4)*'Model opční 2 (MF)'!$AP46,0)+Doplněk!V46*Doplněk!$AN46</f>
        <v>0</v>
      </c>
      <c r="W46" s="107">
        <f>IFERROR('Model výchozí (MV)'!W46*('MV Index'!AA4/'MV Index'!$E4)*'Model výchozí (MV)'!$AP46,0)+IFERROR('Model opční 1 (ME)'!W46*('ME Index'!AA4/'ME Index'!$E4)*'Model opční 1 (ME)'!$AP46,0)+IFERROR('Model opční 2 (MF)'!W46*('MF Index'!AA4/'MF Index'!$E4)*'Model opční 2 (MF)'!$AP46,0)+Doplněk!W46*Doplněk!$AN46</f>
        <v>0</v>
      </c>
      <c r="X46" s="107">
        <f>IFERROR('Model výchozí (MV)'!X46*('MV Index'!AB4/'MV Index'!$E4)*'Model výchozí (MV)'!$AP46,0)+IFERROR('Model opční 1 (ME)'!X46*('ME Index'!AB4/'ME Index'!$E4)*'Model opční 1 (ME)'!$AP46,0)+IFERROR('Model opční 2 (MF)'!X46*('MF Index'!AB4/'MF Index'!$E4)*'Model opční 2 (MF)'!$AP46,0)+Doplněk!X46*Doplněk!$AN46</f>
        <v>0</v>
      </c>
      <c r="Y46" s="107">
        <f>IFERROR('Model výchozí (MV)'!Y46*('MV Index'!AC4/'MV Index'!$E4)*'Model výchozí (MV)'!$AP46,0)+IFERROR('Model opční 1 (ME)'!Y46*('ME Index'!AC4/'ME Index'!$E4)*'Model opční 1 (ME)'!$AP46,0)+IFERROR('Model opční 2 (MF)'!Y46*('MF Index'!AC4/'MF Index'!$E4)*'Model opční 2 (MF)'!$AP46,0)+Doplněk!Y46*Doplněk!$AN46</f>
        <v>0</v>
      </c>
      <c r="Z46" s="107">
        <f>IFERROR('Model výchozí (MV)'!Z46*('MV Index'!AD4/'MV Index'!$E4)*'Model výchozí (MV)'!$AP46,0)+IFERROR('Model opční 1 (ME)'!Z46*('ME Index'!AD4/'ME Index'!$E4)*'Model opční 1 (ME)'!$AP46,0)+IFERROR('Model opční 2 (MF)'!Z46*('MF Index'!AD4/'MF Index'!$E4)*'Model opční 2 (MF)'!$AP46,0)+Doplněk!Z46*Doplněk!$AN46</f>
        <v>0</v>
      </c>
      <c r="AA46" s="107">
        <f>IFERROR('Model výchozí (MV)'!AA46*('MV Index'!AE4/'MV Index'!$E4)*'Model výchozí (MV)'!$AP46,0)+IFERROR('Model opční 1 (ME)'!AA46*('ME Index'!AE4/'ME Index'!$E4)*'Model opční 1 (ME)'!$AP46,0)+IFERROR('Model opční 2 (MF)'!AA46*('MF Index'!AE4/'MF Index'!$E4)*'Model opční 2 (MF)'!$AP46,0)+Doplněk!AA46*Doplněk!$AN46</f>
        <v>0</v>
      </c>
      <c r="AB46" s="107">
        <f>IFERROR('Model výchozí (MV)'!AB46*('MV Index'!AF4/'MV Index'!$E4)*'Model výchozí (MV)'!$AP46,0)+IFERROR('Model opční 1 (ME)'!AB46*('ME Index'!AF4/'ME Index'!$E4)*'Model opční 1 (ME)'!$AP46,0)+IFERROR('Model opční 2 (MF)'!AB46*('MF Index'!AF4/'MF Index'!$E4)*'Model opční 2 (MF)'!$AP46,0)+Doplněk!AB46*Doplněk!$AN46</f>
        <v>0</v>
      </c>
      <c r="AC46" s="107">
        <f>IFERROR('Model výchozí (MV)'!AC46*('MV Index'!AG4/'MV Index'!$E4)*'Model výchozí (MV)'!$AP46,0)+IFERROR('Model opční 1 (ME)'!AC46*('ME Index'!AG4/'ME Index'!$E4)*'Model opční 1 (ME)'!$AP46,0)+IFERROR('Model opční 2 (MF)'!AC46*('MF Index'!AG4/'MF Index'!$E4)*'Model opční 2 (MF)'!$AP46,0)+Doplněk!AC46*Doplněk!$AN46</f>
        <v>0</v>
      </c>
      <c r="AD46" s="107">
        <f>IFERROR('Model výchozí (MV)'!AD46*('MV Index'!AH4/'MV Index'!$E4)*'Model výchozí (MV)'!$AP46,0)+IFERROR('Model opční 1 (ME)'!AD46*('ME Index'!AH4/'ME Index'!$E4)*'Model opční 1 (ME)'!$AP46,0)+IFERROR('Model opční 2 (MF)'!AD46*('MF Index'!AH4/'MF Index'!$E4)*'Model opční 2 (MF)'!$AP46,0)+Doplněk!AD46*Doplněk!$AN46</f>
        <v>0</v>
      </c>
      <c r="AE46" s="107">
        <f>IFERROR('Model výchozí (MV)'!AE46*('MV Index'!AI4/'MV Index'!$E4)*'Model výchozí (MV)'!$AP46,0)+IFERROR('Model opční 1 (ME)'!AE46*('ME Index'!AI4/'ME Index'!$E4)*'Model opční 1 (ME)'!$AP46,0)+IFERROR('Model opční 2 (MF)'!AE46*('MF Index'!AI4/'MF Index'!$E4)*'Model opční 2 (MF)'!$AP46,0)+Doplněk!AE46*Doplněk!$AN46</f>
        <v>0</v>
      </c>
      <c r="AF46" s="107">
        <f>IFERROR('Model výchozí (MV)'!AF46*('MV Index'!AJ4/'MV Index'!$E4)*'Model výchozí (MV)'!$AP46,0)+IFERROR('Model opční 1 (ME)'!AF46*('ME Index'!AJ4/'ME Index'!$E4)*'Model opční 1 (ME)'!$AP46,0)+IFERROR('Model opční 2 (MF)'!AF46*('MF Index'!AJ4/'MF Index'!$E4)*'Model opční 2 (MF)'!$AP46,0)+Doplněk!AF46*Doplněk!$AN46</f>
        <v>0</v>
      </c>
      <c r="AG46" s="107">
        <f>IFERROR('Model výchozí (MV)'!AG46*('MV Index'!AK4/'MV Index'!$E4)*'Model výchozí (MV)'!$AP46,0)+IFERROR('Model opční 1 (ME)'!AG46*('ME Index'!AK4/'ME Index'!$E4)*'Model opční 1 (ME)'!$AP46,0)+IFERROR('Model opční 2 (MF)'!AG46*('MF Index'!AK4/'MF Index'!$E4)*'Model opční 2 (MF)'!$AP46,0)+Doplněk!AG46*Doplněk!$AN46</f>
        <v>0</v>
      </c>
      <c r="AH46" s="107">
        <f>IFERROR('Model výchozí (MV)'!AH46*('MV Index'!AL4/'MV Index'!$E4)*'Model výchozí (MV)'!$AP46,0)+IFERROR('Model opční 1 (ME)'!AH46*('ME Index'!AL4/'ME Index'!$E4)*'Model opční 1 (ME)'!$AP46,0)+IFERROR('Model opční 2 (MF)'!AH46*('MF Index'!AL4/'MF Index'!$E4)*'Model opční 2 (MF)'!$AP46,0)+Doplněk!AH46*Doplněk!$AN46</f>
        <v>0</v>
      </c>
      <c r="AI46" s="107">
        <f>IFERROR('Model výchozí (MV)'!AI46*('MV Index'!AM4/'MV Index'!$E4)*'Model výchozí (MV)'!$AP46,0)+IFERROR('Model opční 1 (ME)'!AI46*('ME Index'!AM4/'ME Index'!$E4)*'Model opční 1 (ME)'!$AP46,0)+IFERROR('Model opční 2 (MF)'!AI46*('MF Index'!AM4/'MF Index'!$E4)*'Model opční 2 (MF)'!$AP46,0)+Doplněk!AI46*Doplněk!$AN46</f>
        <v>0</v>
      </c>
      <c r="AJ46" s="107">
        <f>IFERROR('Model výchozí (MV)'!AJ46*('MV Index'!AN4/'MV Index'!$E4)*'Model výchozí (MV)'!$AP46,0)+IFERROR('Model opční 1 (ME)'!AJ46*('ME Index'!AN4/'ME Index'!$E4)*'Model opční 1 (ME)'!$AP46,0)+IFERROR('Model opční 2 (MF)'!AJ46*('MF Index'!AN4/'MF Index'!$E4)*'Model opční 2 (MF)'!$AP46,0)+Doplněk!AJ46*Doplněk!$AN46</f>
        <v>0</v>
      </c>
      <c r="AK46" s="107">
        <f>IFERROR('Model výchozí (MV)'!AK46*('MV Index'!AO4/'MV Index'!$E4)*'Model výchozí (MV)'!$AP46,0)+IFERROR('Model opční 1 (ME)'!AK46*('ME Index'!AO4/'ME Index'!$E4)*'Model opční 1 (ME)'!$AP46,0)+IFERROR('Model opční 2 (MF)'!AK46*('MF Index'!AO4/'MF Index'!$E4)*'Model opční 2 (MF)'!$AP46,0)+Doplněk!AK46*Doplněk!$AN46</f>
        <v>0</v>
      </c>
      <c r="AL46" s="24">
        <f t="shared" ref="AL46:AL70" si="62">SUM(E46:AK46)</f>
        <v>0</v>
      </c>
      <c r="AM46" s="149">
        <f t="shared" si="61"/>
        <v>0</v>
      </c>
    </row>
    <row r="47" spans="1:39" x14ac:dyDescent="0.3">
      <c r="A47" s="4">
        <f t="shared" si="60"/>
        <v>2</v>
      </c>
      <c r="B47" s="45" t="str">
        <f t="shared" si="60"/>
        <v>Netrakční energie a palivo</v>
      </c>
      <c r="C47" s="64" t="str">
        <f t="shared" si="60"/>
        <v/>
      </c>
      <c r="D47" s="65" t="str">
        <f t="shared" si="60"/>
        <v/>
      </c>
      <c r="E47" s="107">
        <f>IFERROR('Model výchozí (MV)'!E47*('MV Index'!I5/'MV Index'!$E5)*'Model výchozí (MV)'!$AP47,0)+IFERROR('Model opční 1 (ME)'!E47*('ME Index'!I5/'ME Index'!$E5)*'Model opční 1 (ME)'!$AP47,0)+IFERROR('Model opční 2 (MF)'!E47*('MF Index'!I5/'MF Index'!$E5)*'Model opční 2 (MF)'!$AP47,0)+Doplněk!E47*Doplněk!$AN47</f>
        <v>0</v>
      </c>
      <c r="F47" s="107">
        <f>IFERROR('Model výchozí (MV)'!F47*('MV Index'!J5/'MV Index'!$E5)*'Model výchozí (MV)'!$AP47,0)+IFERROR('Model opční 1 (ME)'!F47*('ME Index'!J5/'ME Index'!$E5)*'Model opční 1 (ME)'!$AP47,0)+IFERROR('Model opční 2 (MF)'!F47*('MF Index'!J5/'MF Index'!$E5)*'Model opční 2 (MF)'!$AP47,0)+Doplněk!F47*Doplněk!$AN47</f>
        <v>0</v>
      </c>
      <c r="G47" s="107">
        <f>IFERROR('Model výchozí (MV)'!G47*('MV Index'!K5/'MV Index'!$E5)*'Model výchozí (MV)'!$AP47,0)+IFERROR('Model opční 1 (ME)'!G47*('ME Index'!K5/'ME Index'!$E5)*'Model opční 1 (ME)'!$AP47,0)+IFERROR('Model opční 2 (MF)'!G47*('MF Index'!K5/'MF Index'!$E5)*'Model opční 2 (MF)'!$AP47,0)+Doplněk!G47*Doplněk!$AN47</f>
        <v>0</v>
      </c>
      <c r="H47" s="107">
        <f>IFERROR('Model výchozí (MV)'!H47*('MV Index'!L5/'MV Index'!$E5)*'Model výchozí (MV)'!$AP47,0)+IFERROR('Model opční 1 (ME)'!H47*('ME Index'!L5/'ME Index'!$E5)*'Model opční 1 (ME)'!$AP47,0)+IFERROR('Model opční 2 (MF)'!H47*('MF Index'!L5/'MF Index'!$E5)*'Model opční 2 (MF)'!$AP47,0)+Doplněk!H47*Doplněk!$AN47</f>
        <v>0</v>
      </c>
      <c r="I47" s="107">
        <f>IFERROR('Model výchozí (MV)'!I47*('MV Index'!M5/'MV Index'!$E5)*'Model výchozí (MV)'!$AP47,0)+IFERROR('Model opční 1 (ME)'!I47*('ME Index'!M5/'ME Index'!$E5)*'Model opční 1 (ME)'!$AP47,0)+IFERROR('Model opční 2 (MF)'!I47*('MF Index'!M5/'MF Index'!$E5)*'Model opční 2 (MF)'!$AP47,0)+Doplněk!I47*Doplněk!$AN47</f>
        <v>0</v>
      </c>
      <c r="J47" s="107">
        <f>IFERROR('Model výchozí (MV)'!J47*('MV Index'!N5/'MV Index'!$E5)*'Model výchozí (MV)'!$AP47,0)+IFERROR('Model opční 1 (ME)'!J47*('ME Index'!N5/'ME Index'!$E5)*'Model opční 1 (ME)'!$AP47,0)+IFERROR('Model opční 2 (MF)'!J47*('MF Index'!N5/'MF Index'!$E5)*'Model opční 2 (MF)'!$AP47,0)+Doplněk!J47*Doplněk!$AN47</f>
        <v>0</v>
      </c>
      <c r="K47" s="107">
        <f>IFERROR('Model výchozí (MV)'!K47*('MV Index'!O5/'MV Index'!$E5)*'Model výchozí (MV)'!$AP47,0)+IFERROR('Model opční 1 (ME)'!K47*('ME Index'!O5/'ME Index'!$E5)*'Model opční 1 (ME)'!$AP47,0)+IFERROR('Model opční 2 (MF)'!K47*('MF Index'!O5/'MF Index'!$E5)*'Model opční 2 (MF)'!$AP47,0)+Doplněk!K47*Doplněk!$AN47</f>
        <v>0</v>
      </c>
      <c r="L47" s="107">
        <f>IFERROR('Model výchozí (MV)'!L47*('MV Index'!P5/'MV Index'!$E5)*'Model výchozí (MV)'!$AP47,0)+IFERROR('Model opční 1 (ME)'!L47*('ME Index'!P5/'ME Index'!$E5)*'Model opční 1 (ME)'!$AP47,0)+IFERROR('Model opční 2 (MF)'!L47*('MF Index'!P5/'MF Index'!$E5)*'Model opční 2 (MF)'!$AP47,0)+Doplněk!L47*Doplněk!$AN47</f>
        <v>0</v>
      </c>
      <c r="M47" s="107">
        <f>IFERROR('Model výchozí (MV)'!M47*('MV Index'!Q5/'MV Index'!$E5)*'Model výchozí (MV)'!$AP47,0)+IFERROR('Model opční 1 (ME)'!M47*('ME Index'!Q5/'ME Index'!$E5)*'Model opční 1 (ME)'!$AP47,0)+IFERROR('Model opční 2 (MF)'!M47*('MF Index'!Q5/'MF Index'!$E5)*'Model opční 2 (MF)'!$AP47,0)+Doplněk!M47*Doplněk!$AN47</f>
        <v>0</v>
      </c>
      <c r="N47" s="107">
        <f>IFERROR('Model výchozí (MV)'!N47*('MV Index'!R5/'MV Index'!$E5)*'Model výchozí (MV)'!$AP47,0)+IFERROR('Model opční 1 (ME)'!N47*('ME Index'!R5/'ME Index'!$E5)*'Model opční 1 (ME)'!$AP47,0)+IFERROR('Model opční 2 (MF)'!N47*('MF Index'!R5/'MF Index'!$E5)*'Model opční 2 (MF)'!$AP47,0)+Doplněk!N47*Doplněk!$AN47</f>
        <v>0</v>
      </c>
      <c r="O47" s="107">
        <f>IFERROR('Model výchozí (MV)'!O47*('MV Index'!S5/'MV Index'!$E5)*'Model výchozí (MV)'!$AP47,0)+IFERROR('Model opční 1 (ME)'!O47*('ME Index'!S5/'ME Index'!$E5)*'Model opční 1 (ME)'!$AP47,0)+IFERROR('Model opční 2 (MF)'!O47*('MF Index'!S5/'MF Index'!$E5)*'Model opční 2 (MF)'!$AP47,0)+Doplněk!O47*Doplněk!$AN47</f>
        <v>0</v>
      </c>
      <c r="P47" s="107">
        <f>IFERROR('Model výchozí (MV)'!P47*('MV Index'!T5/'MV Index'!$E5)*'Model výchozí (MV)'!$AP47,0)+IFERROR('Model opční 1 (ME)'!P47*('ME Index'!T5/'ME Index'!$E5)*'Model opční 1 (ME)'!$AP47,0)+IFERROR('Model opční 2 (MF)'!P47*('MF Index'!T5/'MF Index'!$E5)*'Model opční 2 (MF)'!$AP47,0)+Doplněk!P47*Doplněk!$AN47</f>
        <v>0</v>
      </c>
      <c r="Q47" s="107">
        <f>IFERROR('Model výchozí (MV)'!Q47*('MV Index'!U5/'MV Index'!$E5)*'Model výchozí (MV)'!$AP47,0)+IFERROR('Model opční 1 (ME)'!Q47*('ME Index'!U5/'ME Index'!$E5)*'Model opční 1 (ME)'!$AP47,0)+IFERROR('Model opční 2 (MF)'!Q47*('MF Index'!U5/'MF Index'!$E5)*'Model opční 2 (MF)'!$AP47,0)+Doplněk!Q47*Doplněk!$AN47</f>
        <v>0</v>
      </c>
      <c r="R47" s="107">
        <f>IFERROR('Model výchozí (MV)'!R47*('MV Index'!V5/'MV Index'!$E5)*'Model výchozí (MV)'!$AP47,0)+IFERROR('Model opční 1 (ME)'!R47*('ME Index'!V5/'ME Index'!$E5)*'Model opční 1 (ME)'!$AP47,0)+IFERROR('Model opční 2 (MF)'!R47*('MF Index'!V5/'MF Index'!$E5)*'Model opční 2 (MF)'!$AP47,0)+Doplněk!R47*Doplněk!$AN47</f>
        <v>0</v>
      </c>
      <c r="S47" s="107">
        <f>IFERROR('Model výchozí (MV)'!S47*('MV Index'!W5/'MV Index'!$E5)*'Model výchozí (MV)'!$AP47,0)+IFERROR('Model opční 1 (ME)'!S47*('ME Index'!W5/'ME Index'!$E5)*'Model opční 1 (ME)'!$AP47,0)+IFERROR('Model opční 2 (MF)'!S47*('MF Index'!W5/'MF Index'!$E5)*'Model opční 2 (MF)'!$AP47,0)+Doplněk!S47*Doplněk!$AN47</f>
        <v>0</v>
      </c>
      <c r="T47" s="107">
        <f>IFERROR('Model výchozí (MV)'!T47*('MV Index'!X5/'MV Index'!$E5)*'Model výchozí (MV)'!$AP47,0)+IFERROR('Model opční 1 (ME)'!T47*('ME Index'!X5/'ME Index'!$E5)*'Model opční 1 (ME)'!$AP47,0)+IFERROR('Model opční 2 (MF)'!T47*('MF Index'!X5/'MF Index'!$E5)*'Model opční 2 (MF)'!$AP47,0)+Doplněk!T47*Doplněk!$AN47</f>
        <v>0</v>
      </c>
      <c r="U47" s="107">
        <f>IFERROR('Model výchozí (MV)'!U47*('MV Index'!Y5/'MV Index'!$E5)*'Model výchozí (MV)'!$AP47,0)+IFERROR('Model opční 1 (ME)'!U47*('ME Index'!Y5/'ME Index'!$E5)*'Model opční 1 (ME)'!$AP47,0)+IFERROR('Model opční 2 (MF)'!U47*('MF Index'!Y5/'MF Index'!$E5)*'Model opční 2 (MF)'!$AP47,0)+Doplněk!U47*Doplněk!$AN47</f>
        <v>0</v>
      </c>
      <c r="V47" s="107">
        <f>IFERROR('Model výchozí (MV)'!V47*('MV Index'!Z5/'MV Index'!$E5)*'Model výchozí (MV)'!$AP47,0)+IFERROR('Model opční 1 (ME)'!V47*('ME Index'!Z5/'ME Index'!$E5)*'Model opční 1 (ME)'!$AP47,0)+IFERROR('Model opční 2 (MF)'!V47*('MF Index'!Z5/'MF Index'!$E5)*'Model opční 2 (MF)'!$AP47,0)+Doplněk!V47*Doplněk!$AN47</f>
        <v>0</v>
      </c>
      <c r="W47" s="107">
        <f>IFERROR('Model výchozí (MV)'!W47*('MV Index'!AA5/'MV Index'!$E5)*'Model výchozí (MV)'!$AP47,0)+IFERROR('Model opční 1 (ME)'!W47*('ME Index'!AA5/'ME Index'!$E5)*'Model opční 1 (ME)'!$AP47,0)+IFERROR('Model opční 2 (MF)'!W47*('MF Index'!AA5/'MF Index'!$E5)*'Model opční 2 (MF)'!$AP47,0)+Doplněk!W47*Doplněk!$AN47</f>
        <v>0</v>
      </c>
      <c r="X47" s="107">
        <f>IFERROR('Model výchozí (MV)'!X47*('MV Index'!AB5/'MV Index'!$E5)*'Model výchozí (MV)'!$AP47,0)+IFERROR('Model opční 1 (ME)'!X47*('ME Index'!AB5/'ME Index'!$E5)*'Model opční 1 (ME)'!$AP47,0)+IFERROR('Model opční 2 (MF)'!X47*('MF Index'!AB5/'MF Index'!$E5)*'Model opční 2 (MF)'!$AP47,0)+Doplněk!X47*Doplněk!$AN47</f>
        <v>0</v>
      </c>
      <c r="Y47" s="107">
        <f>IFERROR('Model výchozí (MV)'!Y47*('MV Index'!AC5/'MV Index'!$E5)*'Model výchozí (MV)'!$AP47,0)+IFERROR('Model opční 1 (ME)'!Y47*('ME Index'!AC5/'ME Index'!$E5)*'Model opční 1 (ME)'!$AP47,0)+IFERROR('Model opční 2 (MF)'!Y47*('MF Index'!AC5/'MF Index'!$E5)*'Model opční 2 (MF)'!$AP47,0)+Doplněk!Y47*Doplněk!$AN47</f>
        <v>0</v>
      </c>
      <c r="Z47" s="107">
        <f>IFERROR('Model výchozí (MV)'!Z47*('MV Index'!AD5/'MV Index'!$E5)*'Model výchozí (MV)'!$AP47,0)+IFERROR('Model opční 1 (ME)'!Z47*('ME Index'!AD5/'ME Index'!$E5)*'Model opční 1 (ME)'!$AP47,0)+IFERROR('Model opční 2 (MF)'!Z47*('MF Index'!AD5/'MF Index'!$E5)*'Model opční 2 (MF)'!$AP47,0)+Doplněk!Z47*Doplněk!$AN47</f>
        <v>0</v>
      </c>
      <c r="AA47" s="107">
        <f>IFERROR('Model výchozí (MV)'!AA47*('MV Index'!AE5/'MV Index'!$E5)*'Model výchozí (MV)'!$AP47,0)+IFERROR('Model opční 1 (ME)'!AA47*('ME Index'!AE5/'ME Index'!$E5)*'Model opční 1 (ME)'!$AP47,0)+IFERROR('Model opční 2 (MF)'!AA47*('MF Index'!AE5/'MF Index'!$E5)*'Model opční 2 (MF)'!$AP47,0)+Doplněk!AA47*Doplněk!$AN47</f>
        <v>0</v>
      </c>
      <c r="AB47" s="107">
        <f>IFERROR('Model výchozí (MV)'!AB47*('MV Index'!AF5/'MV Index'!$E5)*'Model výchozí (MV)'!$AP47,0)+IFERROR('Model opční 1 (ME)'!AB47*('ME Index'!AF5/'ME Index'!$E5)*'Model opční 1 (ME)'!$AP47,0)+IFERROR('Model opční 2 (MF)'!AB47*('MF Index'!AF5/'MF Index'!$E5)*'Model opční 2 (MF)'!$AP47,0)+Doplněk!AB47*Doplněk!$AN47</f>
        <v>0</v>
      </c>
      <c r="AC47" s="107">
        <f>IFERROR('Model výchozí (MV)'!AC47*('MV Index'!AG5/'MV Index'!$E5)*'Model výchozí (MV)'!$AP47,0)+IFERROR('Model opční 1 (ME)'!AC47*('ME Index'!AG5/'ME Index'!$E5)*'Model opční 1 (ME)'!$AP47,0)+IFERROR('Model opční 2 (MF)'!AC47*('MF Index'!AG5/'MF Index'!$E5)*'Model opční 2 (MF)'!$AP47,0)+Doplněk!AC47*Doplněk!$AN47</f>
        <v>0</v>
      </c>
      <c r="AD47" s="107">
        <f>IFERROR('Model výchozí (MV)'!AD47*('MV Index'!AH5/'MV Index'!$E5)*'Model výchozí (MV)'!$AP47,0)+IFERROR('Model opční 1 (ME)'!AD47*('ME Index'!AH5/'ME Index'!$E5)*'Model opční 1 (ME)'!$AP47,0)+IFERROR('Model opční 2 (MF)'!AD47*('MF Index'!AH5/'MF Index'!$E5)*'Model opční 2 (MF)'!$AP47,0)+Doplněk!AD47*Doplněk!$AN47</f>
        <v>0</v>
      </c>
      <c r="AE47" s="107">
        <f>IFERROR('Model výchozí (MV)'!AE47*('MV Index'!AI5/'MV Index'!$E5)*'Model výchozí (MV)'!$AP47,0)+IFERROR('Model opční 1 (ME)'!AE47*('ME Index'!AI5/'ME Index'!$E5)*'Model opční 1 (ME)'!$AP47,0)+IFERROR('Model opční 2 (MF)'!AE47*('MF Index'!AI5/'MF Index'!$E5)*'Model opční 2 (MF)'!$AP47,0)+Doplněk!AE47*Doplněk!$AN47</f>
        <v>0</v>
      </c>
      <c r="AF47" s="107">
        <f>IFERROR('Model výchozí (MV)'!AF47*('MV Index'!AJ5/'MV Index'!$E5)*'Model výchozí (MV)'!$AP47,0)+IFERROR('Model opční 1 (ME)'!AF47*('ME Index'!AJ5/'ME Index'!$E5)*'Model opční 1 (ME)'!$AP47,0)+IFERROR('Model opční 2 (MF)'!AF47*('MF Index'!AJ5/'MF Index'!$E5)*'Model opční 2 (MF)'!$AP47,0)+Doplněk!AF47*Doplněk!$AN47</f>
        <v>0</v>
      </c>
      <c r="AG47" s="107">
        <f>IFERROR('Model výchozí (MV)'!AG47*('MV Index'!AK5/'MV Index'!$E5)*'Model výchozí (MV)'!$AP47,0)+IFERROR('Model opční 1 (ME)'!AG47*('ME Index'!AK5/'ME Index'!$E5)*'Model opční 1 (ME)'!$AP47,0)+IFERROR('Model opční 2 (MF)'!AG47*('MF Index'!AK5/'MF Index'!$E5)*'Model opční 2 (MF)'!$AP47,0)+Doplněk!AG47*Doplněk!$AN47</f>
        <v>0</v>
      </c>
      <c r="AH47" s="107">
        <f>IFERROR('Model výchozí (MV)'!AH47*('MV Index'!AL5/'MV Index'!$E5)*'Model výchozí (MV)'!$AP47,0)+IFERROR('Model opční 1 (ME)'!AH47*('ME Index'!AL5/'ME Index'!$E5)*'Model opční 1 (ME)'!$AP47,0)+IFERROR('Model opční 2 (MF)'!AH47*('MF Index'!AL5/'MF Index'!$E5)*'Model opční 2 (MF)'!$AP47,0)+Doplněk!AH47*Doplněk!$AN47</f>
        <v>0</v>
      </c>
      <c r="AI47" s="107">
        <f>IFERROR('Model výchozí (MV)'!AI47*('MV Index'!AM5/'MV Index'!$E5)*'Model výchozí (MV)'!$AP47,0)+IFERROR('Model opční 1 (ME)'!AI47*('ME Index'!AM5/'ME Index'!$E5)*'Model opční 1 (ME)'!$AP47,0)+IFERROR('Model opční 2 (MF)'!AI47*('MF Index'!AM5/'MF Index'!$E5)*'Model opční 2 (MF)'!$AP47,0)+Doplněk!AI47*Doplněk!$AN47</f>
        <v>0</v>
      </c>
      <c r="AJ47" s="107">
        <f>IFERROR('Model výchozí (MV)'!AJ47*('MV Index'!AN5/'MV Index'!$E5)*'Model výchozí (MV)'!$AP47,0)+IFERROR('Model opční 1 (ME)'!AJ47*('ME Index'!AN5/'ME Index'!$E5)*'Model opční 1 (ME)'!$AP47,0)+IFERROR('Model opční 2 (MF)'!AJ47*('MF Index'!AN5/'MF Index'!$E5)*'Model opční 2 (MF)'!$AP47,0)+Doplněk!AJ47*Doplněk!$AN47</f>
        <v>0</v>
      </c>
      <c r="AK47" s="107">
        <f>IFERROR('Model výchozí (MV)'!AK47*('MV Index'!AO5/'MV Index'!$E5)*'Model výchozí (MV)'!$AP47,0)+IFERROR('Model opční 1 (ME)'!AK47*('ME Index'!AO5/'ME Index'!$E5)*'Model opční 1 (ME)'!$AP47,0)+IFERROR('Model opční 2 (MF)'!AK47*('MF Index'!AO5/'MF Index'!$E5)*'Model opční 2 (MF)'!$AP47,0)+Doplněk!AK47*Doplněk!$AN47</f>
        <v>0</v>
      </c>
      <c r="AL47" s="24">
        <f t="shared" si="62"/>
        <v>0</v>
      </c>
      <c r="AM47" s="149">
        <f t="shared" si="61"/>
        <v>0</v>
      </c>
    </row>
    <row r="48" spans="1:39" x14ac:dyDescent="0.3">
      <c r="A48" s="4">
        <f t="shared" si="60"/>
        <v>3</v>
      </c>
      <c r="B48" s="45" t="str">
        <f t="shared" si="60"/>
        <v>Přímý materiál</v>
      </c>
      <c r="C48" s="64" t="str">
        <f t="shared" si="60"/>
        <v/>
      </c>
      <c r="D48" s="65" t="str">
        <f t="shared" si="60"/>
        <v/>
      </c>
      <c r="E48" s="107">
        <f>IFERROR('Model výchozí (MV)'!E48*('MV Index'!I6/'MV Index'!$E6)*'Model výchozí (MV)'!$AP48,0)+IFERROR('Model opční 1 (ME)'!E48*('ME Index'!I6/'ME Index'!$E6)*'Model opční 1 (ME)'!$AP48,0)+IFERROR('Model opční 2 (MF)'!E48*('MF Index'!I6/'MF Index'!$E6)*'Model opční 2 (MF)'!$AP48,0)+Doplněk!E48*Doplněk!$AN48</f>
        <v>0</v>
      </c>
      <c r="F48" s="107">
        <f>IFERROR('Model výchozí (MV)'!F48*('MV Index'!J6/'MV Index'!$E6)*'Model výchozí (MV)'!$AP48,0)+IFERROR('Model opční 1 (ME)'!F48*('ME Index'!J6/'ME Index'!$E6)*'Model opční 1 (ME)'!$AP48,0)+IFERROR('Model opční 2 (MF)'!F48*('MF Index'!J6/'MF Index'!$E6)*'Model opční 2 (MF)'!$AP48,0)+Doplněk!F48*Doplněk!$AN48</f>
        <v>0</v>
      </c>
      <c r="G48" s="107">
        <f>IFERROR('Model výchozí (MV)'!G48*('MV Index'!K6/'MV Index'!$E6)*'Model výchozí (MV)'!$AP48,0)+IFERROR('Model opční 1 (ME)'!G48*('ME Index'!K6/'ME Index'!$E6)*'Model opční 1 (ME)'!$AP48,0)+IFERROR('Model opční 2 (MF)'!G48*('MF Index'!K6/'MF Index'!$E6)*'Model opční 2 (MF)'!$AP48,0)+Doplněk!G48*Doplněk!$AN48</f>
        <v>0</v>
      </c>
      <c r="H48" s="107">
        <f>IFERROR('Model výchozí (MV)'!H48*('MV Index'!L6/'MV Index'!$E6)*'Model výchozí (MV)'!$AP48,0)+IFERROR('Model opční 1 (ME)'!H48*('ME Index'!L6/'ME Index'!$E6)*'Model opční 1 (ME)'!$AP48,0)+IFERROR('Model opční 2 (MF)'!H48*('MF Index'!L6/'MF Index'!$E6)*'Model opční 2 (MF)'!$AP48,0)+Doplněk!H48*Doplněk!$AN48</f>
        <v>0</v>
      </c>
      <c r="I48" s="107">
        <f>IFERROR('Model výchozí (MV)'!I48*('MV Index'!M6/'MV Index'!$E6)*'Model výchozí (MV)'!$AP48,0)+IFERROR('Model opční 1 (ME)'!I48*('ME Index'!M6/'ME Index'!$E6)*'Model opční 1 (ME)'!$AP48,0)+IFERROR('Model opční 2 (MF)'!I48*('MF Index'!M6/'MF Index'!$E6)*'Model opční 2 (MF)'!$AP48,0)+Doplněk!I48*Doplněk!$AN48</f>
        <v>0</v>
      </c>
      <c r="J48" s="107">
        <f>IFERROR('Model výchozí (MV)'!J48*('MV Index'!N6/'MV Index'!$E6)*'Model výchozí (MV)'!$AP48,0)+IFERROR('Model opční 1 (ME)'!J48*('ME Index'!N6/'ME Index'!$E6)*'Model opční 1 (ME)'!$AP48,0)+IFERROR('Model opční 2 (MF)'!J48*('MF Index'!N6/'MF Index'!$E6)*'Model opční 2 (MF)'!$AP48,0)+Doplněk!J48*Doplněk!$AN48</f>
        <v>0</v>
      </c>
      <c r="K48" s="107">
        <f>IFERROR('Model výchozí (MV)'!K48*('MV Index'!O6/'MV Index'!$E6)*'Model výchozí (MV)'!$AP48,0)+IFERROR('Model opční 1 (ME)'!K48*('ME Index'!O6/'ME Index'!$E6)*'Model opční 1 (ME)'!$AP48,0)+IFERROR('Model opční 2 (MF)'!K48*('MF Index'!O6/'MF Index'!$E6)*'Model opční 2 (MF)'!$AP48,0)+Doplněk!K48*Doplněk!$AN48</f>
        <v>0</v>
      </c>
      <c r="L48" s="107">
        <f>IFERROR('Model výchozí (MV)'!L48*('MV Index'!P6/'MV Index'!$E6)*'Model výchozí (MV)'!$AP48,0)+IFERROR('Model opční 1 (ME)'!L48*('ME Index'!P6/'ME Index'!$E6)*'Model opční 1 (ME)'!$AP48,0)+IFERROR('Model opční 2 (MF)'!L48*('MF Index'!P6/'MF Index'!$E6)*'Model opční 2 (MF)'!$AP48,0)+Doplněk!L48*Doplněk!$AN48</f>
        <v>0</v>
      </c>
      <c r="M48" s="107">
        <f>IFERROR('Model výchozí (MV)'!M48*('MV Index'!Q6/'MV Index'!$E6)*'Model výchozí (MV)'!$AP48,0)+IFERROR('Model opční 1 (ME)'!M48*('ME Index'!Q6/'ME Index'!$E6)*'Model opční 1 (ME)'!$AP48,0)+IFERROR('Model opční 2 (MF)'!M48*('MF Index'!Q6/'MF Index'!$E6)*'Model opční 2 (MF)'!$AP48,0)+Doplněk!M48*Doplněk!$AN48</f>
        <v>0</v>
      </c>
      <c r="N48" s="107">
        <f>IFERROR('Model výchozí (MV)'!N48*('MV Index'!R6/'MV Index'!$E6)*'Model výchozí (MV)'!$AP48,0)+IFERROR('Model opční 1 (ME)'!N48*('ME Index'!R6/'ME Index'!$E6)*'Model opční 1 (ME)'!$AP48,0)+IFERROR('Model opční 2 (MF)'!N48*('MF Index'!R6/'MF Index'!$E6)*'Model opční 2 (MF)'!$AP48,0)+Doplněk!N48*Doplněk!$AN48</f>
        <v>0</v>
      </c>
      <c r="O48" s="107">
        <f>IFERROR('Model výchozí (MV)'!O48*('MV Index'!S6/'MV Index'!$E6)*'Model výchozí (MV)'!$AP48,0)+IFERROR('Model opční 1 (ME)'!O48*('ME Index'!S6/'ME Index'!$E6)*'Model opční 1 (ME)'!$AP48,0)+IFERROR('Model opční 2 (MF)'!O48*('MF Index'!S6/'MF Index'!$E6)*'Model opční 2 (MF)'!$AP48,0)+Doplněk!O48*Doplněk!$AN48</f>
        <v>0</v>
      </c>
      <c r="P48" s="107">
        <f>IFERROR('Model výchozí (MV)'!P48*('MV Index'!T6/'MV Index'!$E6)*'Model výchozí (MV)'!$AP48,0)+IFERROR('Model opční 1 (ME)'!P48*('ME Index'!T6/'ME Index'!$E6)*'Model opční 1 (ME)'!$AP48,0)+IFERROR('Model opční 2 (MF)'!P48*('MF Index'!T6/'MF Index'!$E6)*'Model opční 2 (MF)'!$AP48,0)+Doplněk!P48*Doplněk!$AN48</f>
        <v>0</v>
      </c>
      <c r="Q48" s="107">
        <f>IFERROR('Model výchozí (MV)'!Q48*('MV Index'!U6/'MV Index'!$E6)*'Model výchozí (MV)'!$AP48,0)+IFERROR('Model opční 1 (ME)'!Q48*('ME Index'!U6/'ME Index'!$E6)*'Model opční 1 (ME)'!$AP48,0)+IFERROR('Model opční 2 (MF)'!Q48*('MF Index'!U6/'MF Index'!$E6)*'Model opční 2 (MF)'!$AP48,0)+Doplněk!Q48*Doplněk!$AN48</f>
        <v>0</v>
      </c>
      <c r="R48" s="107">
        <f>IFERROR('Model výchozí (MV)'!R48*('MV Index'!V6/'MV Index'!$E6)*'Model výchozí (MV)'!$AP48,0)+IFERROR('Model opční 1 (ME)'!R48*('ME Index'!V6/'ME Index'!$E6)*'Model opční 1 (ME)'!$AP48,0)+IFERROR('Model opční 2 (MF)'!R48*('MF Index'!V6/'MF Index'!$E6)*'Model opční 2 (MF)'!$AP48,0)+Doplněk!R48*Doplněk!$AN48</f>
        <v>0</v>
      </c>
      <c r="S48" s="107">
        <f>IFERROR('Model výchozí (MV)'!S48*('MV Index'!W6/'MV Index'!$E6)*'Model výchozí (MV)'!$AP48,0)+IFERROR('Model opční 1 (ME)'!S48*('ME Index'!W6/'ME Index'!$E6)*'Model opční 1 (ME)'!$AP48,0)+IFERROR('Model opční 2 (MF)'!S48*('MF Index'!W6/'MF Index'!$E6)*'Model opční 2 (MF)'!$AP48,0)+Doplněk!S48*Doplněk!$AN48</f>
        <v>0</v>
      </c>
      <c r="T48" s="107">
        <f>IFERROR('Model výchozí (MV)'!T48*('MV Index'!X6/'MV Index'!$E6)*'Model výchozí (MV)'!$AP48,0)+IFERROR('Model opční 1 (ME)'!T48*('ME Index'!X6/'ME Index'!$E6)*'Model opční 1 (ME)'!$AP48,0)+IFERROR('Model opční 2 (MF)'!T48*('MF Index'!X6/'MF Index'!$E6)*'Model opční 2 (MF)'!$AP48,0)+Doplněk!T48*Doplněk!$AN48</f>
        <v>0</v>
      </c>
      <c r="U48" s="107">
        <f>IFERROR('Model výchozí (MV)'!U48*('MV Index'!Y6/'MV Index'!$E6)*'Model výchozí (MV)'!$AP48,0)+IFERROR('Model opční 1 (ME)'!U48*('ME Index'!Y6/'ME Index'!$E6)*'Model opční 1 (ME)'!$AP48,0)+IFERROR('Model opční 2 (MF)'!U48*('MF Index'!Y6/'MF Index'!$E6)*'Model opční 2 (MF)'!$AP48,0)+Doplněk!U48*Doplněk!$AN48</f>
        <v>0</v>
      </c>
      <c r="V48" s="107">
        <f>IFERROR('Model výchozí (MV)'!V48*('MV Index'!Z6/'MV Index'!$E6)*'Model výchozí (MV)'!$AP48,0)+IFERROR('Model opční 1 (ME)'!V48*('ME Index'!Z6/'ME Index'!$E6)*'Model opční 1 (ME)'!$AP48,0)+IFERROR('Model opční 2 (MF)'!V48*('MF Index'!Z6/'MF Index'!$E6)*'Model opční 2 (MF)'!$AP48,0)+Doplněk!V48*Doplněk!$AN48</f>
        <v>0</v>
      </c>
      <c r="W48" s="107">
        <f>IFERROR('Model výchozí (MV)'!W48*('MV Index'!AA6/'MV Index'!$E6)*'Model výchozí (MV)'!$AP48,0)+IFERROR('Model opční 1 (ME)'!W48*('ME Index'!AA6/'ME Index'!$E6)*'Model opční 1 (ME)'!$AP48,0)+IFERROR('Model opční 2 (MF)'!W48*('MF Index'!AA6/'MF Index'!$E6)*'Model opční 2 (MF)'!$AP48,0)+Doplněk!W48*Doplněk!$AN48</f>
        <v>0</v>
      </c>
      <c r="X48" s="107">
        <f>IFERROR('Model výchozí (MV)'!X48*('MV Index'!AB6/'MV Index'!$E6)*'Model výchozí (MV)'!$AP48,0)+IFERROR('Model opční 1 (ME)'!X48*('ME Index'!AB6/'ME Index'!$E6)*'Model opční 1 (ME)'!$AP48,0)+IFERROR('Model opční 2 (MF)'!X48*('MF Index'!AB6/'MF Index'!$E6)*'Model opční 2 (MF)'!$AP48,0)+Doplněk!X48*Doplněk!$AN48</f>
        <v>0</v>
      </c>
      <c r="Y48" s="107">
        <f>IFERROR('Model výchozí (MV)'!Y48*('MV Index'!AC6/'MV Index'!$E6)*'Model výchozí (MV)'!$AP48,0)+IFERROR('Model opční 1 (ME)'!Y48*('ME Index'!AC6/'ME Index'!$E6)*'Model opční 1 (ME)'!$AP48,0)+IFERROR('Model opční 2 (MF)'!Y48*('MF Index'!AC6/'MF Index'!$E6)*'Model opční 2 (MF)'!$AP48,0)+Doplněk!Y48*Doplněk!$AN48</f>
        <v>0</v>
      </c>
      <c r="Z48" s="107">
        <f>IFERROR('Model výchozí (MV)'!Z48*('MV Index'!AD6/'MV Index'!$E6)*'Model výchozí (MV)'!$AP48,0)+IFERROR('Model opční 1 (ME)'!Z48*('ME Index'!AD6/'ME Index'!$E6)*'Model opční 1 (ME)'!$AP48,0)+IFERROR('Model opční 2 (MF)'!Z48*('MF Index'!AD6/'MF Index'!$E6)*'Model opční 2 (MF)'!$AP48,0)+Doplněk!Z48*Doplněk!$AN48</f>
        <v>0</v>
      </c>
      <c r="AA48" s="107">
        <f>IFERROR('Model výchozí (MV)'!AA48*('MV Index'!AE6/'MV Index'!$E6)*'Model výchozí (MV)'!$AP48,0)+IFERROR('Model opční 1 (ME)'!AA48*('ME Index'!AE6/'ME Index'!$E6)*'Model opční 1 (ME)'!$AP48,0)+IFERROR('Model opční 2 (MF)'!AA48*('MF Index'!AE6/'MF Index'!$E6)*'Model opční 2 (MF)'!$AP48,0)+Doplněk!AA48*Doplněk!$AN48</f>
        <v>0</v>
      </c>
      <c r="AB48" s="107">
        <f>IFERROR('Model výchozí (MV)'!AB48*('MV Index'!AF6/'MV Index'!$E6)*'Model výchozí (MV)'!$AP48,0)+IFERROR('Model opční 1 (ME)'!AB48*('ME Index'!AF6/'ME Index'!$E6)*'Model opční 1 (ME)'!$AP48,0)+IFERROR('Model opční 2 (MF)'!AB48*('MF Index'!AF6/'MF Index'!$E6)*'Model opční 2 (MF)'!$AP48,0)+Doplněk!AB48*Doplněk!$AN48</f>
        <v>0</v>
      </c>
      <c r="AC48" s="107">
        <f>IFERROR('Model výchozí (MV)'!AC48*('MV Index'!AG6/'MV Index'!$E6)*'Model výchozí (MV)'!$AP48,0)+IFERROR('Model opční 1 (ME)'!AC48*('ME Index'!AG6/'ME Index'!$E6)*'Model opční 1 (ME)'!$AP48,0)+IFERROR('Model opční 2 (MF)'!AC48*('MF Index'!AG6/'MF Index'!$E6)*'Model opční 2 (MF)'!$AP48,0)+Doplněk!AC48*Doplněk!$AN48</f>
        <v>0</v>
      </c>
      <c r="AD48" s="107">
        <f>IFERROR('Model výchozí (MV)'!AD48*('MV Index'!AH6/'MV Index'!$E6)*'Model výchozí (MV)'!$AP48,0)+IFERROR('Model opční 1 (ME)'!AD48*('ME Index'!AH6/'ME Index'!$E6)*'Model opční 1 (ME)'!$AP48,0)+IFERROR('Model opční 2 (MF)'!AD48*('MF Index'!AH6/'MF Index'!$E6)*'Model opční 2 (MF)'!$AP48,0)+Doplněk!AD48*Doplněk!$AN48</f>
        <v>0</v>
      </c>
      <c r="AE48" s="107">
        <f>IFERROR('Model výchozí (MV)'!AE48*('MV Index'!AI6/'MV Index'!$E6)*'Model výchozí (MV)'!$AP48,0)+IFERROR('Model opční 1 (ME)'!AE48*('ME Index'!AI6/'ME Index'!$E6)*'Model opční 1 (ME)'!$AP48,0)+IFERROR('Model opční 2 (MF)'!AE48*('MF Index'!AI6/'MF Index'!$E6)*'Model opční 2 (MF)'!$AP48,0)+Doplněk!AE48*Doplněk!$AN48</f>
        <v>0</v>
      </c>
      <c r="AF48" s="107">
        <f>IFERROR('Model výchozí (MV)'!AF48*('MV Index'!AJ6/'MV Index'!$E6)*'Model výchozí (MV)'!$AP48,0)+IFERROR('Model opční 1 (ME)'!AF48*('ME Index'!AJ6/'ME Index'!$E6)*'Model opční 1 (ME)'!$AP48,0)+IFERROR('Model opční 2 (MF)'!AF48*('MF Index'!AJ6/'MF Index'!$E6)*'Model opční 2 (MF)'!$AP48,0)+Doplněk!AF48*Doplněk!$AN48</f>
        <v>0</v>
      </c>
      <c r="AG48" s="107">
        <f>IFERROR('Model výchozí (MV)'!AG48*('MV Index'!AK6/'MV Index'!$E6)*'Model výchozí (MV)'!$AP48,0)+IFERROR('Model opční 1 (ME)'!AG48*('ME Index'!AK6/'ME Index'!$E6)*'Model opční 1 (ME)'!$AP48,0)+IFERROR('Model opční 2 (MF)'!AG48*('MF Index'!AK6/'MF Index'!$E6)*'Model opční 2 (MF)'!$AP48,0)+Doplněk!AG48*Doplněk!$AN48</f>
        <v>0</v>
      </c>
      <c r="AH48" s="107">
        <f>IFERROR('Model výchozí (MV)'!AH48*('MV Index'!AL6/'MV Index'!$E6)*'Model výchozí (MV)'!$AP48,0)+IFERROR('Model opční 1 (ME)'!AH48*('ME Index'!AL6/'ME Index'!$E6)*'Model opční 1 (ME)'!$AP48,0)+IFERROR('Model opční 2 (MF)'!AH48*('MF Index'!AL6/'MF Index'!$E6)*'Model opční 2 (MF)'!$AP48,0)+Doplněk!AH48*Doplněk!$AN48</f>
        <v>0</v>
      </c>
      <c r="AI48" s="107">
        <f>IFERROR('Model výchozí (MV)'!AI48*('MV Index'!AM6/'MV Index'!$E6)*'Model výchozí (MV)'!$AP48,0)+IFERROR('Model opční 1 (ME)'!AI48*('ME Index'!AM6/'ME Index'!$E6)*'Model opční 1 (ME)'!$AP48,0)+IFERROR('Model opční 2 (MF)'!AI48*('MF Index'!AM6/'MF Index'!$E6)*'Model opční 2 (MF)'!$AP48,0)+Doplněk!AI48*Doplněk!$AN48</f>
        <v>0</v>
      </c>
      <c r="AJ48" s="107">
        <f>IFERROR('Model výchozí (MV)'!AJ48*('MV Index'!AN6/'MV Index'!$E6)*'Model výchozí (MV)'!$AP48,0)+IFERROR('Model opční 1 (ME)'!AJ48*('ME Index'!AN6/'ME Index'!$E6)*'Model opční 1 (ME)'!$AP48,0)+IFERROR('Model opční 2 (MF)'!AJ48*('MF Index'!AN6/'MF Index'!$E6)*'Model opční 2 (MF)'!$AP48,0)+Doplněk!AJ48*Doplněk!$AN48</f>
        <v>0</v>
      </c>
      <c r="AK48" s="107">
        <f>IFERROR('Model výchozí (MV)'!AK48*('MV Index'!AO6/'MV Index'!$E6)*'Model výchozí (MV)'!$AP48,0)+IFERROR('Model opční 1 (ME)'!AK48*('ME Index'!AO6/'ME Index'!$E6)*'Model opční 1 (ME)'!$AP48,0)+IFERROR('Model opční 2 (MF)'!AK48*('MF Index'!AO6/'MF Index'!$E6)*'Model opční 2 (MF)'!$AP48,0)+Doplněk!AK48*Doplněk!$AN48</f>
        <v>0</v>
      </c>
      <c r="AL48" s="24">
        <f t="shared" si="62"/>
        <v>0</v>
      </c>
      <c r="AM48" s="149">
        <f t="shared" si="61"/>
        <v>0</v>
      </c>
    </row>
    <row r="49" spans="1:39" x14ac:dyDescent="0.3">
      <c r="A49" s="4">
        <f t="shared" si="60"/>
        <v>4</v>
      </c>
      <c r="B49" s="45" t="str">
        <f t="shared" si="60"/>
        <v>Opravy a údržba vozidel</v>
      </c>
      <c r="C49" s="64" t="str">
        <f t="shared" si="60"/>
        <v/>
      </c>
      <c r="D49" s="65" t="str">
        <f t="shared" si="60"/>
        <v/>
      </c>
      <c r="E49" s="107">
        <f>IFERROR('Model výchozí (MV)'!E49*('MV Index'!I7/'MV Index'!$E7)*'Model výchozí (MV)'!$AP49,0)+IFERROR('Model opční 1 (ME)'!E49*('ME Index'!I7/'ME Index'!$E7)*'Model opční 1 (ME)'!$AP49,0)+IFERROR('Model opční 2 (MF)'!E49*('MF Index'!I7/'MF Index'!$E7)*'Model opční 2 (MF)'!$AP49,0)+Doplněk!E49*Doplněk!$AN49</f>
        <v>0</v>
      </c>
      <c r="F49" s="107">
        <f>IFERROR('Model výchozí (MV)'!F49*('MV Index'!J7/'MV Index'!$E7)*'Model výchozí (MV)'!$AP49,0)+IFERROR('Model opční 1 (ME)'!F49*('ME Index'!J7/'ME Index'!$E7)*'Model opční 1 (ME)'!$AP49,0)+IFERROR('Model opční 2 (MF)'!F49*('MF Index'!J7/'MF Index'!$E7)*'Model opční 2 (MF)'!$AP49,0)+Doplněk!F49*Doplněk!$AN49</f>
        <v>0</v>
      </c>
      <c r="G49" s="107">
        <f>IFERROR('Model výchozí (MV)'!G49*('MV Index'!K7/'MV Index'!$E7)*'Model výchozí (MV)'!$AP49,0)+IFERROR('Model opční 1 (ME)'!G49*('ME Index'!K7/'ME Index'!$E7)*'Model opční 1 (ME)'!$AP49,0)+IFERROR('Model opční 2 (MF)'!G49*('MF Index'!K7/'MF Index'!$E7)*'Model opční 2 (MF)'!$AP49,0)+Doplněk!G49*Doplněk!$AN49</f>
        <v>0</v>
      </c>
      <c r="H49" s="107">
        <f>IFERROR('Model výchozí (MV)'!H49*('MV Index'!L7/'MV Index'!$E7)*'Model výchozí (MV)'!$AP49,0)+IFERROR('Model opční 1 (ME)'!H49*('ME Index'!L7/'ME Index'!$E7)*'Model opční 1 (ME)'!$AP49,0)+IFERROR('Model opční 2 (MF)'!H49*('MF Index'!L7/'MF Index'!$E7)*'Model opční 2 (MF)'!$AP49,0)+Doplněk!H49*Doplněk!$AN49</f>
        <v>0</v>
      </c>
      <c r="I49" s="107">
        <f>IFERROR('Model výchozí (MV)'!I49*('MV Index'!M7/'MV Index'!$E7)*'Model výchozí (MV)'!$AP49,0)+IFERROR('Model opční 1 (ME)'!I49*('ME Index'!M7/'ME Index'!$E7)*'Model opční 1 (ME)'!$AP49,0)+IFERROR('Model opční 2 (MF)'!I49*('MF Index'!M7/'MF Index'!$E7)*'Model opční 2 (MF)'!$AP49,0)+Doplněk!I49*Doplněk!$AN49</f>
        <v>0</v>
      </c>
      <c r="J49" s="107">
        <f>IFERROR('Model výchozí (MV)'!J49*('MV Index'!N7/'MV Index'!$E7)*'Model výchozí (MV)'!$AP49,0)+IFERROR('Model opční 1 (ME)'!J49*('ME Index'!N7/'ME Index'!$E7)*'Model opční 1 (ME)'!$AP49,0)+IFERROR('Model opční 2 (MF)'!J49*('MF Index'!N7/'MF Index'!$E7)*'Model opční 2 (MF)'!$AP49,0)+Doplněk!J49*Doplněk!$AN49</f>
        <v>0</v>
      </c>
      <c r="K49" s="107">
        <f>IFERROR('Model výchozí (MV)'!K49*('MV Index'!O7/'MV Index'!$E7)*'Model výchozí (MV)'!$AP49,0)+IFERROR('Model opční 1 (ME)'!K49*('ME Index'!O7/'ME Index'!$E7)*'Model opční 1 (ME)'!$AP49,0)+IFERROR('Model opční 2 (MF)'!K49*('MF Index'!O7/'MF Index'!$E7)*'Model opční 2 (MF)'!$AP49,0)+Doplněk!K49*Doplněk!$AN49</f>
        <v>0</v>
      </c>
      <c r="L49" s="107">
        <f>IFERROR('Model výchozí (MV)'!L49*('MV Index'!P7/'MV Index'!$E7)*'Model výchozí (MV)'!$AP49,0)+IFERROR('Model opční 1 (ME)'!L49*('ME Index'!P7/'ME Index'!$E7)*'Model opční 1 (ME)'!$AP49,0)+IFERROR('Model opční 2 (MF)'!L49*('MF Index'!P7/'MF Index'!$E7)*'Model opční 2 (MF)'!$AP49,0)+Doplněk!L49*Doplněk!$AN49</f>
        <v>0</v>
      </c>
      <c r="M49" s="107">
        <f>IFERROR('Model výchozí (MV)'!M49*('MV Index'!Q7/'MV Index'!$E7)*'Model výchozí (MV)'!$AP49,0)+IFERROR('Model opční 1 (ME)'!M49*('ME Index'!Q7/'ME Index'!$E7)*'Model opční 1 (ME)'!$AP49,0)+IFERROR('Model opční 2 (MF)'!M49*('MF Index'!Q7/'MF Index'!$E7)*'Model opční 2 (MF)'!$AP49,0)+Doplněk!M49*Doplněk!$AN49</f>
        <v>0</v>
      </c>
      <c r="N49" s="107">
        <f>IFERROR('Model výchozí (MV)'!N49*('MV Index'!R7/'MV Index'!$E7)*'Model výchozí (MV)'!$AP49,0)+IFERROR('Model opční 1 (ME)'!N49*('ME Index'!R7/'ME Index'!$E7)*'Model opční 1 (ME)'!$AP49,0)+IFERROR('Model opční 2 (MF)'!N49*('MF Index'!R7/'MF Index'!$E7)*'Model opční 2 (MF)'!$AP49,0)+Doplněk!N49*Doplněk!$AN49</f>
        <v>0</v>
      </c>
      <c r="O49" s="107">
        <f>IFERROR('Model výchozí (MV)'!O49*('MV Index'!S7/'MV Index'!$E7)*'Model výchozí (MV)'!$AP49,0)+IFERROR('Model opční 1 (ME)'!O49*('ME Index'!S7/'ME Index'!$E7)*'Model opční 1 (ME)'!$AP49,0)+IFERROR('Model opční 2 (MF)'!O49*('MF Index'!S7/'MF Index'!$E7)*'Model opční 2 (MF)'!$AP49,0)+Doplněk!O49*Doplněk!$AN49</f>
        <v>0</v>
      </c>
      <c r="P49" s="107">
        <f>IFERROR('Model výchozí (MV)'!P49*('MV Index'!T7/'MV Index'!$E7)*'Model výchozí (MV)'!$AP49,0)+IFERROR('Model opční 1 (ME)'!P49*('ME Index'!T7/'ME Index'!$E7)*'Model opční 1 (ME)'!$AP49,0)+IFERROR('Model opční 2 (MF)'!P49*('MF Index'!T7/'MF Index'!$E7)*'Model opční 2 (MF)'!$AP49,0)+Doplněk!P49*Doplněk!$AN49</f>
        <v>0</v>
      </c>
      <c r="Q49" s="107">
        <f>IFERROR('Model výchozí (MV)'!Q49*('MV Index'!U7/'MV Index'!$E7)*'Model výchozí (MV)'!$AP49,0)+IFERROR('Model opční 1 (ME)'!Q49*('ME Index'!U7/'ME Index'!$E7)*'Model opční 1 (ME)'!$AP49,0)+IFERROR('Model opční 2 (MF)'!Q49*('MF Index'!U7/'MF Index'!$E7)*'Model opční 2 (MF)'!$AP49,0)+Doplněk!Q49*Doplněk!$AN49</f>
        <v>0</v>
      </c>
      <c r="R49" s="107">
        <f>IFERROR('Model výchozí (MV)'!R49*('MV Index'!V7/'MV Index'!$E7)*'Model výchozí (MV)'!$AP49,0)+IFERROR('Model opční 1 (ME)'!R49*('ME Index'!V7/'ME Index'!$E7)*'Model opční 1 (ME)'!$AP49,0)+IFERROR('Model opční 2 (MF)'!R49*('MF Index'!V7/'MF Index'!$E7)*'Model opční 2 (MF)'!$AP49,0)+Doplněk!R49*Doplněk!$AN49</f>
        <v>0</v>
      </c>
      <c r="S49" s="107">
        <f>IFERROR('Model výchozí (MV)'!S49*('MV Index'!W7/'MV Index'!$E7)*'Model výchozí (MV)'!$AP49,0)+IFERROR('Model opční 1 (ME)'!S49*('ME Index'!W7/'ME Index'!$E7)*'Model opční 1 (ME)'!$AP49,0)+IFERROR('Model opční 2 (MF)'!S49*('MF Index'!W7/'MF Index'!$E7)*'Model opční 2 (MF)'!$AP49,0)+Doplněk!S49*Doplněk!$AN49</f>
        <v>0</v>
      </c>
      <c r="T49" s="107">
        <f>IFERROR('Model výchozí (MV)'!T49*('MV Index'!X7/'MV Index'!$E7)*'Model výchozí (MV)'!$AP49,0)+IFERROR('Model opční 1 (ME)'!T49*('ME Index'!X7/'ME Index'!$E7)*'Model opční 1 (ME)'!$AP49,0)+IFERROR('Model opční 2 (MF)'!T49*('MF Index'!X7/'MF Index'!$E7)*'Model opční 2 (MF)'!$AP49,0)+Doplněk!T49*Doplněk!$AN49</f>
        <v>0</v>
      </c>
      <c r="U49" s="107">
        <f>IFERROR('Model výchozí (MV)'!U49*('MV Index'!Y7/'MV Index'!$E7)*'Model výchozí (MV)'!$AP49,0)+IFERROR('Model opční 1 (ME)'!U49*('ME Index'!Y7/'ME Index'!$E7)*'Model opční 1 (ME)'!$AP49,0)+IFERROR('Model opční 2 (MF)'!U49*('MF Index'!Y7/'MF Index'!$E7)*'Model opční 2 (MF)'!$AP49,0)+Doplněk!U49*Doplněk!$AN49</f>
        <v>0</v>
      </c>
      <c r="V49" s="107">
        <f>IFERROR('Model výchozí (MV)'!V49*('MV Index'!Z7/'MV Index'!$E7)*'Model výchozí (MV)'!$AP49,0)+IFERROR('Model opční 1 (ME)'!V49*('ME Index'!Z7/'ME Index'!$E7)*'Model opční 1 (ME)'!$AP49,0)+IFERROR('Model opční 2 (MF)'!V49*('MF Index'!Z7/'MF Index'!$E7)*'Model opční 2 (MF)'!$AP49,0)+Doplněk!V49*Doplněk!$AN49</f>
        <v>0</v>
      </c>
      <c r="W49" s="107">
        <f>IFERROR('Model výchozí (MV)'!W49*('MV Index'!AA7/'MV Index'!$E7)*'Model výchozí (MV)'!$AP49,0)+IFERROR('Model opční 1 (ME)'!W49*('ME Index'!AA7/'ME Index'!$E7)*'Model opční 1 (ME)'!$AP49,0)+IFERROR('Model opční 2 (MF)'!W49*('MF Index'!AA7/'MF Index'!$E7)*'Model opční 2 (MF)'!$AP49,0)+Doplněk!W49*Doplněk!$AN49</f>
        <v>0</v>
      </c>
      <c r="X49" s="107">
        <f>IFERROR('Model výchozí (MV)'!X49*('MV Index'!AB7/'MV Index'!$E7)*'Model výchozí (MV)'!$AP49,0)+IFERROR('Model opční 1 (ME)'!X49*('ME Index'!AB7/'ME Index'!$E7)*'Model opční 1 (ME)'!$AP49,0)+IFERROR('Model opční 2 (MF)'!X49*('MF Index'!AB7/'MF Index'!$E7)*'Model opční 2 (MF)'!$AP49,0)+Doplněk!X49*Doplněk!$AN49</f>
        <v>0</v>
      </c>
      <c r="Y49" s="107">
        <f>IFERROR('Model výchozí (MV)'!Y49*('MV Index'!AC7/'MV Index'!$E7)*'Model výchozí (MV)'!$AP49,0)+IFERROR('Model opční 1 (ME)'!Y49*('ME Index'!AC7/'ME Index'!$E7)*'Model opční 1 (ME)'!$AP49,0)+IFERROR('Model opční 2 (MF)'!Y49*('MF Index'!AC7/'MF Index'!$E7)*'Model opční 2 (MF)'!$AP49,0)+Doplněk!Y49*Doplněk!$AN49</f>
        <v>0</v>
      </c>
      <c r="Z49" s="107">
        <f>IFERROR('Model výchozí (MV)'!Z49*('MV Index'!AD7/'MV Index'!$E7)*'Model výchozí (MV)'!$AP49,0)+IFERROR('Model opční 1 (ME)'!Z49*('ME Index'!AD7/'ME Index'!$E7)*'Model opční 1 (ME)'!$AP49,0)+IFERROR('Model opční 2 (MF)'!Z49*('MF Index'!AD7/'MF Index'!$E7)*'Model opční 2 (MF)'!$AP49,0)+Doplněk!Z49*Doplněk!$AN49</f>
        <v>0</v>
      </c>
      <c r="AA49" s="107">
        <f>IFERROR('Model výchozí (MV)'!AA49*('MV Index'!AE7/'MV Index'!$E7)*'Model výchozí (MV)'!$AP49,0)+IFERROR('Model opční 1 (ME)'!AA49*('ME Index'!AE7/'ME Index'!$E7)*'Model opční 1 (ME)'!$AP49,0)+IFERROR('Model opční 2 (MF)'!AA49*('MF Index'!AE7/'MF Index'!$E7)*'Model opční 2 (MF)'!$AP49,0)+Doplněk!AA49*Doplněk!$AN49</f>
        <v>0</v>
      </c>
      <c r="AB49" s="107">
        <f>IFERROR('Model výchozí (MV)'!AB49*('MV Index'!AF7/'MV Index'!$E7)*'Model výchozí (MV)'!$AP49,0)+IFERROR('Model opční 1 (ME)'!AB49*('ME Index'!AF7/'ME Index'!$E7)*'Model opční 1 (ME)'!$AP49,0)+IFERROR('Model opční 2 (MF)'!AB49*('MF Index'!AF7/'MF Index'!$E7)*'Model opční 2 (MF)'!$AP49,0)+Doplněk!AB49*Doplněk!$AN49</f>
        <v>0</v>
      </c>
      <c r="AC49" s="107">
        <f>IFERROR('Model výchozí (MV)'!AC49*('MV Index'!AG7/'MV Index'!$E7)*'Model výchozí (MV)'!$AP49,0)+IFERROR('Model opční 1 (ME)'!AC49*('ME Index'!AG7/'ME Index'!$E7)*'Model opční 1 (ME)'!$AP49,0)+IFERROR('Model opční 2 (MF)'!AC49*('MF Index'!AG7/'MF Index'!$E7)*'Model opční 2 (MF)'!$AP49,0)+Doplněk!AC49*Doplněk!$AN49</f>
        <v>0</v>
      </c>
      <c r="AD49" s="107">
        <f>IFERROR('Model výchozí (MV)'!AD49*('MV Index'!AH7/'MV Index'!$E7)*'Model výchozí (MV)'!$AP49,0)+IFERROR('Model opční 1 (ME)'!AD49*('ME Index'!AH7/'ME Index'!$E7)*'Model opční 1 (ME)'!$AP49,0)+IFERROR('Model opční 2 (MF)'!AD49*('MF Index'!AH7/'MF Index'!$E7)*'Model opční 2 (MF)'!$AP49,0)+Doplněk!AD49*Doplněk!$AN49</f>
        <v>0</v>
      </c>
      <c r="AE49" s="107">
        <f>IFERROR('Model výchozí (MV)'!AE49*('MV Index'!AI7/'MV Index'!$E7)*'Model výchozí (MV)'!$AP49,0)+IFERROR('Model opční 1 (ME)'!AE49*('ME Index'!AI7/'ME Index'!$E7)*'Model opční 1 (ME)'!$AP49,0)+IFERROR('Model opční 2 (MF)'!AE49*('MF Index'!AI7/'MF Index'!$E7)*'Model opční 2 (MF)'!$AP49,0)+Doplněk!AE49*Doplněk!$AN49</f>
        <v>0</v>
      </c>
      <c r="AF49" s="107">
        <f>IFERROR('Model výchozí (MV)'!AF49*('MV Index'!AJ7/'MV Index'!$E7)*'Model výchozí (MV)'!$AP49,0)+IFERROR('Model opční 1 (ME)'!AF49*('ME Index'!AJ7/'ME Index'!$E7)*'Model opční 1 (ME)'!$AP49,0)+IFERROR('Model opční 2 (MF)'!AF49*('MF Index'!AJ7/'MF Index'!$E7)*'Model opční 2 (MF)'!$AP49,0)+Doplněk!AF49*Doplněk!$AN49</f>
        <v>0</v>
      </c>
      <c r="AG49" s="107">
        <f>IFERROR('Model výchozí (MV)'!AG49*('MV Index'!AK7/'MV Index'!$E7)*'Model výchozí (MV)'!$AP49,0)+IFERROR('Model opční 1 (ME)'!AG49*('ME Index'!AK7/'ME Index'!$E7)*'Model opční 1 (ME)'!$AP49,0)+IFERROR('Model opční 2 (MF)'!AG49*('MF Index'!AK7/'MF Index'!$E7)*'Model opční 2 (MF)'!$AP49,0)+Doplněk!AG49*Doplněk!$AN49</f>
        <v>0</v>
      </c>
      <c r="AH49" s="107">
        <f>IFERROR('Model výchozí (MV)'!AH49*('MV Index'!AL7/'MV Index'!$E7)*'Model výchozí (MV)'!$AP49,0)+IFERROR('Model opční 1 (ME)'!AH49*('ME Index'!AL7/'ME Index'!$E7)*'Model opční 1 (ME)'!$AP49,0)+IFERROR('Model opční 2 (MF)'!AH49*('MF Index'!AL7/'MF Index'!$E7)*'Model opční 2 (MF)'!$AP49,0)+Doplněk!AH49*Doplněk!$AN49</f>
        <v>0</v>
      </c>
      <c r="AI49" s="107">
        <f>IFERROR('Model výchozí (MV)'!AI49*('MV Index'!AM7/'MV Index'!$E7)*'Model výchozí (MV)'!$AP49,0)+IFERROR('Model opční 1 (ME)'!AI49*('ME Index'!AM7/'ME Index'!$E7)*'Model opční 1 (ME)'!$AP49,0)+IFERROR('Model opční 2 (MF)'!AI49*('MF Index'!AM7/'MF Index'!$E7)*'Model opční 2 (MF)'!$AP49,0)+Doplněk!AI49*Doplněk!$AN49</f>
        <v>0</v>
      </c>
      <c r="AJ49" s="107">
        <f>IFERROR('Model výchozí (MV)'!AJ49*('MV Index'!AN7/'MV Index'!$E7)*'Model výchozí (MV)'!$AP49,0)+IFERROR('Model opční 1 (ME)'!AJ49*('ME Index'!AN7/'ME Index'!$E7)*'Model opční 1 (ME)'!$AP49,0)+IFERROR('Model opční 2 (MF)'!AJ49*('MF Index'!AN7/'MF Index'!$E7)*'Model opční 2 (MF)'!$AP49,0)+Doplněk!AJ49*Doplněk!$AN49</f>
        <v>0</v>
      </c>
      <c r="AK49" s="107">
        <f>IFERROR('Model výchozí (MV)'!AK49*('MV Index'!AO7/'MV Index'!$E7)*'Model výchozí (MV)'!$AP49,0)+IFERROR('Model opční 1 (ME)'!AK49*('ME Index'!AO7/'ME Index'!$E7)*'Model opční 1 (ME)'!$AP49,0)+IFERROR('Model opční 2 (MF)'!AK49*('MF Index'!AO7/'MF Index'!$E7)*'Model opční 2 (MF)'!$AP49,0)+Doplněk!AK49*Doplněk!$AN49</f>
        <v>0</v>
      </c>
      <c r="AL49" s="24">
        <f t="shared" si="62"/>
        <v>0</v>
      </c>
      <c r="AM49" s="149">
        <f t="shared" si="61"/>
        <v>0</v>
      </c>
    </row>
    <row r="50" spans="1:39" x14ac:dyDescent="0.3">
      <c r="A50" s="4">
        <f t="shared" si="60"/>
        <v>5</v>
      </c>
      <c r="B50" s="45" t="str">
        <f t="shared" si="60"/>
        <v>Odpisy dlouhodobého majetku</v>
      </c>
      <c r="C50" s="64">
        <f t="shared" si="60"/>
        <v>5.0999999999999996</v>
      </c>
      <c r="D50" s="66" t="str">
        <f t="shared" si="60"/>
        <v>Vozidla</v>
      </c>
      <c r="E50" s="107">
        <f>IFERROR('Model výchozí (MV)'!E50*('MV Index'!I8/'MV Index'!$E8)*'Model výchozí (MV)'!$AP50,0)+IFERROR('Model opční 1 (ME)'!E50*('ME Index'!I8/'ME Index'!$E8)*'Model opční 1 (ME)'!$AP50,0)+IFERROR('Model opční 2 (MF)'!E50*('MF Index'!I8/'MF Index'!$E8)*'Model opční 2 (MF)'!$AP50,0)+Doplněk!E50*Doplněk!$AN50</f>
        <v>0</v>
      </c>
      <c r="F50" s="107">
        <f>IFERROR('Model výchozí (MV)'!F50*('MV Index'!J8/'MV Index'!$E8)*'Model výchozí (MV)'!$AP50,0)+IFERROR('Model opční 1 (ME)'!F50*('ME Index'!J8/'ME Index'!$E8)*'Model opční 1 (ME)'!$AP50,0)+IFERROR('Model opční 2 (MF)'!F50*('MF Index'!J8/'MF Index'!$E8)*'Model opční 2 (MF)'!$AP50,0)+Doplněk!F50*Doplněk!$AN50</f>
        <v>0</v>
      </c>
      <c r="G50" s="107">
        <f>IFERROR('Model výchozí (MV)'!G50*('MV Index'!K8/'MV Index'!$E8)*'Model výchozí (MV)'!$AP50,0)+IFERROR('Model opční 1 (ME)'!G50*('ME Index'!K8/'ME Index'!$E8)*'Model opční 1 (ME)'!$AP50,0)+IFERROR('Model opční 2 (MF)'!G50*('MF Index'!K8/'MF Index'!$E8)*'Model opční 2 (MF)'!$AP50,0)+Doplněk!G50*Doplněk!$AN50</f>
        <v>0</v>
      </c>
      <c r="H50" s="107">
        <f>IFERROR('Model výchozí (MV)'!H50*('MV Index'!L8/'MV Index'!$E8)*'Model výchozí (MV)'!$AP50,0)+IFERROR('Model opční 1 (ME)'!H50*('ME Index'!L8/'ME Index'!$E8)*'Model opční 1 (ME)'!$AP50,0)+IFERROR('Model opční 2 (MF)'!H50*('MF Index'!L8/'MF Index'!$E8)*'Model opční 2 (MF)'!$AP50,0)+Doplněk!H50*Doplněk!$AN50</f>
        <v>0</v>
      </c>
      <c r="I50" s="107">
        <f>IFERROR('Model výchozí (MV)'!I50*('MV Index'!M8/'MV Index'!$E8)*'Model výchozí (MV)'!$AP50,0)+IFERROR('Model opční 1 (ME)'!I50*('ME Index'!M8/'ME Index'!$E8)*'Model opční 1 (ME)'!$AP50,0)+IFERROR('Model opční 2 (MF)'!I50*('MF Index'!M8/'MF Index'!$E8)*'Model opční 2 (MF)'!$AP50,0)+Doplněk!I50*Doplněk!$AN50</f>
        <v>0</v>
      </c>
      <c r="J50" s="107">
        <f>IFERROR('Model výchozí (MV)'!J50*('MV Index'!N8/'MV Index'!$E8)*'Model výchozí (MV)'!$AP50,0)+IFERROR('Model opční 1 (ME)'!J50*('ME Index'!N8/'ME Index'!$E8)*'Model opční 1 (ME)'!$AP50,0)+IFERROR('Model opční 2 (MF)'!J50*('MF Index'!N8/'MF Index'!$E8)*'Model opční 2 (MF)'!$AP50,0)+Doplněk!J50*Doplněk!$AN50</f>
        <v>0</v>
      </c>
      <c r="K50" s="107">
        <f>IFERROR('Model výchozí (MV)'!K50*('MV Index'!O8/'MV Index'!$E8)*'Model výchozí (MV)'!$AP50,0)+IFERROR('Model opční 1 (ME)'!K50*('ME Index'!O8/'ME Index'!$E8)*'Model opční 1 (ME)'!$AP50,0)+IFERROR('Model opční 2 (MF)'!K50*('MF Index'!O8/'MF Index'!$E8)*'Model opční 2 (MF)'!$AP50,0)+Doplněk!K50*Doplněk!$AN50</f>
        <v>0</v>
      </c>
      <c r="L50" s="107">
        <f>IFERROR('Model výchozí (MV)'!L50*('MV Index'!P8/'MV Index'!$E8)*'Model výchozí (MV)'!$AP50,0)+IFERROR('Model opční 1 (ME)'!L50*('ME Index'!P8/'ME Index'!$E8)*'Model opční 1 (ME)'!$AP50,0)+IFERROR('Model opční 2 (MF)'!L50*('MF Index'!P8/'MF Index'!$E8)*'Model opční 2 (MF)'!$AP50,0)+Doplněk!L50*Doplněk!$AN50</f>
        <v>0</v>
      </c>
      <c r="M50" s="107">
        <f>IFERROR('Model výchozí (MV)'!M50*('MV Index'!Q8/'MV Index'!$E8)*'Model výchozí (MV)'!$AP50,0)+IFERROR('Model opční 1 (ME)'!M50*('ME Index'!Q8/'ME Index'!$E8)*'Model opční 1 (ME)'!$AP50,0)+IFERROR('Model opční 2 (MF)'!M50*('MF Index'!Q8/'MF Index'!$E8)*'Model opční 2 (MF)'!$AP50,0)+Doplněk!M50*Doplněk!$AN50</f>
        <v>0</v>
      </c>
      <c r="N50" s="107">
        <f>IFERROR('Model výchozí (MV)'!N50*('MV Index'!R8/'MV Index'!$E8)*'Model výchozí (MV)'!$AP50,0)+IFERROR('Model opční 1 (ME)'!N50*('ME Index'!R8/'ME Index'!$E8)*'Model opční 1 (ME)'!$AP50,0)+IFERROR('Model opční 2 (MF)'!N50*('MF Index'!R8/'MF Index'!$E8)*'Model opční 2 (MF)'!$AP50,0)+Doplněk!N50*Doplněk!$AN50</f>
        <v>0</v>
      </c>
      <c r="O50" s="107">
        <f>IFERROR('Model výchozí (MV)'!O50*('MV Index'!S8/'MV Index'!$E8)*'Model výchozí (MV)'!$AP50,0)+IFERROR('Model opční 1 (ME)'!O50*('ME Index'!S8/'ME Index'!$E8)*'Model opční 1 (ME)'!$AP50,0)+IFERROR('Model opční 2 (MF)'!O50*('MF Index'!S8/'MF Index'!$E8)*'Model opční 2 (MF)'!$AP50,0)+Doplněk!O50*Doplněk!$AN50</f>
        <v>0</v>
      </c>
      <c r="P50" s="107">
        <f>IFERROR('Model výchozí (MV)'!P50*('MV Index'!T8/'MV Index'!$E8)*'Model výchozí (MV)'!$AP50,0)+IFERROR('Model opční 1 (ME)'!P50*('ME Index'!T8/'ME Index'!$E8)*'Model opční 1 (ME)'!$AP50,0)+IFERROR('Model opční 2 (MF)'!P50*('MF Index'!T8/'MF Index'!$E8)*'Model opční 2 (MF)'!$AP50,0)+Doplněk!P50*Doplněk!$AN50</f>
        <v>0</v>
      </c>
      <c r="Q50" s="107">
        <f>IFERROR('Model výchozí (MV)'!Q50*('MV Index'!U8/'MV Index'!$E8)*'Model výchozí (MV)'!$AP50,0)+IFERROR('Model opční 1 (ME)'!Q50*('ME Index'!U8/'ME Index'!$E8)*'Model opční 1 (ME)'!$AP50,0)+IFERROR('Model opční 2 (MF)'!Q50*('MF Index'!U8/'MF Index'!$E8)*'Model opční 2 (MF)'!$AP50,0)+Doplněk!Q50*Doplněk!$AN50</f>
        <v>0</v>
      </c>
      <c r="R50" s="107">
        <f>IFERROR('Model výchozí (MV)'!R50*('MV Index'!V8/'MV Index'!$E8)*'Model výchozí (MV)'!$AP50,0)+IFERROR('Model opční 1 (ME)'!R50*('ME Index'!V8/'ME Index'!$E8)*'Model opční 1 (ME)'!$AP50,0)+IFERROR('Model opční 2 (MF)'!R50*('MF Index'!V8/'MF Index'!$E8)*'Model opční 2 (MF)'!$AP50,0)+Doplněk!R50*Doplněk!$AN50</f>
        <v>0</v>
      </c>
      <c r="S50" s="107">
        <f>IFERROR('Model výchozí (MV)'!S50*('MV Index'!W8/'MV Index'!$E8)*'Model výchozí (MV)'!$AP50,0)+IFERROR('Model opční 1 (ME)'!S50*('ME Index'!W8/'ME Index'!$E8)*'Model opční 1 (ME)'!$AP50,0)+IFERROR('Model opční 2 (MF)'!S50*('MF Index'!W8/'MF Index'!$E8)*'Model opční 2 (MF)'!$AP50,0)+Doplněk!S50*Doplněk!$AN50</f>
        <v>0</v>
      </c>
      <c r="T50" s="107">
        <f>IFERROR('Model výchozí (MV)'!T50*('MV Index'!X8/'MV Index'!$E8)*'Model výchozí (MV)'!$AP50,0)+IFERROR('Model opční 1 (ME)'!T50*('ME Index'!X8/'ME Index'!$E8)*'Model opční 1 (ME)'!$AP50,0)+IFERROR('Model opční 2 (MF)'!T50*('MF Index'!X8/'MF Index'!$E8)*'Model opční 2 (MF)'!$AP50,0)+Doplněk!T50*Doplněk!$AN50</f>
        <v>0</v>
      </c>
      <c r="U50" s="107">
        <f>IFERROR('Model výchozí (MV)'!U50*('MV Index'!Y8/'MV Index'!$E8)*'Model výchozí (MV)'!$AP50,0)+IFERROR('Model opční 1 (ME)'!U50*('ME Index'!Y8/'ME Index'!$E8)*'Model opční 1 (ME)'!$AP50,0)+IFERROR('Model opční 2 (MF)'!U50*('MF Index'!Y8/'MF Index'!$E8)*'Model opční 2 (MF)'!$AP50,0)+Doplněk!U50*Doplněk!$AN50</f>
        <v>0</v>
      </c>
      <c r="V50" s="107">
        <f>IFERROR('Model výchozí (MV)'!V50*('MV Index'!Z8/'MV Index'!$E8)*'Model výchozí (MV)'!$AP50,0)+IFERROR('Model opční 1 (ME)'!V50*('ME Index'!Z8/'ME Index'!$E8)*'Model opční 1 (ME)'!$AP50,0)+IFERROR('Model opční 2 (MF)'!V50*('MF Index'!Z8/'MF Index'!$E8)*'Model opční 2 (MF)'!$AP50,0)+Doplněk!V50*Doplněk!$AN50</f>
        <v>0</v>
      </c>
      <c r="W50" s="107">
        <f>IFERROR('Model výchozí (MV)'!W50*('MV Index'!AA8/'MV Index'!$E8)*'Model výchozí (MV)'!$AP50,0)+IFERROR('Model opční 1 (ME)'!W50*('ME Index'!AA8/'ME Index'!$E8)*'Model opční 1 (ME)'!$AP50,0)+IFERROR('Model opční 2 (MF)'!W50*('MF Index'!AA8/'MF Index'!$E8)*'Model opční 2 (MF)'!$AP50,0)+Doplněk!W50*Doplněk!$AN50</f>
        <v>0</v>
      </c>
      <c r="X50" s="107">
        <f>IFERROR('Model výchozí (MV)'!X50*('MV Index'!AB8/'MV Index'!$E8)*'Model výchozí (MV)'!$AP50,0)+IFERROR('Model opční 1 (ME)'!X50*('ME Index'!AB8/'ME Index'!$E8)*'Model opční 1 (ME)'!$AP50,0)+IFERROR('Model opční 2 (MF)'!X50*('MF Index'!AB8/'MF Index'!$E8)*'Model opční 2 (MF)'!$AP50,0)+Doplněk!X50*Doplněk!$AN50</f>
        <v>0</v>
      </c>
      <c r="Y50" s="107">
        <f>IFERROR('Model výchozí (MV)'!Y50*('MV Index'!AC8/'MV Index'!$E8)*'Model výchozí (MV)'!$AP50,0)+IFERROR('Model opční 1 (ME)'!Y50*('ME Index'!AC8/'ME Index'!$E8)*'Model opční 1 (ME)'!$AP50,0)+IFERROR('Model opční 2 (MF)'!Y50*('MF Index'!AC8/'MF Index'!$E8)*'Model opční 2 (MF)'!$AP50,0)+Doplněk!Y50*Doplněk!$AN50</f>
        <v>0</v>
      </c>
      <c r="Z50" s="107">
        <f>IFERROR('Model výchozí (MV)'!Z50*('MV Index'!AD8/'MV Index'!$E8)*'Model výchozí (MV)'!$AP50,0)+IFERROR('Model opční 1 (ME)'!Z50*('ME Index'!AD8/'ME Index'!$E8)*'Model opční 1 (ME)'!$AP50,0)+IFERROR('Model opční 2 (MF)'!Z50*('MF Index'!AD8/'MF Index'!$E8)*'Model opční 2 (MF)'!$AP50,0)+Doplněk!Z50*Doplněk!$AN50</f>
        <v>0</v>
      </c>
      <c r="AA50" s="107">
        <f>IFERROR('Model výchozí (MV)'!AA50*('MV Index'!AE8/'MV Index'!$E8)*'Model výchozí (MV)'!$AP50,0)+IFERROR('Model opční 1 (ME)'!AA50*('ME Index'!AE8/'ME Index'!$E8)*'Model opční 1 (ME)'!$AP50,0)+IFERROR('Model opční 2 (MF)'!AA50*('MF Index'!AE8/'MF Index'!$E8)*'Model opční 2 (MF)'!$AP50,0)+Doplněk!AA50*Doplněk!$AN50</f>
        <v>0</v>
      </c>
      <c r="AB50" s="107">
        <f>IFERROR('Model výchozí (MV)'!AB50*('MV Index'!AF8/'MV Index'!$E8)*'Model výchozí (MV)'!$AP50,0)+IFERROR('Model opční 1 (ME)'!AB50*('ME Index'!AF8/'ME Index'!$E8)*'Model opční 1 (ME)'!$AP50,0)+IFERROR('Model opční 2 (MF)'!AB50*('MF Index'!AF8/'MF Index'!$E8)*'Model opční 2 (MF)'!$AP50,0)+Doplněk!AB50*Doplněk!$AN50</f>
        <v>0</v>
      </c>
      <c r="AC50" s="107">
        <f>IFERROR('Model výchozí (MV)'!AC50*('MV Index'!AG8/'MV Index'!$E8)*'Model výchozí (MV)'!$AP50,0)+IFERROR('Model opční 1 (ME)'!AC50*('ME Index'!AG8/'ME Index'!$E8)*'Model opční 1 (ME)'!$AP50,0)+IFERROR('Model opční 2 (MF)'!AC50*('MF Index'!AG8/'MF Index'!$E8)*'Model opční 2 (MF)'!$AP50,0)+Doplněk!AC50*Doplněk!$AN50</f>
        <v>0</v>
      </c>
      <c r="AD50" s="107">
        <f>IFERROR('Model výchozí (MV)'!AD50*('MV Index'!AH8/'MV Index'!$E8)*'Model výchozí (MV)'!$AP50,0)+IFERROR('Model opční 1 (ME)'!AD50*('ME Index'!AH8/'ME Index'!$E8)*'Model opční 1 (ME)'!$AP50,0)+IFERROR('Model opční 2 (MF)'!AD50*('MF Index'!AH8/'MF Index'!$E8)*'Model opční 2 (MF)'!$AP50,0)+Doplněk!AD50*Doplněk!$AN50</f>
        <v>0</v>
      </c>
      <c r="AE50" s="107">
        <f>IFERROR('Model výchozí (MV)'!AE50*('MV Index'!AI8/'MV Index'!$E8)*'Model výchozí (MV)'!$AP50,0)+IFERROR('Model opční 1 (ME)'!AE50*('ME Index'!AI8/'ME Index'!$E8)*'Model opční 1 (ME)'!$AP50,0)+IFERROR('Model opční 2 (MF)'!AE50*('MF Index'!AI8/'MF Index'!$E8)*'Model opční 2 (MF)'!$AP50,0)+Doplněk!AE50*Doplněk!$AN50</f>
        <v>0</v>
      </c>
      <c r="AF50" s="107">
        <f>IFERROR('Model výchozí (MV)'!AF50*('MV Index'!AJ8/'MV Index'!$E8)*'Model výchozí (MV)'!$AP50,0)+IFERROR('Model opční 1 (ME)'!AF50*('ME Index'!AJ8/'ME Index'!$E8)*'Model opční 1 (ME)'!$AP50,0)+IFERROR('Model opční 2 (MF)'!AF50*('MF Index'!AJ8/'MF Index'!$E8)*'Model opční 2 (MF)'!$AP50,0)+Doplněk!AF50*Doplněk!$AN50</f>
        <v>0</v>
      </c>
      <c r="AG50" s="107">
        <f>IFERROR('Model výchozí (MV)'!AG50*('MV Index'!AK8/'MV Index'!$E8)*'Model výchozí (MV)'!$AP50,0)+IFERROR('Model opční 1 (ME)'!AG50*('ME Index'!AK8/'ME Index'!$E8)*'Model opční 1 (ME)'!$AP50,0)+IFERROR('Model opční 2 (MF)'!AG50*('MF Index'!AK8/'MF Index'!$E8)*'Model opční 2 (MF)'!$AP50,0)+Doplněk!AG50*Doplněk!$AN50</f>
        <v>0</v>
      </c>
      <c r="AH50" s="107">
        <f>IFERROR('Model výchozí (MV)'!AH50*('MV Index'!AL8/'MV Index'!$E8)*'Model výchozí (MV)'!$AP50,0)+IFERROR('Model opční 1 (ME)'!AH50*('ME Index'!AL8/'ME Index'!$E8)*'Model opční 1 (ME)'!$AP50,0)+IFERROR('Model opční 2 (MF)'!AH50*('MF Index'!AL8/'MF Index'!$E8)*'Model opční 2 (MF)'!$AP50,0)+Doplněk!AH50*Doplněk!$AN50</f>
        <v>0</v>
      </c>
      <c r="AI50" s="107">
        <f>IFERROR('Model výchozí (MV)'!AI50*('MV Index'!AM8/'MV Index'!$E8)*'Model výchozí (MV)'!$AP50,0)+IFERROR('Model opční 1 (ME)'!AI50*('ME Index'!AM8/'ME Index'!$E8)*'Model opční 1 (ME)'!$AP50,0)+IFERROR('Model opční 2 (MF)'!AI50*('MF Index'!AM8/'MF Index'!$E8)*'Model opční 2 (MF)'!$AP50,0)+Doplněk!AI50*Doplněk!$AN50</f>
        <v>0</v>
      </c>
      <c r="AJ50" s="107">
        <f>IFERROR('Model výchozí (MV)'!AJ50*('MV Index'!AN8/'MV Index'!$E8)*'Model výchozí (MV)'!$AP50,0)+IFERROR('Model opční 1 (ME)'!AJ50*('ME Index'!AN8/'ME Index'!$E8)*'Model opční 1 (ME)'!$AP50,0)+IFERROR('Model opční 2 (MF)'!AJ50*('MF Index'!AN8/'MF Index'!$E8)*'Model opční 2 (MF)'!$AP50,0)+Doplněk!AJ50*Doplněk!$AN50</f>
        <v>0</v>
      </c>
      <c r="AK50" s="107">
        <f>IFERROR('Model výchozí (MV)'!AK50*('MV Index'!AO8/'MV Index'!$E8)*'Model výchozí (MV)'!$AP50,0)+IFERROR('Model opční 1 (ME)'!AK50*('ME Index'!AO8/'ME Index'!$E8)*'Model opční 1 (ME)'!$AP50,0)+IFERROR('Model opční 2 (MF)'!AK50*('MF Index'!AO8/'MF Index'!$E8)*'Model opční 2 (MF)'!$AP50,0)+Doplněk!AK50*Doplněk!$AN50</f>
        <v>0</v>
      </c>
      <c r="AL50" s="24">
        <f t="shared" si="62"/>
        <v>0</v>
      </c>
      <c r="AM50" s="149">
        <f t="shared" si="61"/>
        <v>0</v>
      </c>
    </row>
    <row r="51" spans="1:39" x14ac:dyDescent="0.3">
      <c r="A51" s="4" t="str">
        <f t="shared" si="60"/>
        <v/>
      </c>
      <c r="B51" s="45" t="str">
        <f t="shared" si="60"/>
        <v/>
      </c>
      <c r="C51" s="64">
        <f t="shared" si="60"/>
        <v>5.2</v>
      </c>
      <c r="D51" s="66" t="str">
        <f t="shared" si="60"/>
        <v>Ostatní</v>
      </c>
      <c r="E51" s="107">
        <f>IFERROR('Model výchozí (MV)'!E51*('MV Index'!I9/'MV Index'!$E9)*'Model výchozí (MV)'!$AP51,0)+IFERROR('Model opční 1 (ME)'!E51*('ME Index'!I9/'ME Index'!$E9)*'Model opční 1 (ME)'!$AP51,0)+IFERROR('Model opční 2 (MF)'!E51*('MF Index'!I9/'MF Index'!$E9)*'Model opční 2 (MF)'!$AP51,0)+Doplněk!E51*Doplněk!$AN51</f>
        <v>0</v>
      </c>
      <c r="F51" s="107">
        <f>IFERROR('Model výchozí (MV)'!F51*('MV Index'!J9/'MV Index'!$E9)*'Model výchozí (MV)'!$AP51,0)+IFERROR('Model opční 1 (ME)'!F51*('ME Index'!J9/'ME Index'!$E9)*'Model opční 1 (ME)'!$AP51,0)+IFERROR('Model opční 2 (MF)'!F51*('MF Index'!J9/'MF Index'!$E9)*'Model opční 2 (MF)'!$AP51,0)+Doplněk!F51*Doplněk!$AN51</f>
        <v>0</v>
      </c>
      <c r="G51" s="107">
        <f>IFERROR('Model výchozí (MV)'!G51*('MV Index'!K9/'MV Index'!$E9)*'Model výchozí (MV)'!$AP51,0)+IFERROR('Model opční 1 (ME)'!G51*('ME Index'!K9/'ME Index'!$E9)*'Model opční 1 (ME)'!$AP51,0)+IFERROR('Model opční 2 (MF)'!G51*('MF Index'!K9/'MF Index'!$E9)*'Model opční 2 (MF)'!$AP51,0)+Doplněk!G51*Doplněk!$AN51</f>
        <v>0</v>
      </c>
      <c r="H51" s="107">
        <f>IFERROR('Model výchozí (MV)'!H51*('MV Index'!L9/'MV Index'!$E9)*'Model výchozí (MV)'!$AP51,0)+IFERROR('Model opční 1 (ME)'!H51*('ME Index'!L9/'ME Index'!$E9)*'Model opční 1 (ME)'!$AP51,0)+IFERROR('Model opční 2 (MF)'!H51*('MF Index'!L9/'MF Index'!$E9)*'Model opční 2 (MF)'!$AP51,0)+Doplněk!H51*Doplněk!$AN51</f>
        <v>0</v>
      </c>
      <c r="I51" s="107">
        <f>IFERROR('Model výchozí (MV)'!I51*('MV Index'!M9/'MV Index'!$E9)*'Model výchozí (MV)'!$AP51,0)+IFERROR('Model opční 1 (ME)'!I51*('ME Index'!M9/'ME Index'!$E9)*'Model opční 1 (ME)'!$AP51,0)+IFERROR('Model opční 2 (MF)'!I51*('MF Index'!M9/'MF Index'!$E9)*'Model opční 2 (MF)'!$AP51,0)+Doplněk!I51*Doplněk!$AN51</f>
        <v>0</v>
      </c>
      <c r="J51" s="107">
        <f>IFERROR('Model výchozí (MV)'!J51*('MV Index'!N9/'MV Index'!$E9)*'Model výchozí (MV)'!$AP51,0)+IFERROR('Model opční 1 (ME)'!J51*('ME Index'!N9/'ME Index'!$E9)*'Model opční 1 (ME)'!$AP51,0)+IFERROR('Model opční 2 (MF)'!J51*('MF Index'!N9/'MF Index'!$E9)*'Model opční 2 (MF)'!$AP51,0)+Doplněk!J51*Doplněk!$AN51</f>
        <v>0</v>
      </c>
      <c r="K51" s="107">
        <f>IFERROR('Model výchozí (MV)'!K51*('MV Index'!O9/'MV Index'!$E9)*'Model výchozí (MV)'!$AP51,0)+IFERROR('Model opční 1 (ME)'!K51*('ME Index'!O9/'ME Index'!$E9)*'Model opční 1 (ME)'!$AP51,0)+IFERROR('Model opční 2 (MF)'!K51*('MF Index'!O9/'MF Index'!$E9)*'Model opční 2 (MF)'!$AP51,0)+Doplněk!K51*Doplněk!$AN51</f>
        <v>0</v>
      </c>
      <c r="L51" s="107">
        <f>IFERROR('Model výchozí (MV)'!L51*('MV Index'!P9/'MV Index'!$E9)*'Model výchozí (MV)'!$AP51,0)+IFERROR('Model opční 1 (ME)'!L51*('ME Index'!P9/'ME Index'!$E9)*'Model opční 1 (ME)'!$AP51,0)+IFERROR('Model opční 2 (MF)'!L51*('MF Index'!P9/'MF Index'!$E9)*'Model opční 2 (MF)'!$AP51,0)+Doplněk!L51*Doplněk!$AN51</f>
        <v>0</v>
      </c>
      <c r="M51" s="107">
        <f>IFERROR('Model výchozí (MV)'!M51*('MV Index'!Q9/'MV Index'!$E9)*'Model výchozí (MV)'!$AP51,0)+IFERROR('Model opční 1 (ME)'!M51*('ME Index'!Q9/'ME Index'!$E9)*'Model opční 1 (ME)'!$AP51,0)+IFERROR('Model opční 2 (MF)'!M51*('MF Index'!Q9/'MF Index'!$E9)*'Model opční 2 (MF)'!$AP51,0)+Doplněk!M51*Doplněk!$AN51</f>
        <v>0</v>
      </c>
      <c r="N51" s="107">
        <f>IFERROR('Model výchozí (MV)'!N51*('MV Index'!R9/'MV Index'!$E9)*'Model výchozí (MV)'!$AP51,0)+IFERROR('Model opční 1 (ME)'!N51*('ME Index'!R9/'ME Index'!$E9)*'Model opční 1 (ME)'!$AP51,0)+IFERROR('Model opční 2 (MF)'!N51*('MF Index'!R9/'MF Index'!$E9)*'Model opční 2 (MF)'!$AP51,0)+Doplněk!N51*Doplněk!$AN51</f>
        <v>0</v>
      </c>
      <c r="O51" s="107">
        <f>IFERROR('Model výchozí (MV)'!O51*('MV Index'!S9/'MV Index'!$E9)*'Model výchozí (MV)'!$AP51,0)+IFERROR('Model opční 1 (ME)'!O51*('ME Index'!S9/'ME Index'!$E9)*'Model opční 1 (ME)'!$AP51,0)+IFERROR('Model opční 2 (MF)'!O51*('MF Index'!S9/'MF Index'!$E9)*'Model opční 2 (MF)'!$AP51,0)+Doplněk!O51*Doplněk!$AN51</f>
        <v>0</v>
      </c>
      <c r="P51" s="107">
        <f>IFERROR('Model výchozí (MV)'!P51*('MV Index'!T9/'MV Index'!$E9)*'Model výchozí (MV)'!$AP51,0)+IFERROR('Model opční 1 (ME)'!P51*('ME Index'!T9/'ME Index'!$E9)*'Model opční 1 (ME)'!$AP51,0)+IFERROR('Model opční 2 (MF)'!P51*('MF Index'!T9/'MF Index'!$E9)*'Model opční 2 (MF)'!$AP51,0)+Doplněk!P51*Doplněk!$AN51</f>
        <v>0</v>
      </c>
      <c r="Q51" s="107">
        <f>IFERROR('Model výchozí (MV)'!Q51*('MV Index'!U9/'MV Index'!$E9)*'Model výchozí (MV)'!$AP51,0)+IFERROR('Model opční 1 (ME)'!Q51*('ME Index'!U9/'ME Index'!$E9)*'Model opční 1 (ME)'!$AP51,0)+IFERROR('Model opční 2 (MF)'!Q51*('MF Index'!U9/'MF Index'!$E9)*'Model opční 2 (MF)'!$AP51,0)+Doplněk!Q51*Doplněk!$AN51</f>
        <v>0</v>
      </c>
      <c r="R51" s="107">
        <f>IFERROR('Model výchozí (MV)'!R51*('MV Index'!V9/'MV Index'!$E9)*'Model výchozí (MV)'!$AP51,0)+IFERROR('Model opční 1 (ME)'!R51*('ME Index'!V9/'ME Index'!$E9)*'Model opční 1 (ME)'!$AP51,0)+IFERROR('Model opční 2 (MF)'!R51*('MF Index'!V9/'MF Index'!$E9)*'Model opční 2 (MF)'!$AP51,0)+Doplněk!R51*Doplněk!$AN51</f>
        <v>0</v>
      </c>
      <c r="S51" s="107">
        <f>IFERROR('Model výchozí (MV)'!S51*('MV Index'!W9/'MV Index'!$E9)*'Model výchozí (MV)'!$AP51,0)+IFERROR('Model opční 1 (ME)'!S51*('ME Index'!W9/'ME Index'!$E9)*'Model opční 1 (ME)'!$AP51,0)+IFERROR('Model opční 2 (MF)'!S51*('MF Index'!W9/'MF Index'!$E9)*'Model opční 2 (MF)'!$AP51,0)+Doplněk!S51*Doplněk!$AN51</f>
        <v>0</v>
      </c>
      <c r="T51" s="107">
        <f>IFERROR('Model výchozí (MV)'!T51*('MV Index'!X9/'MV Index'!$E9)*'Model výchozí (MV)'!$AP51,0)+IFERROR('Model opční 1 (ME)'!T51*('ME Index'!X9/'ME Index'!$E9)*'Model opční 1 (ME)'!$AP51,0)+IFERROR('Model opční 2 (MF)'!T51*('MF Index'!X9/'MF Index'!$E9)*'Model opční 2 (MF)'!$AP51,0)+Doplněk!T51*Doplněk!$AN51</f>
        <v>0</v>
      </c>
      <c r="U51" s="107">
        <f>IFERROR('Model výchozí (MV)'!U51*('MV Index'!Y9/'MV Index'!$E9)*'Model výchozí (MV)'!$AP51,0)+IFERROR('Model opční 1 (ME)'!U51*('ME Index'!Y9/'ME Index'!$E9)*'Model opční 1 (ME)'!$AP51,0)+IFERROR('Model opční 2 (MF)'!U51*('MF Index'!Y9/'MF Index'!$E9)*'Model opční 2 (MF)'!$AP51,0)+Doplněk!U51*Doplněk!$AN51</f>
        <v>0</v>
      </c>
      <c r="V51" s="107">
        <f>IFERROR('Model výchozí (MV)'!V51*('MV Index'!Z9/'MV Index'!$E9)*'Model výchozí (MV)'!$AP51,0)+IFERROR('Model opční 1 (ME)'!V51*('ME Index'!Z9/'ME Index'!$E9)*'Model opční 1 (ME)'!$AP51,0)+IFERROR('Model opční 2 (MF)'!V51*('MF Index'!Z9/'MF Index'!$E9)*'Model opční 2 (MF)'!$AP51,0)+Doplněk!V51*Doplněk!$AN51</f>
        <v>0</v>
      </c>
      <c r="W51" s="107">
        <f>IFERROR('Model výchozí (MV)'!W51*('MV Index'!AA9/'MV Index'!$E9)*'Model výchozí (MV)'!$AP51,0)+IFERROR('Model opční 1 (ME)'!W51*('ME Index'!AA9/'ME Index'!$E9)*'Model opční 1 (ME)'!$AP51,0)+IFERROR('Model opční 2 (MF)'!W51*('MF Index'!AA9/'MF Index'!$E9)*'Model opční 2 (MF)'!$AP51,0)+Doplněk!W51*Doplněk!$AN51</f>
        <v>0</v>
      </c>
      <c r="X51" s="107">
        <f>IFERROR('Model výchozí (MV)'!X51*('MV Index'!AB9/'MV Index'!$E9)*'Model výchozí (MV)'!$AP51,0)+IFERROR('Model opční 1 (ME)'!X51*('ME Index'!AB9/'ME Index'!$E9)*'Model opční 1 (ME)'!$AP51,0)+IFERROR('Model opční 2 (MF)'!X51*('MF Index'!AB9/'MF Index'!$E9)*'Model opční 2 (MF)'!$AP51,0)+Doplněk!X51*Doplněk!$AN51</f>
        <v>0</v>
      </c>
      <c r="Y51" s="107">
        <f>IFERROR('Model výchozí (MV)'!Y51*('MV Index'!AC9/'MV Index'!$E9)*'Model výchozí (MV)'!$AP51,0)+IFERROR('Model opční 1 (ME)'!Y51*('ME Index'!AC9/'ME Index'!$E9)*'Model opční 1 (ME)'!$AP51,0)+IFERROR('Model opční 2 (MF)'!Y51*('MF Index'!AC9/'MF Index'!$E9)*'Model opční 2 (MF)'!$AP51,0)+Doplněk!Y51*Doplněk!$AN51</f>
        <v>0</v>
      </c>
      <c r="Z51" s="107">
        <f>IFERROR('Model výchozí (MV)'!Z51*('MV Index'!AD9/'MV Index'!$E9)*'Model výchozí (MV)'!$AP51,0)+IFERROR('Model opční 1 (ME)'!Z51*('ME Index'!AD9/'ME Index'!$E9)*'Model opční 1 (ME)'!$AP51,0)+IFERROR('Model opční 2 (MF)'!Z51*('MF Index'!AD9/'MF Index'!$E9)*'Model opční 2 (MF)'!$AP51,0)+Doplněk!Z51*Doplněk!$AN51</f>
        <v>0</v>
      </c>
      <c r="AA51" s="107">
        <f>IFERROR('Model výchozí (MV)'!AA51*('MV Index'!AE9/'MV Index'!$E9)*'Model výchozí (MV)'!$AP51,0)+IFERROR('Model opční 1 (ME)'!AA51*('ME Index'!AE9/'ME Index'!$E9)*'Model opční 1 (ME)'!$AP51,0)+IFERROR('Model opční 2 (MF)'!AA51*('MF Index'!AE9/'MF Index'!$E9)*'Model opční 2 (MF)'!$AP51,0)+Doplněk!AA51*Doplněk!$AN51</f>
        <v>0</v>
      </c>
      <c r="AB51" s="107">
        <f>IFERROR('Model výchozí (MV)'!AB51*('MV Index'!AF9/'MV Index'!$E9)*'Model výchozí (MV)'!$AP51,0)+IFERROR('Model opční 1 (ME)'!AB51*('ME Index'!AF9/'ME Index'!$E9)*'Model opční 1 (ME)'!$AP51,0)+IFERROR('Model opční 2 (MF)'!AB51*('MF Index'!AF9/'MF Index'!$E9)*'Model opční 2 (MF)'!$AP51,0)+Doplněk!AB51*Doplněk!$AN51</f>
        <v>0</v>
      </c>
      <c r="AC51" s="107">
        <f>IFERROR('Model výchozí (MV)'!AC51*('MV Index'!AG9/'MV Index'!$E9)*'Model výchozí (MV)'!$AP51,0)+IFERROR('Model opční 1 (ME)'!AC51*('ME Index'!AG9/'ME Index'!$E9)*'Model opční 1 (ME)'!$AP51,0)+IFERROR('Model opční 2 (MF)'!AC51*('MF Index'!AG9/'MF Index'!$E9)*'Model opční 2 (MF)'!$AP51,0)+Doplněk!AC51*Doplněk!$AN51</f>
        <v>0</v>
      </c>
      <c r="AD51" s="107">
        <f>IFERROR('Model výchozí (MV)'!AD51*('MV Index'!AH9/'MV Index'!$E9)*'Model výchozí (MV)'!$AP51,0)+IFERROR('Model opční 1 (ME)'!AD51*('ME Index'!AH9/'ME Index'!$E9)*'Model opční 1 (ME)'!$AP51,0)+IFERROR('Model opční 2 (MF)'!AD51*('MF Index'!AH9/'MF Index'!$E9)*'Model opční 2 (MF)'!$AP51,0)+Doplněk!AD51*Doplněk!$AN51</f>
        <v>0</v>
      </c>
      <c r="AE51" s="107">
        <f>IFERROR('Model výchozí (MV)'!AE51*('MV Index'!AI9/'MV Index'!$E9)*'Model výchozí (MV)'!$AP51,0)+IFERROR('Model opční 1 (ME)'!AE51*('ME Index'!AI9/'ME Index'!$E9)*'Model opční 1 (ME)'!$AP51,0)+IFERROR('Model opční 2 (MF)'!AE51*('MF Index'!AI9/'MF Index'!$E9)*'Model opční 2 (MF)'!$AP51,0)+Doplněk!AE51*Doplněk!$AN51</f>
        <v>0</v>
      </c>
      <c r="AF51" s="107">
        <f>IFERROR('Model výchozí (MV)'!AF51*('MV Index'!AJ9/'MV Index'!$E9)*'Model výchozí (MV)'!$AP51,0)+IFERROR('Model opční 1 (ME)'!AF51*('ME Index'!AJ9/'ME Index'!$E9)*'Model opční 1 (ME)'!$AP51,0)+IFERROR('Model opční 2 (MF)'!AF51*('MF Index'!AJ9/'MF Index'!$E9)*'Model opční 2 (MF)'!$AP51,0)+Doplněk!AF51*Doplněk!$AN51</f>
        <v>0</v>
      </c>
      <c r="AG51" s="107">
        <f>IFERROR('Model výchozí (MV)'!AG51*('MV Index'!AK9/'MV Index'!$E9)*'Model výchozí (MV)'!$AP51,0)+IFERROR('Model opční 1 (ME)'!AG51*('ME Index'!AK9/'ME Index'!$E9)*'Model opční 1 (ME)'!$AP51,0)+IFERROR('Model opční 2 (MF)'!AG51*('MF Index'!AK9/'MF Index'!$E9)*'Model opční 2 (MF)'!$AP51,0)+Doplněk!AG51*Doplněk!$AN51</f>
        <v>0</v>
      </c>
      <c r="AH51" s="107">
        <f>IFERROR('Model výchozí (MV)'!AH51*('MV Index'!AL9/'MV Index'!$E9)*'Model výchozí (MV)'!$AP51,0)+IFERROR('Model opční 1 (ME)'!AH51*('ME Index'!AL9/'ME Index'!$E9)*'Model opční 1 (ME)'!$AP51,0)+IFERROR('Model opční 2 (MF)'!AH51*('MF Index'!AL9/'MF Index'!$E9)*'Model opční 2 (MF)'!$AP51,0)+Doplněk!AH51*Doplněk!$AN51</f>
        <v>0</v>
      </c>
      <c r="AI51" s="107">
        <f>IFERROR('Model výchozí (MV)'!AI51*('MV Index'!AM9/'MV Index'!$E9)*'Model výchozí (MV)'!$AP51,0)+IFERROR('Model opční 1 (ME)'!AI51*('ME Index'!AM9/'ME Index'!$E9)*'Model opční 1 (ME)'!$AP51,0)+IFERROR('Model opční 2 (MF)'!AI51*('MF Index'!AM9/'MF Index'!$E9)*'Model opční 2 (MF)'!$AP51,0)+Doplněk!AI51*Doplněk!$AN51</f>
        <v>0</v>
      </c>
      <c r="AJ51" s="107">
        <f>IFERROR('Model výchozí (MV)'!AJ51*('MV Index'!AN9/'MV Index'!$E9)*'Model výchozí (MV)'!$AP51,0)+IFERROR('Model opční 1 (ME)'!AJ51*('ME Index'!AN9/'ME Index'!$E9)*'Model opční 1 (ME)'!$AP51,0)+IFERROR('Model opční 2 (MF)'!AJ51*('MF Index'!AN9/'MF Index'!$E9)*'Model opční 2 (MF)'!$AP51,0)+Doplněk!AJ51*Doplněk!$AN51</f>
        <v>0</v>
      </c>
      <c r="AK51" s="107">
        <f>IFERROR('Model výchozí (MV)'!AK51*('MV Index'!AO9/'MV Index'!$E9)*'Model výchozí (MV)'!$AP51,0)+IFERROR('Model opční 1 (ME)'!AK51*('ME Index'!AO9/'ME Index'!$E9)*'Model opční 1 (ME)'!$AP51,0)+IFERROR('Model opční 2 (MF)'!AK51*('MF Index'!AO9/'MF Index'!$E9)*'Model opční 2 (MF)'!$AP51,0)+Doplněk!AK51*Doplněk!$AN51</f>
        <v>0</v>
      </c>
      <c r="AL51" s="24">
        <f t="shared" si="62"/>
        <v>0</v>
      </c>
      <c r="AM51" s="149">
        <f t="shared" si="61"/>
        <v>0</v>
      </c>
    </row>
    <row r="52" spans="1:39" x14ac:dyDescent="0.3">
      <c r="A52" s="4">
        <f t="shared" si="60"/>
        <v>6</v>
      </c>
      <c r="B52" s="45" t="str">
        <f t="shared" si="60"/>
        <v>Pronájem a leasing vozidel</v>
      </c>
      <c r="C52" s="64" t="str">
        <f t="shared" si="60"/>
        <v/>
      </c>
      <c r="D52" s="65" t="str">
        <f t="shared" si="60"/>
        <v/>
      </c>
      <c r="E52" s="107">
        <f>IFERROR('Model výchozí (MV)'!E52*('MV Index'!I10/'MV Index'!$E10)*'Model výchozí (MV)'!$AP52,0)+IFERROR('Model opční 1 (ME)'!E52*('ME Index'!I10/'ME Index'!$E10)*'Model opční 1 (ME)'!$AP52,0)+IFERROR('Model opční 2 (MF)'!E52*('MF Index'!I10/'MF Index'!$E10)*'Model opční 2 (MF)'!$AP52,0)+Doplněk!E52*Doplněk!$AN52</f>
        <v>0</v>
      </c>
      <c r="F52" s="107">
        <f>IFERROR('Model výchozí (MV)'!F52*('MV Index'!J10/'MV Index'!$E10)*'Model výchozí (MV)'!$AP52,0)+IFERROR('Model opční 1 (ME)'!F52*('ME Index'!J10/'ME Index'!$E10)*'Model opční 1 (ME)'!$AP52,0)+IFERROR('Model opční 2 (MF)'!F52*('MF Index'!J10/'MF Index'!$E10)*'Model opční 2 (MF)'!$AP52,0)+Doplněk!F52*Doplněk!$AN52</f>
        <v>0</v>
      </c>
      <c r="G52" s="107">
        <f>IFERROR('Model výchozí (MV)'!G52*('MV Index'!K10/'MV Index'!$E10)*'Model výchozí (MV)'!$AP52,0)+IFERROR('Model opční 1 (ME)'!G52*('ME Index'!K10/'ME Index'!$E10)*'Model opční 1 (ME)'!$AP52,0)+IFERROR('Model opční 2 (MF)'!G52*('MF Index'!K10/'MF Index'!$E10)*'Model opční 2 (MF)'!$AP52,0)+Doplněk!G52*Doplněk!$AN52</f>
        <v>0</v>
      </c>
      <c r="H52" s="107">
        <f>IFERROR('Model výchozí (MV)'!H52*('MV Index'!L10/'MV Index'!$E10)*'Model výchozí (MV)'!$AP52,0)+IFERROR('Model opční 1 (ME)'!H52*('ME Index'!L10/'ME Index'!$E10)*'Model opční 1 (ME)'!$AP52,0)+IFERROR('Model opční 2 (MF)'!H52*('MF Index'!L10/'MF Index'!$E10)*'Model opční 2 (MF)'!$AP52,0)+Doplněk!H52*Doplněk!$AN52</f>
        <v>0</v>
      </c>
      <c r="I52" s="107">
        <f>IFERROR('Model výchozí (MV)'!I52*('MV Index'!M10/'MV Index'!$E10)*'Model výchozí (MV)'!$AP52,0)+IFERROR('Model opční 1 (ME)'!I52*('ME Index'!M10/'ME Index'!$E10)*'Model opční 1 (ME)'!$AP52,0)+IFERROR('Model opční 2 (MF)'!I52*('MF Index'!M10/'MF Index'!$E10)*'Model opční 2 (MF)'!$AP52,0)+Doplněk!I52*Doplněk!$AN52</f>
        <v>0</v>
      </c>
      <c r="J52" s="107">
        <f>IFERROR('Model výchozí (MV)'!J52*('MV Index'!N10/'MV Index'!$E10)*'Model výchozí (MV)'!$AP52,0)+IFERROR('Model opční 1 (ME)'!J52*('ME Index'!N10/'ME Index'!$E10)*'Model opční 1 (ME)'!$AP52,0)+IFERROR('Model opční 2 (MF)'!J52*('MF Index'!N10/'MF Index'!$E10)*'Model opční 2 (MF)'!$AP52,0)+Doplněk!J52*Doplněk!$AN52</f>
        <v>0</v>
      </c>
      <c r="K52" s="107">
        <f>IFERROR('Model výchozí (MV)'!K52*('MV Index'!O10/'MV Index'!$E10)*'Model výchozí (MV)'!$AP52,0)+IFERROR('Model opční 1 (ME)'!K52*('ME Index'!O10/'ME Index'!$E10)*'Model opční 1 (ME)'!$AP52,0)+IFERROR('Model opční 2 (MF)'!K52*('MF Index'!O10/'MF Index'!$E10)*'Model opční 2 (MF)'!$AP52,0)+Doplněk!K52*Doplněk!$AN52</f>
        <v>0</v>
      </c>
      <c r="L52" s="107">
        <f>IFERROR('Model výchozí (MV)'!L52*('MV Index'!P10/'MV Index'!$E10)*'Model výchozí (MV)'!$AP52,0)+IFERROR('Model opční 1 (ME)'!L52*('ME Index'!P10/'ME Index'!$E10)*'Model opční 1 (ME)'!$AP52,0)+IFERROR('Model opční 2 (MF)'!L52*('MF Index'!P10/'MF Index'!$E10)*'Model opční 2 (MF)'!$AP52,0)+Doplněk!L52*Doplněk!$AN52</f>
        <v>0</v>
      </c>
      <c r="M52" s="107">
        <f>IFERROR('Model výchozí (MV)'!M52*('MV Index'!Q10/'MV Index'!$E10)*'Model výchozí (MV)'!$AP52,0)+IFERROR('Model opční 1 (ME)'!M52*('ME Index'!Q10/'ME Index'!$E10)*'Model opční 1 (ME)'!$AP52,0)+IFERROR('Model opční 2 (MF)'!M52*('MF Index'!Q10/'MF Index'!$E10)*'Model opční 2 (MF)'!$AP52,0)+Doplněk!M52*Doplněk!$AN52</f>
        <v>0</v>
      </c>
      <c r="N52" s="107">
        <f>IFERROR('Model výchozí (MV)'!N52*('MV Index'!R10/'MV Index'!$E10)*'Model výchozí (MV)'!$AP52,0)+IFERROR('Model opční 1 (ME)'!N52*('ME Index'!R10/'ME Index'!$E10)*'Model opční 1 (ME)'!$AP52,0)+IFERROR('Model opční 2 (MF)'!N52*('MF Index'!R10/'MF Index'!$E10)*'Model opční 2 (MF)'!$AP52,0)+Doplněk!N52*Doplněk!$AN52</f>
        <v>0</v>
      </c>
      <c r="O52" s="107">
        <f>IFERROR('Model výchozí (MV)'!O52*('MV Index'!S10/'MV Index'!$E10)*'Model výchozí (MV)'!$AP52,0)+IFERROR('Model opční 1 (ME)'!O52*('ME Index'!S10/'ME Index'!$E10)*'Model opční 1 (ME)'!$AP52,0)+IFERROR('Model opční 2 (MF)'!O52*('MF Index'!S10/'MF Index'!$E10)*'Model opční 2 (MF)'!$AP52,0)+Doplněk!O52*Doplněk!$AN52</f>
        <v>0</v>
      </c>
      <c r="P52" s="107">
        <f>IFERROR('Model výchozí (MV)'!P52*('MV Index'!T10/'MV Index'!$E10)*'Model výchozí (MV)'!$AP52,0)+IFERROR('Model opční 1 (ME)'!P52*('ME Index'!T10/'ME Index'!$E10)*'Model opční 1 (ME)'!$AP52,0)+IFERROR('Model opční 2 (MF)'!P52*('MF Index'!T10/'MF Index'!$E10)*'Model opční 2 (MF)'!$AP52,0)+Doplněk!P52*Doplněk!$AN52</f>
        <v>0</v>
      </c>
      <c r="Q52" s="107">
        <f>IFERROR('Model výchozí (MV)'!Q52*('MV Index'!U10/'MV Index'!$E10)*'Model výchozí (MV)'!$AP52,0)+IFERROR('Model opční 1 (ME)'!Q52*('ME Index'!U10/'ME Index'!$E10)*'Model opční 1 (ME)'!$AP52,0)+IFERROR('Model opční 2 (MF)'!Q52*('MF Index'!U10/'MF Index'!$E10)*'Model opční 2 (MF)'!$AP52,0)+Doplněk!Q52*Doplněk!$AN52</f>
        <v>0</v>
      </c>
      <c r="R52" s="107">
        <f>IFERROR('Model výchozí (MV)'!R52*('MV Index'!V10/'MV Index'!$E10)*'Model výchozí (MV)'!$AP52,0)+IFERROR('Model opční 1 (ME)'!R52*('ME Index'!V10/'ME Index'!$E10)*'Model opční 1 (ME)'!$AP52,0)+IFERROR('Model opční 2 (MF)'!R52*('MF Index'!V10/'MF Index'!$E10)*'Model opční 2 (MF)'!$AP52,0)+Doplněk!R52*Doplněk!$AN52</f>
        <v>0</v>
      </c>
      <c r="S52" s="107">
        <f>IFERROR('Model výchozí (MV)'!S52*('MV Index'!W10/'MV Index'!$E10)*'Model výchozí (MV)'!$AP52,0)+IFERROR('Model opční 1 (ME)'!S52*('ME Index'!W10/'ME Index'!$E10)*'Model opční 1 (ME)'!$AP52,0)+IFERROR('Model opční 2 (MF)'!S52*('MF Index'!W10/'MF Index'!$E10)*'Model opční 2 (MF)'!$AP52,0)+Doplněk!S52*Doplněk!$AN52</f>
        <v>0</v>
      </c>
      <c r="T52" s="107">
        <f>IFERROR('Model výchozí (MV)'!T52*('MV Index'!X10/'MV Index'!$E10)*'Model výchozí (MV)'!$AP52,0)+IFERROR('Model opční 1 (ME)'!T52*('ME Index'!X10/'ME Index'!$E10)*'Model opční 1 (ME)'!$AP52,0)+IFERROR('Model opční 2 (MF)'!T52*('MF Index'!X10/'MF Index'!$E10)*'Model opční 2 (MF)'!$AP52,0)+Doplněk!T52*Doplněk!$AN52</f>
        <v>0</v>
      </c>
      <c r="U52" s="107">
        <f>IFERROR('Model výchozí (MV)'!U52*('MV Index'!Y10/'MV Index'!$E10)*'Model výchozí (MV)'!$AP52,0)+IFERROR('Model opční 1 (ME)'!U52*('ME Index'!Y10/'ME Index'!$E10)*'Model opční 1 (ME)'!$AP52,0)+IFERROR('Model opční 2 (MF)'!U52*('MF Index'!Y10/'MF Index'!$E10)*'Model opční 2 (MF)'!$AP52,0)+Doplněk!U52*Doplněk!$AN52</f>
        <v>0</v>
      </c>
      <c r="V52" s="107">
        <f>IFERROR('Model výchozí (MV)'!V52*('MV Index'!Z10/'MV Index'!$E10)*'Model výchozí (MV)'!$AP52,0)+IFERROR('Model opční 1 (ME)'!V52*('ME Index'!Z10/'ME Index'!$E10)*'Model opční 1 (ME)'!$AP52,0)+IFERROR('Model opční 2 (MF)'!V52*('MF Index'!Z10/'MF Index'!$E10)*'Model opční 2 (MF)'!$AP52,0)+Doplněk!V52*Doplněk!$AN52</f>
        <v>0</v>
      </c>
      <c r="W52" s="107">
        <f>IFERROR('Model výchozí (MV)'!W52*('MV Index'!AA10/'MV Index'!$E10)*'Model výchozí (MV)'!$AP52,0)+IFERROR('Model opční 1 (ME)'!W52*('ME Index'!AA10/'ME Index'!$E10)*'Model opční 1 (ME)'!$AP52,0)+IFERROR('Model opční 2 (MF)'!W52*('MF Index'!AA10/'MF Index'!$E10)*'Model opční 2 (MF)'!$AP52,0)+Doplněk!W52*Doplněk!$AN52</f>
        <v>0</v>
      </c>
      <c r="X52" s="107">
        <f>IFERROR('Model výchozí (MV)'!X52*('MV Index'!AB10/'MV Index'!$E10)*'Model výchozí (MV)'!$AP52,0)+IFERROR('Model opční 1 (ME)'!X52*('ME Index'!AB10/'ME Index'!$E10)*'Model opční 1 (ME)'!$AP52,0)+IFERROR('Model opční 2 (MF)'!X52*('MF Index'!AB10/'MF Index'!$E10)*'Model opční 2 (MF)'!$AP52,0)+Doplněk!X52*Doplněk!$AN52</f>
        <v>0</v>
      </c>
      <c r="Y52" s="107">
        <f>IFERROR('Model výchozí (MV)'!Y52*('MV Index'!AC10/'MV Index'!$E10)*'Model výchozí (MV)'!$AP52,0)+IFERROR('Model opční 1 (ME)'!Y52*('ME Index'!AC10/'ME Index'!$E10)*'Model opční 1 (ME)'!$AP52,0)+IFERROR('Model opční 2 (MF)'!Y52*('MF Index'!AC10/'MF Index'!$E10)*'Model opční 2 (MF)'!$AP52,0)+Doplněk!Y52*Doplněk!$AN52</f>
        <v>0</v>
      </c>
      <c r="Z52" s="107">
        <f>IFERROR('Model výchozí (MV)'!Z52*('MV Index'!AD10/'MV Index'!$E10)*'Model výchozí (MV)'!$AP52,0)+IFERROR('Model opční 1 (ME)'!Z52*('ME Index'!AD10/'ME Index'!$E10)*'Model opční 1 (ME)'!$AP52,0)+IFERROR('Model opční 2 (MF)'!Z52*('MF Index'!AD10/'MF Index'!$E10)*'Model opční 2 (MF)'!$AP52,0)+Doplněk!Z52*Doplněk!$AN52</f>
        <v>0</v>
      </c>
      <c r="AA52" s="107">
        <f>IFERROR('Model výchozí (MV)'!AA52*('MV Index'!AE10/'MV Index'!$E10)*'Model výchozí (MV)'!$AP52,0)+IFERROR('Model opční 1 (ME)'!AA52*('ME Index'!AE10/'ME Index'!$E10)*'Model opční 1 (ME)'!$AP52,0)+IFERROR('Model opční 2 (MF)'!AA52*('MF Index'!AE10/'MF Index'!$E10)*'Model opční 2 (MF)'!$AP52,0)+Doplněk!AA52*Doplněk!$AN52</f>
        <v>0</v>
      </c>
      <c r="AB52" s="107">
        <f>IFERROR('Model výchozí (MV)'!AB52*('MV Index'!AF10/'MV Index'!$E10)*'Model výchozí (MV)'!$AP52,0)+IFERROR('Model opční 1 (ME)'!AB52*('ME Index'!AF10/'ME Index'!$E10)*'Model opční 1 (ME)'!$AP52,0)+IFERROR('Model opční 2 (MF)'!AB52*('MF Index'!AF10/'MF Index'!$E10)*'Model opční 2 (MF)'!$AP52,0)+Doplněk!AB52*Doplněk!$AN52</f>
        <v>0</v>
      </c>
      <c r="AC52" s="107">
        <f>IFERROR('Model výchozí (MV)'!AC52*('MV Index'!AG10/'MV Index'!$E10)*'Model výchozí (MV)'!$AP52,0)+IFERROR('Model opční 1 (ME)'!AC52*('ME Index'!AG10/'ME Index'!$E10)*'Model opční 1 (ME)'!$AP52,0)+IFERROR('Model opční 2 (MF)'!AC52*('MF Index'!AG10/'MF Index'!$E10)*'Model opční 2 (MF)'!$AP52,0)+Doplněk!AC52*Doplněk!$AN52</f>
        <v>0</v>
      </c>
      <c r="AD52" s="107">
        <f>IFERROR('Model výchozí (MV)'!AD52*('MV Index'!AH10/'MV Index'!$E10)*'Model výchozí (MV)'!$AP52,0)+IFERROR('Model opční 1 (ME)'!AD52*('ME Index'!AH10/'ME Index'!$E10)*'Model opční 1 (ME)'!$AP52,0)+IFERROR('Model opční 2 (MF)'!AD52*('MF Index'!AH10/'MF Index'!$E10)*'Model opční 2 (MF)'!$AP52,0)+Doplněk!AD52*Doplněk!$AN52</f>
        <v>0</v>
      </c>
      <c r="AE52" s="107">
        <f>IFERROR('Model výchozí (MV)'!AE52*('MV Index'!AI10/'MV Index'!$E10)*'Model výchozí (MV)'!$AP52,0)+IFERROR('Model opční 1 (ME)'!AE52*('ME Index'!AI10/'ME Index'!$E10)*'Model opční 1 (ME)'!$AP52,0)+IFERROR('Model opční 2 (MF)'!AE52*('MF Index'!AI10/'MF Index'!$E10)*'Model opční 2 (MF)'!$AP52,0)+Doplněk!AE52*Doplněk!$AN52</f>
        <v>0</v>
      </c>
      <c r="AF52" s="107">
        <f>IFERROR('Model výchozí (MV)'!AF52*('MV Index'!AJ10/'MV Index'!$E10)*'Model výchozí (MV)'!$AP52,0)+IFERROR('Model opční 1 (ME)'!AF52*('ME Index'!AJ10/'ME Index'!$E10)*'Model opční 1 (ME)'!$AP52,0)+IFERROR('Model opční 2 (MF)'!AF52*('MF Index'!AJ10/'MF Index'!$E10)*'Model opční 2 (MF)'!$AP52,0)+Doplněk!AF52*Doplněk!$AN52</f>
        <v>0</v>
      </c>
      <c r="AG52" s="107">
        <f>IFERROR('Model výchozí (MV)'!AG52*('MV Index'!AK10/'MV Index'!$E10)*'Model výchozí (MV)'!$AP52,0)+IFERROR('Model opční 1 (ME)'!AG52*('ME Index'!AK10/'ME Index'!$E10)*'Model opční 1 (ME)'!$AP52,0)+IFERROR('Model opční 2 (MF)'!AG52*('MF Index'!AK10/'MF Index'!$E10)*'Model opční 2 (MF)'!$AP52,0)+Doplněk!AG52*Doplněk!$AN52</f>
        <v>0</v>
      </c>
      <c r="AH52" s="107">
        <f>IFERROR('Model výchozí (MV)'!AH52*('MV Index'!AL10/'MV Index'!$E10)*'Model výchozí (MV)'!$AP52,0)+IFERROR('Model opční 1 (ME)'!AH52*('ME Index'!AL10/'ME Index'!$E10)*'Model opční 1 (ME)'!$AP52,0)+IFERROR('Model opční 2 (MF)'!AH52*('MF Index'!AL10/'MF Index'!$E10)*'Model opční 2 (MF)'!$AP52,0)+Doplněk!AH52*Doplněk!$AN52</f>
        <v>0</v>
      </c>
      <c r="AI52" s="107">
        <f>IFERROR('Model výchozí (MV)'!AI52*('MV Index'!AM10/'MV Index'!$E10)*'Model výchozí (MV)'!$AP52,0)+IFERROR('Model opční 1 (ME)'!AI52*('ME Index'!AM10/'ME Index'!$E10)*'Model opční 1 (ME)'!$AP52,0)+IFERROR('Model opční 2 (MF)'!AI52*('MF Index'!AM10/'MF Index'!$E10)*'Model opční 2 (MF)'!$AP52,0)+Doplněk!AI52*Doplněk!$AN52</f>
        <v>0</v>
      </c>
      <c r="AJ52" s="107">
        <f>IFERROR('Model výchozí (MV)'!AJ52*('MV Index'!AN10/'MV Index'!$E10)*'Model výchozí (MV)'!$AP52,0)+IFERROR('Model opční 1 (ME)'!AJ52*('ME Index'!AN10/'ME Index'!$E10)*'Model opční 1 (ME)'!$AP52,0)+IFERROR('Model opční 2 (MF)'!AJ52*('MF Index'!AN10/'MF Index'!$E10)*'Model opční 2 (MF)'!$AP52,0)+Doplněk!AJ52*Doplněk!$AN52</f>
        <v>0</v>
      </c>
      <c r="AK52" s="107">
        <f>IFERROR('Model výchozí (MV)'!AK52*('MV Index'!AO10/'MV Index'!$E10)*'Model výchozí (MV)'!$AP52,0)+IFERROR('Model opční 1 (ME)'!AK52*('ME Index'!AO10/'ME Index'!$E10)*'Model opční 1 (ME)'!$AP52,0)+IFERROR('Model opční 2 (MF)'!AK52*('MF Index'!AO10/'MF Index'!$E10)*'Model opční 2 (MF)'!$AP52,0)+Doplněk!AK52*Doplněk!$AN52</f>
        <v>0</v>
      </c>
      <c r="AL52" s="24">
        <f t="shared" si="62"/>
        <v>0</v>
      </c>
      <c r="AM52" s="149">
        <f t="shared" si="61"/>
        <v>0</v>
      </c>
    </row>
    <row r="53" spans="1:39" x14ac:dyDescent="0.3">
      <c r="A53" s="4">
        <f t="shared" si="60"/>
        <v>7</v>
      </c>
      <c r="B53" s="45" t="str">
        <f t="shared" si="60"/>
        <v>Mzdové náklady</v>
      </c>
      <c r="C53" s="64">
        <f t="shared" si="60"/>
        <v>7.1</v>
      </c>
      <c r="D53" s="455" t="str">
        <f t="shared" si="60"/>
        <v>Vlaková četa</v>
      </c>
      <c r="E53" s="107">
        <f>IFERROR('Model výchozí (MV)'!E53*('MV Index'!I11/'MV Index'!$E11)*'Model výchozí (MV)'!$AP53,0)+IFERROR('Model opční 1 (ME)'!E53*('ME Index'!I11/'ME Index'!$E11)*'Model opční 1 (ME)'!$AP53,0)+IFERROR('Model opční 2 (MF)'!E53*('MF Index'!I11/'MF Index'!$E11)*'Model opční 2 (MF)'!$AP53,0)+Doplněk!E53*Doplněk!$AN53</f>
        <v>0</v>
      </c>
      <c r="F53" s="107">
        <f>IFERROR('Model výchozí (MV)'!F53*('MV Index'!J11/'MV Index'!$E11)*'Model výchozí (MV)'!$AP53,0)+IFERROR('Model opční 1 (ME)'!F53*('ME Index'!J11/'ME Index'!$E11)*'Model opční 1 (ME)'!$AP53,0)+IFERROR('Model opční 2 (MF)'!F53*('MF Index'!J11/'MF Index'!$E11)*'Model opční 2 (MF)'!$AP53,0)+Doplněk!F53*Doplněk!$AN53</f>
        <v>0</v>
      </c>
      <c r="G53" s="107">
        <f>IFERROR('Model výchozí (MV)'!G53*('MV Index'!K11/'MV Index'!$E11)*'Model výchozí (MV)'!$AP53,0)+IFERROR('Model opční 1 (ME)'!G53*('ME Index'!K11/'ME Index'!$E11)*'Model opční 1 (ME)'!$AP53,0)+IFERROR('Model opční 2 (MF)'!G53*('MF Index'!K11/'MF Index'!$E11)*'Model opční 2 (MF)'!$AP53,0)+Doplněk!G53*Doplněk!$AN53</f>
        <v>0</v>
      </c>
      <c r="H53" s="107">
        <f>IFERROR('Model výchozí (MV)'!H53*('MV Index'!L11/'MV Index'!$E11)*'Model výchozí (MV)'!$AP53,0)+IFERROR('Model opční 1 (ME)'!H53*('ME Index'!L11/'ME Index'!$E11)*'Model opční 1 (ME)'!$AP53,0)+IFERROR('Model opční 2 (MF)'!H53*('MF Index'!L11/'MF Index'!$E11)*'Model opční 2 (MF)'!$AP53,0)+Doplněk!H53*Doplněk!$AN53</f>
        <v>0</v>
      </c>
      <c r="I53" s="107">
        <f>IFERROR('Model výchozí (MV)'!I53*('MV Index'!M11/'MV Index'!$E11)*'Model výchozí (MV)'!$AP53,0)+IFERROR('Model opční 1 (ME)'!I53*('ME Index'!M11/'ME Index'!$E11)*'Model opční 1 (ME)'!$AP53,0)+IFERROR('Model opční 2 (MF)'!I53*('MF Index'!M11/'MF Index'!$E11)*'Model opční 2 (MF)'!$AP53,0)+Doplněk!I53*Doplněk!$AN53</f>
        <v>0</v>
      </c>
      <c r="J53" s="107">
        <f>IFERROR('Model výchozí (MV)'!J53*('MV Index'!N11/'MV Index'!$E11)*'Model výchozí (MV)'!$AP53,0)+IFERROR('Model opční 1 (ME)'!J53*('ME Index'!N11/'ME Index'!$E11)*'Model opční 1 (ME)'!$AP53,0)+IFERROR('Model opční 2 (MF)'!J53*('MF Index'!N11/'MF Index'!$E11)*'Model opční 2 (MF)'!$AP53,0)+Doplněk!J53*Doplněk!$AN53</f>
        <v>0</v>
      </c>
      <c r="K53" s="107">
        <f>IFERROR('Model výchozí (MV)'!K53*('MV Index'!O11/'MV Index'!$E11)*'Model výchozí (MV)'!$AP53,0)+IFERROR('Model opční 1 (ME)'!K53*('ME Index'!O11/'ME Index'!$E11)*'Model opční 1 (ME)'!$AP53,0)+IFERROR('Model opční 2 (MF)'!K53*('MF Index'!O11/'MF Index'!$E11)*'Model opční 2 (MF)'!$AP53,0)+Doplněk!K53*Doplněk!$AN53</f>
        <v>0</v>
      </c>
      <c r="L53" s="107">
        <f>IFERROR('Model výchozí (MV)'!L53*('MV Index'!P11/'MV Index'!$E11)*'Model výchozí (MV)'!$AP53,0)+IFERROR('Model opční 1 (ME)'!L53*('ME Index'!P11/'ME Index'!$E11)*'Model opční 1 (ME)'!$AP53,0)+IFERROR('Model opční 2 (MF)'!L53*('MF Index'!P11/'MF Index'!$E11)*'Model opční 2 (MF)'!$AP53,0)+Doplněk!L53*Doplněk!$AN53</f>
        <v>0</v>
      </c>
      <c r="M53" s="107">
        <f>IFERROR('Model výchozí (MV)'!M53*('MV Index'!Q11/'MV Index'!$E11)*'Model výchozí (MV)'!$AP53,0)+IFERROR('Model opční 1 (ME)'!M53*('ME Index'!Q11/'ME Index'!$E11)*'Model opční 1 (ME)'!$AP53,0)+IFERROR('Model opční 2 (MF)'!M53*('MF Index'!Q11/'MF Index'!$E11)*'Model opční 2 (MF)'!$AP53,0)+Doplněk!M53*Doplněk!$AN53</f>
        <v>0</v>
      </c>
      <c r="N53" s="107">
        <f>IFERROR('Model výchozí (MV)'!N53*('MV Index'!R11/'MV Index'!$E11)*'Model výchozí (MV)'!$AP53,0)+IFERROR('Model opční 1 (ME)'!N53*('ME Index'!R11/'ME Index'!$E11)*'Model opční 1 (ME)'!$AP53,0)+IFERROR('Model opční 2 (MF)'!N53*('MF Index'!R11/'MF Index'!$E11)*'Model opční 2 (MF)'!$AP53,0)+Doplněk!N53*Doplněk!$AN53</f>
        <v>0</v>
      </c>
      <c r="O53" s="107">
        <f>IFERROR('Model výchozí (MV)'!O53*('MV Index'!S11/'MV Index'!$E11)*'Model výchozí (MV)'!$AP53,0)+IFERROR('Model opční 1 (ME)'!O53*('ME Index'!S11/'ME Index'!$E11)*'Model opční 1 (ME)'!$AP53,0)+IFERROR('Model opční 2 (MF)'!O53*('MF Index'!S11/'MF Index'!$E11)*'Model opční 2 (MF)'!$AP53,0)+Doplněk!O53*Doplněk!$AN53</f>
        <v>0</v>
      </c>
      <c r="P53" s="107">
        <f>IFERROR('Model výchozí (MV)'!P53*('MV Index'!T11/'MV Index'!$E11)*'Model výchozí (MV)'!$AP53,0)+IFERROR('Model opční 1 (ME)'!P53*('ME Index'!T11/'ME Index'!$E11)*'Model opční 1 (ME)'!$AP53,0)+IFERROR('Model opční 2 (MF)'!P53*('MF Index'!T11/'MF Index'!$E11)*'Model opční 2 (MF)'!$AP53,0)+Doplněk!P53*Doplněk!$AN53</f>
        <v>0</v>
      </c>
      <c r="Q53" s="107">
        <f>IFERROR('Model výchozí (MV)'!Q53*('MV Index'!U11/'MV Index'!$E11)*'Model výchozí (MV)'!$AP53,0)+IFERROR('Model opční 1 (ME)'!Q53*('ME Index'!U11/'ME Index'!$E11)*'Model opční 1 (ME)'!$AP53,0)+IFERROR('Model opční 2 (MF)'!Q53*('MF Index'!U11/'MF Index'!$E11)*'Model opční 2 (MF)'!$AP53,0)+Doplněk!Q53*Doplněk!$AN53</f>
        <v>0</v>
      </c>
      <c r="R53" s="107">
        <f>IFERROR('Model výchozí (MV)'!R53*('MV Index'!V11/'MV Index'!$E11)*'Model výchozí (MV)'!$AP53,0)+IFERROR('Model opční 1 (ME)'!R53*('ME Index'!V11/'ME Index'!$E11)*'Model opční 1 (ME)'!$AP53,0)+IFERROR('Model opční 2 (MF)'!R53*('MF Index'!V11/'MF Index'!$E11)*'Model opční 2 (MF)'!$AP53,0)+Doplněk!R53*Doplněk!$AN53</f>
        <v>0</v>
      </c>
      <c r="S53" s="107">
        <f>IFERROR('Model výchozí (MV)'!S53*('MV Index'!W11/'MV Index'!$E11)*'Model výchozí (MV)'!$AP53,0)+IFERROR('Model opční 1 (ME)'!S53*('ME Index'!W11/'ME Index'!$E11)*'Model opční 1 (ME)'!$AP53,0)+IFERROR('Model opční 2 (MF)'!S53*('MF Index'!W11/'MF Index'!$E11)*'Model opční 2 (MF)'!$AP53,0)+Doplněk!S53*Doplněk!$AN53</f>
        <v>0</v>
      </c>
      <c r="T53" s="107">
        <f>IFERROR('Model výchozí (MV)'!T53*('MV Index'!X11/'MV Index'!$E11)*'Model výchozí (MV)'!$AP53,0)+IFERROR('Model opční 1 (ME)'!T53*('ME Index'!X11/'ME Index'!$E11)*'Model opční 1 (ME)'!$AP53,0)+IFERROR('Model opční 2 (MF)'!T53*('MF Index'!X11/'MF Index'!$E11)*'Model opční 2 (MF)'!$AP53,0)+Doplněk!T53*Doplněk!$AN53</f>
        <v>0</v>
      </c>
      <c r="U53" s="107">
        <f>IFERROR('Model výchozí (MV)'!U53*('MV Index'!Y11/'MV Index'!$E11)*'Model výchozí (MV)'!$AP53,0)+IFERROR('Model opční 1 (ME)'!U53*('ME Index'!Y11/'ME Index'!$E11)*'Model opční 1 (ME)'!$AP53,0)+IFERROR('Model opční 2 (MF)'!U53*('MF Index'!Y11/'MF Index'!$E11)*'Model opční 2 (MF)'!$AP53,0)+Doplněk!U53*Doplněk!$AN53</f>
        <v>0</v>
      </c>
      <c r="V53" s="107">
        <f>IFERROR('Model výchozí (MV)'!V53*('MV Index'!Z11/'MV Index'!$E11)*'Model výchozí (MV)'!$AP53,0)+IFERROR('Model opční 1 (ME)'!V53*('ME Index'!Z11/'ME Index'!$E11)*'Model opční 1 (ME)'!$AP53,0)+IFERROR('Model opční 2 (MF)'!V53*('MF Index'!Z11/'MF Index'!$E11)*'Model opční 2 (MF)'!$AP53,0)+Doplněk!V53*Doplněk!$AN53</f>
        <v>0</v>
      </c>
      <c r="W53" s="107">
        <f>IFERROR('Model výchozí (MV)'!W53*('MV Index'!AA11/'MV Index'!$E11)*'Model výchozí (MV)'!$AP53,0)+IFERROR('Model opční 1 (ME)'!W53*('ME Index'!AA11/'ME Index'!$E11)*'Model opční 1 (ME)'!$AP53,0)+IFERROR('Model opční 2 (MF)'!W53*('MF Index'!AA11/'MF Index'!$E11)*'Model opční 2 (MF)'!$AP53,0)+Doplněk!W53*Doplněk!$AN53</f>
        <v>0</v>
      </c>
      <c r="X53" s="107">
        <f>IFERROR('Model výchozí (MV)'!X53*('MV Index'!AB11/'MV Index'!$E11)*'Model výchozí (MV)'!$AP53,0)+IFERROR('Model opční 1 (ME)'!X53*('ME Index'!AB11/'ME Index'!$E11)*'Model opční 1 (ME)'!$AP53,0)+IFERROR('Model opční 2 (MF)'!X53*('MF Index'!AB11/'MF Index'!$E11)*'Model opční 2 (MF)'!$AP53,0)+Doplněk!X53*Doplněk!$AN53</f>
        <v>0</v>
      </c>
      <c r="Y53" s="107">
        <f>IFERROR('Model výchozí (MV)'!Y53*('MV Index'!AC11/'MV Index'!$E11)*'Model výchozí (MV)'!$AP53,0)+IFERROR('Model opční 1 (ME)'!Y53*('ME Index'!AC11/'ME Index'!$E11)*'Model opční 1 (ME)'!$AP53,0)+IFERROR('Model opční 2 (MF)'!Y53*('MF Index'!AC11/'MF Index'!$E11)*'Model opční 2 (MF)'!$AP53,0)+Doplněk!Y53*Doplněk!$AN53</f>
        <v>0</v>
      </c>
      <c r="Z53" s="107">
        <f>IFERROR('Model výchozí (MV)'!Z53*('MV Index'!AD11/'MV Index'!$E11)*'Model výchozí (MV)'!$AP53,0)+IFERROR('Model opční 1 (ME)'!Z53*('ME Index'!AD11/'ME Index'!$E11)*'Model opční 1 (ME)'!$AP53,0)+IFERROR('Model opční 2 (MF)'!Z53*('MF Index'!AD11/'MF Index'!$E11)*'Model opční 2 (MF)'!$AP53,0)+Doplněk!Z53*Doplněk!$AN53</f>
        <v>0</v>
      </c>
      <c r="AA53" s="107">
        <f>IFERROR('Model výchozí (MV)'!AA53*('MV Index'!AE11/'MV Index'!$E11)*'Model výchozí (MV)'!$AP53,0)+IFERROR('Model opční 1 (ME)'!AA53*('ME Index'!AE11/'ME Index'!$E11)*'Model opční 1 (ME)'!$AP53,0)+IFERROR('Model opční 2 (MF)'!AA53*('MF Index'!AE11/'MF Index'!$E11)*'Model opční 2 (MF)'!$AP53,0)+Doplněk!AA53*Doplněk!$AN53</f>
        <v>0</v>
      </c>
      <c r="AB53" s="107">
        <f>IFERROR('Model výchozí (MV)'!AB53*('MV Index'!AF11/'MV Index'!$E11)*'Model výchozí (MV)'!$AP53,0)+IFERROR('Model opční 1 (ME)'!AB53*('ME Index'!AF11/'ME Index'!$E11)*'Model opční 1 (ME)'!$AP53,0)+IFERROR('Model opční 2 (MF)'!AB53*('MF Index'!AF11/'MF Index'!$E11)*'Model opční 2 (MF)'!$AP53,0)+Doplněk!AB53*Doplněk!$AN53</f>
        <v>0</v>
      </c>
      <c r="AC53" s="107">
        <f>IFERROR('Model výchozí (MV)'!AC53*('MV Index'!AG11/'MV Index'!$E11)*'Model výchozí (MV)'!$AP53,0)+IFERROR('Model opční 1 (ME)'!AC53*('ME Index'!AG11/'ME Index'!$E11)*'Model opční 1 (ME)'!$AP53,0)+IFERROR('Model opční 2 (MF)'!AC53*('MF Index'!AG11/'MF Index'!$E11)*'Model opční 2 (MF)'!$AP53,0)+Doplněk!AC53*Doplněk!$AN53</f>
        <v>0</v>
      </c>
      <c r="AD53" s="107">
        <f>IFERROR('Model výchozí (MV)'!AD53*('MV Index'!AH11/'MV Index'!$E11)*'Model výchozí (MV)'!$AP53,0)+IFERROR('Model opční 1 (ME)'!AD53*('ME Index'!AH11/'ME Index'!$E11)*'Model opční 1 (ME)'!$AP53,0)+IFERROR('Model opční 2 (MF)'!AD53*('MF Index'!AH11/'MF Index'!$E11)*'Model opční 2 (MF)'!$AP53,0)+Doplněk!AD53*Doplněk!$AN53</f>
        <v>0</v>
      </c>
      <c r="AE53" s="107">
        <f>IFERROR('Model výchozí (MV)'!AE53*('MV Index'!AI11/'MV Index'!$E11)*'Model výchozí (MV)'!$AP53,0)+IFERROR('Model opční 1 (ME)'!AE53*('ME Index'!AI11/'ME Index'!$E11)*'Model opční 1 (ME)'!$AP53,0)+IFERROR('Model opční 2 (MF)'!AE53*('MF Index'!AI11/'MF Index'!$E11)*'Model opční 2 (MF)'!$AP53,0)+Doplněk!AE53*Doplněk!$AN53</f>
        <v>0</v>
      </c>
      <c r="AF53" s="107">
        <f>IFERROR('Model výchozí (MV)'!AF53*('MV Index'!AJ11/'MV Index'!$E11)*'Model výchozí (MV)'!$AP53,0)+IFERROR('Model opční 1 (ME)'!AF53*('ME Index'!AJ11/'ME Index'!$E11)*'Model opční 1 (ME)'!$AP53,0)+IFERROR('Model opční 2 (MF)'!AF53*('MF Index'!AJ11/'MF Index'!$E11)*'Model opční 2 (MF)'!$AP53,0)+Doplněk!AF53*Doplněk!$AN53</f>
        <v>0</v>
      </c>
      <c r="AG53" s="107">
        <f>IFERROR('Model výchozí (MV)'!AG53*('MV Index'!AK11/'MV Index'!$E11)*'Model výchozí (MV)'!$AP53,0)+IFERROR('Model opční 1 (ME)'!AG53*('ME Index'!AK11/'ME Index'!$E11)*'Model opční 1 (ME)'!$AP53,0)+IFERROR('Model opční 2 (MF)'!AG53*('MF Index'!AK11/'MF Index'!$E11)*'Model opční 2 (MF)'!$AP53,0)+Doplněk!AG53*Doplněk!$AN53</f>
        <v>0</v>
      </c>
      <c r="AH53" s="107">
        <f>IFERROR('Model výchozí (MV)'!AH53*('MV Index'!AL11/'MV Index'!$E11)*'Model výchozí (MV)'!$AP53,0)+IFERROR('Model opční 1 (ME)'!AH53*('ME Index'!AL11/'ME Index'!$E11)*'Model opční 1 (ME)'!$AP53,0)+IFERROR('Model opční 2 (MF)'!AH53*('MF Index'!AL11/'MF Index'!$E11)*'Model opční 2 (MF)'!$AP53,0)+Doplněk!AH53*Doplněk!$AN53</f>
        <v>0</v>
      </c>
      <c r="AI53" s="107">
        <f>IFERROR('Model výchozí (MV)'!AI53*('MV Index'!AM11/'MV Index'!$E11)*'Model výchozí (MV)'!$AP53,0)+IFERROR('Model opční 1 (ME)'!AI53*('ME Index'!AM11/'ME Index'!$E11)*'Model opční 1 (ME)'!$AP53,0)+IFERROR('Model opční 2 (MF)'!AI53*('MF Index'!AM11/'MF Index'!$E11)*'Model opční 2 (MF)'!$AP53,0)+Doplněk!AI53*Doplněk!$AN53</f>
        <v>0</v>
      </c>
      <c r="AJ53" s="107">
        <f>IFERROR('Model výchozí (MV)'!AJ53*('MV Index'!AN11/'MV Index'!$E11)*'Model výchozí (MV)'!$AP53,0)+IFERROR('Model opční 1 (ME)'!AJ53*('ME Index'!AN11/'ME Index'!$E11)*'Model opční 1 (ME)'!$AP53,0)+IFERROR('Model opční 2 (MF)'!AJ53*('MF Index'!AN11/'MF Index'!$E11)*'Model opční 2 (MF)'!$AP53,0)+Doplněk!AJ53*Doplněk!$AN53</f>
        <v>0</v>
      </c>
      <c r="AK53" s="107">
        <f>IFERROR('Model výchozí (MV)'!AK53*('MV Index'!AO11/'MV Index'!$E11)*'Model výchozí (MV)'!$AP53,0)+IFERROR('Model opční 1 (ME)'!AK53*('ME Index'!AO11/'ME Index'!$E11)*'Model opční 1 (ME)'!$AP53,0)+IFERROR('Model opční 2 (MF)'!AK53*('MF Index'!AO11/'MF Index'!$E11)*'Model opční 2 (MF)'!$AP53,0)+Doplněk!AK53*Doplněk!$AN53</f>
        <v>0</v>
      </c>
      <c r="AL53" s="24">
        <f t="shared" si="62"/>
        <v>0</v>
      </c>
      <c r="AM53" s="149">
        <f t="shared" si="61"/>
        <v>0</v>
      </c>
    </row>
    <row r="54" spans="1:39" x14ac:dyDescent="0.3">
      <c r="A54" s="4" t="str">
        <f t="shared" si="60"/>
        <v/>
      </c>
      <c r="B54" s="45" t="str">
        <f t="shared" si="60"/>
        <v/>
      </c>
      <c r="C54" s="456" t="str">
        <f t="shared" si="60"/>
        <v>7.2</v>
      </c>
      <c r="D54" s="455" t="str">
        <f t="shared" si="60"/>
        <v>Strojvedoucí</v>
      </c>
      <c r="E54" s="107">
        <f>IFERROR('Model výchozí (MV)'!E54*('MV Index'!I12/'MV Index'!$E12)*'Model výchozí (MV)'!$AP54,0)+IFERROR('Model opční 1 (ME)'!E54*('ME Index'!I12/'ME Index'!$E12)*'Model opční 1 (ME)'!$AP54,0)+IFERROR('Model opční 2 (MF)'!E54*('MF Index'!I12/'MF Index'!$E12)*'Model opční 2 (MF)'!$AP54,0)+Doplněk!E54*Doplněk!$AN54</f>
        <v>0</v>
      </c>
      <c r="F54" s="107">
        <f>IFERROR('Model výchozí (MV)'!F54*('MV Index'!J12/'MV Index'!$E12)*'Model výchozí (MV)'!$AP54,0)+IFERROR('Model opční 1 (ME)'!F54*('ME Index'!J12/'ME Index'!$E12)*'Model opční 1 (ME)'!$AP54,0)+IFERROR('Model opční 2 (MF)'!F54*('MF Index'!J12/'MF Index'!$E12)*'Model opční 2 (MF)'!$AP54,0)+Doplněk!F54*Doplněk!$AN54</f>
        <v>0</v>
      </c>
      <c r="G54" s="107">
        <f>IFERROR('Model výchozí (MV)'!G54*('MV Index'!K12/'MV Index'!$E12)*'Model výchozí (MV)'!$AP54,0)+IFERROR('Model opční 1 (ME)'!G54*('ME Index'!K12/'ME Index'!$E12)*'Model opční 1 (ME)'!$AP54,0)+IFERROR('Model opční 2 (MF)'!G54*('MF Index'!K12/'MF Index'!$E12)*'Model opční 2 (MF)'!$AP54,0)+Doplněk!G54*Doplněk!$AN54</f>
        <v>0</v>
      </c>
      <c r="H54" s="107">
        <f>IFERROR('Model výchozí (MV)'!H54*('MV Index'!L12/'MV Index'!$E12)*'Model výchozí (MV)'!$AP54,0)+IFERROR('Model opční 1 (ME)'!H54*('ME Index'!L12/'ME Index'!$E12)*'Model opční 1 (ME)'!$AP54,0)+IFERROR('Model opční 2 (MF)'!H54*('MF Index'!L12/'MF Index'!$E12)*'Model opční 2 (MF)'!$AP54,0)+Doplněk!H54*Doplněk!$AN54</f>
        <v>0</v>
      </c>
      <c r="I54" s="107">
        <f>IFERROR('Model výchozí (MV)'!I54*('MV Index'!M12/'MV Index'!$E12)*'Model výchozí (MV)'!$AP54,0)+IFERROR('Model opční 1 (ME)'!I54*('ME Index'!M12/'ME Index'!$E12)*'Model opční 1 (ME)'!$AP54,0)+IFERROR('Model opční 2 (MF)'!I54*('MF Index'!M12/'MF Index'!$E12)*'Model opční 2 (MF)'!$AP54,0)+Doplněk!I54*Doplněk!$AN54</f>
        <v>0</v>
      </c>
      <c r="J54" s="107">
        <f>IFERROR('Model výchozí (MV)'!J54*('MV Index'!N12/'MV Index'!$E12)*'Model výchozí (MV)'!$AP54,0)+IFERROR('Model opční 1 (ME)'!J54*('ME Index'!N12/'ME Index'!$E12)*'Model opční 1 (ME)'!$AP54,0)+IFERROR('Model opční 2 (MF)'!J54*('MF Index'!N12/'MF Index'!$E12)*'Model opční 2 (MF)'!$AP54,0)+Doplněk!J54*Doplněk!$AN54</f>
        <v>0</v>
      </c>
      <c r="K54" s="107">
        <f>IFERROR('Model výchozí (MV)'!K54*('MV Index'!O12/'MV Index'!$E12)*'Model výchozí (MV)'!$AP54,0)+IFERROR('Model opční 1 (ME)'!K54*('ME Index'!O12/'ME Index'!$E12)*'Model opční 1 (ME)'!$AP54,0)+IFERROR('Model opční 2 (MF)'!K54*('MF Index'!O12/'MF Index'!$E12)*'Model opční 2 (MF)'!$AP54,0)+Doplněk!K54*Doplněk!$AN54</f>
        <v>0</v>
      </c>
      <c r="L54" s="107">
        <f>IFERROR('Model výchozí (MV)'!L54*('MV Index'!P12/'MV Index'!$E12)*'Model výchozí (MV)'!$AP54,0)+IFERROR('Model opční 1 (ME)'!L54*('ME Index'!P12/'ME Index'!$E12)*'Model opční 1 (ME)'!$AP54,0)+IFERROR('Model opční 2 (MF)'!L54*('MF Index'!P12/'MF Index'!$E12)*'Model opční 2 (MF)'!$AP54,0)+Doplněk!L54*Doplněk!$AN54</f>
        <v>0</v>
      </c>
      <c r="M54" s="107">
        <f>IFERROR('Model výchozí (MV)'!M54*('MV Index'!Q12/'MV Index'!$E12)*'Model výchozí (MV)'!$AP54,0)+IFERROR('Model opční 1 (ME)'!M54*('ME Index'!Q12/'ME Index'!$E12)*'Model opční 1 (ME)'!$AP54,0)+IFERROR('Model opční 2 (MF)'!M54*('MF Index'!Q12/'MF Index'!$E12)*'Model opční 2 (MF)'!$AP54,0)+Doplněk!M54*Doplněk!$AN54</f>
        <v>0</v>
      </c>
      <c r="N54" s="107">
        <f>IFERROR('Model výchozí (MV)'!N54*('MV Index'!R12/'MV Index'!$E12)*'Model výchozí (MV)'!$AP54,0)+IFERROR('Model opční 1 (ME)'!N54*('ME Index'!R12/'ME Index'!$E12)*'Model opční 1 (ME)'!$AP54,0)+IFERROR('Model opční 2 (MF)'!N54*('MF Index'!R12/'MF Index'!$E12)*'Model opční 2 (MF)'!$AP54,0)+Doplněk!N54*Doplněk!$AN54</f>
        <v>0</v>
      </c>
      <c r="O54" s="107">
        <f>IFERROR('Model výchozí (MV)'!O54*('MV Index'!S12/'MV Index'!$E12)*'Model výchozí (MV)'!$AP54,0)+IFERROR('Model opční 1 (ME)'!O54*('ME Index'!S12/'ME Index'!$E12)*'Model opční 1 (ME)'!$AP54,0)+IFERROR('Model opční 2 (MF)'!O54*('MF Index'!S12/'MF Index'!$E12)*'Model opční 2 (MF)'!$AP54,0)+Doplněk!O54*Doplněk!$AN54</f>
        <v>0</v>
      </c>
      <c r="P54" s="107">
        <f>IFERROR('Model výchozí (MV)'!P54*('MV Index'!T12/'MV Index'!$E12)*'Model výchozí (MV)'!$AP54,0)+IFERROR('Model opční 1 (ME)'!P54*('ME Index'!T12/'ME Index'!$E12)*'Model opční 1 (ME)'!$AP54,0)+IFERROR('Model opční 2 (MF)'!P54*('MF Index'!T12/'MF Index'!$E12)*'Model opční 2 (MF)'!$AP54,0)+Doplněk!P54*Doplněk!$AN54</f>
        <v>0</v>
      </c>
      <c r="Q54" s="107">
        <f>IFERROR('Model výchozí (MV)'!Q54*('MV Index'!U12/'MV Index'!$E12)*'Model výchozí (MV)'!$AP54,0)+IFERROR('Model opční 1 (ME)'!Q54*('ME Index'!U12/'ME Index'!$E12)*'Model opční 1 (ME)'!$AP54,0)+IFERROR('Model opční 2 (MF)'!Q54*('MF Index'!U12/'MF Index'!$E12)*'Model opční 2 (MF)'!$AP54,0)+Doplněk!Q54*Doplněk!$AN54</f>
        <v>0</v>
      </c>
      <c r="R54" s="107">
        <f>IFERROR('Model výchozí (MV)'!R54*('MV Index'!V12/'MV Index'!$E12)*'Model výchozí (MV)'!$AP54,0)+IFERROR('Model opční 1 (ME)'!R54*('ME Index'!V12/'ME Index'!$E12)*'Model opční 1 (ME)'!$AP54,0)+IFERROR('Model opční 2 (MF)'!R54*('MF Index'!V12/'MF Index'!$E12)*'Model opční 2 (MF)'!$AP54,0)+Doplněk!R54*Doplněk!$AN54</f>
        <v>0</v>
      </c>
      <c r="S54" s="107">
        <f>IFERROR('Model výchozí (MV)'!S54*('MV Index'!W12/'MV Index'!$E12)*'Model výchozí (MV)'!$AP54,0)+IFERROR('Model opční 1 (ME)'!S54*('ME Index'!W12/'ME Index'!$E12)*'Model opční 1 (ME)'!$AP54,0)+IFERROR('Model opční 2 (MF)'!S54*('MF Index'!W12/'MF Index'!$E12)*'Model opční 2 (MF)'!$AP54,0)+Doplněk!S54*Doplněk!$AN54</f>
        <v>0</v>
      </c>
      <c r="T54" s="107">
        <f>IFERROR('Model výchozí (MV)'!T54*('MV Index'!X12/'MV Index'!$E12)*'Model výchozí (MV)'!$AP54,0)+IFERROR('Model opční 1 (ME)'!T54*('ME Index'!X12/'ME Index'!$E12)*'Model opční 1 (ME)'!$AP54,0)+IFERROR('Model opční 2 (MF)'!T54*('MF Index'!X12/'MF Index'!$E12)*'Model opční 2 (MF)'!$AP54,0)+Doplněk!T54*Doplněk!$AN54</f>
        <v>0</v>
      </c>
      <c r="U54" s="107">
        <f>IFERROR('Model výchozí (MV)'!U54*('MV Index'!Y12/'MV Index'!$E12)*'Model výchozí (MV)'!$AP54,0)+IFERROR('Model opční 1 (ME)'!U54*('ME Index'!Y12/'ME Index'!$E12)*'Model opční 1 (ME)'!$AP54,0)+IFERROR('Model opční 2 (MF)'!U54*('MF Index'!Y12/'MF Index'!$E12)*'Model opční 2 (MF)'!$AP54,0)+Doplněk!U54*Doplněk!$AN54</f>
        <v>0</v>
      </c>
      <c r="V54" s="107">
        <f>IFERROR('Model výchozí (MV)'!V54*('MV Index'!Z12/'MV Index'!$E12)*'Model výchozí (MV)'!$AP54,0)+IFERROR('Model opční 1 (ME)'!V54*('ME Index'!Z12/'ME Index'!$E12)*'Model opční 1 (ME)'!$AP54,0)+IFERROR('Model opční 2 (MF)'!V54*('MF Index'!Z12/'MF Index'!$E12)*'Model opční 2 (MF)'!$AP54,0)+Doplněk!V54*Doplněk!$AN54</f>
        <v>0</v>
      </c>
      <c r="W54" s="107">
        <f>IFERROR('Model výchozí (MV)'!W54*('MV Index'!AA12/'MV Index'!$E12)*'Model výchozí (MV)'!$AP54,0)+IFERROR('Model opční 1 (ME)'!W54*('ME Index'!AA12/'ME Index'!$E12)*'Model opční 1 (ME)'!$AP54,0)+IFERROR('Model opční 2 (MF)'!W54*('MF Index'!AA12/'MF Index'!$E12)*'Model opční 2 (MF)'!$AP54,0)+Doplněk!W54*Doplněk!$AN54</f>
        <v>0</v>
      </c>
      <c r="X54" s="107">
        <f>IFERROR('Model výchozí (MV)'!X54*('MV Index'!AB12/'MV Index'!$E12)*'Model výchozí (MV)'!$AP54,0)+IFERROR('Model opční 1 (ME)'!X54*('ME Index'!AB12/'ME Index'!$E12)*'Model opční 1 (ME)'!$AP54,0)+IFERROR('Model opční 2 (MF)'!X54*('MF Index'!AB12/'MF Index'!$E12)*'Model opční 2 (MF)'!$AP54,0)+Doplněk!X54*Doplněk!$AN54</f>
        <v>0</v>
      </c>
      <c r="Y54" s="107">
        <f>IFERROR('Model výchozí (MV)'!Y54*('MV Index'!AC12/'MV Index'!$E12)*'Model výchozí (MV)'!$AP54,0)+IFERROR('Model opční 1 (ME)'!Y54*('ME Index'!AC12/'ME Index'!$E12)*'Model opční 1 (ME)'!$AP54,0)+IFERROR('Model opční 2 (MF)'!Y54*('MF Index'!AC12/'MF Index'!$E12)*'Model opční 2 (MF)'!$AP54,0)+Doplněk!Y54*Doplněk!$AN54</f>
        <v>0</v>
      </c>
      <c r="Z54" s="107">
        <f>IFERROR('Model výchozí (MV)'!Z54*('MV Index'!AD12/'MV Index'!$E12)*'Model výchozí (MV)'!$AP54,0)+IFERROR('Model opční 1 (ME)'!Z54*('ME Index'!AD12/'ME Index'!$E12)*'Model opční 1 (ME)'!$AP54,0)+IFERROR('Model opční 2 (MF)'!Z54*('MF Index'!AD12/'MF Index'!$E12)*'Model opční 2 (MF)'!$AP54,0)+Doplněk!Z54*Doplněk!$AN54</f>
        <v>0</v>
      </c>
      <c r="AA54" s="107">
        <f>IFERROR('Model výchozí (MV)'!AA54*('MV Index'!AE12/'MV Index'!$E12)*'Model výchozí (MV)'!$AP54,0)+IFERROR('Model opční 1 (ME)'!AA54*('ME Index'!AE12/'ME Index'!$E12)*'Model opční 1 (ME)'!$AP54,0)+IFERROR('Model opční 2 (MF)'!AA54*('MF Index'!AE12/'MF Index'!$E12)*'Model opční 2 (MF)'!$AP54,0)+Doplněk!AA54*Doplněk!$AN54</f>
        <v>0</v>
      </c>
      <c r="AB54" s="107">
        <f>IFERROR('Model výchozí (MV)'!AB54*('MV Index'!AF12/'MV Index'!$E12)*'Model výchozí (MV)'!$AP54,0)+IFERROR('Model opční 1 (ME)'!AB54*('ME Index'!AF12/'ME Index'!$E12)*'Model opční 1 (ME)'!$AP54,0)+IFERROR('Model opční 2 (MF)'!AB54*('MF Index'!AF12/'MF Index'!$E12)*'Model opční 2 (MF)'!$AP54,0)+Doplněk!AB54*Doplněk!$AN54</f>
        <v>0</v>
      </c>
      <c r="AC54" s="107">
        <f>IFERROR('Model výchozí (MV)'!AC54*('MV Index'!AG12/'MV Index'!$E12)*'Model výchozí (MV)'!$AP54,0)+IFERROR('Model opční 1 (ME)'!AC54*('ME Index'!AG12/'ME Index'!$E12)*'Model opční 1 (ME)'!$AP54,0)+IFERROR('Model opční 2 (MF)'!AC54*('MF Index'!AG12/'MF Index'!$E12)*'Model opční 2 (MF)'!$AP54,0)+Doplněk!AC54*Doplněk!$AN54</f>
        <v>0</v>
      </c>
      <c r="AD54" s="107">
        <f>IFERROR('Model výchozí (MV)'!AD54*('MV Index'!AH12/'MV Index'!$E12)*'Model výchozí (MV)'!$AP54,0)+IFERROR('Model opční 1 (ME)'!AD54*('ME Index'!AH12/'ME Index'!$E12)*'Model opční 1 (ME)'!$AP54,0)+IFERROR('Model opční 2 (MF)'!AD54*('MF Index'!AH12/'MF Index'!$E12)*'Model opční 2 (MF)'!$AP54,0)+Doplněk!AD54*Doplněk!$AN54</f>
        <v>0</v>
      </c>
      <c r="AE54" s="107">
        <f>IFERROR('Model výchozí (MV)'!AE54*('MV Index'!AI12/'MV Index'!$E12)*'Model výchozí (MV)'!$AP54,0)+IFERROR('Model opční 1 (ME)'!AE54*('ME Index'!AI12/'ME Index'!$E12)*'Model opční 1 (ME)'!$AP54,0)+IFERROR('Model opční 2 (MF)'!AE54*('MF Index'!AI12/'MF Index'!$E12)*'Model opční 2 (MF)'!$AP54,0)+Doplněk!AE54*Doplněk!$AN54</f>
        <v>0</v>
      </c>
      <c r="AF54" s="107">
        <f>IFERROR('Model výchozí (MV)'!AF54*('MV Index'!AJ12/'MV Index'!$E12)*'Model výchozí (MV)'!$AP54,0)+IFERROR('Model opční 1 (ME)'!AF54*('ME Index'!AJ12/'ME Index'!$E12)*'Model opční 1 (ME)'!$AP54,0)+IFERROR('Model opční 2 (MF)'!AF54*('MF Index'!AJ12/'MF Index'!$E12)*'Model opční 2 (MF)'!$AP54,0)+Doplněk!AF54*Doplněk!$AN54</f>
        <v>0</v>
      </c>
      <c r="AG54" s="107">
        <f>IFERROR('Model výchozí (MV)'!AG54*('MV Index'!AK12/'MV Index'!$E12)*'Model výchozí (MV)'!$AP54,0)+IFERROR('Model opční 1 (ME)'!AG54*('ME Index'!AK12/'ME Index'!$E12)*'Model opční 1 (ME)'!$AP54,0)+IFERROR('Model opční 2 (MF)'!AG54*('MF Index'!AK12/'MF Index'!$E12)*'Model opční 2 (MF)'!$AP54,0)+Doplněk!AG54*Doplněk!$AN54</f>
        <v>0</v>
      </c>
      <c r="AH54" s="107">
        <f>IFERROR('Model výchozí (MV)'!AH54*('MV Index'!AL12/'MV Index'!$E12)*'Model výchozí (MV)'!$AP54,0)+IFERROR('Model opční 1 (ME)'!AH54*('ME Index'!AL12/'ME Index'!$E12)*'Model opční 1 (ME)'!$AP54,0)+IFERROR('Model opční 2 (MF)'!AH54*('MF Index'!AL12/'MF Index'!$E12)*'Model opční 2 (MF)'!$AP54,0)+Doplněk!AH54*Doplněk!$AN54</f>
        <v>0</v>
      </c>
      <c r="AI54" s="107">
        <f>IFERROR('Model výchozí (MV)'!AI54*('MV Index'!AM12/'MV Index'!$E12)*'Model výchozí (MV)'!$AP54,0)+IFERROR('Model opční 1 (ME)'!AI54*('ME Index'!AM12/'ME Index'!$E12)*'Model opční 1 (ME)'!$AP54,0)+IFERROR('Model opční 2 (MF)'!AI54*('MF Index'!AM12/'MF Index'!$E12)*'Model opční 2 (MF)'!$AP54,0)+Doplněk!AI54*Doplněk!$AN54</f>
        <v>0</v>
      </c>
      <c r="AJ54" s="107">
        <f>IFERROR('Model výchozí (MV)'!AJ54*('MV Index'!AN12/'MV Index'!$E12)*'Model výchozí (MV)'!$AP54,0)+IFERROR('Model opční 1 (ME)'!AJ54*('ME Index'!AN12/'ME Index'!$E12)*'Model opční 1 (ME)'!$AP54,0)+IFERROR('Model opční 2 (MF)'!AJ54*('MF Index'!AN12/'MF Index'!$E12)*'Model opční 2 (MF)'!$AP54,0)+Doplněk!AJ54*Doplněk!$AN54</f>
        <v>0</v>
      </c>
      <c r="AK54" s="107">
        <f>IFERROR('Model výchozí (MV)'!AK54*('MV Index'!AO12/'MV Index'!$E12)*'Model výchozí (MV)'!$AP54,0)+IFERROR('Model opční 1 (ME)'!AK54*('ME Index'!AO12/'ME Index'!$E12)*'Model opční 1 (ME)'!$AP54,0)+IFERROR('Model opční 2 (MF)'!AK54*('MF Index'!AO12/'MF Index'!$E12)*'Model opční 2 (MF)'!$AP54,0)+Doplněk!AK54*Doplněk!$AN54</f>
        <v>0</v>
      </c>
      <c r="AL54" s="24">
        <f t="shared" si="62"/>
        <v>0</v>
      </c>
      <c r="AM54" s="149">
        <f t="shared" si="61"/>
        <v>0</v>
      </c>
    </row>
    <row r="55" spans="1:39" x14ac:dyDescent="0.3">
      <c r="A55" s="4" t="str">
        <f t="shared" si="60"/>
        <v/>
      </c>
      <c r="B55" s="45" t="str">
        <f t="shared" si="60"/>
        <v/>
      </c>
      <c r="C55" s="456" t="str">
        <f t="shared" si="60"/>
        <v>7.3</v>
      </c>
      <c r="D55" s="455" t="str">
        <f t="shared" si="60"/>
        <v>Pokladní</v>
      </c>
      <c r="E55" s="107">
        <f>IFERROR('Model výchozí (MV)'!E55*('MV Index'!I13/'MV Index'!$E13)*'Model výchozí (MV)'!$AP55,0)+IFERROR('Model opční 1 (ME)'!E55*('ME Index'!I13/'ME Index'!$E13)*'Model opční 1 (ME)'!$AP55,0)+IFERROR('Model opční 2 (MF)'!E55*('MF Index'!I13/'MF Index'!$E13)*'Model opční 2 (MF)'!$AP55,0)+Doplněk!E55*Doplněk!$AN55</f>
        <v>0</v>
      </c>
      <c r="F55" s="107">
        <f>IFERROR('Model výchozí (MV)'!F55*('MV Index'!J13/'MV Index'!$E13)*'Model výchozí (MV)'!$AP55,0)+IFERROR('Model opční 1 (ME)'!F55*('ME Index'!J13/'ME Index'!$E13)*'Model opční 1 (ME)'!$AP55,0)+IFERROR('Model opční 2 (MF)'!F55*('MF Index'!J13/'MF Index'!$E13)*'Model opční 2 (MF)'!$AP55,0)+Doplněk!F55*Doplněk!$AN55</f>
        <v>0</v>
      </c>
      <c r="G55" s="107">
        <f>IFERROR('Model výchozí (MV)'!G55*('MV Index'!K13/'MV Index'!$E13)*'Model výchozí (MV)'!$AP55,0)+IFERROR('Model opční 1 (ME)'!G55*('ME Index'!K13/'ME Index'!$E13)*'Model opční 1 (ME)'!$AP55,0)+IFERROR('Model opční 2 (MF)'!G55*('MF Index'!K13/'MF Index'!$E13)*'Model opční 2 (MF)'!$AP55,0)+Doplněk!G55*Doplněk!$AN55</f>
        <v>0</v>
      </c>
      <c r="H55" s="107">
        <f>IFERROR('Model výchozí (MV)'!H55*('MV Index'!L13/'MV Index'!$E13)*'Model výchozí (MV)'!$AP55,0)+IFERROR('Model opční 1 (ME)'!H55*('ME Index'!L13/'ME Index'!$E13)*'Model opční 1 (ME)'!$AP55,0)+IFERROR('Model opční 2 (MF)'!H55*('MF Index'!L13/'MF Index'!$E13)*'Model opční 2 (MF)'!$AP55,0)+Doplněk!H55*Doplněk!$AN55</f>
        <v>0</v>
      </c>
      <c r="I55" s="107">
        <f>IFERROR('Model výchozí (MV)'!I55*('MV Index'!M13/'MV Index'!$E13)*'Model výchozí (MV)'!$AP55,0)+IFERROR('Model opční 1 (ME)'!I55*('ME Index'!M13/'ME Index'!$E13)*'Model opční 1 (ME)'!$AP55,0)+IFERROR('Model opční 2 (MF)'!I55*('MF Index'!M13/'MF Index'!$E13)*'Model opční 2 (MF)'!$AP55,0)+Doplněk!I55*Doplněk!$AN55</f>
        <v>0</v>
      </c>
      <c r="J55" s="107">
        <f>IFERROR('Model výchozí (MV)'!J55*('MV Index'!N13/'MV Index'!$E13)*'Model výchozí (MV)'!$AP55,0)+IFERROR('Model opční 1 (ME)'!J55*('ME Index'!N13/'ME Index'!$E13)*'Model opční 1 (ME)'!$AP55,0)+IFERROR('Model opční 2 (MF)'!J55*('MF Index'!N13/'MF Index'!$E13)*'Model opční 2 (MF)'!$AP55,0)+Doplněk!J55*Doplněk!$AN55</f>
        <v>0</v>
      </c>
      <c r="K55" s="107">
        <f>IFERROR('Model výchozí (MV)'!K55*('MV Index'!O13/'MV Index'!$E13)*'Model výchozí (MV)'!$AP55,0)+IFERROR('Model opční 1 (ME)'!K55*('ME Index'!O13/'ME Index'!$E13)*'Model opční 1 (ME)'!$AP55,0)+IFERROR('Model opční 2 (MF)'!K55*('MF Index'!O13/'MF Index'!$E13)*'Model opční 2 (MF)'!$AP55,0)+Doplněk!K55*Doplněk!$AN55</f>
        <v>0</v>
      </c>
      <c r="L55" s="107">
        <f>IFERROR('Model výchozí (MV)'!L55*('MV Index'!P13/'MV Index'!$E13)*'Model výchozí (MV)'!$AP55,0)+IFERROR('Model opční 1 (ME)'!L55*('ME Index'!P13/'ME Index'!$E13)*'Model opční 1 (ME)'!$AP55,0)+IFERROR('Model opční 2 (MF)'!L55*('MF Index'!P13/'MF Index'!$E13)*'Model opční 2 (MF)'!$AP55,0)+Doplněk!L55*Doplněk!$AN55</f>
        <v>0</v>
      </c>
      <c r="M55" s="107">
        <f>IFERROR('Model výchozí (MV)'!M55*('MV Index'!Q13/'MV Index'!$E13)*'Model výchozí (MV)'!$AP55,0)+IFERROR('Model opční 1 (ME)'!M55*('ME Index'!Q13/'ME Index'!$E13)*'Model opční 1 (ME)'!$AP55,0)+IFERROR('Model opční 2 (MF)'!M55*('MF Index'!Q13/'MF Index'!$E13)*'Model opční 2 (MF)'!$AP55,0)+Doplněk!M55*Doplněk!$AN55</f>
        <v>0</v>
      </c>
      <c r="N55" s="107">
        <f>IFERROR('Model výchozí (MV)'!N55*('MV Index'!R13/'MV Index'!$E13)*'Model výchozí (MV)'!$AP55,0)+IFERROR('Model opční 1 (ME)'!N55*('ME Index'!R13/'ME Index'!$E13)*'Model opční 1 (ME)'!$AP55,0)+IFERROR('Model opční 2 (MF)'!N55*('MF Index'!R13/'MF Index'!$E13)*'Model opční 2 (MF)'!$AP55,0)+Doplněk!N55*Doplněk!$AN55</f>
        <v>0</v>
      </c>
      <c r="O55" s="107">
        <f>IFERROR('Model výchozí (MV)'!O55*('MV Index'!S13/'MV Index'!$E13)*'Model výchozí (MV)'!$AP55,0)+IFERROR('Model opční 1 (ME)'!O55*('ME Index'!S13/'ME Index'!$E13)*'Model opční 1 (ME)'!$AP55,0)+IFERROR('Model opční 2 (MF)'!O55*('MF Index'!S13/'MF Index'!$E13)*'Model opční 2 (MF)'!$AP55,0)+Doplněk!O55*Doplněk!$AN55</f>
        <v>0</v>
      </c>
      <c r="P55" s="107">
        <f>IFERROR('Model výchozí (MV)'!P55*('MV Index'!T13/'MV Index'!$E13)*'Model výchozí (MV)'!$AP55,0)+IFERROR('Model opční 1 (ME)'!P55*('ME Index'!T13/'ME Index'!$E13)*'Model opční 1 (ME)'!$AP55,0)+IFERROR('Model opční 2 (MF)'!P55*('MF Index'!T13/'MF Index'!$E13)*'Model opční 2 (MF)'!$AP55,0)+Doplněk!P55*Doplněk!$AN55</f>
        <v>0</v>
      </c>
      <c r="Q55" s="107">
        <f>IFERROR('Model výchozí (MV)'!Q55*('MV Index'!U13/'MV Index'!$E13)*'Model výchozí (MV)'!$AP55,0)+IFERROR('Model opční 1 (ME)'!Q55*('ME Index'!U13/'ME Index'!$E13)*'Model opční 1 (ME)'!$AP55,0)+IFERROR('Model opční 2 (MF)'!Q55*('MF Index'!U13/'MF Index'!$E13)*'Model opční 2 (MF)'!$AP55,0)+Doplněk!Q55*Doplněk!$AN55</f>
        <v>0</v>
      </c>
      <c r="R55" s="107">
        <f>IFERROR('Model výchozí (MV)'!R55*('MV Index'!V13/'MV Index'!$E13)*'Model výchozí (MV)'!$AP55,0)+IFERROR('Model opční 1 (ME)'!R55*('ME Index'!V13/'ME Index'!$E13)*'Model opční 1 (ME)'!$AP55,0)+IFERROR('Model opční 2 (MF)'!R55*('MF Index'!V13/'MF Index'!$E13)*'Model opční 2 (MF)'!$AP55,0)+Doplněk!R55*Doplněk!$AN55</f>
        <v>0</v>
      </c>
      <c r="S55" s="107">
        <f>IFERROR('Model výchozí (MV)'!S55*('MV Index'!W13/'MV Index'!$E13)*'Model výchozí (MV)'!$AP55,0)+IFERROR('Model opční 1 (ME)'!S55*('ME Index'!W13/'ME Index'!$E13)*'Model opční 1 (ME)'!$AP55,0)+IFERROR('Model opční 2 (MF)'!S55*('MF Index'!W13/'MF Index'!$E13)*'Model opční 2 (MF)'!$AP55,0)+Doplněk!S55*Doplněk!$AN55</f>
        <v>0</v>
      </c>
      <c r="T55" s="107">
        <f>IFERROR('Model výchozí (MV)'!T55*('MV Index'!X13/'MV Index'!$E13)*'Model výchozí (MV)'!$AP55,0)+IFERROR('Model opční 1 (ME)'!T55*('ME Index'!X13/'ME Index'!$E13)*'Model opční 1 (ME)'!$AP55,0)+IFERROR('Model opční 2 (MF)'!T55*('MF Index'!X13/'MF Index'!$E13)*'Model opční 2 (MF)'!$AP55,0)+Doplněk!T55*Doplněk!$AN55</f>
        <v>0</v>
      </c>
      <c r="U55" s="107">
        <f>IFERROR('Model výchozí (MV)'!U55*('MV Index'!Y13/'MV Index'!$E13)*'Model výchozí (MV)'!$AP55,0)+IFERROR('Model opční 1 (ME)'!U55*('ME Index'!Y13/'ME Index'!$E13)*'Model opční 1 (ME)'!$AP55,0)+IFERROR('Model opční 2 (MF)'!U55*('MF Index'!Y13/'MF Index'!$E13)*'Model opční 2 (MF)'!$AP55,0)+Doplněk!U55*Doplněk!$AN55</f>
        <v>0</v>
      </c>
      <c r="V55" s="107">
        <f>IFERROR('Model výchozí (MV)'!V55*('MV Index'!Z13/'MV Index'!$E13)*'Model výchozí (MV)'!$AP55,0)+IFERROR('Model opční 1 (ME)'!V55*('ME Index'!Z13/'ME Index'!$E13)*'Model opční 1 (ME)'!$AP55,0)+IFERROR('Model opční 2 (MF)'!V55*('MF Index'!Z13/'MF Index'!$E13)*'Model opční 2 (MF)'!$AP55,0)+Doplněk!V55*Doplněk!$AN55</f>
        <v>0</v>
      </c>
      <c r="W55" s="107">
        <f>IFERROR('Model výchozí (MV)'!W55*('MV Index'!AA13/'MV Index'!$E13)*'Model výchozí (MV)'!$AP55,0)+IFERROR('Model opční 1 (ME)'!W55*('ME Index'!AA13/'ME Index'!$E13)*'Model opční 1 (ME)'!$AP55,0)+IFERROR('Model opční 2 (MF)'!W55*('MF Index'!AA13/'MF Index'!$E13)*'Model opční 2 (MF)'!$AP55,0)+Doplněk!W55*Doplněk!$AN55</f>
        <v>0</v>
      </c>
      <c r="X55" s="107">
        <f>IFERROR('Model výchozí (MV)'!X55*('MV Index'!AB13/'MV Index'!$E13)*'Model výchozí (MV)'!$AP55,0)+IFERROR('Model opční 1 (ME)'!X55*('ME Index'!AB13/'ME Index'!$E13)*'Model opční 1 (ME)'!$AP55,0)+IFERROR('Model opční 2 (MF)'!X55*('MF Index'!AB13/'MF Index'!$E13)*'Model opční 2 (MF)'!$AP55,0)+Doplněk!X55*Doplněk!$AN55</f>
        <v>0</v>
      </c>
      <c r="Y55" s="107">
        <f>IFERROR('Model výchozí (MV)'!Y55*('MV Index'!AC13/'MV Index'!$E13)*'Model výchozí (MV)'!$AP55,0)+IFERROR('Model opční 1 (ME)'!Y55*('ME Index'!AC13/'ME Index'!$E13)*'Model opční 1 (ME)'!$AP55,0)+IFERROR('Model opční 2 (MF)'!Y55*('MF Index'!AC13/'MF Index'!$E13)*'Model opční 2 (MF)'!$AP55,0)+Doplněk!Y55*Doplněk!$AN55</f>
        <v>0</v>
      </c>
      <c r="Z55" s="107">
        <f>IFERROR('Model výchozí (MV)'!Z55*('MV Index'!AD13/'MV Index'!$E13)*'Model výchozí (MV)'!$AP55,0)+IFERROR('Model opční 1 (ME)'!Z55*('ME Index'!AD13/'ME Index'!$E13)*'Model opční 1 (ME)'!$AP55,0)+IFERROR('Model opční 2 (MF)'!Z55*('MF Index'!AD13/'MF Index'!$E13)*'Model opční 2 (MF)'!$AP55,0)+Doplněk!Z55*Doplněk!$AN55</f>
        <v>0</v>
      </c>
      <c r="AA55" s="107">
        <f>IFERROR('Model výchozí (MV)'!AA55*('MV Index'!AE13/'MV Index'!$E13)*'Model výchozí (MV)'!$AP55,0)+IFERROR('Model opční 1 (ME)'!AA55*('ME Index'!AE13/'ME Index'!$E13)*'Model opční 1 (ME)'!$AP55,0)+IFERROR('Model opční 2 (MF)'!AA55*('MF Index'!AE13/'MF Index'!$E13)*'Model opční 2 (MF)'!$AP55,0)+Doplněk!AA55*Doplněk!$AN55</f>
        <v>0</v>
      </c>
      <c r="AB55" s="107">
        <f>IFERROR('Model výchozí (MV)'!AB55*('MV Index'!AF13/'MV Index'!$E13)*'Model výchozí (MV)'!$AP55,0)+IFERROR('Model opční 1 (ME)'!AB55*('ME Index'!AF13/'ME Index'!$E13)*'Model opční 1 (ME)'!$AP55,0)+IFERROR('Model opční 2 (MF)'!AB55*('MF Index'!AF13/'MF Index'!$E13)*'Model opční 2 (MF)'!$AP55,0)+Doplněk!AB55*Doplněk!$AN55</f>
        <v>0</v>
      </c>
      <c r="AC55" s="107">
        <f>IFERROR('Model výchozí (MV)'!AC55*('MV Index'!AG13/'MV Index'!$E13)*'Model výchozí (MV)'!$AP55,0)+IFERROR('Model opční 1 (ME)'!AC55*('ME Index'!AG13/'ME Index'!$E13)*'Model opční 1 (ME)'!$AP55,0)+IFERROR('Model opční 2 (MF)'!AC55*('MF Index'!AG13/'MF Index'!$E13)*'Model opční 2 (MF)'!$AP55,0)+Doplněk!AC55*Doplněk!$AN55</f>
        <v>0</v>
      </c>
      <c r="AD55" s="107">
        <f>IFERROR('Model výchozí (MV)'!AD55*('MV Index'!AH13/'MV Index'!$E13)*'Model výchozí (MV)'!$AP55,0)+IFERROR('Model opční 1 (ME)'!AD55*('ME Index'!AH13/'ME Index'!$E13)*'Model opční 1 (ME)'!$AP55,0)+IFERROR('Model opční 2 (MF)'!AD55*('MF Index'!AH13/'MF Index'!$E13)*'Model opční 2 (MF)'!$AP55,0)+Doplněk!AD55*Doplněk!$AN55</f>
        <v>0</v>
      </c>
      <c r="AE55" s="107">
        <f>IFERROR('Model výchozí (MV)'!AE55*('MV Index'!AI13/'MV Index'!$E13)*'Model výchozí (MV)'!$AP55,0)+IFERROR('Model opční 1 (ME)'!AE55*('ME Index'!AI13/'ME Index'!$E13)*'Model opční 1 (ME)'!$AP55,0)+IFERROR('Model opční 2 (MF)'!AE55*('MF Index'!AI13/'MF Index'!$E13)*'Model opční 2 (MF)'!$AP55,0)+Doplněk!AE55*Doplněk!$AN55</f>
        <v>0</v>
      </c>
      <c r="AF55" s="107">
        <f>IFERROR('Model výchozí (MV)'!AF55*('MV Index'!AJ13/'MV Index'!$E13)*'Model výchozí (MV)'!$AP55,0)+IFERROR('Model opční 1 (ME)'!AF55*('ME Index'!AJ13/'ME Index'!$E13)*'Model opční 1 (ME)'!$AP55,0)+IFERROR('Model opční 2 (MF)'!AF55*('MF Index'!AJ13/'MF Index'!$E13)*'Model opční 2 (MF)'!$AP55,0)+Doplněk!AF55*Doplněk!$AN55</f>
        <v>0</v>
      </c>
      <c r="AG55" s="107">
        <f>IFERROR('Model výchozí (MV)'!AG55*('MV Index'!AK13/'MV Index'!$E13)*'Model výchozí (MV)'!$AP55,0)+IFERROR('Model opční 1 (ME)'!AG55*('ME Index'!AK13/'ME Index'!$E13)*'Model opční 1 (ME)'!$AP55,0)+IFERROR('Model opční 2 (MF)'!AG55*('MF Index'!AK13/'MF Index'!$E13)*'Model opční 2 (MF)'!$AP55,0)+Doplněk!AG55*Doplněk!$AN55</f>
        <v>0</v>
      </c>
      <c r="AH55" s="107">
        <f>IFERROR('Model výchozí (MV)'!AH55*('MV Index'!AL13/'MV Index'!$E13)*'Model výchozí (MV)'!$AP55,0)+IFERROR('Model opční 1 (ME)'!AH55*('ME Index'!AL13/'ME Index'!$E13)*'Model opční 1 (ME)'!$AP55,0)+IFERROR('Model opční 2 (MF)'!AH55*('MF Index'!AL13/'MF Index'!$E13)*'Model opční 2 (MF)'!$AP55,0)+Doplněk!AH55*Doplněk!$AN55</f>
        <v>0</v>
      </c>
      <c r="AI55" s="107">
        <f>IFERROR('Model výchozí (MV)'!AI55*('MV Index'!AM13/'MV Index'!$E13)*'Model výchozí (MV)'!$AP55,0)+IFERROR('Model opční 1 (ME)'!AI55*('ME Index'!AM13/'ME Index'!$E13)*'Model opční 1 (ME)'!$AP55,0)+IFERROR('Model opční 2 (MF)'!AI55*('MF Index'!AM13/'MF Index'!$E13)*'Model opční 2 (MF)'!$AP55,0)+Doplněk!AI55*Doplněk!$AN55</f>
        <v>0</v>
      </c>
      <c r="AJ55" s="107">
        <f>IFERROR('Model výchozí (MV)'!AJ55*('MV Index'!AN13/'MV Index'!$E13)*'Model výchozí (MV)'!$AP55,0)+IFERROR('Model opční 1 (ME)'!AJ55*('ME Index'!AN13/'ME Index'!$E13)*'Model opční 1 (ME)'!$AP55,0)+IFERROR('Model opční 2 (MF)'!AJ55*('MF Index'!AN13/'MF Index'!$E13)*'Model opční 2 (MF)'!$AP55,0)+Doplněk!AJ55*Doplněk!$AN55</f>
        <v>0</v>
      </c>
      <c r="AK55" s="107">
        <f>IFERROR('Model výchozí (MV)'!AK55*('MV Index'!AO13/'MV Index'!$E13)*'Model výchozí (MV)'!$AP55,0)+IFERROR('Model opční 1 (ME)'!AK55*('ME Index'!AO13/'ME Index'!$E13)*'Model opční 1 (ME)'!$AP55,0)+IFERROR('Model opční 2 (MF)'!AK55*('MF Index'!AO13/'MF Index'!$E13)*'Model opční 2 (MF)'!$AP55,0)+Doplněk!AK55*Doplněk!$AN55</f>
        <v>0</v>
      </c>
      <c r="AL55" s="24">
        <f t="shared" si="62"/>
        <v>0</v>
      </c>
      <c r="AM55" s="149">
        <f t="shared" si="61"/>
        <v>0</v>
      </c>
    </row>
    <row r="56" spans="1:39" x14ac:dyDescent="0.3">
      <c r="A56" s="4" t="str">
        <f t="shared" si="60"/>
        <v/>
      </c>
      <c r="B56" s="45" t="str">
        <f t="shared" si="60"/>
        <v/>
      </c>
      <c r="C56" s="456" t="str">
        <f t="shared" si="60"/>
        <v>7.4</v>
      </c>
      <c r="D56" s="455" t="str">
        <f t="shared" si="60"/>
        <v>Ostatní zaměstnanci</v>
      </c>
      <c r="E56" s="107">
        <f>IFERROR('Model výchozí (MV)'!E56*('MV Index'!I14/'MV Index'!$E14)*'Model výchozí (MV)'!$AP56,0)+IFERROR('Model opční 1 (ME)'!E56*('ME Index'!I14/'ME Index'!$E14)*'Model opční 1 (ME)'!$AP56,0)+IFERROR('Model opční 2 (MF)'!E56*('MF Index'!I14/'MF Index'!$E14)*'Model opční 2 (MF)'!$AP56,0)+Doplněk!E56*Doplněk!$AN56</f>
        <v>0</v>
      </c>
      <c r="F56" s="107">
        <f>IFERROR('Model výchozí (MV)'!F56*('MV Index'!J14/'MV Index'!$E14)*'Model výchozí (MV)'!$AP56,0)+IFERROR('Model opční 1 (ME)'!F56*('ME Index'!J14/'ME Index'!$E14)*'Model opční 1 (ME)'!$AP56,0)+IFERROR('Model opční 2 (MF)'!F56*('MF Index'!J14/'MF Index'!$E14)*'Model opční 2 (MF)'!$AP56,0)+Doplněk!F56*Doplněk!$AN56</f>
        <v>0</v>
      </c>
      <c r="G56" s="107">
        <f>IFERROR('Model výchozí (MV)'!G56*('MV Index'!K14/'MV Index'!$E14)*'Model výchozí (MV)'!$AP56,0)+IFERROR('Model opční 1 (ME)'!G56*('ME Index'!K14/'ME Index'!$E14)*'Model opční 1 (ME)'!$AP56,0)+IFERROR('Model opční 2 (MF)'!G56*('MF Index'!K14/'MF Index'!$E14)*'Model opční 2 (MF)'!$AP56,0)+Doplněk!G56*Doplněk!$AN56</f>
        <v>0</v>
      </c>
      <c r="H56" s="107">
        <f>IFERROR('Model výchozí (MV)'!H56*('MV Index'!L14/'MV Index'!$E14)*'Model výchozí (MV)'!$AP56,0)+IFERROR('Model opční 1 (ME)'!H56*('ME Index'!L14/'ME Index'!$E14)*'Model opční 1 (ME)'!$AP56,0)+IFERROR('Model opční 2 (MF)'!H56*('MF Index'!L14/'MF Index'!$E14)*'Model opční 2 (MF)'!$AP56,0)+Doplněk!H56*Doplněk!$AN56</f>
        <v>0</v>
      </c>
      <c r="I56" s="107">
        <f>IFERROR('Model výchozí (MV)'!I56*('MV Index'!M14/'MV Index'!$E14)*'Model výchozí (MV)'!$AP56,0)+IFERROR('Model opční 1 (ME)'!I56*('ME Index'!M14/'ME Index'!$E14)*'Model opční 1 (ME)'!$AP56,0)+IFERROR('Model opční 2 (MF)'!I56*('MF Index'!M14/'MF Index'!$E14)*'Model opční 2 (MF)'!$AP56,0)+Doplněk!I56*Doplněk!$AN56</f>
        <v>0</v>
      </c>
      <c r="J56" s="107">
        <f>IFERROR('Model výchozí (MV)'!J56*('MV Index'!N14/'MV Index'!$E14)*'Model výchozí (MV)'!$AP56,0)+IFERROR('Model opční 1 (ME)'!J56*('ME Index'!N14/'ME Index'!$E14)*'Model opční 1 (ME)'!$AP56,0)+IFERROR('Model opční 2 (MF)'!J56*('MF Index'!N14/'MF Index'!$E14)*'Model opční 2 (MF)'!$AP56,0)+Doplněk!J56*Doplněk!$AN56</f>
        <v>0</v>
      </c>
      <c r="K56" s="107">
        <f>IFERROR('Model výchozí (MV)'!K56*('MV Index'!O14/'MV Index'!$E14)*'Model výchozí (MV)'!$AP56,0)+IFERROR('Model opční 1 (ME)'!K56*('ME Index'!O14/'ME Index'!$E14)*'Model opční 1 (ME)'!$AP56,0)+IFERROR('Model opční 2 (MF)'!K56*('MF Index'!O14/'MF Index'!$E14)*'Model opční 2 (MF)'!$AP56,0)+Doplněk!K56*Doplněk!$AN56</f>
        <v>0</v>
      </c>
      <c r="L56" s="107">
        <f>IFERROR('Model výchozí (MV)'!L56*('MV Index'!P14/'MV Index'!$E14)*'Model výchozí (MV)'!$AP56,0)+IFERROR('Model opční 1 (ME)'!L56*('ME Index'!P14/'ME Index'!$E14)*'Model opční 1 (ME)'!$AP56,0)+IFERROR('Model opční 2 (MF)'!L56*('MF Index'!P14/'MF Index'!$E14)*'Model opční 2 (MF)'!$AP56,0)+Doplněk!L56*Doplněk!$AN56</f>
        <v>0</v>
      </c>
      <c r="M56" s="107">
        <f>IFERROR('Model výchozí (MV)'!M56*('MV Index'!Q14/'MV Index'!$E14)*'Model výchozí (MV)'!$AP56,0)+IFERROR('Model opční 1 (ME)'!M56*('ME Index'!Q14/'ME Index'!$E14)*'Model opční 1 (ME)'!$AP56,0)+IFERROR('Model opční 2 (MF)'!M56*('MF Index'!Q14/'MF Index'!$E14)*'Model opční 2 (MF)'!$AP56,0)+Doplněk!M56*Doplněk!$AN56</f>
        <v>0</v>
      </c>
      <c r="N56" s="107">
        <f>IFERROR('Model výchozí (MV)'!N56*('MV Index'!R14/'MV Index'!$E14)*'Model výchozí (MV)'!$AP56,0)+IFERROR('Model opční 1 (ME)'!N56*('ME Index'!R14/'ME Index'!$E14)*'Model opční 1 (ME)'!$AP56,0)+IFERROR('Model opční 2 (MF)'!N56*('MF Index'!R14/'MF Index'!$E14)*'Model opční 2 (MF)'!$AP56,0)+Doplněk!N56*Doplněk!$AN56</f>
        <v>0</v>
      </c>
      <c r="O56" s="107">
        <f>IFERROR('Model výchozí (MV)'!O56*('MV Index'!S14/'MV Index'!$E14)*'Model výchozí (MV)'!$AP56,0)+IFERROR('Model opční 1 (ME)'!O56*('ME Index'!S14/'ME Index'!$E14)*'Model opční 1 (ME)'!$AP56,0)+IFERROR('Model opční 2 (MF)'!O56*('MF Index'!S14/'MF Index'!$E14)*'Model opční 2 (MF)'!$AP56,0)+Doplněk!O56*Doplněk!$AN56</f>
        <v>0</v>
      </c>
      <c r="P56" s="107">
        <f>IFERROR('Model výchozí (MV)'!P56*('MV Index'!T14/'MV Index'!$E14)*'Model výchozí (MV)'!$AP56,0)+IFERROR('Model opční 1 (ME)'!P56*('ME Index'!T14/'ME Index'!$E14)*'Model opční 1 (ME)'!$AP56,0)+IFERROR('Model opční 2 (MF)'!P56*('MF Index'!T14/'MF Index'!$E14)*'Model opční 2 (MF)'!$AP56,0)+Doplněk!P56*Doplněk!$AN56</f>
        <v>0</v>
      </c>
      <c r="Q56" s="107">
        <f>IFERROR('Model výchozí (MV)'!Q56*('MV Index'!U14/'MV Index'!$E14)*'Model výchozí (MV)'!$AP56,0)+IFERROR('Model opční 1 (ME)'!Q56*('ME Index'!U14/'ME Index'!$E14)*'Model opční 1 (ME)'!$AP56,0)+IFERROR('Model opční 2 (MF)'!Q56*('MF Index'!U14/'MF Index'!$E14)*'Model opční 2 (MF)'!$AP56,0)+Doplněk!Q56*Doplněk!$AN56</f>
        <v>0</v>
      </c>
      <c r="R56" s="107">
        <f>IFERROR('Model výchozí (MV)'!R56*('MV Index'!V14/'MV Index'!$E14)*'Model výchozí (MV)'!$AP56,0)+IFERROR('Model opční 1 (ME)'!R56*('ME Index'!V14/'ME Index'!$E14)*'Model opční 1 (ME)'!$AP56,0)+IFERROR('Model opční 2 (MF)'!R56*('MF Index'!V14/'MF Index'!$E14)*'Model opční 2 (MF)'!$AP56,0)+Doplněk!R56*Doplněk!$AN56</f>
        <v>0</v>
      </c>
      <c r="S56" s="107">
        <f>IFERROR('Model výchozí (MV)'!S56*('MV Index'!W14/'MV Index'!$E14)*'Model výchozí (MV)'!$AP56,0)+IFERROR('Model opční 1 (ME)'!S56*('ME Index'!W14/'ME Index'!$E14)*'Model opční 1 (ME)'!$AP56,0)+IFERROR('Model opční 2 (MF)'!S56*('MF Index'!W14/'MF Index'!$E14)*'Model opční 2 (MF)'!$AP56,0)+Doplněk!S56*Doplněk!$AN56</f>
        <v>0</v>
      </c>
      <c r="T56" s="107">
        <f>IFERROR('Model výchozí (MV)'!T56*('MV Index'!X14/'MV Index'!$E14)*'Model výchozí (MV)'!$AP56,0)+IFERROR('Model opční 1 (ME)'!T56*('ME Index'!X14/'ME Index'!$E14)*'Model opční 1 (ME)'!$AP56,0)+IFERROR('Model opční 2 (MF)'!T56*('MF Index'!X14/'MF Index'!$E14)*'Model opční 2 (MF)'!$AP56,0)+Doplněk!T56*Doplněk!$AN56</f>
        <v>0</v>
      </c>
      <c r="U56" s="107">
        <f>IFERROR('Model výchozí (MV)'!U56*('MV Index'!Y14/'MV Index'!$E14)*'Model výchozí (MV)'!$AP56,0)+IFERROR('Model opční 1 (ME)'!U56*('ME Index'!Y14/'ME Index'!$E14)*'Model opční 1 (ME)'!$AP56,0)+IFERROR('Model opční 2 (MF)'!U56*('MF Index'!Y14/'MF Index'!$E14)*'Model opční 2 (MF)'!$AP56,0)+Doplněk!U56*Doplněk!$AN56</f>
        <v>0</v>
      </c>
      <c r="V56" s="107">
        <f>IFERROR('Model výchozí (MV)'!V56*('MV Index'!Z14/'MV Index'!$E14)*'Model výchozí (MV)'!$AP56,0)+IFERROR('Model opční 1 (ME)'!V56*('ME Index'!Z14/'ME Index'!$E14)*'Model opční 1 (ME)'!$AP56,0)+IFERROR('Model opční 2 (MF)'!V56*('MF Index'!Z14/'MF Index'!$E14)*'Model opční 2 (MF)'!$AP56,0)+Doplněk!V56*Doplněk!$AN56</f>
        <v>0</v>
      </c>
      <c r="W56" s="107">
        <f>IFERROR('Model výchozí (MV)'!W56*('MV Index'!AA14/'MV Index'!$E14)*'Model výchozí (MV)'!$AP56,0)+IFERROR('Model opční 1 (ME)'!W56*('ME Index'!AA14/'ME Index'!$E14)*'Model opční 1 (ME)'!$AP56,0)+IFERROR('Model opční 2 (MF)'!W56*('MF Index'!AA14/'MF Index'!$E14)*'Model opční 2 (MF)'!$AP56,0)+Doplněk!W56*Doplněk!$AN56</f>
        <v>0</v>
      </c>
      <c r="X56" s="107">
        <f>IFERROR('Model výchozí (MV)'!X56*('MV Index'!AB14/'MV Index'!$E14)*'Model výchozí (MV)'!$AP56,0)+IFERROR('Model opční 1 (ME)'!X56*('ME Index'!AB14/'ME Index'!$E14)*'Model opční 1 (ME)'!$AP56,0)+IFERROR('Model opční 2 (MF)'!X56*('MF Index'!AB14/'MF Index'!$E14)*'Model opční 2 (MF)'!$AP56,0)+Doplněk!X56*Doplněk!$AN56</f>
        <v>0</v>
      </c>
      <c r="Y56" s="107">
        <f>IFERROR('Model výchozí (MV)'!Y56*('MV Index'!AC14/'MV Index'!$E14)*'Model výchozí (MV)'!$AP56,0)+IFERROR('Model opční 1 (ME)'!Y56*('ME Index'!AC14/'ME Index'!$E14)*'Model opční 1 (ME)'!$AP56,0)+IFERROR('Model opční 2 (MF)'!Y56*('MF Index'!AC14/'MF Index'!$E14)*'Model opční 2 (MF)'!$AP56,0)+Doplněk!Y56*Doplněk!$AN56</f>
        <v>0</v>
      </c>
      <c r="Z56" s="107">
        <f>IFERROR('Model výchozí (MV)'!Z56*('MV Index'!AD14/'MV Index'!$E14)*'Model výchozí (MV)'!$AP56,0)+IFERROR('Model opční 1 (ME)'!Z56*('ME Index'!AD14/'ME Index'!$E14)*'Model opční 1 (ME)'!$AP56,0)+IFERROR('Model opční 2 (MF)'!Z56*('MF Index'!AD14/'MF Index'!$E14)*'Model opční 2 (MF)'!$AP56,0)+Doplněk!Z56*Doplněk!$AN56</f>
        <v>0</v>
      </c>
      <c r="AA56" s="107">
        <f>IFERROR('Model výchozí (MV)'!AA56*('MV Index'!AE14/'MV Index'!$E14)*'Model výchozí (MV)'!$AP56,0)+IFERROR('Model opční 1 (ME)'!AA56*('ME Index'!AE14/'ME Index'!$E14)*'Model opční 1 (ME)'!$AP56,0)+IFERROR('Model opční 2 (MF)'!AA56*('MF Index'!AE14/'MF Index'!$E14)*'Model opční 2 (MF)'!$AP56,0)+Doplněk!AA56*Doplněk!$AN56</f>
        <v>0</v>
      </c>
      <c r="AB56" s="107">
        <f>IFERROR('Model výchozí (MV)'!AB56*('MV Index'!AF14/'MV Index'!$E14)*'Model výchozí (MV)'!$AP56,0)+IFERROR('Model opční 1 (ME)'!AB56*('ME Index'!AF14/'ME Index'!$E14)*'Model opční 1 (ME)'!$AP56,0)+IFERROR('Model opční 2 (MF)'!AB56*('MF Index'!AF14/'MF Index'!$E14)*'Model opční 2 (MF)'!$AP56,0)+Doplněk!AB56*Doplněk!$AN56</f>
        <v>0</v>
      </c>
      <c r="AC56" s="107">
        <f>IFERROR('Model výchozí (MV)'!AC56*('MV Index'!AG14/'MV Index'!$E14)*'Model výchozí (MV)'!$AP56,0)+IFERROR('Model opční 1 (ME)'!AC56*('ME Index'!AG14/'ME Index'!$E14)*'Model opční 1 (ME)'!$AP56,0)+IFERROR('Model opční 2 (MF)'!AC56*('MF Index'!AG14/'MF Index'!$E14)*'Model opční 2 (MF)'!$AP56,0)+Doplněk!AC56*Doplněk!$AN56</f>
        <v>0</v>
      </c>
      <c r="AD56" s="107">
        <f>IFERROR('Model výchozí (MV)'!AD56*('MV Index'!AH14/'MV Index'!$E14)*'Model výchozí (MV)'!$AP56,0)+IFERROR('Model opční 1 (ME)'!AD56*('ME Index'!AH14/'ME Index'!$E14)*'Model opční 1 (ME)'!$AP56,0)+IFERROR('Model opční 2 (MF)'!AD56*('MF Index'!AH14/'MF Index'!$E14)*'Model opční 2 (MF)'!$AP56,0)+Doplněk!AD56*Doplněk!$AN56</f>
        <v>0</v>
      </c>
      <c r="AE56" s="107">
        <f>IFERROR('Model výchozí (MV)'!AE56*('MV Index'!AI14/'MV Index'!$E14)*'Model výchozí (MV)'!$AP56,0)+IFERROR('Model opční 1 (ME)'!AE56*('ME Index'!AI14/'ME Index'!$E14)*'Model opční 1 (ME)'!$AP56,0)+IFERROR('Model opční 2 (MF)'!AE56*('MF Index'!AI14/'MF Index'!$E14)*'Model opční 2 (MF)'!$AP56,0)+Doplněk!AE56*Doplněk!$AN56</f>
        <v>0</v>
      </c>
      <c r="AF56" s="107">
        <f>IFERROR('Model výchozí (MV)'!AF56*('MV Index'!AJ14/'MV Index'!$E14)*'Model výchozí (MV)'!$AP56,0)+IFERROR('Model opční 1 (ME)'!AF56*('ME Index'!AJ14/'ME Index'!$E14)*'Model opční 1 (ME)'!$AP56,0)+IFERROR('Model opční 2 (MF)'!AF56*('MF Index'!AJ14/'MF Index'!$E14)*'Model opční 2 (MF)'!$AP56,0)+Doplněk!AF56*Doplněk!$AN56</f>
        <v>0</v>
      </c>
      <c r="AG56" s="107">
        <f>IFERROR('Model výchozí (MV)'!AG56*('MV Index'!AK14/'MV Index'!$E14)*'Model výchozí (MV)'!$AP56,0)+IFERROR('Model opční 1 (ME)'!AG56*('ME Index'!AK14/'ME Index'!$E14)*'Model opční 1 (ME)'!$AP56,0)+IFERROR('Model opční 2 (MF)'!AG56*('MF Index'!AK14/'MF Index'!$E14)*'Model opční 2 (MF)'!$AP56,0)+Doplněk!AG56*Doplněk!$AN56</f>
        <v>0</v>
      </c>
      <c r="AH56" s="107">
        <f>IFERROR('Model výchozí (MV)'!AH56*('MV Index'!AL14/'MV Index'!$E14)*'Model výchozí (MV)'!$AP56,0)+IFERROR('Model opční 1 (ME)'!AH56*('ME Index'!AL14/'ME Index'!$E14)*'Model opční 1 (ME)'!$AP56,0)+IFERROR('Model opční 2 (MF)'!AH56*('MF Index'!AL14/'MF Index'!$E14)*'Model opční 2 (MF)'!$AP56,0)+Doplněk!AH56*Doplněk!$AN56</f>
        <v>0</v>
      </c>
      <c r="AI56" s="107">
        <f>IFERROR('Model výchozí (MV)'!AI56*('MV Index'!AM14/'MV Index'!$E14)*'Model výchozí (MV)'!$AP56,0)+IFERROR('Model opční 1 (ME)'!AI56*('ME Index'!AM14/'ME Index'!$E14)*'Model opční 1 (ME)'!$AP56,0)+IFERROR('Model opční 2 (MF)'!AI56*('MF Index'!AM14/'MF Index'!$E14)*'Model opční 2 (MF)'!$AP56,0)+Doplněk!AI56*Doplněk!$AN56</f>
        <v>0</v>
      </c>
      <c r="AJ56" s="107">
        <f>IFERROR('Model výchozí (MV)'!AJ56*('MV Index'!AN14/'MV Index'!$E14)*'Model výchozí (MV)'!$AP56,0)+IFERROR('Model opční 1 (ME)'!AJ56*('ME Index'!AN14/'ME Index'!$E14)*'Model opční 1 (ME)'!$AP56,0)+IFERROR('Model opční 2 (MF)'!AJ56*('MF Index'!AN14/'MF Index'!$E14)*'Model opční 2 (MF)'!$AP56,0)+Doplněk!AJ56*Doplněk!$AN56</f>
        <v>0</v>
      </c>
      <c r="AK56" s="107">
        <f>IFERROR('Model výchozí (MV)'!AK56*('MV Index'!AO14/'MV Index'!$E14)*'Model výchozí (MV)'!$AP56,0)+IFERROR('Model opční 1 (ME)'!AK56*('ME Index'!AO14/'ME Index'!$E14)*'Model opční 1 (ME)'!$AP56,0)+IFERROR('Model opční 2 (MF)'!AK56*('MF Index'!AO14/'MF Index'!$E14)*'Model opční 2 (MF)'!$AP56,0)+Doplněk!AK56*Doplněk!$AN56</f>
        <v>0</v>
      </c>
      <c r="AL56" s="24">
        <f t="shared" si="62"/>
        <v>0</v>
      </c>
      <c r="AM56" s="149">
        <f t="shared" si="61"/>
        <v>0</v>
      </c>
    </row>
    <row r="57" spans="1:39" x14ac:dyDescent="0.3">
      <c r="A57" s="4">
        <f t="shared" si="60"/>
        <v>8</v>
      </c>
      <c r="B57" s="45" t="str">
        <f t="shared" si="60"/>
        <v>Sociální a zdravotní pojištění</v>
      </c>
      <c r="C57" s="456">
        <f t="shared" si="60"/>
        <v>8.1</v>
      </c>
      <c r="D57" s="455" t="str">
        <f t="shared" si="60"/>
        <v>Vlaková četa</v>
      </c>
      <c r="E57" s="107">
        <f>IFERROR('Model výchozí (MV)'!E57*('MV Index'!I15/'MV Index'!$E15)*'Model výchozí (MV)'!$AP57,0)+IFERROR('Model opční 1 (ME)'!E57*('ME Index'!I15/'ME Index'!$E15)*'Model opční 1 (ME)'!$AP57,0)+IFERROR('Model opční 2 (MF)'!E57*('MF Index'!I15/'MF Index'!$E15)*'Model opční 2 (MF)'!$AP57,0)+Doplněk!E57*Doplněk!$AN57</f>
        <v>0</v>
      </c>
      <c r="F57" s="107">
        <f>IFERROR('Model výchozí (MV)'!F57*('MV Index'!J15/'MV Index'!$E15)*'Model výchozí (MV)'!$AP57,0)+IFERROR('Model opční 1 (ME)'!F57*('ME Index'!J15/'ME Index'!$E15)*'Model opční 1 (ME)'!$AP57,0)+IFERROR('Model opční 2 (MF)'!F57*('MF Index'!J15/'MF Index'!$E15)*'Model opční 2 (MF)'!$AP57,0)+Doplněk!F57*Doplněk!$AN57</f>
        <v>0</v>
      </c>
      <c r="G57" s="107">
        <f>IFERROR('Model výchozí (MV)'!G57*('MV Index'!K15/'MV Index'!$E15)*'Model výchozí (MV)'!$AP57,0)+IFERROR('Model opční 1 (ME)'!G57*('ME Index'!K15/'ME Index'!$E15)*'Model opční 1 (ME)'!$AP57,0)+IFERROR('Model opční 2 (MF)'!G57*('MF Index'!K15/'MF Index'!$E15)*'Model opční 2 (MF)'!$AP57,0)+Doplněk!G57*Doplněk!$AN57</f>
        <v>0</v>
      </c>
      <c r="H57" s="107">
        <f>IFERROR('Model výchozí (MV)'!H57*('MV Index'!L15/'MV Index'!$E15)*'Model výchozí (MV)'!$AP57,0)+IFERROR('Model opční 1 (ME)'!H57*('ME Index'!L15/'ME Index'!$E15)*'Model opční 1 (ME)'!$AP57,0)+IFERROR('Model opční 2 (MF)'!H57*('MF Index'!L15/'MF Index'!$E15)*'Model opční 2 (MF)'!$AP57,0)+Doplněk!H57*Doplněk!$AN57</f>
        <v>0</v>
      </c>
      <c r="I57" s="107">
        <f>IFERROR('Model výchozí (MV)'!I57*('MV Index'!M15/'MV Index'!$E15)*'Model výchozí (MV)'!$AP57,0)+IFERROR('Model opční 1 (ME)'!I57*('ME Index'!M15/'ME Index'!$E15)*'Model opční 1 (ME)'!$AP57,0)+IFERROR('Model opční 2 (MF)'!I57*('MF Index'!M15/'MF Index'!$E15)*'Model opční 2 (MF)'!$AP57,0)+Doplněk!I57*Doplněk!$AN57</f>
        <v>0</v>
      </c>
      <c r="J57" s="107">
        <f>IFERROR('Model výchozí (MV)'!J57*('MV Index'!N15/'MV Index'!$E15)*'Model výchozí (MV)'!$AP57,0)+IFERROR('Model opční 1 (ME)'!J57*('ME Index'!N15/'ME Index'!$E15)*'Model opční 1 (ME)'!$AP57,0)+IFERROR('Model opční 2 (MF)'!J57*('MF Index'!N15/'MF Index'!$E15)*'Model opční 2 (MF)'!$AP57,0)+Doplněk!J57*Doplněk!$AN57</f>
        <v>0</v>
      </c>
      <c r="K57" s="107">
        <f>IFERROR('Model výchozí (MV)'!K57*('MV Index'!O15/'MV Index'!$E15)*'Model výchozí (MV)'!$AP57,0)+IFERROR('Model opční 1 (ME)'!K57*('ME Index'!O15/'ME Index'!$E15)*'Model opční 1 (ME)'!$AP57,0)+IFERROR('Model opční 2 (MF)'!K57*('MF Index'!O15/'MF Index'!$E15)*'Model opční 2 (MF)'!$AP57,0)+Doplněk!K57*Doplněk!$AN57</f>
        <v>0</v>
      </c>
      <c r="L57" s="107">
        <f>IFERROR('Model výchozí (MV)'!L57*('MV Index'!P15/'MV Index'!$E15)*'Model výchozí (MV)'!$AP57,0)+IFERROR('Model opční 1 (ME)'!L57*('ME Index'!P15/'ME Index'!$E15)*'Model opční 1 (ME)'!$AP57,0)+IFERROR('Model opční 2 (MF)'!L57*('MF Index'!P15/'MF Index'!$E15)*'Model opční 2 (MF)'!$AP57,0)+Doplněk!L57*Doplněk!$AN57</f>
        <v>0</v>
      </c>
      <c r="M57" s="107">
        <f>IFERROR('Model výchozí (MV)'!M57*('MV Index'!Q15/'MV Index'!$E15)*'Model výchozí (MV)'!$AP57,0)+IFERROR('Model opční 1 (ME)'!M57*('ME Index'!Q15/'ME Index'!$E15)*'Model opční 1 (ME)'!$AP57,0)+IFERROR('Model opční 2 (MF)'!M57*('MF Index'!Q15/'MF Index'!$E15)*'Model opční 2 (MF)'!$AP57,0)+Doplněk!M57*Doplněk!$AN57</f>
        <v>0</v>
      </c>
      <c r="N57" s="107">
        <f>IFERROR('Model výchozí (MV)'!N57*('MV Index'!R15/'MV Index'!$E15)*'Model výchozí (MV)'!$AP57,0)+IFERROR('Model opční 1 (ME)'!N57*('ME Index'!R15/'ME Index'!$E15)*'Model opční 1 (ME)'!$AP57,0)+IFERROR('Model opční 2 (MF)'!N57*('MF Index'!R15/'MF Index'!$E15)*'Model opční 2 (MF)'!$AP57,0)+Doplněk!N57*Doplněk!$AN57</f>
        <v>0</v>
      </c>
      <c r="O57" s="107">
        <f>IFERROR('Model výchozí (MV)'!O57*('MV Index'!S15/'MV Index'!$E15)*'Model výchozí (MV)'!$AP57,0)+IFERROR('Model opční 1 (ME)'!O57*('ME Index'!S15/'ME Index'!$E15)*'Model opční 1 (ME)'!$AP57,0)+IFERROR('Model opční 2 (MF)'!O57*('MF Index'!S15/'MF Index'!$E15)*'Model opční 2 (MF)'!$AP57,0)+Doplněk!O57*Doplněk!$AN57</f>
        <v>0</v>
      </c>
      <c r="P57" s="107">
        <f>IFERROR('Model výchozí (MV)'!P57*('MV Index'!T15/'MV Index'!$E15)*'Model výchozí (MV)'!$AP57,0)+IFERROR('Model opční 1 (ME)'!P57*('ME Index'!T15/'ME Index'!$E15)*'Model opční 1 (ME)'!$AP57,0)+IFERROR('Model opční 2 (MF)'!P57*('MF Index'!T15/'MF Index'!$E15)*'Model opční 2 (MF)'!$AP57,0)+Doplněk!P57*Doplněk!$AN57</f>
        <v>0</v>
      </c>
      <c r="Q57" s="107">
        <f>IFERROR('Model výchozí (MV)'!Q57*('MV Index'!U15/'MV Index'!$E15)*'Model výchozí (MV)'!$AP57,0)+IFERROR('Model opční 1 (ME)'!Q57*('ME Index'!U15/'ME Index'!$E15)*'Model opční 1 (ME)'!$AP57,0)+IFERROR('Model opční 2 (MF)'!Q57*('MF Index'!U15/'MF Index'!$E15)*'Model opční 2 (MF)'!$AP57,0)+Doplněk!Q57*Doplněk!$AN57</f>
        <v>0</v>
      </c>
      <c r="R57" s="107">
        <f>IFERROR('Model výchozí (MV)'!R57*('MV Index'!V15/'MV Index'!$E15)*'Model výchozí (MV)'!$AP57,0)+IFERROR('Model opční 1 (ME)'!R57*('ME Index'!V15/'ME Index'!$E15)*'Model opční 1 (ME)'!$AP57,0)+IFERROR('Model opční 2 (MF)'!R57*('MF Index'!V15/'MF Index'!$E15)*'Model opční 2 (MF)'!$AP57,0)+Doplněk!R57*Doplněk!$AN57</f>
        <v>0</v>
      </c>
      <c r="S57" s="107">
        <f>IFERROR('Model výchozí (MV)'!S57*('MV Index'!W15/'MV Index'!$E15)*'Model výchozí (MV)'!$AP57,0)+IFERROR('Model opční 1 (ME)'!S57*('ME Index'!W15/'ME Index'!$E15)*'Model opční 1 (ME)'!$AP57,0)+IFERROR('Model opční 2 (MF)'!S57*('MF Index'!W15/'MF Index'!$E15)*'Model opční 2 (MF)'!$AP57,0)+Doplněk!S57*Doplněk!$AN57</f>
        <v>0</v>
      </c>
      <c r="T57" s="107">
        <f>IFERROR('Model výchozí (MV)'!T57*('MV Index'!X15/'MV Index'!$E15)*'Model výchozí (MV)'!$AP57,0)+IFERROR('Model opční 1 (ME)'!T57*('ME Index'!X15/'ME Index'!$E15)*'Model opční 1 (ME)'!$AP57,0)+IFERROR('Model opční 2 (MF)'!T57*('MF Index'!X15/'MF Index'!$E15)*'Model opční 2 (MF)'!$AP57,0)+Doplněk!T57*Doplněk!$AN57</f>
        <v>0</v>
      </c>
      <c r="U57" s="107">
        <f>IFERROR('Model výchozí (MV)'!U57*('MV Index'!Y15/'MV Index'!$E15)*'Model výchozí (MV)'!$AP57,0)+IFERROR('Model opční 1 (ME)'!U57*('ME Index'!Y15/'ME Index'!$E15)*'Model opční 1 (ME)'!$AP57,0)+IFERROR('Model opční 2 (MF)'!U57*('MF Index'!Y15/'MF Index'!$E15)*'Model opční 2 (MF)'!$AP57,0)+Doplněk!U57*Doplněk!$AN57</f>
        <v>0</v>
      </c>
      <c r="V57" s="107">
        <f>IFERROR('Model výchozí (MV)'!V57*('MV Index'!Z15/'MV Index'!$E15)*'Model výchozí (MV)'!$AP57,0)+IFERROR('Model opční 1 (ME)'!V57*('ME Index'!Z15/'ME Index'!$E15)*'Model opční 1 (ME)'!$AP57,0)+IFERROR('Model opční 2 (MF)'!V57*('MF Index'!Z15/'MF Index'!$E15)*'Model opční 2 (MF)'!$AP57,0)+Doplněk!V57*Doplněk!$AN57</f>
        <v>0</v>
      </c>
      <c r="W57" s="107">
        <f>IFERROR('Model výchozí (MV)'!W57*('MV Index'!AA15/'MV Index'!$E15)*'Model výchozí (MV)'!$AP57,0)+IFERROR('Model opční 1 (ME)'!W57*('ME Index'!AA15/'ME Index'!$E15)*'Model opční 1 (ME)'!$AP57,0)+IFERROR('Model opční 2 (MF)'!W57*('MF Index'!AA15/'MF Index'!$E15)*'Model opční 2 (MF)'!$AP57,0)+Doplněk!W57*Doplněk!$AN57</f>
        <v>0</v>
      </c>
      <c r="X57" s="107">
        <f>IFERROR('Model výchozí (MV)'!X57*('MV Index'!AB15/'MV Index'!$E15)*'Model výchozí (MV)'!$AP57,0)+IFERROR('Model opční 1 (ME)'!X57*('ME Index'!AB15/'ME Index'!$E15)*'Model opční 1 (ME)'!$AP57,0)+IFERROR('Model opční 2 (MF)'!X57*('MF Index'!AB15/'MF Index'!$E15)*'Model opční 2 (MF)'!$AP57,0)+Doplněk!X57*Doplněk!$AN57</f>
        <v>0</v>
      </c>
      <c r="Y57" s="107">
        <f>IFERROR('Model výchozí (MV)'!Y57*('MV Index'!AC15/'MV Index'!$E15)*'Model výchozí (MV)'!$AP57,0)+IFERROR('Model opční 1 (ME)'!Y57*('ME Index'!AC15/'ME Index'!$E15)*'Model opční 1 (ME)'!$AP57,0)+IFERROR('Model opční 2 (MF)'!Y57*('MF Index'!AC15/'MF Index'!$E15)*'Model opční 2 (MF)'!$AP57,0)+Doplněk!Y57*Doplněk!$AN57</f>
        <v>0</v>
      </c>
      <c r="Z57" s="107">
        <f>IFERROR('Model výchozí (MV)'!Z57*('MV Index'!AD15/'MV Index'!$E15)*'Model výchozí (MV)'!$AP57,0)+IFERROR('Model opční 1 (ME)'!Z57*('ME Index'!AD15/'ME Index'!$E15)*'Model opční 1 (ME)'!$AP57,0)+IFERROR('Model opční 2 (MF)'!Z57*('MF Index'!AD15/'MF Index'!$E15)*'Model opční 2 (MF)'!$AP57,0)+Doplněk!Z57*Doplněk!$AN57</f>
        <v>0</v>
      </c>
      <c r="AA57" s="107">
        <f>IFERROR('Model výchozí (MV)'!AA57*('MV Index'!AE15/'MV Index'!$E15)*'Model výchozí (MV)'!$AP57,0)+IFERROR('Model opční 1 (ME)'!AA57*('ME Index'!AE15/'ME Index'!$E15)*'Model opční 1 (ME)'!$AP57,0)+IFERROR('Model opční 2 (MF)'!AA57*('MF Index'!AE15/'MF Index'!$E15)*'Model opční 2 (MF)'!$AP57,0)+Doplněk!AA57*Doplněk!$AN57</f>
        <v>0</v>
      </c>
      <c r="AB57" s="107">
        <f>IFERROR('Model výchozí (MV)'!AB57*('MV Index'!AF15/'MV Index'!$E15)*'Model výchozí (MV)'!$AP57,0)+IFERROR('Model opční 1 (ME)'!AB57*('ME Index'!AF15/'ME Index'!$E15)*'Model opční 1 (ME)'!$AP57,0)+IFERROR('Model opční 2 (MF)'!AB57*('MF Index'!AF15/'MF Index'!$E15)*'Model opční 2 (MF)'!$AP57,0)+Doplněk!AB57*Doplněk!$AN57</f>
        <v>0</v>
      </c>
      <c r="AC57" s="107">
        <f>IFERROR('Model výchozí (MV)'!AC57*('MV Index'!AG15/'MV Index'!$E15)*'Model výchozí (MV)'!$AP57,0)+IFERROR('Model opční 1 (ME)'!AC57*('ME Index'!AG15/'ME Index'!$E15)*'Model opční 1 (ME)'!$AP57,0)+IFERROR('Model opční 2 (MF)'!AC57*('MF Index'!AG15/'MF Index'!$E15)*'Model opční 2 (MF)'!$AP57,0)+Doplněk!AC57*Doplněk!$AN57</f>
        <v>0</v>
      </c>
      <c r="AD57" s="107">
        <f>IFERROR('Model výchozí (MV)'!AD57*('MV Index'!AH15/'MV Index'!$E15)*'Model výchozí (MV)'!$AP57,0)+IFERROR('Model opční 1 (ME)'!AD57*('ME Index'!AH15/'ME Index'!$E15)*'Model opční 1 (ME)'!$AP57,0)+IFERROR('Model opční 2 (MF)'!AD57*('MF Index'!AH15/'MF Index'!$E15)*'Model opční 2 (MF)'!$AP57,0)+Doplněk!AD57*Doplněk!$AN57</f>
        <v>0</v>
      </c>
      <c r="AE57" s="107">
        <f>IFERROR('Model výchozí (MV)'!AE57*('MV Index'!AI15/'MV Index'!$E15)*'Model výchozí (MV)'!$AP57,0)+IFERROR('Model opční 1 (ME)'!AE57*('ME Index'!AI15/'ME Index'!$E15)*'Model opční 1 (ME)'!$AP57,0)+IFERROR('Model opční 2 (MF)'!AE57*('MF Index'!AI15/'MF Index'!$E15)*'Model opční 2 (MF)'!$AP57,0)+Doplněk!AE57*Doplněk!$AN57</f>
        <v>0</v>
      </c>
      <c r="AF57" s="107">
        <f>IFERROR('Model výchozí (MV)'!AF57*('MV Index'!AJ15/'MV Index'!$E15)*'Model výchozí (MV)'!$AP57,0)+IFERROR('Model opční 1 (ME)'!AF57*('ME Index'!AJ15/'ME Index'!$E15)*'Model opční 1 (ME)'!$AP57,0)+IFERROR('Model opční 2 (MF)'!AF57*('MF Index'!AJ15/'MF Index'!$E15)*'Model opční 2 (MF)'!$AP57,0)+Doplněk!AF57*Doplněk!$AN57</f>
        <v>0</v>
      </c>
      <c r="AG57" s="107">
        <f>IFERROR('Model výchozí (MV)'!AG57*('MV Index'!AK15/'MV Index'!$E15)*'Model výchozí (MV)'!$AP57,0)+IFERROR('Model opční 1 (ME)'!AG57*('ME Index'!AK15/'ME Index'!$E15)*'Model opční 1 (ME)'!$AP57,0)+IFERROR('Model opční 2 (MF)'!AG57*('MF Index'!AK15/'MF Index'!$E15)*'Model opční 2 (MF)'!$AP57,0)+Doplněk!AG57*Doplněk!$AN57</f>
        <v>0</v>
      </c>
      <c r="AH57" s="107">
        <f>IFERROR('Model výchozí (MV)'!AH57*('MV Index'!AL15/'MV Index'!$E15)*'Model výchozí (MV)'!$AP57,0)+IFERROR('Model opční 1 (ME)'!AH57*('ME Index'!AL15/'ME Index'!$E15)*'Model opční 1 (ME)'!$AP57,0)+IFERROR('Model opční 2 (MF)'!AH57*('MF Index'!AL15/'MF Index'!$E15)*'Model opční 2 (MF)'!$AP57,0)+Doplněk!AH57*Doplněk!$AN57</f>
        <v>0</v>
      </c>
      <c r="AI57" s="107">
        <f>IFERROR('Model výchozí (MV)'!AI57*('MV Index'!AM15/'MV Index'!$E15)*'Model výchozí (MV)'!$AP57,0)+IFERROR('Model opční 1 (ME)'!AI57*('ME Index'!AM15/'ME Index'!$E15)*'Model opční 1 (ME)'!$AP57,0)+IFERROR('Model opční 2 (MF)'!AI57*('MF Index'!AM15/'MF Index'!$E15)*'Model opční 2 (MF)'!$AP57,0)+Doplněk!AI57*Doplněk!$AN57</f>
        <v>0</v>
      </c>
      <c r="AJ57" s="107">
        <f>IFERROR('Model výchozí (MV)'!AJ57*('MV Index'!AN15/'MV Index'!$E15)*'Model výchozí (MV)'!$AP57,0)+IFERROR('Model opční 1 (ME)'!AJ57*('ME Index'!AN15/'ME Index'!$E15)*'Model opční 1 (ME)'!$AP57,0)+IFERROR('Model opční 2 (MF)'!AJ57*('MF Index'!AN15/'MF Index'!$E15)*'Model opční 2 (MF)'!$AP57,0)+Doplněk!AJ57*Doplněk!$AN57</f>
        <v>0</v>
      </c>
      <c r="AK57" s="107">
        <f>IFERROR('Model výchozí (MV)'!AK57*('MV Index'!AO15/'MV Index'!$E15)*'Model výchozí (MV)'!$AP57,0)+IFERROR('Model opční 1 (ME)'!AK57*('ME Index'!AO15/'ME Index'!$E15)*'Model opční 1 (ME)'!$AP57,0)+IFERROR('Model opční 2 (MF)'!AK57*('MF Index'!AO15/'MF Index'!$E15)*'Model opční 2 (MF)'!$AP57,0)+Doplněk!AK57*Doplněk!$AN57</f>
        <v>0</v>
      </c>
      <c r="AL57" s="24">
        <f t="shared" si="62"/>
        <v>0</v>
      </c>
      <c r="AM57" s="149">
        <f t="shared" si="61"/>
        <v>0</v>
      </c>
    </row>
    <row r="58" spans="1:39" x14ac:dyDescent="0.3">
      <c r="A58" s="4" t="str">
        <f t="shared" si="60"/>
        <v/>
      </c>
      <c r="B58" s="45" t="str">
        <f t="shared" si="60"/>
        <v/>
      </c>
      <c r="C58" s="456" t="str">
        <f t="shared" si="60"/>
        <v>8.2</v>
      </c>
      <c r="D58" s="455" t="str">
        <f t="shared" si="60"/>
        <v>Strojvedoucí</v>
      </c>
      <c r="E58" s="107">
        <f>IFERROR('Model výchozí (MV)'!E58*('MV Index'!I16/'MV Index'!$E16)*'Model výchozí (MV)'!$AP58,0)+IFERROR('Model opční 1 (ME)'!E58*('ME Index'!I16/'ME Index'!$E16)*'Model opční 1 (ME)'!$AP58,0)+IFERROR('Model opční 2 (MF)'!E58*('MF Index'!I16/'MF Index'!$E16)*'Model opční 2 (MF)'!$AP58,0)+Doplněk!E58*Doplněk!$AN58</f>
        <v>0</v>
      </c>
      <c r="F58" s="107">
        <f>IFERROR('Model výchozí (MV)'!F58*('MV Index'!J16/'MV Index'!$E16)*'Model výchozí (MV)'!$AP58,0)+IFERROR('Model opční 1 (ME)'!F58*('ME Index'!J16/'ME Index'!$E16)*'Model opční 1 (ME)'!$AP58,0)+IFERROR('Model opční 2 (MF)'!F58*('MF Index'!J16/'MF Index'!$E16)*'Model opční 2 (MF)'!$AP58,0)+Doplněk!F58*Doplněk!$AN58</f>
        <v>0</v>
      </c>
      <c r="G58" s="107">
        <f>IFERROR('Model výchozí (MV)'!G58*('MV Index'!K16/'MV Index'!$E16)*'Model výchozí (MV)'!$AP58,0)+IFERROR('Model opční 1 (ME)'!G58*('ME Index'!K16/'ME Index'!$E16)*'Model opční 1 (ME)'!$AP58,0)+IFERROR('Model opční 2 (MF)'!G58*('MF Index'!K16/'MF Index'!$E16)*'Model opční 2 (MF)'!$AP58,0)+Doplněk!G58*Doplněk!$AN58</f>
        <v>0</v>
      </c>
      <c r="H58" s="107">
        <f>IFERROR('Model výchozí (MV)'!H58*('MV Index'!L16/'MV Index'!$E16)*'Model výchozí (MV)'!$AP58,0)+IFERROR('Model opční 1 (ME)'!H58*('ME Index'!L16/'ME Index'!$E16)*'Model opční 1 (ME)'!$AP58,0)+IFERROR('Model opční 2 (MF)'!H58*('MF Index'!L16/'MF Index'!$E16)*'Model opční 2 (MF)'!$AP58,0)+Doplněk!H58*Doplněk!$AN58</f>
        <v>0</v>
      </c>
      <c r="I58" s="107">
        <f>IFERROR('Model výchozí (MV)'!I58*('MV Index'!M16/'MV Index'!$E16)*'Model výchozí (MV)'!$AP58,0)+IFERROR('Model opční 1 (ME)'!I58*('ME Index'!M16/'ME Index'!$E16)*'Model opční 1 (ME)'!$AP58,0)+IFERROR('Model opční 2 (MF)'!I58*('MF Index'!M16/'MF Index'!$E16)*'Model opční 2 (MF)'!$AP58,0)+Doplněk!I58*Doplněk!$AN58</f>
        <v>0</v>
      </c>
      <c r="J58" s="107">
        <f>IFERROR('Model výchozí (MV)'!J58*('MV Index'!N16/'MV Index'!$E16)*'Model výchozí (MV)'!$AP58,0)+IFERROR('Model opční 1 (ME)'!J58*('ME Index'!N16/'ME Index'!$E16)*'Model opční 1 (ME)'!$AP58,0)+IFERROR('Model opční 2 (MF)'!J58*('MF Index'!N16/'MF Index'!$E16)*'Model opční 2 (MF)'!$AP58,0)+Doplněk!J58*Doplněk!$AN58</f>
        <v>0</v>
      </c>
      <c r="K58" s="107">
        <f>IFERROR('Model výchozí (MV)'!K58*('MV Index'!O16/'MV Index'!$E16)*'Model výchozí (MV)'!$AP58,0)+IFERROR('Model opční 1 (ME)'!K58*('ME Index'!O16/'ME Index'!$E16)*'Model opční 1 (ME)'!$AP58,0)+IFERROR('Model opční 2 (MF)'!K58*('MF Index'!O16/'MF Index'!$E16)*'Model opční 2 (MF)'!$AP58,0)+Doplněk!K58*Doplněk!$AN58</f>
        <v>0</v>
      </c>
      <c r="L58" s="107">
        <f>IFERROR('Model výchozí (MV)'!L58*('MV Index'!P16/'MV Index'!$E16)*'Model výchozí (MV)'!$AP58,0)+IFERROR('Model opční 1 (ME)'!L58*('ME Index'!P16/'ME Index'!$E16)*'Model opční 1 (ME)'!$AP58,0)+IFERROR('Model opční 2 (MF)'!L58*('MF Index'!P16/'MF Index'!$E16)*'Model opční 2 (MF)'!$AP58,0)+Doplněk!L58*Doplněk!$AN58</f>
        <v>0</v>
      </c>
      <c r="M58" s="107">
        <f>IFERROR('Model výchozí (MV)'!M58*('MV Index'!Q16/'MV Index'!$E16)*'Model výchozí (MV)'!$AP58,0)+IFERROR('Model opční 1 (ME)'!M58*('ME Index'!Q16/'ME Index'!$E16)*'Model opční 1 (ME)'!$AP58,0)+IFERROR('Model opční 2 (MF)'!M58*('MF Index'!Q16/'MF Index'!$E16)*'Model opční 2 (MF)'!$AP58,0)+Doplněk!M58*Doplněk!$AN58</f>
        <v>0</v>
      </c>
      <c r="N58" s="107">
        <f>IFERROR('Model výchozí (MV)'!N58*('MV Index'!R16/'MV Index'!$E16)*'Model výchozí (MV)'!$AP58,0)+IFERROR('Model opční 1 (ME)'!N58*('ME Index'!R16/'ME Index'!$E16)*'Model opční 1 (ME)'!$AP58,0)+IFERROR('Model opční 2 (MF)'!N58*('MF Index'!R16/'MF Index'!$E16)*'Model opční 2 (MF)'!$AP58,0)+Doplněk!N58*Doplněk!$AN58</f>
        <v>0</v>
      </c>
      <c r="O58" s="107">
        <f>IFERROR('Model výchozí (MV)'!O58*('MV Index'!S16/'MV Index'!$E16)*'Model výchozí (MV)'!$AP58,0)+IFERROR('Model opční 1 (ME)'!O58*('ME Index'!S16/'ME Index'!$E16)*'Model opční 1 (ME)'!$AP58,0)+IFERROR('Model opční 2 (MF)'!O58*('MF Index'!S16/'MF Index'!$E16)*'Model opční 2 (MF)'!$AP58,0)+Doplněk!O58*Doplněk!$AN58</f>
        <v>0</v>
      </c>
      <c r="P58" s="107">
        <f>IFERROR('Model výchozí (MV)'!P58*('MV Index'!T16/'MV Index'!$E16)*'Model výchozí (MV)'!$AP58,0)+IFERROR('Model opční 1 (ME)'!P58*('ME Index'!T16/'ME Index'!$E16)*'Model opční 1 (ME)'!$AP58,0)+IFERROR('Model opční 2 (MF)'!P58*('MF Index'!T16/'MF Index'!$E16)*'Model opční 2 (MF)'!$AP58,0)+Doplněk!P58*Doplněk!$AN58</f>
        <v>0</v>
      </c>
      <c r="Q58" s="107">
        <f>IFERROR('Model výchozí (MV)'!Q58*('MV Index'!U16/'MV Index'!$E16)*'Model výchozí (MV)'!$AP58,0)+IFERROR('Model opční 1 (ME)'!Q58*('ME Index'!U16/'ME Index'!$E16)*'Model opční 1 (ME)'!$AP58,0)+IFERROR('Model opční 2 (MF)'!Q58*('MF Index'!U16/'MF Index'!$E16)*'Model opční 2 (MF)'!$AP58,0)+Doplněk!Q58*Doplněk!$AN58</f>
        <v>0</v>
      </c>
      <c r="R58" s="107">
        <f>IFERROR('Model výchozí (MV)'!R58*('MV Index'!V16/'MV Index'!$E16)*'Model výchozí (MV)'!$AP58,0)+IFERROR('Model opční 1 (ME)'!R58*('ME Index'!V16/'ME Index'!$E16)*'Model opční 1 (ME)'!$AP58,0)+IFERROR('Model opční 2 (MF)'!R58*('MF Index'!V16/'MF Index'!$E16)*'Model opční 2 (MF)'!$AP58,0)+Doplněk!R58*Doplněk!$AN58</f>
        <v>0</v>
      </c>
      <c r="S58" s="107">
        <f>IFERROR('Model výchozí (MV)'!S58*('MV Index'!W16/'MV Index'!$E16)*'Model výchozí (MV)'!$AP58,0)+IFERROR('Model opční 1 (ME)'!S58*('ME Index'!W16/'ME Index'!$E16)*'Model opční 1 (ME)'!$AP58,0)+IFERROR('Model opční 2 (MF)'!S58*('MF Index'!W16/'MF Index'!$E16)*'Model opční 2 (MF)'!$AP58,0)+Doplněk!S58*Doplněk!$AN58</f>
        <v>0</v>
      </c>
      <c r="T58" s="107">
        <f>IFERROR('Model výchozí (MV)'!T58*('MV Index'!X16/'MV Index'!$E16)*'Model výchozí (MV)'!$AP58,0)+IFERROR('Model opční 1 (ME)'!T58*('ME Index'!X16/'ME Index'!$E16)*'Model opční 1 (ME)'!$AP58,0)+IFERROR('Model opční 2 (MF)'!T58*('MF Index'!X16/'MF Index'!$E16)*'Model opční 2 (MF)'!$AP58,0)+Doplněk!T58*Doplněk!$AN58</f>
        <v>0</v>
      </c>
      <c r="U58" s="107">
        <f>IFERROR('Model výchozí (MV)'!U58*('MV Index'!Y16/'MV Index'!$E16)*'Model výchozí (MV)'!$AP58,0)+IFERROR('Model opční 1 (ME)'!U58*('ME Index'!Y16/'ME Index'!$E16)*'Model opční 1 (ME)'!$AP58,0)+IFERROR('Model opční 2 (MF)'!U58*('MF Index'!Y16/'MF Index'!$E16)*'Model opční 2 (MF)'!$AP58,0)+Doplněk!U58*Doplněk!$AN58</f>
        <v>0</v>
      </c>
      <c r="V58" s="107">
        <f>IFERROR('Model výchozí (MV)'!V58*('MV Index'!Z16/'MV Index'!$E16)*'Model výchozí (MV)'!$AP58,0)+IFERROR('Model opční 1 (ME)'!V58*('ME Index'!Z16/'ME Index'!$E16)*'Model opční 1 (ME)'!$AP58,0)+IFERROR('Model opční 2 (MF)'!V58*('MF Index'!Z16/'MF Index'!$E16)*'Model opční 2 (MF)'!$AP58,0)+Doplněk!V58*Doplněk!$AN58</f>
        <v>0</v>
      </c>
      <c r="W58" s="107">
        <f>IFERROR('Model výchozí (MV)'!W58*('MV Index'!AA16/'MV Index'!$E16)*'Model výchozí (MV)'!$AP58,0)+IFERROR('Model opční 1 (ME)'!W58*('ME Index'!AA16/'ME Index'!$E16)*'Model opční 1 (ME)'!$AP58,0)+IFERROR('Model opční 2 (MF)'!W58*('MF Index'!AA16/'MF Index'!$E16)*'Model opční 2 (MF)'!$AP58,0)+Doplněk!W58*Doplněk!$AN58</f>
        <v>0</v>
      </c>
      <c r="X58" s="107">
        <f>IFERROR('Model výchozí (MV)'!X58*('MV Index'!AB16/'MV Index'!$E16)*'Model výchozí (MV)'!$AP58,0)+IFERROR('Model opční 1 (ME)'!X58*('ME Index'!AB16/'ME Index'!$E16)*'Model opční 1 (ME)'!$AP58,0)+IFERROR('Model opční 2 (MF)'!X58*('MF Index'!AB16/'MF Index'!$E16)*'Model opční 2 (MF)'!$AP58,0)+Doplněk!X58*Doplněk!$AN58</f>
        <v>0</v>
      </c>
      <c r="Y58" s="107">
        <f>IFERROR('Model výchozí (MV)'!Y58*('MV Index'!AC16/'MV Index'!$E16)*'Model výchozí (MV)'!$AP58,0)+IFERROR('Model opční 1 (ME)'!Y58*('ME Index'!AC16/'ME Index'!$E16)*'Model opční 1 (ME)'!$AP58,0)+IFERROR('Model opční 2 (MF)'!Y58*('MF Index'!AC16/'MF Index'!$E16)*'Model opční 2 (MF)'!$AP58,0)+Doplněk!Y58*Doplněk!$AN58</f>
        <v>0</v>
      </c>
      <c r="Z58" s="107">
        <f>IFERROR('Model výchozí (MV)'!Z58*('MV Index'!AD16/'MV Index'!$E16)*'Model výchozí (MV)'!$AP58,0)+IFERROR('Model opční 1 (ME)'!Z58*('ME Index'!AD16/'ME Index'!$E16)*'Model opční 1 (ME)'!$AP58,0)+IFERROR('Model opční 2 (MF)'!Z58*('MF Index'!AD16/'MF Index'!$E16)*'Model opční 2 (MF)'!$AP58,0)+Doplněk!Z58*Doplněk!$AN58</f>
        <v>0</v>
      </c>
      <c r="AA58" s="107">
        <f>IFERROR('Model výchozí (MV)'!AA58*('MV Index'!AE16/'MV Index'!$E16)*'Model výchozí (MV)'!$AP58,0)+IFERROR('Model opční 1 (ME)'!AA58*('ME Index'!AE16/'ME Index'!$E16)*'Model opční 1 (ME)'!$AP58,0)+IFERROR('Model opční 2 (MF)'!AA58*('MF Index'!AE16/'MF Index'!$E16)*'Model opční 2 (MF)'!$AP58,0)+Doplněk!AA58*Doplněk!$AN58</f>
        <v>0</v>
      </c>
      <c r="AB58" s="107">
        <f>IFERROR('Model výchozí (MV)'!AB58*('MV Index'!AF16/'MV Index'!$E16)*'Model výchozí (MV)'!$AP58,0)+IFERROR('Model opční 1 (ME)'!AB58*('ME Index'!AF16/'ME Index'!$E16)*'Model opční 1 (ME)'!$AP58,0)+IFERROR('Model opční 2 (MF)'!AB58*('MF Index'!AF16/'MF Index'!$E16)*'Model opční 2 (MF)'!$AP58,0)+Doplněk!AB58*Doplněk!$AN58</f>
        <v>0</v>
      </c>
      <c r="AC58" s="107">
        <f>IFERROR('Model výchozí (MV)'!AC58*('MV Index'!AG16/'MV Index'!$E16)*'Model výchozí (MV)'!$AP58,0)+IFERROR('Model opční 1 (ME)'!AC58*('ME Index'!AG16/'ME Index'!$E16)*'Model opční 1 (ME)'!$AP58,0)+IFERROR('Model opční 2 (MF)'!AC58*('MF Index'!AG16/'MF Index'!$E16)*'Model opční 2 (MF)'!$AP58,0)+Doplněk!AC58*Doplněk!$AN58</f>
        <v>0</v>
      </c>
      <c r="AD58" s="107">
        <f>IFERROR('Model výchozí (MV)'!AD58*('MV Index'!AH16/'MV Index'!$E16)*'Model výchozí (MV)'!$AP58,0)+IFERROR('Model opční 1 (ME)'!AD58*('ME Index'!AH16/'ME Index'!$E16)*'Model opční 1 (ME)'!$AP58,0)+IFERROR('Model opční 2 (MF)'!AD58*('MF Index'!AH16/'MF Index'!$E16)*'Model opční 2 (MF)'!$AP58,0)+Doplněk!AD58*Doplněk!$AN58</f>
        <v>0</v>
      </c>
      <c r="AE58" s="107">
        <f>IFERROR('Model výchozí (MV)'!AE58*('MV Index'!AI16/'MV Index'!$E16)*'Model výchozí (MV)'!$AP58,0)+IFERROR('Model opční 1 (ME)'!AE58*('ME Index'!AI16/'ME Index'!$E16)*'Model opční 1 (ME)'!$AP58,0)+IFERROR('Model opční 2 (MF)'!AE58*('MF Index'!AI16/'MF Index'!$E16)*'Model opční 2 (MF)'!$AP58,0)+Doplněk!AE58*Doplněk!$AN58</f>
        <v>0</v>
      </c>
      <c r="AF58" s="107">
        <f>IFERROR('Model výchozí (MV)'!AF58*('MV Index'!AJ16/'MV Index'!$E16)*'Model výchozí (MV)'!$AP58,0)+IFERROR('Model opční 1 (ME)'!AF58*('ME Index'!AJ16/'ME Index'!$E16)*'Model opční 1 (ME)'!$AP58,0)+IFERROR('Model opční 2 (MF)'!AF58*('MF Index'!AJ16/'MF Index'!$E16)*'Model opční 2 (MF)'!$AP58,0)+Doplněk!AF58*Doplněk!$AN58</f>
        <v>0</v>
      </c>
      <c r="AG58" s="107">
        <f>IFERROR('Model výchozí (MV)'!AG58*('MV Index'!AK16/'MV Index'!$E16)*'Model výchozí (MV)'!$AP58,0)+IFERROR('Model opční 1 (ME)'!AG58*('ME Index'!AK16/'ME Index'!$E16)*'Model opční 1 (ME)'!$AP58,0)+IFERROR('Model opční 2 (MF)'!AG58*('MF Index'!AK16/'MF Index'!$E16)*'Model opční 2 (MF)'!$AP58,0)+Doplněk!AG58*Doplněk!$AN58</f>
        <v>0</v>
      </c>
      <c r="AH58" s="107">
        <f>IFERROR('Model výchozí (MV)'!AH58*('MV Index'!AL16/'MV Index'!$E16)*'Model výchozí (MV)'!$AP58,0)+IFERROR('Model opční 1 (ME)'!AH58*('ME Index'!AL16/'ME Index'!$E16)*'Model opční 1 (ME)'!$AP58,0)+IFERROR('Model opční 2 (MF)'!AH58*('MF Index'!AL16/'MF Index'!$E16)*'Model opční 2 (MF)'!$AP58,0)+Doplněk!AH58*Doplněk!$AN58</f>
        <v>0</v>
      </c>
      <c r="AI58" s="107">
        <f>IFERROR('Model výchozí (MV)'!AI58*('MV Index'!AM16/'MV Index'!$E16)*'Model výchozí (MV)'!$AP58,0)+IFERROR('Model opční 1 (ME)'!AI58*('ME Index'!AM16/'ME Index'!$E16)*'Model opční 1 (ME)'!$AP58,0)+IFERROR('Model opční 2 (MF)'!AI58*('MF Index'!AM16/'MF Index'!$E16)*'Model opční 2 (MF)'!$AP58,0)+Doplněk!AI58*Doplněk!$AN58</f>
        <v>0</v>
      </c>
      <c r="AJ58" s="107">
        <f>IFERROR('Model výchozí (MV)'!AJ58*('MV Index'!AN16/'MV Index'!$E16)*'Model výchozí (MV)'!$AP58,0)+IFERROR('Model opční 1 (ME)'!AJ58*('ME Index'!AN16/'ME Index'!$E16)*'Model opční 1 (ME)'!$AP58,0)+IFERROR('Model opční 2 (MF)'!AJ58*('MF Index'!AN16/'MF Index'!$E16)*'Model opční 2 (MF)'!$AP58,0)+Doplněk!AJ58*Doplněk!$AN58</f>
        <v>0</v>
      </c>
      <c r="AK58" s="107">
        <f>IFERROR('Model výchozí (MV)'!AK58*('MV Index'!AO16/'MV Index'!$E16)*'Model výchozí (MV)'!$AP58,0)+IFERROR('Model opční 1 (ME)'!AK58*('ME Index'!AO16/'ME Index'!$E16)*'Model opční 1 (ME)'!$AP58,0)+IFERROR('Model opční 2 (MF)'!AK58*('MF Index'!AO16/'MF Index'!$E16)*'Model opční 2 (MF)'!$AP58,0)+Doplněk!AK58*Doplněk!$AN58</f>
        <v>0</v>
      </c>
      <c r="AL58" s="24">
        <f t="shared" si="62"/>
        <v>0</v>
      </c>
      <c r="AM58" s="149">
        <f t="shared" si="61"/>
        <v>0</v>
      </c>
    </row>
    <row r="59" spans="1:39" x14ac:dyDescent="0.3">
      <c r="A59" s="4" t="str">
        <f t="shared" si="60"/>
        <v/>
      </c>
      <c r="B59" s="45" t="str">
        <f t="shared" si="60"/>
        <v/>
      </c>
      <c r="C59" s="64" t="str">
        <f t="shared" si="60"/>
        <v>8.3</v>
      </c>
      <c r="D59" s="455" t="str">
        <f t="shared" si="60"/>
        <v>Pokladní</v>
      </c>
      <c r="E59" s="107">
        <f>IFERROR('Model výchozí (MV)'!E59*('MV Index'!I17/'MV Index'!$E17)*'Model výchozí (MV)'!$AP59,0)+IFERROR('Model opční 1 (ME)'!E59*('ME Index'!I17/'ME Index'!$E17)*'Model opční 1 (ME)'!$AP59,0)+IFERROR('Model opční 2 (MF)'!E59*('MF Index'!I17/'MF Index'!$E17)*'Model opční 2 (MF)'!$AP59,0)+Doplněk!E59*Doplněk!$AN59</f>
        <v>0</v>
      </c>
      <c r="F59" s="107">
        <f>IFERROR('Model výchozí (MV)'!F59*('MV Index'!J17/'MV Index'!$E17)*'Model výchozí (MV)'!$AP59,0)+IFERROR('Model opční 1 (ME)'!F59*('ME Index'!J17/'ME Index'!$E17)*'Model opční 1 (ME)'!$AP59,0)+IFERROR('Model opční 2 (MF)'!F59*('MF Index'!J17/'MF Index'!$E17)*'Model opční 2 (MF)'!$AP59,0)+Doplněk!F59*Doplněk!$AN59</f>
        <v>0</v>
      </c>
      <c r="G59" s="107">
        <f>IFERROR('Model výchozí (MV)'!G59*('MV Index'!K17/'MV Index'!$E17)*'Model výchozí (MV)'!$AP59,0)+IFERROR('Model opční 1 (ME)'!G59*('ME Index'!K17/'ME Index'!$E17)*'Model opční 1 (ME)'!$AP59,0)+IFERROR('Model opční 2 (MF)'!G59*('MF Index'!K17/'MF Index'!$E17)*'Model opční 2 (MF)'!$AP59,0)+Doplněk!G59*Doplněk!$AN59</f>
        <v>0</v>
      </c>
      <c r="H59" s="107">
        <f>IFERROR('Model výchozí (MV)'!H59*('MV Index'!L17/'MV Index'!$E17)*'Model výchozí (MV)'!$AP59,0)+IFERROR('Model opční 1 (ME)'!H59*('ME Index'!L17/'ME Index'!$E17)*'Model opční 1 (ME)'!$AP59,0)+IFERROR('Model opční 2 (MF)'!H59*('MF Index'!L17/'MF Index'!$E17)*'Model opční 2 (MF)'!$AP59,0)+Doplněk!H59*Doplněk!$AN59</f>
        <v>0</v>
      </c>
      <c r="I59" s="107">
        <f>IFERROR('Model výchozí (MV)'!I59*('MV Index'!M17/'MV Index'!$E17)*'Model výchozí (MV)'!$AP59,0)+IFERROR('Model opční 1 (ME)'!I59*('ME Index'!M17/'ME Index'!$E17)*'Model opční 1 (ME)'!$AP59,0)+IFERROR('Model opční 2 (MF)'!I59*('MF Index'!M17/'MF Index'!$E17)*'Model opční 2 (MF)'!$AP59,0)+Doplněk!I59*Doplněk!$AN59</f>
        <v>0</v>
      </c>
      <c r="J59" s="107">
        <f>IFERROR('Model výchozí (MV)'!J59*('MV Index'!N17/'MV Index'!$E17)*'Model výchozí (MV)'!$AP59,0)+IFERROR('Model opční 1 (ME)'!J59*('ME Index'!N17/'ME Index'!$E17)*'Model opční 1 (ME)'!$AP59,0)+IFERROR('Model opční 2 (MF)'!J59*('MF Index'!N17/'MF Index'!$E17)*'Model opční 2 (MF)'!$AP59,0)+Doplněk!J59*Doplněk!$AN59</f>
        <v>0</v>
      </c>
      <c r="K59" s="107">
        <f>IFERROR('Model výchozí (MV)'!K59*('MV Index'!O17/'MV Index'!$E17)*'Model výchozí (MV)'!$AP59,0)+IFERROR('Model opční 1 (ME)'!K59*('ME Index'!O17/'ME Index'!$E17)*'Model opční 1 (ME)'!$AP59,0)+IFERROR('Model opční 2 (MF)'!K59*('MF Index'!O17/'MF Index'!$E17)*'Model opční 2 (MF)'!$AP59,0)+Doplněk!K59*Doplněk!$AN59</f>
        <v>0</v>
      </c>
      <c r="L59" s="107">
        <f>IFERROR('Model výchozí (MV)'!L59*('MV Index'!P17/'MV Index'!$E17)*'Model výchozí (MV)'!$AP59,0)+IFERROR('Model opční 1 (ME)'!L59*('ME Index'!P17/'ME Index'!$E17)*'Model opční 1 (ME)'!$AP59,0)+IFERROR('Model opční 2 (MF)'!L59*('MF Index'!P17/'MF Index'!$E17)*'Model opční 2 (MF)'!$AP59,0)+Doplněk!L59*Doplněk!$AN59</f>
        <v>0</v>
      </c>
      <c r="M59" s="107">
        <f>IFERROR('Model výchozí (MV)'!M59*('MV Index'!Q17/'MV Index'!$E17)*'Model výchozí (MV)'!$AP59,0)+IFERROR('Model opční 1 (ME)'!M59*('ME Index'!Q17/'ME Index'!$E17)*'Model opční 1 (ME)'!$AP59,0)+IFERROR('Model opční 2 (MF)'!M59*('MF Index'!Q17/'MF Index'!$E17)*'Model opční 2 (MF)'!$AP59,0)+Doplněk!M59*Doplněk!$AN59</f>
        <v>0</v>
      </c>
      <c r="N59" s="107">
        <f>IFERROR('Model výchozí (MV)'!N59*('MV Index'!R17/'MV Index'!$E17)*'Model výchozí (MV)'!$AP59,0)+IFERROR('Model opční 1 (ME)'!N59*('ME Index'!R17/'ME Index'!$E17)*'Model opční 1 (ME)'!$AP59,0)+IFERROR('Model opční 2 (MF)'!N59*('MF Index'!R17/'MF Index'!$E17)*'Model opční 2 (MF)'!$AP59,0)+Doplněk!N59*Doplněk!$AN59</f>
        <v>0</v>
      </c>
      <c r="O59" s="107">
        <f>IFERROR('Model výchozí (MV)'!O59*('MV Index'!S17/'MV Index'!$E17)*'Model výchozí (MV)'!$AP59,0)+IFERROR('Model opční 1 (ME)'!O59*('ME Index'!S17/'ME Index'!$E17)*'Model opční 1 (ME)'!$AP59,0)+IFERROR('Model opční 2 (MF)'!O59*('MF Index'!S17/'MF Index'!$E17)*'Model opční 2 (MF)'!$AP59,0)+Doplněk!O59*Doplněk!$AN59</f>
        <v>0</v>
      </c>
      <c r="P59" s="107">
        <f>IFERROR('Model výchozí (MV)'!P59*('MV Index'!T17/'MV Index'!$E17)*'Model výchozí (MV)'!$AP59,0)+IFERROR('Model opční 1 (ME)'!P59*('ME Index'!T17/'ME Index'!$E17)*'Model opční 1 (ME)'!$AP59,0)+IFERROR('Model opční 2 (MF)'!P59*('MF Index'!T17/'MF Index'!$E17)*'Model opční 2 (MF)'!$AP59,0)+Doplněk!P59*Doplněk!$AN59</f>
        <v>0</v>
      </c>
      <c r="Q59" s="107">
        <f>IFERROR('Model výchozí (MV)'!Q59*('MV Index'!U17/'MV Index'!$E17)*'Model výchozí (MV)'!$AP59,0)+IFERROR('Model opční 1 (ME)'!Q59*('ME Index'!U17/'ME Index'!$E17)*'Model opční 1 (ME)'!$AP59,0)+IFERROR('Model opční 2 (MF)'!Q59*('MF Index'!U17/'MF Index'!$E17)*'Model opční 2 (MF)'!$AP59,0)+Doplněk!Q59*Doplněk!$AN59</f>
        <v>0</v>
      </c>
      <c r="R59" s="107">
        <f>IFERROR('Model výchozí (MV)'!R59*('MV Index'!V17/'MV Index'!$E17)*'Model výchozí (MV)'!$AP59,0)+IFERROR('Model opční 1 (ME)'!R59*('ME Index'!V17/'ME Index'!$E17)*'Model opční 1 (ME)'!$AP59,0)+IFERROR('Model opční 2 (MF)'!R59*('MF Index'!V17/'MF Index'!$E17)*'Model opční 2 (MF)'!$AP59,0)+Doplněk!R59*Doplněk!$AN59</f>
        <v>0</v>
      </c>
      <c r="S59" s="107">
        <f>IFERROR('Model výchozí (MV)'!S59*('MV Index'!W17/'MV Index'!$E17)*'Model výchozí (MV)'!$AP59,0)+IFERROR('Model opční 1 (ME)'!S59*('ME Index'!W17/'ME Index'!$E17)*'Model opční 1 (ME)'!$AP59,0)+IFERROR('Model opční 2 (MF)'!S59*('MF Index'!W17/'MF Index'!$E17)*'Model opční 2 (MF)'!$AP59,0)+Doplněk!S59*Doplněk!$AN59</f>
        <v>0</v>
      </c>
      <c r="T59" s="107">
        <f>IFERROR('Model výchozí (MV)'!T59*('MV Index'!X17/'MV Index'!$E17)*'Model výchozí (MV)'!$AP59,0)+IFERROR('Model opční 1 (ME)'!T59*('ME Index'!X17/'ME Index'!$E17)*'Model opční 1 (ME)'!$AP59,0)+IFERROR('Model opční 2 (MF)'!T59*('MF Index'!X17/'MF Index'!$E17)*'Model opční 2 (MF)'!$AP59,0)+Doplněk!T59*Doplněk!$AN59</f>
        <v>0</v>
      </c>
      <c r="U59" s="107">
        <f>IFERROR('Model výchozí (MV)'!U59*('MV Index'!Y17/'MV Index'!$E17)*'Model výchozí (MV)'!$AP59,0)+IFERROR('Model opční 1 (ME)'!U59*('ME Index'!Y17/'ME Index'!$E17)*'Model opční 1 (ME)'!$AP59,0)+IFERROR('Model opční 2 (MF)'!U59*('MF Index'!Y17/'MF Index'!$E17)*'Model opční 2 (MF)'!$AP59,0)+Doplněk!U59*Doplněk!$AN59</f>
        <v>0</v>
      </c>
      <c r="V59" s="107">
        <f>IFERROR('Model výchozí (MV)'!V59*('MV Index'!Z17/'MV Index'!$E17)*'Model výchozí (MV)'!$AP59,0)+IFERROR('Model opční 1 (ME)'!V59*('ME Index'!Z17/'ME Index'!$E17)*'Model opční 1 (ME)'!$AP59,0)+IFERROR('Model opční 2 (MF)'!V59*('MF Index'!Z17/'MF Index'!$E17)*'Model opční 2 (MF)'!$AP59,0)+Doplněk!V59*Doplněk!$AN59</f>
        <v>0</v>
      </c>
      <c r="W59" s="107">
        <f>IFERROR('Model výchozí (MV)'!W59*('MV Index'!AA17/'MV Index'!$E17)*'Model výchozí (MV)'!$AP59,0)+IFERROR('Model opční 1 (ME)'!W59*('ME Index'!AA17/'ME Index'!$E17)*'Model opční 1 (ME)'!$AP59,0)+IFERROR('Model opční 2 (MF)'!W59*('MF Index'!AA17/'MF Index'!$E17)*'Model opční 2 (MF)'!$AP59,0)+Doplněk!W59*Doplněk!$AN59</f>
        <v>0</v>
      </c>
      <c r="X59" s="107">
        <f>IFERROR('Model výchozí (MV)'!X59*('MV Index'!AB17/'MV Index'!$E17)*'Model výchozí (MV)'!$AP59,0)+IFERROR('Model opční 1 (ME)'!X59*('ME Index'!AB17/'ME Index'!$E17)*'Model opční 1 (ME)'!$AP59,0)+IFERROR('Model opční 2 (MF)'!X59*('MF Index'!AB17/'MF Index'!$E17)*'Model opční 2 (MF)'!$AP59,0)+Doplněk!X59*Doplněk!$AN59</f>
        <v>0</v>
      </c>
      <c r="Y59" s="107">
        <f>IFERROR('Model výchozí (MV)'!Y59*('MV Index'!AC17/'MV Index'!$E17)*'Model výchozí (MV)'!$AP59,0)+IFERROR('Model opční 1 (ME)'!Y59*('ME Index'!AC17/'ME Index'!$E17)*'Model opční 1 (ME)'!$AP59,0)+IFERROR('Model opční 2 (MF)'!Y59*('MF Index'!AC17/'MF Index'!$E17)*'Model opční 2 (MF)'!$AP59,0)+Doplněk!Y59*Doplněk!$AN59</f>
        <v>0</v>
      </c>
      <c r="Z59" s="107">
        <f>IFERROR('Model výchozí (MV)'!Z59*('MV Index'!AD17/'MV Index'!$E17)*'Model výchozí (MV)'!$AP59,0)+IFERROR('Model opční 1 (ME)'!Z59*('ME Index'!AD17/'ME Index'!$E17)*'Model opční 1 (ME)'!$AP59,0)+IFERROR('Model opční 2 (MF)'!Z59*('MF Index'!AD17/'MF Index'!$E17)*'Model opční 2 (MF)'!$AP59,0)+Doplněk!Z59*Doplněk!$AN59</f>
        <v>0</v>
      </c>
      <c r="AA59" s="107">
        <f>IFERROR('Model výchozí (MV)'!AA59*('MV Index'!AE17/'MV Index'!$E17)*'Model výchozí (MV)'!$AP59,0)+IFERROR('Model opční 1 (ME)'!AA59*('ME Index'!AE17/'ME Index'!$E17)*'Model opční 1 (ME)'!$AP59,0)+IFERROR('Model opční 2 (MF)'!AA59*('MF Index'!AE17/'MF Index'!$E17)*'Model opční 2 (MF)'!$AP59,0)+Doplněk!AA59*Doplněk!$AN59</f>
        <v>0</v>
      </c>
      <c r="AB59" s="107">
        <f>IFERROR('Model výchozí (MV)'!AB59*('MV Index'!AF17/'MV Index'!$E17)*'Model výchozí (MV)'!$AP59,0)+IFERROR('Model opční 1 (ME)'!AB59*('ME Index'!AF17/'ME Index'!$E17)*'Model opční 1 (ME)'!$AP59,0)+IFERROR('Model opční 2 (MF)'!AB59*('MF Index'!AF17/'MF Index'!$E17)*'Model opční 2 (MF)'!$AP59,0)+Doplněk!AB59*Doplněk!$AN59</f>
        <v>0</v>
      </c>
      <c r="AC59" s="107">
        <f>IFERROR('Model výchozí (MV)'!AC59*('MV Index'!AG17/'MV Index'!$E17)*'Model výchozí (MV)'!$AP59,0)+IFERROR('Model opční 1 (ME)'!AC59*('ME Index'!AG17/'ME Index'!$E17)*'Model opční 1 (ME)'!$AP59,0)+IFERROR('Model opční 2 (MF)'!AC59*('MF Index'!AG17/'MF Index'!$E17)*'Model opční 2 (MF)'!$AP59,0)+Doplněk!AC59*Doplněk!$AN59</f>
        <v>0</v>
      </c>
      <c r="AD59" s="107">
        <f>IFERROR('Model výchozí (MV)'!AD59*('MV Index'!AH17/'MV Index'!$E17)*'Model výchozí (MV)'!$AP59,0)+IFERROR('Model opční 1 (ME)'!AD59*('ME Index'!AH17/'ME Index'!$E17)*'Model opční 1 (ME)'!$AP59,0)+IFERROR('Model opční 2 (MF)'!AD59*('MF Index'!AH17/'MF Index'!$E17)*'Model opční 2 (MF)'!$AP59,0)+Doplněk!AD59*Doplněk!$AN59</f>
        <v>0</v>
      </c>
      <c r="AE59" s="107">
        <f>IFERROR('Model výchozí (MV)'!AE59*('MV Index'!AI17/'MV Index'!$E17)*'Model výchozí (MV)'!$AP59,0)+IFERROR('Model opční 1 (ME)'!AE59*('ME Index'!AI17/'ME Index'!$E17)*'Model opční 1 (ME)'!$AP59,0)+IFERROR('Model opční 2 (MF)'!AE59*('MF Index'!AI17/'MF Index'!$E17)*'Model opční 2 (MF)'!$AP59,0)+Doplněk!AE59*Doplněk!$AN59</f>
        <v>0</v>
      </c>
      <c r="AF59" s="107">
        <f>IFERROR('Model výchozí (MV)'!AF59*('MV Index'!AJ17/'MV Index'!$E17)*'Model výchozí (MV)'!$AP59,0)+IFERROR('Model opční 1 (ME)'!AF59*('ME Index'!AJ17/'ME Index'!$E17)*'Model opční 1 (ME)'!$AP59,0)+IFERROR('Model opční 2 (MF)'!AF59*('MF Index'!AJ17/'MF Index'!$E17)*'Model opční 2 (MF)'!$AP59,0)+Doplněk!AF59*Doplněk!$AN59</f>
        <v>0</v>
      </c>
      <c r="AG59" s="107">
        <f>IFERROR('Model výchozí (MV)'!AG59*('MV Index'!AK17/'MV Index'!$E17)*'Model výchozí (MV)'!$AP59,0)+IFERROR('Model opční 1 (ME)'!AG59*('ME Index'!AK17/'ME Index'!$E17)*'Model opční 1 (ME)'!$AP59,0)+IFERROR('Model opční 2 (MF)'!AG59*('MF Index'!AK17/'MF Index'!$E17)*'Model opční 2 (MF)'!$AP59,0)+Doplněk!AG59*Doplněk!$AN59</f>
        <v>0</v>
      </c>
      <c r="AH59" s="107">
        <f>IFERROR('Model výchozí (MV)'!AH59*('MV Index'!AL17/'MV Index'!$E17)*'Model výchozí (MV)'!$AP59,0)+IFERROR('Model opční 1 (ME)'!AH59*('ME Index'!AL17/'ME Index'!$E17)*'Model opční 1 (ME)'!$AP59,0)+IFERROR('Model opční 2 (MF)'!AH59*('MF Index'!AL17/'MF Index'!$E17)*'Model opční 2 (MF)'!$AP59,0)+Doplněk!AH59*Doplněk!$AN59</f>
        <v>0</v>
      </c>
      <c r="AI59" s="107">
        <f>IFERROR('Model výchozí (MV)'!AI59*('MV Index'!AM17/'MV Index'!$E17)*'Model výchozí (MV)'!$AP59,0)+IFERROR('Model opční 1 (ME)'!AI59*('ME Index'!AM17/'ME Index'!$E17)*'Model opční 1 (ME)'!$AP59,0)+IFERROR('Model opční 2 (MF)'!AI59*('MF Index'!AM17/'MF Index'!$E17)*'Model opční 2 (MF)'!$AP59,0)+Doplněk!AI59*Doplněk!$AN59</f>
        <v>0</v>
      </c>
      <c r="AJ59" s="107">
        <f>IFERROR('Model výchozí (MV)'!AJ59*('MV Index'!AN17/'MV Index'!$E17)*'Model výchozí (MV)'!$AP59,0)+IFERROR('Model opční 1 (ME)'!AJ59*('ME Index'!AN17/'ME Index'!$E17)*'Model opční 1 (ME)'!$AP59,0)+IFERROR('Model opční 2 (MF)'!AJ59*('MF Index'!AN17/'MF Index'!$E17)*'Model opční 2 (MF)'!$AP59,0)+Doplněk!AJ59*Doplněk!$AN59</f>
        <v>0</v>
      </c>
      <c r="AK59" s="107">
        <f>IFERROR('Model výchozí (MV)'!AK59*('MV Index'!AO17/'MV Index'!$E17)*'Model výchozí (MV)'!$AP59,0)+IFERROR('Model opční 1 (ME)'!AK59*('ME Index'!AO17/'ME Index'!$E17)*'Model opční 1 (ME)'!$AP59,0)+IFERROR('Model opční 2 (MF)'!AK59*('MF Index'!AO17/'MF Index'!$E17)*'Model opční 2 (MF)'!$AP59,0)+Doplněk!AK59*Doplněk!$AN59</f>
        <v>0</v>
      </c>
      <c r="AL59" s="24">
        <f t="shared" si="62"/>
        <v>0</v>
      </c>
      <c r="AM59" s="149">
        <f t="shared" si="61"/>
        <v>0</v>
      </c>
    </row>
    <row r="60" spans="1:39" x14ac:dyDescent="0.3">
      <c r="A60" s="4" t="str">
        <f t="shared" si="60"/>
        <v/>
      </c>
      <c r="B60" s="45" t="str">
        <f t="shared" si="60"/>
        <v/>
      </c>
      <c r="C60" s="64" t="str">
        <f t="shared" si="60"/>
        <v>8.4</v>
      </c>
      <c r="D60" s="65" t="str">
        <f t="shared" si="60"/>
        <v>Ostatní zaměstnanci</v>
      </c>
      <c r="E60" s="107">
        <f>IFERROR('Model výchozí (MV)'!E60*('MV Index'!I18/'MV Index'!$E18)*'Model výchozí (MV)'!$AP60,0)+IFERROR('Model opční 1 (ME)'!E60*('ME Index'!I18/'ME Index'!$E18)*'Model opční 1 (ME)'!$AP60,0)+IFERROR('Model opční 2 (MF)'!E60*('MF Index'!I18/'MF Index'!$E18)*'Model opční 2 (MF)'!$AP60,0)+Doplněk!E60*Doplněk!$AN60</f>
        <v>0</v>
      </c>
      <c r="F60" s="107">
        <f>IFERROR('Model výchozí (MV)'!F60*('MV Index'!J18/'MV Index'!$E18)*'Model výchozí (MV)'!$AP60,0)+IFERROR('Model opční 1 (ME)'!F60*('ME Index'!J18/'ME Index'!$E18)*'Model opční 1 (ME)'!$AP60,0)+IFERROR('Model opční 2 (MF)'!F60*('MF Index'!J18/'MF Index'!$E18)*'Model opční 2 (MF)'!$AP60,0)+Doplněk!F60*Doplněk!$AN60</f>
        <v>0</v>
      </c>
      <c r="G60" s="107">
        <f>IFERROR('Model výchozí (MV)'!G60*('MV Index'!K18/'MV Index'!$E18)*'Model výchozí (MV)'!$AP60,0)+IFERROR('Model opční 1 (ME)'!G60*('ME Index'!K18/'ME Index'!$E18)*'Model opční 1 (ME)'!$AP60,0)+IFERROR('Model opční 2 (MF)'!G60*('MF Index'!K18/'MF Index'!$E18)*'Model opční 2 (MF)'!$AP60,0)+Doplněk!G60*Doplněk!$AN60</f>
        <v>0</v>
      </c>
      <c r="H60" s="107">
        <f>IFERROR('Model výchozí (MV)'!H60*('MV Index'!L18/'MV Index'!$E18)*'Model výchozí (MV)'!$AP60,0)+IFERROR('Model opční 1 (ME)'!H60*('ME Index'!L18/'ME Index'!$E18)*'Model opční 1 (ME)'!$AP60,0)+IFERROR('Model opční 2 (MF)'!H60*('MF Index'!L18/'MF Index'!$E18)*'Model opční 2 (MF)'!$AP60,0)+Doplněk!H60*Doplněk!$AN60</f>
        <v>0</v>
      </c>
      <c r="I60" s="107">
        <f>IFERROR('Model výchozí (MV)'!I60*('MV Index'!M18/'MV Index'!$E18)*'Model výchozí (MV)'!$AP60,0)+IFERROR('Model opční 1 (ME)'!I60*('ME Index'!M18/'ME Index'!$E18)*'Model opční 1 (ME)'!$AP60,0)+IFERROR('Model opční 2 (MF)'!I60*('MF Index'!M18/'MF Index'!$E18)*'Model opční 2 (MF)'!$AP60,0)+Doplněk!I60*Doplněk!$AN60</f>
        <v>0</v>
      </c>
      <c r="J60" s="107">
        <f>IFERROR('Model výchozí (MV)'!J60*('MV Index'!N18/'MV Index'!$E18)*'Model výchozí (MV)'!$AP60,0)+IFERROR('Model opční 1 (ME)'!J60*('ME Index'!N18/'ME Index'!$E18)*'Model opční 1 (ME)'!$AP60,0)+IFERROR('Model opční 2 (MF)'!J60*('MF Index'!N18/'MF Index'!$E18)*'Model opční 2 (MF)'!$AP60,0)+Doplněk!J60*Doplněk!$AN60</f>
        <v>0</v>
      </c>
      <c r="K60" s="107">
        <f>IFERROR('Model výchozí (MV)'!K60*('MV Index'!O18/'MV Index'!$E18)*'Model výchozí (MV)'!$AP60,0)+IFERROR('Model opční 1 (ME)'!K60*('ME Index'!O18/'ME Index'!$E18)*'Model opční 1 (ME)'!$AP60,0)+IFERROR('Model opční 2 (MF)'!K60*('MF Index'!O18/'MF Index'!$E18)*'Model opční 2 (MF)'!$AP60,0)+Doplněk!K60*Doplněk!$AN60</f>
        <v>0</v>
      </c>
      <c r="L60" s="107">
        <f>IFERROR('Model výchozí (MV)'!L60*('MV Index'!P18/'MV Index'!$E18)*'Model výchozí (MV)'!$AP60,0)+IFERROR('Model opční 1 (ME)'!L60*('ME Index'!P18/'ME Index'!$E18)*'Model opční 1 (ME)'!$AP60,0)+IFERROR('Model opční 2 (MF)'!L60*('MF Index'!P18/'MF Index'!$E18)*'Model opční 2 (MF)'!$AP60,0)+Doplněk!L60*Doplněk!$AN60</f>
        <v>0</v>
      </c>
      <c r="M60" s="107">
        <f>IFERROR('Model výchozí (MV)'!M60*('MV Index'!Q18/'MV Index'!$E18)*'Model výchozí (MV)'!$AP60,0)+IFERROR('Model opční 1 (ME)'!M60*('ME Index'!Q18/'ME Index'!$E18)*'Model opční 1 (ME)'!$AP60,0)+IFERROR('Model opční 2 (MF)'!M60*('MF Index'!Q18/'MF Index'!$E18)*'Model opční 2 (MF)'!$AP60,0)+Doplněk!M60*Doplněk!$AN60</f>
        <v>0</v>
      </c>
      <c r="N60" s="107">
        <f>IFERROR('Model výchozí (MV)'!N60*('MV Index'!R18/'MV Index'!$E18)*'Model výchozí (MV)'!$AP60,0)+IFERROR('Model opční 1 (ME)'!N60*('ME Index'!R18/'ME Index'!$E18)*'Model opční 1 (ME)'!$AP60,0)+IFERROR('Model opční 2 (MF)'!N60*('MF Index'!R18/'MF Index'!$E18)*'Model opční 2 (MF)'!$AP60,0)+Doplněk!N60*Doplněk!$AN60</f>
        <v>0</v>
      </c>
      <c r="O60" s="107">
        <f>IFERROR('Model výchozí (MV)'!O60*('MV Index'!S18/'MV Index'!$E18)*'Model výchozí (MV)'!$AP60,0)+IFERROR('Model opční 1 (ME)'!O60*('ME Index'!S18/'ME Index'!$E18)*'Model opční 1 (ME)'!$AP60,0)+IFERROR('Model opční 2 (MF)'!O60*('MF Index'!S18/'MF Index'!$E18)*'Model opční 2 (MF)'!$AP60,0)+Doplněk!O60*Doplněk!$AN60</f>
        <v>0</v>
      </c>
      <c r="P60" s="107">
        <f>IFERROR('Model výchozí (MV)'!P60*('MV Index'!T18/'MV Index'!$E18)*'Model výchozí (MV)'!$AP60,0)+IFERROR('Model opční 1 (ME)'!P60*('ME Index'!T18/'ME Index'!$E18)*'Model opční 1 (ME)'!$AP60,0)+IFERROR('Model opční 2 (MF)'!P60*('MF Index'!T18/'MF Index'!$E18)*'Model opční 2 (MF)'!$AP60,0)+Doplněk!P60*Doplněk!$AN60</f>
        <v>0</v>
      </c>
      <c r="Q60" s="107">
        <f>IFERROR('Model výchozí (MV)'!Q60*('MV Index'!U18/'MV Index'!$E18)*'Model výchozí (MV)'!$AP60,0)+IFERROR('Model opční 1 (ME)'!Q60*('ME Index'!U18/'ME Index'!$E18)*'Model opční 1 (ME)'!$AP60,0)+IFERROR('Model opční 2 (MF)'!Q60*('MF Index'!U18/'MF Index'!$E18)*'Model opční 2 (MF)'!$AP60,0)+Doplněk!Q60*Doplněk!$AN60</f>
        <v>0</v>
      </c>
      <c r="R60" s="107">
        <f>IFERROR('Model výchozí (MV)'!R60*('MV Index'!V18/'MV Index'!$E18)*'Model výchozí (MV)'!$AP60,0)+IFERROR('Model opční 1 (ME)'!R60*('ME Index'!V18/'ME Index'!$E18)*'Model opční 1 (ME)'!$AP60,0)+IFERROR('Model opční 2 (MF)'!R60*('MF Index'!V18/'MF Index'!$E18)*'Model opční 2 (MF)'!$AP60,0)+Doplněk!R60*Doplněk!$AN60</f>
        <v>0</v>
      </c>
      <c r="S60" s="107">
        <f>IFERROR('Model výchozí (MV)'!S60*('MV Index'!W18/'MV Index'!$E18)*'Model výchozí (MV)'!$AP60,0)+IFERROR('Model opční 1 (ME)'!S60*('ME Index'!W18/'ME Index'!$E18)*'Model opční 1 (ME)'!$AP60,0)+IFERROR('Model opční 2 (MF)'!S60*('MF Index'!W18/'MF Index'!$E18)*'Model opční 2 (MF)'!$AP60,0)+Doplněk!S60*Doplněk!$AN60</f>
        <v>0</v>
      </c>
      <c r="T60" s="107">
        <f>IFERROR('Model výchozí (MV)'!T60*('MV Index'!X18/'MV Index'!$E18)*'Model výchozí (MV)'!$AP60,0)+IFERROR('Model opční 1 (ME)'!T60*('ME Index'!X18/'ME Index'!$E18)*'Model opční 1 (ME)'!$AP60,0)+IFERROR('Model opční 2 (MF)'!T60*('MF Index'!X18/'MF Index'!$E18)*'Model opční 2 (MF)'!$AP60,0)+Doplněk!T60*Doplněk!$AN60</f>
        <v>0</v>
      </c>
      <c r="U60" s="107">
        <f>IFERROR('Model výchozí (MV)'!U60*('MV Index'!Y18/'MV Index'!$E18)*'Model výchozí (MV)'!$AP60,0)+IFERROR('Model opční 1 (ME)'!U60*('ME Index'!Y18/'ME Index'!$E18)*'Model opční 1 (ME)'!$AP60,0)+IFERROR('Model opční 2 (MF)'!U60*('MF Index'!Y18/'MF Index'!$E18)*'Model opční 2 (MF)'!$AP60,0)+Doplněk!U60*Doplněk!$AN60</f>
        <v>0</v>
      </c>
      <c r="V60" s="107">
        <f>IFERROR('Model výchozí (MV)'!V60*('MV Index'!Z18/'MV Index'!$E18)*'Model výchozí (MV)'!$AP60,0)+IFERROR('Model opční 1 (ME)'!V60*('ME Index'!Z18/'ME Index'!$E18)*'Model opční 1 (ME)'!$AP60,0)+IFERROR('Model opční 2 (MF)'!V60*('MF Index'!Z18/'MF Index'!$E18)*'Model opční 2 (MF)'!$AP60,0)+Doplněk!V60*Doplněk!$AN60</f>
        <v>0</v>
      </c>
      <c r="W60" s="107">
        <f>IFERROR('Model výchozí (MV)'!W60*('MV Index'!AA18/'MV Index'!$E18)*'Model výchozí (MV)'!$AP60,0)+IFERROR('Model opční 1 (ME)'!W60*('ME Index'!AA18/'ME Index'!$E18)*'Model opční 1 (ME)'!$AP60,0)+IFERROR('Model opční 2 (MF)'!W60*('MF Index'!AA18/'MF Index'!$E18)*'Model opční 2 (MF)'!$AP60,0)+Doplněk!W60*Doplněk!$AN60</f>
        <v>0</v>
      </c>
      <c r="X60" s="107">
        <f>IFERROR('Model výchozí (MV)'!X60*('MV Index'!AB18/'MV Index'!$E18)*'Model výchozí (MV)'!$AP60,0)+IFERROR('Model opční 1 (ME)'!X60*('ME Index'!AB18/'ME Index'!$E18)*'Model opční 1 (ME)'!$AP60,0)+IFERROR('Model opční 2 (MF)'!X60*('MF Index'!AB18/'MF Index'!$E18)*'Model opční 2 (MF)'!$AP60,0)+Doplněk!X60*Doplněk!$AN60</f>
        <v>0</v>
      </c>
      <c r="Y60" s="107">
        <f>IFERROR('Model výchozí (MV)'!Y60*('MV Index'!AC18/'MV Index'!$E18)*'Model výchozí (MV)'!$AP60,0)+IFERROR('Model opční 1 (ME)'!Y60*('ME Index'!AC18/'ME Index'!$E18)*'Model opční 1 (ME)'!$AP60,0)+IFERROR('Model opční 2 (MF)'!Y60*('MF Index'!AC18/'MF Index'!$E18)*'Model opční 2 (MF)'!$AP60,0)+Doplněk!Y60*Doplněk!$AN60</f>
        <v>0</v>
      </c>
      <c r="Z60" s="107">
        <f>IFERROR('Model výchozí (MV)'!Z60*('MV Index'!AD18/'MV Index'!$E18)*'Model výchozí (MV)'!$AP60,0)+IFERROR('Model opční 1 (ME)'!Z60*('ME Index'!AD18/'ME Index'!$E18)*'Model opční 1 (ME)'!$AP60,0)+IFERROR('Model opční 2 (MF)'!Z60*('MF Index'!AD18/'MF Index'!$E18)*'Model opční 2 (MF)'!$AP60,0)+Doplněk!Z60*Doplněk!$AN60</f>
        <v>0</v>
      </c>
      <c r="AA60" s="107">
        <f>IFERROR('Model výchozí (MV)'!AA60*('MV Index'!AE18/'MV Index'!$E18)*'Model výchozí (MV)'!$AP60,0)+IFERROR('Model opční 1 (ME)'!AA60*('ME Index'!AE18/'ME Index'!$E18)*'Model opční 1 (ME)'!$AP60,0)+IFERROR('Model opční 2 (MF)'!AA60*('MF Index'!AE18/'MF Index'!$E18)*'Model opční 2 (MF)'!$AP60,0)+Doplněk!AA60*Doplněk!$AN60</f>
        <v>0</v>
      </c>
      <c r="AB60" s="107">
        <f>IFERROR('Model výchozí (MV)'!AB60*('MV Index'!AF18/'MV Index'!$E18)*'Model výchozí (MV)'!$AP60,0)+IFERROR('Model opční 1 (ME)'!AB60*('ME Index'!AF18/'ME Index'!$E18)*'Model opční 1 (ME)'!$AP60,0)+IFERROR('Model opční 2 (MF)'!AB60*('MF Index'!AF18/'MF Index'!$E18)*'Model opční 2 (MF)'!$AP60,0)+Doplněk!AB60*Doplněk!$AN60</f>
        <v>0</v>
      </c>
      <c r="AC60" s="107">
        <f>IFERROR('Model výchozí (MV)'!AC60*('MV Index'!AG18/'MV Index'!$E18)*'Model výchozí (MV)'!$AP60,0)+IFERROR('Model opční 1 (ME)'!AC60*('ME Index'!AG18/'ME Index'!$E18)*'Model opční 1 (ME)'!$AP60,0)+IFERROR('Model opční 2 (MF)'!AC60*('MF Index'!AG18/'MF Index'!$E18)*'Model opční 2 (MF)'!$AP60,0)+Doplněk!AC60*Doplněk!$AN60</f>
        <v>0</v>
      </c>
      <c r="AD60" s="107">
        <f>IFERROR('Model výchozí (MV)'!AD60*('MV Index'!AH18/'MV Index'!$E18)*'Model výchozí (MV)'!$AP60,0)+IFERROR('Model opční 1 (ME)'!AD60*('ME Index'!AH18/'ME Index'!$E18)*'Model opční 1 (ME)'!$AP60,0)+IFERROR('Model opční 2 (MF)'!AD60*('MF Index'!AH18/'MF Index'!$E18)*'Model opční 2 (MF)'!$AP60,0)+Doplněk!AD60*Doplněk!$AN60</f>
        <v>0</v>
      </c>
      <c r="AE60" s="107">
        <f>IFERROR('Model výchozí (MV)'!AE60*('MV Index'!AI18/'MV Index'!$E18)*'Model výchozí (MV)'!$AP60,0)+IFERROR('Model opční 1 (ME)'!AE60*('ME Index'!AI18/'ME Index'!$E18)*'Model opční 1 (ME)'!$AP60,0)+IFERROR('Model opční 2 (MF)'!AE60*('MF Index'!AI18/'MF Index'!$E18)*'Model opční 2 (MF)'!$AP60,0)+Doplněk!AE60*Doplněk!$AN60</f>
        <v>0</v>
      </c>
      <c r="AF60" s="107">
        <f>IFERROR('Model výchozí (MV)'!AF60*('MV Index'!AJ18/'MV Index'!$E18)*'Model výchozí (MV)'!$AP60,0)+IFERROR('Model opční 1 (ME)'!AF60*('ME Index'!AJ18/'ME Index'!$E18)*'Model opční 1 (ME)'!$AP60,0)+IFERROR('Model opční 2 (MF)'!AF60*('MF Index'!AJ18/'MF Index'!$E18)*'Model opční 2 (MF)'!$AP60,0)+Doplněk!AF60*Doplněk!$AN60</f>
        <v>0</v>
      </c>
      <c r="AG60" s="107">
        <f>IFERROR('Model výchozí (MV)'!AG60*('MV Index'!AK18/'MV Index'!$E18)*'Model výchozí (MV)'!$AP60,0)+IFERROR('Model opční 1 (ME)'!AG60*('ME Index'!AK18/'ME Index'!$E18)*'Model opční 1 (ME)'!$AP60,0)+IFERROR('Model opční 2 (MF)'!AG60*('MF Index'!AK18/'MF Index'!$E18)*'Model opční 2 (MF)'!$AP60,0)+Doplněk!AG60*Doplněk!$AN60</f>
        <v>0</v>
      </c>
      <c r="AH60" s="107">
        <f>IFERROR('Model výchozí (MV)'!AH60*('MV Index'!AL18/'MV Index'!$E18)*'Model výchozí (MV)'!$AP60,0)+IFERROR('Model opční 1 (ME)'!AH60*('ME Index'!AL18/'ME Index'!$E18)*'Model opční 1 (ME)'!$AP60,0)+IFERROR('Model opční 2 (MF)'!AH60*('MF Index'!AL18/'MF Index'!$E18)*'Model opční 2 (MF)'!$AP60,0)+Doplněk!AH60*Doplněk!$AN60</f>
        <v>0</v>
      </c>
      <c r="AI60" s="107">
        <f>IFERROR('Model výchozí (MV)'!AI60*('MV Index'!AM18/'MV Index'!$E18)*'Model výchozí (MV)'!$AP60,0)+IFERROR('Model opční 1 (ME)'!AI60*('ME Index'!AM18/'ME Index'!$E18)*'Model opční 1 (ME)'!$AP60,0)+IFERROR('Model opční 2 (MF)'!AI60*('MF Index'!AM18/'MF Index'!$E18)*'Model opční 2 (MF)'!$AP60,0)+Doplněk!AI60*Doplněk!$AN60</f>
        <v>0</v>
      </c>
      <c r="AJ60" s="107">
        <f>IFERROR('Model výchozí (MV)'!AJ60*('MV Index'!AN18/'MV Index'!$E18)*'Model výchozí (MV)'!$AP60,0)+IFERROR('Model opční 1 (ME)'!AJ60*('ME Index'!AN18/'ME Index'!$E18)*'Model opční 1 (ME)'!$AP60,0)+IFERROR('Model opční 2 (MF)'!AJ60*('MF Index'!AN18/'MF Index'!$E18)*'Model opční 2 (MF)'!$AP60,0)+Doplněk!AJ60*Doplněk!$AN60</f>
        <v>0</v>
      </c>
      <c r="AK60" s="107">
        <f>IFERROR('Model výchozí (MV)'!AK60*('MV Index'!AO18/'MV Index'!$E18)*'Model výchozí (MV)'!$AP60,0)+IFERROR('Model opční 1 (ME)'!AK60*('ME Index'!AO18/'ME Index'!$E18)*'Model opční 1 (ME)'!$AP60,0)+IFERROR('Model opční 2 (MF)'!AK60*('MF Index'!AO18/'MF Index'!$E18)*'Model opční 2 (MF)'!$AP60,0)+Doplněk!AK60*Doplněk!$AN60</f>
        <v>0</v>
      </c>
      <c r="AL60" s="24">
        <f t="shared" si="62"/>
        <v>0</v>
      </c>
      <c r="AM60" s="149">
        <f t="shared" si="61"/>
        <v>0</v>
      </c>
    </row>
    <row r="61" spans="1:39" x14ac:dyDescent="0.3">
      <c r="A61" s="4">
        <f t="shared" si="60"/>
        <v>9</v>
      </c>
      <c r="B61" s="45" t="str">
        <f t="shared" si="60"/>
        <v>Cestovné</v>
      </c>
      <c r="C61" s="64" t="str">
        <f t="shared" si="60"/>
        <v/>
      </c>
      <c r="D61" s="65" t="str">
        <f t="shared" si="60"/>
        <v/>
      </c>
      <c r="E61" s="107">
        <f>IFERROR('Model výchozí (MV)'!E61*('MV Index'!I19/'MV Index'!$E19)*'Model výchozí (MV)'!$AP61,0)+IFERROR('Model opční 1 (ME)'!E61*('ME Index'!I19/'ME Index'!$E19)*'Model opční 1 (ME)'!$AP61,0)+IFERROR('Model opční 2 (MF)'!E61*('MF Index'!I19/'MF Index'!$E19)*'Model opční 2 (MF)'!$AP61,0)+Doplněk!E61*Doplněk!$AN61</f>
        <v>0</v>
      </c>
      <c r="F61" s="107">
        <f>IFERROR('Model výchozí (MV)'!F61*('MV Index'!J19/'MV Index'!$E19)*'Model výchozí (MV)'!$AP61,0)+IFERROR('Model opční 1 (ME)'!F61*('ME Index'!J19/'ME Index'!$E19)*'Model opční 1 (ME)'!$AP61,0)+IFERROR('Model opční 2 (MF)'!F61*('MF Index'!J19/'MF Index'!$E19)*'Model opční 2 (MF)'!$AP61,0)+Doplněk!F61*Doplněk!$AN61</f>
        <v>0</v>
      </c>
      <c r="G61" s="107">
        <f>IFERROR('Model výchozí (MV)'!G61*('MV Index'!K19/'MV Index'!$E19)*'Model výchozí (MV)'!$AP61,0)+IFERROR('Model opční 1 (ME)'!G61*('ME Index'!K19/'ME Index'!$E19)*'Model opční 1 (ME)'!$AP61,0)+IFERROR('Model opční 2 (MF)'!G61*('MF Index'!K19/'MF Index'!$E19)*'Model opční 2 (MF)'!$AP61,0)+Doplněk!G61*Doplněk!$AN61</f>
        <v>0</v>
      </c>
      <c r="H61" s="107">
        <f>IFERROR('Model výchozí (MV)'!H61*('MV Index'!L19/'MV Index'!$E19)*'Model výchozí (MV)'!$AP61,0)+IFERROR('Model opční 1 (ME)'!H61*('ME Index'!L19/'ME Index'!$E19)*'Model opční 1 (ME)'!$AP61,0)+IFERROR('Model opční 2 (MF)'!H61*('MF Index'!L19/'MF Index'!$E19)*'Model opční 2 (MF)'!$AP61,0)+Doplněk!H61*Doplněk!$AN61</f>
        <v>0</v>
      </c>
      <c r="I61" s="107">
        <f>IFERROR('Model výchozí (MV)'!I61*('MV Index'!M19/'MV Index'!$E19)*'Model výchozí (MV)'!$AP61,0)+IFERROR('Model opční 1 (ME)'!I61*('ME Index'!M19/'ME Index'!$E19)*'Model opční 1 (ME)'!$AP61,0)+IFERROR('Model opční 2 (MF)'!I61*('MF Index'!M19/'MF Index'!$E19)*'Model opční 2 (MF)'!$AP61,0)+Doplněk!I61*Doplněk!$AN61</f>
        <v>0</v>
      </c>
      <c r="J61" s="107">
        <f>IFERROR('Model výchozí (MV)'!J61*('MV Index'!N19/'MV Index'!$E19)*'Model výchozí (MV)'!$AP61,0)+IFERROR('Model opční 1 (ME)'!J61*('ME Index'!N19/'ME Index'!$E19)*'Model opční 1 (ME)'!$AP61,0)+IFERROR('Model opční 2 (MF)'!J61*('MF Index'!N19/'MF Index'!$E19)*'Model opční 2 (MF)'!$AP61,0)+Doplněk!J61*Doplněk!$AN61</f>
        <v>0</v>
      </c>
      <c r="K61" s="107">
        <f>IFERROR('Model výchozí (MV)'!K61*('MV Index'!O19/'MV Index'!$E19)*'Model výchozí (MV)'!$AP61,0)+IFERROR('Model opční 1 (ME)'!K61*('ME Index'!O19/'ME Index'!$E19)*'Model opční 1 (ME)'!$AP61,0)+IFERROR('Model opční 2 (MF)'!K61*('MF Index'!O19/'MF Index'!$E19)*'Model opční 2 (MF)'!$AP61,0)+Doplněk!K61*Doplněk!$AN61</f>
        <v>0</v>
      </c>
      <c r="L61" s="107">
        <f>IFERROR('Model výchozí (MV)'!L61*('MV Index'!P19/'MV Index'!$E19)*'Model výchozí (MV)'!$AP61,0)+IFERROR('Model opční 1 (ME)'!L61*('ME Index'!P19/'ME Index'!$E19)*'Model opční 1 (ME)'!$AP61,0)+IFERROR('Model opční 2 (MF)'!L61*('MF Index'!P19/'MF Index'!$E19)*'Model opční 2 (MF)'!$AP61,0)+Doplněk!L61*Doplněk!$AN61</f>
        <v>0</v>
      </c>
      <c r="M61" s="107">
        <f>IFERROR('Model výchozí (MV)'!M61*('MV Index'!Q19/'MV Index'!$E19)*'Model výchozí (MV)'!$AP61,0)+IFERROR('Model opční 1 (ME)'!M61*('ME Index'!Q19/'ME Index'!$E19)*'Model opční 1 (ME)'!$AP61,0)+IFERROR('Model opční 2 (MF)'!M61*('MF Index'!Q19/'MF Index'!$E19)*'Model opční 2 (MF)'!$AP61,0)+Doplněk!M61*Doplněk!$AN61</f>
        <v>0</v>
      </c>
      <c r="N61" s="107">
        <f>IFERROR('Model výchozí (MV)'!N61*('MV Index'!R19/'MV Index'!$E19)*'Model výchozí (MV)'!$AP61,0)+IFERROR('Model opční 1 (ME)'!N61*('ME Index'!R19/'ME Index'!$E19)*'Model opční 1 (ME)'!$AP61,0)+IFERROR('Model opční 2 (MF)'!N61*('MF Index'!R19/'MF Index'!$E19)*'Model opční 2 (MF)'!$AP61,0)+Doplněk!N61*Doplněk!$AN61</f>
        <v>0</v>
      </c>
      <c r="O61" s="107">
        <f>IFERROR('Model výchozí (MV)'!O61*('MV Index'!S19/'MV Index'!$E19)*'Model výchozí (MV)'!$AP61,0)+IFERROR('Model opční 1 (ME)'!O61*('ME Index'!S19/'ME Index'!$E19)*'Model opční 1 (ME)'!$AP61,0)+IFERROR('Model opční 2 (MF)'!O61*('MF Index'!S19/'MF Index'!$E19)*'Model opční 2 (MF)'!$AP61,0)+Doplněk!O61*Doplněk!$AN61</f>
        <v>0</v>
      </c>
      <c r="P61" s="107">
        <f>IFERROR('Model výchozí (MV)'!P61*('MV Index'!T19/'MV Index'!$E19)*'Model výchozí (MV)'!$AP61,0)+IFERROR('Model opční 1 (ME)'!P61*('ME Index'!T19/'ME Index'!$E19)*'Model opční 1 (ME)'!$AP61,0)+IFERROR('Model opční 2 (MF)'!P61*('MF Index'!T19/'MF Index'!$E19)*'Model opční 2 (MF)'!$AP61,0)+Doplněk!P61*Doplněk!$AN61</f>
        <v>0</v>
      </c>
      <c r="Q61" s="107">
        <f>IFERROR('Model výchozí (MV)'!Q61*('MV Index'!U19/'MV Index'!$E19)*'Model výchozí (MV)'!$AP61,0)+IFERROR('Model opční 1 (ME)'!Q61*('ME Index'!U19/'ME Index'!$E19)*'Model opční 1 (ME)'!$AP61,0)+IFERROR('Model opční 2 (MF)'!Q61*('MF Index'!U19/'MF Index'!$E19)*'Model opční 2 (MF)'!$AP61,0)+Doplněk!Q61*Doplněk!$AN61</f>
        <v>0</v>
      </c>
      <c r="R61" s="107">
        <f>IFERROR('Model výchozí (MV)'!R61*('MV Index'!V19/'MV Index'!$E19)*'Model výchozí (MV)'!$AP61,0)+IFERROR('Model opční 1 (ME)'!R61*('ME Index'!V19/'ME Index'!$E19)*'Model opční 1 (ME)'!$AP61,0)+IFERROR('Model opční 2 (MF)'!R61*('MF Index'!V19/'MF Index'!$E19)*'Model opční 2 (MF)'!$AP61,0)+Doplněk!R61*Doplněk!$AN61</f>
        <v>0</v>
      </c>
      <c r="S61" s="107">
        <f>IFERROR('Model výchozí (MV)'!S61*('MV Index'!W19/'MV Index'!$E19)*'Model výchozí (MV)'!$AP61,0)+IFERROR('Model opční 1 (ME)'!S61*('ME Index'!W19/'ME Index'!$E19)*'Model opční 1 (ME)'!$AP61,0)+IFERROR('Model opční 2 (MF)'!S61*('MF Index'!W19/'MF Index'!$E19)*'Model opční 2 (MF)'!$AP61,0)+Doplněk!S61*Doplněk!$AN61</f>
        <v>0</v>
      </c>
      <c r="T61" s="107">
        <f>IFERROR('Model výchozí (MV)'!T61*('MV Index'!X19/'MV Index'!$E19)*'Model výchozí (MV)'!$AP61,0)+IFERROR('Model opční 1 (ME)'!T61*('ME Index'!X19/'ME Index'!$E19)*'Model opční 1 (ME)'!$AP61,0)+IFERROR('Model opční 2 (MF)'!T61*('MF Index'!X19/'MF Index'!$E19)*'Model opční 2 (MF)'!$AP61,0)+Doplněk!T61*Doplněk!$AN61</f>
        <v>0</v>
      </c>
      <c r="U61" s="107">
        <f>IFERROR('Model výchozí (MV)'!U61*('MV Index'!Y19/'MV Index'!$E19)*'Model výchozí (MV)'!$AP61,0)+IFERROR('Model opční 1 (ME)'!U61*('ME Index'!Y19/'ME Index'!$E19)*'Model opční 1 (ME)'!$AP61,0)+IFERROR('Model opční 2 (MF)'!U61*('MF Index'!Y19/'MF Index'!$E19)*'Model opční 2 (MF)'!$AP61,0)+Doplněk!U61*Doplněk!$AN61</f>
        <v>0</v>
      </c>
      <c r="V61" s="107">
        <f>IFERROR('Model výchozí (MV)'!V61*('MV Index'!Z19/'MV Index'!$E19)*'Model výchozí (MV)'!$AP61,0)+IFERROR('Model opční 1 (ME)'!V61*('ME Index'!Z19/'ME Index'!$E19)*'Model opční 1 (ME)'!$AP61,0)+IFERROR('Model opční 2 (MF)'!V61*('MF Index'!Z19/'MF Index'!$E19)*'Model opční 2 (MF)'!$AP61,0)+Doplněk!V61*Doplněk!$AN61</f>
        <v>0</v>
      </c>
      <c r="W61" s="107">
        <f>IFERROR('Model výchozí (MV)'!W61*('MV Index'!AA19/'MV Index'!$E19)*'Model výchozí (MV)'!$AP61,0)+IFERROR('Model opční 1 (ME)'!W61*('ME Index'!AA19/'ME Index'!$E19)*'Model opční 1 (ME)'!$AP61,0)+IFERROR('Model opční 2 (MF)'!W61*('MF Index'!AA19/'MF Index'!$E19)*'Model opční 2 (MF)'!$AP61,0)+Doplněk!W61*Doplněk!$AN61</f>
        <v>0</v>
      </c>
      <c r="X61" s="107">
        <f>IFERROR('Model výchozí (MV)'!X61*('MV Index'!AB19/'MV Index'!$E19)*'Model výchozí (MV)'!$AP61,0)+IFERROR('Model opční 1 (ME)'!X61*('ME Index'!AB19/'ME Index'!$E19)*'Model opční 1 (ME)'!$AP61,0)+IFERROR('Model opční 2 (MF)'!X61*('MF Index'!AB19/'MF Index'!$E19)*'Model opční 2 (MF)'!$AP61,0)+Doplněk!X61*Doplněk!$AN61</f>
        <v>0</v>
      </c>
      <c r="Y61" s="107">
        <f>IFERROR('Model výchozí (MV)'!Y61*('MV Index'!AC19/'MV Index'!$E19)*'Model výchozí (MV)'!$AP61,0)+IFERROR('Model opční 1 (ME)'!Y61*('ME Index'!AC19/'ME Index'!$E19)*'Model opční 1 (ME)'!$AP61,0)+IFERROR('Model opční 2 (MF)'!Y61*('MF Index'!AC19/'MF Index'!$E19)*'Model opční 2 (MF)'!$AP61,0)+Doplněk!Y61*Doplněk!$AN61</f>
        <v>0</v>
      </c>
      <c r="Z61" s="107">
        <f>IFERROR('Model výchozí (MV)'!Z61*('MV Index'!AD19/'MV Index'!$E19)*'Model výchozí (MV)'!$AP61,0)+IFERROR('Model opční 1 (ME)'!Z61*('ME Index'!AD19/'ME Index'!$E19)*'Model opční 1 (ME)'!$AP61,0)+IFERROR('Model opční 2 (MF)'!Z61*('MF Index'!AD19/'MF Index'!$E19)*'Model opční 2 (MF)'!$AP61,0)+Doplněk!Z61*Doplněk!$AN61</f>
        <v>0</v>
      </c>
      <c r="AA61" s="107">
        <f>IFERROR('Model výchozí (MV)'!AA61*('MV Index'!AE19/'MV Index'!$E19)*'Model výchozí (MV)'!$AP61,0)+IFERROR('Model opční 1 (ME)'!AA61*('ME Index'!AE19/'ME Index'!$E19)*'Model opční 1 (ME)'!$AP61,0)+IFERROR('Model opční 2 (MF)'!AA61*('MF Index'!AE19/'MF Index'!$E19)*'Model opční 2 (MF)'!$AP61,0)+Doplněk!AA61*Doplněk!$AN61</f>
        <v>0</v>
      </c>
      <c r="AB61" s="107">
        <f>IFERROR('Model výchozí (MV)'!AB61*('MV Index'!AF19/'MV Index'!$E19)*'Model výchozí (MV)'!$AP61,0)+IFERROR('Model opční 1 (ME)'!AB61*('ME Index'!AF19/'ME Index'!$E19)*'Model opční 1 (ME)'!$AP61,0)+IFERROR('Model opční 2 (MF)'!AB61*('MF Index'!AF19/'MF Index'!$E19)*'Model opční 2 (MF)'!$AP61,0)+Doplněk!AB61*Doplněk!$AN61</f>
        <v>0</v>
      </c>
      <c r="AC61" s="107">
        <f>IFERROR('Model výchozí (MV)'!AC61*('MV Index'!AG19/'MV Index'!$E19)*'Model výchozí (MV)'!$AP61,0)+IFERROR('Model opční 1 (ME)'!AC61*('ME Index'!AG19/'ME Index'!$E19)*'Model opční 1 (ME)'!$AP61,0)+IFERROR('Model opční 2 (MF)'!AC61*('MF Index'!AG19/'MF Index'!$E19)*'Model opční 2 (MF)'!$AP61,0)+Doplněk!AC61*Doplněk!$AN61</f>
        <v>0</v>
      </c>
      <c r="AD61" s="107">
        <f>IFERROR('Model výchozí (MV)'!AD61*('MV Index'!AH19/'MV Index'!$E19)*'Model výchozí (MV)'!$AP61,0)+IFERROR('Model opční 1 (ME)'!AD61*('ME Index'!AH19/'ME Index'!$E19)*'Model opční 1 (ME)'!$AP61,0)+IFERROR('Model opční 2 (MF)'!AD61*('MF Index'!AH19/'MF Index'!$E19)*'Model opční 2 (MF)'!$AP61,0)+Doplněk!AD61*Doplněk!$AN61</f>
        <v>0</v>
      </c>
      <c r="AE61" s="107">
        <f>IFERROR('Model výchozí (MV)'!AE61*('MV Index'!AI19/'MV Index'!$E19)*'Model výchozí (MV)'!$AP61,0)+IFERROR('Model opční 1 (ME)'!AE61*('ME Index'!AI19/'ME Index'!$E19)*'Model opční 1 (ME)'!$AP61,0)+IFERROR('Model opční 2 (MF)'!AE61*('MF Index'!AI19/'MF Index'!$E19)*'Model opční 2 (MF)'!$AP61,0)+Doplněk!AE61*Doplněk!$AN61</f>
        <v>0</v>
      </c>
      <c r="AF61" s="107">
        <f>IFERROR('Model výchozí (MV)'!AF61*('MV Index'!AJ19/'MV Index'!$E19)*'Model výchozí (MV)'!$AP61,0)+IFERROR('Model opční 1 (ME)'!AF61*('ME Index'!AJ19/'ME Index'!$E19)*'Model opční 1 (ME)'!$AP61,0)+IFERROR('Model opční 2 (MF)'!AF61*('MF Index'!AJ19/'MF Index'!$E19)*'Model opční 2 (MF)'!$AP61,0)+Doplněk!AF61*Doplněk!$AN61</f>
        <v>0</v>
      </c>
      <c r="AG61" s="107">
        <f>IFERROR('Model výchozí (MV)'!AG61*('MV Index'!AK19/'MV Index'!$E19)*'Model výchozí (MV)'!$AP61,0)+IFERROR('Model opční 1 (ME)'!AG61*('ME Index'!AK19/'ME Index'!$E19)*'Model opční 1 (ME)'!$AP61,0)+IFERROR('Model opční 2 (MF)'!AG61*('MF Index'!AK19/'MF Index'!$E19)*'Model opční 2 (MF)'!$AP61,0)+Doplněk!AG61*Doplněk!$AN61</f>
        <v>0</v>
      </c>
      <c r="AH61" s="107">
        <f>IFERROR('Model výchozí (MV)'!AH61*('MV Index'!AL19/'MV Index'!$E19)*'Model výchozí (MV)'!$AP61,0)+IFERROR('Model opční 1 (ME)'!AH61*('ME Index'!AL19/'ME Index'!$E19)*'Model opční 1 (ME)'!$AP61,0)+IFERROR('Model opční 2 (MF)'!AH61*('MF Index'!AL19/'MF Index'!$E19)*'Model opční 2 (MF)'!$AP61,0)+Doplněk!AH61*Doplněk!$AN61</f>
        <v>0</v>
      </c>
      <c r="AI61" s="107">
        <f>IFERROR('Model výchozí (MV)'!AI61*('MV Index'!AM19/'MV Index'!$E19)*'Model výchozí (MV)'!$AP61,0)+IFERROR('Model opční 1 (ME)'!AI61*('ME Index'!AM19/'ME Index'!$E19)*'Model opční 1 (ME)'!$AP61,0)+IFERROR('Model opční 2 (MF)'!AI61*('MF Index'!AM19/'MF Index'!$E19)*'Model opční 2 (MF)'!$AP61,0)+Doplněk!AI61*Doplněk!$AN61</f>
        <v>0</v>
      </c>
      <c r="AJ61" s="107">
        <f>IFERROR('Model výchozí (MV)'!AJ61*('MV Index'!AN19/'MV Index'!$E19)*'Model výchozí (MV)'!$AP61,0)+IFERROR('Model opční 1 (ME)'!AJ61*('ME Index'!AN19/'ME Index'!$E19)*'Model opční 1 (ME)'!$AP61,0)+IFERROR('Model opční 2 (MF)'!AJ61*('MF Index'!AN19/'MF Index'!$E19)*'Model opční 2 (MF)'!$AP61,0)+Doplněk!AJ61*Doplněk!$AN61</f>
        <v>0</v>
      </c>
      <c r="AK61" s="107">
        <f>IFERROR('Model výchozí (MV)'!AK61*('MV Index'!AO19/'MV Index'!$E19)*'Model výchozí (MV)'!$AP61,0)+IFERROR('Model opční 1 (ME)'!AK61*('ME Index'!AO19/'ME Index'!$E19)*'Model opční 1 (ME)'!$AP61,0)+IFERROR('Model opční 2 (MF)'!AK61*('MF Index'!AO19/'MF Index'!$E19)*'Model opční 2 (MF)'!$AP61,0)+Doplněk!AK61*Doplněk!$AN61</f>
        <v>0</v>
      </c>
      <c r="AL61" s="24">
        <f t="shared" si="62"/>
        <v>0</v>
      </c>
      <c r="AM61" s="149">
        <f t="shared" si="61"/>
        <v>0</v>
      </c>
    </row>
    <row r="62" spans="1:39" x14ac:dyDescent="0.3">
      <c r="A62" s="4">
        <f t="shared" si="60"/>
        <v>10</v>
      </c>
      <c r="B62" s="45" t="str">
        <f t="shared" si="60"/>
        <v>Úhrada za použití dopravní cesty</v>
      </c>
      <c r="C62" s="64" t="str">
        <f t="shared" si="60"/>
        <v/>
      </c>
      <c r="D62" s="65" t="str">
        <f t="shared" si="60"/>
        <v/>
      </c>
      <c r="E62" s="107">
        <f>IFERROR('Model výchozí (MV)'!E62*('MV Index'!I20/'MV Index'!$E20)*'Model výchozí (MV)'!$AP62,0)+IFERROR('Model opční 1 (ME)'!E62*('ME Index'!I20/'ME Index'!$E20)*'Model opční 1 (ME)'!$AP62,0)+IFERROR('Model opční 2 (MF)'!E62*('MF Index'!I20/'MF Index'!$E20)*'Model opční 2 (MF)'!$AP62,0)+Doplněk!E62*Doplněk!$AN62</f>
        <v>0</v>
      </c>
      <c r="F62" s="107">
        <f>IFERROR('Model výchozí (MV)'!F62*('MV Index'!J20/'MV Index'!$E20)*'Model výchozí (MV)'!$AP62,0)+IFERROR('Model opční 1 (ME)'!F62*('ME Index'!J20/'ME Index'!$E20)*'Model opční 1 (ME)'!$AP62,0)+IFERROR('Model opční 2 (MF)'!F62*('MF Index'!J20/'MF Index'!$E20)*'Model opční 2 (MF)'!$AP62,0)+Doplněk!F62*Doplněk!$AN62</f>
        <v>0</v>
      </c>
      <c r="G62" s="107">
        <f>IFERROR('Model výchozí (MV)'!G62*('MV Index'!K20/'MV Index'!$E20)*'Model výchozí (MV)'!$AP62,0)+IFERROR('Model opční 1 (ME)'!G62*('ME Index'!K20/'ME Index'!$E20)*'Model opční 1 (ME)'!$AP62,0)+IFERROR('Model opční 2 (MF)'!G62*('MF Index'!K20/'MF Index'!$E20)*'Model opční 2 (MF)'!$AP62,0)+Doplněk!G62*Doplněk!$AN62</f>
        <v>0</v>
      </c>
      <c r="H62" s="107">
        <f>IFERROR('Model výchozí (MV)'!H62*('MV Index'!L20/'MV Index'!$E20)*'Model výchozí (MV)'!$AP62,0)+IFERROR('Model opční 1 (ME)'!H62*('ME Index'!L20/'ME Index'!$E20)*'Model opční 1 (ME)'!$AP62,0)+IFERROR('Model opční 2 (MF)'!H62*('MF Index'!L20/'MF Index'!$E20)*'Model opční 2 (MF)'!$AP62,0)+Doplněk!H62*Doplněk!$AN62</f>
        <v>0</v>
      </c>
      <c r="I62" s="107">
        <f>IFERROR('Model výchozí (MV)'!I62*('MV Index'!M20/'MV Index'!$E20)*'Model výchozí (MV)'!$AP62,0)+IFERROR('Model opční 1 (ME)'!I62*('ME Index'!M20/'ME Index'!$E20)*'Model opční 1 (ME)'!$AP62,0)+IFERROR('Model opční 2 (MF)'!I62*('MF Index'!M20/'MF Index'!$E20)*'Model opční 2 (MF)'!$AP62,0)+Doplněk!I62*Doplněk!$AN62</f>
        <v>0</v>
      </c>
      <c r="J62" s="107">
        <f>IFERROR('Model výchozí (MV)'!J62*('MV Index'!N20/'MV Index'!$E20)*'Model výchozí (MV)'!$AP62,0)+IFERROR('Model opční 1 (ME)'!J62*('ME Index'!N20/'ME Index'!$E20)*'Model opční 1 (ME)'!$AP62,0)+IFERROR('Model opční 2 (MF)'!J62*('MF Index'!N20/'MF Index'!$E20)*'Model opční 2 (MF)'!$AP62,0)+Doplněk!J62*Doplněk!$AN62</f>
        <v>0</v>
      </c>
      <c r="K62" s="107">
        <f>IFERROR('Model výchozí (MV)'!K62*('MV Index'!O20/'MV Index'!$E20)*'Model výchozí (MV)'!$AP62,0)+IFERROR('Model opční 1 (ME)'!K62*('ME Index'!O20/'ME Index'!$E20)*'Model opční 1 (ME)'!$AP62,0)+IFERROR('Model opční 2 (MF)'!K62*('MF Index'!O20/'MF Index'!$E20)*'Model opční 2 (MF)'!$AP62,0)+Doplněk!K62*Doplněk!$AN62</f>
        <v>0</v>
      </c>
      <c r="L62" s="107">
        <f>IFERROR('Model výchozí (MV)'!L62*('MV Index'!P20/'MV Index'!$E20)*'Model výchozí (MV)'!$AP62,0)+IFERROR('Model opční 1 (ME)'!L62*('ME Index'!P20/'ME Index'!$E20)*'Model opční 1 (ME)'!$AP62,0)+IFERROR('Model opční 2 (MF)'!L62*('MF Index'!P20/'MF Index'!$E20)*'Model opční 2 (MF)'!$AP62,0)+Doplněk!L62*Doplněk!$AN62</f>
        <v>0</v>
      </c>
      <c r="M62" s="107">
        <f>IFERROR('Model výchozí (MV)'!M62*('MV Index'!Q20/'MV Index'!$E20)*'Model výchozí (MV)'!$AP62,0)+IFERROR('Model opční 1 (ME)'!M62*('ME Index'!Q20/'ME Index'!$E20)*'Model opční 1 (ME)'!$AP62,0)+IFERROR('Model opční 2 (MF)'!M62*('MF Index'!Q20/'MF Index'!$E20)*'Model opční 2 (MF)'!$AP62,0)+Doplněk!M62*Doplněk!$AN62</f>
        <v>0</v>
      </c>
      <c r="N62" s="107">
        <f>IFERROR('Model výchozí (MV)'!N62*('MV Index'!R20/'MV Index'!$E20)*'Model výchozí (MV)'!$AP62,0)+IFERROR('Model opční 1 (ME)'!N62*('ME Index'!R20/'ME Index'!$E20)*'Model opční 1 (ME)'!$AP62,0)+IFERROR('Model opční 2 (MF)'!N62*('MF Index'!R20/'MF Index'!$E20)*'Model opční 2 (MF)'!$AP62,0)+Doplněk!N62*Doplněk!$AN62</f>
        <v>0</v>
      </c>
      <c r="O62" s="107">
        <f>IFERROR('Model výchozí (MV)'!O62*('MV Index'!S20/'MV Index'!$E20)*'Model výchozí (MV)'!$AP62,0)+IFERROR('Model opční 1 (ME)'!O62*('ME Index'!S20/'ME Index'!$E20)*'Model opční 1 (ME)'!$AP62,0)+IFERROR('Model opční 2 (MF)'!O62*('MF Index'!S20/'MF Index'!$E20)*'Model opční 2 (MF)'!$AP62,0)+Doplněk!O62*Doplněk!$AN62</f>
        <v>0</v>
      </c>
      <c r="P62" s="107">
        <f>IFERROR('Model výchozí (MV)'!P62*('MV Index'!T20/'MV Index'!$E20)*'Model výchozí (MV)'!$AP62,0)+IFERROR('Model opční 1 (ME)'!P62*('ME Index'!T20/'ME Index'!$E20)*'Model opční 1 (ME)'!$AP62,0)+IFERROR('Model opční 2 (MF)'!P62*('MF Index'!T20/'MF Index'!$E20)*'Model opční 2 (MF)'!$AP62,0)+Doplněk!P62*Doplněk!$AN62</f>
        <v>0</v>
      </c>
      <c r="Q62" s="107">
        <f>IFERROR('Model výchozí (MV)'!Q62*('MV Index'!U20/'MV Index'!$E20)*'Model výchozí (MV)'!$AP62,0)+IFERROR('Model opční 1 (ME)'!Q62*('ME Index'!U20/'ME Index'!$E20)*'Model opční 1 (ME)'!$AP62,0)+IFERROR('Model opční 2 (MF)'!Q62*('MF Index'!U20/'MF Index'!$E20)*'Model opční 2 (MF)'!$AP62,0)+Doplněk!Q62*Doplněk!$AN62</f>
        <v>0</v>
      </c>
      <c r="R62" s="107">
        <f>IFERROR('Model výchozí (MV)'!R62*('MV Index'!V20/'MV Index'!$E20)*'Model výchozí (MV)'!$AP62,0)+IFERROR('Model opční 1 (ME)'!R62*('ME Index'!V20/'ME Index'!$E20)*'Model opční 1 (ME)'!$AP62,0)+IFERROR('Model opční 2 (MF)'!R62*('MF Index'!V20/'MF Index'!$E20)*'Model opční 2 (MF)'!$AP62,0)+Doplněk!R62*Doplněk!$AN62</f>
        <v>0</v>
      </c>
      <c r="S62" s="107">
        <f>IFERROR('Model výchozí (MV)'!S62*('MV Index'!W20/'MV Index'!$E20)*'Model výchozí (MV)'!$AP62,0)+IFERROR('Model opční 1 (ME)'!S62*('ME Index'!W20/'ME Index'!$E20)*'Model opční 1 (ME)'!$AP62,0)+IFERROR('Model opční 2 (MF)'!S62*('MF Index'!W20/'MF Index'!$E20)*'Model opční 2 (MF)'!$AP62,0)+Doplněk!S62*Doplněk!$AN62</f>
        <v>0</v>
      </c>
      <c r="T62" s="107">
        <f>IFERROR('Model výchozí (MV)'!T62*('MV Index'!X20/'MV Index'!$E20)*'Model výchozí (MV)'!$AP62,0)+IFERROR('Model opční 1 (ME)'!T62*('ME Index'!X20/'ME Index'!$E20)*'Model opční 1 (ME)'!$AP62,0)+IFERROR('Model opční 2 (MF)'!T62*('MF Index'!X20/'MF Index'!$E20)*'Model opční 2 (MF)'!$AP62,0)+Doplněk!T62*Doplněk!$AN62</f>
        <v>0</v>
      </c>
      <c r="U62" s="107">
        <f>IFERROR('Model výchozí (MV)'!U62*('MV Index'!Y20/'MV Index'!$E20)*'Model výchozí (MV)'!$AP62,0)+IFERROR('Model opční 1 (ME)'!U62*('ME Index'!Y20/'ME Index'!$E20)*'Model opční 1 (ME)'!$AP62,0)+IFERROR('Model opční 2 (MF)'!U62*('MF Index'!Y20/'MF Index'!$E20)*'Model opční 2 (MF)'!$AP62,0)+Doplněk!U62*Doplněk!$AN62</f>
        <v>0</v>
      </c>
      <c r="V62" s="107">
        <f>IFERROR('Model výchozí (MV)'!V62*('MV Index'!Z20/'MV Index'!$E20)*'Model výchozí (MV)'!$AP62,0)+IFERROR('Model opční 1 (ME)'!V62*('ME Index'!Z20/'ME Index'!$E20)*'Model opční 1 (ME)'!$AP62,0)+IFERROR('Model opční 2 (MF)'!V62*('MF Index'!Z20/'MF Index'!$E20)*'Model opční 2 (MF)'!$AP62,0)+Doplněk!V62*Doplněk!$AN62</f>
        <v>0</v>
      </c>
      <c r="W62" s="107">
        <f>IFERROR('Model výchozí (MV)'!W62*('MV Index'!AA20/'MV Index'!$E20)*'Model výchozí (MV)'!$AP62,0)+IFERROR('Model opční 1 (ME)'!W62*('ME Index'!AA20/'ME Index'!$E20)*'Model opční 1 (ME)'!$AP62,0)+IFERROR('Model opční 2 (MF)'!W62*('MF Index'!AA20/'MF Index'!$E20)*'Model opční 2 (MF)'!$AP62,0)+Doplněk!W62*Doplněk!$AN62</f>
        <v>0</v>
      </c>
      <c r="X62" s="107">
        <f>IFERROR('Model výchozí (MV)'!X62*('MV Index'!AB20/'MV Index'!$E20)*'Model výchozí (MV)'!$AP62,0)+IFERROR('Model opční 1 (ME)'!X62*('ME Index'!AB20/'ME Index'!$E20)*'Model opční 1 (ME)'!$AP62,0)+IFERROR('Model opční 2 (MF)'!X62*('MF Index'!AB20/'MF Index'!$E20)*'Model opční 2 (MF)'!$AP62,0)+Doplněk!X62*Doplněk!$AN62</f>
        <v>0</v>
      </c>
      <c r="Y62" s="107">
        <f>IFERROR('Model výchozí (MV)'!Y62*('MV Index'!AC20/'MV Index'!$E20)*'Model výchozí (MV)'!$AP62,0)+IFERROR('Model opční 1 (ME)'!Y62*('ME Index'!AC20/'ME Index'!$E20)*'Model opční 1 (ME)'!$AP62,0)+IFERROR('Model opční 2 (MF)'!Y62*('MF Index'!AC20/'MF Index'!$E20)*'Model opční 2 (MF)'!$AP62,0)+Doplněk!Y62*Doplněk!$AN62</f>
        <v>0</v>
      </c>
      <c r="Z62" s="107">
        <f>IFERROR('Model výchozí (MV)'!Z62*('MV Index'!AD20/'MV Index'!$E20)*'Model výchozí (MV)'!$AP62,0)+IFERROR('Model opční 1 (ME)'!Z62*('ME Index'!AD20/'ME Index'!$E20)*'Model opční 1 (ME)'!$AP62,0)+IFERROR('Model opční 2 (MF)'!Z62*('MF Index'!AD20/'MF Index'!$E20)*'Model opční 2 (MF)'!$AP62,0)+Doplněk!Z62*Doplněk!$AN62</f>
        <v>0</v>
      </c>
      <c r="AA62" s="107">
        <f>IFERROR('Model výchozí (MV)'!AA62*('MV Index'!AE20/'MV Index'!$E20)*'Model výchozí (MV)'!$AP62,0)+IFERROR('Model opční 1 (ME)'!AA62*('ME Index'!AE20/'ME Index'!$E20)*'Model opční 1 (ME)'!$AP62,0)+IFERROR('Model opční 2 (MF)'!AA62*('MF Index'!AE20/'MF Index'!$E20)*'Model opční 2 (MF)'!$AP62,0)+Doplněk!AA62*Doplněk!$AN62</f>
        <v>0</v>
      </c>
      <c r="AB62" s="107">
        <f>IFERROR('Model výchozí (MV)'!AB62*('MV Index'!AF20/'MV Index'!$E20)*'Model výchozí (MV)'!$AP62,0)+IFERROR('Model opční 1 (ME)'!AB62*('ME Index'!AF20/'ME Index'!$E20)*'Model opční 1 (ME)'!$AP62,0)+IFERROR('Model opční 2 (MF)'!AB62*('MF Index'!AF20/'MF Index'!$E20)*'Model opční 2 (MF)'!$AP62,0)+Doplněk!AB62*Doplněk!$AN62</f>
        <v>0</v>
      </c>
      <c r="AC62" s="107">
        <f>IFERROR('Model výchozí (MV)'!AC62*('MV Index'!AG20/'MV Index'!$E20)*'Model výchozí (MV)'!$AP62,0)+IFERROR('Model opční 1 (ME)'!AC62*('ME Index'!AG20/'ME Index'!$E20)*'Model opční 1 (ME)'!$AP62,0)+IFERROR('Model opční 2 (MF)'!AC62*('MF Index'!AG20/'MF Index'!$E20)*'Model opční 2 (MF)'!$AP62,0)+Doplněk!AC62*Doplněk!$AN62</f>
        <v>0</v>
      </c>
      <c r="AD62" s="107">
        <f>IFERROR('Model výchozí (MV)'!AD62*('MV Index'!AH20/'MV Index'!$E20)*'Model výchozí (MV)'!$AP62,0)+IFERROR('Model opční 1 (ME)'!AD62*('ME Index'!AH20/'ME Index'!$E20)*'Model opční 1 (ME)'!$AP62,0)+IFERROR('Model opční 2 (MF)'!AD62*('MF Index'!AH20/'MF Index'!$E20)*'Model opční 2 (MF)'!$AP62,0)+Doplněk!AD62*Doplněk!$AN62</f>
        <v>0</v>
      </c>
      <c r="AE62" s="107">
        <f>IFERROR('Model výchozí (MV)'!AE62*('MV Index'!AI20/'MV Index'!$E20)*'Model výchozí (MV)'!$AP62,0)+IFERROR('Model opční 1 (ME)'!AE62*('ME Index'!AI20/'ME Index'!$E20)*'Model opční 1 (ME)'!$AP62,0)+IFERROR('Model opční 2 (MF)'!AE62*('MF Index'!AI20/'MF Index'!$E20)*'Model opční 2 (MF)'!$AP62,0)+Doplněk!AE62*Doplněk!$AN62</f>
        <v>0</v>
      </c>
      <c r="AF62" s="107">
        <f>IFERROR('Model výchozí (MV)'!AF62*('MV Index'!AJ20/'MV Index'!$E20)*'Model výchozí (MV)'!$AP62,0)+IFERROR('Model opční 1 (ME)'!AF62*('ME Index'!AJ20/'ME Index'!$E20)*'Model opční 1 (ME)'!$AP62,0)+IFERROR('Model opční 2 (MF)'!AF62*('MF Index'!AJ20/'MF Index'!$E20)*'Model opční 2 (MF)'!$AP62,0)+Doplněk!AF62*Doplněk!$AN62</f>
        <v>0</v>
      </c>
      <c r="AG62" s="107">
        <f>IFERROR('Model výchozí (MV)'!AG62*('MV Index'!AK20/'MV Index'!$E20)*'Model výchozí (MV)'!$AP62,0)+IFERROR('Model opční 1 (ME)'!AG62*('ME Index'!AK20/'ME Index'!$E20)*'Model opční 1 (ME)'!$AP62,0)+IFERROR('Model opční 2 (MF)'!AG62*('MF Index'!AK20/'MF Index'!$E20)*'Model opční 2 (MF)'!$AP62,0)+Doplněk!AG62*Doplněk!$AN62</f>
        <v>0</v>
      </c>
      <c r="AH62" s="107">
        <f>IFERROR('Model výchozí (MV)'!AH62*('MV Index'!AL20/'MV Index'!$E20)*'Model výchozí (MV)'!$AP62,0)+IFERROR('Model opční 1 (ME)'!AH62*('ME Index'!AL20/'ME Index'!$E20)*'Model opční 1 (ME)'!$AP62,0)+IFERROR('Model opční 2 (MF)'!AH62*('MF Index'!AL20/'MF Index'!$E20)*'Model opční 2 (MF)'!$AP62,0)+Doplněk!AH62*Doplněk!$AN62</f>
        <v>0</v>
      </c>
      <c r="AI62" s="107">
        <f>IFERROR('Model výchozí (MV)'!AI62*('MV Index'!AM20/'MV Index'!$E20)*'Model výchozí (MV)'!$AP62,0)+IFERROR('Model opční 1 (ME)'!AI62*('ME Index'!AM20/'ME Index'!$E20)*'Model opční 1 (ME)'!$AP62,0)+IFERROR('Model opční 2 (MF)'!AI62*('MF Index'!AM20/'MF Index'!$E20)*'Model opční 2 (MF)'!$AP62,0)+Doplněk!AI62*Doplněk!$AN62</f>
        <v>0</v>
      </c>
      <c r="AJ62" s="107">
        <f>IFERROR('Model výchozí (MV)'!AJ62*('MV Index'!AN20/'MV Index'!$E20)*'Model výchozí (MV)'!$AP62,0)+IFERROR('Model opční 1 (ME)'!AJ62*('ME Index'!AN20/'ME Index'!$E20)*'Model opční 1 (ME)'!$AP62,0)+IFERROR('Model opční 2 (MF)'!AJ62*('MF Index'!AN20/'MF Index'!$E20)*'Model opční 2 (MF)'!$AP62,0)+Doplněk!AJ62*Doplněk!$AN62</f>
        <v>0</v>
      </c>
      <c r="AK62" s="107">
        <f>IFERROR('Model výchozí (MV)'!AK62*('MV Index'!AO20/'MV Index'!$E20)*'Model výchozí (MV)'!$AP62,0)+IFERROR('Model opční 1 (ME)'!AK62*('ME Index'!AO20/'ME Index'!$E20)*'Model opční 1 (ME)'!$AP62,0)+IFERROR('Model opční 2 (MF)'!AK62*('MF Index'!AO20/'MF Index'!$E20)*'Model opční 2 (MF)'!$AP62,0)+Doplněk!AK62*Doplněk!$AN62</f>
        <v>0</v>
      </c>
      <c r="AL62" s="24">
        <f t="shared" si="62"/>
        <v>0</v>
      </c>
      <c r="AM62" s="149">
        <f t="shared" si="61"/>
        <v>0</v>
      </c>
    </row>
    <row r="63" spans="1:39" x14ac:dyDescent="0.3">
      <c r="A63" s="4">
        <f t="shared" si="60"/>
        <v>11</v>
      </c>
      <c r="B63" s="45" t="str">
        <f t="shared" si="60"/>
        <v>Úhrada za použití ostatní infrastruktury</v>
      </c>
      <c r="C63" s="64" t="str">
        <f t="shared" si="60"/>
        <v/>
      </c>
      <c r="D63" s="65" t="str">
        <f t="shared" si="60"/>
        <v/>
      </c>
      <c r="E63" s="107">
        <f>IFERROR('Model výchozí (MV)'!E63*('MV Index'!I21/'MV Index'!$E21)*'Model výchozí (MV)'!$AP63,0)+IFERROR('Model opční 1 (ME)'!E63*('ME Index'!I21/'ME Index'!$E21)*'Model opční 1 (ME)'!$AP63,0)+IFERROR('Model opční 2 (MF)'!E63*('MF Index'!I21/'MF Index'!$E21)*'Model opční 2 (MF)'!$AP63,0)+Doplněk!E63*Doplněk!$AN63</f>
        <v>0</v>
      </c>
      <c r="F63" s="107">
        <f>IFERROR('Model výchozí (MV)'!F63*('MV Index'!J21/'MV Index'!$E21)*'Model výchozí (MV)'!$AP63,0)+IFERROR('Model opční 1 (ME)'!F63*('ME Index'!J21/'ME Index'!$E21)*'Model opční 1 (ME)'!$AP63,0)+IFERROR('Model opční 2 (MF)'!F63*('MF Index'!J21/'MF Index'!$E21)*'Model opční 2 (MF)'!$AP63,0)+Doplněk!F63*Doplněk!$AN63</f>
        <v>0</v>
      </c>
      <c r="G63" s="107">
        <f>IFERROR('Model výchozí (MV)'!G63*('MV Index'!K21/'MV Index'!$E21)*'Model výchozí (MV)'!$AP63,0)+IFERROR('Model opční 1 (ME)'!G63*('ME Index'!K21/'ME Index'!$E21)*'Model opční 1 (ME)'!$AP63,0)+IFERROR('Model opční 2 (MF)'!G63*('MF Index'!K21/'MF Index'!$E21)*'Model opční 2 (MF)'!$AP63,0)+Doplněk!G63*Doplněk!$AN63</f>
        <v>0</v>
      </c>
      <c r="H63" s="107">
        <f>IFERROR('Model výchozí (MV)'!H63*('MV Index'!L21/'MV Index'!$E21)*'Model výchozí (MV)'!$AP63,0)+IFERROR('Model opční 1 (ME)'!H63*('ME Index'!L21/'ME Index'!$E21)*'Model opční 1 (ME)'!$AP63,0)+IFERROR('Model opční 2 (MF)'!H63*('MF Index'!L21/'MF Index'!$E21)*'Model opční 2 (MF)'!$AP63,0)+Doplněk!H63*Doplněk!$AN63</f>
        <v>0</v>
      </c>
      <c r="I63" s="107">
        <f>IFERROR('Model výchozí (MV)'!I63*('MV Index'!M21/'MV Index'!$E21)*'Model výchozí (MV)'!$AP63,0)+IFERROR('Model opční 1 (ME)'!I63*('ME Index'!M21/'ME Index'!$E21)*'Model opční 1 (ME)'!$AP63,0)+IFERROR('Model opční 2 (MF)'!I63*('MF Index'!M21/'MF Index'!$E21)*'Model opční 2 (MF)'!$AP63,0)+Doplněk!I63*Doplněk!$AN63</f>
        <v>0</v>
      </c>
      <c r="J63" s="107">
        <f>IFERROR('Model výchozí (MV)'!J63*('MV Index'!N21/'MV Index'!$E21)*'Model výchozí (MV)'!$AP63,0)+IFERROR('Model opční 1 (ME)'!J63*('ME Index'!N21/'ME Index'!$E21)*'Model opční 1 (ME)'!$AP63,0)+IFERROR('Model opční 2 (MF)'!J63*('MF Index'!N21/'MF Index'!$E21)*'Model opční 2 (MF)'!$AP63,0)+Doplněk!J63*Doplněk!$AN63</f>
        <v>0</v>
      </c>
      <c r="K63" s="107">
        <f>IFERROR('Model výchozí (MV)'!K63*('MV Index'!O21/'MV Index'!$E21)*'Model výchozí (MV)'!$AP63,0)+IFERROR('Model opční 1 (ME)'!K63*('ME Index'!O21/'ME Index'!$E21)*'Model opční 1 (ME)'!$AP63,0)+IFERROR('Model opční 2 (MF)'!K63*('MF Index'!O21/'MF Index'!$E21)*'Model opční 2 (MF)'!$AP63,0)+Doplněk!K63*Doplněk!$AN63</f>
        <v>0</v>
      </c>
      <c r="L63" s="107">
        <f>IFERROR('Model výchozí (MV)'!L63*('MV Index'!P21/'MV Index'!$E21)*'Model výchozí (MV)'!$AP63,0)+IFERROR('Model opční 1 (ME)'!L63*('ME Index'!P21/'ME Index'!$E21)*'Model opční 1 (ME)'!$AP63,0)+IFERROR('Model opční 2 (MF)'!L63*('MF Index'!P21/'MF Index'!$E21)*'Model opční 2 (MF)'!$AP63,0)+Doplněk!L63*Doplněk!$AN63</f>
        <v>0</v>
      </c>
      <c r="M63" s="107">
        <f>IFERROR('Model výchozí (MV)'!M63*('MV Index'!Q21/'MV Index'!$E21)*'Model výchozí (MV)'!$AP63,0)+IFERROR('Model opční 1 (ME)'!M63*('ME Index'!Q21/'ME Index'!$E21)*'Model opční 1 (ME)'!$AP63,0)+IFERROR('Model opční 2 (MF)'!M63*('MF Index'!Q21/'MF Index'!$E21)*'Model opční 2 (MF)'!$AP63,0)+Doplněk!M63*Doplněk!$AN63</f>
        <v>0</v>
      </c>
      <c r="N63" s="107">
        <f>IFERROR('Model výchozí (MV)'!N63*('MV Index'!R21/'MV Index'!$E21)*'Model výchozí (MV)'!$AP63,0)+IFERROR('Model opční 1 (ME)'!N63*('ME Index'!R21/'ME Index'!$E21)*'Model opční 1 (ME)'!$AP63,0)+IFERROR('Model opční 2 (MF)'!N63*('MF Index'!R21/'MF Index'!$E21)*'Model opční 2 (MF)'!$AP63,0)+Doplněk!N63*Doplněk!$AN63</f>
        <v>0</v>
      </c>
      <c r="O63" s="107">
        <f>IFERROR('Model výchozí (MV)'!O63*('MV Index'!S21/'MV Index'!$E21)*'Model výchozí (MV)'!$AP63,0)+IFERROR('Model opční 1 (ME)'!O63*('ME Index'!S21/'ME Index'!$E21)*'Model opční 1 (ME)'!$AP63,0)+IFERROR('Model opční 2 (MF)'!O63*('MF Index'!S21/'MF Index'!$E21)*'Model opční 2 (MF)'!$AP63,0)+Doplněk!O63*Doplněk!$AN63</f>
        <v>0</v>
      </c>
      <c r="P63" s="107">
        <f>IFERROR('Model výchozí (MV)'!P63*('MV Index'!T21/'MV Index'!$E21)*'Model výchozí (MV)'!$AP63,0)+IFERROR('Model opční 1 (ME)'!P63*('ME Index'!T21/'ME Index'!$E21)*'Model opční 1 (ME)'!$AP63,0)+IFERROR('Model opční 2 (MF)'!P63*('MF Index'!T21/'MF Index'!$E21)*'Model opční 2 (MF)'!$AP63,0)+Doplněk!P63*Doplněk!$AN63</f>
        <v>0</v>
      </c>
      <c r="Q63" s="107">
        <f>IFERROR('Model výchozí (MV)'!Q63*('MV Index'!U21/'MV Index'!$E21)*'Model výchozí (MV)'!$AP63,0)+IFERROR('Model opční 1 (ME)'!Q63*('ME Index'!U21/'ME Index'!$E21)*'Model opční 1 (ME)'!$AP63,0)+IFERROR('Model opční 2 (MF)'!Q63*('MF Index'!U21/'MF Index'!$E21)*'Model opční 2 (MF)'!$AP63,0)+Doplněk!Q63*Doplněk!$AN63</f>
        <v>0</v>
      </c>
      <c r="R63" s="107">
        <f>IFERROR('Model výchozí (MV)'!R63*('MV Index'!V21/'MV Index'!$E21)*'Model výchozí (MV)'!$AP63,0)+IFERROR('Model opční 1 (ME)'!R63*('ME Index'!V21/'ME Index'!$E21)*'Model opční 1 (ME)'!$AP63,0)+IFERROR('Model opční 2 (MF)'!R63*('MF Index'!V21/'MF Index'!$E21)*'Model opční 2 (MF)'!$AP63,0)+Doplněk!R63*Doplněk!$AN63</f>
        <v>0</v>
      </c>
      <c r="S63" s="107">
        <f>IFERROR('Model výchozí (MV)'!S63*('MV Index'!W21/'MV Index'!$E21)*'Model výchozí (MV)'!$AP63,0)+IFERROR('Model opční 1 (ME)'!S63*('ME Index'!W21/'ME Index'!$E21)*'Model opční 1 (ME)'!$AP63,0)+IFERROR('Model opční 2 (MF)'!S63*('MF Index'!W21/'MF Index'!$E21)*'Model opční 2 (MF)'!$AP63,0)+Doplněk!S63*Doplněk!$AN63</f>
        <v>0</v>
      </c>
      <c r="T63" s="107">
        <f>IFERROR('Model výchozí (MV)'!T63*('MV Index'!X21/'MV Index'!$E21)*'Model výchozí (MV)'!$AP63,0)+IFERROR('Model opční 1 (ME)'!T63*('ME Index'!X21/'ME Index'!$E21)*'Model opční 1 (ME)'!$AP63,0)+IFERROR('Model opční 2 (MF)'!T63*('MF Index'!X21/'MF Index'!$E21)*'Model opční 2 (MF)'!$AP63,0)+Doplněk!T63*Doplněk!$AN63</f>
        <v>0</v>
      </c>
      <c r="U63" s="107">
        <f>IFERROR('Model výchozí (MV)'!U63*('MV Index'!Y21/'MV Index'!$E21)*'Model výchozí (MV)'!$AP63,0)+IFERROR('Model opční 1 (ME)'!U63*('ME Index'!Y21/'ME Index'!$E21)*'Model opční 1 (ME)'!$AP63,0)+IFERROR('Model opční 2 (MF)'!U63*('MF Index'!Y21/'MF Index'!$E21)*'Model opční 2 (MF)'!$AP63,0)+Doplněk!U63*Doplněk!$AN63</f>
        <v>0</v>
      </c>
      <c r="V63" s="107">
        <f>IFERROR('Model výchozí (MV)'!V63*('MV Index'!Z21/'MV Index'!$E21)*'Model výchozí (MV)'!$AP63,0)+IFERROR('Model opční 1 (ME)'!V63*('ME Index'!Z21/'ME Index'!$E21)*'Model opční 1 (ME)'!$AP63,0)+IFERROR('Model opční 2 (MF)'!V63*('MF Index'!Z21/'MF Index'!$E21)*'Model opční 2 (MF)'!$AP63,0)+Doplněk!V63*Doplněk!$AN63</f>
        <v>0</v>
      </c>
      <c r="W63" s="107">
        <f>IFERROR('Model výchozí (MV)'!W63*('MV Index'!AA21/'MV Index'!$E21)*'Model výchozí (MV)'!$AP63,0)+IFERROR('Model opční 1 (ME)'!W63*('ME Index'!AA21/'ME Index'!$E21)*'Model opční 1 (ME)'!$AP63,0)+IFERROR('Model opční 2 (MF)'!W63*('MF Index'!AA21/'MF Index'!$E21)*'Model opční 2 (MF)'!$AP63,0)+Doplněk!W63*Doplněk!$AN63</f>
        <v>0</v>
      </c>
      <c r="X63" s="107">
        <f>IFERROR('Model výchozí (MV)'!X63*('MV Index'!AB21/'MV Index'!$E21)*'Model výchozí (MV)'!$AP63,0)+IFERROR('Model opční 1 (ME)'!X63*('ME Index'!AB21/'ME Index'!$E21)*'Model opční 1 (ME)'!$AP63,0)+IFERROR('Model opční 2 (MF)'!X63*('MF Index'!AB21/'MF Index'!$E21)*'Model opční 2 (MF)'!$AP63,0)+Doplněk!X63*Doplněk!$AN63</f>
        <v>0</v>
      </c>
      <c r="Y63" s="107">
        <f>IFERROR('Model výchozí (MV)'!Y63*('MV Index'!AC21/'MV Index'!$E21)*'Model výchozí (MV)'!$AP63,0)+IFERROR('Model opční 1 (ME)'!Y63*('ME Index'!AC21/'ME Index'!$E21)*'Model opční 1 (ME)'!$AP63,0)+IFERROR('Model opční 2 (MF)'!Y63*('MF Index'!AC21/'MF Index'!$E21)*'Model opční 2 (MF)'!$AP63,0)+Doplněk!Y63*Doplněk!$AN63</f>
        <v>0</v>
      </c>
      <c r="Z63" s="107">
        <f>IFERROR('Model výchozí (MV)'!Z63*('MV Index'!AD21/'MV Index'!$E21)*'Model výchozí (MV)'!$AP63,0)+IFERROR('Model opční 1 (ME)'!Z63*('ME Index'!AD21/'ME Index'!$E21)*'Model opční 1 (ME)'!$AP63,0)+IFERROR('Model opční 2 (MF)'!Z63*('MF Index'!AD21/'MF Index'!$E21)*'Model opční 2 (MF)'!$AP63,0)+Doplněk!Z63*Doplněk!$AN63</f>
        <v>0</v>
      </c>
      <c r="AA63" s="107">
        <f>IFERROR('Model výchozí (MV)'!AA63*('MV Index'!AE21/'MV Index'!$E21)*'Model výchozí (MV)'!$AP63,0)+IFERROR('Model opční 1 (ME)'!AA63*('ME Index'!AE21/'ME Index'!$E21)*'Model opční 1 (ME)'!$AP63,0)+IFERROR('Model opční 2 (MF)'!AA63*('MF Index'!AE21/'MF Index'!$E21)*'Model opční 2 (MF)'!$AP63,0)+Doplněk!AA63*Doplněk!$AN63</f>
        <v>0</v>
      </c>
      <c r="AB63" s="107">
        <f>IFERROR('Model výchozí (MV)'!AB63*('MV Index'!AF21/'MV Index'!$E21)*'Model výchozí (MV)'!$AP63,0)+IFERROR('Model opční 1 (ME)'!AB63*('ME Index'!AF21/'ME Index'!$E21)*'Model opční 1 (ME)'!$AP63,0)+IFERROR('Model opční 2 (MF)'!AB63*('MF Index'!AF21/'MF Index'!$E21)*'Model opční 2 (MF)'!$AP63,0)+Doplněk!AB63*Doplněk!$AN63</f>
        <v>0</v>
      </c>
      <c r="AC63" s="107">
        <f>IFERROR('Model výchozí (MV)'!AC63*('MV Index'!AG21/'MV Index'!$E21)*'Model výchozí (MV)'!$AP63,0)+IFERROR('Model opční 1 (ME)'!AC63*('ME Index'!AG21/'ME Index'!$E21)*'Model opční 1 (ME)'!$AP63,0)+IFERROR('Model opční 2 (MF)'!AC63*('MF Index'!AG21/'MF Index'!$E21)*'Model opční 2 (MF)'!$AP63,0)+Doplněk!AC63*Doplněk!$AN63</f>
        <v>0</v>
      </c>
      <c r="AD63" s="107">
        <f>IFERROR('Model výchozí (MV)'!AD63*('MV Index'!AH21/'MV Index'!$E21)*'Model výchozí (MV)'!$AP63,0)+IFERROR('Model opční 1 (ME)'!AD63*('ME Index'!AH21/'ME Index'!$E21)*'Model opční 1 (ME)'!$AP63,0)+IFERROR('Model opční 2 (MF)'!AD63*('MF Index'!AH21/'MF Index'!$E21)*'Model opční 2 (MF)'!$AP63,0)+Doplněk!AD63*Doplněk!$AN63</f>
        <v>0</v>
      </c>
      <c r="AE63" s="107">
        <f>IFERROR('Model výchozí (MV)'!AE63*('MV Index'!AI21/'MV Index'!$E21)*'Model výchozí (MV)'!$AP63,0)+IFERROR('Model opční 1 (ME)'!AE63*('ME Index'!AI21/'ME Index'!$E21)*'Model opční 1 (ME)'!$AP63,0)+IFERROR('Model opční 2 (MF)'!AE63*('MF Index'!AI21/'MF Index'!$E21)*'Model opční 2 (MF)'!$AP63,0)+Doplněk!AE63*Doplněk!$AN63</f>
        <v>0</v>
      </c>
      <c r="AF63" s="107">
        <f>IFERROR('Model výchozí (MV)'!AF63*('MV Index'!AJ21/'MV Index'!$E21)*'Model výchozí (MV)'!$AP63,0)+IFERROR('Model opční 1 (ME)'!AF63*('ME Index'!AJ21/'ME Index'!$E21)*'Model opční 1 (ME)'!$AP63,0)+IFERROR('Model opční 2 (MF)'!AF63*('MF Index'!AJ21/'MF Index'!$E21)*'Model opční 2 (MF)'!$AP63,0)+Doplněk!AF63*Doplněk!$AN63</f>
        <v>0</v>
      </c>
      <c r="AG63" s="107">
        <f>IFERROR('Model výchozí (MV)'!AG63*('MV Index'!AK21/'MV Index'!$E21)*'Model výchozí (MV)'!$AP63,0)+IFERROR('Model opční 1 (ME)'!AG63*('ME Index'!AK21/'ME Index'!$E21)*'Model opční 1 (ME)'!$AP63,0)+IFERROR('Model opční 2 (MF)'!AG63*('MF Index'!AK21/'MF Index'!$E21)*'Model opční 2 (MF)'!$AP63,0)+Doplněk!AG63*Doplněk!$AN63</f>
        <v>0</v>
      </c>
      <c r="AH63" s="107">
        <f>IFERROR('Model výchozí (MV)'!AH63*('MV Index'!AL21/'MV Index'!$E21)*'Model výchozí (MV)'!$AP63,0)+IFERROR('Model opční 1 (ME)'!AH63*('ME Index'!AL21/'ME Index'!$E21)*'Model opční 1 (ME)'!$AP63,0)+IFERROR('Model opční 2 (MF)'!AH63*('MF Index'!AL21/'MF Index'!$E21)*'Model opční 2 (MF)'!$AP63,0)+Doplněk!AH63*Doplněk!$AN63</f>
        <v>0</v>
      </c>
      <c r="AI63" s="107">
        <f>IFERROR('Model výchozí (MV)'!AI63*('MV Index'!AM21/'MV Index'!$E21)*'Model výchozí (MV)'!$AP63,0)+IFERROR('Model opční 1 (ME)'!AI63*('ME Index'!AM21/'ME Index'!$E21)*'Model opční 1 (ME)'!$AP63,0)+IFERROR('Model opční 2 (MF)'!AI63*('MF Index'!AM21/'MF Index'!$E21)*'Model opční 2 (MF)'!$AP63,0)+Doplněk!AI63*Doplněk!$AN63</f>
        <v>0</v>
      </c>
      <c r="AJ63" s="107">
        <f>IFERROR('Model výchozí (MV)'!AJ63*('MV Index'!AN21/'MV Index'!$E21)*'Model výchozí (MV)'!$AP63,0)+IFERROR('Model opční 1 (ME)'!AJ63*('ME Index'!AN21/'ME Index'!$E21)*'Model opční 1 (ME)'!$AP63,0)+IFERROR('Model opční 2 (MF)'!AJ63*('MF Index'!AN21/'MF Index'!$E21)*'Model opční 2 (MF)'!$AP63,0)+Doplněk!AJ63*Doplněk!$AN63</f>
        <v>0</v>
      </c>
      <c r="AK63" s="107">
        <f>IFERROR('Model výchozí (MV)'!AK63*('MV Index'!AO21/'MV Index'!$E21)*'Model výchozí (MV)'!$AP63,0)+IFERROR('Model opční 1 (ME)'!AK63*('ME Index'!AO21/'ME Index'!$E21)*'Model opční 1 (ME)'!$AP63,0)+IFERROR('Model opční 2 (MF)'!AK63*('MF Index'!AO21/'MF Index'!$E21)*'Model opční 2 (MF)'!$AP63,0)+Doplněk!AK63*Doplněk!$AN63</f>
        <v>0</v>
      </c>
      <c r="AL63" s="24">
        <f t="shared" si="62"/>
        <v>0</v>
      </c>
      <c r="AM63" s="149">
        <f t="shared" si="61"/>
        <v>0</v>
      </c>
    </row>
    <row r="64" spans="1:39" x14ac:dyDescent="0.3">
      <c r="A64" s="4">
        <f t="shared" si="60"/>
        <v>12</v>
      </c>
      <c r="B64" s="45" t="str">
        <f t="shared" si="60"/>
        <v>Ostatní přímé náklady</v>
      </c>
      <c r="C64" s="64" t="str">
        <f t="shared" si="60"/>
        <v>12.1</v>
      </c>
      <c r="D64" s="65" t="str">
        <f t="shared" si="60"/>
        <v>Finanční náklady</v>
      </c>
      <c r="E64" s="107">
        <f>IFERROR('Model výchozí (MV)'!E64*('MV Index'!I22/'MV Index'!$E22)*'Model výchozí (MV)'!$AP64,0)+IFERROR('Model opční 1 (ME)'!E64*('ME Index'!I22/'ME Index'!$E22)*'Model opční 1 (ME)'!$AP64,0)+IFERROR('Model opční 2 (MF)'!E64*('MF Index'!I22/'MF Index'!$E22)*'Model opční 2 (MF)'!$AP64,0)+Doplněk!E64*Doplněk!$AN64</f>
        <v>0</v>
      </c>
      <c r="F64" s="107">
        <f>IFERROR('Model výchozí (MV)'!F64*('MV Index'!J22/'MV Index'!$E22)*'Model výchozí (MV)'!$AP64,0)+IFERROR('Model opční 1 (ME)'!F64*('ME Index'!J22/'ME Index'!$E22)*'Model opční 1 (ME)'!$AP64,0)+IFERROR('Model opční 2 (MF)'!F64*('MF Index'!J22/'MF Index'!$E22)*'Model opční 2 (MF)'!$AP64,0)+Doplněk!F64*Doplněk!$AN64</f>
        <v>0</v>
      </c>
      <c r="G64" s="107">
        <f>IFERROR('Model výchozí (MV)'!G64*('MV Index'!K22/'MV Index'!$E22)*'Model výchozí (MV)'!$AP64,0)+IFERROR('Model opční 1 (ME)'!G64*('ME Index'!K22/'ME Index'!$E22)*'Model opční 1 (ME)'!$AP64,0)+IFERROR('Model opční 2 (MF)'!G64*('MF Index'!K22/'MF Index'!$E22)*'Model opční 2 (MF)'!$AP64,0)+Doplněk!G64*Doplněk!$AN64</f>
        <v>0</v>
      </c>
      <c r="H64" s="107">
        <f>IFERROR('Model výchozí (MV)'!H64*('MV Index'!L22/'MV Index'!$E22)*'Model výchozí (MV)'!$AP64,0)+IFERROR('Model opční 1 (ME)'!H64*('ME Index'!L22/'ME Index'!$E22)*'Model opční 1 (ME)'!$AP64,0)+IFERROR('Model opční 2 (MF)'!H64*('MF Index'!L22/'MF Index'!$E22)*'Model opční 2 (MF)'!$AP64,0)+Doplněk!H64*Doplněk!$AN64</f>
        <v>0</v>
      </c>
      <c r="I64" s="107">
        <f>IFERROR('Model výchozí (MV)'!I64*('MV Index'!M22/'MV Index'!$E22)*'Model výchozí (MV)'!$AP64,0)+IFERROR('Model opční 1 (ME)'!I64*('ME Index'!M22/'ME Index'!$E22)*'Model opční 1 (ME)'!$AP64,0)+IFERROR('Model opční 2 (MF)'!I64*('MF Index'!M22/'MF Index'!$E22)*'Model opční 2 (MF)'!$AP64,0)+Doplněk!I64*Doplněk!$AN64</f>
        <v>0</v>
      </c>
      <c r="J64" s="107">
        <f>IFERROR('Model výchozí (MV)'!J64*('MV Index'!N22/'MV Index'!$E22)*'Model výchozí (MV)'!$AP64,0)+IFERROR('Model opční 1 (ME)'!J64*('ME Index'!N22/'ME Index'!$E22)*'Model opční 1 (ME)'!$AP64,0)+IFERROR('Model opční 2 (MF)'!J64*('MF Index'!N22/'MF Index'!$E22)*'Model opční 2 (MF)'!$AP64,0)+Doplněk!J64*Doplněk!$AN64</f>
        <v>0</v>
      </c>
      <c r="K64" s="107">
        <f>IFERROR('Model výchozí (MV)'!K64*('MV Index'!O22/'MV Index'!$E22)*'Model výchozí (MV)'!$AP64,0)+IFERROR('Model opční 1 (ME)'!K64*('ME Index'!O22/'ME Index'!$E22)*'Model opční 1 (ME)'!$AP64,0)+IFERROR('Model opční 2 (MF)'!K64*('MF Index'!O22/'MF Index'!$E22)*'Model opční 2 (MF)'!$AP64,0)+Doplněk!K64*Doplněk!$AN64</f>
        <v>0</v>
      </c>
      <c r="L64" s="107">
        <f>IFERROR('Model výchozí (MV)'!L64*('MV Index'!P22/'MV Index'!$E22)*'Model výchozí (MV)'!$AP64,0)+IFERROR('Model opční 1 (ME)'!L64*('ME Index'!P22/'ME Index'!$E22)*'Model opční 1 (ME)'!$AP64,0)+IFERROR('Model opční 2 (MF)'!L64*('MF Index'!P22/'MF Index'!$E22)*'Model opční 2 (MF)'!$AP64,0)+Doplněk!L64*Doplněk!$AN64</f>
        <v>0</v>
      </c>
      <c r="M64" s="107">
        <f>IFERROR('Model výchozí (MV)'!M64*('MV Index'!Q22/'MV Index'!$E22)*'Model výchozí (MV)'!$AP64,0)+IFERROR('Model opční 1 (ME)'!M64*('ME Index'!Q22/'ME Index'!$E22)*'Model opční 1 (ME)'!$AP64,0)+IFERROR('Model opční 2 (MF)'!M64*('MF Index'!Q22/'MF Index'!$E22)*'Model opční 2 (MF)'!$AP64,0)+Doplněk!M64*Doplněk!$AN64</f>
        <v>0</v>
      </c>
      <c r="N64" s="107">
        <f>IFERROR('Model výchozí (MV)'!N64*('MV Index'!R22/'MV Index'!$E22)*'Model výchozí (MV)'!$AP64,0)+IFERROR('Model opční 1 (ME)'!N64*('ME Index'!R22/'ME Index'!$E22)*'Model opční 1 (ME)'!$AP64,0)+IFERROR('Model opční 2 (MF)'!N64*('MF Index'!R22/'MF Index'!$E22)*'Model opční 2 (MF)'!$AP64,0)+Doplněk!N64*Doplněk!$AN64</f>
        <v>0</v>
      </c>
      <c r="O64" s="107">
        <f>IFERROR('Model výchozí (MV)'!O64*('MV Index'!S22/'MV Index'!$E22)*'Model výchozí (MV)'!$AP64,0)+IFERROR('Model opční 1 (ME)'!O64*('ME Index'!S22/'ME Index'!$E22)*'Model opční 1 (ME)'!$AP64,0)+IFERROR('Model opční 2 (MF)'!O64*('MF Index'!S22/'MF Index'!$E22)*'Model opční 2 (MF)'!$AP64,0)+Doplněk!O64*Doplněk!$AN64</f>
        <v>0</v>
      </c>
      <c r="P64" s="107">
        <f>IFERROR('Model výchozí (MV)'!P64*('MV Index'!T22/'MV Index'!$E22)*'Model výchozí (MV)'!$AP64,0)+IFERROR('Model opční 1 (ME)'!P64*('ME Index'!T22/'ME Index'!$E22)*'Model opční 1 (ME)'!$AP64,0)+IFERROR('Model opční 2 (MF)'!P64*('MF Index'!T22/'MF Index'!$E22)*'Model opční 2 (MF)'!$AP64,0)+Doplněk!P64*Doplněk!$AN64</f>
        <v>0</v>
      </c>
      <c r="Q64" s="107">
        <f>IFERROR('Model výchozí (MV)'!Q64*('MV Index'!U22/'MV Index'!$E22)*'Model výchozí (MV)'!$AP64,0)+IFERROR('Model opční 1 (ME)'!Q64*('ME Index'!U22/'ME Index'!$E22)*'Model opční 1 (ME)'!$AP64,0)+IFERROR('Model opční 2 (MF)'!Q64*('MF Index'!U22/'MF Index'!$E22)*'Model opční 2 (MF)'!$AP64,0)+Doplněk!Q64*Doplněk!$AN64</f>
        <v>0</v>
      </c>
      <c r="R64" s="107">
        <f>IFERROR('Model výchozí (MV)'!R64*('MV Index'!V22/'MV Index'!$E22)*'Model výchozí (MV)'!$AP64,0)+IFERROR('Model opční 1 (ME)'!R64*('ME Index'!V22/'ME Index'!$E22)*'Model opční 1 (ME)'!$AP64,0)+IFERROR('Model opční 2 (MF)'!R64*('MF Index'!V22/'MF Index'!$E22)*'Model opční 2 (MF)'!$AP64,0)+Doplněk!R64*Doplněk!$AN64</f>
        <v>0</v>
      </c>
      <c r="S64" s="107">
        <f>IFERROR('Model výchozí (MV)'!S64*('MV Index'!W22/'MV Index'!$E22)*'Model výchozí (MV)'!$AP64,0)+IFERROR('Model opční 1 (ME)'!S64*('ME Index'!W22/'ME Index'!$E22)*'Model opční 1 (ME)'!$AP64,0)+IFERROR('Model opční 2 (MF)'!S64*('MF Index'!W22/'MF Index'!$E22)*'Model opční 2 (MF)'!$AP64,0)+Doplněk!S64*Doplněk!$AN64</f>
        <v>0</v>
      </c>
      <c r="T64" s="107">
        <f>IFERROR('Model výchozí (MV)'!T64*('MV Index'!X22/'MV Index'!$E22)*'Model výchozí (MV)'!$AP64,0)+IFERROR('Model opční 1 (ME)'!T64*('ME Index'!X22/'ME Index'!$E22)*'Model opční 1 (ME)'!$AP64,0)+IFERROR('Model opční 2 (MF)'!T64*('MF Index'!X22/'MF Index'!$E22)*'Model opční 2 (MF)'!$AP64,0)+Doplněk!T64*Doplněk!$AN64</f>
        <v>0</v>
      </c>
      <c r="U64" s="107">
        <f>IFERROR('Model výchozí (MV)'!U64*('MV Index'!Y22/'MV Index'!$E22)*'Model výchozí (MV)'!$AP64,0)+IFERROR('Model opční 1 (ME)'!U64*('ME Index'!Y22/'ME Index'!$E22)*'Model opční 1 (ME)'!$AP64,0)+IFERROR('Model opční 2 (MF)'!U64*('MF Index'!Y22/'MF Index'!$E22)*'Model opční 2 (MF)'!$AP64,0)+Doplněk!U64*Doplněk!$AN64</f>
        <v>0</v>
      </c>
      <c r="V64" s="107">
        <f>IFERROR('Model výchozí (MV)'!V64*('MV Index'!Z22/'MV Index'!$E22)*'Model výchozí (MV)'!$AP64,0)+IFERROR('Model opční 1 (ME)'!V64*('ME Index'!Z22/'ME Index'!$E22)*'Model opční 1 (ME)'!$AP64,0)+IFERROR('Model opční 2 (MF)'!V64*('MF Index'!Z22/'MF Index'!$E22)*'Model opční 2 (MF)'!$AP64,0)+Doplněk!V64*Doplněk!$AN64</f>
        <v>0</v>
      </c>
      <c r="W64" s="107">
        <f>IFERROR('Model výchozí (MV)'!W64*('MV Index'!AA22/'MV Index'!$E22)*'Model výchozí (MV)'!$AP64,0)+IFERROR('Model opční 1 (ME)'!W64*('ME Index'!AA22/'ME Index'!$E22)*'Model opční 1 (ME)'!$AP64,0)+IFERROR('Model opční 2 (MF)'!W64*('MF Index'!AA22/'MF Index'!$E22)*'Model opční 2 (MF)'!$AP64,0)+Doplněk!W64*Doplněk!$AN64</f>
        <v>0</v>
      </c>
      <c r="X64" s="107">
        <f>IFERROR('Model výchozí (MV)'!X64*('MV Index'!AB22/'MV Index'!$E22)*'Model výchozí (MV)'!$AP64,0)+IFERROR('Model opční 1 (ME)'!X64*('ME Index'!AB22/'ME Index'!$E22)*'Model opční 1 (ME)'!$AP64,0)+IFERROR('Model opční 2 (MF)'!X64*('MF Index'!AB22/'MF Index'!$E22)*'Model opční 2 (MF)'!$AP64,0)+Doplněk!X64*Doplněk!$AN64</f>
        <v>0</v>
      </c>
      <c r="Y64" s="107">
        <f>IFERROR('Model výchozí (MV)'!Y64*('MV Index'!AC22/'MV Index'!$E22)*'Model výchozí (MV)'!$AP64,0)+IFERROR('Model opční 1 (ME)'!Y64*('ME Index'!AC22/'ME Index'!$E22)*'Model opční 1 (ME)'!$AP64,0)+IFERROR('Model opční 2 (MF)'!Y64*('MF Index'!AC22/'MF Index'!$E22)*'Model opční 2 (MF)'!$AP64,0)+Doplněk!Y64*Doplněk!$AN64</f>
        <v>0</v>
      </c>
      <c r="Z64" s="107">
        <f>IFERROR('Model výchozí (MV)'!Z64*('MV Index'!AD22/'MV Index'!$E22)*'Model výchozí (MV)'!$AP64,0)+IFERROR('Model opční 1 (ME)'!Z64*('ME Index'!AD22/'ME Index'!$E22)*'Model opční 1 (ME)'!$AP64,0)+IFERROR('Model opční 2 (MF)'!Z64*('MF Index'!AD22/'MF Index'!$E22)*'Model opční 2 (MF)'!$AP64,0)+Doplněk!Z64*Doplněk!$AN64</f>
        <v>0</v>
      </c>
      <c r="AA64" s="107">
        <f>IFERROR('Model výchozí (MV)'!AA64*('MV Index'!AE22/'MV Index'!$E22)*'Model výchozí (MV)'!$AP64,0)+IFERROR('Model opční 1 (ME)'!AA64*('ME Index'!AE22/'ME Index'!$E22)*'Model opční 1 (ME)'!$AP64,0)+IFERROR('Model opční 2 (MF)'!AA64*('MF Index'!AE22/'MF Index'!$E22)*'Model opční 2 (MF)'!$AP64,0)+Doplněk!AA64*Doplněk!$AN64</f>
        <v>0</v>
      </c>
      <c r="AB64" s="107">
        <f>IFERROR('Model výchozí (MV)'!AB64*('MV Index'!AF22/'MV Index'!$E22)*'Model výchozí (MV)'!$AP64,0)+IFERROR('Model opční 1 (ME)'!AB64*('ME Index'!AF22/'ME Index'!$E22)*'Model opční 1 (ME)'!$AP64,0)+IFERROR('Model opční 2 (MF)'!AB64*('MF Index'!AF22/'MF Index'!$E22)*'Model opční 2 (MF)'!$AP64,0)+Doplněk!AB64*Doplněk!$AN64</f>
        <v>0</v>
      </c>
      <c r="AC64" s="107">
        <f>IFERROR('Model výchozí (MV)'!AC64*('MV Index'!AG22/'MV Index'!$E22)*'Model výchozí (MV)'!$AP64,0)+IFERROR('Model opční 1 (ME)'!AC64*('ME Index'!AG22/'ME Index'!$E22)*'Model opční 1 (ME)'!$AP64,0)+IFERROR('Model opční 2 (MF)'!AC64*('MF Index'!AG22/'MF Index'!$E22)*'Model opční 2 (MF)'!$AP64,0)+Doplněk!AC64*Doplněk!$AN64</f>
        <v>0</v>
      </c>
      <c r="AD64" s="107">
        <f>IFERROR('Model výchozí (MV)'!AD64*('MV Index'!AH22/'MV Index'!$E22)*'Model výchozí (MV)'!$AP64,0)+IFERROR('Model opční 1 (ME)'!AD64*('ME Index'!AH22/'ME Index'!$E22)*'Model opční 1 (ME)'!$AP64,0)+IFERROR('Model opční 2 (MF)'!AD64*('MF Index'!AH22/'MF Index'!$E22)*'Model opční 2 (MF)'!$AP64,0)+Doplněk!AD64*Doplněk!$AN64</f>
        <v>0</v>
      </c>
      <c r="AE64" s="107">
        <f>IFERROR('Model výchozí (MV)'!AE64*('MV Index'!AI22/'MV Index'!$E22)*'Model výchozí (MV)'!$AP64,0)+IFERROR('Model opční 1 (ME)'!AE64*('ME Index'!AI22/'ME Index'!$E22)*'Model opční 1 (ME)'!$AP64,0)+IFERROR('Model opční 2 (MF)'!AE64*('MF Index'!AI22/'MF Index'!$E22)*'Model opční 2 (MF)'!$AP64,0)+Doplněk!AE64*Doplněk!$AN64</f>
        <v>0</v>
      </c>
      <c r="AF64" s="107">
        <f>IFERROR('Model výchozí (MV)'!AF64*('MV Index'!AJ22/'MV Index'!$E22)*'Model výchozí (MV)'!$AP64,0)+IFERROR('Model opční 1 (ME)'!AF64*('ME Index'!AJ22/'ME Index'!$E22)*'Model opční 1 (ME)'!$AP64,0)+IFERROR('Model opční 2 (MF)'!AF64*('MF Index'!AJ22/'MF Index'!$E22)*'Model opční 2 (MF)'!$AP64,0)+Doplněk!AF64*Doplněk!$AN64</f>
        <v>0</v>
      </c>
      <c r="AG64" s="107">
        <f>IFERROR('Model výchozí (MV)'!AG64*('MV Index'!AK22/'MV Index'!$E22)*'Model výchozí (MV)'!$AP64,0)+IFERROR('Model opční 1 (ME)'!AG64*('ME Index'!AK22/'ME Index'!$E22)*'Model opční 1 (ME)'!$AP64,0)+IFERROR('Model opční 2 (MF)'!AG64*('MF Index'!AK22/'MF Index'!$E22)*'Model opční 2 (MF)'!$AP64,0)+Doplněk!AG64*Doplněk!$AN64</f>
        <v>0</v>
      </c>
      <c r="AH64" s="107">
        <f>IFERROR('Model výchozí (MV)'!AH64*('MV Index'!AL22/'MV Index'!$E22)*'Model výchozí (MV)'!$AP64,0)+IFERROR('Model opční 1 (ME)'!AH64*('ME Index'!AL22/'ME Index'!$E22)*'Model opční 1 (ME)'!$AP64,0)+IFERROR('Model opční 2 (MF)'!AH64*('MF Index'!AL22/'MF Index'!$E22)*'Model opční 2 (MF)'!$AP64,0)+Doplněk!AH64*Doplněk!$AN64</f>
        <v>0</v>
      </c>
      <c r="AI64" s="107">
        <f>IFERROR('Model výchozí (MV)'!AI64*('MV Index'!AM22/'MV Index'!$E22)*'Model výchozí (MV)'!$AP64,0)+IFERROR('Model opční 1 (ME)'!AI64*('ME Index'!AM22/'ME Index'!$E22)*'Model opční 1 (ME)'!$AP64,0)+IFERROR('Model opční 2 (MF)'!AI64*('MF Index'!AM22/'MF Index'!$E22)*'Model opční 2 (MF)'!$AP64,0)+Doplněk!AI64*Doplněk!$AN64</f>
        <v>0</v>
      </c>
      <c r="AJ64" s="107">
        <f>IFERROR('Model výchozí (MV)'!AJ64*('MV Index'!AN22/'MV Index'!$E22)*'Model výchozí (MV)'!$AP64,0)+IFERROR('Model opční 1 (ME)'!AJ64*('ME Index'!AN22/'ME Index'!$E22)*'Model opční 1 (ME)'!$AP64,0)+IFERROR('Model opční 2 (MF)'!AJ64*('MF Index'!AN22/'MF Index'!$E22)*'Model opční 2 (MF)'!$AP64,0)+Doplněk!AJ64*Doplněk!$AN64</f>
        <v>0</v>
      </c>
      <c r="AK64" s="107">
        <f>IFERROR('Model výchozí (MV)'!AK64*('MV Index'!AO22/'MV Index'!$E22)*'Model výchozí (MV)'!$AP64,0)+IFERROR('Model opční 1 (ME)'!AK64*('ME Index'!AO22/'ME Index'!$E22)*'Model opční 1 (ME)'!$AP64,0)+IFERROR('Model opční 2 (MF)'!AK64*('MF Index'!AO22/'MF Index'!$E22)*'Model opční 2 (MF)'!$AP64,0)+Doplněk!AK64*Doplněk!$AN64</f>
        <v>0</v>
      </c>
      <c r="AL64" s="24">
        <f t="shared" si="62"/>
        <v>0</v>
      </c>
      <c r="AM64" s="149">
        <f t="shared" si="61"/>
        <v>0</v>
      </c>
    </row>
    <row r="65" spans="1:39" x14ac:dyDescent="0.3">
      <c r="A65" s="4" t="str">
        <f t="shared" si="60"/>
        <v/>
      </c>
      <c r="B65" s="45" t="str">
        <f t="shared" si="60"/>
        <v/>
      </c>
      <c r="C65" s="64" t="str">
        <f t="shared" si="60"/>
        <v>12.2</v>
      </c>
      <c r="D65" s="65" t="str">
        <f t="shared" si="60"/>
        <v>Ostatní</v>
      </c>
      <c r="E65" s="107">
        <f>IFERROR('Model výchozí (MV)'!E65*('MV Index'!I23/'MV Index'!$E23)*'Model výchozí (MV)'!$AP65,0)+IFERROR('Model opční 1 (ME)'!E65*('ME Index'!I23/'ME Index'!$E23)*'Model opční 1 (ME)'!$AP65,0)+IFERROR('Model opční 2 (MF)'!E65*('MF Index'!I23/'MF Index'!$E23)*'Model opční 2 (MF)'!$AP65,0)+Doplněk!E65*Doplněk!$AN65</f>
        <v>0</v>
      </c>
      <c r="F65" s="107">
        <f>IFERROR('Model výchozí (MV)'!F65*('MV Index'!J23/'MV Index'!$E23)*'Model výchozí (MV)'!$AP65,0)+IFERROR('Model opční 1 (ME)'!F65*('ME Index'!J23/'ME Index'!$E23)*'Model opční 1 (ME)'!$AP65,0)+IFERROR('Model opční 2 (MF)'!F65*('MF Index'!J23/'MF Index'!$E23)*'Model opční 2 (MF)'!$AP65,0)+Doplněk!F65*Doplněk!$AN65</f>
        <v>0</v>
      </c>
      <c r="G65" s="107">
        <f>IFERROR('Model výchozí (MV)'!G65*('MV Index'!K23/'MV Index'!$E23)*'Model výchozí (MV)'!$AP65,0)+IFERROR('Model opční 1 (ME)'!G65*('ME Index'!K23/'ME Index'!$E23)*'Model opční 1 (ME)'!$AP65,0)+IFERROR('Model opční 2 (MF)'!G65*('MF Index'!K23/'MF Index'!$E23)*'Model opční 2 (MF)'!$AP65,0)+Doplněk!G65*Doplněk!$AN65</f>
        <v>0</v>
      </c>
      <c r="H65" s="107">
        <f>IFERROR('Model výchozí (MV)'!H65*('MV Index'!L23/'MV Index'!$E23)*'Model výchozí (MV)'!$AP65,0)+IFERROR('Model opční 1 (ME)'!H65*('ME Index'!L23/'ME Index'!$E23)*'Model opční 1 (ME)'!$AP65,0)+IFERROR('Model opční 2 (MF)'!H65*('MF Index'!L23/'MF Index'!$E23)*'Model opční 2 (MF)'!$AP65,0)+Doplněk!H65*Doplněk!$AN65</f>
        <v>0</v>
      </c>
      <c r="I65" s="107">
        <f>IFERROR('Model výchozí (MV)'!I65*('MV Index'!M23/'MV Index'!$E23)*'Model výchozí (MV)'!$AP65,0)+IFERROR('Model opční 1 (ME)'!I65*('ME Index'!M23/'ME Index'!$E23)*'Model opční 1 (ME)'!$AP65,0)+IFERROR('Model opční 2 (MF)'!I65*('MF Index'!M23/'MF Index'!$E23)*'Model opční 2 (MF)'!$AP65,0)+Doplněk!I65*Doplněk!$AN65</f>
        <v>0</v>
      </c>
      <c r="J65" s="107">
        <f>IFERROR('Model výchozí (MV)'!J65*('MV Index'!N23/'MV Index'!$E23)*'Model výchozí (MV)'!$AP65,0)+IFERROR('Model opční 1 (ME)'!J65*('ME Index'!N23/'ME Index'!$E23)*'Model opční 1 (ME)'!$AP65,0)+IFERROR('Model opční 2 (MF)'!J65*('MF Index'!N23/'MF Index'!$E23)*'Model opční 2 (MF)'!$AP65,0)+Doplněk!J65*Doplněk!$AN65</f>
        <v>0</v>
      </c>
      <c r="K65" s="107">
        <f>IFERROR('Model výchozí (MV)'!K65*('MV Index'!O23/'MV Index'!$E23)*'Model výchozí (MV)'!$AP65,0)+IFERROR('Model opční 1 (ME)'!K65*('ME Index'!O23/'ME Index'!$E23)*'Model opční 1 (ME)'!$AP65,0)+IFERROR('Model opční 2 (MF)'!K65*('MF Index'!O23/'MF Index'!$E23)*'Model opční 2 (MF)'!$AP65,0)+Doplněk!K65*Doplněk!$AN65</f>
        <v>0</v>
      </c>
      <c r="L65" s="107">
        <f>IFERROR('Model výchozí (MV)'!L65*('MV Index'!P23/'MV Index'!$E23)*'Model výchozí (MV)'!$AP65,0)+IFERROR('Model opční 1 (ME)'!L65*('ME Index'!P23/'ME Index'!$E23)*'Model opční 1 (ME)'!$AP65,0)+IFERROR('Model opční 2 (MF)'!L65*('MF Index'!P23/'MF Index'!$E23)*'Model opční 2 (MF)'!$AP65,0)+Doplněk!L65*Doplněk!$AN65</f>
        <v>0</v>
      </c>
      <c r="M65" s="107">
        <f>IFERROR('Model výchozí (MV)'!M65*('MV Index'!Q23/'MV Index'!$E23)*'Model výchozí (MV)'!$AP65,0)+IFERROR('Model opční 1 (ME)'!M65*('ME Index'!Q23/'ME Index'!$E23)*'Model opční 1 (ME)'!$AP65,0)+IFERROR('Model opční 2 (MF)'!M65*('MF Index'!Q23/'MF Index'!$E23)*'Model opční 2 (MF)'!$AP65,0)+Doplněk!M65*Doplněk!$AN65</f>
        <v>0</v>
      </c>
      <c r="N65" s="107">
        <f>IFERROR('Model výchozí (MV)'!N65*('MV Index'!R23/'MV Index'!$E23)*'Model výchozí (MV)'!$AP65,0)+IFERROR('Model opční 1 (ME)'!N65*('ME Index'!R23/'ME Index'!$E23)*'Model opční 1 (ME)'!$AP65,0)+IFERROR('Model opční 2 (MF)'!N65*('MF Index'!R23/'MF Index'!$E23)*'Model opční 2 (MF)'!$AP65,0)+Doplněk!N65*Doplněk!$AN65</f>
        <v>0</v>
      </c>
      <c r="O65" s="107">
        <f>IFERROR('Model výchozí (MV)'!O65*('MV Index'!S23/'MV Index'!$E23)*'Model výchozí (MV)'!$AP65,0)+IFERROR('Model opční 1 (ME)'!O65*('ME Index'!S23/'ME Index'!$E23)*'Model opční 1 (ME)'!$AP65,0)+IFERROR('Model opční 2 (MF)'!O65*('MF Index'!S23/'MF Index'!$E23)*'Model opční 2 (MF)'!$AP65,0)+Doplněk!O65*Doplněk!$AN65</f>
        <v>0</v>
      </c>
      <c r="P65" s="107">
        <f>IFERROR('Model výchozí (MV)'!P65*('MV Index'!T23/'MV Index'!$E23)*'Model výchozí (MV)'!$AP65,0)+IFERROR('Model opční 1 (ME)'!P65*('ME Index'!T23/'ME Index'!$E23)*'Model opční 1 (ME)'!$AP65,0)+IFERROR('Model opční 2 (MF)'!P65*('MF Index'!T23/'MF Index'!$E23)*'Model opční 2 (MF)'!$AP65,0)+Doplněk!P65*Doplněk!$AN65</f>
        <v>0</v>
      </c>
      <c r="Q65" s="107">
        <f>IFERROR('Model výchozí (MV)'!Q65*('MV Index'!U23/'MV Index'!$E23)*'Model výchozí (MV)'!$AP65,0)+IFERROR('Model opční 1 (ME)'!Q65*('ME Index'!U23/'ME Index'!$E23)*'Model opční 1 (ME)'!$AP65,0)+IFERROR('Model opční 2 (MF)'!Q65*('MF Index'!U23/'MF Index'!$E23)*'Model opční 2 (MF)'!$AP65,0)+Doplněk!Q65*Doplněk!$AN65</f>
        <v>0</v>
      </c>
      <c r="R65" s="107">
        <f>IFERROR('Model výchozí (MV)'!R65*('MV Index'!V23/'MV Index'!$E23)*'Model výchozí (MV)'!$AP65,0)+IFERROR('Model opční 1 (ME)'!R65*('ME Index'!V23/'ME Index'!$E23)*'Model opční 1 (ME)'!$AP65,0)+IFERROR('Model opční 2 (MF)'!R65*('MF Index'!V23/'MF Index'!$E23)*'Model opční 2 (MF)'!$AP65,0)+Doplněk!R65*Doplněk!$AN65</f>
        <v>0</v>
      </c>
      <c r="S65" s="107">
        <f>IFERROR('Model výchozí (MV)'!S65*('MV Index'!W23/'MV Index'!$E23)*'Model výchozí (MV)'!$AP65,0)+IFERROR('Model opční 1 (ME)'!S65*('ME Index'!W23/'ME Index'!$E23)*'Model opční 1 (ME)'!$AP65,0)+IFERROR('Model opční 2 (MF)'!S65*('MF Index'!W23/'MF Index'!$E23)*'Model opční 2 (MF)'!$AP65,0)+Doplněk!S65*Doplněk!$AN65</f>
        <v>0</v>
      </c>
      <c r="T65" s="107">
        <f>IFERROR('Model výchozí (MV)'!T65*('MV Index'!X23/'MV Index'!$E23)*'Model výchozí (MV)'!$AP65,0)+IFERROR('Model opční 1 (ME)'!T65*('ME Index'!X23/'ME Index'!$E23)*'Model opční 1 (ME)'!$AP65,0)+IFERROR('Model opční 2 (MF)'!T65*('MF Index'!X23/'MF Index'!$E23)*'Model opční 2 (MF)'!$AP65,0)+Doplněk!T65*Doplněk!$AN65</f>
        <v>0</v>
      </c>
      <c r="U65" s="107">
        <f>IFERROR('Model výchozí (MV)'!U65*('MV Index'!Y23/'MV Index'!$E23)*'Model výchozí (MV)'!$AP65,0)+IFERROR('Model opční 1 (ME)'!U65*('ME Index'!Y23/'ME Index'!$E23)*'Model opční 1 (ME)'!$AP65,0)+IFERROR('Model opční 2 (MF)'!U65*('MF Index'!Y23/'MF Index'!$E23)*'Model opční 2 (MF)'!$AP65,0)+Doplněk!U65*Doplněk!$AN65</f>
        <v>0</v>
      </c>
      <c r="V65" s="107">
        <f>IFERROR('Model výchozí (MV)'!V65*('MV Index'!Z23/'MV Index'!$E23)*'Model výchozí (MV)'!$AP65,0)+IFERROR('Model opční 1 (ME)'!V65*('ME Index'!Z23/'ME Index'!$E23)*'Model opční 1 (ME)'!$AP65,0)+IFERROR('Model opční 2 (MF)'!V65*('MF Index'!Z23/'MF Index'!$E23)*'Model opční 2 (MF)'!$AP65,0)+Doplněk!V65*Doplněk!$AN65</f>
        <v>0</v>
      </c>
      <c r="W65" s="107">
        <f>IFERROR('Model výchozí (MV)'!W65*('MV Index'!AA23/'MV Index'!$E23)*'Model výchozí (MV)'!$AP65,0)+IFERROR('Model opční 1 (ME)'!W65*('ME Index'!AA23/'ME Index'!$E23)*'Model opční 1 (ME)'!$AP65,0)+IFERROR('Model opční 2 (MF)'!W65*('MF Index'!AA23/'MF Index'!$E23)*'Model opční 2 (MF)'!$AP65,0)+Doplněk!W65*Doplněk!$AN65</f>
        <v>0</v>
      </c>
      <c r="X65" s="107">
        <f>IFERROR('Model výchozí (MV)'!X65*('MV Index'!AB23/'MV Index'!$E23)*'Model výchozí (MV)'!$AP65,0)+IFERROR('Model opční 1 (ME)'!X65*('ME Index'!AB23/'ME Index'!$E23)*'Model opční 1 (ME)'!$AP65,0)+IFERROR('Model opční 2 (MF)'!X65*('MF Index'!AB23/'MF Index'!$E23)*'Model opční 2 (MF)'!$AP65,0)+Doplněk!X65*Doplněk!$AN65</f>
        <v>0</v>
      </c>
      <c r="Y65" s="107">
        <f>IFERROR('Model výchozí (MV)'!Y65*('MV Index'!AC23/'MV Index'!$E23)*'Model výchozí (MV)'!$AP65,0)+IFERROR('Model opční 1 (ME)'!Y65*('ME Index'!AC23/'ME Index'!$E23)*'Model opční 1 (ME)'!$AP65,0)+IFERROR('Model opční 2 (MF)'!Y65*('MF Index'!AC23/'MF Index'!$E23)*'Model opční 2 (MF)'!$AP65,0)+Doplněk!Y65*Doplněk!$AN65</f>
        <v>0</v>
      </c>
      <c r="Z65" s="107">
        <f>IFERROR('Model výchozí (MV)'!Z65*('MV Index'!AD23/'MV Index'!$E23)*'Model výchozí (MV)'!$AP65,0)+IFERROR('Model opční 1 (ME)'!Z65*('ME Index'!AD23/'ME Index'!$E23)*'Model opční 1 (ME)'!$AP65,0)+IFERROR('Model opční 2 (MF)'!Z65*('MF Index'!AD23/'MF Index'!$E23)*'Model opční 2 (MF)'!$AP65,0)+Doplněk!Z65*Doplněk!$AN65</f>
        <v>0</v>
      </c>
      <c r="AA65" s="107">
        <f>IFERROR('Model výchozí (MV)'!AA65*('MV Index'!AE23/'MV Index'!$E23)*'Model výchozí (MV)'!$AP65,0)+IFERROR('Model opční 1 (ME)'!AA65*('ME Index'!AE23/'ME Index'!$E23)*'Model opční 1 (ME)'!$AP65,0)+IFERROR('Model opční 2 (MF)'!AA65*('MF Index'!AE23/'MF Index'!$E23)*'Model opční 2 (MF)'!$AP65,0)+Doplněk!AA65*Doplněk!$AN65</f>
        <v>0</v>
      </c>
      <c r="AB65" s="107">
        <f>IFERROR('Model výchozí (MV)'!AB65*('MV Index'!AF23/'MV Index'!$E23)*'Model výchozí (MV)'!$AP65,0)+IFERROR('Model opční 1 (ME)'!AB65*('ME Index'!AF23/'ME Index'!$E23)*'Model opční 1 (ME)'!$AP65,0)+IFERROR('Model opční 2 (MF)'!AB65*('MF Index'!AF23/'MF Index'!$E23)*'Model opční 2 (MF)'!$AP65,0)+Doplněk!AB65*Doplněk!$AN65</f>
        <v>0</v>
      </c>
      <c r="AC65" s="107">
        <f>IFERROR('Model výchozí (MV)'!AC65*('MV Index'!AG23/'MV Index'!$E23)*'Model výchozí (MV)'!$AP65,0)+IFERROR('Model opční 1 (ME)'!AC65*('ME Index'!AG23/'ME Index'!$E23)*'Model opční 1 (ME)'!$AP65,0)+IFERROR('Model opční 2 (MF)'!AC65*('MF Index'!AG23/'MF Index'!$E23)*'Model opční 2 (MF)'!$AP65,0)+Doplněk!AC65*Doplněk!$AN65</f>
        <v>0</v>
      </c>
      <c r="AD65" s="107">
        <f>IFERROR('Model výchozí (MV)'!AD65*('MV Index'!AH23/'MV Index'!$E23)*'Model výchozí (MV)'!$AP65,0)+IFERROR('Model opční 1 (ME)'!AD65*('ME Index'!AH23/'ME Index'!$E23)*'Model opční 1 (ME)'!$AP65,0)+IFERROR('Model opční 2 (MF)'!AD65*('MF Index'!AH23/'MF Index'!$E23)*'Model opční 2 (MF)'!$AP65,0)+Doplněk!AD65*Doplněk!$AN65</f>
        <v>0</v>
      </c>
      <c r="AE65" s="107">
        <f>IFERROR('Model výchozí (MV)'!AE65*('MV Index'!AI23/'MV Index'!$E23)*'Model výchozí (MV)'!$AP65,0)+IFERROR('Model opční 1 (ME)'!AE65*('ME Index'!AI23/'ME Index'!$E23)*'Model opční 1 (ME)'!$AP65,0)+IFERROR('Model opční 2 (MF)'!AE65*('MF Index'!AI23/'MF Index'!$E23)*'Model opční 2 (MF)'!$AP65,0)+Doplněk!AE65*Doplněk!$AN65</f>
        <v>0</v>
      </c>
      <c r="AF65" s="107">
        <f>IFERROR('Model výchozí (MV)'!AF65*('MV Index'!AJ23/'MV Index'!$E23)*'Model výchozí (MV)'!$AP65,0)+IFERROR('Model opční 1 (ME)'!AF65*('ME Index'!AJ23/'ME Index'!$E23)*'Model opční 1 (ME)'!$AP65,0)+IFERROR('Model opční 2 (MF)'!AF65*('MF Index'!AJ23/'MF Index'!$E23)*'Model opční 2 (MF)'!$AP65,0)+Doplněk!AF65*Doplněk!$AN65</f>
        <v>0</v>
      </c>
      <c r="AG65" s="107">
        <f>IFERROR('Model výchozí (MV)'!AG65*('MV Index'!AK23/'MV Index'!$E23)*'Model výchozí (MV)'!$AP65,0)+IFERROR('Model opční 1 (ME)'!AG65*('ME Index'!AK23/'ME Index'!$E23)*'Model opční 1 (ME)'!$AP65,0)+IFERROR('Model opční 2 (MF)'!AG65*('MF Index'!AK23/'MF Index'!$E23)*'Model opční 2 (MF)'!$AP65,0)+Doplněk!AG65*Doplněk!$AN65</f>
        <v>0</v>
      </c>
      <c r="AH65" s="107">
        <f>IFERROR('Model výchozí (MV)'!AH65*('MV Index'!AL23/'MV Index'!$E23)*'Model výchozí (MV)'!$AP65,0)+IFERROR('Model opční 1 (ME)'!AH65*('ME Index'!AL23/'ME Index'!$E23)*'Model opční 1 (ME)'!$AP65,0)+IFERROR('Model opční 2 (MF)'!AH65*('MF Index'!AL23/'MF Index'!$E23)*'Model opční 2 (MF)'!$AP65,0)+Doplněk!AH65*Doplněk!$AN65</f>
        <v>0</v>
      </c>
      <c r="AI65" s="107">
        <f>IFERROR('Model výchozí (MV)'!AI65*('MV Index'!AM23/'MV Index'!$E23)*'Model výchozí (MV)'!$AP65,0)+IFERROR('Model opční 1 (ME)'!AI65*('ME Index'!AM23/'ME Index'!$E23)*'Model opční 1 (ME)'!$AP65,0)+IFERROR('Model opční 2 (MF)'!AI65*('MF Index'!AM23/'MF Index'!$E23)*'Model opční 2 (MF)'!$AP65,0)+Doplněk!AI65*Doplněk!$AN65</f>
        <v>0</v>
      </c>
      <c r="AJ65" s="107">
        <f>IFERROR('Model výchozí (MV)'!AJ65*('MV Index'!AN23/'MV Index'!$E23)*'Model výchozí (MV)'!$AP65,0)+IFERROR('Model opční 1 (ME)'!AJ65*('ME Index'!AN23/'ME Index'!$E23)*'Model opční 1 (ME)'!$AP65,0)+IFERROR('Model opční 2 (MF)'!AJ65*('MF Index'!AN23/'MF Index'!$E23)*'Model opční 2 (MF)'!$AP65,0)+Doplněk!AJ65*Doplněk!$AN65</f>
        <v>0</v>
      </c>
      <c r="AK65" s="107">
        <f>IFERROR('Model výchozí (MV)'!AK65*('MV Index'!AO23/'MV Index'!$E23)*'Model výchozí (MV)'!$AP65,0)+IFERROR('Model opční 1 (ME)'!AK65*('ME Index'!AO23/'ME Index'!$E23)*'Model opční 1 (ME)'!$AP65,0)+IFERROR('Model opční 2 (MF)'!AK65*('MF Index'!AO23/'MF Index'!$E23)*'Model opční 2 (MF)'!$AP65,0)+Doplněk!AK65*Doplněk!$AN65</f>
        <v>0</v>
      </c>
      <c r="AL65" s="24">
        <f t="shared" si="62"/>
        <v>0</v>
      </c>
      <c r="AM65" s="149">
        <f t="shared" si="61"/>
        <v>0</v>
      </c>
    </row>
    <row r="66" spans="1:39" x14ac:dyDescent="0.3">
      <c r="A66" s="4">
        <f t="shared" si="60"/>
        <v>13</v>
      </c>
      <c r="B66" s="45" t="str">
        <f t="shared" si="60"/>
        <v>Ostatní služby</v>
      </c>
      <c r="C66" s="45" t="str">
        <f t="shared" si="60"/>
        <v>13.1</v>
      </c>
      <c r="D66" s="65" t="str">
        <f t="shared" si="60"/>
        <v>Ostraha</v>
      </c>
      <c r="E66" s="107">
        <f>IFERROR('Model výchozí (MV)'!E66*('MV Index'!I24/'MV Index'!$E24)*'Model výchozí (MV)'!$AP66,0)+IFERROR('Model opční 1 (ME)'!E66*('ME Index'!I24/'ME Index'!$E24)*'Model opční 1 (ME)'!$AP66,0)+IFERROR('Model opční 2 (MF)'!E66*('MF Index'!I24/'MF Index'!$E24)*'Model opční 2 (MF)'!$AP66,0)+Doplněk!E66*Doplněk!$AN66</f>
        <v>0</v>
      </c>
      <c r="F66" s="107">
        <f>IFERROR('Model výchozí (MV)'!F66*('MV Index'!J24/'MV Index'!$E24)*'Model výchozí (MV)'!$AP66,0)+IFERROR('Model opční 1 (ME)'!F66*('ME Index'!J24/'ME Index'!$E24)*'Model opční 1 (ME)'!$AP66,0)+IFERROR('Model opční 2 (MF)'!F66*('MF Index'!J24/'MF Index'!$E24)*'Model opční 2 (MF)'!$AP66,0)+Doplněk!F66*Doplněk!$AN66</f>
        <v>0</v>
      </c>
      <c r="G66" s="107">
        <f>IFERROR('Model výchozí (MV)'!G66*('MV Index'!K24/'MV Index'!$E24)*'Model výchozí (MV)'!$AP66,0)+IFERROR('Model opční 1 (ME)'!G66*('ME Index'!K24/'ME Index'!$E24)*'Model opční 1 (ME)'!$AP66,0)+IFERROR('Model opční 2 (MF)'!G66*('MF Index'!K24/'MF Index'!$E24)*'Model opční 2 (MF)'!$AP66,0)+Doplněk!G66*Doplněk!$AN66</f>
        <v>0</v>
      </c>
      <c r="H66" s="107">
        <f>IFERROR('Model výchozí (MV)'!H66*('MV Index'!L24/'MV Index'!$E24)*'Model výchozí (MV)'!$AP66,0)+IFERROR('Model opční 1 (ME)'!H66*('ME Index'!L24/'ME Index'!$E24)*'Model opční 1 (ME)'!$AP66,0)+IFERROR('Model opční 2 (MF)'!H66*('MF Index'!L24/'MF Index'!$E24)*'Model opční 2 (MF)'!$AP66,0)+Doplněk!H66*Doplněk!$AN66</f>
        <v>0</v>
      </c>
      <c r="I66" s="107">
        <f>IFERROR('Model výchozí (MV)'!I66*('MV Index'!M24/'MV Index'!$E24)*'Model výchozí (MV)'!$AP66,0)+IFERROR('Model opční 1 (ME)'!I66*('ME Index'!M24/'ME Index'!$E24)*'Model opční 1 (ME)'!$AP66,0)+IFERROR('Model opční 2 (MF)'!I66*('MF Index'!M24/'MF Index'!$E24)*'Model opční 2 (MF)'!$AP66,0)+Doplněk!I66*Doplněk!$AN66</f>
        <v>0</v>
      </c>
      <c r="J66" s="107">
        <f>IFERROR('Model výchozí (MV)'!J66*('MV Index'!N24/'MV Index'!$E24)*'Model výchozí (MV)'!$AP66,0)+IFERROR('Model opční 1 (ME)'!J66*('ME Index'!N24/'ME Index'!$E24)*'Model opční 1 (ME)'!$AP66,0)+IFERROR('Model opční 2 (MF)'!J66*('MF Index'!N24/'MF Index'!$E24)*'Model opční 2 (MF)'!$AP66,0)+Doplněk!J66*Doplněk!$AN66</f>
        <v>0</v>
      </c>
      <c r="K66" s="107">
        <f>IFERROR('Model výchozí (MV)'!K66*('MV Index'!O24/'MV Index'!$E24)*'Model výchozí (MV)'!$AP66,0)+IFERROR('Model opční 1 (ME)'!K66*('ME Index'!O24/'ME Index'!$E24)*'Model opční 1 (ME)'!$AP66,0)+IFERROR('Model opční 2 (MF)'!K66*('MF Index'!O24/'MF Index'!$E24)*'Model opční 2 (MF)'!$AP66,0)+Doplněk!K66*Doplněk!$AN66</f>
        <v>0</v>
      </c>
      <c r="L66" s="107">
        <f>IFERROR('Model výchozí (MV)'!L66*('MV Index'!P24/'MV Index'!$E24)*'Model výchozí (MV)'!$AP66,0)+IFERROR('Model opční 1 (ME)'!L66*('ME Index'!P24/'ME Index'!$E24)*'Model opční 1 (ME)'!$AP66,0)+IFERROR('Model opční 2 (MF)'!L66*('MF Index'!P24/'MF Index'!$E24)*'Model opční 2 (MF)'!$AP66,0)+Doplněk!L66*Doplněk!$AN66</f>
        <v>0</v>
      </c>
      <c r="M66" s="107">
        <f>IFERROR('Model výchozí (MV)'!M66*('MV Index'!Q24/'MV Index'!$E24)*'Model výchozí (MV)'!$AP66,0)+IFERROR('Model opční 1 (ME)'!M66*('ME Index'!Q24/'ME Index'!$E24)*'Model opční 1 (ME)'!$AP66,0)+IFERROR('Model opční 2 (MF)'!M66*('MF Index'!Q24/'MF Index'!$E24)*'Model opční 2 (MF)'!$AP66,0)+Doplněk!M66*Doplněk!$AN66</f>
        <v>0</v>
      </c>
      <c r="N66" s="107">
        <f>IFERROR('Model výchozí (MV)'!N66*('MV Index'!R24/'MV Index'!$E24)*'Model výchozí (MV)'!$AP66,0)+IFERROR('Model opční 1 (ME)'!N66*('ME Index'!R24/'ME Index'!$E24)*'Model opční 1 (ME)'!$AP66,0)+IFERROR('Model opční 2 (MF)'!N66*('MF Index'!R24/'MF Index'!$E24)*'Model opční 2 (MF)'!$AP66,0)+Doplněk!N66*Doplněk!$AN66</f>
        <v>0</v>
      </c>
      <c r="O66" s="107">
        <f>IFERROR('Model výchozí (MV)'!O66*('MV Index'!S24/'MV Index'!$E24)*'Model výchozí (MV)'!$AP66,0)+IFERROR('Model opční 1 (ME)'!O66*('ME Index'!S24/'ME Index'!$E24)*'Model opční 1 (ME)'!$AP66,0)+IFERROR('Model opční 2 (MF)'!O66*('MF Index'!S24/'MF Index'!$E24)*'Model opční 2 (MF)'!$AP66,0)+Doplněk!O66*Doplněk!$AN66</f>
        <v>0</v>
      </c>
      <c r="P66" s="107">
        <f>IFERROR('Model výchozí (MV)'!P66*('MV Index'!T24/'MV Index'!$E24)*'Model výchozí (MV)'!$AP66,0)+IFERROR('Model opční 1 (ME)'!P66*('ME Index'!T24/'ME Index'!$E24)*'Model opční 1 (ME)'!$AP66,0)+IFERROR('Model opční 2 (MF)'!P66*('MF Index'!T24/'MF Index'!$E24)*'Model opční 2 (MF)'!$AP66,0)+Doplněk!P66*Doplněk!$AN66</f>
        <v>0</v>
      </c>
      <c r="Q66" s="107">
        <f>IFERROR('Model výchozí (MV)'!Q66*('MV Index'!U24/'MV Index'!$E24)*'Model výchozí (MV)'!$AP66,0)+IFERROR('Model opční 1 (ME)'!Q66*('ME Index'!U24/'ME Index'!$E24)*'Model opční 1 (ME)'!$AP66,0)+IFERROR('Model opční 2 (MF)'!Q66*('MF Index'!U24/'MF Index'!$E24)*'Model opční 2 (MF)'!$AP66,0)+Doplněk!Q66*Doplněk!$AN66</f>
        <v>0</v>
      </c>
      <c r="R66" s="107">
        <f>IFERROR('Model výchozí (MV)'!R66*('MV Index'!V24/'MV Index'!$E24)*'Model výchozí (MV)'!$AP66,0)+IFERROR('Model opční 1 (ME)'!R66*('ME Index'!V24/'ME Index'!$E24)*'Model opční 1 (ME)'!$AP66,0)+IFERROR('Model opční 2 (MF)'!R66*('MF Index'!V24/'MF Index'!$E24)*'Model opční 2 (MF)'!$AP66,0)+Doplněk!R66*Doplněk!$AN66</f>
        <v>0</v>
      </c>
      <c r="S66" s="107">
        <f>IFERROR('Model výchozí (MV)'!S66*('MV Index'!W24/'MV Index'!$E24)*'Model výchozí (MV)'!$AP66,0)+IFERROR('Model opční 1 (ME)'!S66*('ME Index'!W24/'ME Index'!$E24)*'Model opční 1 (ME)'!$AP66,0)+IFERROR('Model opční 2 (MF)'!S66*('MF Index'!W24/'MF Index'!$E24)*'Model opční 2 (MF)'!$AP66,0)+Doplněk!S66*Doplněk!$AN66</f>
        <v>0</v>
      </c>
      <c r="T66" s="107">
        <f>IFERROR('Model výchozí (MV)'!T66*('MV Index'!X24/'MV Index'!$E24)*'Model výchozí (MV)'!$AP66,0)+IFERROR('Model opční 1 (ME)'!T66*('ME Index'!X24/'ME Index'!$E24)*'Model opční 1 (ME)'!$AP66,0)+IFERROR('Model opční 2 (MF)'!T66*('MF Index'!X24/'MF Index'!$E24)*'Model opční 2 (MF)'!$AP66,0)+Doplněk!T66*Doplněk!$AN66</f>
        <v>0</v>
      </c>
      <c r="U66" s="107">
        <f>IFERROR('Model výchozí (MV)'!U66*('MV Index'!Y24/'MV Index'!$E24)*'Model výchozí (MV)'!$AP66,0)+IFERROR('Model opční 1 (ME)'!U66*('ME Index'!Y24/'ME Index'!$E24)*'Model opční 1 (ME)'!$AP66,0)+IFERROR('Model opční 2 (MF)'!U66*('MF Index'!Y24/'MF Index'!$E24)*'Model opční 2 (MF)'!$AP66,0)+Doplněk!U66*Doplněk!$AN66</f>
        <v>0</v>
      </c>
      <c r="V66" s="107">
        <f>IFERROR('Model výchozí (MV)'!V66*('MV Index'!Z24/'MV Index'!$E24)*'Model výchozí (MV)'!$AP66,0)+IFERROR('Model opční 1 (ME)'!V66*('ME Index'!Z24/'ME Index'!$E24)*'Model opční 1 (ME)'!$AP66,0)+IFERROR('Model opční 2 (MF)'!V66*('MF Index'!Z24/'MF Index'!$E24)*'Model opční 2 (MF)'!$AP66,0)+Doplněk!V66*Doplněk!$AN66</f>
        <v>0</v>
      </c>
      <c r="W66" s="107">
        <f>IFERROR('Model výchozí (MV)'!W66*('MV Index'!AA24/'MV Index'!$E24)*'Model výchozí (MV)'!$AP66,0)+IFERROR('Model opční 1 (ME)'!W66*('ME Index'!AA24/'ME Index'!$E24)*'Model opční 1 (ME)'!$AP66,0)+IFERROR('Model opční 2 (MF)'!W66*('MF Index'!AA24/'MF Index'!$E24)*'Model opční 2 (MF)'!$AP66,0)+Doplněk!W66*Doplněk!$AN66</f>
        <v>0</v>
      </c>
      <c r="X66" s="107">
        <f>IFERROR('Model výchozí (MV)'!X66*('MV Index'!AB24/'MV Index'!$E24)*'Model výchozí (MV)'!$AP66,0)+IFERROR('Model opční 1 (ME)'!X66*('ME Index'!AB24/'ME Index'!$E24)*'Model opční 1 (ME)'!$AP66,0)+IFERROR('Model opční 2 (MF)'!X66*('MF Index'!AB24/'MF Index'!$E24)*'Model opční 2 (MF)'!$AP66,0)+Doplněk!X66*Doplněk!$AN66</f>
        <v>0</v>
      </c>
      <c r="Y66" s="107">
        <f>IFERROR('Model výchozí (MV)'!Y66*('MV Index'!AC24/'MV Index'!$E24)*'Model výchozí (MV)'!$AP66,0)+IFERROR('Model opční 1 (ME)'!Y66*('ME Index'!AC24/'ME Index'!$E24)*'Model opční 1 (ME)'!$AP66,0)+IFERROR('Model opční 2 (MF)'!Y66*('MF Index'!AC24/'MF Index'!$E24)*'Model opční 2 (MF)'!$AP66,0)+Doplněk!Y66*Doplněk!$AN66</f>
        <v>0</v>
      </c>
      <c r="Z66" s="107">
        <f>IFERROR('Model výchozí (MV)'!Z66*('MV Index'!AD24/'MV Index'!$E24)*'Model výchozí (MV)'!$AP66,0)+IFERROR('Model opční 1 (ME)'!Z66*('ME Index'!AD24/'ME Index'!$E24)*'Model opční 1 (ME)'!$AP66,0)+IFERROR('Model opční 2 (MF)'!Z66*('MF Index'!AD24/'MF Index'!$E24)*'Model opční 2 (MF)'!$AP66,0)+Doplněk!Z66*Doplněk!$AN66</f>
        <v>0</v>
      </c>
      <c r="AA66" s="107">
        <f>IFERROR('Model výchozí (MV)'!AA66*('MV Index'!AE24/'MV Index'!$E24)*'Model výchozí (MV)'!$AP66,0)+IFERROR('Model opční 1 (ME)'!AA66*('ME Index'!AE24/'ME Index'!$E24)*'Model opční 1 (ME)'!$AP66,0)+IFERROR('Model opční 2 (MF)'!AA66*('MF Index'!AE24/'MF Index'!$E24)*'Model opční 2 (MF)'!$AP66,0)+Doplněk!AA66*Doplněk!$AN66</f>
        <v>0</v>
      </c>
      <c r="AB66" s="107">
        <f>IFERROR('Model výchozí (MV)'!AB66*('MV Index'!AF24/'MV Index'!$E24)*'Model výchozí (MV)'!$AP66,0)+IFERROR('Model opční 1 (ME)'!AB66*('ME Index'!AF24/'ME Index'!$E24)*'Model opční 1 (ME)'!$AP66,0)+IFERROR('Model opční 2 (MF)'!AB66*('MF Index'!AF24/'MF Index'!$E24)*'Model opční 2 (MF)'!$AP66,0)+Doplněk!AB66*Doplněk!$AN66</f>
        <v>0</v>
      </c>
      <c r="AC66" s="107">
        <f>IFERROR('Model výchozí (MV)'!AC66*('MV Index'!AG24/'MV Index'!$E24)*'Model výchozí (MV)'!$AP66,0)+IFERROR('Model opční 1 (ME)'!AC66*('ME Index'!AG24/'ME Index'!$E24)*'Model opční 1 (ME)'!$AP66,0)+IFERROR('Model opční 2 (MF)'!AC66*('MF Index'!AG24/'MF Index'!$E24)*'Model opční 2 (MF)'!$AP66,0)+Doplněk!AC66*Doplněk!$AN66</f>
        <v>0</v>
      </c>
      <c r="AD66" s="107">
        <f>IFERROR('Model výchozí (MV)'!AD66*('MV Index'!AH24/'MV Index'!$E24)*'Model výchozí (MV)'!$AP66,0)+IFERROR('Model opční 1 (ME)'!AD66*('ME Index'!AH24/'ME Index'!$E24)*'Model opční 1 (ME)'!$AP66,0)+IFERROR('Model opční 2 (MF)'!AD66*('MF Index'!AH24/'MF Index'!$E24)*'Model opční 2 (MF)'!$AP66,0)+Doplněk!AD66*Doplněk!$AN66</f>
        <v>0</v>
      </c>
      <c r="AE66" s="107">
        <f>IFERROR('Model výchozí (MV)'!AE66*('MV Index'!AI24/'MV Index'!$E24)*'Model výchozí (MV)'!$AP66,0)+IFERROR('Model opční 1 (ME)'!AE66*('ME Index'!AI24/'ME Index'!$E24)*'Model opční 1 (ME)'!$AP66,0)+IFERROR('Model opční 2 (MF)'!AE66*('MF Index'!AI24/'MF Index'!$E24)*'Model opční 2 (MF)'!$AP66,0)+Doplněk!AE66*Doplněk!$AN66</f>
        <v>0</v>
      </c>
      <c r="AF66" s="107">
        <f>IFERROR('Model výchozí (MV)'!AF66*('MV Index'!AJ24/'MV Index'!$E24)*'Model výchozí (MV)'!$AP66,0)+IFERROR('Model opční 1 (ME)'!AF66*('ME Index'!AJ24/'ME Index'!$E24)*'Model opční 1 (ME)'!$AP66,0)+IFERROR('Model opční 2 (MF)'!AF66*('MF Index'!AJ24/'MF Index'!$E24)*'Model opční 2 (MF)'!$AP66,0)+Doplněk!AF66*Doplněk!$AN66</f>
        <v>0</v>
      </c>
      <c r="AG66" s="107">
        <f>IFERROR('Model výchozí (MV)'!AG66*('MV Index'!AK24/'MV Index'!$E24)*'Model výchozí (MV)'!$AP66,0)+IFERROR('Model opční 1 (ME)'!AG66*('ME Index'!AK24/'ME Index'!$E24)*'Model opční 1 (ME)'!$AP66,0)+IFERROR('Model opční 2 (MF)'!AG66*('MF Index'!AK24/'MF Index'!$E24)*'Model opční 2 (MF)'!$AP66,0)+Doplněk!AG66*Doplněk!$AN66</f>
        <v>0</v>
      </c>
      <c r="AH66" s="107">
        <f>IFERROR('Model výchozí (MV)'!AH66*('MV Index'!AL24/'MV Index'!$E24)*'Model výchozí (MV)'!$AP66,0)+IFERROR('Model opční 1 (ME)'!AH66*('ME Index'!AL24/'ME Index'!$E24)*'Model opční 1 (ME)'!$AP66,0)+IFERROR('Model opční 2 (MF)'!AH66*('MF Index'!AL24/'MF Index'!$E24)*'Model opční 2 (MF)'!$AP66,0)+Doplněk!AH66*Doplněk!$AN66</f>
        <v>0</v>
      </c>
      <c r="AI66" s="107">
        <f>IFERROR('Model výchozí (MV)'!AI66*('MV Index'!AM24/'MV Index'!$E24)*'Model výchozí (MV)'!$AP66,0)+IFERROR('Model opční 1 (ME)'!AI66*('ME Index'!AM24/'ME Index'!$E24)*'Model opční 1 (ME)'!$AP66,0)+IFERROR('Model opční 2 (MF)'!AI66*('MF Index'!AM24/'MF Index'!$E24)*'Model opční 2 (MF)'!$AP66,0)+Doplněk!AI66*Doplněk!$AN66</f>
        <v>0</v>
      </c>
      <c r="AJ66" s="107">
        <f>IFERROR('Model výchozí (MV)'!AJ66*('MV Index'!AN24/'MV Index'!$E24)*'Model výchozí (MV)'!$AP66,0)+IFERROR('Model opční 1 (ME)'!AJ66*('ME Index'!AN24/'ME Index'!$E24)*'Model opční 1 (ME)'!$AP66,0)+IFERROR('Model opční 2 (MF)'!AJ66*('MF Index'!AN24/'MF Index'!$E24)*'Model opční 2 (MF)'!$AP66,0)+Doplněk!AJ66*Doplněk!$AN66</f>
        <v>0</v>
      </c>
      <c r="AK66" s="107">
        <f>IFERROR('Model výchozí (MV)'!AK66*('MV Index'!AO24/'MV Index'!$E24)*'Model výchozí (MV)'!$AP66,0)+IFERROR('Model opční 1 (ME)'!AK66*('ME Index'!AO24/'ME Index'!$E24)*'Model opční 1 (ME)'!$AP66,0)+IFERROR('Model opční 2 (MF)'!AK66*('MF Index'!AO24/'MF Index'!$E24)*'Model opční 2 (MF)'!$AP66,0)+Doplněk!AK66*Doplněk!$AN66</f>
        <v>0</v>
      </c>
      <c r="AL66" s="24">
        <f t="shared" si="62"/>
        <v>0</v>
      </c>
      <c r="AM66" s="149">
        <f t="shared" si="61"/>
        <v>0</v>
      </c>
    </row>
    <row r="67" spans="1:39" x14ac:dyDescent="0.3">
      <c r="A67" s="4"/>
      <c r="B67" s="45"/>
      <c r="C67" s="45" t="str">
        <f t="shared" ref="C67:D70" si="63">IF(C25="","",C25)</f>
        <v>13.2</v>
      </c>
      <c r="D67" s="65" t="str">
        <f t="shared" si="63"/>
        <v>Ostatní služby</v>
      </c>
      <c r="E67" s="107">
        <f>IFERROR('Model výchozí (MV)'!E67*('MV Index'!I25/'MV Index'!$E25)*'Model výchozí (MV)'!$AP67,0)+IFERROR('Model opční 1 (ME)'!E67*('ME Index'!I25/'ME Index'!$E25)*'Model opční 1 (ME)'!$AP67,0)+IFERROR('Model opční 2 (MF)'!E67*('MF Index'!I25/'MF Index'!$E25)*'Model opční 2 (MF)'!$AP67,0)+Doplněk!E67*Doplněk!$AN67</f>
        <v>0</v>
      </c>
      <c r="F67" s="107">
        <f>IFERROR('Model výchozí (MV)'!F67*('MV Index'!J25/'MV Index'!$E25)*'Model výchozí (MV)'!$AP67,0)+IFERROR('Model opční 1 (ME)'!F67*('ME Index'!J25/'ME Index'!$E25)*'Model opční 1 (ME)'!$AP67,0)+IFERROR('Model opční 2 (MF)'!F67*('MF Index'!J25/'MF Index'!$E25)*'Model opční 2 (MF)'!$AP67,0)+Doplněk!F67*Doplněk!$AN67</f>
        <v>0</v>
      </c>
      <c r="G67" s="107">
        <f>IFERROR('Model výchozí (MV)'!G67*('MV Index'!K25/'MV Index'!$E25)*'Model výchozí (MV)'!$AP67,0)+IFERROR('Model opční 1 (ME)'!G67*('ME Index'!K25/'ME Index'!$E25)*'Model opční 1 (ME)'!$AP67,0)+IFERROR('Model opční 2 (MF)'!G67*('MF Index'!K25/'MF Index'!$E25)*'Model opční 2 (MF)'!$AP67,0)+Doplněk!G67*Doplněk!$AN67</f>
        <v>0</v>
      </c>
      <c r="H67" s="107">
        <f>IFERROR('Model výchozí (MV)'!H67*('MV Index'!L25/'MV Index'!$E25)*'Model výchozí (MV)'!$AP67,0)+IFERROR('Model opční 1 (ME)'!H67*('ME Index'!L25/'ME Index'!$E25)*'Model opční 1 (ME)'!$AP67,0)+IFERROR('Model opční 2 (MF)'!H67*('MF Index'!L25/'MF Index'!$E25)*'Model opční 2 (MF)'!$AP67,0)+Doplněk!H67*Doplněk!$AN67</f>
        <v>0</v>
      </c>
      <c r="I67" s="107">
        <f>IFERROR('Model výchozí (MV)'!I67*('MV Index'!M25/'MV Index'!$E25)*'Model výchozí (MV)'!$AP67,0)+IFERROR('Model opční 1 (ME)'!I67*('ME Index'!M25/'ME Index'!$E25)*'Model opční 1 (ME)'!$AP67,0)+IFERROR('Model opční 2 (MF)'!I67*('MF Index'!M25/'MF Index'!$E25)*'Model opční 2 (MF)'!$AP67,0)+Doplněk!I67*Doplněk!$AN67</f>
        <v>0</v>
      </c>
      <c r="J67" s="107">
        <f>IFERROR('Model výchozí (MV)'!J67*('MV Index'!N25/'MV Index'!$E25)*'Model výchozí (MV)'!$AP67,0)+IFERROR('Model opční 1 (ME)'!J67*('ME Index'!N25/'ME Index'!$E25)*'Model opční 1 (ME)'!$AP67,0)+IFERROR('Model opční 2 (MF)'!J67*('MF Index'!N25/'MF Index'!$E25)*'Model opční 2 (MF)'!$AP67,0)+Doplněk!J67*Doplněk!$AN67</f>
        <v>0</v>
      </c>
      <c r="K67" s="107">
        <f>IFERROR('Model výchozí (MV)'!K67*('MV Index'!O25/'MV Index'!$E25)*'Model výchozí (MV)'!$AP67,0)+IFERROR('Model opční 1 (ME)'!K67*('ME Index'!O25/'ME Index'!$E25)*'Model opční 1 (ME)'!$AP67,0)+IFERROR('Model opční 2 (MF)'!K67*('MF Index'!O25/'MF Index'!$E25)*'Model opční 2 (MF)'!$AP67,0)+Doplněk!K67*Doplněk!$AN67</f>
        <v>0</v>
      </c>
      <c r="L67" s="107">
        <f>IFERROR('Model výchozí (MV)'!L67*('MV Index'!P25/'MV Index'!$E25)*'Model výchozí (MV)'!$AP67,0)+IFERROR('Model opční 1 (ME)'!L67*('ME Index'!P25/'ME Index'!$E25)*'Model opční 1 (ME)'!$AP67,0)+IFERROR('Model opční 2 (MF)'!L67*('MF Index'!P25/'MF Index'!$E25)*'Model opční 2 (MF)'!$AP67,0)+Doplněk!L67*Doplněk!$AN67</f>
        <v>0</v>
      </c>
      <c r="M67" s="107">
        <f>IFERROR('Model výchozí (MV)'!M67*('MV Index'!Q25/'MV Index'!$E25)*'Model výchozí (MV)'!$AP67,0)+IFERROR('Model opční 1 (ME)'!M67*('ME Index'!Q25/'ME Index'!$E25)*'Model opční 1 (ME)'!$AP67,0)+IFERROR('Model opční 2 (MF)'!M67*('MF Index'!Q25/'MF Index'!$E25)*'Model opční 2 (MF)'!$AP67,0)+Doplněk!M67*Doplněk!$AN67</f>
        <v>0</v>
      </c>
      <c r="N67" s="107">
        <f>IFERROR('Model výchozí (MV)'!N67*('MV Index'!R25/'MV Index'!$E25)*'Model výchozí (MV)'!$AP67,0)+IFERROR('Model opční 1 (ME)'!N67*('ME Index'!R25/'ME Index'!$E25)*'Model opční 1 (ME)'!$AP67,0)+IFERROR('Model opční 2 (MF)'!N67*('MF Index'!R25/'MF Index'!$E25)*'Model opční 2 (MF)'!$AP67,0)+Doplněk!N67*Doplněk!$AN67</f>
        <v>0</v>
      </c>
      <c r="O67" s="107">
        <f>IFERROR('Model výchozí (MV)'!O67*('MV Index'!S25/'MV Index'!$E25)*'Model výchozí (MV)'!$AP67,0)+IFERROR('Model opční 1 (ME)'!O67*('ME Index'!S25/'ME Index'!$E25)*'Model opční 1 (ME)'!$AP67,0)+IFERROR('Model opční 2 (MF)'!O67*('MF Index'!S25/'MF Index'!$E25)*'Model opční 2 (MF)'!$AP67,0)+Doplněk!O67*Doplněk!$AN67</f>
        <v>0</v>
      </c>
      <c r="P67" s="107">
        <f>IFERROR('Model výchozí (MV)'!P67*('MV Index'!T25/'MV Index'!$E25)*'Model výchozí (MV)'!$AP67,0)+IFERROR('Model opční 1 (ME)'!P67*('ME Index'!T25/'ME Index'!$E25)*'Model opční 1 (ME)'!$AP67,0)+IFERROR('Model opční 2 (MF)'!P67*('MF Index'!T25/'MF Index'!$E25)*'Model opční 2 (MF)'!$AP67,0)+Doplněk!P67*Doplněk!$AN67</f>
        <v>0</v>
      </c>
      <c r="Q67" s="107">
        <f>IFERROR('Model výchozí (MV)'!Q67*('MV Index'!U25/'MV Index'!$E25)*'Model výchozí (MV)'!$AP67,0)+IFERROR('Model opční 1 (ME)'!Q67*('ME Index'!U25/'ME Index'!$E25)*'Model opční 1 (ME)'!$AP67,0)+IFERROR('Model opční 2 (MF)'!Q67*('MF Index'!U25/'MF Index'!$E25)*'Model opční 2 (MF)'!$AP67,0)+Doplněk!Q67*Doplněk!$AN67</f>
        <v>0</v>
      </c>
      <c r="R67" s="107">
        <f>IFERROR('Model výchozí (MV)'!R67*('MV Index'!V25/'MV Index'!$E25)*'Model výchozí (MV)'!$AP67,0)+IFERROR('Model opční 1 (ME)'!R67*('ME Index'!V25/'ME Index'!$E25)*'Model opční 1 (ME)'!$AP67,0)+IFERROR('Model opční 2 (MF)'!R67*('MF Index'!V25/'MF Index'!$E25)*'Model opční 2 (MF)'!$AP67,0)+Doplněk!R67*Doplněk!$AN67</f>
        <v>0</v>
      </c>
      <c r="S67" s="107">
        <f>IFERROR('Model výchozí (MV)'!S67*('MV Index'!W25/'MV Index'!$E25)*'Model výchozí (MV)'!$AP67,0)+IFERROR('Model opční 1 (ME)'!S67*('ME Index'!W25/'ME Index'!$E25)*'Model opční 1 (ME)'!$AP67,0)+IFERROR('Model opční 2 (MF)'!S67*('MF Index'!W25/'MF Index'!$E25)*'Model opční 2 (MF)'!$AP67,0)+Doplněk!S67*Doplněk!$AN67</f>
        <v>0</v>
      </c>
      <c r="T67" s="107">
        <f>IFERROR('Model výchozí (MV)'!T67*('MV Index'!X25/'MV Index'!$E25)*'Model výchozí (MV)'!$AP67,0)+IFERROR('Model opční 1 (ME)'!T67*('ME Index'!X25/'ME Index'!$E25)*'Model opční 1 (ME)'!$AP67,0)+IFERROR('Model opční 2 (MF)'!T67*('MF Index'!X25/'MF Index'!$E25)*'Model opční 2 (MF)'!$AP67,0)+Doplněk!T67*Doplněk!$AN67</f>
        <v>0</v>
      </c>
      <c r="U67" s="107">
        <f>IFERROR('Model výchozí (MV)'!U67*('MV Index'!Y25/'MV Index'!$E25)*'Model výchozí (MV)'!$AP67,0)+IFERROR('Model opční 1 (ME)'!U67*('ME Index'!Y25/'ME Index'!$E25)*'Model opční 1 (ME)'!$AP67,0)+IFERROR('Model opční 2 (MF)'!U67*('MF Index'!Y25/'MF Index'!$E25)*'Model opční 2 (MF)'!$AP67,0)+Doplněk!U67*Doplněk!$AN67</f>
        <v>0</v>
      </c>
      <c r="V67" s="107">
        <f>IFERROR('Model výchozí (MV)'!V67*('MV Index'!Z25/'MV Index'!$E25)*'Model výchozí (MV)'!$AP67,0)+IFERROR('Model opční 1 (ME)'!V67*('ME Index'!Z25/'ME Index'!$E25)*'Model opční 1 (ME)'!$AP67,0)+IFERROR('Model opční 2 (MF)'!V67*('MF Index'!Z25/'MF Index'!$E25)*'Model opční 2 (MF)'!$AP67,0)+Doplněk!V67*Doplněk!$AN67</f>
        <v>0</v>
      </c>
      <c r="W67" s="107">
        <f>IFERROR('Model výchozí (MV)'!W67*('MV Index'!AA25/'MV Index'!$E25)*'Model výchozí (MV)'!$AP67,0)+IFERROR('Model opční 1 (ME)'!W67*('ME Index'!AA25/'ME Index'!$E25)*'Model opční 1 (ME)'!$AP67,0)+IFERROR('Model opční 2 (MF)'!W67*('MF Index'!AA25/'MF Index'!$E25)*'Model opční 2 (MF)'!$AP67,0)+Doplněk!W67*Doplněk!$AN67</f>
        <v>0</v>
      </c>
      <c r="X67" s="107">
        <f>IFERROR('Model výchozí (MV)'!X67*('MV Index'!AB25/'MV Index'!$E25)*'Model výchozí (MV)'!$AP67,0)+IFERROR('Model opční 1 (ME)'!X67*('ME Index'!AB25/'ME Index'!$E25)*'Model opční 1 (ME)'!$AP67,0)+IFERROR('Model opční 2 (MF)'!X67*('MF Index'!AB25/'MF Index'!$E25)*'Model opční 2 (MF)'!$AP67,0)+Doplněk!X67*Doplněk!$AN67</f>
        <v>0</v>
      </c>
      <c r="Y67" s="107">
        <f>IFERROR('Model výchozí (MV)'!Y67*('MV Index'!AC25/'MV Index'!$E25)*'Model výchozí (MV)'!$AP67,0)+IFERROR('Model opční 1 (ME)'!Y67*('ME Index'!AC25/'ME Index'!$E25)*'Model opční 1 (ME)'!$AP67,0)+IFERROR('Model opční 2 (MF)'!Y67*('MF Index'!AC25/'MF Index'!$E25)*'Model opční 2 (MF)'!$AP67,0)+Doplněk!Y67*Doplněk!$AN67</f>
        <v>0</v>
      </c>
      <c r="Z67" s="107">
        <f>IFERROR('Model výchozí (MV)'!Z67*('MV Index'!AD25/'MV Index'!$E25)*'Model výchozí (MV)'!$AP67,0)+IFERROR('Model opční 1 (ME)'!Z67*('ME Index'!AD25/'ME Index'!$E25)*'Model opční 1 (ME)'!$AP67,0)+IFERROR('Model opční 2 (MF)'!Z67*('MF Index'!AD25/'MF Index'!$E25)*'Model opční 2 (MF)'!$AP67,0)+Doplněk!Z67*Doplněk!$AN67</f>
        <v>0</v>
      </c>
      <c r="AA67" s="107">
        <f>IFERROR('Model výchozí (MV)'!AA67*('MV Index'!AE25/'MV Index'!$E25)*'Model výchozí (MV)'!$AP67,0)+IFERROR('Model opční 1 (ME)'!AA67*('ME Index'!AE25/'ME Index'!$E25)*'Model opční 1 (ME)'!$AP67,0)+IFERROR('Model opční 2 (MF)'!AA67*('MF Index'!AE25/'MF Index'!$E25)*'Model opční 2 (MF)'!$AP67,0)+Doplněk!AA67*Doplněk!$AN67</f>
        <v>0</v>
      </c>
      <c r="AB67" s="107">
        <f>IFERROR('Model výchozí (MV)'!AB67*('MV Index'!AF25/'MV Index'!$E25)*'Model výchozí (MV)'!$AP67,0)+IFERROR('Model opční 1 (ME)'!AB67*('ME Index'!AF25/'ME Index'!$E25)*'Model opční 1 (ME)'!$AP67,0)+IFERROR('Model opční 2 (MF)'!AB67*('MF Index'!AF25/'MF Index'!$E25)*'Model opční 2 (MF)'!$AP67,0)+Doplněk!AB67*Doplněk!$AN67</f>
        <v>0</v>
      </c>
      <c r="AC67" s="107">
        <f>IFERROR('Model výchozí (MV)'!AC67*('MV Index'!AG25/'MV Index'!$E25)*'Model výchozí (MV)'!$AP67,0)+IFERROR('Model opční 1 (ME)'!AC67*('ME Index'!AG25/'ME Index'!$E25)*'Model opční 1 (ME)'!$AP67,0)+IFERROR('Model opční 2 (MF)'!AC67*('MF Index'!AG25/'MF Index'!$E25)*'Model opční 2 (MF)'!$AP67,0)+Doplněk!AC67*Doplněk!$AN67</f>
        <v>0</v>
      </c>
      <c r="AD67" s="107">
        <f>IFERROR('Model výchozí (MV)'!AD67*('MV Index'!AH25/'MV Index'!$E25)*'Model výchozí (MV)'!$AP67,0)+IFERROR('Model opční 1 (ME)'!AD67*('ME Index'!AH25/'ME Index'!$E25)*'Model opční 1 (ME)'!$AP67,0)+IFERROR('Model opční 2 (MF)'!AD67*('MF Index'!AH25/'MF Index'!$E25)*'Model opční 2 (MF)'!$AP67,0)+Doplněk!AD67*Doplněk!$AN67</f>
        <v>0</v>
      </c>
      <c r="AE67" s="107">
        <f>IFERROR('Model výchozí (MV)'!AE67*('MV Index'!AI25/'MV Index'!$E25)*'Model výchozí (MV)'!$AP67,0)+IFERROR('Model opční 1 (ME)'!AE67*('ME Index'!AI25/'ME Index'!$E25)*'Model opční 1 (ME)'!$AP67,0)+IFERROR('Model opční 2 (MF)'!AE67*('MF Index'!AI25/'MF Index'!$E25)*'Model opční 2 (MF)'!$AP67,0)+Doplněk!AE67*Doplněk!$AN67</f>
        <v>0</v>
      </c>
      <c r="AF67" s="107">
        <f>IFERROR('Model výchozí (MV)'!AF67*('MV Index'!AJ25/'MV Index'!$E25)*'Model výchozí (MV)'!$AP67,0)+IFERROR('Model opční 1 (ME)'!AF67*('ME Index'!AJ25/'ME Index'!$E25)*'Model opční 1 (ME)'!$AP67,0)+IFERROR('Model opční 2 (MF)'!AF67*('MF Index'!AJ25/'MF Index'!$E25)*'Model opční 2 (MF)'!$AP67,0)+Doplněk!AF67*Doplněk!$AN67</f>
        <v>0</v>
      </c>
      <c r="AG67" s="107">
        <f>IFERROR('Model výchozí (MV)'!AG67*('MV Index'!AK25/'MV Index'!$E25)*'Model výchozí (MV)'!$AP67,0)+IFERROR('Model opční 1 (ME)'!AG67*('ME Index'!AK25/'ME Index'!$E25)*'Model opční 1 (ME)'!$AP67,0)+IFERROR('Model opční 2 (MF)'!AG67*('MF Index'!AK25/'MF Index'!$E25)*'Model opční 2 (MF)'!$AP67,0)+Doplněk!AG67*Doplněk!$AN67</f>
        <v>0</v>
      </c>
      <c r="AH67" s="107">
        <f>IFERROR('Model výchozí (MV)'!AH67*('MV Index'!AL25/'MV Index'!$E25)*'Model výchozí (MV)'!$AP67,0)+IFERROR('Model opční 1 (ME)'!AH67*('ME Index'!AL25/'ME Index'!$E25)*'Model opční 1 (ME)'!$AP67,0)+IFERROR('Model opční 2 (MF)'!AH67*('MF Index'!AL25/'MF Index'!$E25)*'Model opční 2 (MF)'!$AP67,0)+Doplněk!AH67*Doplněk!$AN67</f>
        <v>0</v>
      </c>
      <c r="AI67" s="107">
        <f>IFERROR('Model výchozí (MV)'!AI67*('MV Index'!AM25/'MV Index'!$E25)*'Model výchozí (MV)'!$AP67,0)+IFERROR('Model opční 1 (ME)'!AI67*('ME Index'!AM25/'ME Index'!$E25)*'Model opční 1 (ME)'!$AP67,0)+IFERROR('Model opční 2 (MF)'!AI67*('MF Index'!AM25/'MF Index'!$E25)*'Model opční 2 (MF)'!$AP67,0)+Doplněk!AI67*Doplněk!$AN67</f>
        <v>0</v>
      </c>
      <c r="AJ67" s="107">
        <f>IFERROR('Model výchozí (MV)'!AJ67*('MV Index'!AN25/'MV Index'!$E25)*'Model výchozí (MV)'!$AP67,0)+IFERROR('Model opční 1 (ME)'!AJ67*('ME Index'!AN25/'ME Index'!$E25)*'Model opční 1 (ME)'!$AP67,0)+IFERROR('Model opční 2 (MF)'!AJ67*('MF Index'!AN25/'MF Index'!$E25)*'Model opční 2 (MF)'!$AP67,0)+Doplněk!AJ67*Doplněk!$AN67</f>
        <v>0</v>
      </c>
      <c r="AK67" s="107">
        <f>IFERROR('Model výchozí (MV)'!AK67*('MV Index'!AO25/'MV Index'!$E25)*'Model výchozí (MV)'!$AP67,0)+IFERROR('Model opční 1 (ME)'!AK67*('ME Index'!AO25/'ME Index'!$E25)*'Model opční 1 (ME)'!$AP67,0)+IFERROR('Model opční 2 (MF)'!AK67*('MF Index'!AO25/'MF Index'!$E25)*'Model opční 2 (MF)'!$AP67,0)+Doplněk!AK67*Doplněk!$AN67</f>
        <v>0</v>
      </c>
      <c r="AL67" s="24">
        <f t="shared" si="62"/>
        <v>0</v>
      </c>
      <c r="AM67" s="149">
        <f t="shared" si="61"/>
        <v>0</v>
      </c>
    </row>
    <row r="68" spans="1:39" x14ac:dyDescent="0.3">
      <c r="A68" s="4">
        <f t="shared" ref="A68:B71" si="64">IF(A26="","",A26)</f>
        <v>14</v>
      </c>
      <c r="B68" s="45" t="str">
        <f t="shared" si="64"/>
        <v>Provozní režie</v>
      </c>
      <c r="C68" s="45" t="str">
        <f t="shared" si="63"/>
        <v/>
      </c>
      <c r="D68" s="65" t="str">
        <f t="shared" si="63"/>
        <v/>
      </c>
      <c r="E68" s="107">
        <f>IFERROR('Model výchozí (MV)'!E68*('MV Index'!I26/'MV Index'!$E26)*'Model výchozí (MV)'!$AP68,0)+IFERROR('Model opční 1 (ME)'!E68*('ME Index'!I26/'ME Index'!$E26)*'Model opční 1 (ME)'!$AP68,0)+IFERROR('Model opční 2 (MF)'!E68*('MF Index'!I26/'MF Index'!$E26)*'Model opční 2 (MF)'!$AP68,0)+Doplněk!E68*Doplněk!$AN68</f>
        <v>0</v>
      </c>
      <c r="F68" s="107">
        <f>IFERROR('Model výchozí (MV)'!F68*('MV Index'!J26/'MV Index'!$E26)*'Model výchozí (MV)'!$AP68,0)+IFERROR('Model opční 1 (ME)'!F68*('ME Index'!J26/'ME Index'!$E26)*'Model opční 1 (ME)'!$AP68,0)+IFERROR('Model opční 2 (MF)'!F68*('MF Index'!J26/'MF Index'!$E26)*'Model opční 2 (MF)'!$AP68,0)+Doplněk!F68*Doplněk!$AN68</f>
        <v>0</v>
      </c>
      <c r="G68" s="107">
        <f>IFERROR('Model výchozí (MV)'!G68*('MV Index'!K26/'MV Index'!$E26)*'Model výchozí (MV)'!$AP68,0)+IFERROR('Model opční 1 (ME)'!G68*('ME Index'!K26/'ME Index'!$E26)*'Model opční 1 (ME)'!$AP68,0)+IFERROR('Model opční 2 (MF)'!G68*('MF Index'!K26/'MF Index'!$E26)*'Model opční 2 (MF)'!$AP68,0)+Doplněk!G68*Doplněk!$AN68</f>
        <v>0</v>
      </c>
      <c r="H68" s="107">
        <f>IFERROR('Model výchozí (MV)'!H68*('MV Index'!L26/'MV Index'!$E26)*'Model výchozí (MV)'!$AP68,0)+IFERROR('Model opční 1 (ME)'!H68*('ME Index'!L26/'ME Index'!$E26)*'Model opční 1 (ME)'!$AP68,0)+IFERROR('Model opční 2 (MF)'!H68*('MF Index'!L26/'MF Index'!$E26)*'Model opční 2 (MF)'!$AP68,0)+Doplněk!H68*Doplněk!$AN68</f>
        <v>0</v>
      </c>
      <c r="I68" s="107">
        <f>IFERROR('Model výchozí (MV)'!I68*('MV Index'!M26/'MV Index'!$E26)*'Model výchozí (MV)'!$AP68,0)+IFERROR('Model opční 1 (ME)'!I68*('ME Index'!M26/'ME Index'!$E26)*'Model opční 1 (ME)'!$AP68,0)+IFERROR('Model opční 2 (MF)'!I68*('MF Index'!M26/'MF Index'!$E26)*'Model opční 2 (MF)'!$AP68,0)+Doplněk!I68*Doplněk!$AN68</f>
        <v>0</v>
      </c>
      <c r="J68" s="107">
        <f>IFERROR('Model výchozí (MV)'!J68*('MV Index'!N26/'MV Index'!$E26)*'Model výchozí (MV)'!$AP68,0)+IFERROR('Model opční 1 (ME)'!J68*('ME Index'!N26/'ME Index'!$E26)*'Model opční 1 (ME)'!$AP68,0)+IFERROR('Model opční 2 (MF)'!J68*('MF Index'!N26/'MF Index'!$E26)*'Model opční 2 (MF)'!$AP68,0)+Doplněk!J68*Doplněk!$AN68</f>
        <v>0</v>
      </c>
      <c r="K68" s="107">
        <f>IFERROR('Model výchozí (MV)'!K68*('MV Index'!O26/'MV Index'!$E26)*'Model výchozí (MV)'!$AP68,0)+IFERROR('Model opční 1 (ME)'!K68*('ME Index'!O26/'ME Index'!$E26)*'Model opční 1 (ME)'!$AP68,0)+IFERROR('Model opční 2 (MF)'!K68*('MF Index'!O26/'MF Index'!$E26)*'Model opční 2 (MF)'!$AP68,0)+Doplněk!K68*Doplněk!$AN68</f>
        <v>0</v>
      </c>
      <c r="L68" s="107">
        <f>IFERROR('Model výchozí (MV)'!L68*('MV Index'!P26/'MV Index'!$E26)*'Model výchozí (MV)'!$AP68,0)+IFERROR('Model opční 1 (ME)'!L68*('ME Index'!P26/'ME Index'!$E26)*'Model opční 1 (ME)'!$AP68,0)+IFERROR('Model opční 2 (MF)'!L68*('MF Index'!P26/'MF Index'!$E26)*'Model opční 2 (MF)'!$AP68,0)+Doplněk!L68*Doplněk!$AN68</f>
        <v>0</v>
      </c>
      <c r="M68" s="107">
        <f>IFERROR('Model výchozí (MV)'!M68*('MV Index'!Q26/'MV Index'!$E26)*'Model výchozí (MV)'!$AP68,0)+IFERROR('Model opční 1 (ME)'!M68*('ME Index'!Q26/'ME Index'!$E26)*'Model opční 1 (ME)'!$AP68,0)+IFERROR('Model opční 2 (MF)'!M68*('MF Index'!Q26/'MF Index'!$E26)*'Model opční 2 (MF)'!$AP68,0)+Doplněk!M68*Doplněk!$AN68</f>
        <v>0</v>
      </c>
      <c r="N68" s="107">
        <f>IFERROR('Model výchozí (MV)'!N68*('MV Index'!R26/'MV Index'!$E26)*'Model výchozí (MV)'!$AP68,0)+IFERROR('Model opční 1 (ME)'!N68*('ME Index'!R26/'ME Index'!$E26)*'Model opční 1 (ME)'!$AP68,0)+IFERROR('Model opční 2 (MF)'!N68*('MF Index'!R26/'MF Index'!$E26)*'Model opční 2 (MF)'!$AP68,0)+Doplněk!N68*Doplněk!$AN68</f>
        <v>0</v>
      </c>
      <c r="O68" s="107">
        <f>IFERROR('Model výchozí (MV)'!O68*('MV Index'!S26/'MV Index'!$E26)*'Model výchozí (MV)'!$AP68,0)+IFERROR('Model opční 1 (ME)'!O68*('ME Index'!S26/'ME Index'!$E26)*'Model opční 1 (ME)'!$AP68,0)+IFERROR('Model opční 2 (MF)'!O68*('MF Index'!S26/'MF Index'!$E26)*'Model opční 2 (MF)'!$AP68,0)+Doplněk!O68*Doplněk!$AN68</f>
        <v>0</v>
      </c>
      <c r="P68" s="107">
        <f>IFERROR('Model výchozí (MV)'!P68*('MV Index'!T26/'MV Index'!$E26)*'Model výchozí (MV)'!$AP68,0)+IFERROR('Model opční 1 (ME)'!P68*('ME Index'!T26/'ME Index'!$E26)*'Model opční 1 (ME)'!$AP68,0)+IFERROR('Model opční 2 (MF)'!P68*('MF Index'!T26/'MF Index'!$E26)*'Model opční 2 (MF)'!$AP68,0)+Doplněk!P68*Doplněk!$AN68</f>
        <v>0</v>
      </c>
      <c r="Q68" s="107">
        <f>IFERROR('Model výchozí (MV)'!Q68*('MV Index'!U26/'MV Index'!$E26)*'Model výchozí (MV)'!$AP68,0)+IFERROR('Model opční 1 (ME)'!Q68*('ME Index'!U26/'ME Index'!$E26)*'Model opční 1 (ME)'!$AP68,0)+IFERROR('Model opční 2 (MF)'!Q68*('MF Index'!U26/'MF Index'!$E26)*'Model opční 2 (MF)'!$AP68,0)+Doplněk!Q68*Doplněk!$AN68</f>
        <v>0</v>
      </c>
      <c r="R68" s="107">
        <f>IFERROR('Model výchozí (MV)'!R68*('MV Index'!V26/'MV Index'!$E26)*'Model výchozí (MV)'!$AP68,0)+IFERROR('Model opční 1 (ME)'!R68*('ME Index'!V26/'ME Index'!$E26)*'Model opční 1 (ME)'!$AP68,0)+IFERROR('Model opční 2 (MF)'!R68*('MF Index'!V26/'MF Index'!$E26)*'Model opční 2 (MF)'!$AP68,0)+Doplněk!R68*Doplněk!$AN68</f>
        <v>0</v>
      </c>
      <c r="S68" s="107">
        <f>IFERROR('Model výchozí (MV)'!S68*('MV Index'!W26/'MV Index'!$E26)*'Model výchozí (MV)'!$AP68,0)+IFERROR('Model opční 1 (ME)'!S68*('ME Index'!W26/'ME Index'!$E26)*'Model opční 1 (ME)'!$AP68,0)+IFERROR('Model opční 2 (MF)'!S68*('MF Index'!W26/'MF Index'!$E26)*'Model opční 2 (MF)'!$AP68,0)+Doplněk!S68*Doplněk!$AN68</f>
        <v>0</v>
      </c>
      <c r="T68" s="107">
        <f>IFERROR('Model výchozí (MV)'!T68*('MV Index'!X26/'MV Index'!$E26)*'Model výchozí (MV)'!$AP68,0)+IFERROR('Model opční 1 (ME)'!T68*('ME Index'!X26/'ME Index'!$E26)*'Model opční 1 (ME)'!$AP68,0)+IFERROR('Model opční 2 (MF)'!T68*('MF Index'!X26/'MF Index'!$E26)*'Model opční 2 (MF)'!$AP68,0)+Doplněk!T68*Doplněk!$AN68</f>
        <v>0</v>
      </c>
      <c r="U68" s="107">
        <f>IFERROR('Model výchozí (MV)'!U68*('MV Index'!Y26/'MV Index'!$E26)*'Model výchozí (MV)'!$AP68,0)+IFERROR('Model opční 1 (ME)'!U68*('ME Index'!Y26/'ME Index'!$E26)*'Model opční 1 (ME)'!$AP68,0)+IFERROR('Model opční 2 (MF)'!U68*('MF Index'!Y26/'MF Index'!$E26)*'Model opční 2 (MF)'!$AP68,0)+Doplněk!U68*Doplněk!$AN68</f>
        <v>0</v>
      </c>
      <c r="V68" s="107">
        <f>IFERROR('Model výchozí (MV)'!V68*('MV Index'!Z26/'MV Index'!$E26)*'Model výchozí (MV)'!$AP68,0)+IFERROR('Model opční 1 (ME)'!V68*('ME Index'!Z26/'ME Index'!$E26)*'Model opční 1 (ME)'!$AP68,0)+IFERROR('Model opční 2 (MF)'!V68*('MF Index'!Z26/'MF Index'!$E26)*'Model opční 2 (MF)'!$AP68,0)+Doplněk!V68*Doplněk!$AN68</f>
        <v>0</v>
      </c>
      <c r="W68" s="107">
        <f>IFERROR('Model výchozí (MV)'!W68*('MV Index'!AA26/'MV Index'!$E26)*'Model výchozí (MV)'!$AP68,0)+IFERROR('Model opční 1 (ME)'!W68*('ME Index'!AA26/'ME Index'!$E26)*'Model opční 1 (ME)'!$AP68,0)+IFERROR('Model opční 2 (MF)'!W68*('MF Index'!AA26/'MF Index'!$E26)*'Model opční 2 (MF)'!$AP68,0)+Doplněk!W68*Doplněk!$AN68</f>
        <v>0</v>
      </c>
      <c r="X68" s="107">
        <f>IFERROR('Model výchozí (MV)'!X68*('MV Index'!AB26/'MV Index'!$E26)*'Model výchozí (MV)'!$AP68,0)+IFERROR('Model opční 1 (ME)'!X68*('ME Index'!AB26/'ME Index'!$E26)*'Model opční 1 (ME)'!$AP68,0)+IFERROR('Model opční 2 (MF)'!X68*('MF Index'!AB26/'MF Index'!$E26)*'Model opční 2 (MF)'!$AP68,0)+Doplněk!X68*Doplněk!$AN68</f>
        <v>0</v>
      </c>
      <c r="Y68" s="107">
        <f>IFERROR('Model výchozí (MV)'!Y68*('MV Index'!AC26/'MV Index'!$E26)*'Model výchozí (MV)'!$AP68,0)+IFERROR('Model opční 1 (ME)'!Y68*('ME Index'!AC26/'ME Index'!$E26)*'Model opční 1 (ME)'!$AP68,0)+IFERROR('Model opční 2 (MF)'!Y68*('MF Index'!AC26/'MF Index'!$E26)*'Model opční 2 (MF)'!$AP68,0)+Doplněk!Y68*Doplněk!$AN68</f>
        <v>0</v>
      </c>
      <c r="Z68" s="107">
        <f>IFERROR('Model výchozí (MV)'!Z68*('MV Index'!AD26/'MV Index'!$E26)*'Model výchozí (MV)'!$AP68,0)+IFERROR('Model opční 1 (ME)'!Z68*('ME Index'!AD26/'ME Index'!$E26)*'Model opční 1 (ME)'!$AP68,0)+IFERROR('Model opční 2 (MF)'!Z68*('MF Index'!AD26/'MF Index'!$E26)*'Model opční 2 (MF)'!$AP68,0)+Doplněk!Z68*Doplněk!$AN68</f>
        <v>0</v>
      </c>
      <c r="AA68" s="107">
        <f>IFERROR('Model výchozí (MV)'!AA68*('MV Index'!AE26/'MV Index'!$E26)*'Model výchozí (MV)'!$AP68,0)+IFERROR('Model opční 1 (ME)'!AA68*('ME Index'!AE26/'ME Index'!$E26)*'Model opční 1 (ME)'!$AP68,0)+IFERROR('Model opční 2 (MF)'!AA68*('MF Index'!AE26/'MF Index'!$E26)*'Model opční 2 (MF)'!$AP68,0)+Doplněk!AA68*Doplněk!$AN68</f>
        <v>0</v>
      </c>
      <c r="AB68" s="107">
        <f>IFERROR('Model výchozí (MV)'!AB68*('MV Index'!AF26/'MV Index'!$E26)*'Model výchozí (MV)'!$AP68,0)+IFERROR('Model opční 1 (ME)'!AB68*('ME Index'!AF26/'ME Index'!$E26)*'Model opční 1 (ME)'!$AP68,0)+IFERROR('Model opční 2 (MF)'!AB68*('MF Index'!AF26/'MF Index'!$E26)*'Model opční 2 (MF)'!$AP68,0)+Doplněk!AB68*Doplněk!$AN68</f>
        <v>0</v>
      </c>
      <c r="AC68" s="107">
        <f>IFERROR('Model výchozí (MV)'!AC68*('MV Index'!AG26/'MV Index'!$E26)*'Model výchozí (MV)'!$AP68,0)+IFERROR('Model opční 1 (ME)'!AC68*('ME Index'!AG26/'ME Index'!$E26)*'Model opční 1 (ME)'!$AP68,0)+IFERROR('Model opční 2 (MF)'!AC68*('MF Index'!AG26/'MF Index'!$E26)*'Model opční 2 (MF)'!$AP68,0)+Doplněk!AC68*Doplněk!$AN68</f>
        <v>0</v>
      </c>
      <c r="AD68" s="107">
        <f>IFERROR('Model výchozí (MV)'!AD68*('MV Index'!AH26/'MV Index'!$E26)*'Model výchozí (MV)'!$AP68,0)+IFERROR('Model opční 1 (ME)'!AD68*('ME Index'!AH26/'ME Index'!$E26)*'Model opční 1 (ME)'!$AP68,0)+IFERROR('Model opční 2 (MF)'!AD68*('MF Index'!AH26/'MF Index'!$E26)*'Model opční 2 (MF)'!$AP68,0)+Doplněk!AD68*Doplněk!$AN68</f>
        <v>0</v>
      </c>
      <c r="AE68" s="107">
        <f>IFERROR('Model výchozí (MV)'!AE68*('MV Index'!AI26/'MV Index'!$E26)*'Model výchozí (MV)'!$AP68,0)+IFERROR('Model opční 1 (ME)'!AE68*('ME Index'!AI26/'ME Index'!$E26)*'Model opční 1 (ME)'!$AP68,0)+IFERROR('Model opční 2 (MF)'!AE68*('MF Index'!AI26/'MF Index'!$E26)*'Model opční 2 (MF)'!$AP68,0)+Doplněk!AE68*Doplněk!$AN68</f>
        <v>0</v>
      </c>
      <c r="AF68" s="107">
        <f>IFERROR('Model výchozí (MV)'!AF68*('MV Index'!AJ26/'MV Index'!$E26)*'Model výchozí (MV)'!$AP68,0)+IFERROR('Model opční 1 (ME)'!AF68*('ME Index'!AJ26/'ME Index'!$E26)*'Model opční 1 (ME)'!$AP68,0)+IFERROR('Model opční 2 (MF)'!AF68*('MF Index'!AJ26/'MF Index'!$E26)*'Model opční 2 (MF)'!$AP68,0)+Doplněk!AF68*Doplněk!$AN68</f>
        <v>0</v>
      </c>
      <c r="AG68" s="107">
        <f>IFERROR('Model výchozí (MV)'!AG68*('MV Index'!AK26/'MV Index'!$E26)*'Model výchozí (MV)'!$AP68,0)+IFERROR('Model opční 1 (ME)'!AG68*('ME Index'!AK26/'ME Index'!$E26)*'Model opční 1 (ME)'!$AP68,0)+IFERROR('Model opční 2 (MF)'!AG68*('MF Index'!AK26/'MF Index'!$E26)*'Model opční 2 (MF)'!$AP68,0)+Doplněk!AG68*Doplněk!$AN68</f>
        <v>0</v>
      </c>
      <c r="AH68" s="107">
        <f>IFERROR('Model výchozí (MV)'!AH68*('MV Index'!AL26/'MV Index'!$E26)*'Model výchozí (MV)'!$AP68,0)+IFERROR('Model opční 1 (ME)'!AH68*('ME Index'!AL26/'ME Index'!$E26)*'Model opční 1 (ME)'!$AP68,0)+IFERROR('Model opční 2 (MF)'!AH68*('MF Index'!AL26/'MF Index'!$E26)*'Model opční 2 (MF)'!$AP68,0)+Doplněk!AH68*Doplněk!$AN68</f>
        <v>0</v>
      </c>
      <c r="AI68" s="107">
        <f>IFERROR('Model výchozí (MV)'!AI68*('MV Index'!AM26/'MV Index'!$E26)*'Model výchozí (MV)'!$AP68,0)+IFERROR('Model opční 1 (ME)'!AI68*('ME Index'!AM26/'ME Index'!$E26)*'Model opční 1 (ME)'!$AP68,0)+IFERROR('Model opční 2 (MF)'!AI68*('MF Index'!AM26/'MF Index'!$E26)*'Model opční 2 (MF)'!$AP68,0)+Doplněk!AI68*Doplněk!$AN68</f>
        <v>0</v>
      </c>
      <c r="AJ68" s="107">
        <f>IFERROR('Model výchozí (MV)'!AJ68*('MV Index'!AN26/'MV Index'!$E26)*'Model výchozí (MV)'!$AP68,0)+IFERROR('Model opční 1 (ME)'!AJ68*('ME Index'!AN26/'ME Index'!$E26)*'Model opční 1 (ME)'!$AP68,0)+IFERROR('Model opční 2 (MF)'!AJ68*('MF Index'!AN26/'MF Index'!$E26)*'Model opční 2 (MF)'!$AP68,0)+Doplněk!AJ68*Doplněk!$AN68</f>
        <v>0</v>
      </c>
      <c r="AK68" s="107">
        <f>IFERROR('Model výchozí (MV)'!AK68*('MV Index'!AO26/'MV Index'!$E26)*'Model výchozí (MV)'!$AP68,0)+IFERROR('Model opční 1 (ME)'!AK68*('ME Index'!AO26/'ME Index'!$E26)*'Model opční 1 (ME)'!$AP68,0)+IFERROR('Model opční 2 (MF)'!AK68*('MF Index'!AO26/'MF Index'!$E26)*'Model opční 2 (MF)'!$AP68,0)+Doplněk!AK68*Doplněk!$AN68</f>
        <v>0</v>
      </c>
      <c r="AL68" s="24">
        <f t="shared" si="62"/>
        <v>0</v>
      </c>
      <c r="AM68" s="149">
        <f t="shared" si="61"/>
        <v>0</v>
      </c>
    </row>
    <row r="69" spans="1:39" x14ac:dyDescent="0.3">
      <c r="A69" s="4">
        <f t="shared" si="64"/>
        <v>15</v>
      </c>
      <c r="B69" s="45" t="str">
        <f t="shared" si="64"/>
        <v>Správní režie</v>
      </c>
      <c r="C69" s="45" t="str">
        <f t="shared" si="63"/>
        <v/>
      </c>
      <c r="D69" s="65" t="str">
        <f t="shared" si="63"/>
        <v/>
      </c>
      <c r="E69" s="107">
        <f>IFERROR('Model výchozí (MV)'!E69*('MV Index'!I27/'MV Index'!$E27)*'Model výchozí (MV)'!$AP69,0)+IFERROR('Model opční 1 (ME)'!E69*('ME Index'!I27/'ME Index'!$E27)*'Model opční 1 (ME)'!$AP69,0)+IFERROR('Model opční 2 (MF)'!E69*('MF Index'!I27/'MF Index'!$E27)*'Model opční 2 (MF)'!$AP69,0)+Doplněk!E69*Doplněk!$AN69</f>
        <v>0</v>
      </c>
      <c r="F69" s="107">
        <f>IFERROR('Model výchozí (MV)'!F69*('MV Index'!J27/'MV Index'!$E27)*'Model výchozí (MV)'!$AP69,0)+IFERROR('Model opční 1 (ME)'!F69*('ME Index'!J27/'ME Index'!$E27)*'Model opční 1 (ME)'!$AP69,0)+IFERROR('Model opční 2 (MF)'!F69*('MF Index'!J27/'MF Index'!$E27)*'Model opční 2 (MF)'!$AP69,0)+Doplněk!F69*Doplněk!$AN69</f>
        <v>0</v>
      </c>
      <c r="G69" s="107">
        <f>IFERROR('Model výchozí (MV)'!G69*('MV Index'!K27/'MV Index'!$E27)*'Model výchozí (MV)'!$AP69,0)+IFERROR('Model opční 1 (ME)'!G69*('ME Index'!K27/'ME Index'!$E27)*'Model opční 1 (ME)'!$AP69,0)+IFERROR('Model opční 2 (MF)'!G69*('MF Index'!K27/'MF Index'!$E27)*'Model opční 2 (MF)'!$AP69,0)+Doplněk!G69*Doplněk!$AN69</f>
        <v>0</v>
      </c>
      <c r="H69" s="107">
        <f>IFERROR('Model výchozí (MV)'!H69*('MV Index'!L27/'MV Index'!$E27)*'Model výchozí (MV)'!$AP69,0)+IFERROR('Model opční 1 (ME)'!H69*('ME Index'!L27/'ME Index'!$E27)*'Model opční 1 (ME)'!$AP69,0)+IFERROR('Model opční 2 (MF)'!H69*('MF Index'!L27/'MF Index'!$E27)*'Model opční 2 (MF)'!$AP69,0)+Doplněk!H69*Doplněk!$AN69</f>
        <v>0</v>
      </c>
      <c r="I69" s="107">
        <f>IFERROR('Model výchozí (MV)'!I69*('MV Index'!M27/'MV Index'!$E27)*'Model výchozí (MV)'!$AP69,0)+IFERROR('Model opční 1 (ME)'!I69*('ME Index'!M27/'ME Index'!$E27)*'Model opční 1 (ME)'!$AP69,0)+IFERROR('Model opční 2 (MF)'!I69*('MF Index'!M27/'MF Index'!$E27)*'Model opční 2 (MF)'!$AP69,0)+Doplněk!I69*Doplněk!$AN69</f>
        <v>0</v>
      </c>
      <c r="J69" s="107">
        <f>IFERROR('Model výchozí (MV)'!J69*('MV Index'!N27/'MV Index'!$E27)*'Model výchozí (MV)'!$AP69,0)+IFERROR('Model opční 1 (ME)'!J69*('ME Index'!N27/'ME Index'!$E27)*'Model opční 1 (ME)'!$AP69,0)+IFERROR('Model opční 2 (MF)'!J69*('MF Index'!N27/'MF Index'!$E27)*'Model opční 2 (MF)'!$AP69,0)+Doplněk!J69*Doplněk!$AN69</f>
        <v>0</v>
      </c>
      <c r="K69" s="107">
        <f>IFERROR('Model výchozí (MV)'!K69*('MV Index'!O27/'MV Index'!$E27)*'Model výchozí (MV)'!$AP69,0)+IFERROR('Model opční 1 (ME)'!K69*('ME Index'!O27/'ME Index'!$E27)*'Model opční 1 (ME)'!$AP69,0)+IFERROR('Model opční 2 (MF)'!K69*('MF Index'!O27/'MF Index'!$E27)*'Model opční 2 (MF)'!$AP69,0)+Doplněk!K69*Doplněk!$AN69</f>
        <v>0</v>
      </c>
      <c r="L69" s="107">
        <f>IFERROR('Model výchozí (MV)'!L69*('MV Index'!P27/'MV Index'!$E27)*'Model výchozí (MV)'!$AP69,0)+IFERROR('Model opční 1 (ME)'!L69*('ME Index'!P27/'ME Index'!$E27)*'Model opční 1 (ME)'!$AP69,0)+IFERROR('Model opční 2 (MF)'!L69*('MF Index'!P27/'MF Index'!$E27)*'Model opční 2 (MF)'!$AP69,0)+Doplněk!L69*Doplněk!$AN69</f>
        <v>0</v>
      </c>
      <c r="M69" s="107">
        <f>IFERROR('Model výchozí (MV)'!M69*('MV Index'!Q27/'MV Index'!$E27)*'Model výchozí (MV)'!$AP69,0)+IFERROR('Model opční 1 (ME)'!M69*('ME Index'!Q27/'ME Index'!$E27)*'Model opční 1 (ME)'!$AP69,0)+IFERROR('Model opční 2 (MF)'!M69*('MF Index'!Q27/'MF Index'!$E27)*'Model opční 2 (MF)'!$AP69,0)+Doplněk!M69*Doplněk!$AN69</f>
        <v>0</v>
      </c>
      <c r="N69" s="107">
        <f>IFERROR('Model výchozí (MV)'!N69*('MV Index'!R27/'MV Index'!$E27)*'Model výchozí (MV)'!$AP69,0)+IFERROR('Model opční 1 (ME)'!N69*('ME Index'!R27/'ME Index'!$E27)*'Model opční 1 (ME)'!$AP69,0)+IFERROR('Model opční 2 (MF)'!N69*('MF Index'!R27/'MF Index'!$E27)*'Model opční 2 (MF)'!$AP69,0)+Doplněk!N69*Doplněk!$AN69</f>
        <v>0</v>
      </c>
      <c r="O69" s="107">
        <f>IFERROR('Model výchozí (MV)'!O69*('MV Index'!S27/'MV Index'!$E27)*'Model výchozí (MV)'!$AP69,0)+IFERROR('Model opční 1 (ME)'!O69*('ME Index'!S27/'ME Index'!$E27)*'Model opční 1 (ME)'!$AP69,0)+IFERROR('Model opční 2 (MF)'!O69*('MF Index'!S27/'MF Index'!$E27)*'Model opční 2 (MF)'!$AP69,0)+Doplněk!O69*Doplněk!$AN69</f>
        <v>0</v>
      </c>
      <c r="P69" s="107">
        <f>IFERROR('Model výchozí (MV)'!P69*('MV Index'!T27/'MV Index'!$E27)*'Model výchozí (MV)'!$AP69,0)+IFERROR('Model opční 1 (ME)'!P69*('ME Index'!T27/'ME Index'!$E27)*'Model opční 1 (ME)'!$AP69,0)+IFERROR('Model opční 2 (MF)'!P69*('MF Index'!T27/'MF Index'!$E27)*'Model opční 2 (MF)'!$AP69,0)+Doplněk!P69*Doplněk!$AN69</f>
        <v>0</v>
      </c>
      <c r="Q69" s="107">
        <f>IFERROR('Model výchozí (MV)'!Q69*('MV Index'!U27/'MV Index'!$E27)*'Model výchozí (MV)'!$AP69,0)+IFERROR('Model opční 1 (ME)'!Q69*('ME Index'!U27/'ME Index'!$E27)*'Model opční 1 (ME)'!$AP69,0)+IFERROR('Model opční 2 (MF)'!Q69*('MF Index'!U27/'MF Index'!$E27)*'Model opční 2 (MF)'!$AP69,0)+Doplněk!Q69*Doplněk!$AN69</f>
        <v>0</v>
      </c>
      <c r="R69" s="107">
        <f>IFERROR('Model výchozí (MV)'!R69*('MV Index'!V27/'MV Index'!$E27)*'Model výchozí (MV)'!$AP69,0)+IFERROR('Model opční 1 (ME)'!R69*('ME Index'!V27/'ME Index'!$E27)*'Model opční 1 (ME)'!$AP69,0)+IFERROR('Model opční 2 (MF)'!R69*('MF Index'!V27/'MF Index'!$E27)*'Model opční 2 (MF)'!$AP69,0)+Doplněk!R69*Doplněk!$AN69</f>
        <v>0</v>
      </c>
      <c r="S69" s="107">
        <f>IFERROR('Model výchozí (MV)'!S69*('MV Index'!W27/'MV Index'!$E27)*'Model výchozí (MV)'!$AP69,0)+IFERROR('Model opční 1 (ME)'!S69*('ME Index'!W27/'ME Index'!$E27)*'Model opční 1 (ME)'!$AP69,0)+IFERROR('Model opční 2 (MF)'!S69*('MF Index'!W27/'MF Index'!$E27)*'Model opční 2 (MF)'!$AP69,0)+Doplněk!S69*Doplněk!$AN69</f>
        <v>0</v>
      </c>
      <c r="T69" s="107">
        <f>IFERROR('Model výchozí (MV)'!T69*('MV Index'!X27/'MV Index'!$E27)*'Model výchozí (MV)'!$AP69,0)+IFERROR('Model opční 1 (ME)'!T69*('ME Index'!X27/'ME Index'!$E27)*'Model opční 1 (ME)'!$AP69,0)+IFERROR('Model opční 2 (MF)'!T69*('MF Index'!X27/'MF Index'!$E27)*'Model opční 2 (MF)'!$AP69,0)+Doplněk!T69*Doplněk!$AN69</f>
        <v>0</v>
      </c>
      <c r="U69" s="107">
        <f>IFERROR('Model výchozí (MV)'!U69*('MV Index'!Y27/'MV Index'!$E27)*'Model výchozí (MV)'!$AP69,0)+IFERROR('Model opční 1 (ME)'!U69*('ME Index'!Y27/'ME Index'!$E27)*'Model opční 1 (ME)'!$AP69,0)+IFERROR('Model opční 2 (MF)'!U69*('MF Index'!Y27/'MF Index'!$E27)*'Model opční 2 (MF)'!$AP69,0)+Doplněk!U69*Doplněk!$AN69</f>
        <v>0</v>
      </c>
      <c r="V69" s="107">
        <f>IFERROR('Model výchozí (MV)'!V69*('MV Index'!Z27/'MV Index'!$E27)*'Model výchozí (MV)'!$AP69,0)+IFERROR('Model opční 1 (ME)'!V69*('ME Index'!Z27/'ME Index'!$E27)*'Model opční 1 (ME)'!$AP69,0)+IFERROR('Model opční 2 (MF)'!V69*('MF Index'!Z27/'MF Index'!$E27)*'Model opční 2 (MF)'!$AP69,0)+Doplněk!V69*Doplněk!$AN69</f>
        <v>0</v>
      </c>
      <c r="W69" s="107">
        <f>IFERROR('Model výchozí (MV)'!W69*('MV Index'!AA27/'MV Index'!$E27)*'Model výchozí (MV)'!$AP69,0)+IFERROR('Model opční 1 (ME)'!W69*('ME Index'!AA27/'ME Index'!$E27)*'Model opční 1 (ME)'!$AP69,0)+IFERROR('Model opční 2 (MF)'!W69*('MF Index'!AA27/'MF Index'!$E27)*'Model opční 2 (MF)'!$AP69,0)+Doplněk!W69*Doplněk!$AN69</f>
        <v>0</v>
      </c>
      <c r="X69" s="107">
        <f>IFERROR('Model výchozí (MV)'!X69*('MV Index'!AB27/'MV Index'!$E27)*'Model výchozí (MV)'!$AP69,0)+IFERROR('Model opční 1 (ME)'!X69*('ME Index'!AB27/'ME Index'!$E27)*'Model opční 1 (ME)'!$AP69,0)+IFERROR('Model opční 2 (MF)'!X69*('MF Index'!AB27/'MF Index'!$E27)*'Model opční 2 (MF)'!$AP69,0)+Doplněk!X69*Doplněk!$AN69</f>
        <v>0</v>
      </c>
      <c r="Y69" s="107">
        <f>IFERROR('Model výchozí (MV)'!Y69*('MV Index'!AC27/'MV Index'!$E27)*'Model výchozí (MV)'!$AP69,0)+IFERROR('Model opční 1 (ME)'!Y69*('ME Index'!AC27/'ME Index'!$E27)*'Model opční 1 (ME)'!$AP69,0)+IFERROR('Model opční 2 (MF)'!Y69*('MF Index'!AC27/'MF Index'!$E27)*'Model opční 2 (MF)'!$AP69,0)+Doplněk!Y69*Doplněk!$AN69</f>
        <v>0</v>
      </c>
      <c r="Z69" s="107">
        <f>IFERROR('Model výchozí (MV)'!Z69*('MV Index'!AD27/'MV Index'!$E27)*'Model výchozí (MV)'!$AP69,0)+IFERROR('Model opční 1 (ME)'!Z69*('ME Index'!AD27/'ME Index'!$E27)*'Model opční 1 (ME)'!$AP69,0)+IFERROR('Model opční 2 (MF)'!Z69*('MF Index'!AD27/'MF Index'!$E27)*'Model opční 2 (MF)'!$AP69,0)+Doplněk!Z69*Doplněk!$AN69</f>
        <v>0</v>
      </c>
      <c r="AA69" s="107">
        <f>IFERROR('Model výchozí (MV)'!AA69*('MV Index'!AE27/'MV Index'!$E27)*'Model výchozí (MV)'!$AP69,0)+IFERROR('Model opční 1 (ME)'!AA69*('ME Index'!AE27/'ME Index'!$E27)*'Model opční 1 (ME)'!$AP69,0)+IFERROR('Model opční 2 (MF)'!AA69*('MF Index'!AE27/'MF Index'!$E27)*'Model opční 2 (MF)'!$AP69,0)+Doplněk!AA69*Doplněk!$AN69</f>
        <v>0</v>
      </c>
      <c r="AB69" s="107">
        <f>IFERROR('Model výchozí (MV)'!AB69*('MV Index'!AF27/'MV Index'!$E27)*'Model výchozí (MV)'!$AP69,0)+IFERROR('Model opční 1 (ME)'!AB69*('ME Index'!AF27/'ME Index'!$E27)*'Model opční 1 (ME)'!$AP69,0)+IFERROR('Model opční 2 (MF)'!AB69*('MF Index'!AF27/'MF Index'!$E27)*'Model opční 2 (MF)'!$AP69,0)+Doplněk!AB69*Doplněk!$AN69</f>
        <v>0</v>
      </c>
      <c r="AC69" s="107">
        <f>IFERROR('Model výchozí (MV)'!AC69*('MV Index'!AG27/'MV Index'!$E27)*'Model výchozí (MV)'!$AP69,0)+IFERROR('Model opční 1 (ME)'!AC69*('ME Index'!AG27/'ME Index'!$E27)*'Model opční 1 (ME)'!$AP69,0)+IFERROR('Model opční 2 (MF)'!AC69*('MF Index'!AG27/'MF Index'!$E27)*'Model opční 2 (MF)'!$AP69,0)+Doplněk!AC69*Doplněk!$AN69</f>
        <v>0</v>
      </c>
      <c r="AD69" s="107">
        <f>IFERROR('Model výchozí (MV)'!AD69*('MV Index'!AH27/'MV Index'!$E27)*'Model výchozí (MV)'!$AP69,0)+IFERROR('Model opční 1 (ME)'!AD69*('ME Index'!AH27/'ME Index'!$E27)*'Model opční 1 (ME)'!$AP69,0)+IFERROR('Model opční 2 (MF)'!AD69*('MF Index'!AH27/'MF Index'!$E27)*'Model opční 2 (MF)'!$AP69,0)+Doplněk!AD69*Doplněk!$AN69</f>
        <v>0</v>
      </c>
      <c r="AE69" s="107">
        <f>IFERROR('Model výchozí (MV)'!AE69*('MV Index'!AI27/'MV Index'!$E27)*'Model výchozí (MV)'!$AP69,0)+IFERROR('Model opční 1 (ME)'!AE69*('ME Index'!AI27/'ME Index'!$E27)*'Model opční 1 (ME)'!$AP69,0)+IFERROR('Model opční 2 (MF)'!AE69*('MF Index'!AI27/'MF Index'!$E27)*'Model opční 2 (MF)'!$AP69,0)+Doplněk!AE69*Doplněk!$AN69</f>
        <v>0</v>
      </c>
      <c r="AF69" s="107">
        <f>IFERROR('Model výchozí (MV)'!AF69*('MV Index'!AJ27/'MV Index'!$E27)*'Model výchozí (MV)'!$AP69,0)+IFERROR('Model opční 1 (ME)'!AF69*('ME Index'!AJ27/'ME Index'!$E27)*'Model opční 1 (ME)'!$AP69,0)+IFERROR('Model opční 2 (MF)'!AF69*('MF Index'!AJ27/'MF Index'!$E27)*'Model opční 2 (MF)'!$AP69,0)+Doplněk!AF69*Doplněk!$AN69</f>
        <v>0</v>
      </c>
      <c r="AG69" s="107">
        <f>IFERROR('Model výchozí (MV)'!AG69*('MV Index'!AK27/'MV Index'!$E27)*'Model výchozí (MV)'!$AP69,0)+IFERROR('Model opční 1 (ME)'!AG69*('ME Index'!AK27/'ME Index'!$E27)*'Model opční 1 (ME)'!$AP69,0)+IFERROR('Model opční 2 (MF)'!AG69*('MF Index'!AK27/'MF Index'!$E27)*'Model opční 2 (MF)'!$AP69,0)+Doplněk!AG69*Doplněk!$AN69</f>
        <v>0</v>
      </c>
      <c r="AH69" s="107">
        <f>IFERROR('Model výchozí (MV)'!AH69*('MV Index'!AL27/'MV Index'!$E27)*'Model výchozí (MV)'!$AP69,0)+IFERROR('Model opční 1 (ME)'!AH69*('ME Index'!AL27/'ME Index'!$E27)*'Model opční 1 (ME)'!$AP69,0)+IFERROR('Model opční 2 (MF)'!AH69*('MF Index'!AL27/'MF Index'!$E27)*'Model opční 2 (MF)'!$AP69,0)+Doplněk!AH69*Doplněk!$AN69</f>
        <v>0</v>
      </c>
      <c r="AI69" s="107">
        <f>IFERROR('Model výchozí (MV)'!AI69*('MV Index'!AM27/'MV Index'!$E27)*'Model výchozí (MV)'!$AP69,0)+IFERROR('Model opční 1 (ME)'!AI69*('ME Index'!AM27/'ME Index'!$E27)*'Model opční 1 (ME)'!$AP69,0)+IFERROR('Model opční 2 (MF)'!AI69*('MF Index'!AM27/'MF Index'!$E27)*'Model opční 2 (MF)'!$AP69,0)+Doplněk!AI69*Doplněk!$AN69</f>
        <v>0</v>
      </c>
      <c r="AJ69" s="107">
        <f>IFERROR('Model výchozí (MV)'!AJ69*('MV Index'!AN27/'MV Index'!$E27)*'Model výchozí (MV)'!$AP69,0)+IFERROR('Model opční 1 (ME)'!AJ69*('ME Index'!AN27/'ME Index'!$E27)*'Model opční 1 (ME)'!$AP69,0)+IFERROR('Model opční 2 (MF)'!AJ69*('MF Index'!AN27/'MF Index'!$E27)*'Model opční 2 (MF)'!$AP69,0)+Doplněk!AJ69*Doplněk!$AN69</f>
        <v>0</v>
      </c>
      <c r="AK69" s="107">
        <f>IFERROR('Model výchozí (MV)'!AK69*('MV Index'!AO27/'MV Index'!$E27)*'Model výchozí (MV)'!$AP69,0)+IFERROR('Model opční 1 (ME)'!AK69*('ME Index'!AO27/'ME Index'!$E27)*'Model opční 1 (ME)'!$AP69,0)+IFERROR('Model opční 2 (MF)'!AK69*('MF Index'!AO27/'MF Index'!$E27)*'Model opční 2 (MF)'!$AP69,0)+Doplněk!AK69*Doplněk!$AN69</f>
        <v>0</v>
      </c>
      <c r="AL69" s="24">
        <f t="shared" si="62"/>
        <v>0</v>
      </c>
      <c r="AM69" s="149">
        <f t="shared" si="61"/>
        <v>0</v>
      </c>
    </row>
    <row r="70" spans="1:39" x14ac:dyDescent="0.3">
      <c r="A70" s="9">
        <f t="shared" si="64"/>
        <v>16</v>
      </c>
      <c r="B70" s="67" t="str">
        <f t="shared" si="64"/>
        <v>Zisk</v>
      </c>
      <c r="C70" s="67" t="str">
        <f t="shared" si="63"/>
        <v/>
      </c>
      <c r="D70" s="68" t="str">
        <f t="shared" si="63"/>
        <v/>
      </c>
      <c r="E70" s="107">
        <f>IFERROR('Model výchozí (MV)'!E70*('MV Index'!I28/'MV Index'!$E28)*'Model výchozí (MV)'!$AP70,0)+IFERROR('Model opční 1 (ME)'!E70*('ME Index'!I28/'ME Index'!$E28)*'Model opční 1 (ME)'!$AP70,0)+IFERROR('Model opční 2 (MF)'!E70*('MF Index'!I28/'MF Index'!$E28)*'Model opční 2 (MF)'!$AP70,0)+Doplněk!E70*Doplněk!$AN70</f>
        <v>0</v>
      </c>
      <c r="F70" s="107">
        <f>IFERROR('Model výchozí (MV)'!F70*('MV Index'!J28/'MV Index'!$E28)*'Model výchozí (MV)'!$AP70,0)+IFERROR('Model opční 1 (ME)'!F70*('ME Index'!J28/'ME Index'!$E28)*'Model opční 1 (ME)'!$AP70,0)+IFERROR('Model opční 2 (MF)'!F70*('MF Index'!J28/'MF Index'!$E28)*'Model opční 2 (MF)'!$AP70,0)+Doplněk!F70*Doplněk!$AN70</f>
        <v>0</v>
      </c>
      <c r="G70" s="107">
        <f>IFERROR('Model výchozí (MV)'!G70*('MV Index'!K28/'MV Index'!$E28)*'Model výchozí (MV)'!$AP70,0)+IFERROR('Model opční 1 (ME)'!G70*('ME Index'!K28/'ME Index'!$E28)*'Model opční 1 (ME)'!$AP70,0)+IFERROR('Model opční 2 (MF)'!G70*('MF Index'!K28/'MF Index'!$E28)*'Model opční 2 (MF)'!$AP70,0)+Doplněk!G70*Doplněk!$AN70</f>
        <v>0</v>
      </c>
      <c r="H70" s="107">
        <f>IFERROR('Model výchozí (MV)'!H70*('MV Index'!L28/'MV Index'!$E28)*'Model výchozí (MV)'!$AP70,0)+IFERROR('Model opční 1 (ME)'!H70*('ME Index'!L28/'ME Index'!$E28)*'Model opční 1 (ME)'!$AP70,0)+IFERROR('Model opční 2 (MF)'!H70*('MF Index'!L28/'MF Index'!$E28)*'Model opční 2 (MF)'!$AP70,0)+Doplněk!H70*Doplněk!$AN70</f>
        <v>0</v>
      </c>
      <c r="I70" s="107">
        <f>IFERROR('Model výchozí (MV)'!I70*('MV Index'!M28/'MV Index'!$E28)*'Model výchozí (MV)'!$AP70,0)+IFERROR('Model opční 1 (ME)'!I70*('ME Index'!M28/'ME Index'!$E28)*'Model opční 1 (ME)'!$AP70,0)+IFERROR('Model opční 2 (MF)'!I70*('MF Index'!M28/'MF Index'!$E28)*'Model opční 2 (MF)'!$AP70,0)+Doplněk!I70*Doplněk!$AN70</f>
        <v>0</v>
      </c>
      <c r="J70" s="107">
        <f>IFERROR('Model výchozí (MV)'!J70*('MV Index'!N28/'MV Index'!$E28)*'Model výchozí (MV)'!$AP70,0)+IFERROR('Model opční 1 (ME)'!J70*('ME Index'!N28/'ME Index'!$E28)*'Model opční 1 (ME)'!$AP70,0)+IFERROR('Model opční 2 (MF)'!J70*('MF Index'!N28/'MF Index'!$E28)*'Model opční 2 (MF)'!$AP70,0)+Doplněk!J70*Doplněk!$AN70</f>
        <v>0</v>
      </c>
      <c r="K70" s="107">
        <f>IFERROR('Model výchozí (MV)'!K70*('MV Index'!O28/'MV Index'!$E28)*'Model výchozí (MV)'!$AP70,0)+IFERROR('Model opční 1 (ME)'!K70*('ME Index'!O28/'ME Index'!$E28)*'Model opční 1 (ME)'!$AP70,0)+IFERROR('Model opční 2 (MF)'!K70*('MF Index'!O28/'MF Index'!$E28)*'Model opční 2 (MF)'!$AP70,0)+Doplněk!K70*Doplněk!$AN70</f>
        <v>0</v>
      </c>
      <c r="L70" s="107">
        <f>IFERROR('Model výchozí (MV)'!L70*('MV Index'!P28/'MV Index'!$E28)*'Model výchozí (MV)'!$AP70,0)+IFERROR('Model opční 1 (ME)'!L70*('ME Index'!P28/'ME Index'!$E28)*'Model opční 1 (ME)'!$AP70,0)+IFERROR('Model opční 2 (MF)'!L70*('MF Index'!P28/'MF Index'!$E28)*'Model opční 2 (MF)'!$AP70,0)+Doplněk!L70*Doplněk!$AN70</f>
        <v>0</v>
      </c>
      <c r="M70" s="107">
        <f>IFERROR('Model výchozí (MV)'!M70*('MV Index'!Q28/'MV Index'!$E28)*'Model výchozí (MV)'!$AP70,0)+IFERROR('Model opční 1 (ME)'!M70*('ME Index'!Q28/'ME Index'!$E28)*'Model opční 1 (ME)'!$AP70,0)+IFERROR('Model opční 2 (MF)'!M70*('MF Index'!Q28/'MF Index'!$E28)*'Model opční 2 (MF)'!$AP70,0)+Doplněk!M70*Doplněk!$AN70</f>
        <v>0</v>
      </c>
      <c r="N70" s="107">
        <f>IFERROR('Model výchozí (MV)'!N70*('MV Index'!R28/'MV Index'!$E28)*'Model výchozí (MV)'!$AP70,0)+IFERROR('Model opční 1 (ME)'!N70*('ME Index'!R28/'ME Index'!$E28)*'Model opční 1 (ME)'!$AP70,0)+IFERROR('Model opční 2 (MF)'!N70*('MF Index'!R28/'MF Index'!$E28)*'Model opční 2 (MF)'!$AP70,0)+Doplněk!N70*Doplněk!$AN70</f>
        <v>0</v>
      </c>
      <c r="O70" s="107">
        <f>IFERROR('Model výchozí (MV)'!O70*('MV Index'!S28/'MV Index'!$E28)*'Model výchozí (MV)'!$AP70,0)+IFERROR('Model opční 1 (ME)'!O70*('ME Index'!S28/'ME Index'!$E28)*'Model opční 1 (ME)'!$AP70,0)+IFERROR('Model opční 2 (MF)'!O70*('MF Index'!S28/'MF Index'!$E28)*'Model opční 2 (MF)'!$AP70,0)+Doplněk!O70*Doplněk!$AN70</f>
        <v>0</v>
      </c>
      <c r="P70" s="107">
        <f>IFERROR('Model výchozí (MV)'!P70*('MV Index'!T28/'MV Index'!$E28)*'Model výchozí (MV)'!$AP70,0)+IFERROR('Model opční 1 (ME)'!P70*('ME Index'!T28/'ME Index'!$E28)*'Model opční 1 (ME)'!$AP70,0)+IFERROR('Model opční 2 (MF)'!P70*('MF Index'!T28/'MF Index'!$E28)*'Model opční 2 (MF)'!$AP70,0)+Doplněk!P70*Doplněk!$AN70</f>
        <v>0</v>
      </c>
      <c r="Q70" s="107">
        <f>IFERROR('Model výchozí (MV)'!Q70*('MV Index'!U28/'MV Index'!$E28)*'Model výchozí (MV)'!$AP70,0)+IFERROR('Model opční 1 (ME)'!Q70*('ME Index'!U28/'ME Index'!$E28)*'Model opční 1 (ME)'!$AP70,0)+IFERROR('Model opční 2 (MF)'!Q70*('MF Index'!U28/'MF Index'!$E28)*'Model opční 2 (MF)'!$AP70,0)+Doplněk!Q70*Doplněk!$AN70</f>
        <v>0</v>
      </c>
      <c r="R70" s="107">
        <f>IFERROR('Model výchozí (MV)'!R70*('MV Index'!V28/'MV Index'!$E28)*'Model výchozí (MV)'!$AP70,0)+IFERROR('Model opční 1 (ME)'!R70*('ME Index'!V28/'ME Index'!$E28)*'Model opční 1 (ME)'!$AP70,0)+IFERROR('Model opční 2 (MF)'!R70*('MF Index'!V28/'MF Index'!$E28)*'Model opční 2 (MF)'!$AP70,0)+Doplněk!R70*Doplněk!$AN70</f>
        <v>0</v>
      </c>
      <c r="S70" s="107">
        <f>IFERROR('Model výchozí (MV)'!S70*('MV Index'!W28/'MV Index'!$E28)*'Model výchozí (MV)'!$AP70,0)+IFERROR('Model opční 1 (ME)'!S70*('ME Index'!W28/'ME Index'!$E28)*'Model opční 1 (ME)'!$AP70,0)+IFERROR('Model opční 2 (MF)'!S70*('MF Index'!W28/'MF Index'!$E28)*'Model opční 2 (MF)'!$AP70,0)+Doplněk!S70*Doplněk!$AN70</f>
        <v>0</v>
      </c>
      <c r="T70" s="107">
        <f>IFERROR('Model výchozí (MV)'!T70*('MV Index'!X28/'MV Index'!$E28)*'Model výchozí (MV)'!$AP70,0)+IFERROR('Model opční 1 (ME)'!T70*('ME Index'!X28/'ME Index'!$E28)*'Model opční 1 (ME)'!$AP70,0)+IFERROR('Model opční 2 (MF)'!T70*('MF Index'!X28/'MF Index'!$E28)*'Model opční 2 (MF)'!$AP70,0)+Doplněk!T70*Doplněk!$AN70</f>
        <v>0</v>
      </c>
      <c r="U70" s="107">
        <f>IFERROR('Model výchozí (MV)'!U70*('MV Index'!Y28/'MV Index'!$E28)*'Model výchozí (MV)'!$AP70,0)+IFERROR('Model opční 1 (ME)'!U70*('ME Index'!Y28/'ME Index'!$E28)*'Model opční 1 (ME)'!$AP70,0)+IFERROR('Model opční 2 (MF)'!U70*('MF Index'!Y28/'MF Index'!$E28)*'Model opční 2 (MF)'!$AP70,0)+Doplněk!U70*Doplněk!$AN70</f>
        <v>0</v>
      </c>
      <c r="V70" s="107">
        <f>IFERROR('Model výchozí (MV)'!V70*('MV Index'!Z28/'MV Index'!$E28)*'Model výchozí (MV)'!$AP70,0)+IFERROR('Model opční 1 (ME)'!V70*('ME Index'!Z28/'ME Index'!$E28)*'Model opční 1 (ME)'!$AP70,0)+IFERROR('Model opční 2 (MF)'!V70*('MF Index'!Z28/'MF Index'!$E28)*'Model opční 2 (MF)'!$AP70,0)+Doplněk!V70*Doplněk!$AN70</f>
        <v>0</v>
      </c>
      <c r="W70" s="107">
        <f>IFERROR('Model výchozí (MV)'!W70*('MV Index'!AA28/'MV Index'!$E28)*'Model výchozí (MV)'!$AP70,0)+IFERROR('Model opční 1 (ME)'!W70*('ME Index'!AA28/'ME Index'!$E28)*'Model opční 1 (ME)'!$AP70,0)+IFERROR('Model opční 2 (MF)'!W70*('MF Index'!AA28/'MF Index'!$E28)*'Model opční 2 (MF)'!$AP70,0)+Doplněk!W70*Doplněk!$AN70</f>
        <v>0</v>
      </c>
      <c r="X70" s="107">
        <f>IFERROR('Model výchozí (MV)'!X70*('MV Index'!AB28/'MV Index'!$E28)*'Model výchozí (MV)'!$AP70,0)+IFERROR('Model opční 1 (ME)'!X70*('ME Index'!AB28/'ME Index'!$E28)*'Model opční 1 (ME)'!$AP70,0)+IFERROR('Model opční 2 (MF)'!X70*('MF Index'!AB28/'MF Index'!$E28)*'Model opční 2 (MF)'!$AP70,0)+Doplněk!X70*Doplněk!$AN70</f>
        <v>0</v>
      </c>
      <c r="Y70" s="107">
        <f>IFERROR('Model výchozí (MV)'!Y70*('MV Index'!AC28/'MV Index'!$E28)*'Model výchozí (MV)'!$AP70,0)+IFERROR('Model opční 1 (ME)'!Y70*('ME Index'!AC28/'ME Index'!$E28)*'Model opční 1 (ME)'!$AP70,0)+IFERROR('Model opční 2 (MF)'!Y70*('MF Index'!AC28/'MF Index'!$E28)*'Model opční 2 (MF)'!$AP70,0)+Doplněk!Y70*Doplněk!$AN70</f>
        <v>0</v>
      </c>
      <c r="Z70" s="107">
        <f>IFERROR('Model výchozí (MV)'!Z70*('MV Index'!AD28/'MV Index'!$E28)*'Model výchozí (MV)'!$AP70,0)+IFERROR('Model opční 1 (ME)'!Z70*('ME Index'!AD28/'ME Index'!$E28)*'Model opční 1 (ME)'!$AP70,0)+IFERROR('Model opční 2 (MF)'!Z70*('MF Index'!AD28/'MF Index'!$E28)*'Model opční 2 (MF)'!$AP70,0)+Doplněk!Z70*Doplněk!$AN70</f>
        <v>0</v>
      </c>
      <c r="AA70" s="107">
        <f>IFERROR('Model výchozí (MV)'!AA70*('MV Index'!AE28/'MV Index'!$E28)*'Model výchozí (MV)'!$AP70,0)+IFERROR('Model opční 1 (ME)'!AA70*('ME Index'!AE28/'ME Index'!$E28)*'Model opční 1 (ME)'!$AP70,0)+IFERROR('Model opční 2 (MF)'!AA70*('MF Index'!AE28/'MF Index'!$E28)*'Model opční 2 (MF)'!$AP70,0)+Doplněk!AA70*Doplněk!$AN70</f>
        <v>0</v>
      </c>
      <c r="AB70" s="107">
        <f>IFERROR('Model výchozí (MV)'!AB70*('MV Index'!AF28/'MV Index'!$E28)*'Model výchozí (MV)'!$AP70,0)+IFERROR('Model opční 1 (ME)'!AB70*('ME Index'!AF28/'ME Index'!$E28)*'Model opční 1 (ME)'!$AP70,0)+IFERROR('Model opční 2 (MF)'!AB70*('MF Index'!AF28/'MF Index'!$E28)*'Model opční 2 (MF)'!$AP70,0)+Doplněk!AB70*Doplněk!$AN70</f>
        <v>0</v>
      </c>
      <c r="AC70" s="107">
        <f>IFERROR('Model výchozí (MV)'!AC70*('MV Index'!AG28/'MV Index'!$E28)*'Model výchozí (MV)'!$AP70,0)+IFERROR('Model opční 1 (ME)'!AC70*('ME Index'!AG28/'ME Index'!$E28)*'Model opční 1 (ME)'!$AP70,0)+IFERROR('Model opční 2 (MF)'!AC70*('MF Index'!AG28/'MF Index'!$E28)*'Model opční 2 (MF)'!$AP70,0)+Doplněk!AC70*Doplněk!$AN70</f>
        <v>0</v>
      </c>
      <c r="AD70" s="107">
        <f>IFERROR('Model výchozí (MV)'!AD70*('MV Index'!AH28/'MV Index'!$E28)*'Model výchozí (MV)'!$AP70,0)+IFERROR('Model opční 1 (ME)'!AD70*('ME Index'!AH28/'ME Index'!$E28)*'Model opční 1 (ME)'!$AP70,0)+IFERROR('Model opční 2 (MF)'!AD70*('MF Index'!AH28/'MF Index'!$E28)*'Model opční 2 (MF)'!$AP70,0)+Doplněk!AD70*Doplněk!$AN70</f>
        <v>0</v>
      </c>
      <c r="AE70" s="107">
        <f>IFERROR('Model výchozí (MV)'!AE70*('MV Index'!AI28/'MV Index'!$E28)*'Model výchozí (MV)'!$AP70,0)+IFERROR('Model opční 1 (ME)'!AE70*('ME Index'!AI28/'ME Index'!$E28)*'Model opční 1 (ME)'!$AP70,0)+IFERROR('Model opční 2 (MF)'!AE70*('MF Index'!AI28/'MF Index'!$E28)*'Model opční 2 (MF)'!$AP70,0)+Doplněk!AE70*Doplněk!$AN70</f>
        <v>0</v>
      </c>
      <c r="AF70" s="107">
        <f>IFERROR('Model výchozí (MV)'!AF70*('MV Index'!AJ28/'MV Index'!$E28)*'Model výchozí (MV)'!$AP70,0)+IFERROR('Model opční 1 (ME)'!AF70*('ME Index'!AJ28/'ME Index'!$E28)*'Model opční 1 (ME)'!$AP70,0)+IFERROR('Model opční 2 (MF)'!AF70*('MF Index'!AJ28/'MF Index'!$E28)*'Model opční 2 (MF)'!$AP70,0)+Doplněk!AF70*Doplněk!$AN70</f>
        <v>0</v>
      </c>
      <c r="AG70" s="107">
        <f>IFERROR('Model výchozí (MV)'!AG70*('MV Index'!AK28/'MV Index'!$E28)*'Model výchozí (MV)'!$AP70,0)+IFERROR('Model opční 1 (ME)'!AG70*('ME Index'!AK28/'ME Index'!$E28)*'Model opční 1 (ME)'!$AP70,0)+IFERROR('Model opční 2 (MF)'!AG70*('MF Index'!AK28/'MF Index'!$E28)*'Model opční 2 (MF)'!$AP70,0)+Doplněk!AG70*Doplněk!$AN70</f>
        <v>0</v>
      </c>
      <c r="AH70" s="107">
        <f>IFERROR('Model výchozí (MV)'!AH70*('MV Index'!AL28/'MV Index'!$E28)*'Model výchozí (MV)'!$AP70,0)+IFERROR('Model opční 1 (ME)'!AH70*('ME Index'!AL28/'ME Index'!$E28)*'Model opční 1 (ME)'!$AP70,0)+IFERROR('Model opční 2 (MF)'!AH70*('MF Index'!AL28/'MF Index'!$E28)*'Model opční 2 (MF)'!$AP70,0)+Doplněk!AH70*Doplněk!$AN70</f>
        <v>0</v>
      </c>
      <c r="AI70" s="107">
        <f>IFERROR('Model výchozí (MV)'!AI70*('MV Index'!AM28/'MV Index'!$E28)*'Model výchozí (MV)'!$AP70,0)+IFERROR('Model opční 1 (ME)'!AI70*('ME Index'!AM28/'ME Index'!$E28)*'Model opční 1 (ME)'!$AP70,0)+IFERROR('Model opční 2 (MF)'!AI70*('MF Index'!AM28/'MF Index'!$E28)*'Model opční 2 (MF)'!$AP70,0)+Doplněk!AI70*Doplněk!$AN70</f>
        <v>0</v>
      </c>
      <c r="AJ70" s="107">
        <f>IFERROR('Model výchozí (MV)'!AJ70*('MV Index'!AN28/'MV Index'!$E28)*'Model výchozí (MV)'!$AP70,0)+IFERROR('Model opční 1 (ME)'!AJ70*('ME Index'!AN28/'ME Index'!$E28)*'Model opční 1 (ME)'!$AP70,0)+IFERROR('Model opční 2 (MF)'!AJ70*('MF Index'!AN28/'MF Index'!$E28)*'Model opční 2 (MF)'!$AP70,0)+Doplněk!AJ70*Doplněk!$AN70</f>
        <v>0</v>
      </c>
      <c r="AK70" s="107">
        <f>IFERROR('Model výchozí (MV)'!AK70*('MV Index'!AO28/'MV Index'!$E28)*'Model výchozí (MV)'!$AP70,0)+IFERROR('Model opční 1 (ME)'!AK70*('ME Index'!AO28/'ME Index'!$E28)*'Model opční 1 (ME)'!$AP70,0)+IFERROR('Model opční 2 (MF)'!AK70*('MF Index'!AO28/'MF Index'!$E28)*'Model opční 2 (MF)'!$AP70,0)+Doplněk!AK70*Doplněk!$AN70</f>
        <v>0</v>
      </c>
      <c r="AL70" s="24">
        <f t="shared" si="62"/>
        <v>0</v>
      </c>
      <c r="AM70" s="149">
        <f t="shared" si="61"/>
        <v>0</v>
      </c>
    </row>
    <row r="71" spans="1:39" ht="16.2" thickBot="1" x14ac:dyDescent="0.4">
      <c r="A71" s="5">
        <f t="shared" si="64"/>
        <v>21</v>
      </c>
      <c r="B71" s="69" t="str">
        <f t="shared" si="64"/>
        <v>Aktualizovaná cena za Výkon [tis.Kč]</v>
      </c>
      <c r="C71" s="69" t="str">
        <f>IF(C29="","",C29)</f>
        <v/>
      </c>
      <c r="D71" s="252" t="s">
        <v>188</v>
      </c>
      <c r="E71" s="108">
        <f t="shared" ref="E71:AK71" si="65">SUM(E45:E70)</f>
        <v>0</v>
      </c>
      <c r="F71" s="108">
        <f t="shared" si="65"/>
        <v>0</v>
      </c>
      <c r="G71" s="108">
        <f t="shared" ref="G71:H71" si="66">SUM(G45:G70)</f>
        <v>0</v>
      </c>
      <c r="H71" s="108">
        <f t="shared" si="66"/>
        <v>0</v>
      </c>
      <c r="I71" s="108">
        <f t="shared" si="65"/>
        <v>0</v>
      </c>
      <c r="J71" s="108">
        <f t="shared" si="65"/>
        <v>0</v>
      </c>
      <c r="K71" s="108">
        <f t="shared" si="65"/>
        <v>0</v>
      </c>
      <c r="L71" s="108">
        <f t="shared" si="65"/>
        <v>0</v>
      </c>
      <c r="M71" s="108">
        <f t="shared" si="65"/>
        <v>0</v>
      </c>
      <c r="N71" s="108">
        <f t="shared" si="65"/>
        <v>0</v>
      </c>
      <c r="O71" s="108">
        <f t="shared" si="65"/>
        <v>0</v>
      </c>
      <c r="P71" s="108">
        <f t="shared" si="65"/>
        <v>0</v>
      </c>
      <c r="Q71" s="108">
        <f t="shared" si="65"/>
        <v>0</v>
      </c>
      <c r="R71" s="108">
        <f t="shared" si="65"/>
        <v>0</v>
      </c>
      <c r="S71" s="108">
        <f t="shared" si="65"/>
        <v>0</v>
      </c>
      <c r="T71" s="108">
        <f t="shared" si="65"/>
        <v>0</v>
      </c>
      <c r="U71" s="108">
        <f t="shared" si="65"/>
        <v>0</v>
      </c>
      <c r="V71" s="108">
        <f t="shared" si="65"/>
        <v>0</v>
      </c>
      <c r="W71" s="108">
        <f t="shared" si="65"/>
        <v>0</v>
      </c>
      <c r="X71" s="108">
        <f t="shared" si="65"/>
        <v>0</v>
      </c>
      <c r="Y71" s="108">
        <f t="shared" si="65"/>
        <v>0</v>
      </c>
      <c r="Z71" s="108">
        <f t="shared" si="65"/>
        <v>0</v>
      </c>
      <c r="AA71" s="108">
        <f t="shared" si="65"/>
        <v>0</v>
      </c>
      <c r="AB71" s="108">
        <f t="shared" si="65"/>
        <v>0</v>
      </c>
      <c r="AC71" s="108">
        <f t="shared" si="65"/>
        <v>0</v>
      </c>
      <c r="AD71" s="108">
        <f t="shared" si="65"/>
        <v>0</v>
      </c>
      <c r="AE71" s="108">
        <f t="shared" si="65"/>
        <v>0</v>
      </c>
      <c r="AF71" s="108">
        <f t="shared" si="65"/>
        <v>0</v>
      </c>
      <c r="AG71" s="108">
        <f t="shared" si="65"/>
        <v>0</v>
      </c>
      <c r="AH71" s="108">
        <f t="shared" si="65"/>
        <v>0</v>
      </c>
      <c r="AI71" s="108">
        <f t="shared" si="65"/>
        <v>0</v>
      </c>
      <c r="AJ71" s="108">
        <f t="shared" si="65"/>
        <v>0</v>
      </c>
      <c r="AK71" s="108">
        <f t="shared" si="65"/>
        <v>0</v>
      </c>
      <c r="AL71" s="27">
        <f t="shared" ref="AL71:AL79" si="67">SUM(E71:AK71)</f>
        <v>0</v>
      </c>
      <c r="AM71" s="574">
        <f>IFERROR(SUMPRODUCT(E71:AK71,E$79:AK$79)/SUM(E$79:AK$79),0)</f>
        <v>0</v>
      </c>
    </row>
    <row r="72" spans="1:39"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8"/>
      <c r="AM72" s="575"/>
    </row>
    <row r="73" spans="1:39"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45" t="s">
        <v>133</v>
      </c>
      <c r="C79" s="45"/>
      <c r="D79" s="257" t="s">
        <v>62</v>
      </c>
      <c r="E79" s="103">
        <f>'Provoz výchozí'!C15+'Provoz opční 1'!C15+'Provoz opční 2'!C15</f>
        <v>41941.396164383565</v>
      </c>
      <c r="F79" s="103">
        <f>'Provoz výchozí'!D15+'Provoz opční 1'!D15+'Provoz opční 2'!D15</f>
        <v>422035.29890410963</v>
      </c>
      <c r="G79" s="103">
        <f>'Provoz výchozí'!E15+'Provoz opční 1'!E15+'Provoz opční 2'!E15</f>
        <v>822024.64328767126</v>
      </c>
      <c r="H79" s="103">
        <f>'Provoz výchozí'!F15+'Provoz opční 1'!F15+'Provoz opční 2'!F15</f>
        <v>125356.20383561644</v>
      </c>
      <c r="I79" s="103">
        <f>'Provoz výchozí'!G15+'Provoz opční 1'!G15+'Provoz opční 2'!G15</f>
        <v>2859688.4</v>
      </c>
      <c r="J79" s="103">
        <f>'Provoz výchozí'!H15+'Provoz opční 1'!H15+'Provoz opční 2'!H15</f>
        <v>3406360.4</v>
      </c>
      <c r="K79" s="103">
        <f>'Provoz výchozí'!I15+'Provoz opční 1'!I15+'Provoz opční 2'!I15</f>
        <v>4453710.0999999996</v>
      </c>
      <c r="L79" s="103">
        <f>'Provoz výchozí'!J15+'Provoz opční 1'!J15+'Provoz opční 2'!J15</f>
        <v>4840556.2</v>
      </c>
      <c r="M79" s="103">
        <f>'Provoz výchozí'!K15+'Provoz opční 1'!K15+'Provoz opční 2'!K15</f>
        <v>4840556.2</v>
      </c>
      <c r="N79" s="103">
        <f>'Provoz výchozí'!L15+'Provoz opční 1'!L15+'Provoz opční 2'!L15</f>
        <v>4840556.2</v>
      </c>
      <c r="O79" s="103">
        <f>'Provoz výchozí'!M15+'Provoz opční 1'!M15+'Provoz opční 2'!M15</f>
        <v>4840556.2</v>
      </c>
      <c r="P79" s="103">
        <f>'Provoz výchozí'!N15+'Provoz opční 1'!N15+'Provoz opční 2'!N15</f>
        <v>4840556.2</v>
      </c>
      <c r="Q79" s="103">
        <f>'Provoz výchozí'!O15+'Provoz opční 1'!O15+'Provoz opční 2'!O15</f>
        <v>4840556.2</v>
      </c>
      <c r="R79" s="103">
        <f>'Provoz výchozí'!P15+'Provoz opční 1'!P15+'Provoz opční 2'!P15</f>
        <v>4840556.2</v>
      </c>
      <c r="S79" s="103">
        <f>'Provoz výchozí'!Q15+'Provoz opční 1'!Q15+'Provoz opční 2'!Q15</f>
        <v>4840556.2</v>
      </c>
      <c r="T79" s="103">
        <f>'Provoz výchozí'!R15+'Provoz opční 1'!R15+'Provoz opční 2'!R15</f>
        <v>4840556.2</v>
      </c>
      <c r="U79" s="103">
        <f>'Provoz výchozí'!S15+'Provoz opční 1'!S15+'Provoz opční 2'!S15</f>
        <v>4840556.2</v>
      </c>
      <c r="V79" s="103">
        <f>'Provoz výchozí'!T15+'Provoz opční 1'!T15+'Provoz opční 2'!T15</f>
        <v>4840556.2</v>
      </c>
      <c r="W79" s="103">
        <f>'Provoz výchozí'!U15+'Provoz opční 1'!U15+'Provoz opční 2'!U15</f>
        <v>4840556.2</v>
      </c>
      <c r="X79" s="103">
        <f>'Provoz výchozí'!V15+'Provoz opční 1'!V15+'Provoz opční 2'!V15</f>
        <v>4840556.2</v>
      </c>
      <c r="Y79" s="103">
        <f>'Provoz výchozí'!W15+'Provoz opční 1'!W15+'Provoz opční 2'!W15</f>
        <v>4840556.2</v>
      </c>
      <c r="Z79" s="103">
        <f>'Provoz výchozí'!X15+'Provoz opční 1'!X15+'Provoz opční 2'!X15</f>
        <v>4840556.2</v>
      </c>
      <c r="AA79" s="103">
        <f>'Provoz výchozí'!Y15+'Provoz opční 1'!Y15+'Provoz opční 2'!Y15</f>
        <v>4840556.2</v>
      </c>
      <c r="AB79" s="103">
        <f>'Provoz výchozí'!Z15+'Provoz opční 1'!Z15+'Provoz opční 2'!Z15</f>
        <v>4840556.2</v>
      </c>
      <c r="AC79" s="103">
        <f>'Provoz výchozí'!AA15+'Provoz opční 1'!AA15+'Provoz opční 2'!AA15</f>
        <v>4840556.2</v>
      </c>
      <c r="AD79" s="103">
        <f>'Provoz výchozí'!AB15+'Provoz opční 1'!AB15+'Provoz opční 2'!AB15</f>
        <v>4840556.2</v>
      </c>
      <c r="AE79" s="103">
        <f>'Provoz výchozí'!AC15+'Provoz opční 1'!AC15+'Provoz opční 2'!AC15</f>
        <v>4840556.2</v>
      </c>
      <c r="AF79" s="103">
        <f>'Provoz výchozí'!AD15+'Provoz opční 1'!AD15+'Provoz opční 2'!AD15</f>
        <v>4840556.2</v>
      </c>
      <c r="AG79" s="103">
        <f>'Provoz výchozí'!AE15+'Provoz opční 1'!AE15+'Provoz opční 2'!AE15</f>
        <v>4840556.2</v>
      </c>
      <c r="AH79" s="103">
        <f>'Provoz výchozí'!AF15+'Provoz opční 1'!AF15+'Provoz opční 2'!AF15</f>
        <v>4840556.2</v>
      </c>
      <c r="AI79" s="103">
        <f>'Provoz výchozí'!AG15+'Provoz opční 1'!AG15+'Provoz opční 2'!AG15</f>
        <v>4840556.2</v>
      </c>
      <c r="AJ79" s="103">
        <f>'Provoz výchozí'!AH15+'Provoz opční 1'!AH15+'Provoz opční 2'!AH15</f>
        <v>4840556.2</v>
      </c>
      <c r="AK79" s="103">
        <f>'Provoz výchozí'!AI15+'Provoz opční 1'!AI15+'Provoz opční 2'!AI15</f>
        <v>4840556.2</v>
      </c>
      <c r="AL79" s="84">
        <f t="shared" si="67"/>
        <v>137985577.64219183</v>
      </c>
      <c r="AM79" s="570" t="s">
        <v>134</v>
      </c>
    </row>
    <row r="80" spans="1:39" ht="16.2" thickBot="1" x14ac:dyDescent="0.4">
      <c r="A80" s="5">
        <v>27</v>
      </c>
      <c r="B80" s="69" t="str">
        <f>IF(B38="","",B38)</f>
        <v>Aktualizovaná jednotková cena za Výkon [Kč/vlkm]</v>
      </c>
      <c r="C80" s="69"/>
      <c r="D80" s="252" t="s">
        <v>189</v>
      </c>
      <c r="E80" s="105">
        <f t="shared" ref="E80:AL80" si="68">IFERROR(E71/E79,0)</f>
        <v>0</v>
      </c>
      <c r="F80" s="105">
        <f t="shared" si="68"/>
        <v>0</v>
      </c>
      <c r="G80" s="105">
        <f t="shared" ref="G80:H80" si="69">IFERROR(G71/G79,0)</f>
        <v>0</v>
      </c>
      <c r="H80" s="105">
        <f t="shared" si="69"/>
        <v>0</v>
      </c>
      <c r="I80" s="105">
        <f t="shared" si="68"/>
        <v>0</v>
      </c>
      <c r="J80" s="105">
        <f t="shared" si="68"/>
        <v>0</v>
      </c>
      <c r="K80" s="105">
        <f t="shared" si="68"/>
        <v>0</v>
      </c>
      <c r="L80" s="105">
        <f t="shared" si="68"/>
        <v>0</v>
      </c>
      <c r="M80" s="105">
        <f t="shared" si="68"/>
        <v>0</v>
      </c>
      <c r="N80" s="105">
        <f t="shared" si="68"/>
        <v>0</v>
      </c>
      <c r="O80" s="105">
        <f t="shared" si="68"/>
        <v>0</v>
      </c>
      <c r="P80" s="105">
        <f t="shared" si="68"/>
        <v>0</v>
      </c>
      <c r="Q80" s="105">
        <f t="shared" si="68"/>
        <v>0</v>
      </c>
      <c r="R80" s="105">
        <f t="shared" si="68"/>
        <v>0</v>
      </c>
      <c r="S80" s="105">
        <f t="shared" si="68"/>
        <v>0</v>
      </c>
      <c r="T80" s="105">
        <f t="shared" si="68"/>
        <v>0</v>
      </c>
      <c r="U80" s="105">
        <f t="shared" si="68"/>
        <v>0</v>
      </c>
      <c r="V80" s="105">
        <f t="shared" si="68"/>
        <v>0</v>
      </c>
      <c r="W80" s="105">
        <f t="shared" si="68"/>
        <v>0</v>
      </c>
      <c r="X80" s="105">
        <f t="shared" si="68"/>
        <v>0</v>
      </c>
      <c r="Y80" s="105">
        <f t="shared" si="68"/>
        <v>0</v>
      </c>
      <c r="Z80" s="105">
        <f t="shared" si="68"/>
        <v>0</v>
      </c>
      <c r="AA80" s="105">
        <f t="shared" si="68"/>
        <v>0</v>
      </c>
      <c r="AB80" s="105">
        <f t="shared" si="68"/>
        <v>0</v>
      </c>
      <c r="AC80" s="105">
        <f t="shared" si="68"/>
        <v>0</v>
      </c>
      <c r="AD80" s="105">
        <f t="shared" si="68"/>
        <v>0</v>
      </c>
      <c r="AE80" s="105">
        <f t="shared" si="68"/>
        <v>0</v>
      </c>
      <c r="AF80" s="105">
        <f t="shared" si="68"/>
        <v>0</v>
      </c>
      <c r="AG80" s="105">
        <f t="shared" si="68"/>
        <v>0</v>
      </c>
      <c r="AH80" s="105">
        <f t="shared" si="68"/>
        <v>0</v>
      </c>
      <c r="AI80" s="105">
        <f t="shared" si="68"/>
        <v>0</v>
      </c>
      <c r="AJ80" s="105">
        <f t="shared" si="68"/>
        <v>0</v>
      </c>
      <c r="AK80" s="105">
        <f t="shared" si="68"/>
        <v>0</v>
      </c>
      <c r="AL80" s="111">
        <f t="shared" si="68"/>
        <v>0</v>
      </c>
      <c r="AM80" s="571" t="s">
        <v>134</v>
      </c>
    </row>
    <row r="81" spans="1:39" ht="15.6" x14ac:dyDescent="0.35">
      <c r="A81" s="9">
        <v>28</v>
      </c>
      <c r="B81" s="71" t="str">
        <f>IF(B39="","",B39)</f>
        <v>Aktualizovaná jednotková cena za jednotku za Výkon [Kč/vlkm]</v>
      </c>
      <c r="C81" s="67"/>
      <c r="D81" s="114" t="s">
        <v>190</v>
      </c>
      <c r="E81" s="121">
        <f>E71/('Provoz výchozí'!C$16+'Provoz opční 1'!C$16+'Provoz opční 2'!C$16+2*'Provoz výchozí'!C$17+2*'Provoz opční 1'!C$17+2*'Provoz opční 2'!C$17)</f>
        <v>0</v>
      </c>
      <c r="F81" s="121">
        <f>F71/('Provoz výchozí'!D$16+'Provoz opční 1'!D$16+'Provoz opční 2'!D$16+2*'Provoz výchozí'!D$17+2*'Provoz opční 1'!D$17+2*'Provoz opční 2'!D$17)</f>
        <v>0</v>
      </c>
      <c r="G81" s="121">
        <f>G71/('Provoz výchozí'!E$16+'Provoz opční 1'!E$16+'Provoz opční 2'!E$16+2*'Provoz výchozí'!E$17+2*'Provoz opční 1'!E$17+2*'Provoz opční 2'!E$17)</f>
        <v>0</v>
      </c>
      <c r="H81" s="121">
        <f>H71/('Provoz výchozí'!F$16+'Provoz opční 1'!F$16+'Provoz opční 2'!F$16+2*'Provoz výchozí'!F$17+2*'Provoz opční 1'!F$17+2*'Provoz opční 2'!F$17)</f>
        <v>0</v>
      </c>
      <c r="I81" s="121">
        <f>I71/('Provoz výchozí'!G$16+'Provoz opční 1'!G$16+'Provoz opční 2'!G$16+2*'Provoz výchozí'!G$17+2*'Provoz opční 1'!G$17+2*'Provoz opční 2'!G$17)</f>
        <v>0</v>
      </c>
      <c r="J81" s="121">
        <f>J71/('Provoz výchozí'!H$16+'Provoz opční 1'!H$16+'Provoz opční 2'!H$16+2*'Provoz výchozí'!H$17+2*'Provoz opční 1'!H$17+2*'Provoz opční 2'!H$17)</f>
        <v>0</v>
      </c>
      <c r="K81" s="121">
        <f>K71/('Provoz výchozí'!I$16+'Provoz opční 1'!I$16+'Provoz opční 2'!I$16+2*'Provoz výchozí'!I$17+2*'Provoz opční 1'!I$17+2*'Provoz opční 2'!I$17)</f>
        <v>0</v>
      </c>
      <c r="L81" s="121">
        <f>L71/('Provoz výchozí'!J$16+'Provoz opční 1'!J$16+'Provoz opční 2'!J$16+2*'Provoz výchozí'!J$17+2*'Provoz opční 1'!J$17+2*'Provoz opční 2'!J$17)</f>
        <v>0</v>
      </c>
      <c r="M81" s="121">
        <f>M71/('Provoz výchozí'!K$16+'Provoz opční 1'!K$16+'Provoz opční 2'!K$16+2*'Provoz výchozí'!K$17+2*'Provoz opční 1'!K$17+2*'Provoz opční 2'!K$17)</f>
        <v>0</v>
      </c>
      <c r="N81" s="121">
        <f>N71/('Provoz výchozí'!L$16+'Provoz opční 1'!L$16+'Provoz opční 2'!L$16+2*'Provoz výchozí'!L$17+2*'Provoz opční 1'!L$17+2*'Provoz opční 2'!L$17)</f>
        <v>0</v>
      </c>
      <c r="O81" s="121">
        <f>O71/('Provoz výchozí'!M$16+'Provoz opční 1'!M$16+'Provoz opční 2'!M$16+2*'Provoz výchozí'!M$17+2*'Provoz opční 1'!M$17+2*'Provoz opční 2'!M$17)</f>
        <v>0</v>
      </c>
      <c r="P81" s="121">
        <f>P71/('Provoz výchozí'!N$16+'Provoz opční 1'!N$16+'Provoz opční 2'!N$16+2*'Provoz výchozí'!N$17+2*'Provoz opční 1'!N$17+2*'Provoz opční 2'!N$17)</f>
        <v>0</v>
      </c>
      <c r="Q81" s="121">
        <f>Q71/('Provoz výchozí'!O$16+'Provoz opční 1'!O$16+'Provoz opční 2'!O$16+2*'Provoz výchozí'!O$17+2*'Provoz opční 1'!O$17+2*'Provoz opční 2'!O$17)</f>
        <v>0</v>
      </c>
      <c r="R81" s="121">
        <f>R71/('Provoz výchozí'!P$16+'Provoz opční 1'!P$16+'Provoz opční 2'!P$16+2*'Provoz výchozí'!P$17+2*'Provoz opční 1'!P$17+2*'Provoz opční 2'!P$17)</f>
        <v>0</v>
      </c>
      <c r="S81" s="121">
        <f>S71/('Provoz výchozí'!Q$16+'Provoz opční 1'!Q$16+'Provoz opční 2'!Q$16+2*'Provoz výchozí'!Q$17+2*'Provoz opční 1'!Q$17+2*'Provoz opční 2'!Q$17)</f>
        <v>0</v>
      </c>
      <c r="T81" s="121">
        <f>T71/('Provoz výchozí'!R$16+'Provoz opční 1'!R$16+'Provoz opční 2'!R$16+2*'Provoz výchozí'!R$17+2*'Provoz opční 1'!R$17+2*'Provoz opční 2'!R$17)</f>
        <v>0</v>
      </c>
      <c r="U81" s="121">
        <f>U71/('Provoz výchozí'!S$16+'Provoz opční 1'!S$16+'Provoz opční 2'!S$16+2*'Provoz výchozí'!S$17+2*'Provoz opční 1'!S$17+2*'Provoz opční 2'!S$17)</f>
        <v>0</v>
      </c>
      <c r="V81" s="121">
        <f>V71/('Provoz výchozí'!T$16+'Provoz opční 1'!T$16+'Provoz opční 2'!T$16+2*'Provoz výchozí'!T$17+2*'Provoz opční 1'!T$17+2*'Provoz opční 2'!T$17)</f>
        <v>0</v>
      </c>
      <c r="W81" s="121">
        <f>W71/('Provoz výchozí'!U$16+'Provoz opční 1'!U$16+'Provoz opční 2'!U$16+2*'Provoz výchozí'!U$17+2*'Provoz opční 1'!U$17+2*'Provoz opční 2'!U$17)</f>
        <v>0</v>
      </c>
      <c r="X81" s="121">
        <f>X71/('Provoz výchozí'!V$16+'Provoz opční 1'!V$16+'Provoz opční 2'!V$16+2*'Provoz výchozí'!V$17+2*'Provoz opční 1'!V$17+2*'Provoz opční 2'!V$17)</f>
        <v>0</v>
      </c>
      <c r="Y81" s="121">
        <f>Y71/('Provoz výchozí'!W$16+'Provoz opční 1'!W$16+'Provoz opční 2'!W$16+2*'Provoz výchozí'!W$17+2*'Provoz opční 1'!W$17+2*'Provoz opční 2'!W$17)</f>
        <v>0</v>
      </c>
      <c r="Z81" s="121">
        <f>Z71/('Provoz výchozí'!X$16+'Provoz opční 1'!X$16+'Provoz opční 2'!X$16+2*'Provoz výchozí'!X$17+2*'Provoz opční 1'!X$17+2*'Provoz opční 2'!X$17)</f>
        <v>0</v>
      </c>
      <c r="AA81" s="121">
        <f>AA71/('Provoz výchozí'!Y$16+'Provoz opční 1'!Y$16+'Provoz opční 2'!Y$16+2*'Provoz výchozí'!Y$17+2*'Provoz opční 1'!Y$17+2*'Provoz opční 2'!Y$17)</f>
        <v>0</v>
      </c>
      <c r="AB81" s="121">
        <f>AB71/('Provoz výchozí'!Z$16+'Provoz opční 1'!Z$16+'Provoz opční 2'!Z$16+2*'Provoz výchozí'!Z$17+2*'Provoz opční 1'!Z$17+2*'Provoz opční 2'!Z$17)</f>
        <v>0</v>
      </c>
      <c r="AC81" s="121">
        <f>AC71/('Provoz výchozí'!AA$16+'Provoz opční 1'!AA$16+'Provoz opční 2'!AA$16+2*'Provoz výchozí'!AA$17+2*'Provoz opční 1'!AA$17+2*'Provoz opční 2'!AA$17)</f>
        <v>0</v>
      </c>
      <c r="AD81" s="121">
        <f>AD71/('Provoz výchozí'!AB$16+'Provoz opční 1'!AB$16+'Provoz opční 2'!AB$16+2*'Provoz výchozí'!AB$17+2*'Provoz opční 1'!AB$17+2*'Provoz opční 2'!AB$17)</f>
        <v>0</v>
      </c>
      <c r="AE81" s="121">
        <f>AE71/('Provoz výchozí'!AC$16+'Provoz opční 1'!AC$16+'Provoz opční 2'!AC$16+2*'Provoz výchozí'!AC$17+2*'Provoz opční 1'!AC$17+2*'Provoz opční 2'!AC$17)</f>
        <v>0</v>
      </c>
      <c r="AF81" s="121">
        <f>AF71/('Provoz výchozí'!AD$16+'Provoz opční 1'!AD$16+'Provoz opční 2'!AD$16+2*'Provoz výchozí'!AD$17+2*'Provoz opční 1'!AD$17+2*'Provoz opční 2'!AD$17)</f>
        <v>0</v>
      </c>
      <c r="AG81" s="121">
        <f>AG71/('Provoz výchozí'!AE$16+'Provoz opční 1'!AE$16+'Provoz opční 2'!AE$16+2*'Provoz výchozí'!AE$17+2*'Provoz opční 1'!AE$17+2*'Provoz opční 2'!AE$17)</f>
        <v>0</v>
      </c>
      <c r="AH81" s="121">
        <f>AH71/('Provoz výchozí'!AF$16+'Provoz opční 1'!AF$16+'Provoz opční 2'!AF$16+2*'Provoz výchozí'!AF$17+2*'Provoz opční 1'!AF$17+2*'Provoz opční 2'!AF$17)</f>
        <v>0</v>
      </c>
      <c r="AI81" s="121">
        <f>AI71/('Provoz výchozí'!AG$16+'Provoz opční 1'!AG$16+'Provoz opční 2'!AG$16+2*'Provoz výchozí'!AG$17+2*'Provoz opční 1'!AG$17+2*'Provoz opční 2'!AG$17)</f>
        <v>0</v>
      </c>
      <c r="AJ81" s="121">
        <f>AJ71/('Provoz výchozí'!AH$16+'Provoz opční 1'!AH$16+'Provoz opční 2'!AH$16+2*'Provoz výchozí'!AH$17+2*'Provoz opční 1'!AH$17+2*'Provoz opční 2'!AH$17)</f>
        <v>0</v>
      </c>
      <c r="AK81" s="121">
        <f>AK71/('Provoz výchozí'!AI$16+'Provoz opční 1'!AI$16+'Provoz opční 2'!AI$16+2*'Provoz výchozí'!AI$17+2*'Provoz opční 1'!AI$17+2*'Provoz opční 2'!AI$17)</f>
        <v>0</v>
      </c>
      <c r="AL81" s="576" t="s">
        <v>134</v>
      </c>
      <c r="AM81" s="577" t="s">
        <v>134</v>
      </c>
    </row>
    <row r="82" spans="1:39" ht="16.2" thickBot="1" x14ac:dyDescent="0.4">
      <c r="A82" s="10">
        <v>29</v>
      </c>
      <c r="B82" s="120" t="str">
        <f>IF(B40="","",B40)</f>
        <v>Aktualizovaná jednotková cena za soupravu za Výkon [Kč/vlkm]</v>
      </c>
      <c r="C82" s="115"/>
      <c r="D82" s="116" t="s">
        <v>191</v>
      </c>
      <c r="E82" s="117">
        <f>E81+E71/('Provoz výchozí'!C$16+'Provoz opční 1'!C$16+'Provoz opční 2'!C$16+2*'Provoz výchozí'!C$17+2*'Provoz opční 1'!C$17+2*'Provoz opční 2'!C$17)</f>
        <v>0</v>
      </c>
      <c r="F82" s="117">
        <f>F81+F71/('Provoz výchozí'!D$16+'Provoz opční 1'!D$16+'Provoz opční 2'!D$16+2*'Provoz výchozí'!D$17+2*'Provoz opční 1'!D$17+2*'Provoz opční 2'!D$17)</f>
        <v>0</v>
      </c>
      <c r="G82" s="117">
        <f>G81+G71/('Provoz výchozí'!E$16+'Provoz opční 1'!E$16+'Provoz opční 2'!E$16+2*'Provoz výchozí'!E$17+2*'Provoz opční 1'!E$17+2*'Provoz opční 2'!E$17)</f>
        <v>0</v>
      </c>
      <c r="H82" s="117">
        <f>H81+H71/('Provoz výchozí'!F$16+'Provoz opční 1'!F$16+'Provoz opční 2'!F$16+2*'Provoz výchozí'!F$17+2*'Provoz opční 1'!F$17+2*'Provoz opční 2'!F$17)</f>
        <v>0</v>
      </c>
      <c r="I82" s="117">
        <f>I81+I71/('Provoz výchozí'!G$16+'Provoz opční 1'!G$16+'Provoz opční 2'!G$16+2*'Provoz výchozí'!G$17+2*'Provoz opční 1'!G$17+2*'Provoz opční 2'!G$17)</f>
        <v>0</v>
      </c>
      <c r="J82" s="117">
        <f>J81+J71/('Provoz výchozí'!H$16+'Provoz opční 1'!H$16+'Provoz opční 2'!H$16+2*'Provoz výchozí'!H$17+2*'Provoz opční 1'!H$17+2*'Provoz opční 2'!H$17)</f>
        <v>0</v>
      </c>
      <c r="K82" s="117">
        <f>K81+K71/('Provoz výchozí'!I$16+'Provoz opční 1'!I$16+'Provoz opční 2'!I$16+2*'Provoz výchozí'!I$17+2*'Provoz opční 1'!I$17+2*'Provoz opční 2'!I$17)</f>
        <v>0</v>
      </c>
      <c r="L82" s="117">
        <f>L81+L71/('Provoz výchozí'!J$16+'Provoz opční 1'!J$16+'Provoz opční 2'!J$16+2*'Provoz výchozí'!J$17+2*'Provoz opční 1'!J$17+2*'Provoz opční 2'!J$17)</f>
        <v>0</v>
      </c>
      <c r="M82" s="117">
        <f>M81+M71/('Provoz výchozí'!K$16+'Provoz opční 1'!K$16+'Provoz opční 2'!K$16+2*'Provoz výchozí'!K$17+2*'Provoz opční 1'!K$17+2*'Provoz opční 2'!K$17)</f>
        <v>0</v>
      </c>
      <c r="N82" s="117">
        <f>N81+N71/('Provoz výchozí'!L$16+'Provoz opční 1'!L$16+'Provoz opční 2'!L$16+2*'Provoz výchozí'!L$17+2*'Provoz opční 1'!L$17+2*'Provoz opční 2'!L$17)</f>
        <v>0</v>
      </c>
      <c r="O82" s="117">
        <f>O81+O71/('Provoz výchozí'!M$16+'Provoz opční 1'!M$16+'Provoz opční 2'!M$16+2*'Provoz výchozí'!M$17+2*'Provoz opční 1'!M$17+2*'Provoz opční 2'!M$17)</f>
        <v>0</v>
      </c>
      <c r="P82" s="117">
        <f>P81+P71/('Provoz výchozí'!N$16+'Provoz opční 1'!N$16+'Provoz opční 2'!N$16+2*'Provoz výchozí'!N$17+2*'Provoz opční 1'!N$17+2*'Provoz opční 2'!N$17)</f>
        <v>0</v>
      </c>
      <c r="Q82" s="117">
        <f>Q81+Q71/('Provoz výchozí'!O$16+'Provoz opční 1'!O$16+'Provoz opční 2'!O$16+2*'Provoz výchozí'!O$17+2*'Provoz opční 1'!O$17+2*'Provoz opční 2'!O$17)</f>
        <v>0</v>
      </c>
      <c r="R82" s="117">
        <f>R81+R71/('Provoz výchozí'!P$16+'Provoz opční 1'!P$16+'Provoz opční 2'!P$16+2*'Provoz výchozí'!P$17+2*'Provoz opční 1'!P$17+2*'Provoz opční 2'!P$17)</f>
        <v>0</v>
      </c>
      <c r="S82" s="117">
        <f>S81+S71/('Provoz výchozí'!Q$16+'Provoz opční 1'!Q$16+'Provoz opční 2'!Q$16+2*'Provoz výchozí'!Q$17+2*'Provoz opční 1'!Q$17+2*'Provoz opční 2'!Q$17)</f>
        <v>0</v>
      </c>
      <c r="T82" s="117">
        <f>T81+T71/('Provoz výchozí'!R$16+'Provoz opční 1'!R$16+'Provoz opční 2'!R$16+2*'Provoz výchozí'!R$17+2*'Provoz opční 1'!R$17+2*'Provoz opční 2'!R$17)</f>
        <v>0</v>
      </c>
      <c r="U82" s="117">
        <f>U81+U71/('Provoz výchozí'!S$16+'Provoz opční 1'!S$16+'Provoz opční 2'!S$16+2*'Provoz výchozí'!S$17+2*'Provoz opční 1'!S$17+2*'Provoz opční 2'!S$17)</f>
        <v>0</v>
      </c>
      <c r="V82" s="117">
        <f>V81+V71/('Provoz výchozí'!T$16+'Provoz opční 1'!T$16+'Provoz opční 2'!T$16+2*'Provoz výchozí'!T$17+2*'Provoz opční 1'!T$17+2*'Provoz opční 2'!T$17)</f>
        <v>0</v>
      </c>
      <c r="W82" s="117">
        <f>W81+W71/('Provoz výchozí'!U$16+'Provoz opční 1'!U$16+'Provoz opční 2'!U$16+2*'Provoz výchozí'!U$17+2*'Provoz opční 1'!U$17+2*'Provoz opční 2'!U$17)</f>
        <v>0</v>
      </c>
      <c r="X82" s="117">
        <f>X81+X71/('Provoz výchozí'!V$16+'Provoz opční 1'!V$16+'Provoz opční 2'!V$16+2*'Provoz výchozí'!V$17+2*'Provoz opční 1'!V$17+2*'Provoz opční 2'!V$17)</f>
        <v>0</v>
      </c>
      <c r="Y82" s="117">
        <f>Y81+Y71/('Provoz výchozí'!W$16+'Provoz opční 1'!W$16+'Provoz opční 2'!W$16+2*'Provoz výchozí'!W$17+2*'Provoz opční 1'!W$17+2*'Provoz opční 2'!W$17)</f>
        <v>0</v>
      </c>
      <c r="Z82" s="117">
        <f>Z81+Z71/('Provoz výchozí'!X$16+'Provoz opční 1'!X$16+'Provoz opční 2'!X$16+2*'Provoz výchozí'!X$17+2*'Provoz opční 1'!X$17+2*'Provoz opční 2'!X$17)</f>
        <v>0</v>
      </c>
      <c r="AA82" s="117">
        <f>AA81+AA71/('Provoz výchozí'!Y$16+'Provoz opční 1'!Y$16+'Provoz opční 2'!Y$16+2*'Provoz výchozí'!Y$17+2*'Provoz opční 1'!Y$17+2*'Provoz opční 2'!Y$17)</f>
        <v>0</v>
      </c>
      <c r="AB82" s="117">
        <f>AB81+AB71/('Provoz výchozí'!Z$16+'Provoz opční 1'!Z$16+'Provoz opční 2'!Z$16+2*'Provoz výchozí'!Z$17+2*'Provoz opční 1'!Z$17+2*'Provoz opční 2'!Z$17)</f>
        <v>0</v>
      </c>
      <c r="AC82" s="117">
        <f>AC81+AC71/('Provoz výchozí'!AA$16+'Provoz opční 1'!AA$16+'Provoz opční 2'!AA$16+2*'Provoz výchozí'!AA$17+2*'Provoz opční 1'!AA$17+2*'Provoz opční 2'!AA$17)</f>
        <v>0</v>
      </c>
      <c r="AD82" s="117">
        <f>AD81+AD71/('Provoz výchozí'!AB$16+'Provoz opční 1'!AB$16+'Provoz opční 2'!AB$16+2*'Provoz výchozí'!AB$17+2*'Provoz opční 1'!AB$17+2*'Provoz opční 2'!AB$17)</f>
        <v>0</v>
      </c>
      <c r="AE82" s="117">
        <f>AE81+AE71/('Provoz výchozí'!AC$16+'Provoz opční 1'!AC$16+'Provoz opční 2'!AC$16+2*'Provoz výchozí'!AC$17+2*'Provoz opční 1'!AC$17+2*'Provoz opční 2'!AC$17)</f>
        <v>0</v>
      </c>
      <c r="AF82" s="117">
        <f>AF81+AF71/('Provoz výchozí'!AD$16+'Provoz opční 1'!AD$16+'Provoz opční 2'!AD$16+2*'Provoz výchozí'!AD$17+2*'Provoz opční 1'!AD$17+2*'Provoz opční 2'!AD$17)</f>
        <v>0</v>
      </c>
      <c r="AG82" s="117">
        <f>AG81+AG71/('Provoz výchozí'!AE$16+'Provoz opční 1'!AE$16+'Provoz opční 2'!AE$16+2*'Provoz výchozí'!AE$17+2*'Provoz opční 1'!AE$17+2*'Provoz opční 2'!AE$17)</f>
        <v>0</v>
      </c>
      <c r="AH82" s="117">
        <f>AH81+AH71/('Provoz výchozí'!AF$16+'Provoz opční 1'!AF$16+'Provoz opční 2'!AF$16+2*'Provoz výchozí'!AF$17+2*'Provoz opční 1'!AF$17+2*'Provoz opční 2'!AF$17)</f>
        <v>0</v>
      </c>
      <c r="AI82" s="117">
        <f>AI81+AI71/('Provoz výchozí'!AG$16+'Provoz opční 1'!AG$16+'Provoz opční 2'!AG$16+2*'Provoz výchozí'!AG$17+2*'Provoz opční 1'!AG$17+2*'Provoz opční 2'!AG$17)</f>
        <v>0</v>
      </c>
      <c r="AJ82" s="117">
        <f>AJ81+AJ71/('Provoz výchozí'!AH$16+'Provoz opční 1'!AH$16+'Provoz opční 2'!AH$16+2*'Provoz výchozí'!AH$17+2*'Provoz opční 1'!AH$17+2*'Provoz opční 2'!AH$17)</f>
        <v>0</v>
      </c>
      <c r="AK82" s="117">
        <f>AK81+AK71/('Provoz výchozí'!AI$16+'Provoz opční 1'!AI$16+'Provoz opční 2'!AI$16+2*'Provoz výchozí'!AI$17+2*'Provoz opční 1'!AI$17+2*'Provoz opční 2'!AI$17)</f>
        <v>0</v>
      </c>
      <c r="AL82" s="118" t="s">
        <v>134</v>
      </c>
      <c r="AM82" s="573" t="s">
        <v>134</v>
      </c>
    </row>
    <row r="83" spans="1:39" hidden="1" x14ac:dyDescent="0.3">
      <c r="A83"/>
    </row>
    <row r="84" spans="1:39" ht="15" thickBot="1" x14ac:dyDescent="0.35">
      <c r="A84"/>
    </row>
    <row r="85" spans="1:39" x14ac:dyDescent="0.3">
      <c r="A85" s="138" t="s">
        <v>179</v>
      </c>
      <c r="B85" s="139"/>
      <c r="C85" s="139"/>
      <c r="D85" s="151"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53"/>
    </row>
    <row r="86" spans="1:39" ht="15" thickBot="1" x14ac:dyDescent="0.35">
      <c r="A86" s="6" t="str">
        <f>A2</f>
        <v>Cenová úroveň pro Kalendářní rok [tis.Kč]</v>
      </c>
      <c r="B86" s="60"/>
      <c r="C86" s="40"/>
      <c r="D86" s="61"/>
      <c r="E86" s="153" t="str">
        <f>E2</f>
        <v>XII/29</v>
      </c>
      <c r="F86" s="153" t="str">
        <f t="shared" ref="F86:AK86" si="70">F2</f>
        <v>I-VI/30</v>
      </c>
      <c r="G86" s="153" t="str">
        <f t="shared" si="70"/>
        <v>VI-XII/30</v>
      </c>
      <c r="H86" s="153" t="str">
        <f t="shared" si="70"/>
        <v>XII/30</v>
      </c>
      <c r="I86" s="153">
        <f t="shared" si="70"/>
        <v>2031</v>
      </c>
      <c r="J86" s="153">
        <f t="shared" si="70"/>
        <v>2032</v>
      </c>
      <c r="K86" s="153">
        <f t="shared" si="70"/>
        <v>2033</v>
      </c>
      <c r="L86" s="153">
        <f t="shared" si="70"/>
        <v>2034</v>
      </c>
      <c r="M86" s="153">
        <f t="shared" si="70"/>
        <v>2035</v>
      </c>
      <c r="N86" s="153">
        <f t="shared" si="70"/>
        <v>2036</v>
      </c>
      <c r="O86" s="153">
        <f t="shared" si="70"/>
        <v>2037</v>
      </c>
      <c r="P86" s="153">
        <f t="shared" si="70"/>
        <v>2038</v>
      </c>
      <c r="Q86" s="153">
        <f t="shared" si="70"/>
        <v>2039</v>
      </c>
      <c r="R86" s="153">
        <f t="shared" si="70"/>
        <v>2040</v>
      </c>
      <c r="S86" s="153">
        <f t="shared" si="70"/>
        <v>2041</v>
      </c>
      <c r="T86" s="153">
        <f t="shared" si="70"/>
        <v>2042</v>
      </c>
      <c r="U86" s="153">
        <f t="shared" si="70"/>
        <v>2043</v>
      </c>
      <c r="V86" s="153">
        <f t="shared" si="70"/>
        <v>2044</v>
      </c>
      <c r="W86" s="153">
        <f t="shared" si="70"/>
        <v>2045</v>
      </c>
      <c r="X86" s="153">
        <f t="shared" si="70"/>
        <v>2046</v>
      </c>
      <c r="Y86" s="153">
        <f t="shared" si="70"/>
        <v>2047</v>
      </c>
      <c r="Z86" s="153">
        <f t="shared" si="70"/>
        <v>2048</v>
      </c>
      <c r="AA86" s="153">
        <f t="shared" si="70"/>
        <v>2049</v>
      </c>
      <c r="AB86" s="153">
        <f t="shared" si="70"/>
        <v>2050</v>
      </c>
      <c r="AC86" s="153">
        <f t="shared" si="70"/>
        <v>2051</v>
      </c>
      <c r="AD86" s="153">
        <f t="shared" si="70"/>
        <v>2052</v>
      </c>
      <c r="AE86" s="153">
        <f t="shared" si="70"/>
        <v>2053</v>
      </c>
      <c r="AF86" s="153">
        <f t="shared" si="70"/>
        <v>2054</v>
      </c>
      <c r="AG86" s="153">
        <f t="shared" si="70"/>
        <v>2055</v>
      </c>
      <c r="AH86" s="153">
        <f t="shared" si="70"/>
        <v>2056</v>
      </c>
      <c r="AI86" s="153">
        <f t="shared" si="70"/>
        <v>2057</v>
      </c>
      <c r="AJ86" s="153">
        <f t="shared" si="70"/>
        <v>2058</v>
      </c>
      <c r="AK86" s="153">
        <f t="shared" si="70"/>
        <v>2059</v>
      </c>
      <c r="AL86" s="99" t="s">
        <v>78</v>
      </c>
      <c r="AM86" s="562" t="s">
        <v>79</v>
      </c>
    </row>
    <row r="87" spans="1:39" ht="15" thickTop="1" x14ac:dyDescent="0.3">
      <c r="A87" s="3">
        <f t="shared" ref="A87:D108" si="71">IF(A45="","",A45)</f>
        <v>1</v>
      </c>
      <c r="B87" s="44" t="str">
        <f t="shared" si="71"/>
        <v>Trakční energie a palivo</v>
      </c>
      <c r="C87" s="62">
        <f t="shared" si="71"/>
        <v>1.1000000000000001</v>
      </c>
      <c r="D87" s="63" t="str">
        <f t="shared" si="71"/>
        <v>Elektrická energie</v>
      </c>
      <c r="E87" s="104">
        <f>IFERROR('Model výchozí (MV)'!E87*('MV Index'!I3/'MV Index'!$E3)*'Model výchozí (MV)'!$AP87,0)+IFERROR('Model opční 1 (ME)'!E87*('ME Index'!I3/'ME Index'!$E3)*'Model opční 1 (ME)'!$AP87,0)+IFERROR('Model opční 2 (MF)'!E87*('MF Index'!I3/'MF Index'!$E3)*'Model opční 2 (MF)'!$AP87,0)+Doplněk!E87*Doplněk!$AN87</f>
        <v>0</v>
      </c>
      <c r="F87" s="104">
        <f>IFERROR('Model výchozí (MV)'!F87*('MV Index'!J3/'MV Index'!$E3)*'Model výchozí (MV)'!$AP87,0)+IFERROR('Model opční 1 (ME)'!F87*('ME Index'!J3/'ME Index'!$E3)*'Model opční 1 (ME)'!$AP87,0)+IFERROR('Model opční 2 (MF)'!F87*('MF Index'!J3/'MF Index'!$E3)*'Model opční 2 (MF)'!$AP87,0)+Doplněk!F87*Doplněk!$AN87</f>
        <v>0</v>
      </c>
      <c r="G87" s="104">
        <f>IFERROR('Model výchozí (MV)'!G87*('MV Index'!K3/'MV Index'!$E3)*'Model výchozí (MV)'!$AP87,0)+IFERROR('Model opční 1 (ME)'!G87*('ME Index'!K3/'ME Index'!$E3)*'Model opční 1 (ME)'!$AP87,0)+IFERROR('Model opční 2 (MF)'!G87*('MF Index'!K3/'MF Index'!$E3)*'Model opční 2 (MF)'!$AP87,0)+Doplněk!G87*Doplněk!$AN87</f>
        <v>0</v>
      </c>
      <c r="H87" s="104">
        <f>IFERROR('Model výchozí (MV)'!H87*('MV Index'!L3/'MV Index'!$E3)*'Model výchozí (MV)'!$AP87,0)+IFERROR('Model opční 1 (ME)'!H87*('ME Index'!L3/'ME Index'!$E3)*'Model opční 1 (ME)'!$AP87,0)+IFERROR('Model opční 2 (MF)'!H87*('MF Index'!L3/'MF Index'!$E3)*'Model opční 2 (MF)'!$AP87,0)+Doplněk!H87*Doplněk!$AN87</f>
        <v>0</v>
      </c>
      <c r="I87" s="104">
        <f>IFERROR('Model výchozí (MV)'!I87*('MV Index'!M3/'MV Index'!$E3)*'Model výchozí (MV)'!$AP87,0)+IFERROR('Model opční 1 (ME)'!I87*('ME Index'!M3/'ME Index'!$E3)*'Model opční 1 (ME)'!$AP87,0)+IFERROR('Model opční 2 (MF)'!I87*('MF Index'!M3/'MF Index'!$E3)*'Model opční 2 (MF)'!$AP87,0)+Doplněk!I87*Doplněk!$AN87</f>
        <v>0</v>
      </c>
      <c r="J87" s="104">
        <f>IFERROR('Model výchozí (MV)'!J87*('MV Index'!N3/'MV Index'!$E3)*'Model výchozí (MV)'!$AP87,0)+IFERROR('Model opční 1 (ME)'!J87*('ME Index'!N3/'ME Index'!$E3)*'Model opční 1 (ME)'!$AP87,0)+IFERROR('Model opční 2 (MF)'!J87*('MF Index'!N3/'MF Index'!$E3)*'Model opční 2 (MF)'!$AP87,0)+Doplněk!J87*Doplněk!$AN87</f>
        <v>0</v>
      </c>
      <c r="K87" s="104">
        <f>IFERROR('Model výchozí (MV)'!K87*('MV Index'!O3/'MV Index'!$E3)*'Model výchozí (MV)'!$AP87,0)+IFERROR('Model opční 1 (ME)'!K87*('ME Index'!O3/'ME Index'!$E3)*'Model opční 1 (ME)'!$AP87,0)+IFERROR('Model opční 2 (MF)'!K87*('MF Index'!O3/'MF Index'!$E3)*'Model opční 2 (MF)'!$AP87,0)+Doplněk!K87*Doplněk!$AN87</f>
        <v>0</v>
      </c>
      <c r="L87" s="104">
        <f>IFERROR('Model výchozí (MV)'!L87*('MV Index'!P3/'MV Index'!$E3)*'Model výchozí (MV)'!$AP87,0)+IFERROR('Model opční 1 (ME)'!L87*('ME Index'!P3/'ME Index'!$E3)*'Model opční 1 (ME)'!$AP87,0)+IFERROR('Model opční 2 (MF)'!L87*('MF Index'!P3/'MF Index'!$E3)*'Model opční 2 (MF)'!$AP87,0)+Doplněk!L87*Doplněk!$AN87</f>
        <v>0</v>
      </c>
      <c r="M87" s="104">
        <f>IFERROR('Model výchozí (MV)'!M87*('MV Index'!Q3/'MV Index'!$E3)*'Model výchozí (MV)'!$AP87,0)+IFERROR('Model opční 1 (ME)'!M87*('ME Index'!Q3/'ME Index'!$E3)*'Model opční 1 (ME)'!$AP87,0)+IFERROR('Model opční 2 (MF)'!M87*('MF Index'!Q3/'MF Index'!$E3)*'Model opční 2 (MF)'!$AP87,0)+Doplněk!M87*Doplněk!$AN87</f>
        <v>0</v>
      </c>
      <c r="N87" s="104">
        <f>IFERROR('Model výchozí (MV)'!N87*('MV Index'!R3/'MV Index'!$E3)*'Model výchozí (MV)'!$AP87,0)+IFERROR('Model opční 1 (ME)'!N87*('ME Index'!R3/'ME Index'!$E3)*'Model opční 1 (ME)'!$AP87,0)+IFERROR('Model opční 2 (MF)'!N87*('MF Index'!R3/'MF Index'!$E3)*'Model opční 2 (MF)'!$AP87,0)+Doplněk!N87*Doplněk!$AN87</f>
        <v>0</v>
      </c>
      <c r="O87" s="104">
        <f>IFERROR('Model výchozí (MV)'!O87*('MV Index'!S3/'MV Index'!$E3)*'Model výchozí (MV)'!$AP87,0)+IFERROR('Model opční 1 (ME)'!O87*('ME Index'!S3/'ME Index'!$E3)*'Model opční 1 (ME)'!$AP87,0)+IFERROR('Model opční 2 (MF)'!O87*('MF Index'!S3/'MF Index'!$E3)*'Model opční 2 (MF)'!$AP87,0)+Doplněk!O87*Doplněk!$AN87</f>
        <v>0</v>
      </c>
      <c r="P87" s="104">
        <f>IFERROR('Model výchozí (MV)'!P87*('MV Index'!T3/'MV Index'!$E3)*'Model výchozí (MV)'!$AP87,0)+IFERROR('Model opční 1 (ME)'!P87*('ME Index'!T3/'ME Index'!$E3)*'Model opční 1 (ME)'!$AP87,0)+IFERROR('Model opční 2 (MF)'!P87*('MF Index'!T3/'MF Index'!$E3)*'Model opční 2 (MF)'!$AP87,0)+Doplněk!P87*Doplněk!$AN87</f>
        <v>0</v>
      </c>
      <c r="Q87" s="104">
        <f>IFERROR('Model výchozí (MV)'!Q87*('MV Index'!U3/'MV Index'!$E3)*'Model výchozí (MV)'!$AP87,0)+IFERROR('Model opční 1 (ME)'!Q87*('ME Index'!U3/'ME Index'!$E3)*'Model opční 1 (ME)'!$AP87,0)+IFERROR('Model opční 2 (MF)'!Q87*('MF Index'!U3/'MF Index'!$E3)*'Model opční 2 (MF)'!$AP87,0)+Doplněk!Q87*Doplněk!$AN87</f>
        <v>0</v>
      </c>
      <c r="R87" s="104">
        <f>IFERROR('Model výchozí (MV)'!R87*('MV Index'!V3/'MV Index'!$E3)*'Model výchozí (MV)'!$AP87,0)+IFERROR('Model opční 1 (ME)'!R87*('ME Index'!V3/'ME Index'!$E3)*'Model opční 1 (ME)'!$AP87,0)+IFERROR('Model opční 2 (MF)'!R87*('MF Index'!V3/'MF Index'!$E3)*'Model opční 2 (MF)'!$AP87,0)+Doplněk!R87*Doplněk!$AN87</f>
        <v>0</v>
      </c>
      <c r="S87" s="104">
        <f>IFERROR('Model výchozí (MV)'!S87*('MV Index'!W3/'MV Index'!$E3)*'Model výchozí (MV)'!$AP87,0)+IFERROR('Model opční 1 (ME)'!S87*('ME Index'!W3/'ME Index'!$E3)*'Model opční 1 (ME)'!$AP87,0)+IFERROR('Model opční 2 (MF)'!S87*('MF Index'!W3/'MF Index'!$E3)*'Model opční 2 (MF)'!$AP87,0)+Doplněk!S87*Doplněk!$AN87</f>
        <v>0</v>
      </c>
      <c r="T87" s="104">
        <f>IFERROR('Model výchozí (MV)'!T87*('MV Index'!X3/'MV Index'!$E3)*'Model výchozí (MV)'!$AP87,0)+IFERROR('Model opční 1 (ME)'!T87*('ME Index'!X3/'ME Index'!$E3)*'Model opční 1 (ME)'!$AP87,0)+IFERROR('Model opční 2 (MF)'!T87*('MF Index'!X3/'MF Index'!$E3)*'Model opční 2 (MF)'!$AP87,0)+Doplněk!T87*Doplněk!$AN87</f>
        <v>0</v>
      </c>
      <c r="U87" s="104">
        <f>IFERROR('Model výchozí (MV)'!U87*('MV Index'!Y3/'MV Index'!$E3)*'Model výchozí (MV)'!$AP87,0)+IFERROR('Model opční 1 (ME)'!U87*('ME Index'!Y3/'ME Index'!$E3)*'Model opční 1 (ME)'!$AP87,0)+IFERROR('Model opční 2 (MF)'!U87*('MF Index'!Y3/'MF Index'!$E3)*'Model opční 2 (MF)'!$AP87,0)+Doplněk!U87*Doplněk!$AN87</f>
        <v>0</v>
      </c>
      <c r="V87" s="104">
        <f>IFERROR('Model výchozí (MV)'!V87*('MV Index'!Z3/'MV Index'!$E3)*'Model výchozí (MV)'!$AP87,0)+IFERROR('Model opční 1 (ME)'!V87*('ME Index'!Z3/'ME Index'!$E3)*'Model opční 1 (ME)'!$AP87,0)+IFERROR('Model opční 2 (MF)'!V87*('MF Index'!Z3/'MF Index'!$E3)*'Model opční 2 (MF)'!$AP87,0)+Doplněk!V87*Doplněk!$AN87</f>
        <v>0</v>
      </c>
      <c r="W87" s="104">
        <f>IFERROR('Model výchozí (MV)'!W87*('MV Index'!AA3/'MV Index'!$E3)*'Model výchozí (MV)'!$AP87,0)+IFERROR('Model opční 1 (ME)'!W87*('ME Index'!AA3/'ME Index'!$E3)*'Model opční 1 (ME)'!$AP87,0)+IFERROR('Model opční 2 (MF)'!W87*('MF Index'!AA3/'MF Index'!$E3)*'Model opční 2 (MF)'!$AP87,0)+Doplněk!W87*Doplněk!$AN87</f>
        <v>0</v>
      </c>
      <c r="X87" s="104">
        <f>IFERROR('Model výchozí (MV)'!X87*('MV Index'!AB3/'MV Index'!$E3)*'Model výchozí (MV)'!$AP87,0)+IFERROR('Model opční 1 (ME)'!X87*('ME Index'!AB3/'ME Index'!$E3)*'Model opční 1 (ME)'!$AP87,0)+IFERROR('Model opční 2 (MF)'!X87*('MF Index'!AB3/'MF Index'!$E3)*'Model opční 2 (MF)'!$AP87,0)+Doplněk!X87*Doplněk!$AN87</f>
        <v>0</v>
      </c>
      <c r="Y87" s="104">
        <f>IFERROR('Model výchozí (MV)'!Y87*('MV Index'!AC3/'MV Index'!$E3)*'Model výchozí (MV)'!$AP87,0)+IFERROR('Model opční 1 (ME)'!Y87*('ME Index'!AC3/'ME Index'!$E3)*'Model opční 1 (ME)'!$AP87,0)+IFERROR('Model opční 2 (MF)'!Y87*('MF Index'!AC3/'MF Index'!$E3)*'Model opční 2 (MF)'!$AP87,0)+Doplněk!Y87*Doplněk!$AN87</f>
        <v>0</v>
      </c>
      <c r="Z87" s="104">
        <f>IFERROR('Model výchozí (MV)'!Z87*('MV Index'!AD3/'MV Index'!$E3)*'Model výchozí (MV)'!$AP87,0)+IFERROR('Model opční 1 (ME)'!Z87*('ME Index'!AD3/'ME Index'!$E3)*'Model opční 1 (ME)'!$AP87,0)+IFERROR('Model opční 2 (MF)'!Z87*('MF Index'!AD3/'MF Index'!$E3)*'Model opční 2 (MF)'!$AP87,0)+Doplněk!Z87*Doplněk!$AN87</f>
        <v>0</v>
      </c>
      <c r="AA87" s="104">
        <f>IFERROR('Model výchozí (MV)'!AA87*('MV Index'!AE3/'MV Index'!$E3)*'Model výchozí (MV)'!$AP87,0)+IFERROR('Model opční 1 (ME)'!AA87*('ME Index'!AE3/'ME Index'!$E3)*'Model opční 1 (ME)'!$AP87,0)+IFERROR('Model opční 2 (MF)'!AA87*('MF Index'!AE3/'MF Index'!$E3)*'Model opční 2 (MF)'!$AP87,0)+Doplněk!AA87*Doplněk!$AN87</f>
        <v>0</v>
      </c>
      <c r="AB87" s="104">
        <f>IFERROR('Model výchozí (MV)'!AB87*('MV Index'!AF3/'MV Index'!$E3)*'Model výchozí (MV)'!$AP87,0)+IFERROR('Model opční 1 (ME)'!AB87*('ME Index'!AF3/'ME Index'!$E3)*'Model opční 1 (ME)'!$AP87,0)+IFERROR('Model opční 2 (MF)'!AB87*('MF Index'!AF3/'MF Index'!$E3)*'Model opční 2 (MF)'!$AP87,0)+Doplněk!AB87*Doplněk!$AN87</f>
        <v>0</v>
      </c>
      <c r="AC87" s="104">
        <f>IFERROR('Model výchozí (MV)'!AC87*('MV Index'!AG3/'MV Index'!$E3)*'Model výchozí (MV)'!$AP87,0)+IFERROR('Model opční 1 (ME)'!AC87*('ME Index'!AG3/'ME Index'!$E3)*'Model opční 1 (ME)'!$AP87,0)+IFERROR('Model opční 2 (MF)'!AC87*('MF Index'!AG3/'MF Index'!$E3)*'Model opční 2 (MF)'!$AP87,0)+Doplněk!AC87*Doplněk!$AN87</f>
        <v>0</v>
      </c>
      <c r="AD87" s="104">
        <f>IFERROR('Model výchozí (MV)'!AD87*('MV Index'!AH3/'MV Index'!$E3)*'Model výchozí (MV)'!$AP87,0)+IFERROR('Model opční 1 (ME)'!AD87*('ME Index'!AH3/'ME Index'!$E3)*'Model opční 1 (ME)'!$AP87,0)+IFERROR('Model opční 2 (MF)'!AD87*('MF Index'!AH3/'MF Index'!$E3)*'Model opční 2 (MF)'!$AP87,0)+Doplněk!AD87*Doplněk!$AN87</f>
        <v>0</v>
      </c>
      <c r="AE87" s="104">
        <f>IFERROR('Model výchozí (MV)'!AE87*('MV Index'!AI3/'MV Index'!$E3)*'Model výchozí (MV)'!$AP87,0)+IFERROR('Model opční 1 (ME)'!AE87*('ME Index'!AI3/'ME Index'!$E3)*'Model opční 1 (ME)'!$AP87,0)+IFERROR('Model opční 2 (MF)'!AE87*('MF Index'!AI3/'MF Index'!$E3)*'Model opční 2 (MF)'!$AP87,0)+Doplněk!AE87*Doplněk!$AN87</f>
        <v>0</v>
      </c>
      <c r="AF87" s="104">
        <f>IFERROR('Model výchozí (MV)'!AF87*('MV Index'!AJ3/'MV Index'!$E3)*'Model výchozí (MV)'!$AP87,0)+IFERROR('Model opční 1 (ME)'!AF87*('ME Index'!AJ3/'ME Index'!$E3)*'Model opční 1 (ME)'!$AP87,0)+IFERROR('Model opční 2 (MF)'!AF87*('MF Index'!AJ3/'MF Index'!$E3)*'Model opční 2 (MF)'!$AP87,0)+Doplněk!AF87*Doplněk!$AN87</f>
        <v>0</v>
      </c>
      <c r="AG87" s="104">
        <f>IFERROR('Model výchozí (MV)'!AG87*('MV Index'!AK3/'MV Index'!$E3)*'Model výchozí (MV)'!$AP87,0)+IFERROR('Model opční 1 (ME)'!AG87*('ME Index'!AK3/'ME Index'!$E3)*'Model opční 1 (ME)'!$AP87,0)+IFERROR('Model opční 2 (MF)'!AG87*('MF Index'!AK3/'MF Index'!$E3)*'Model opční 2 (MF)'!$AP87,0)+Doplněk!AG87*Doplněk!$AN87</f>
        <v>0</v>
      </c>
      <c r="AH87" s="104">
        <f>IFERROR('Model výchozí (MV)'!AH87*('MV Index'!AL3/'MV Index'!$E3)*'Model výchozí (MV)'!$AP87,0)+IFERROR('Model opční 1 (ME)'!AH87*('ME Index'!AL3/'ME Index'!$E3)*'Model opční 1 (ME)'!$AP87,0)+IFERROR('Model opční 2 (MF)'!AH87*('MF Index'!AL3/'MF Index'!$E3)*'Model opční 2 (MF)'!$AP87,0)+Doplněk!AH87*Doplněk!$AN87</f>
        <v>0</v>
      </c>
      <c r="AI87" s="104">
        <f>IFERROR('Model výchozí (MV)'!AI87*('MV Index'!AM3/'MV Index'!$E3)*'Model výchozí (MV)'!$AP87,0)+IFERROR('Model opční 1 (ME)'!AI87*('ME Index'!AM3/'ME Index'!$E3)*'Model opční 1 (ME)'!$AP87,0)+IFERROR('Model opční 2 (MF)'!AI87*('MF Index'!AM3/'MF Index'!$E3)*'Model opční 2 (MF)'!$AP87,0)+Doplněk!AI87*Doplněk!$AN87</f>
        <v>0</v>
      </c>
      <c r="AJ87" s="104">
        <f>IFERROR('Model výchozí (MV)'!AJ87*('MV Index'!AN3/'MV Index'!$E3)*'Model výchozí (MV)'!$AP87,0)+IFERROR('Model opční 1 (ME)'!AJ87*('ME Index'!AN3/'ME Index'!$E3)*'Model opční 1 (ME)'!$AP87,0)+IFERROR('Model opční 2 (MF)'!AJ87*('MF Index'!AN3/'MF Index'!$E3)*'Model opční 2 (MF)'!$AP87,0)+Doplněk!AJ87*Doplněk!$AN87</f>
        <v>0</v>
      </c>
      <c r="AK87" s="104">
        <f>IFERROR('Model výchozí (MV)'!AK87*('MV Index'!AO3/'MV Index'!$E3)*'Model výchozí (MV)'!$AP87,0)+IFERROR('Model opční 1 (ME)'!AK87*('ME Index'!AO3/'ME Index'!$E3)*'Model opční 1 (ME)'!$AP87,0)+IFERROR('Model opční 2 (MF)'!AK87*('MF Index'!AO3/'MF Index'!$E3)*'Model opční 2 (MF)'!$AP87,0)+Doplněk!AK87*Doplněk!$AN87</f>
        <v>0</v>
      </c>
      <c r="AL87" s="20">
        <f>SUM(E87:AK87)</f>
        <v>0</v>
      </c>
      <c r="AM87" s="566">
        <f t="shared" ref="AM87:AM112" si="72">IFERROR(SUMPRODUCT(E87:AK87,E$121:AK$121)/SUM(E$121:AK$121),0)</f>
        <v>0</v>
      </c>
    </row>
    <row r="88" spans="1:39" x14ac:dyDescent="0.3">
      <c r="A88" s="4" t="str">
        <f t="shared" si="71"/>
        <v/>
      </c>
      <c r="B88" s="45" t="str">
        <f t="shared" si="71"/>
        <v/>
      </c>
      <c r="C88" s="64">
        <f t="shared" si="71"/>
        <v>1.2</v>
      </c>
      <c r="D88" s="65" t="str">
        <f t="shared" si="71"/>
        <v>Motorová nafta</v>
      </c>
      <c r="E88" s="104">
        <f>IFERROR('Model výchozí (MV)'!E88*('MV Index'!I4/'MV Index'!$E4)*'Model výchozí (MV)'!$AP88,0)+IFERROR('Model opční 1 (ME)'!E88*('ME Index'!I4/'ME Index'!$E4)*'Model opční 1 (ME)'!$AP88,0)+IFERROR('Model opční 2 (MF)'!E88*('MF Index'!I4/'MF Index'!$E4)*'Model opční 2 (MF)'!$AP88,0)+Doplněk!E88*Doplněk!$AN88</f>
        <v>0</v>
      </c>
      <c r="F88" s="104">
        <f>IFERROR('Model výchozí (MV)'!F88*('MV Index'!J4/'MV Index'!$E4)*'Model výchozí (MV)'!$AP88,0)+IFERROR('Model opční 1 (ME)'!F88*('ME Index'!J4/'ME Index'!$E4)*'Model opční 1 (ME)'!$AP88,0)+IFERROR('Model opční 2 (MF)'!F88*('MF Index'!J4/'MF Index'!$E4)*'Model opční 2 (MF)'!$AP88,0)+Doplněk!F88*Doplněk!$AN88</f>
        <v>0</v>
      </c>
      <c r="G88" s="104">
        <f>IFERROR('Model výchozí (MV)'!G88*('MV Index'!K4/'MV Index'!$E4)*'Model výchozí (MV)'!$AP88,0)+IFERROR('Model opční 1 (ME)'!G88*('ME Index'!K4/'ME Index'!$E4)*'Model opční 1 (ME)'!$AP88,0)+IFERROR('Model opční 2 (MF)'!G88*('MF Index'!K4/'MF Index'!$E4)*'Model opční 2 (MF)'!$AP88,0)+Doplněk!G88*Doplněk!$AN88</f>
        <v>0</v>
      </c>
      <c r="H88" s="104">
        <f>IFERROR('Model výchozí (MV)'!H88*('MV Index'!L4/'MV Index'!$E4)*'Model výchozí (MV)'!$AP88,0)+IFERROR('Model opční 1 (ME)'!H88*('ME Index'!L4/'ME Index'!$E4)*'Model opční 1 (ME)'!$AP88,0)+IFERROR('Model opční 2 (MF)'!H88*('MF Index'!L4/'MF Index'!$E4)*'Model opční 2 (MF)'!$AP88,0)+Doplněk!H88*Doplněk!$AN88</f>
        <v>0</v>
      </c>
      <c r="I88" s="104">
        <f>IFERROR('Model výchozí (MV)'!I88*('MV Index'!M4/'MV Index'!$E4)*'Model výchozí (MV)'!$AP88,0)+IFERROR('Model opční 1 (ME)'!I88*('ME Index'!M4/'ME Index'!$E4)*'Model opční 1 (ME)'!$AP88,0)+IFERROR('Model opční 2 (MF)'!I88*('MF Index'!M4/'MF Index'!$E4)*'Model opční 2 (MF)'!$AP88,0)+Doplněk!I88*Doplněk!$AN88</f>
        <v>0</v>
      </c>
      <c r="J88" s="104">
        <f>IFERROR('Model výchozí (MV)'!J88*('MV Index'!N4/'MV Index'!$E4)*'Model výchozí (MV)'!$AP88,0)+IFERROR('Model opční 1 (ME)'!J88*('ME Index'!N4/'ME Index'!$E4)*'Model opční 1 (ME)'!$AP88,0)+IFERROR('Model opční 2 (MF)'!J88*('MF Index'!N4/'MF Index'!$E4)*'Model opční 2 (MF)'!$AP88,0)+Doplněk!J88*Doplněk!$AN88</f>
        <v>0</v>
      </c>
      <c r="K88" s="104">
        <f>IFERROR('Model výchozí (MV)'!K88*('MV Index'!O4/'MV Index'!$E4)*'Model výchozí (MV)'!$AP88,0)+IFERROR('Model opční 1 (ME)'!K88*('ME Index'!O4/'ME Index'!$E4)*'Model opční 1 (ME)'!$AP88,0)+IFERROR('Model opční 2 (MF)'!K88*('MF Index'!O4/'MF Index'!$E4)*'Model opční 2 (MF)'!$AP88,0)+Doplněk!K88*Doplněk!$AN88</f>
        <v>0</v>
      </c>
      <c r="L88" s="104">
        <f>IFERROR('Model výchozí (MV)'!L88*('MV Index'!P4/'MV Index'!$E4)*'Model výchozí (MV)'!$AP88,0)+IFERROR('Model opční 1 (ME)'!L88*('ME Index'!P4/'ME Index'!$E4)*'Model opční 1 (ME)'!$AP88,0)+IFERROR('Model opční 2 (MF)'!L88*('MF Index'!P4/'MF Index'!$E4)*'Model opční 2 (MF)'!$AP88,0)+Doplněk!L88*Doplněk!$AN88</f>
        <v>0</v>
      </c>
      <c r="M88" s="104">
        <f>IFERROR('Model výchozí (MV)'!M88*('MV Index'!Q4/'MV Index'!$E4)*'Model výchozí (MV)'!$AP88,0)+IFERROR('Model opční 1 (ME)'!M88*('ME Index'!Q4/'ME Index'!$E4)*'Model opční 1 (ME)'!$AP88,0)+IFERROR('Model opční 2 (MF)'!M88*('MF Index'!Q4/'MF Index'!$E4)*'Model opční 2 (MF)'!$AP88,0)+Doplněk!M88*Doplněk!$AN88</f>
        <v>0</v>
      </c>
      <c r="N88" s="104">
        <f>IFERROR('Model výchozí (MV)'!N88*('MV Index'!R4/'MV Index'!$E4)*'Model výchozí (MV)'!$AP88,0)+IFERROR('Model opční 1 (ME)'!N88*('ME Index'!R4/'ME Index'!$E4)*'Model opční 1 (ME)'!$AP88,0)+IFERROR('Model opční 2 (MF)'!N88*('MF Index'!R4/'MF Index'!$E4)*'Model opční 2 (MF)'!$AP88,0)+Doplněk!N88*Doplněk!$AN88</f>
        <v>0</v>
      </c>
      <c r="O88" s="104">
        <f>IFERROR('Model výchozí (MV)'!O88*('MV Index'!S4/'MV Index'!$E4)*'Model výchozí (MV)'!$AP88,0)+IFERROR('Model opční 1 (ME)'!O88*('ME Index'!S4/'ME Index'!$E4)*'Model opční 1 (ME)'!$AP88,0)+IFERROR('Model opční 2 (MF)'!O88*('MF Index'!S4/'MF Index'!$E4)*'Model opční 2 (MF)'!$AP88,0)+Doplněk!O88*Doplněk!$AN88</f>
        <v>0</v>
      </c>
      <c r="P88" s="104">
        <f>IFERROR('Model výchozí (MV)'!P88*('MV Index'!T4/'MV Index'!$E4)*'Model výchozí (MV)'!$AP88,0)+IFERROR('Model opční 1 (ME)'!P88*('ME Index'!T4/'ME Index'!$E4)*'Model opční 1 (ME)'!$AP88,0)+IFERROR('Model opční 2 (MF)'!P88*('MF Index'!T4/'MF Index'!$E4)*'Model opční 2 (MF)'!$AP88,0)+Doplněk!P88*Doplněk!$AN88</f>
        <v>0</v>
      </c>
      <c r="Q88" s="104">
        <f>IFERROR('Model výchozí (MV)'!Q88*('MV Index'!U4/'MV Index'!$E4)*'Model výchozí (MV)'!$AP88,0)+IFERROR('Model opční 1 (ME)'!Q88*('ME Index'!U4/'ME Index'!$E4)*'Model opční 1 (ME)'!$AP88,0)+IFERROR('Model opční 2 (MF)'!Q88*('MF Index'!U4/'MF Index'!$E4)*'Model opční 2 (MF)'!$AP88,0)+Doplněk!Q88*Doplněk!$AN88</f>
        <v>0</v>
      </c>
      <c r="R88" s="104">
        <f>IFERROR('Model výchozí (MV)'!R88*('MV Index'!V4/'MV Index'!$E4)*'Model výchozí (MV)'!$AP88,0)+IFERROR('Model opční 1 (ME)'!R88*('ME Index'!V4/'ME Index'!$E4)*'Model opční 1 (ME)'!$AP88,0)+IFERROR('Model opční 2 (MF)'!R88*('MF Index'!V4/'MF Index'!$E4)*'Model opční 2 (MF)'!$AP88,0)+Doplněk!R88*Doplněk!$AN88</f>
        <v>0</v>
      </c>
      <c r="S88" s="104">
        <f>IFERROR('Model výchozí (MV)'!S88*('MV Index'!W4/'MV Index'!$E4)*'Model výchozí (MV)'!$AP88,0)+IFERROR('Model opční 1 (ME)'!S88*('ME Index'!W4/'ME Index'!$E4)*'Model opční 1 (ME)'!$AP88,0)+IFERROR('Model opční 2 (MF)'!S88*('MF Index'!W4/'MF Index'!$E4)*'Model opční 2 (MF)'!$AP88,0)+Doplněk!S88*Doplněk!$AN88</f>
        <v>0</v>
      </c>
      <c r="T88" s="104">
        <f>IFERROR('Model výchozí (MV)'!T88*('MV Index'!X4/'MV Index'!$E4)*'Model výchozí (MV)'!$AP88,0)+IFERROR('Model opční 1 (ME)'!T88*('ME Index'!X4/'ME Index'!$E4)*'Model opční 1 (ME)'!$AP88,0)+IFERROR('Model opční 2 (MF)'!T88*('MF Index'!X4/'MF Index'!$E4)*'Model opční 2 (MF)'!$AP88,0)+Doplněk!T88*Doplněk!$AN88</f>
        <v>0</v>
      </c>
      <c r="U88" s="104">
        <f>IFERROR('Model výchozí (MV)'!U88*('MV Index'!Y4/'MV Index'!$E4)*'Model výchozí (MV)'!$AP88,0)+IFERROR('Model opční 1 (ME)'!U88*('ME Index'!Y4/'ME Index'!$E4)*'Model opční 1 (ME)'!$AP88,0)+IFERROR('Model opční 2 (MF)'!U88*('MF Index'!Y4/'MF Index'!$E4)*'Model opční 2 (MF)'!$AP88,0)+Doplněk!U88*Doplněk!$AN88</f>
        <v>0</v>
      </c>
      <c r="V88" s="104">
        <f>IFERROR('Model výchozí (MV)'!V88*('MV Index'!Z4/'MV Index'!$E4)*'Model výchozí (MV)'!$AP88,0)+IFERROR('Model opční 1 (ME)'!V88*('ME Index'!Z4/'ME Index'!$E4)*'Model opční 1 (ME)'!$AP88,0)+IFERROR('Model opční 2 (MF)'!V88*('MF Index'!Z4/'MF Index'!$E4)*'Model opční 2 (MF)'!$AP88,0)+Doplněk!V88*Doplněk!$AN88</f>
        <v>0</v>
      </c>
      <c r="W88" s="104">
        <f>IFERROR('Model výchozí (MV)'!W88*('MV Index'!AA4/'MV Index'!$E4)*'Model výchozí (MV)'!$AP88,0)+IFERROR('Model opční 1 (ME)'!W88*('ME Index'!AA4/'ME Index'!$E4)*'Model opční 1 (ME)'!$AP88,0)+IFERROR('Model opční 2 (MF)'!W88*('MF Index'!AA4/'MF Index'!$E4)*'Model opční 2 (MF)'!$AP88,0)+Doplněk!W88*Doplněk!$AN88</f>
        <v>0</v>
      </c>
      <c r="X88" s="104">
        <f>IFERROR('Model výchozí (MV)'!X88*('MV Index'!AB4/'MV Index'!$E4)*'Model výchozí (MV)'!$AP88,0)+IFERROR('Model opční 1 (ME)'!X88*('ME Index'!AB4/'ME Index'!$E4)*'Model opční 1 (ME)'!$AP88,0)+IFERROR('Model opční 2 (MF)'!X88*('MF Index'!AB4/'MF Index'!$E4)*'Model opční 2 (MF)'!$AP88,0)+Doplněk!X88*Doplněk!$AN88</f>
        <v>0</v>
      </c>
      <c r="Y88" s="104">
        <f>IFERROR('Model výchozí (MV)'!Y88*('MV Index'!AC4/'MV Index'!$E4)*'Model výchozí (MV)'!$AP88,0)+IFERROR('Model opční 1 (ME)'!Y88*('ME Index'!AC4/'ME Index'!$E4)*'Model opční 1 (ME)'!$AP88,0)+IFERROR('Model opční 2 (MF)'!Y88*('MF Index'!AC4/'MF Index'!$E4)*'Model opční 2 (MF)'!$AP88,0)+Doplněk!Y88*Doplněk!$AN88</f>
        <v>0</v>
      </c>
      <c r="Z88" s="104">
        <f>IFERROR('Model výchozí (MV)'!Z88*('MV Index'!AD4/'MV Index'!$E4)*'Model výchozí (MV)'!$AP88,0)+IFERROR('Model opční 1 (ME)'!Z88*('ME Index'!AD4/'ME Index'!$E4)*'Model opční 1 (ME)'!$AP88,0)+IFERROR('Model opční 2 (MF)'!Z88*('MF Index'!AD4/'MF Index'!$E4)*'Model opční 2 (MF)'!$AP88,0)+Doplněk!Z88*Doplněk!$AN88</f>
        <v>0</v>
      </c>
      <c r="AA88" s="104">
        <f>IFERROR('Model výchozí (MV)'!AA88*('MV Index'!AE4/'MV Index'!$E4)*'Model výchozí (MV)'!$AP88,0)+IFERROR('Model opční 1 (ME)'!AA88*('ME Index'!AE4/'ME Index'!$E4)*'Model opční 1 (ME)'!$AP88,0)+IFERROR('Model opční 2 (MF)'!AA88*('MF Index'!AE4/'MF Index'!$E4)*'Model opční 2 (MF)'!$AP88,0)+Doplněk!AA88*Doplněk!$AN88</f>
        <v>0</v>
      </c>
      <c r="AB88" s="104">
        <f>IFERROR('Model výchozí (MV)'!AB88*('MV Index'!AF4/'MV Index'!$E4)*'Model výchozí (MV)'!$AP88,0)+IFERROR('Model opční 1 (ME)'!AB88*('ME Index'!AF4/'ME Index'!$E4)*'Model opční 1 (ME)'!$AP88,0)+IFERROR('Model opční 2 (MF)'!AB88*('MF Index'!AF4/'MF Index'!$E4)*'Model opční 2 (MF)'!$AP88,0)+Doplněk!AB88*Doplněk!$AN88</f>
        <v>0</v>
      </c>
      <c r="AC88" s="104">
        <f>IFERROR('Model výchozí (MV)'!AC88*('MV Index'!AG4/'MV Index'!$E4)*'Model výchozí (MV)'!$AP88,0)+IFERROR('Model opční 1 (ME)'!AC88*('ME Index'!AG4/'ME Index'!$E4)*'Model opční 1 (ME)'!$AP88,0)+IFERROR('Model opční 2 (MF)'!AC88*('MF Index'!AG4/'MF Index'!$E4)*'Model opční 2 (MF)'!$AP88,0)+Doplněk!AC88*Doplněk!$AN88</f>
        <v>0</v>
      </c>
      <c r="AD88" s="104">
        <f>IFERROR('Model výchozí (MV)'!AD88*('MV Index'!AH4/'MV Index'!$E4)*'Model výchozí (MV)'!$AP88,0)+IFERROR('Model opční 1 (ME)'!AD88*('ME Index'!AH4/'ME Index'!$E4)*'Model opční 1 (ME)'!$AP88,0)+IFERROR('Model opční 2 (MF)'!AD88*('MF Index'!AH4/'MF Index'!$E4)*'Model opční 2 (MF)'!$AP88,0)+Doplněk!AD88*Doplněk!$AN88</f>
        <v>0</v>
      </c>
      <c r="AE88" s="104">
        <f>IFERROR('Model výchozí (MV)'!AE88*('MV Index'!AI4/'MV Index'!$E4)*'Model výchozí (MV)'!$AP88,0)+IFERROR('Model opční 1 (ME)'!AE88*('ME Index'!AI4/'ME Index'!$E4)*'Model opční 1 (ME)'!$AP88,0)+IFERROR('Model opční 2 (MF)'!AE88*('MF Index'!AI4/'MF Index'!$E4)*'Model opční 2 (MF)'!$AP88,0)+Doplněk!AE88*Doplněk!$AN88</f>
        <v>0</v>
      </c>
      <c r="AF88" s="104">
        <f>IFERROR('Model výchozí (MV)'!AF88*('MV Index'!AJ4/'MV Index'!$E4)*'Model výchozí (MV)'!$AP88,0)+IFERROR('Model opční 1 (ME)'!AF88*('ME Index'!AJ4/'ME Index'!$E4)*'Model opční 1 (ME)'!$AP88,0)+IFERROR('Model opční 2 (MF)'!AF88*('MF Index'!AJ4/'MF Index'!$E4)*'Model opční 2 (MF)'!$AP88,0)+Doplněk!AF88*Doplněk!$AN88</f>
        <v>0</v>
      </c>
      <c r="AG88" s="104">
        <f>IFERROR('Model výchozí (MV)'!AG88*('MV Index'!AK4/'MV Index'!$E4)*'Model výchozí (MV)'!$AP88,0)+IFERROR('Model opční 1 (ME)'!AG88*('ME Index'!AK4/'ME Index'!$E4)*'Model opční 1 (ME)'!$AP88,0)+IFERROR('Model opční 2 (MF)'!AG88*('MF Index'!AK4/'MF Index'!$E4)*'Model opční 2 (MF)'!$AP88,0)+Doplněk!AG88*Doplněk!$AN88</f>
        <v>0</v>
      </c>
      <c r="AH88" s="104">
        <f>IFERROR('Model výchozí (MV)'!AH88*('MV Index'!AL4/'MV Index'!$E4)*'Model výchozí (MV)'!$AP88,0)+IFERROR('Model opční 1 (ME)'!AH88*('ME Index'!AL4/'ME Index'!$E4)*'Model opční 1 (ME)'!$AP88,0)+IFERROR('Model opční 2 (MF)'!AH88*('MF Index'!AL4/'MF Index'!$E4)*'Model opční 2 (MF)'!$AP88,0)+Doplněk!AH88*Doplněk!$AN88</f>
        <v>0</v>
      </c>
      <c r="AI88" s="104">
        <f>IFERROR('Model výchozí (MV)'!AI88*('MV Index'!AM4/'MV Index'!$E4)*'Model výchozí (MV)'!$AP88,0)+IFERROR('Model opční 1 (ME)'!AI88*('ME Index'!AM4/'ME Index'!$E4)*'Model opční 1 (ME)'!$AP88,0)+IFERROR('Model opční 2 (MF)'!AI88*('MF Index'!AM4/'MF Index'!$E4)*'Model opční 2 (MF)'!$AP88,0)+Doplněk!AI88*Doplněk!$AN88</f>
        <v>0</v>
      </c>
      <c r="AJ88" s="104">
        <f>IFERROR('Model výchozí (MV)'!AJ88*('MV Index'!AN4/'MV Index'!$E4)*'Model výchozí (MV)'!$AP88,0)+IFERROR('Model opční 1 (ME)'!AJ88*('ME Index'!AN4/'ME Index'!$E4)*'Model opční 1 (ME)'!$AP88,0)+IFERROR('Model opční 2 (MF)'!AJ88*('MF Index'!AN4/'MF Index'!$E4)*'Model opční 2 (MF)'!$AP88,0)+Doplněk!AJ88*Doplněk!$AN88</f>
        <v>0</v>
      </c>
      <c r="AK88" s="104">
        <f>IFERROR('Model výchozí (MV)'!AK88*('MV Index'!AO4/'MV Index'!$E4)*'Model výchozí (MV)'!$AP88,0)+IFERROR('Model opční 1 (ME)'!AK88*('ME Index'!AO4/'ME Index'!$E4)*'Model opční 1 (ME)'!$AP88,0)+IFERROR('Model opční 2 (MF)'!AK88*('MF Index'!AO4/'MF Index'!$E4)*'Model opční 2 (MF)'!$AP88,0)+Doplněk!AK88*Doplněk!$AN88</f>
        <v>0</v>
      </c>
      <c r="AL88" s="24">
        <f t="shared" ref="AL88:AL112" si="73">SUM(E88:AK88)</f>
        <v>0</v>
      </c>
      <c r="AM88" s="149">
        <f t="shared" si="72"/>
        <v>0</v>
      </c>
    </row>
    <row r="89" spans="1:39" x14ac:dyDescent="0.3">
      <c r="A89" s="4">
        <f t="shared" si="71"/>
        <v>2</v>
      </c>
      <c r="B89" s="45" t="str">
        <f t="shared" si="71"/>
        <v>Netrakční energie a palivo</v>
      </c>
      <c r="C89" s="64" t="str">
        <f t="shared" si="71"/>
        <v/>
      </c>
      <c r="D89" s="65" t="str">
        <f t="shared" si="71"/>
        <v/>
      </c>
      <c r="E89" s="104">
        <f>IFERROR('Model výchozí (MV)'!E89*('MV Index'!I5/'MV Index'!$E5)*'Model výchozí (MV)'!$AP89,0)+IFERROR('Model opční 1 (ME)'!E89*('ME Index'!I5/'ME Index'!$E5)*'Model opční 1 (ME)'!$AP89,0)+IFERROR('Model opční 2 (MF)'!E89*('MF Index'!I5/'MF Index'!$E5)*'Model opční 2 (MF)'!$AP89,0)+Doplněk!E89*Doplněk!$AN89</f>
        <v>0</v>
      </c>
      <c r="F89" s="104">
        <f>IFERROR('Model výchozí (MV)'!F89*('MV Index'!J5/'MV Index'!$E5)*'Model výchozí (MV)'!$AP89,0)+IFERROR('Model opční 1 (ME)'!F89*('ME Index'!J5/'ME Index'!$E5)*'Model opční 1 (ME)'!$AP89,0)+IFERROR('Model opční 2 (MF)'!F89*('MF Index'!J5/'MF Index'!$E5)*'Model opční 2 (MF)'!$AP89,0)+Doplněk!F89*Doplněk!$AN89</f>
        <v>0</v>
      </c>
      <c r="G89" s="104">
        <f>IFERROR('Model výchozí (MV)'!G89*('MV Index'!K5/'MV Index'!$E5)*'Model výchozí (MV)'!$AP89,0)+IFERROR('Model opční 1 (ME)'!G89*('ME Index'!K5/'ME Index'!$E5)*'Model opční 1 (ME)'!$AP89,0)+IFERROR('Model opční 2 (MF)'!G89*('MF Index'!K5/'MF Index'!$E5)*'Model opční 2 (MF)'!$AP89,0)+Doplněk!G89*Doplněk!$AN89</f>
        <v>0</v>
      </c>
      <c r="H89" s="104">
        <f>IFERROR('Model výchozí (MV)'!H89*('MV Index'!L5/'MV Index'!$E5)*'Model výchozí (MV)'!$AP89,0)+IFERROR('Model opční 1 (ME)'!H89*('ME Index'!L5/'ME Index'!$E5)*'Model opční 1 (ME)'!$AP89,0)+IFERROR('Model opční 2 (MF)'!H89*('MF Index'!L5/'MF Index'!$E5)*'Model opční 2 (MF)'!$AP89,0)+Doplněk!H89*Doplněk!$AN89</f>
        <v>0</v>
      </c>
      <c r="I89" s="104">
        <f>IFERROR('Model výchozí (MV)'!I89*('MV Index'!M5/'MV Index'!$E5)*'Model výchozí (MV)'!$AP89,0)+IFERROR('Model opční 1 (ME)'!I89*('ME Index'!M5/'ME Index'!$E5)*'Model opční 1 (ME)'!$AP89,0)+IFERROR('Model opční 2 (MF)'!I89*('MF Index'!M5/'MF Index'!$E5)*'Model opční 2 (MF)'!$AP89,0)+Doplněk!I89*Doplněk!$AN89</f>
        <v>0</v>
      </c>
      <c r="J89" s="104">
        <f>IFERROR('Model výchozí (MV)'!J89*('MV Index'!N5/'MV Index'!$E5)*'Model výchozí (MV)'!$AP89,0)+IFERROR('Model opční 1 (ME)'!J89*('ME Index'!N5/'ME Index'!$E5)*'Model opční 1 (ME)'!$AP89,0)+IFERROR('Model opční 2 (MF)'!J89*('MF Index'!N5/'MF Index'!$E5)*'Model opční 2 (MF)'!$AP89,0)+Doplněk!J89*Doplněk!$AN89</f>
        <v>0</v>
      </c>
      <c r="K89" s="104">
        <f>IFERROR('Model výchozí (MV)'!K89*('MV Index'!O5/'MV Index'!$E5)*'Model výchozí (MV)'!$AP89,0)+IFERROR('Model opční 1 (ME)'!K89*('ME Index'!O5/'ME Index'!$E5)*'Model opční 1 (ME)'!$AP89,0)+IFERROR('Model opční 2 (MF)'!K89*('MF Index'!O5/'MF Index'!$E5)*'Model opční 2 (MF)'!$AP89,0)+Doplněk!K89*Doplněk!$AN89</f>
        <v>0</v>
      </c>
      <c r="L89" s="104">
        <f>IFERROR('Model výchozí (MV)'!L89*('MV Index'!P5/'MV Index'!$E5)*'Model výchozí (MV)'!$AP89,0)+IFERROR('Model opční 1 (ME)'!L89*('ME Index'!P5/'ME Index'!$E5)*'Model opční 1 (ME)'!$AP89,0)+IFERROR('Model opční 2 (MF)'!L89*('MF Index'!P5/'MF Index'!$E5)*'Model opční 2 (MF)'!$AP89,0)+Doplněk!L89*Doplněk!$AN89</f>
        <v>0</v>
      </c>
      <c r="M89" s="104">
        <f>IFERROR('Model výchozí (MV)'!M89*('MV Index'!Q5/'MV Index'!$E5)*'Model výchozí (MV)'!$AP89,0)+IFERROR('Model opční 1 (ME)'!M89*('ME Index'!Q5/'ME Index'!$E5)*'Model opční 1 (ME)'!$AP89,0)+IFERROR('Model opční 2 (MF)'!M89*('MF Index'!Q5/'MF Index'!$E5)*'Model opční 2 (MF)'!$AP89,0)+Doplněk!M89*Doplněk!$AN89</f>
        <v>0</v>
      </c>
      <c r="N89" s="104">
        <f>IFERROR('Model výchozí (MV)'!N89*('MV Index'!R5/'MV Index'!$E5)*'Model výchozí (MV)'!$AP89,0)+IFERROR('Model opční 1 (ME)'!N89*('ME Index'!R5/'ME Index'!$E5)*'Model opční 1 (ME)'!$AP89,0)+IFERROR('Model opční 2 (MF)'!N89*('MF Index'!R5/'MF Index'!$E5)*'Model opční 2 (MF)'!$AP89,0)+Doplněk!N89*Doplněk!$AN89</f>
        <v>0</v>
      </c>
      <c r="O89" s="104">
        <f>IFERROR('Model výchozí (MV)'!O89*('MV Index'!S5/'MV Index'!$E5)*'Model výchozí (MV)'!$AP89,0)+IFERROR('Model opční 1 (ME)'!O89*('ME Index'!S5/'ME Index'!$E5)*'Model opční 1 (ME)'!$AP89,0)+IFERROR('Model opční 2 (MF)'!O89*('MF Index'!S5/'MF Index'!$E5)*'Model opční 2 (MF)'!$AP89,0)+Doplněk!O89*Doplněk!$AN89</f>
        <v>0</v>
      </c>
      <c r="P89" s="104">
        <f>IFERROR('Model výchozí (MV)'!P89*('MV Index'!T5/'MV Index'!$E5)*'Model výchozí (MV)'!$AP89,0)+IFERROR('Model opční 1 (ME)'!P89*('ME Index'!T5/'ME Index'!$E5)*'Model opční 1 (ME)'!$AP89,0)+IFERROR('Model opční 2 (MF)'!P89*('MF Index'!T5/'MF Index'!$E5)*'Model opční 2 (MF)'!$AP89,0)+Doplněk!P89*Doplněk!$AN89</f>
        <v>0</v>
      </c>
      <c r="Q89" s="104">
        <f>IFERROR('Model výchozí (MV)'!Q89*('MV Index'!U5/'MV Index'!$E5)*'Model výchozí (MV)'!$AP89,0)+IFERROR('Model opční 1 (ME)'!Q89*('ME Index'!U5/'ME Index'!$E5)*'Model opční 1 (ME)'!$AP89,0)+IFERROR('Model opční 2 (MF)'!Q89*('MF Index'!U5/'MF Index'!$E5)*'Model opční 2 (MF)'!$AP89,0)+Doplněk!Q89*Doplněk!$AN89</f>
        <v>0</v>
      </c>
      <c r="R89" s="104">
        <f>IFERROR('Model výchozí (MV)'!R89*('MV Index'!V5/'MV Index'!$E5)*'Model výchozí (MV)'!$AP89,0)+IFERROR('Model opční 1 (ME)'!R89*('ME Index'!V5/'ME Index'!$E5)*'Model opční 1 (ME)'!$AP89,0)+IFERROR('Model opční 2 (MF)'!R89*('MF Index'!V5/'MF Index'!$E5)*'Model opční 2 (MF)'!$AP89,0)+Doplněk!R89*Doplněk!$AN89</f>
        <v>0</v>
      </c>
      <c r="S89" s="104">
        <f>IFERROR('Model výchozí (MV)'!S89*('MV Index'!W5/'MV Index'!$E5)*'Model výchozí (MV)'!$AP89,0)+IFERROR('Model opční 1 (ME)'!S89*('ME Index'!W5/'ME Index'!$E5)*'Model opční 1 (ME)'!$AP89,0)+IFERROR('Model opční 2 (MF)'!S89*('MF Index'!W5/'MF Index'!$E5)*'Model opční 2 (MF)'!$AP89,0)+Doplněk!S89*Doplněk!$AN89</f>
        <v>0</v>
      </c>
      <c r="T89" s="104">
        <f>IFERROR('Model výchozí (MV)'!T89*('MV Index'!X5/'MV Index'!$E5)*'Model výchozí (MV)'!$AP89,0)+IFERROR('Model opční 1 (ME)'!T89*('ME Index'!X5/'ME Index'!$E5)*'Model opční 1 (ME)'!$AP89,0)+IFERROR('Model opční 2 (MF)'!T89*('MF Index'!X5/'MF Index'!$E5)*'Model opční 2 (MF)'!$AP89,0)+Doplněk!T89*Doplněk!$AN89</f>
        <v>0</v>
      </c>
      <c r="U89" s="104">
        <f>IFERROR('Model výchozí (MV)'!U89*('MV Index'!Y5/'MV Index'!$E5)*'Model výchozí (MV)'!$AP89,0)+IFERROR('Model opční 1 (ME)'!U89*('ME Index'!Y5/'ME Index'!$E5)*'Model opční 1 (ME)'!$AP89,0)+IFERROR('Model opční 2 (MF)'!U89*('MF Index'!Y5/'MF Index'!$E5)*'Model opční 2 (MF)'!$AP89,0)+Doplněk!U89*Doplněk!$AN89</f>
        <v>0</v>
      </c>
      <c r="V89" s="104">
        <f>IFERROR('Model výchozí (MV)'!V89*('MV Index'!Z5/'MV Index'!$E5)*'Model výchozí (MV)'!$AP89,0)+IFERROR('Model opční 1 (ME)'!V89*('ME Index'!Z5/'ME Index'!$E5)*'Model opční 1 (ME)'!$AP89,0)+IFERROR('Model opční 2 (MF)'!V89*('MF Index'!Z5/'MF Index'!$E5)*'Model opční 2 (MF)'!$AP89,0)+Doplněk!V89*Doplněk!$AN89</f>
        <v>0</v>
      </c>
      <c r="W89" s="104">
        <f>IFERROR('Model výchozí (MV)'!W89*('MV Index'!AA5/'MV Index'!$E5)*'Model výchozí (MV)'!$AP89,0)+IFERROR('Model opční 1 (ME)'!W89*('ME Index'!AA5/'ME Index'!$E5)*'Model opční 1 (ME)'!$AP89,0)+IFERROR('Model opční 2 (MF)'!W89*('MF Index'!AA5/'MF Index'!$E5)*'Model opční 2 (MF)'!$AP89,0)+Doplněk!W89*Doplněk!$AN89</f>
        <v>0</v>
      </c>
      <c r="X89" s="104">
        <f>IFERROR('Model výchozí (MV)'!X89*('MV Index'!AB5/'MV Index'!$E5)*'Model výchozí (MV)'!$AP89,0)+IFERROR('Model opční 1 (ME)'!X89*('ME Index'!AB5/'ME Index'!$E5)*'Model opční 1 (ME)'!$AP89,0)+IFERROR('Model opční 2 (MF)'!X89*('MF Index'!AB5/'MF Index'!$E5)*'Model opční 2 (MF)'!$AP89,0)+Doplněk!X89*Doplněk!$AN89</f>
        <v>0</v>
      </c>
      <c r="Y89" s="104">
        <f>IFERROR('Model výchozí (MV)'!Y89*('MV Index'!AC5/'MV Index'!$E5)*'Model výchozí (MV)'!$AP89,0)+IFERROR('Model opční 1 (ME)'!Y89*('ME Index'!AC5/'ME Index'!$E5)*'Model opční 1 (ME)'!$AP89,0)+IFERROR('Model opční 2 (MF)'!Y89*('MF Index'!AC5/'MF Index'!$E5)*'Model opční 2 (MF)'!$AP89,0)+Doplněk!Y89*Doplněk!$AN89</f>
        <v>0</v>
      </c>
      <c r="Z89" s="104">
        <f>IFERROR('Model výchozí (MV)'!Z89*('MV Index'!AD5/'MV Index'!$E5)*'Model výchozí (MV)'!$AP89,0)+IFERROR('Model opční 1 (ME)'!Z89*('ME Index'!AD5/'ME Index'!$E5)*'Model opční 1 (ME)'!$AP89,0)+IFERROR('Model opční 2 (MF)'!Z89*('MF Index'!AD5/'MF Index'!$E5)*'Model opční 2 (MF)'!$AP89,0)+Doplněk!Z89*Doplněk!$AN89</f>
        <v>0</v>
      </c>
      <c r="AA89" s="104">
        <f>IFERROR('Model výchozí (MV)'!AA89*('MV Index'!AE5/'MV Index'!$E5)*'Model výchozí (MV)'!$AP89,0)+IFERROR('Model opční 1 (ME)'!AA89*('ME Index'!AE5/'ME Index'!$E5)*'Model opční 1 (ME)'!$AP89,0)+IFERROR('Model opční 2 (MF)'!AA89*('MF Index'!AE5/'MF Index'!$E5)*'Model opční 2 (MF)'!$AP89,0)+Doplněk!AA89*Doplněk!$AN89</f>
        <v>0</v>
      </c>
      <c r="AB89" s="104">
        <f>IFERROR('Model výchozí (MV)'!AB89*('MV Index'!AF5/'MV Index'!$E5)*'Model výchozí (MV)'!$AP89,0)+IFERROR('Model opční 1 (ME)'!AB89*('ME Index'!AF5/'ME Index'!$E5)*'Model opční 1 (ME)'!$AP89,0)+IFERROR('Model opční 2 (MF)'!AB89*('MF Index'!AF5/'MF Index'!$E5)*'Model opční 2 (MF)'!$AP89,0)+Doplněk!AB89*Doplněk!$AN89</f>
        <v>0</v>
      </c>
      <c r="AC89" s="104">
        <f>IFERROR('Model výchozí (MV)'!AC89*('MV Index'!AG5/'MV Index'!$E5)*'Model výchozí (MV)'!$AP89,0)+IFERROR('Model opční 1 (ME)'!AC89*('ME Index'!AG5/'ME Index'!$E5)*'Model opční 1 (ME)'!$AP89,0)+IFERROR('Model opční 2 (MF)'!AC89*('MF Index'!AG5/'MF Index'!$E5)*'Model opční 2 (MF)'!$AP89,0)+Doplněk!AC89*Doplněk!$AN89</f>
        <v>0</v>
      </c>
      <c r="AD89" s="104">
        <f>IFERROR('Model výchozí (MV)'!AD89*('MV Index'!AH5/'MV Index'!$E5)*'Model výchozí (MV)'!$AP89,0)+IFERROR('Model opční 1 (ME)'!AD89*('ME Index'!AH5/'ME Index'!$E5)*'Model opční 1 (ME)'!$AP89,0)+IFERROR('Model opční 2 (MF)'!AD89*('MF Index'!AH5/'MF Index'!$E5)*'Model opční 2 (MF)'!$AP89,0)+Doplněk!AD89*Doplněk!$AN89</f>
        <v>0</v>
      </c>
      <c r="AE89" s="104">
        <f>IFERROR('Model výchozí (MV)'!AE89*('MV Index'!AI5/'MV Index'!$E5)*'Model výchozí (MV)'!$AP89,0)+IFERROR('Model opční 1 (ME)'!AE89*('ME Index'!AI5/'ME Index'!$E5)*'Model opční 1 (ME)'!$AP89,0)+IFERROR('Model opční 2 (MF)'!AE89*('MF Index'!AI5/'MF Index'!$E5)*'Model opční 2 (MF)'!$AP89,0)+Doplněk!AE89*Doplněk!$AN89</f>
        <v>0</v>
      </c>
      <c r="AF89" s="104">
        <f>IFERROR('Model výchozí (MV)'!AF89*('MV Index'!AJ5/'MV Index'!$E5)*'Model výchozí (MV)'!$AP89,0)+IFERROR('Model opční 1 (ME)'!AF89*('ME Index'!AJ5/'ME Index'!$E5)*'Model opční 1 (ME)'!$AP89,0)+IFERROR('Model opční 2 (MF)'!AF89*('MF Index'!AJ5/'MF Index'!$E5)*'Model opční 2 (MF)'!$AP89,0)+Doplněk!AF89*Doplněk!$AN89</f>
        <v>0</v>
      </c>
      <c r="AG89" s="104">
        <f>IFERROR('Model výchozí (MV)'!AG89*('MV Index'!AK5/'MV Index'!$E5)*'Model výchozí (MV)'!$AP89,0)+IFERROR('Model opční 1 (ME)'!AG89*('ME Index'!AK5/'ME Index'!$E5)*'Model opční 1 (ME)'!$AP89,0)+IFERROR('Model opční 2 (MF)'!AG89*('MF Index'!AK5/'MF Index'!$E5)*'Model opční 2 (MF)'!$AP89,0)+Doplněk!AG89*Doplněk!$AN89</f>
        <v>0</v>
      </c>
      <c r="AH89" s="104">
        <f>IFERROR('Model výchozí (MV)'!AH89*('MV Index'!AL5/'MV Index'!$E5)*'Model výchozí (MV)'!$AP89,0)+IFERROR('Model opční 1 (ME)'!AH89*('ME Index'!AL5/'ME Index'!$E5)*'Model opční 1 (ME)'!$AP89,0)+IFERROR('Model opční 2 (MF)'!AH89*('MF Index'!AL5/'MF Index'!$E5)*'Model opční 2 (MF)'!$AP89,0)+Doplněk!AH89*Doplněk!$AN89</f>
        <v>0</v>
      </c>
      <c r="AI89" s="104">
        <f>IFERROR('Model výchozí (MV)'!AI89*('MV Index'!AM5/'MV Index'!$E5)*'Model výchozí (MV)'!$AP89,0)+IFERROR('Model opční 1 (ME)'!AI89*('ME Index'!AM5/'ME Index'!$E5)*'Model opční 1 (ME)'!$AP89,0)+IFERROR('Model opční 2 (MF)'!AI89*('MF Index'!AM5/'MF Index'!$E5)*'Model opční 2 (MF)'!$AP89,0)+Doplněk!AI89*Doplněk!$AN89</f>
        <v>0</v>
      </c>
      <c r="AJ89" s="104">
        <f>IFERROR('Model výchozí (MV)'!AJ89*('MV Index'!AN5/'MV Index'!$E5)*'Model výchozí (MV)'!$AP89,0)+IFERROR('Model opční 1 (ME)'!AJ89*('ME Index'!AN5/'ME Index'!$E5)*'Model opční 1 (ME)'!$AP89,0)+IFERROR('Model opční 2 (MF)'!AJ89*('MF Index'!AN5/'MF Index'!$E5)*'Model opční 2 (MF)'!$AP89,0)+Doplněk!AJ89*Doplněk!$AN89</f>
        <v>0</v>
      </c>
      <c r="AK89" s="104">
        <f>IFERROR('Model výchozí (MV)'!AK89*('MV Index'!AO5/'MV Index'!$E5)*'Model výchozí (MV)'!$AP89,0)+IFERROR('Model opční 1 (ME)'!AK89*('ME Index'!AO5/'ME Index'!$E5)*'Model opční 1 (ME)'!$AP89,0)+IFERROR('Model opční 2 (MF)'!AK89*('MF Index'!AO5/'MF Index'!$E5)*'Model opční 2 (MF)'!$AP89,0)+Doplněk!AK89*Doplněk!$AN89</f>
        <v>0</v>
      </c>
      <c r="AL89" s="24">
        <f t="shared" si="73"/>
        <v>0</v>
      </c>
      <c r="AM89" s="149">
        <f t="shared" si="72"/>
        <v>0</v>
      </c>
    </row>
    <row r="90" spans="1:39" x14ac:dyDescent="0.3">
      <c r="A90" s="4">
        <f t="shared" si="71"/>
        <v>3</v>
      </c>
      <c r="B90" s="45" t="str">
        <f t="shared" si="71"/>
        <v>Přímý materiál</v>
      </c>
      <c r="C90" s="64" t="str">
        <f t="shared" si="71"/>
        <v/>
      </c>
      <c r="D90" s="65" t="str">
        <f t="shared" si="71"/>
        <v/>
      </c>
      <c r="E90" s="104">
        <f>IFERROR('Model výchozí (MV)'!E90*('MV Index'!I6/'MV Index'!$E6)*'Model výchozí (MV)'!$AP90,0)+IFERROR('Model opční 1 (ME)'!E90*('ME Index'!I6/'ME Index'!$E6)*'Model opční 1 (ME)'!$AP90,0)+IFERROR('Model opční 2 (MF)'!E90*('MF Index'!I6/'MF Index'!$E6)*'Model opční 2 (MF)'!$AP90,0)+Doplněk!E90*Doplněk!$AN90</f>
        <v>0</v>
      </c>
      <c r="F90" s="104">
        <f>IFERROR('Model výchozí (MV)'!F90*('MV Index'!J6/'MV Index'!$E6)*'Model výchozí (MV)'!$AP90,0)+IFERROR('Model opční 1 (ME)'!F90*('ME Index'!J6/'ME Index'!$E6)*'Model opční 1 (ME)'!$AP90,0)+IFERROR('Model opční 2 (MF)'!F90*('MF Index'!J6/'MF Index'!$E6)*'Model opční 2 (MF)'!$AP90,0)+Doplněk!F90*Doplněk!$AN90</f>
        <v>0</v>
      </c>
      <c r="G90" s="104">
        <f>IFERROR('Model výchozí (MV)'!G90*('MV Index'!K6/'MV Index'!$E6)*'Model výchozí (MV)'!$AP90,0)+IFERROR('Model opční 1 (ME)'!G90*('ME Index'!K6/'ME Index'!$E6)*'Model opční 1 (ME)'!$AP90,0)+IFERROR('Model opční 2 (MF)'!G90*('MF Index'!K6/'MF Index'!$E6)*'Model opční 2 (MF)'!$AP90,0)+Doplněk!G90*Doplněk!$AN90</f>
        <v>0</v>
      </c>
      <c r="H90" s="104">
        <f>IFERROR('Model výchozí (MV)'!H90*('MV Index'!L6/'MV Index'!$E6)*'Model výchozí (MV)'!$AP90,0)+IFERROR('Model opční 1 (ME)'!H90*('ME Index'!L6/'ME Index'!$E6)*'Model opční 1 (ME)'!$AP90,0)+IFERROR('Model opční 2 (MF)'!H90*('MF Index'!L6/'MF Index'!$E6)*'Model opční 2 (MF)'!$AP90,0)+Doplněk!H90*Doplněk!$AN90</f>
        <v>0</v>
      </c>
      <c r="I90" s="104">
        <f>IFERROR('Model výchozí (MV)'!I90*('MV Index'!M6/'MV Index'!$E6)*'Model výchozí (MV)'!$AP90,0)+IFERROR('Model opční 1 (ME)'!I90*('ME Index'!M6/'ME Index'!$E6)*'Model opční 1 (ME)'!$AP90,0)+IFERROR('Model opční 2 (MF)'!I90*('MF Index'!M6/'MF Index'!$E6)*'Model opční 2 (MF)'!$AP90,0)+Doplněk!I90*Doplněk!$AN90</f>
        <v>0</v>
      </c>
      <c r="J90" s="104">
        <f>IFERROR('Model výchozí (MV)'!J90*('MV Index'!N6/'MV Index'!$E6)*'Model výchozí (MV)'!$AP90,0)+IFERROR('Model opční 1 (ME)'!J90*('ME Index'!N6/'ME Index'!$E6)*'Model opční 1 (ME)'!$AP90,0)+IFERROR('Model opční 2 (MF)'!J90*('MF Index'!N6/'MF Index'!$E6)*'Model opční 2 (MF)'!$AP90,0)+Doplněk!J90*Doplněk!$AN90</f>
        <v>0</v>
      </c>
      <c r="K90" s="104">
        <f>IFERROR('Model výchozí (MV)'!K90*('MV Index'!O6/'MV Index'!$E6)*'Model výchozí (MV)'!$AP90,0)+IFERROR('Model opční 1 (ME)'!K90*('ME Index'!O6/'ME Index'!$E6)*'Model opční 1 (ME)'!$AP90,0)+IFERROR('Model opční 2 (MF)'!K90*('MF Index'!O6/'MF Index'!$E6)*'Model opční 2 (MF)'!$AP90,0)+Doplněk!K90*Doplněk!$AN90</f>
        <v>0</v>
      </c>
      <c r="L90" s="104">
        <f>IFERROR('Model výchozí (MV)'!L90*('MV Index'!P6/'MV Index'!$E6)*'Model výchozí (MV)'!$AP90,0)+IFERROR('Model opční 1 (ME)'!L90*('ME Index'!P6/'ME Index'!$E6)*'Model opční 1 (ME)'!$AP90,0)+IFERROR('Model opční 2 (MF)'!L90*('MF Index'!P6/'MF Index'!$E6)*'Model opční 2 (MF)'!$AP90,0)+Doplněk!L90*Doplněk!$AN90</f>
        <v>0</v>
      </c>
      <c r="M90" s="104">
        <f>IFERROR('Model výchozí (MV)'!M90*('MV Index'!Q6/'MV Index'!$E6)*'Model výchozí (MV)'!$AP90,0)+IFERROR('Model opční 1 (ME)'!M90*('ME Index'!Q6/'ME Index'!$E6)*'Model opční 1 (ME)'!$AP90,0)+IFERROR('Model opční 2 (MF)'!M90*('MF Index'!Q6/'MF Index'!$E6)*'Model opční 2 (MF)'!$AP90,0)+Doplněk!M90*Doplněk!$AN90</f>
        <v>0</v>
      </c>
      <c r="N90" s="104">
        <f>IFERROR('Model výchozí (MV)'!N90*('MV Index'!R6/'MV Index'!$E6)*'Model výchozí (MV)'!$AP90,0)+IFERROR('Model opční 1 (ME)'!N90*('ME Index'!R6/'ME Index'!$E6)*'Model opční 1 (ME)'!$AP90,0)+IFERROR('Model opční 2 (MF)'!N90*('MF Index'!R6/'MF Index'!$E6)*'Model opční 2 (MF)'!$AP90,0)+Doplněk!N90*Doplněk!$AN90</f>
        <v>0</v>
      </c>
      <c r="O90" s="104">
        <f>IFERROR('Model výchozí (MV)'!O90*('MV Index'!S6/'MV Index'!$E6)*'Model výchozí (MV)'!$AP90,0)+IFERROR('Model opční 1 (ME)'!O90*('ME Index'!S6/'ME Index'!$E6)*'Model opční 1 (ME)'!$AP90,0)+IFERROR('Model opční 2 (MF)'!O90*('MF Index'!S6/'MF Index'!$E6)*'Model opční 2 (MF)'!$AP90,0)+Doplněk!O90*Doplněk!$AN90</f>
        <v>0</v>
      </c>
      <c r="P90" s="104">
        <f>IFERROR('Model výchozí (MV)'!P90*('MV Index'!T6/'MV Index'!$E6)*'Model výchozí (MV)'!$AP90,0)+IFERROR('Model opční 1 (ME)'!P90*('ME Index'!T6/'ME Index'!$E6)*'Model opční 1 (ME)'!$AP90,0)+IFERROR('Model opční 2 (MF)'!P90*('MF Index'!T6/'MF Index'!$E6)*'Model opční 2 (MF)'!$AP90,0)+Doplněk!P90*Doplněk!$AN90</f>
        <v>0</v>
      </c>
      <c r="Q90" s="104">
        <f>IFERROR('Model výchozí (MV)'!Q90*('MV Index'!U6/'MV Index'!$E6)*'Model výchozí (MV)'!$AP90,0)+IFERROR('Model opční 1 (ME)'!Q90*('ME Index'!U6/'ME Index'!$E6)*'Model opční 1 (ME)'!$AP90,0)+IFERROR('Model opční 2 (MF)'!Q90*('MF Index'!U6/'MF Index'!$E6)*'Model opční 2 (MF)'!$AP90,0)+Doplněk!Q90*Doplněk!$AN90</f>
        <v>0</v>
      </c>
      <c r="R90" s="104">
        <f>IFERROR('Model výchozí (MV)'!R90*('MV Index'!V6/'MV Index'!$E6)*'Model výchozí (MV)'!$AP90,0)+IFERROR('Model opční 1 (ME)'!R90*('ME Index'!V6/'ME Index'!$E6)*'Model opční 1 (ME)'!$AP90,0)+IFERROR('Model opční 2 (MF)'!R90*('MF Index'!V6/'MF Index'!$E6)*'Model opční 2 (MF)'!$AP90,0)+Doplněk!R90*Doplněk!$AN90</f>
        <v>0</v>
      </c>
      <c r="S90" s="104">
        <f>IFERROR('Model výchozí (MV)'!S90*('MV Index'!W6/'MV Index'!$E6)*'Model výchozí (MV)'!$AP90,0)+IFERROR('Model opční 1 (ME)'!S90*('ME Index'!W6/'ME Index'!$E6)*'Model opční 1 (ME)'!$AP90,0)+IFERROR('Model opční 2 (MF)'!S90*('MF Index'!W6/'MF Index'!$E6)*'Model opční 2 (MF)'!$AP90,0)+Doplněk!S90*Doplněk!$AN90</f>
        <v>0</v>
      </c>
      <c r="T90" s="104">
        <f>IFERROR('Model výchozí (MV)'!T90*('MV Index'!X6/'MV Index'!$E6)*'Model výchozí (MV)'!$AP90,0)+IFERROR('Model opční 1 (ME)'!T90*('ME Index'!X6/'ME Index'!$E6)*'Model opční 1 (ME)'!$AP90,0)+IFERROR('Model opční 2 (MF)'!T90*('MF Index'!X6/'MF Index'!$E6)*'Model opční 2 (MF)'!$AP90,0)+Doplněk!T90*Doplněk!$AN90</f>
        <v>0</v>
      </c>
      <c r="U90" s="104">
        <f>IFERROR('Model výchozí (MV)'!U90*('MV Index'!Y6/'MV Index'!$E6)*'Model výchozí (MV)'!$AP90,0)+IFERROR('Model opční 1 (ME)'!U90*('ME Index'!Y6/'ME Index'!$E6)*'Model opční 1 (ME)'!$AP90,0)+IFERROR('Model opční 2 (MF)'!U90*('MF Index'!Y6/'MF Index'!$E6)*'Model opční 2 (MF)'!$AP90,0)+Doplněk!U90*Doplněk!$AN90</f>
        <v>0</v>
      </c>
      <c r="V90" s="104">
        <f>IFERROR('Model výchozí (MV)'!V90*('MV Index'!Z6/'MV Index'!$E6)*'Model výchozí (MV)'!$AP90,0)+IFERROR('Model opční 1 (ME)'!V90*('ME Index'!Z6/'ME Index'!$E6)*'Model opční 1 (ME)'!$AP90,0)+IFERROR('Model opční 2 (MF)'!V90*('MF Index'!Z6/'MF Index'!$E6)*'Model opční 2 (MF)'!$AP90,0)+Doplněk!V90*Doplněk!$AN90</f>
        <v>0</v>
      </c>
      <c r="W90" s="104">
        <f>IFERROR('Model výchozí (MV)'!W90*('MV Index'!AA6/'MV Index'!$E6)*'Model výchozí (MV)'!$AP90,0)+IFERROR('Model opční 1 (ME)'!W90*('ME Index'!AA6/'ME Index'!$E6)*'Model opční 1 (ME)'!$AP90,0)+IFERROR('Model opční 2 (MF)'!W90*('MF Index'!AA6/'MF Index'!$E6)*'Model opční 2 (MF)'!$AP90,0)+Doplněk!W90*Doplněk!$AN90</f>
        <v>0</v>
      </c>
      <c r="X90" s="104">
        <f>IFERROR('Model výchozí (MV)'!X90*('MV Index'!AB6/'MV Index'!$E6)*'Model výchozí (MV)'!$AP90,0)+IFERROR('Model opční 1 (ME)'!X90*('ME Index'!AB6/'ME Index'!$E6)*'Model opční 1 (ME)'!$AP90,0)+IFERROR('Model opční 2 (MF)'!X90*('MF Index'!AB6/'MF Index'!$E6)*'Model opční 2 (MF)'!$AP90,0)+Doplněk!X90*Doplněk!$AN90</f>
        <v>0</v>
      </c>
      <c r="Y90" s="104">
        <f>IFERROR('Model výchozí (MV)'!Y90*('MV Index'!AC6/'MV Index'!$E6)*'Model výchozí (MV)'!$AP90,0)+IFERROR('Model opční 1 (ME)'!Y90*('ME Index'!AC6/'ME Index'!$E6)*'Model opční 1 (ME)'!$AP90,0)+IFERROR('Model opční 2 (MF)'!Y90*('MF Index'!AC6/'MF Index'!$E6)*'Model opční 2 (MF)'!$AP90,0)+Doplněk!Y90*Doplněk!$AN90</f>
        <v>0</v>
      </c>
      <c r="Z90" s="104">
        <f>IFERROR('Model výchozí (MV)'!Z90*('MV Index'!AD6/'MV Index'!$E6)*'Model výchozí (MV)'!$AP90,0)+IFERROR('Model opční 1 (ME)'!Z90*('ME Index'!AD6/'ME Index'!$E6)*'Model opční 1 (ME)'!$AP90,0)+IFERROR('Model opční 2 (MF)'!Z90*('MF Index'!AD6/'MF Index'!$E6)*'Model opční 2 (MF)'!$AP90,0)+Doplněk!Z90*Doplněk!$AN90</f>
        <v>0</v>
      </c>
      <c r="AA90" s="104">
        <f>IFERROR('Model výchozí (MV)'!AA90*('MV Index'!AE6/'MV Index'!$E6)*'Model výchozí (MV)'!$AP90,0)+IFERROR('Model opční 1 (ME)'!AA90*('ME Index'!AE6/'ME Index'!$E6)*'Model opční 1 (ME)'!$AP90,0)+IFERROR('Model opční 2 (MF)'!AA90*('MF Index'!AE6/'MF Index'!$E6)*'Model opční 2 (MF)'!$AP90,0)+Doplněk!AA90*Doplněk!$AN90</f>
        <v>0</v>
      </c>
      <c r="AB90" s="104">
        <f>IFERROR('Model výchozí (MV)'!AB90*('MV Index'!AF6/'MV Index'!$E6)*'Model výchozí (MV)'!$AP90,0)+IFERROR('Model opční 1 (ME)'!AB90*('ME Index'!AF6/'ME Index'!$E6)*'Model opční 1 (ME)'!$AP90,0)+IFERROR('Model opční 2 (MF)'!AB90*('MF Index'!AF6/'MF Index'!$E6)*'Model opční 2 (MF)'!$AP90,0)+Doplněk!AB90*Doplněk!$AN90</f>
        <v>0</v>
      </c>
      <c r="AC90" s="104">
        <f>IFERROR('Model výchozí (MV)'!AC90*('MV Index'!AG6/'MV Index'!$E6)*'Model výchozí (MV)'!$AP90,0)+IFERROR('Model opční 1 (ME)'!AC90*('ME Index'!AG6/'ME Index'!$E6)*'Model opční 1 (ME)'!$AP90,0)+IFERROR('Model opční 2 (MF)'!AC90*('MF Index'!AG6/'MF Index'!$E6)*'Model opční 2 (MF)'!$AP90,0)+Doplněk!AC90*Doplněk!$AN90</f>
        <v>0</v>
      </c>
      <c r="AD90" s="104">
        <f>IFERROR('Model výchozí (MV)'!AD90*('MV Index'!AH6/'MV Index'!$E6)*'Model výchozí (MV)'!$AP90,0)+IFERROR('Model opční 1 (ME)'!AD90*('ME Index'!AH6/'ME Index'!$E6)*'Model opční 1 (ME)'!$AP90,0)+IFERROR('Model opční 2 (MF)'!AD90*('MF Index'!AH6/'MF Index'!$E6)*'Model opční 2 (MF)'!$AP90,0)+Doplněk!AD90*Doplněk!$AN90</f>
        <v>0</v>
      </c>
      <c r="AE90" s="104">
        <f>IFERROR('Model výchozí (MV)'!AE90*('MV Index'!AI6/'MV Index'!$E6)*'Model výchozí (MV)'!$AP90,0)+IFERROR('Model opční 1 (ME)'!AE90*('ME Index'!AI6/'ME Index'!$E6)*'Model opční 1 (ME)'!$AP90,0)+IFERROR('Model opční 2 (MF)'!AE90*('MF Index'!AI6/'MF Index'!$E6)*'Model opční 2 (MF)'!$AP90,0)+Doplněk!AE90*Doplněk!$AN90</f>
        <v>0</v>
      </c>
      <c r="AF90" s="104">
        <f>IFERROR('Model výchozí (MV)'!AF90*('MV Index'!AJ6/'MV Index'!$E6)*'Model výchozí (MV)'!$AP90,0)+IFERROR('Model opční 1 (ME)'!AF90*('ME Index'!AJ6/'ME Index'!$E6)*'Model opční 1 (ME)'!$AP90,0)+IFERROR('Model opční 2 (MF)'!AF90*('MF Index'!AJ6/'MF Index'!$E6)*'Model opční 2 (MF)'!$AP90,0)+Doplněk!AF90*Doplněk!$AN90</f>
        <v>0</v>
      </c>
      <c r="AG90" s="104">
        <f>IFERROR('Model výchozí (MV)'!AG90*('MV Index'!AK6/'MV Index'!$E6)*'Model výchozí (MV)'!$AP90,0)+IFERROR('Model opční 1 (ME)'!AG90*('ME Index'!AK6/'ME Index'!$E6)*'Model opční 1 (ME)'!$AP90,0)+IFERROR('Model opční 2 (MF)'!AG90*('MF Index'!AK6/'MF Index'!$E6)*'Model opční 2 (MF)'!$AP90,0)+Doplněk!AG90*Doplněk!$AN90</f>
        <v>0</v>
      </c>
      <c r="AH90" s="104">
        <f>IFERROR('Model výchozí (MV)'!AH90*('MV Index'!AL6/'MV Index'!$E6)*'Model výchozí (MV)'!$AP90,0)+IFERROR('Model opční 1 (ME)'!AH90*('ME Index'!AL6/'ME Index'!$E6)*'Model opční 1 (ME)'!$AP90,0)+IFERROR('Model opční 2 (MF)'!AH90*('MF Index'!AL6/'MF Index'!$E6)*'Model opční 2 (MF)'!$AP90,0)+Doplněk!AH90*Doplněk!$AN90</f>
        <v>0</v>
      </c>
      <c r="AI90" s="104">
        <f>IFERROR('Model výchozí (MV)'!AI90*('MV Index'!AM6/'MV Index'!$E6)*'Model výchozí (MV)'!$AP90,0)+IFERROR('Model opční 1 (ME)'!AI90*('ME Index'!AM6/'ME Index'!$E6)*'Model opční 1 (ME)'!$AP90,0)+IFERROR('Model opční 2 (MF)'!AI90*('MF Index'!AM6/'MF Index'!$E6)*'Model opční 2 (MF)'!$AP90,0)+Doplněk!AI90*Doplněk!$AN90</f>
        <v>0</v>
      </c>
      <c r="AJ90" s="104">
        <f>IFERROR('Model výchozí (MV)'!AJ90*('MV Index'!AN6/'MV Index'!$E6)*'Model výchozí (MV)'!$AP90,0)+IFERROR('Model opční 1 (ME)'!AJ90*('ME Index'!AN6/'ME Index'!$E6)*'Model opční 1 (ME)'!$AP90,0)+IFERROR('Model opční 2 (MF)'!AJ90*('MF Index'!AN6/'MF Index'!$E6)*'Model opční 2 (MF)'!$AP90,0)+Doplněk!AJ90*Doplněk!$AN90</f>
        <v>0</v>
      </c>
      <c r="AK90" s="104">
        <f>IFERROR('Model výchozí (MV)'!AK90*('MV Index'!AO6/'MV Index'!$E6)*'Model výchozí (MV)'!$AP90,0)+IFERROR('Model opční 1 (ME)'!AK90*('ME Index'!AO6/'ME Index'!$E6)*'Model opční 1 (ME)'!$AP90,0)+IFERROR('Model opční 2 (MF)'!AK90*('MF Index'!AO6/'MF Index'!$E6)*'Model opční 2 (MF)'!$AP90,0)+Doplněk!AK90*Doplněk!$AN90</f>
        <v>0</v>
      </c>
      <c r="AL90" s="24">
        <f t="shared" si="73"/>
        <v>0</v>
      </c>
      <c r="AM90" s="149">
        <f t="shared" si="72"/>
        <v>0</v>
      </c>
    </row>
    <row r="91" spans="1:39" x14ac:dyDescent="0.3">
      <c r="A91" s="4">
        <f t="shared" si="71"/>
        <v>4</v>
      </c>
      <c r="B91" s="45" t="str">
        <f t="shared" si="71"/>
        <v>Opravy a údržba vozidel</v>
      </c>
      <c r="C91" s="64" t="str">
        <f t="shared" si="71"/>
        <v/>
      </c>
      <c r="D91" s="65" t="str">
        <f t="shared" si="71"/>
        <v/>
      </c>
      <c r="E91" s="104">
        <f>IFERROR('Model výchozí (MV)'!E91*('MV Index'!I7/'MV Index'!$E7)*'Model výchozí (MV)'!$AP91,0)+IFERROR('Model opční 1 (ME)'!E91*('ME Index'!I7/'ME Index'!$E7)*'Model opční 1 (ME)'!$AP91,0)+IFERROR('Model opční 2 (MF)'!E91*('MF Index'!I7/'MF Index'!$E7)*'Model opční 2 (MF)'!$AP91,0)+Doplněk!E91*Doplněk!$AN91</f>
        <v>0</v>
      </c>
      <c r="F91" s="104">
        <f>IFERROR('Model výchozí (MV)'!F91*('MV Index'!J7/'MV Index'!$E7)*'Model výchozí (MV)'!$AP91,0)+IFERROR('Model opční 1 (ME)'!F91*('ME Index'!J7/'ME Index'!$E7)*'Model opční 1 (ME)'!$AP91,0)+IFERROR('Model opční 2 (MF)'!F91*('MF Index'!J7/'MF Index'!$E7)*'Model opční 2 (MF)'!$AP91,0)+Doplněk!F91*Doplněk!$AN91</f>
        <v>0</v>
      </c>
      <c r="G91" s="104">
        <f>IFERROR('Model výchozí (MV)'!G91*('MV Index'!K7/'MV Index'!$E7)*'Model výchozí (MV)'!$AP91,0)+IFERROR('Model opční 1 (ME)'!G91*('ME Index'!K7/'ME Index'!$E7)*'Model opční 1 (ME)'!$AP91,0)+IFERROR('Model opční 2 (MF)'!G91*('MF Index'!K7/'MF Index'!$E7)*'Model opční 2 (MF)'!$AP91,0)+Doplněk!G91*Doplněk!$AN91</f>
        <v>0</v>
      </c>
      <c r="H91" s="104">
        <f>IFERROR('Model výchozí (MV)'!H91*('MV Index'!L7/'MV Index'!$E7)*'Model výchozí (MV)'!$AP91,0)+IFERROR('Model opční 1 (ME)'!H91*('ME Index'!L7/'ME Index'!$E7)*'Model opční 1 (ME)'!$AP91,0)+IFERROR('Model opční 2 (MF)'!H91*('MF Index'!L7/'MF Index'!$E7)*'Model opční 2 (MF)'!$AP91,0)+Doplněk!H91*Doplněk!$AN91</f>
        <v>0</v>
      </c>
      <c r="I91" s="104">
        <f>IFERROR('Model výchozí (MV)'!I91*('MV Index'!M7/'MV Index'!$E7)*'Model výchozí (MV)'!$AP91,0)+IFERROR('Model opční 1 (ME)'!I91*('ME Index'!M7/'ME Index'!$E7)*'Model opční 1 (ME)'!$AP91,0)+IFERROR('Model opční 2 (MF)'!I91*('MF Index'!M7/'MF Index'!$E7)*'Model opční 2 (MF)'!$AP91,0)+Doplněk!I91*Doplněk!$AN91</f>
        <v>0</v>
      </c>
      <c r="J91" s="104">
        <f>IFERROR('Model výchozí (MV)'!J91*('MV Index'!N7/'MV Index'!$E7)*'Model výchozí (MV)'!$AP91,0)+IFERROR('Model opční 1 (ME)'!J91*('ME Index'!N7/'ME Index'!$E7)*'Model opční 1 (ME)'!$AP91,0)+IFERROR('Model opční 2 (MF)'!J91*('MF Index'!N7/'MF Index'!$E7)*'Model opční 2 (MF)'!$AP91,0)+Doplněk!J91*Doplněk!$AN91</f>
        <v>0</v>
      </c>
      <c r="K91" s="104">
        <f>IFERROR('Model výchozí (MV)'!K91*('MV Index'!O7/'MV Index'!$E7)*'Model výchozí (MV)'!$AP91,0)+IFERROR('Model opční 1 (ME)'!K91*('ME Index'!O7/'ME Index'!$E7)*'Model opční 1 (ME)'!$AP91,0)+IFERROR('Model opční 2 (MF)'!K91*('MF Index'!O7/'MF Index'!$E7)*'Model opční 2 (MF)'!$AP91,0)+Doplněk!K91*Doplněk!$AN91</f>
        <v>0</v>
      </c>
      <c r="L91" s="104">
        <f>IFERROR('Model výchozí (MV)'!L91*('MV Index'!P7/'MV Index'!$E7)*'Model výchozí (MV)'!$AP91,0)+IFERROR('Model opční 1 (ME)'!L91*('ME Index'!P7/'ME Index'!$E7)*'Model opční 1 (ME)'!$AP91,0)+IFERROR('Model opční 2 (MF)'!L91*('MF Index'!P7/'MF Index'!$E7)*'Model opční 2 (MF)'!$AP91,0)+Doplněk!L91*Doplněk!$AN91</f>
        <v>0</v>
      </c>
      <c r="M91" s="104">
        <f>IFERROR('Model výchozí (MV)'!M91*('MV Index'!Q7/'MV Index'!$E7)*'Model výchozí (MV)'!$AP91,0)+IFERROR('Model opční 1 (ME)'!M91*('ME Index'!Q7/'ME Index'!$E7)*'Model opční 1 (ME)'!$AP91,0)+IFERROR('Model opční 2 (MF)'!M91*('MF Index'!Q7/'MF Index'!$E7)*'Model opční 2 (MF)'!$AP91,0)+Doplněk!M91*Doplněk!$AN91</f>
        <v>0</v>
      </c>
      <c r="N91" s="104">
        <f>IFERROR('Model výchozí (MV)'!N91*('MV Index'!R7/'MV Index'!$E7)*'Model výchozí (MV)'!$AP91,0)+IFERROR('Model opční 1 (ME)'!N91*('ME Index'!R7/'ME Index'!$E7)*'Model opční 1 (ME)'!$AP91,0)+IFERROR('Model opční 2 (MF)'!N91*('MF Index'!R7/'MF Index'!$E7)*'Model opční 2 (MF)'!$AP91,0)+Doplněk!N91*Doplněk!$AN91</f>
        <v>0</v>
      </c>
      <c r="O91" s="104">
        <f>IFERROR('Model výchozí (MV)'!O91*('MV Index'!S7/'MV Index'!$E7)*'Model výchozí (MV)'!$AP91,0)+IFERROR('Model opční 1 (ME)'!O91*('ME Index'!S7/'ME Index'!$E7)*'Model opční 1 (ME)'!$AP91,0)+IFERROR('Model opční 2 (MF)'!O91*('MF Index'!S7/'MF Index'!$E7)*'Model opční 2 (MF)'!$AP91,0)+Doplněk!O91*Doplněk!$AN91</f>
        <v>0</v>
      </c>
      <c r="P91" s="104">
        <f>IFERROR('Model výchozí (MV)'!P91*('MV Index'!T7/'MV Index'!$E7)*'Model výchozí (MV)'!$AP91,0)+IFERROR('Model opční 1 (ME)'!P91*('ME Index'!T7/'ME Index'!$E7)*'Model opční 1 (ME)'!$AP91,0)+IFERROR('Model opční 2 (MF)'!P91*('MF Index'!T7/'MF Index'!$E7)*'Model opční 2 (MF)'!$AP91,0)+Doplněk!P91*Doplněk!$AN91</f>
        <v>0</v>
      </c>
      <c r="Q91" s="104">
        <f>IFERROR('Model výchozí (MV)'!Q91*('MV Index'!U7/'MV Index'!$E7)*'Model výchozí (MV)'!$AP91,0)+IFERROR('Model opční 1 (ME)'!Q91*('ME Index'!U7/'ME Index'!$E7)*'Model opční 1 (ME)'!$AP91,0)+IFERROR('Model opční 2 (MF)'!Q91*('MF Index'!U7/'MF Index'!$E7)*'Model opční 2 (MF)'!$AP91,0)+Doplněk!Q91*Doplněk!$AN91</f>
        <v>0</v>
      </c>
      <c r="R91" s="104">
        <f>IFERROR('Model výchozí (MV)'!R91*('MV Index'!V7/'MV Index'!$E7)*'Model výchozí (MV)'!$AP91,0)+IFERROR('Model opční 1 (ME)'!R91*('ME Index'!V7/'ME Index'!$E7)*'Model opční 1 (ME)'!$AP91,0)+IFERROR('Model opční 2 (MF)'!R91*('MF Index'!V7/'MF Index'!$E7)*'Model opční 2 (MF)'!$AP91,0)+Doplněk!R91*Doplněk!$AN91</f>
        <v>0</v>
      </c>
      <c r="S91" s="104">
        <f>IFERROR('Model výchozí (MV)'!S91*('MV Index'!W7/'MV Index'!$E7)*'Model výchozí (MV)'!$AP91,0)+IFERROR('Model opční 1 (ME)'!S91*('ME Index'!W7/'ME Index'!$E7)*'Model opční 1 (ME)'!$AP91,0)+IFERROR('Model opční 2 (MF)'!S91*('MF Index'!W7/'MF Index'!$E7)*'Model opční 2 (MF)'!$AP91,0)+Doplněk!S91*Doplněk!$AN91</f>
        <v>0</v>
      </c>
      <c r="T91" s="104">
        <f>IFERROR('Model výchozí (MV)'!T91*('MV Index'!X7/'MV Index'!$E7)*'Model výchozí (MV)'!$AP91,0)+IFERROR('Model opční 1 (ME)'!T91*('ME Index'!X7/'ME Index'!$E7)*'Model opční 1 (ME)'!$AP91,0)+IFERROR('Model opční 2 (MF)'!T91*('MF Index'!X7/'MF Index'!$E7)*'Model opční 2 (MF)'!$AP91,0)+Doplněk!T91*Doplněk!$AN91</f>
        <v>0</v>
      </c>
      <c r="U91" s="104">
        <f>IFERROR('Model výchozí (MV)'!U91*('MV Index'!Y7/'MV Index'!$E7)*'Model výchozí (MV)'!$AP91,0)+IFERROR('Model opční 1 (ME)'!U91*('ME Index'!Y7/'ME Index'!$E7)*'Model opční 1 (ME)'!$AP91,0)+IFERROR('Model opční 2 (MF)'!U91*('MF Index'!Y7/'MF Index'!$E7)*'Model opční 2 (MF)'!$AP91,0)+Doplněk!U91*Doplněk!$AN91</f>
        <v>0</v>
      </c>
      <c r="V91" s="104">
        <f>IFERROR('Model výchozí (MV)'!V91*('MV Index'!Z7/'MV Index'!$E7)*'Model výchozí (MV)'!$AP91,0)+IFERROR('Model opční 1 (ME)'!V91*('ME Index'!Z7/'ME Index'!$E7)*'Model opční 1 (ME)'!$AP91,0)+IFERROR('Model opční 2 (MF)'!V91*('MF Index'!Z7/'MF Index'!$E7)*'Model opční 2 (MF)'!$AP91,0)+Doplněk!V91*Doplněk!$AN91</f>
        <v>0</v>
      </c>
      <c r="W91" s="104">
        <f>IFERROR('Model výchozí (MV)'!W91*('MV Index'!AA7/'MV Index'!$E7)*'Model výchozí (MV)'!$AP91,0)+IFERROR('Model opční 1 (ME)'!W91*('ME Index'!AA7/'ME Index'!$E7)*'Model opční 1 (ME)'!$AP91,0)+IFERROR('Model opční 2 (MF)'!W91*('MF Index'!AA7/'MF Index'!$E7)*'Model opční 2 (MF)'!$AP91,0)+Doplněk!W91*Doplněk!$AN91</f>
        <v>0</v>
      </c>
      <c r="X91" s="104">
        <f>IFERROR('Model výchozí (MV)'!X91*('MV Index'!AB7/'MV Index'!$E7)*'Model výchozí (MV)'!$AP91,0)+IFERROR('Model opční 1 (ME)'!X91*('ME Index'!AB7/'ME Index'!$E7)*'Model opční 1 (ME)'!$AP91,0)+IFERROR('Model opční 2 (MF)'!X91*('MF Index'!AB7/'MF Index'!$E7)*'Model opční 2 (MF)'!$AP91,0)+Doplněk!X91*Doplněk!$AN91</f>
        <v>0</v>
      </c>
      <c r="Y91" s="104">
        <f>IFERROR('Model výchozí (MV)'!Y91*('MV Index'!AC7/'MV Index'!$E7)*'Model výchozí (MV)'!$AP91,0)+IFERROR('Model opční 1 (ME)'!Y91*('ME Index'!AC7/'ME Index'!$E7)*'Model opční 1 (ME)'!$AP91,0)+IFERROR('Model opční 2 (MF)'!Y91*('MF Index'!AC7/'MF Index'!$E7)*'Model opční 2 (MF)'!$AP91,0)+Doplněk!Y91*Doplněk!$AN91</f>
        <v>0</v>
      </c>
      <c r="Z91" s="104">
        <f>IFERROR('Model výchozí (MV)'!Z91*('MV Index'!AD7/'MV Index'!$E7)*'Model výchozí (MV)'!$AP91,0)+IFERROR('Model opční 1 (ME)'!Z91*('ME Index'!AD7/'ME Index'!$E7)*'Model opční 1 (ME)'!$AP91,0)+IFERROR('Model opční 2 (MF)'!Z91*('MF Index'!AD7/'MF Index'!$E7)*'Model opční 2 (MF)'!$AP91,0)+Doplněk!Z91*Doplněk!$AN91</f>
        <v>0</v>
      </c>
      <c r="AA91" s="104">
        <f>IFERROR('Model výchozí (MV)'!AA91*('MV Index'!AE7/'MV Index'!$E7)*'Model výchozí (MV)'!$AP91,0)+IFERROR('Model opční 1 (ME)'!AA91*('ME Index'!AE7/'ME Index'!$E7)*'Model opční 1 (ME)'!$AP91,0)+IFERROR('Model opční 2 (MF)'!AA91*('MF Index'!AE7/'MF Index'!$E7)*'Model opční 2 (MF)'!$AP91,0)+Doplněk!AA91*Doplněk!$AN91</f>
        <v>0</v>
      </c>
      <c r="AB91" s="104">
        <f>IFERROR('Model výchozí (MV)'!AB91*('MV Index'!AF7/'MV Index'!$E7)*'Model výchozí (MV)'!$AP91,0)+IFERROR('Model opční 1 (ME)'!AB91*('ME Index'!AF7/'ME Index'!$E7)*'Model opční 1 (ME)'!$AP91,0)+IFERROR('Model opční 2 (MF)'!AB91*('MF Index'!AF7/'MF Index'!$E7)*'Model opční 2 (MF)'!$AP91,0)+Doplněk!AB91*Doplněk!$AN91</f>
        <v>0</v>
      </c>
      <c r="AC91" s="104">
        <f>IFERROR('Model výchozí (MV)'!AC91*('MV Index'!AG7/'MV Index'!$E7)*'Model výchozí (MV)'!$AP91,0)+IFERROR('Model opční 1 (ME)'!AC91*('ME Index'!AG7/'ME Index'!$E7)*'Model opční 1 (ME)'!$AP91,0)+IFERROR('Model opční 2 (MF)'!AC91*('MF Index'!AG7/'MF Index'!$E7)*'Model opční 2 (MF)'!$AP91,0)+Doplněk!AC91*Doplněk!$AN91</f>
        <v>0</v>
      </c>
      <c r="AD91" s="104">
        <f>IFERROR('Model výchozí (MV)'!AD91*('MV Index'!AH7/'MV Index'!$E7)*'Model výchozí (MV)'!$AP91,0)+IFERROR('Model opční 1 (ME)'!AD91*('ME Index'!AH7/'ME Index'!$E7)*'Model opční 1 (ME)'!$AP91,0)+IFERROR('Model opční 2 (MF)'!AD91*('MF Index'!AH7/'MF Index'!$E7)*'Model opční 2 (MF)'!$AP91,0)+Doplněk!AD91*Doplněk!$AN91</f>
        <v>0</v>
      </c>
      <c r="AE91" s="104">
        <f>IFERROR('Model výchozí (MV)'!AE91*('MV Index'!AI7/'MV Index'!$E7)*'Model výchozí (MV)'!$AP91,0)+IFERROR('Model opční 1 (ME)'!AE91*('ME Index'!AI7/'ME Index'!$E7)*'Model opční 1 (ME)'!$AP91,0)+IFERROR('Model opční 2 (MF)'!AE91*('MF Index'!AI7/'MF Index'!$E7)*'Model opční 2 (MF)'!$AP91,0)+Doplněk!AE91*Doplněk!$AN91</f>
        <v>0</v>
      </c>
      <c r="AF91" s="104">
        <f>IFERROR('Model výchozí (MV)'!AF91*('MV Index'!AJ7/'MV Index'!$E7)*'Model výchozí (MV)'!$AP91,0)+IFERROR('Model opční 1 (ME)'!AF91*('ME Index'!AJ7/'ME Index'!$E7)*'Model opční 1 (ME)'!$AP91,0)+IFERROR('Model opční 2 (MF)'!AF91*('MF Index'!AJ7/'MF Index'!$E7)*'Model opční 2 (MF)'!$AP91,0)+Doplněk!AF91*Doplněk!$AN91</f>
        <v>0</v>
      </c>
      <c r="AG91" s="104">
        <f>IFERROR('Model výchozí (MV)'!AG91*('MV Index'!AK7/'MV Index'!$E7)*'Model výchozí (MV)'!$AP91,0)+IFERROR('Model opční 1 (ME)'!AG91*('ME Index'!AK7/'ME Index'!$E7)*'Model opční 1 (ME)'!$AP91,0)+IFERROR('Model opční 2 (MF)'!AG91*('MF Index'!AK7/'MF Index'!$E7)*'Model opční 2 (MF)'!$AP91,0)+Doplněk!AG91*Doplněk!$AN91</f>
        <v>0</v>
      </c>
      <c r="AH91" s="104">
        <f>IFERROR('Model výchozí (MV)'!AH91*('MV Index'!AL7/'MV Index'!$E7)*'Model výchozí (MV)'!$AP91,0)+IFERROR('Model opční 1 (ME)'!AH91*('ME Index'!AL7/'ME Index'!$E7)*'Model opční 1 (ME)'!$AP91,0)+IFERROR('Model opční 2 (MF)'!AH91*('MF Index'!AL7/'MF Index'!$E7)*'Model opční 2 (MF)'!$AP91,0)+Doplněk!AH91*Doplněk!$AN91</f>
        <v>0</v>
      </c>
      <c r="AI91" s="104">
        <f>IFERROR('Model výchozí (MV)'!AI91*('MV Index'!AM7/'MV Index'!$E7)*'Model výchozí (MV)'!$AP91,0)+IFERROR('Model opční 1 (ME)'!AI91*('ME Index'!AM7/'ME Index'!$E7)*'Model opční 1 (ME)'!$AP91,0)+IFERROR('Model opční 2 (MF)'!AI91*('MF Index'!AM7/'MF Index'!$E7)*'Model opční 2 (MF)'!$AP91,0)+Doplněk!AI91*Doplněk!$AN91</f>
        <v>0</v>
      </c>
      <c r="AJ91" s="104">
        <f>IFERROR('Model výchozí (MV)'!AJ91*('MV Index'!AN7/'MV Index'!$E7)*'Model výchozí (MV)'!$AP91,0)+IFERROR('Model opční 1 (ME)'!AJ91*('ME Index'!AN7/'ME Index'!$E7)*'Model opční 1 (ME)'!$AP91,0)+IFERROR('Model opční 2 (MF)'!AJ91*('MF Index'!AN7/'MF Index'!$E7)*'Model opční 2 (MF)'!$AP91,0)+Doplněk!AJ91*Doplněk!$AN91</f>
        <v>0</v>
      </c>
      <c r="AK91" s="104">
        <f>IFERROR('Model výchozí (MV)'!AK91*('MV Index'!AO7/'MV Index'!$E7)*'Model výchozí (MV)'!$AP91,0)+IFERROR('Model opční 1 (ME)'!AK91*('ME Index'!AO7/'ME Index'!$E7)*'Model opční 1 (ME)'!$AP91,0)+IFERROR('Model opční 2 (MF)'!AK91*('MF Index'!AO7/'MF Index'!$E7)*'Model opční 2 (MF)'!$AP91,0)+Doplněk!AK91*Doplněk!$AN91</f>
        <v>0</v>
      </c>
      <c r="AL91" s="24">
        <f t="shared" si="73"/>
        <v>0</v>
      </c>
      <c r="AM91" s="149">
        <f t="shared" si="72"/>
        <v>0</v>
      </c>
    </row>
    <row r="92" spans="1:39" x14ac:dyDescent="0.3">
      <c r="A92" s="4">
        <f t="shared" si="71"/>
        <v>5</v>
      </c>
      <c r="B92" s="45" t="str">
        <f t="shared" si="71"/>
        <v>Odpisy dlouhodobého majetku</v>
      </c>
      <c r="C92" s="64">
        <f t="shared" si="71"/>
        <v>5.0999999999999996</v>
      </c>
      <c r="D92" s="66" t="str">
        <f t="shared" si="71"/>
        <v>Vozidla</v>
      </c>
      <c r="E92" s="104">
        <f>IFERROR('Model výchozí (MV)'!E92*('MV Index'!I8/'MV Index'!$E8)*'Model výchozí (MV)'!$AP92,0)+IFERROR('Model opční 1 (ME)'!E92*('ME Index'!I8/'ME Index'!$E8)*'Model opční 1 (ME)'!$AP92,0)+IFERROR('Model opční 2 (MF)'!E92*('MF Index'!I8/'MF Index'!$E8)*'Model opční 2 (MF)'!$AP92,0)+Doplněk!E92*Doplněk!$AN92</f>
        <v>0</v>
      </c>
      <c r="F92" s="104">
        <f>IFERROR('Model výchozí (MV)'!F92*('MV Index'!J8/'MV Index'!$E8)*'Model výchozí (MV)'!$AP92,0)+IFERROR('Model opční 1 (ME)'!F92*('ME Index'!J8/'ME Index'!$E8)*'Model opční 1 (ME)'!$AP92,0)+IFERROR('Model opční 2 (MF)'!F92*('MF Index'!J8/'MF Index'!$E8)*'Model opční 2 (MF)'!$AP92,0)+Doplněk!F92*Doplněk!$AN92</f>
        <v>0</v>
      </c>
      <c r="G92" s="104">
        <f>IFERROR('Model výchozí (MV)'!G92*('MV Index'!K8/'MV Index'!$E8)*'Model výchozí (MV)'!$AP92,0)+IFERROR('Model opční 1 (ME)'!G92*('ME Index'!K8/'ME Index'!$E8)*'Model opční 1 (ME)'!$AP92,0)+IFERROR('Model opční 2 (MF)'!G92*('MF Index'!K8/'MF Index'!$E8)*'Model opční 2 (MF)'!$AP92,0)+Doplněk!G92*Doplněk!$AN92</f>
        <v>0</v>
      </c>
      <c r="H92" s="104">
        <f>IFERROR('Model výchozí (MV)'!H92*('MV Index'!L8/'MV Index'!$E8)*'Model výchozí (MV)'!$AP92,0)+IFERROR('Model opční 1 (ME)'!H92*('ME Index'!L8/'ME Index'!$E8)*'Model opční 1 (ME)'!$AP92,0)+IFERROR('Model opční 2 (MF)'!H92*('MF Index'!L8/'MF Index'!$E8)*'Model opční 2 (MF)'!$AP92,0)+Doplněk!H92*Doplněk!$AN92</f>
        <v>0</v>
      </c>
      <c r="I92" s="104">
        <f>IFERROR('Model výchozí (MV)'!I92*('MV Index'!M8/'MV Index'!$E8)*'Model výchozí (MV)'!$AP92,0)+IFERROR('Model opční 1 (ME)'!I92*('ME Index'!M8/'ME Index'!$E8)*'Model opční 1 (ME)'!$AP92,0)+IFERROR('Model opční 2 (MF)'!I92*('MF Index'!M8/'MF Index'!$E8)*'Model opční 2 (MF)'!$AP92,0)+Doplněk!I92*Doplněk!$AN92</f>
        <v>0</v>
      </c>
      <c r="J92" s="104">
        <f>IFERROR('Model výchozí (MV)'!J92*('MV Index'!N8/'MV Index'!$E8)*'Model výchozí (MV)'!$AP92,0)+IFERROR('Model opční 1 (ME)'!J92*('ME Index'!N8/'ME Index'!$E8)*'Model opční 1 (ME)'!$AP92,0)+IFERROR('Model opční 2 (MF)'!J92*('MF Index'!N8/'MF Index'!$E8)*'Model opční 2 (MF)'!$AP92,0)+Doplněk!J92*Doplněk!$AN92</f>
        <v>0</v>
      </c>
      <c r="K92" s="104">
        <f>IFERROR('Model výchozí (MV)'!K92*('MV Index'!O8/'MV Index'!$E8)*'Model výchozí (MV)'!$AP92,0)+IFERROR('Model opční 1 (ME)'!K92*('ME Index'!O8/'ME Index'!$E8)*'Model opční 1 (ME)'!$AP92,0)+IFERROR('Model opční 2 (MF)'!K92*('MF Index'!O8/'MF Index'!$E8)*'Model opční 2 (MF)'!$AP92,0)+Doplněk!K92*Doplněk!$AN92</f>
        <v>0</v>
      </c>
      <c r="L92" s="104">
        <f>IFERROR('Model výchozí (MV)'!L92*('MV Index'!P8/'MV Index'!$E8)*'Model výchozí (MV)'!$AP92,0)+IFERROR('Model opční 1 (ME)'!L92*('ME Index'!P8/'ME Index'!$E8)*'Model opční 1 (ME)'!$AP92,0)+IFERROR('Model opční 2 (MF)'!L92*('MF Index'!P8/'MF Index'!$E8)*'Model opční 2 (MF)'!$AP92,0)+Doplněk!L92*Doplněk!$AN92</f>
        <v>0</v>
      </c>
      <c r="M92" s="104">
        <f>IFERROR('Model výchozí (MV)'!M92*('MV Index'!Q8/'MV Index'!$E8)*'Model výchozí (MV)'!$AP92,0)+IFERROR('Model opční 1 (ME)'!M92*('ME Index'!Q8/'ME Index'!$E8)*'Model opční 1 (ME)'!$AP92,0)+IFERROR('Model opční 2 (MF)'!M92*('MF Index'!Q8/'MF Index'!$E8)*'Model opční 2 (MF)'!$AP92,0)+Doplněk!M92*Doplněk!$AN92</f>
        <v>0</v>
      </c>
      <c r="N92" s="104">
        <f>IFERROR('Model výchozí (MV)'!N92*('MV Index'!R8/'MV Index'!$E8)*'Model výchozí (MV)'!$AP92,0)+IFERROR('Model opční 1 (ME)'!N92*('ME Index'!R8/'ME Index'!$E8)*'Model opční 1 (ME)'!$AP92,0)+IFERROR('Model opční 2 (MF)'!N92*('MF Index'!R8/'MF Index'!$E8)*'Model opční 2 (MF)'!$AP92,0)+Doplněk!N92*Doplněk!$AN92</f>
        <v>0</v>
      </c>
      <c r="O92" s="104">
        <f>IFERROR('Model výchozí (MV)'!O92*('MV Index'!S8/'MV Index'!$E8)*'Model výchozí (MV)'!$AP92,0)+IFERROR('Model opční 1 (ME)'!O92*('ME Index'!S8/'ME Index'!$E8)*'Model opční 1 (ME)'!$AP92,0)+IFERROR('Model opční 2 (MF)'!O92*('MF Index'!S8/'MF Index'!$E8)*'Model opční 2 (MF)'!$AP92,0)+Doplněk!O92*Doplněk!$AN92</f>
        <v>0</v>
      </c>
      <c r="P92" s="104">
        <f>IFERROR('Model výchozí (MV)'!P92*('MV Index'!T8/'MV Index'!$E8)*'Model výchozí (MV)'!$AP92,0)+IFERROR('Model opční 1 (ME)'!P92*('ME Index'!T8/'ME Index'!$E8)*'Model opční 1 (ME)'!$AP92,0)+IFERROR('Model opční 2 (MF)'!P92*('MF Index'!T8/'MF Index'!$E8)*'Model opční 2 (MF)'!$AP92,0)+Doplněk!P92*Doplněk!$AN92</f>
        <v>0</v>
      </c>
      <c r="Q92" s="104">
        <f>IFERROR('Model výchozí (MV)'!Q92*('MV Index'!U8/'MV Index'!$E8)*'Model výchozí (MV)'!$AP92,0)+IFERROR('Model opční 1 (ME)'!Q92*('ME Index'!U8/'ME Index'!$E8)*'Model opční 1 (ME)'!$AP92,0)+IFERROR('Model opční 2 (MF)'!Q92*('MF Index'!U8/'MF Index'!$E8)*'Model opční 2 (MF)'!$AP92,0)+Doplněk!Q92*Doplněk!$AN92</f>
        <v>0</v>
      </c>
      <c r="R92" s="104">
        <f>IFERROR('Model výchozí (MV)'!R92*('MV Index'!V8/'MV Index'!$E8)*'Model výchozí (MV)'!$AP92,0)+IFERROR('Model opční 1 (ME)'!R92*('ME Index'!V8/'ME Index'!$E8)*'Model opční 1 (ME)'!$AP92,0)+IFERROR('Model opční 2 (MF)'!R92*('MF Index'!V8/'MF Index'!$E8)*'Model opční 2 (MF)'!$AP92,0)+Doplněk!R92*Doplněk!$AN92</f>
        <v>0</v>
      </c>
      <c r="S92" s="104">
        <f>IFERROR('Model výchozí (MV)'!S92*('MV Index'!W8/'MV Index'!$E8)*'Model výchozí (MV)'!$AP92,0)+IFERROR('Model opční 1 (ME)'!S92*('ME Index'!W8/'ME Index'!$E8)*'Model opční 1 (ME)'!$AP92,0)+IFERROR('Model opční 2 (MF)'!S92*('MF Index'!W8/'MF Index'!$E8)*'Model opční 2 (MF)'!$AP92,0)+Doplněk!S92*Doplněk!$AN92</f>
        <v>0</v>
      </c>
      <c r="T92" s="104">
        <f>IFERROR('Model výchozí (MV)'!T92*('MV Index'!X8/'MV Index'!$E8)*'Model výchozí (MV)'!$AP92,0)+IFERROR('Model opční 1 (ME)'!T92*('ME Index'!X8/'ME Index'!$E8)*'Model opční 1 (ME)'!$AP92,0)+IFERROR('Model opční 2 (MF)'!T92*('MF Index'!X8/'MF Index'!$E8)*'Model opční 2 (MF)'!$AP92,0)+Doplněk!T92*Doplněk!$AN92</f>
        <v>0</v>
      </c>
      <c r="U92" s="104">
        <f>IFERROR('Model výchozí (MV)'!U92*('MV Index'!Y8/'MV Index'!$E8)*'Model výchozí (MV)'!$AP92,0)+IFERROR('Model opční 1 (ME)'!U92*('ME Index'!Y8/'ME Index'!$E8)*'Model opční 1 (ME)'!$AP92,0)+IFERROR('Model opční 2 (MF)'!U92*('MF Index'!Y8/'MF Index'!$E8)*'Model opční 2 (MF)'!$AP92,0)+Doplněk!U92*Doplněk!$AN92</f>
        <v>0</v>
      </c>
      <c r="V92" s="104">
        <f>IFERROR('Model výchozí (MV)'!V92*('MV Index'!Z8/'MV Index'!$E8)*'Model výchozí (MV)'!$AP92,0)+IFERROR('Model opční 1 (ME)'!V92*('ME Index'!Z8/'ME Index'!$E8)*'Model opční 1 (ME)'!$AP92,0)+IFERROR('Model opční 2 (MF)'!V92*('MF Index'!Z8/'MF Index'!$E8)*'Model opční 2 (MF)'!$AP92,0)+Doplněk!V92*Doplněk!$AN92</f>
        <v>0</v>
      </c>
      <c r="W92" s="104">
        <f>IFERROR('Model výchozí (MV)'!W92*('MV Index'!AA8/'MV Index'!$E8)*'Model výchozí (MV)'!$AP92,0)+IFERROR('Model opční 1 (ME)'!W92*('ME Index'!AA8/'ME Index'!$E8)*'Model opční 1 (ME)'!$AP92,0)+IFERROR('Model opční 2 (MF)'!W92*('MF Index'!AA8/'MF Index'!$E8)*'Model opční 2 (MF)'!$AP92,0)+Doplněk!W92*Doplněk!$AN92</f>
        <v>0</v>
      </c>
      <c r="X92" s="104">
        <f>IFERROR('Model výchozí (MV)'!X92*('MV Index'!AB8/'MV Index'!$E8)*'Model výchozí (MV)'!$AP92,0)+IFERROR('Model opční 1 (ME)'!X92*('ME Index'!AB8/'ME Index'!$E8)*'Model opční 1 (ME)'!$AP92,0)+IFERROR('Model opční 2 (MF)'!X92*('MF Index'!AB8/'MF Index'!$E8)*'Model opční 2 (MF)'!$AP92,0)+Doplněk!X92*Doplněk!$AN92</f>
        <v>0</v>
      </c>
      <c r="Y92" s="104">
        <f>IFERROR('Model výchozí (MV)'!Y92*('MV Index'!AC8/'MV Index'!$E8)*'Model výchozí (MV)'!$AP92,0)+IFERROR('Model opční 1 (ME)'!Y92*('ME Index'!AC8/'ME Index'!$E8)*'Model opční 1 (ME)'!$AP92,0)+IFERROR('Model opční 2 (MF)'!Y92*('MF Index'!AC8/'MF Index'!$E8)*'Model opční 2 (MF)'!$AP92,0)+Doplněk!Y92*Doplněk!$AN92</f>
        <v>0</v>
      </c>
      <c r="Z92" s="104">
        <f>IFERROR('Model výchozí (MV)'!Z92*('MV Index'!AD8/'MV Index'!$E8)*'Model výchozí (MV)'!$AP92,0)+IFERROR('Model opční 1 (ME)'!Z92*('ME Index'!AD8/'ME Index'!$E8)*'Model opční 1 (ME)'!$AP92,0)+IFERROR('Model opční 2 (MF)'!Z92*('MF Index'!AD8/'MF Index'!$E8)*'Model opční 2 (MF)'!$AP92,0)+Doplněk!Z92*Doplněk!$AN92</f>
        <v>0</v>
      </c>
      <c r="AA92" s="104">
        <f>IFERROR('Model výchozí (MV)'!AA92*('MV Index'!AE8/'MV Index'!$E8)*'Model výchozí (MV)'!$AP92,0)+IFERROR('Model opční 1 (ME)'!AA92*('ME Index'!AE8/'ME Index'!$E8)*'Model opční 1 (ME)'!$AP92,0)+IFERROR('Model opční 2 (MF)'!AA92*('MF Index'!AE8/'MF Index'!$E8)*'Model opční 2 (MF)'!$AP92,0)+Doplněk!AA92*Doplněk!$AN92</f>
        <v>0</v>
      </c>
      <c r="AB92" s="104">
        <f>IFERROR('Model výchozí (MV)'!AB92*('MV Index'!AF8/'MV Index'!$E8)*'Model výchozí (MV)'!$AP92,0)+IFERROR('Model opční 1 (ME)'!AB92*('ME Index'!AF8/'ME Index'!$E8)*'Model opční 1 (ME)'!$AP92,0)+IFERROR('Model opční 2 (MF)'!AB92*('MF Index'!AF8/'MF Index'!$E8)*'Model opční 2 (MF)'!$AP92,0)+Doplněk!AB92*Doplněk!$AN92</f>
        <v>0</v>
      </c>
      <c r="AC92" s="104">
        <f>IFERROR('Model výchozí (MV)'!AC92*('MV Index'!AG8/'MV Index'!$E8)*'Model výchozí (MV)'!$AP92,0)+IFERROR('Model opční 1 (ME)'!AC92*('ME Index'!AG8/'ME Index'!$E8)*'Model opční 1 (ME)'!$AP92,0)+IFERROR('Model opční 2 (MF)'!AC92*('MF Index'!AG8/'MF Index'!$E8)*'Model opční 2 (MF)'!$AP92,0)+Doplněk!AC92*Doplněk!$AN92</f>
        <v>0</v>
      </c>
      <c r="AD92" s="104">
        <f>IFERROR('Model výchozí (MV)'!AD92*('MV Index'!AH8/'MV Index'!$E8)*'Model výchozí (MV)'!$AP92,0)+IFERROR('Model opční 1 (ME)'!AD92*('ME Index'!AH8/'ME Index'!$E8)*'Model opční 1 (ME)'!$AP92,0)+IFERROR('Model opční 2 (MF)'!AD92*('MF Index'!AH8/'MF Index'!$E8)*'Model opční 2 (MF)'!$AP92,0)+Doplněk!AD92*Doplněk!$AN92</f>
        <v>0</v>
      </c>
      <c r="AE92" s="104">
        <f>IFERROR('Model výchozí (MV)'!AE92*('MV Index'!AI8/'MV Index'!$E8)*'Model výchozí (MV)'!$AP92,0)+IFERROR('Model opční 1 (ME)'!AE92*('ME Index'!AI8/'ME Index'!$E8)*'Model opční 1 (ME)'!$AP92,0)+IFERROR('Model opční 2 (MF)'!AE92*('MF Index'!AI8/'MF Index'!$E8)*'Model opční 2 (MF)'!$AP92,0)+Doplněk!AE92*Doplněk!$AN92</f>
        <v>0</v>
      </c>
      <c r="AF92" s="104">
        <f>IFERROR('Model výchozí (MV)'!AF92*('MV Index'!AJ8/'MV Index'!$E8)*'Model výchozí (MV)'!$AP92,0)+IFERROR('Model opční 1 (ME)'!AF92*('ME Index'!AJ8/'ME Index'!$E8)*'Model opční 1 (ME)'!$AP92,0)+IFERROR('Model opční 2 (MF)'!AF92*('MF Index'!AJ8/'MF Index'!$E8)*'Model opční 2 (MF)'!$AP92,0)+Doplněk!AF92*Doplněk!$AN92</f>
        <v>0</v>
      </c>
      <c r="AG92" s="104">
        <f>IFERROR('Model výchozí (MV)'!AG92*('MV Index'!AK8/'MV Index'!$E8)*'Model výchozí (MV)'!$AP92,0)+IFERROR('Model opční 1 (ME)'!AG92*('ME Index'!AK8/'ME Index'!$E8)*'Model opční 1 (ME)'!$AP92,0)+IFERROR('Model opční 2 (MF)'!AG92*('MF Index'!AK8/'MF Index'!$E8)*'Model opční 2 (MF)'!$AP92,0)+Doplněk!AG92*Doplněk!$AN92</f>
        <v>0</v>
      </c>
      <c r="AH92" s="104">
        <f>IFERROR('Model výchozí (MV)'!AH92*('MV Index'!AL8/'MV Index'!$E8)*'Model výchozí (MV)'!$AP92,0)+IFERROR('Model opční 1 (ME)'!AH92*('ME Index'!AL8/'ME Index'!$E8)*'Model opční 1 (ME)'!$AP92,0)+IFERROR('Model opční 2 (MF)'!AH92*('MF Index'!AL8/'MF Index'!$E8)*'Model opční 2 (MF)'!$AP92,0)+Doplněk!AH92*Doplněk!$AN92</f>
        <v>0</v>
      </c>
      <c r="AI92" s="104">
        <f>IFERROR('Model výchozí (MV)'!AI92*('MV Index'!AM8/'MV Index'!$E8)*'Model výchozí (MV)'!$AP92,0)+IFERROR('Model opční 1 (ME)'!AI92*('ME Index'!AM8/'ME Index'!$E8)*'Model opční 1 (ME)'!$AP92,0)+IFERROR('Model opční 2 (MF)'!AI92*('MF Index'!AM8/'MF Index'!$E8)*'Model opční 2 (MF)'!$AP92,0)+Doplněk!AI92*Doplněk!$AN92</f>
        <v>0</v>
      </c>
      <c r="AJ92" s="104">
        <f>IFERROR('Model výchozí (MV)'!AJ92*('MV Index'!AN8/'MV Index'!$E8)*'Model výchozí (MV)'!$AP92,0)+IFERROR('Model opční 1 (ME)'!AJ92*('ME Index'!AN8/'ME Index'!$E8)*'Model opční 1 (ME)'!$AP92,0)+IFERROR('Model opční 2 (MF)'!AJ92*('MF Index'!AN8/'MF Index'!$E8)*'Model opční 2 (MF)'!$AP92,0)+Doplněk!AJ92*Doplněk!$AN92</f>
        <v>0</v>
      </c>
      <c r="AK92" s="104">
        <f>IFERROR('Model výchozí (MV)'!AK92*('MV Index'!AO8/'MV Index'!$E8)*'Model výchozí (MV)'!$AP92,0)+IFERROR('Model opční 1 (ME)'!AK92*('ME Index'!AO8/'ME Index'!$E8)*'Model opční 1 (ME)'!$AP92,0)+IFERROR('Model opční 2 (MF)'!AK92*('MF Index'!AO8/'MF Index'!$E8)*'Model opční 2 (MF)'!$AP92,0)+Doplněk!AK92*Doplněk!$AN92</f>
        <v>0</v>
      </c>
      <c r="AL92" s="24">
        <f t="shared" si="73"/>
        <v>0</v>
      </c>
      <c r="AM92" s="149">
        <f t="shared" si="72"/>
        <v>0</v>
      </c>
    </row>
    <row r="93" spans="1:39" x14ac:dyDescent="0.3">
      <c r="A93" s="4" t="str">
        <f t="shared" si="71"/>
        <v/>
      </c>
      <c r="B93" s="45" t="str">
        <f t="shared" si="71"/>
        <v/>
      </c>
      <c r="C93" s="64">
        <f t="shared" si="71"/>
        <v>5.2</v>
      </c>
      <c r="D93" s="66" t="str">
        <f t="shared" si="71"/>
        <v>Ostatní</v>
      </c>
      <c r="E93" s="104">
        <f>IFERROR('Model výchozí (MV)'!E93*('MV Index'!I9/'MV Index'!$E9)*'Model výchozí (MV)'!$AP93,0)+IFERROR('Model opční 1 (ME)'!E93*('ME Index'!I9/'ME Index'!$E9)*'Model opční 1 (ME)'!$AP93,0)+IFERROR('Model opční 2 (MF)'!E93*('MF Index'!I9/'MF Index'!$E9)*'Model opční 2 (MF)'!$AP93,0)+Doplněk!E93*Doplněk!$AN93</f>
        <v>0</v>
      </c>
      <c r="F93" s="104">
        <f>IFERROR('Model výchozí (MV)'!F93*('MV Index'!J9/'MV Index'!$E9)*'Model výchozí (MV)'!$AP93,0)+IFERROR('Model opční 1 (ME)'!F93*('ME Index'!J9/'ME Index'!$E9)*'Model opční 1 (ME)'!$AP93,0)+IFERROR('Model opční 2 (MF)'!F93*('MF Index'!J9/'MF Index'!$E9)*'Model opční 2 (MF)'!$AP93,0)+Doplněk!F93*Doplněk!$AN93</f>
        <v>0</v>
      </c>
      <c r="G93" s="104">
        <f>IFERROR('Model výchozí (MV)'!G93*('MV Index'!K9/'MV Index'!$E9)*'Model výchozí (MV)'!$AP93,0)+IFERROR('Model opční 1 (ME)'!G93*('ME Index'!K9/'ME Index'!$E9)*'Model opční 1 (ME)'!$AP93,0)+IFERROR('Model opční 2 (MF)'!G93*('MF Index'!K9/'MF Index'!$E9)*'Model opční 2 (MF)'!$AP93,0)+Doplněk!G93*Doplněk!$AN93</f>
        <v>0</v>
      </c>
      <c r="H93" s="104">
        <f>IFERROR('Model výchozí (MV)'!H93*('MV Index'!L9/'MV Index'!$E9)*'Model výchozí (MV)'!$AP93,0)+IFERROR('Model opční 1 (ME)'!H93*('ME Index'!L9/'ME Index'!$E9)*'Model opční 1 (ME)'!$AP93,0)+IFERROR('Model opční 2 (MF)'!H93*('MF Index'!L9/'MF Index'!$E9)*'Model opční 2 (MF)'!$AP93,0)+Doplněk!H93*Doplněk!$AN93</f>
        <v>0</v>
      </c>
      <c r="I93" s="104">
        <f>IFERROR('Model výchozí (MV)'!I93*('MV Index'!M9/'MV Index'!$E9)*'Model výchozí (MV)'!$AP93,0)+IFERROR('Model opční 1 (ME)'!I93*('ME Index'!M9/'ME Index'!$E9)*'Model opční 1 (ME)'!$AP93,0)+IFERROR('Model opční 2 (MF)'!I93*('MF Index'!M9/'MF Index'!$E9)*'Model opční 2 (MF)'!$AP93,0)+Doplněk!I93*Doplněk!$AN93</f>
        <v>0</v>
      </c>
      <c r="J93" s="104">
        <f>IFERROR('Model výchozí (MV)'!J93*('MV Index'!N9/'MV Index'!$E9)*'Model výchozí (MV)'!$AP93,0)+IFERROR('Model opční 1 (ME)'!J93*('ME Index'!N9/'ME Index'!$E9)*'Model opční 1 (ME)'!$AP93,0)+IFERROR('Model opční 2 (MF)'!J93*('MF Index'!N9/'MF Index'!$E9)*'Model opční 2 (MF)'!$AP93,0)+Doplněk!J93*Doplněk!$AN93</f>
        <v>0</v>
      </c>
      <c r="K93" s="104">
        <f>IFERROR('Model výchozí (MV)'!K93*('MV Index'!O9/'MV Index'!$E9)*'Model výchozí (MV)'!$AP93,0)+IFERROR('Model opční 1 (ME)'!K93*('ME Index'!O9/'ME Index'!$E9)*'Model opční 1 (ME)'!$AP93,0)+IFERROR('Model opční 2 (MF)'!K93*('MF Index'!O9/'MF Index'!$E9)*'Model opční 2 (MF)'!$AP93,0)+Doplněk!K93*Doplněk!$AN93</f>
        <v>0</v>
      </c>
      <c r="L93" s="104">
        <f>IFERROR('Model výchozí (MV)'!L93*('MV Index'!P9/'MV Index'!$E9)*'Model výchozí (MV)'!$AP93,0)+IFERROR('Model opční 1 (ME)'!L93*('ME Index'!P9/'ME Index'!$E9)*'Model opční 1 (ME)'!$AP93,0)+IFERROR('Model opční 2 (MF)'!L93*('MF Index'!P9/'MF Index'!$E9)*'Model opční 2 (MF)'!$AP93,0)+Doplněk!L93*Doplněk!$AN93</f>
        <v>0</v>
      </c>
      <c r="M93" s="104">
        <f>IFERROR('Model výchozí (MV)'!M93*('MV Index'!Q9/'MV Index'!$E9)*'Model výchozí (MV)'!$AP93,0)+IFERROR('Model opční 1 (ME)'!M93*('ME Index'!Q9/'ME Index'!$E9)*'Model opční 1 (ME)'!$AP93,0)+IFERROR('Model opční 2 (MF)'!M93*('MF Index'!Q9/'MF Index'!$E9)*'Model opční 2 (MF)'!$AP93,0)+Doplněk!M93*Doplněk!$AN93</f>
        <v>0</v>
      </c>
      <c r="N93" s="104">
        <f>IFERROR('Model výchozí (MV)'!N93*('MV Index'!R9/'MV Index'!$E9)*'Model výchozí (MV)'!$AP93,0)+IFERROR('Model opční 1 (ME)'!N93*('ME Index'!R9/'ME Index'!$E9)*'Model opční 1 (ME)'!$AP93,0)+IFERROR('Model opční 2 (MF)'!N93*('MF Index'!R9/'MF Index'!$E9)*'Model opční 2 (MF)'!$AP93,0)+Doplněk!N93*Doplněk!$AN93</f>
        <v>0</v>
      </c>
      <c r="O93" s="104">
        <f>IFERROR('Model výchozí (MV)'!O93*('MV Index'!S9/'MV Index'!$E9)*'Model výchozí (MV)'!$AP93,0)+IFERROR('Model opční 1 (ME)'!O93*('ME Index'!S9/'ME Index'!$E9)*'Model opční 1 (ME)'!$AP93,0)+IFERROR('Model opční 2 (MF)'!O93*('MF Index'!S9/'MF Index'!$E9)*'Model opční 2 (MF)'!$AP93,0)+Doplněk!O93*Doplněk!$AN93</f>
        <v>0</v>
      </c>
      <c r="P93" s="104">
        <f>IFERROR('Model výchozí (MV)'!P93*('MV Index'!T9/'MV Index'!$E9)*'Model výchozí (MV)'!$AP93,0)+IFERROR('Model opční 1 (ME)'!P93*('ME Index'!T9/'ME Index'!$E9)*'Model opční 1 (ME)'!$AP93,0)+IFERROR('Model opční 2 (MF)'!P93*('MF Index'!T9/'MF Index'!$E9)*'Model opční 2 (MF)'!$AP93,0)+Doplněk!P93*Doplněk!$AN93</f>
        <v>0</v>
      </c>
      <c r="Q93" s="104">
        <f>IFERROR('Model výchozí (MV)'!Q93*('MV Index'!U9/'MV Index'!$E9)*'Model výchozí (MV)'!$AP93,0)+IFERROR('Model opční 1 (ME)'!Q93*('ME Index'!U9/'ME Index'!$E9)*'Model opční 1 (ME)'!$AP93,0)+IFERROR('Model opční 2 (MF)'!Q93*('MF Index'!U9/'MF Index'!$E9)*'Model opční 2 (MF)'!$AP93,0)+Doplněk!Q93*Doplněk!$AN93</f>
        <v>0</v>
      </c>
      <c r="R93" s="104">
        <f>IFERROR('Model výchozí (MV)'!R93*('MV Index'!V9/'MV Index'!$E9)*'Model výchozí (MV)'!$AP93,0)+IFERROR('Model opční 1 (ME)'!R93*('ME Index'!V9/'ME Index'!$E9)*'Model opční 1 (ME)'!$AP93,0)+IFERROR('Model opční 2 (MF)'!R93*('MF Index'!V9/'MF Index'!$E9)*'Model opční 2 (MF)'!$AP93,0)+Doplněk!R93*Doplněk!$AN93</f>
        <v>0</v>
      </c>
      <c r="S93" s="104">
        <f>IFERROR('Model výchozí (MV)'!S93*('MV Index'!W9/'MV Index'!$E9)*'Model výchozí (MV)'!$AP93,0)+IFERROR('Model opční 1 (ME)'!S93*('ME Index'!W9/'ME Index'!$E9)*'Model opční 1 (ME)'!$AP93,0)+IFERROR('Model opční 2 (MF)'!S93*('MF Index'!W9/'MF Index'!$E9)*'Model opční 2 (MF)'!$AP93,0)+Doplněk!S93*Doplněk!$AN93</f>
        <v>0</v>
      </c>
      <c r="T93" s="104">
        <f>IFERROR('Model výchozí (MV)'!T93*('MV Index'!X9/'MV Index'!$E9)*'Model výchozí (MV)'!$AP93,0)+IFERROR('Model opční 1 (ME)'!T93*('ME Index'!X9/'ME Index'!$E9)*'Model opční 1 (ME)'!$AP93,0)+IFERROR('Model opční 2 (MF)'!T93*('MF Index'!X9/'MF Index'!$E9)*'Model opční 2 (MF)'!$AP93,0)+Doplněk!T93*Doplněk!$AN93</f>
        <v>0</v>
      </c>
      <c r="U93" s="104">
        <f>IFERROR('Model výchozí (MV)'!U93*('MV Index'!Y9/'MV Index'!$E9)*'Model výchozí (MV)'!$AP93,0)+IFERROR('Model opční 1 (ME)'!U93*('ME Index'!Y9/'ME Index'!$E9)*'Model opční 1 (ME)'!$AP93,0)+IFERROR('Model opční 2 (MF)'!U93*('MF Index'!Y9/'MF Index'!$E9)*'Model opční 2 (MF)'!$AP93,0)+Doplněk!U93*Doplněk!$AN93</f>
        <v>0</v>
      </c>
      <c r="V93" s="104">
        <f>IFERROR('Model výchozí (MV)'!V93*('MV Index'!Z9/'MV Index'!$E9)*'Model výchozí (MV)'!$AP93,0)+IFERROR('Model opční 1 (ME)'!V93*('ME Index'!Z9/'ME Index'!$E9)*'Model opční 1 (ME)'!$AP93,0)+IFERROR('Model opční 2 (MF)'!V93*('MF Index'!Z9/'MF Index'!$E9)*'Model opční 2 (MF)'!$AP93,0)+Doplněk!V93*Doplněk!$AN93</f>
        <v>0</v>
      </c>
      <c r="W93" s="104">
        <f>IFERROR('Model výchozí (MV)'!W93*('MV Index'!AA9/'MV Index'!$E9)*'Model výchozí (MV)'!$AP93,0)+IFERROR('Model opční 1 (ME)'!W93*('ME Index'!AA9/'ME Index'!$E9)*'Model opční 1 (ME)'!$AP93,0)+IFERROR('Model opční 2 (MF)'!W93*('MF Index'!AA9/'MF Index'!$E9)*'Model opční 2 (MF)'!$AP93,0)+Doplněk!W93*Doplněk!$AN93</f>
        <v>0</v>
      </c>
      <c r="X93" s="104">
        <f>IFERROR('Model výchozí (MV)'!X93*('MV Index'!AB9/'MV Index'!$E9)*'Model výchozí (MV)'!$AP93,0)+IFERROR('Model opční 1 (ME)'!X93*('ME Index'!AB9/'ME Index'!$E9)*'Model opční 1 (ME)'!$AP93,0)+IFERROR('Model opční 2 (MF)'!X93*('MF Index'!AB9/'MF Index'!$E9)*'Model opční 2 (MF)'!$AP93,0)+Doplněk!X93*Doplněk!$AN93</f>
        <v>0</v>
      </c>
      <c r="Y93" s="104">
        <f>IFERROR('Model výchozí (MV)'!Y93*('MV Index'!AC9/'MV Index'!$E9)*'Model výchozí (MV)'!$AP93,0)+IFERROR('Model opční 1 (ME)'!Y93*('ME Index'!AC9/'ME Index'!$E9)*'Model opční 1 (ME)'!$AP93,0)+IFERROR('Model opční 2 (MF)'!Y93*('MF Index'!AC9/'MF Index'!$E9)*'Model opční 2 (MF)'!$AP93,0)+Doplněk!Y93*Doplněk!$AN93</f>
        <v>0</v>
      </c>
      <c r="Z93" s="104">
        <f>IFERROR('Model výchozí (MV)'!Z93*('MV Index'!AD9/'MV Index'!$E9)*'Model výchozí (MV)'!$AP93,0)+IFERROR('Model opční 1 (ME)'!Z93*('ME Index'!AD9/'ME Index'!$E9)*'Model opční 1 (ME)'!$AP93,0)+IFERROR('Model opční 2 (MF)'!Z93*('MF Index'!AD9/'MF Index'!$E9)*'Model opční 2 (MF)'!$AP93,0)+Doplněk!Z93*Doplněk!$AN93</f>
        <v>0</v>
      </c>
      <c r="AA93" s="104">
        <f>IFERROR('Model výchozí (MV)'!AA93*('MV Index'!AE9/'MV Index'!$E9)*'Model výchozí (MV)'!$AP93,0)+IFERROR('Model opční 1 (ME)'!AA93*('ME Index'!AE9/'ME Index'!$E9)*'Model opční 1 (ME)'!$AP93,0)+IFERROR('Model opční 2 (MF)'!AA93*('MF Index'!AE9/'MF Index'!$E9)*'Model opční 2 (MF)'!$AP93,0)+Doplněk!AA93*Doplněk!$AN93</f>
        <v>0</v>
      </c>
      <c r="AB93" s="104">
        <f>IFERROR('Model výchozí (MV)'!AB93*('MV Index'!AF9/'MV Index'!$E9)*'Model výchozí (MV)'!$AP93,0)+IFERROR('Model opční 1 (ME)'!AB93*('ME Index'!AF9/'ME Index'!$E9)*'Model opční 1 (ME)'!$AP93,0)+IFERROR('Model opční 2 (MF)'!AB93*('MF Index'!AF9/'MF Index'!$E9)*'Model opční 2 (MF)'!$AP93,0)+Doplněk!AB93*Doplněk!$AN93</f>
        <v>0</v>
      </c>
      <c r="AC93" s="104">
        <f>IFERROR('Model výchozí (MV)'!AC93*('MV Index'!AG9/'MV Index'!$E9)*'Model výchozí (MV)'!$AP93,0)+IFERROR('Model opční 1 (ME)'!AC93*('ME Index'!AG9/'ME Index'!$E9)*'Model opční 1 (ME)'!$AP93,0)+IFERROR('Model opční 2 (MF)'!AC93*('MF Index'!AG9/'MF Index'!$E9)*'Model opční 2 (MF)'!$AP93,0)+Doplněk!AC93*Doplněk!$AN93</f>
        <v>0</v>
      </c>
      <c r="AD93" s="104">
        <f>IFERROR('Model výchozí (MV)'!AD93*('MV Index'!AH9/'MV Index'!$E9)*'Model výchozí (MV)'!$AP93,0)+IFERROR('Model opční 1 (ME)'!AD93*('ME Index'!AH9/'ME Index'!$E9)*'Model opční 1 (ME)'!$AP93,0)+IFERROR('Model opční 2 (MF)'!AD93*('MF Index'!AH9/'MF Index'!$E9)*'Model opční 2 (MF)'!$AP93,0)+Doplněk!AD93*Doplněk!$AN93</f>
        <v>0</v>
      </c>
      <c r="AE93" s="104">
        <f>IFERROR('Model výchozí (MV)'!AE93*('MV Index'!AI9/'MV Index'!$E9)*'Model výchozí (MV)'!$AP93,0)+IFERROR('Model opční 1 (ME)'!AE93*('ME Index'!AI9/'ME Index'!$E9)*'Model opční 1 (ME)'!$AP93,0)+IFERROR('Model opční 2 (MF)'!AE93*('MF Index'!AI9/'MF Index'!$E9)*'Model opční 2 (MF)'!$AP93,0)+Doplněk!AE93*Doplněk!$AN93</f>
        <v>0</v>
      </c>
      <c r="AF93" s="104">
        <f>IFERROR('Model výchozí (MV)'!AF93*('MV Index'!AJ9/'MV Index'!$E9)*'Model výchozí (MV)'!$AP93,0)+IFERROR('Model opční 1 (ME)'!AF93*('ME Index'!AJ9/'ME Index'!$E9)*'Model opční 1 (ME)'!$AP93,0)+IFERROR('Model opční 2 (MF)'!AF93*('MF Index'!AJ9/'MF Index'!$E9)*'Model opční 2 (MF)'!$AP93,0)+Doplněk!AF93*Doplněk!$AN93</f>
        <v>0</v>
      </c>
      <c r="AG93" s="104">
        <f>IFERROR('Model výchozí (MV)'!AG93*('MV Index'!AK9/'MV Index'!$E9)*'Model výchozí (MV)'!$AP93,0)+IFERROR('Model opční 1 (ME)'!AG93*('ME Index'!AK9/'ME Index'!$E9)*'Model opční 1 (ME)'!$AP93,0)+IFERROR('Model opční 2 (MF)'!AG93*('MF Index'!AK9/'MF Index'!$E9)*'Model opční 2 (MF)'!$AP93,0)+Doplněk!AG93*Doplněk!$AN93</f>
        <v>0</v>
      </c>
      <c r="AH93" s="104">
        <f>IFERROR('Model výchozí (MV)'!AH93*('MV Index'!AL9/'MV Index'!$E9)*'Model výchozí (MV)'!$AP93,0)+IFERROR('Model opční 1 (ME)'!AH93*('ME Index'!AL9/'ME Index'!$E9)*'Model opční 1 (ME)'!$AP93,0)+IFERROR('Model opční 2 (MF)'!AH93*('MF Index'!AL9/'MF Index'!$E9)*'Model opční 2 (MF)'!$AP93,0)+Doplněk!AH93*Doplněk!$AN93</f>
        <v>0</v>
      </c>
      <c r="AI93" s="104">
        <f>IFERROR('Model výchozí (MV)'!AI93*('MV Index'!AM9/'MV Index'!$E9)*'Model výchozí (MV)'!$AP93,0)+IFERROR('Model opční 1 (ME)'!AI93*('ME Index'!AM9/'ME Index'!$E9)*'Model opční 1 (ME)'!$AP93,0)+IFERROR('Model opční 2 (MF)'!AI93*('MF Index'!AM9/'MF Index'!$E9)*'Model opční 2 (MF)'!$AP93,0)+Doplněk!AI93*Doplněk!$AN93</f>
        <v>0</v>
      </c>
      <c r="AJ93" s="104">
        <f>IFERROR('Model výchozí (MV)'!AJ93*('MV Index'!AN9/'MV Index'!$E9)*'Model výchozí (MV)'!$AP93,0)+IFERROR('Model opční 1 (ME)'!AJ93*('ME Index'!AN9/'ME Index'!$E9)*'Model opční 1 (ME)'!$AP93,0)+IFERROR('Model opční 2 (MF)'!AJ93*('MF Index'!AN9/'MF Index'!$E9)*'Model opční 2 (MF)'!$AP93,0)+Doplněk!AJ93*Doplněk!$AN93</f>
        <v>0</v>
      </c>
      <c r="AK93" s="104">
        <f>IFERROR('Model výchozí (MV)'!AK93*('MV Index'!AO9/'MV Index'!$E9)*'Model výchozí (MV)'!$AP93,0)+IFERROR('Model opční 1 (ME)'!AK93*('ME Index'!AO9/'ME Index'!$E9)*'Model opční 1 (ME)'!$AP93,0)+IFERROR('Model opční 2 (MF)'!AK93*('MF Index'!AO9/'MF Index'!$E9)*'Model opční 2 (MF)'!$AP93,0)+Doplněk!AK93*Doplněk!$AN93</f>
        <v>0</v>
      </c>
      <c r="AL93" s="24">
        <f t="shared" si="73"/>
        <v>0</v>
      </c>
      <c r="AM93" s="149">
        <f t="shared" si="72"/>
        <v>0</v>
      </c>
    </row>
    <row r="94" spans="1:39" x14ac:dyDescent="0.3">
      <c r="A94" s="4">
        <f t="shared" si="71"/>
        <v>6</v>
      </c>
      <c r="B94" s="45" t="str">
        <f t="shared" si="71"/>
        <v>Pronájem a leasing vozidel</v>
      </c>
      <c r="C94" s="64" t="str">
        <f t="shared" si="71"/>
        <v/>
      </c>
      <c r="D94" s="65" t="str">
        <f t="shared" si="71"/>
        <v/>
      </c>
      <c r="E94" s="104">
        <f>IFERROR('Model výchozí (MV)'!E94*('MV Index'!I10/'MV Index'!$E10)*'Model výchozí (MV)'!$AP94,0)+IFERROR('Model opční 1 (ME)'!E94*('ME Index'!I10/'ME Index'!$E10)*'Model opční 1 (ME)'!$AP94,0)+IFERROR('Model opční 2 (MF)'!E94*('MF Index'!I10/'MF Index'!$E10)*'Model opční 2 (MF)'!$AP94,0)+Doplněk!E94*Doplněk!$AN94</f>
        <v>0</v>
      </c>
      <c r="F94" s="104">
        <f>IFERROR('Model výchozí (MV)'!F94*('MV Index'!J10/'MV Index'!$E10)*'Model výchozí (MV)'!$AP94,0)+IFERROR('Model opční 1 (ME)'!F94*('ME Index'!J10/'ME Index'!$E10)*'Model opční 1 (ME)'!$AP94,0)+IFERROR('Model opční 2 (MF)'!F94*('MF Index'!J10/'MF Index'!$E10)*'Model opční 2 (MF)'!$AP94,0)+Doplněk!F94*Doplněk!$AN94</f>
        <v>0</v>
      </c>
      <c r="G94" s="104">
        <f>IFERROR('Model výchozí (MV)'!G94*('MV Index'!K10/'MV Index'!$E10)*'Model výchozí (MV)'!$AP94,0)+IFERROR('Model opční 1 (ME)'!G94*('ME Index'!K10/'ME Index'!$E10)*'Model opční 1 (ME)'!$AP94,0)+IFERROR('Model opční 2 (MF)'!G94*('MF Index'!K10/'MF Index'!$E10)*'Model opční 2 (MF)'!$AP94,0)+Doplněk!G94*Doplněk!$AN94</f>
        <v>0</v>
      </c>
      <c r="H94" s="104">
        <f>IFERROR('Model výchozí (MV)'!H94*('MV Index'!L10/'MV Index'!$E10)*'Model výchozí (MV)'!$AP94,0)+IFERROR('Model opční 1 (ME)'!H94*('ME Index'!L10/'ME Index'!$E10)*'Model opční 1 (ME)'!$AP94,0)+IFERROR('Model opční 2 (MF)'!H94*('MF Index'!L10/'MF Index'!$E10)*'Model opční 2 (MF)'!$AP94,0)+Doplněk!H94*Doplněk!$AN94</f>
        <v>0</v>
      </c>
      <c r="I94" s="104">
        <f>IFERROR('Model výchozí (MV)'!I94*('MV Index'!M10/'MV Index'!$E10)*'Model výchozí (MV)'!$AP94,0)+IFERROR('Model opční 1 (ME)'!I94*('ME Index'!M10/'ME Index'!$E10)*'Model opční 1 (ME)'!$AP94,0)+IFERROR('Model opční 2 (MF)'!I94*('MF Index'!M10/'MF Index'!$E10)*'Model opční 2 (MF)'!$AP94,0)+Doplněk!I94*Doplněk!$AN94</f>
        <v>0</v>
      </c>
      <c r="J94" s="104">
        <f>IFERROR('Model výchozí (MV)'!J94*('MV Index'!N10/'MV Index'!$E10)*'Model výchozí (MV)'!$AP94,0)+IFERROR('Model opční 1 (ME)'!J94*('ME Index'!N10/'ME Index'!$E10)*'Model opční 1 (ME)'!$AP94,0)+IFERROR('Model opční 2 (MF)'!J94*('MF Index'!N10/'MF Index'!$E10)*'Model opční 2 (MF)'!$AP94,0)+Doplněk!J94*Doplněk!$AN94</f>
        <v>0</v>
      </c>
      <c r="K94" s="104">
        <f>IFERROR('Model výchozí (MV)'!K94*('MV Index'!O10/'MV Index'!$E10)*'Model výchozí (MV)'!$AP94,0)+IFERROR('Model opční 1 (ME)'!K94*('ME Index'!O10/'ME Index'!$E10)*'Model opční 1 (ME)'!$AP94,0)+IFERROR('Model opční 2 (MF)'!K94*('MF Index'!O10/'MF Index'!$E10)*'Model opční 2 (MF)'!$AP94,0)+Doplněk!K94*Doplněk!$AN94</f>
        <v>0</v>
      </c>
      <c r="L94" s="104">
        <f>IFERROR('Model výchozí (MV)'!L94*('MV Index'!P10/'MV Index'!$E10)*'Model výchozí (MV)'!$AP94,0)+IFERROR('Model opční 1 (ME)'!L94*('ME Index'!P10/'ME Index'!$E10)*'Model opční 1 (ME)'!$AP94,0)+IFERROR('Model opční 2 (MF)'!L94*('MF Index'!P10/'MF Index'!$E10)*'Model opční 2 (MF)'!$AP94,0)+Doplněk!L94*Doplněk!$AN94</f>
        <v>0</v>
      </c>
      <c r="M94" s="104">
        <f>IFERROR('Model výchozí (MV)'!M94*('MV Index'!Q10/'MV Index'!$E10)*'Model výchozí (MV)'!$AP94,0)+IFERROR('Model opční 1 (ME)'!M94*('ME Index'!Q10/'ME Index'!$E10)*'Model opční 1 (ME)'!$AP94,0)+IFERROR('Model opční 2 (MF)'!M94*('MF Index'!Q10/'MF Index'!$E10)*'Model opční 2 (MF)'!$AP94,0)+Doplněk!M94*Doplněk!$AN94</f>
        <v>0</v>
      </c>
      <c r="N94" s="104">
        <f>IFERROR('Model výchozí (MV)'!N94*('MV Index'!R10/'MV Index'!$E10)*'Model výchozí (MV)'!$AP94,0)+IFERROR('Model opční 1 (ME)'!N94*('ME Index'!R10/'ME Index'!$E10)*'Model opční 1 (ME)'!$AP94,0)+IFERROR('Model opční 2 (MF)'!N94*('MF Index'!R10/'MF Index'!$E10)*'Model opční 2 (MF)'!$AP94,0)+Doplněk!N94*Doplněk!$AN94</f>
        <v>0</v>
      </c>
      <c r="O94" s="104">
        <f>IFERROR('Model výchozí (MV)'!O94*('MV Index'!S10/'MV Index'!$E10)*'Model výchozí (MV)'!$AP94,0)+IFERROR('Model opční 1 (ME)'!O94*('ME Index'!S10/'ME Index'!$E10)*'Model opční 1 (ME)'!$AP94,0)+IFERROR('Model opční 2 (MF)'!O94*('MF Index'!S10/'MF Index'!$E10)*'Model opční 2 (MF)'!$AP94,0)+Doplněk!O94*Doplněk!$AN94</f>
        <v>0</v>
      </c>
      <c r="P94" s="104">
        <f>IFERROR('Model výchozí (MV)'!P94*('MV Index'!T10/'MV Index'!$E10)*'Model výchozí (MV)'!$AP94,0)+IFERROR('Model opční 1 (ME)'!P94*('ME Index'!T10/'ME Index'!$E10)*'Model opční 1 (ME)'!$AP94,0)+IFERROR('Model opční 2 (MF)'!P94*('MF Index'!T10/'MF Index'!$E10)*'Model opční 2 (MF)'!$AP94,0)+Doplněk!P94*Doplněk!$AN94</f>
        <v>0</v>
      </c>
      <c r="Q94" s="104">
        <f>IFERROR('Model výchozí (MV)'!Q94*('MV Index'!U10/'MV Index'!$E10)*'Model výchozí (MV)'!$AP94,0)+IFERROR('Model opční 1 (ME)'!Q94*('ME Index'!U10/'ME Index'!$E10)*'Model opční 1 (ME)'!$AP94,0)+IFERROR('Model opční 2 (MF)'!Q94*('MF Index'!U10/'MF Index'!$E10)*'Model opční 2 (MF)'!$AP94,0)+Doplněk!Q94*Doplněk!$AN94</f>
        <v>0</v>
      </c>
      <c r="R94" s="104">
        <f>IFERROR('Model výchozí (MV)'!R94*('MV Index'!V10/'MV Index'!$E10)*'Model výchozí (MV)'!$AP94,0)+IFERROR('Model opční 1 (ME)'!R94*('ME Index'!V10/'ME Index'!$E10)*'Model opční 1 (ME)'!$AP94,0)+IFERROR('Model opční 2 (MF)'!R94*('MF Index'!V10/'MF Index'!$E10)*'Model opční 2 (MF)'!$AP94,0)+Doplněk!R94*Doplněk!$AN94</f>
        <v>0</v>
      </c>
      <c r="S94" s="104">
        <f>IFERROR('Model výchozí (MV)'!S94*('MV Index'!W10/'MV Index'!$E10)*'Model výchozí (MV)'!$AP94,0)+IFERROR('Model opční 1 (ME)'!S94*('ME Index'!W10/'ME Index'!$E10)*'Model opční 1 (ME)'!$AP94,0)+IFERROR('Model opční 2 (MF)'!S94*('MF Index'!W10/'MF Index'!$E10)*'Model opční 2 (MF)'!$AP94,0)+Doplněk!S94*Doplněk!$AN94</f>
        <v>0</v>
      </c>
      <c r="T94" s="104">
        <f>IFERROR('Model výchozí (MV)'!T94*('MV Index'!X10/'MV Index'!$E10)*'Model výchozí (MV)'!$AP94,0)+IFERROR('Model opční 1 (ME)'!T94*('ME Index'!X10/'ME Index'!$E10)*'Model opční 1 (ME)'!$AP94,0)+IFERROR('Model opční 2 (MF)'!T94*('MF Index'!X10/'MF Index'!$E10)*'Model opční 2 (MF)'!$AP94,0)+Doplněk!T94*Doplněk!$AN94</f>
        <v>0</v>
      </c>
      <c r="U94" s="104">
        <f>IFERROR('Model výchozí (MV)'!U94*('MV Index'!Y10/'MV Index'!$E10)*'Model výchozí (MV)'!$AP94,0)+IFERROR('Model opční 1 (ME)'!U94*('ME Index'!Y10/'ME Index'!$E10)*'Model opční 1 (ME)'!$AP94,0)+IFERROR('Model opční 2 (MF)'!U94*('MF Index'!Y10/'MF Index'!$E10)*'Model opční 2 (MF)'!$AP94,0)+Doplněk!U94*Doplněk!$AN94</f>
        <v>0</v>
      </c>
      <c r="V94" s="104">
        <f>IFERROR('Model výchozí (MV)'!V94*('MV Index'!Z10/'MV Index'!$E10)*'Model výchozí (MV)'!$AP94,0)+IFERROR('Model opční 1 (ME)'!V94*('ME Index'!Z10/'ME Index'!$E10)*'Model opční 1 (ME)'!$AP94,0)+IFERROR('Model opční 2 (MF)'!V94*('MF Index'!Z10/'MF Index'!$E10)*'Model opční 2 (MF)'!$AP94,0)+Doplněk!V94*Doplněk!$AN94</f>
        <v>0</v>
      </c>
      <c r="W94" s="104">
        <f>IFERROR('Model výchozí (MV)'!W94*('MV Index'!AA10/'MV Index'!$E10)*'Model výchozí (MV)'!$AP94,0)+IFERROR('Model opční 1 (ME)'!W94*('ME Index'!AA10/'ME Index'!$E10)*'Model opční 1 (ME)'!$AP94,0)+IFERROR('Model opční 2 (MF)'!W94*('MF Index'!AA10/'MF Index'!$E10)*'Model opční 2 (MF)'!$AP94,0)+Doplněk!W94*Doplněk!$AN94</f>
        <v>0</v>
      </c>
      <c r="X94" s="104">
        <f>IFERROR('Model výchozí (MV)'!X94*('MV Index'!AB10/'MV Index'!$E10)*'Model výchozí (MV)'!$AP94,0)+IFERROR('Model opční 1 (ME)'!X94*('ME Index'!AB10/'ME Index'!$E10)*'Model opční 1 (ME)'!$AP94,0)+IFERROR('Model opční 2 (MF)'!X94*('MF Index'!AB10/'MF Index'!$E10)*'Model opční 2 (MF)'!$AP94,0)+Doplněk!X94*Doplněk!$AN94</f>
        <v>0</v>
      </c>
      <c r="Y94" s="104">
        <f>IFERROR('Model výchozí (MV)'!Y94*('MV Index'!AC10/'MV Index'!$E10)*'Model výchozí (MV)'!$AP94,0)+IFERROR('Model opční 1 (ME)'!Y94*('ME Index'!AC10/'ME Index'!$E10)*'Model opční 1 (ME)'!$AP94,0)+IFERROR('Model opční 2 (MF)'!Y94*('MF Index'!AC10/'MF Index'!$E10)*'Model opční 2 (MF)'!$AP94,0)+Doplněk!Y94*Doplněk!$AN94</f>
        <v>0</v>
      </c>
      <c r="Z94" s="104">
        <f>IFERROR('Model výchozí (MV)'!Z94*('MV Index'!AD10/'MV Index'!$E10)*'Model výchozí (MV)'!$AP94,0)+IFERROR('Model opční 1 (ME)'!Z94*('ME Index'!AD10/'ME Index'!$E10)*'Model opční 1 (ME)'!$AP94,0)+IFERROR('Model opční 2 (MF)'!Z94*('MF Index'!AD10/'MF Index'!$E10)*'Model opční 2 (MF)'!$AP94,0)+Doplněk!Z94*Doplněk!$AN94</f>
        <v>0</v>
      </c>
      <c r="AA94" s="104">
        <f>IFERROR('Model výchozí (MV)'!AA94*('MV Index'!AE10/'MV Index'!$E10)*'Model výchozí (MV)'!$AP94,0)+IFERROR('Model opční 1 (ME)'!AA94*('ME Index'!AE10/'ME Index'!$E10)*'Model opční 1 (ME)'!$AP94,0)+IFERROR('Model opční 2 (MF)'!AA94*('MF Index'!AE10/'MF Index'!$E10)*'Model opční 2 (MF)'!$AP94,0)+Doplněk!AA94*Doplněk!$AN94</f>
        <v>0</v>
      </c>
      <c r="AB94" s="104">
        <f>IFERROR('Model výchozí (MV)'!AB94*('MV Index'!AF10/'MV Index'!$E10)*'Model výchozí (MV)'!$AP94,0)+IFERROR('Model opční 1 (ME)'!AB94*('ME Index'!AF10/'ME Index'!$E10)*'Model opční 1 (ME)'!$AP94,0)+IFERROR('Model opční 2 (MF)'!AB94*('MF Index'!AF10/'MF Index'!$E10)*'Model opční 2 (MF)'!$AP94,0)+Doplněk!AB94*Doplněk!$AN94</f>
        <v>0</v>
      </c>
      <c r="AC94" s="104">
        <f>IFERROR('Model výchozí (MV)'!AC94*('MV Index'!AG10/'MV Index'!$E10)*'Model výchozí (MV)'!$AP94,0)+IFERROR('Model opční 1 (ME)'!AC94*('ME Index'!AG10/'ME Index'!$E10)*'Model opční 1 (ME)'!$AP94,0)+IFERROR('Model opční 2 (MF)'!AC94*('MF Index'!AG10/'MF Index'!$E10)*'Model opční 2 (MF)'!$AP94,0)+Doplněk!AC94*Doplněk!$AN94</f>
        <v>0</v>
      </c>
      <c r="AD94" s="104">
        <f>IFERROR('Model výchozí (MV)'!AD94*('MV Index'!AH10/'MV Index'!$E10)*'Model výchozí (MV)'!$AP94,0)+IFERROR('Model opční 1 (ME)'!AD94*('ME Index'!AH10/'ME Index'!$E10)*'Model opční 1 (ME)'!$AP94,0)+IFERROR('Model opční 2 (MF)'!AD94*('MF Index'!AH10/'MF Index'!$E10)*'Model opční 2 (MF)'!$AP94,0)+Doplněk!AD94*Doplněk!$AN94</f>
        <v>0</v>
      </c>
      <c r="AE94" s="104">
        <f>IFERROR('Model výchozí (MV)'!AE94*('MV Index'!AI10/'MV Index'!$E10)*'Model výchozí (MV)'!$AP94,0)+IFERROR('Model opční 1 (ME)'!AE94*('ME Index'!AI10/'ME Index'!$E10)*'Model opční 1 (ME)'!$AP94,0)+IFERROR('Model opční 2 (MF)'!AE94*('MF Index'!AI10/'MF Index'!$E10)*'Model opční 2 (MF)'!$AP94,0)+Doplněk!AE94*Doplněk!$AN94</f>
        <v>0</v>
      </c>
      <c r="AF94" s="104">
        <f>IFERROR('Model výchozí (MV)'!AF94*('MV Index'!AJ10/'MV Index'!$E10)*'Model výchozí (MV)'!$AP94,0)+IFERROR('Model opční 1 (ME)'!AF94*('ME Index'!AJ10/'ME Index'!$E10)*'Model opční 1 (ME)'!$AP94,0)+IFERROR('Model opční 2 (MF)'!AF94*('MF Index'!AJ10/'MF Index'!$E10)*'Model opční 2 (MF)'!$AP94,0)+Doplněk!AF94*Doplněk!$AN94</f>
        <v>0</v>
      </c>
      <c r="AG94" s="104">
        <f>IFERROR('Model výchozí (MV)'!AG94*('MV Index'!AK10/'MV Index'!$E10)*'Model výchozí (MV)'!$AP94,0)+IFERROR('Model opční 1 (ME)'!AG94*('ME Index'!AK10/'ME Index'!$E10)*'Model opční 1 (ME)'!$AP94,0)+IFERROR('Model opční 2 (MF)'!AG94*('MF Index'!AK10/'MF Index'!$E10)*'Model opční 2 (MF)'!$AP94,0)+Doplněk!AG94*Doplněk!$AN94</f>
        <v>0</v>
      </c>
      <c r="AH94" s="104">
        <f>IFERROR('Model výchozí (MV)'!AH94*('MV Index'!AL10/'MV Index'!$E10)*'Model výchozí (MV)'!$AP94,0)+IFERROR('Model opční 1 (ME)'!AH94*('ME Index'!AL10/'ME Index'!$E10)*'Model opční 1 (ME)'!$AP94,0)+IFERROR('Model opční 2 (MF)'!AH94*('MF Index'!AL10/'MF Index'!$E10)*'Model opční 2 (MF)'!$AP94,0)+Doplněk!AH94*Doplněk!$AN94</f>
        <v>0</v>
      </c>
      <c r="AI94" s="104">
        <f>IFERROR('Model výchozí (MV)'!AI94*('MV Index'!AM10/'MV Index'!$E10)*'Model výchozí (MV)'!$AP94,0)+IFERROR('Model opční 1 (ME)'!AI94*('ME Index'!AM10/'ME Index'!$E10)*'Model opční 1 (ME)'!$AP94,0)+IFERROR('Model opční 2 (MF)'!AI94*('MF Index'!AM10/'MF Index'!$E10)*'Model opční 2 (MF)'!$AP94,0)+Doplněk!AI94*Doplněk!$AN94</f>
        <v>0</v>
      </c>
      <c r="AJ94" s="104">
        <f>IFERROR('Model výchozí (MV)'!AJ94*('MV Index'!AN10/'MV Index'!$E10)*'Model výchozí (MV)'!$AP94,0)+IFERROR('Model opční 1 (ME)'!AJ94*('ME Index'!AN10/'ME Index'!$E10)*'Model opční 1 (ME)'!$AP94,0)+IFERROR('Model opční 2 (MF)'!AJ94*('MF Index'!AN10/'MF Index'!$E10)*'Model opční 2 (MF)'!$AP94,0)+Doplněk!AJ94*Doplněk!$AN94</f>
        <v>0</v>
      </c>
      <c r="AK94" s="104">
        <f>IFERROR('Model výchozí (MV)'!AK94*('MV Index'!AO10/'MV Index'!$E10)*'Model výchozí (MV)'!$AP94,0)+IFERROR('Model opční 1 (ME)'!AK94*('ME Index'!AO10/'ME Index'!$E10)*'Model opční 1 (ME)'!$AP94,0)+IFERROR('Model opční 2 (MF)'!AK94*('MF Index'!AO10/'MF Index'!$E10)*'Model opční 2 (MF)'!$AP94,0)+Doplněk!AK94*Doplněk!$AN94</f>
        <v>0</v>
      </c>
      <c r="AL94" s="24">
        <f t="shared" si="73"/>
        <v>0</v>
      </c>
      <c r="AM94" s="149">
        <f t="shared" si="72"/>
        <v>0</v>
      </c>
    </row>
    <row r="95" spans="1:39" x14ac:dyDescent="0.3">
      <c r="A95" s="4">
        <f t="shared" si="71"/>
        <v>7</v>
      </c>
      <c r="B95" s="45" t="str">
        <f t="shared" si="71"/>
        <v>Mzdové náklady</v>
      </c>
      <c r="C95" s="64">
        <f t="shared" si="71"/>
        <v>7.1</v>
      </c>
      <c r="D95" s="455" t="str">
        <f t="shared" si="71"/>
        <v>Vlaková četa</v>
      </c>
      <c r="E95" s="104">
        <f>IFERROR('Model výchozí (MV)'!E95*('MV Index'!I11/'MV Index'!$E11)*'Model výchozí (MV)'!$AP95,0)+IFERROR('Model opční 1 (ME)'!E95*('ME Index'!I11/'ME Index'!$E11)*'Model opční 1 (ME)'!$AP95,0)+IFERROR('Model opční 2 (MF)'!E95*('MF Index'!I11/'MF Index'!$E11)*'Model opční 2 (MF)'!$AP95,0)+Doplněk!E95*Doplněk!$AN95</f>
        <v>0</v>
      </c>
      <c r="F95" s="104">
        <f>IFERROR('Model výchozí (MV)'!F95*('MV Index'!J11/'MV Index'!$E11)*'Model výchozí (MV)'!$AP95,0)+IFERROR('Model opční 1 (ME)'!F95*('ME Index'!J11/'ME Index'!$E11)*'Model opční 1 (ME)'!$AP95,0)+IFERROR('Model opční 2 (MF)'!F95*('MF Index'!J11/'MF Index'!$E11)*'Model opční 2 (MF)'!$AP95,0)+Doplněk!F95*Doplněk!$AN95</f>
        <v>0</v>
      </c>
      <c r="G95" s="104">
        <f>IFERROR('Model výchozí (MV)'!G95*('MV Index'!K11/'MV Index'!$E11)*'Model výchozí (MV)'!$AP95,0)+IFERROR('Model opční 1 (ME)'!G95*('ME Index'!K11/'ME Index'!$E11)*'Model opční 1 (ME)'!$AP95,0)+IFERROR('Model opční 2 (MF)'!G95*('MF Index'!K11/'MF Index'!$E11)*'Model opční 2 (MF)'!$AP95,0)+Doplněk!G95*Doplněk!$AN95</f>
        <v>0</v>
      </c>
      <c r="H95" s="104">
        <f>IFERROR('Model výchozí (MV)'!H95*('MV Index'!L11/'MV Index'!$E11)*'Model výchozí (MV)'!$AP95,0)+IFERROR('Model opční 1 (ME)'!H95*('ME Index'!L11/'ME Index'!$E11)*'Model opční 1 (ME)'!$AP95,0)+IFERROR('Model opční 2 (MF)'!H95*('MF Index'!L11/'MF Index'!$E11)*'Model opční 2 (MF)'!$AP95,0)+Doplněk!H95*Doplněk!$AN95</f>
        <v>0</v>
      </c>
      <c r="I95" s="104">
        <f>IFERROR('Model výchozí (MV)'!I95*('MV Index'!M11/'MV Index'!$E11)*'Model výchozí (MV)'!$AP95,0)+IFERROR('Model opční 1 (ME)'!I95*('ME Index'!M11/'ME Index'!$E11)*'Model opční 1 (ME)'!$AP95,0)+IFERROR('Model opční 2 (MF)'!I95*('MF Index'!M11/'MF Index'!$E11)*'Model opční 2 (MF)'!$AP95,0)+Doplněk!I95*Doplněk!$AN95</f>
        <v>0</v>
      </c>
      <c r="J95" s="104">
        <f>IFERROR('Model výchozí (MV)'!J95*('MV Index'!N11/'MV Index'!$E11)*'Model výchozí (MV)'!$AP95,0)+IFERROR('Model opční 1 (ME)'!J95*('ME Index'!N11/'ME Index'!$E11)*'Model opční 1 (ME)'!$AP95,0)+IFERROR('Model opční 2 (MF)'!J95*('MF Index'!N11/'MF Index'!$E11)*'Model opční 2 (MF)'!$AP95,0)+Doplněk!J95*Doplněk!$AN95</f>
        <v>0</v>
      </c>
      <c r="K95" s="104">
        <f>IFERROR('Model výchozí (MV)'!K95*('MV Index'!O11/'MV Index'!$E11)*'Model výchozí (MV)'!$AP95,0)+IFERROR('Model opční 1 (ME)'!K95*('ME Index'!O11/'ME Index'!$E11)*'Model opční 1 (ME)'!$AP95,0)+IFERROR('Model opční 2 (MF)'!K95*('MF Index'!O11/'MF Index'!$E11)*'Model opční 2 (MF)'!$AP95,0)+Doplněk!K95*Doplněk!$AN95</f>
        <v>0</v>
      </c>
      <c r="L95" s="104">
        <f>IFERROR('Model výchozí (MV)'!L95*('MV Index'!P11/'MV Index'!$E11)*'Model výchozí (MV)'!$AP95,0)+IFERROR('Model opční 1 (ME)'!L95*('ME Index'!P11/'ME Index'!$E11)*'Model opční 1 (ME)'!$AP95,0)+IFERROR('Model opční 2 (MF)'!L95*('MF Index'!P11/'MF Index'!$E11)*'Model opční 2 (MF)'!$AP95,0)+Doplněk!L95*Doplněk!$AN95</f>
        <v>0</v>
      </c>
      <c r="M95" s="104">
        <f>IFERROR('Model výchozí (MV)'!M95*('MV Index'!Q11/'MV Index'!$E11)*'Model výchozí (MV)'!$AP95,0)+IFERROR('Model opční 1 (ME)'!M95*('ME Index'!Q11/'ME Index'!$E11)*'Model opční 1 (ME)'!$AP95,0)+IFERROR('Model opční 2 (MF)'!M95*('MF Index'!Q11/'MF Index'!$E11)*'Model opční 2 (MF)'!$AP95,0)+Doplněk!M95*Doplněk!$AN95</f>
        <v>0</v>
      </c>
      <c r="N95" s="104">
        <f>IFERROR('Model výchozí (MV)'!N95*('MV Index'!R11/'MV Index'!$E11)*'Model výchozí (MV)'!$AP95,0)+IFERROR('Model opční 1 (ME)'!N95*('ME Index'!R11/'ME Index'!$E11)*'Model opční 1 (ME)'!$AP95,0)+IFERROR('Model opční 2 (MF)'!N95*('MF Index'!R11/'MF Index'!$E11)*'Model opční 2 (MF)'!$AP95,0)+Doplněk!N95*Doplněk!$AN95</f>
        <v>0</v>
      </c>
      <c r="O95" s="104">
        <f>IFERROR('Model výchozí (MV)'!O95*('MV Index'!S11/'MV Index'!$E11)*'Model výchozí (MV)'!$AP95,0)+IFERROR('Model opční 1 (ME)'!O95*('ME Index'!S11/'ME Index'!$E11)*'Model opční 1 (ME)'!$AP95,0)+IFERROR('Model opční 2 (MF)'!O95*('MF Index'!S11/'MF Index'!$E11)*'Model opční 2 (MF)'!$AP95,0)+Doplněk!O95*Doplněk!$AN95</f>
        <v>0</v>
      </c>
      <c r="P95" s="104">
        <f>IFERROR('Model výchozí (MV)'!P95*('MV Index'!T11/'MV Index'!$E11)*'Model výchozí (MV)'!$AP95,0)+IFERROR('Model opční 1 (ME)'!P95*('ME Index'!T11/'ME Index'!$E11)*'Model opční 1 (ME)'!$AP95,0)+IFERROR('Model opční 2 (MF)'!P95*('MF Index'!T11/'MF Index'!$E11)*'Model opční 2 (MF)'!$AP95,0)+Doplněk!P95*Doplněk!$AN95</f>
        <v>0</v>
      </c>
      <c r="Q95" s="104">
        <f>IFERROR('Model výchozí (MV)'!Q95*('MV Index'!U11/'MV Index'!$E11)*'Model výchozí (MV)'!$AP95,0)+IFERROR('Model opční 1 (ME)'!Q95*('ME Index'!U11/'ME Index'!$E11)*'Model opční 1 (ME)'!$AP95,0)+IFERROR('Model opční 2 (MF)'!Q95*('MF Index'!U11/'MF Index'!$E11)*'Model opční 2 (MF)'!$AP95,0)+Doplněk!Q95*Doplněk!$AN95</f>
        <v>0</v>
      </c>
      <c r="R95" s="104">
        <f>IFERROR('Model výchozí (MV)'!R95*('MV Index'!V11/'MV Index'!$E11)*'Model výchozí (MV)'!$AP95,0)+IFERROR('Model opční 1 (ME)'!R95*('ME Index'!V11/'ME Index'!$E11)*'Model opční 1 (ME)'!$AP95,0)+IFERROR('Model opční 2 (MF)'!R95*('MF Index'!V11/'MF Index'!$E11)*'Model opční 2 (MF)'!$AP95,0)+Doplněk!R95*Doplněk!$AN95</f>
        <v>0</v>
      </c>
      <c r="S95" s="104">
        <f>IFERROR('Model výchozí (MV)'!S95*('MV Index'!W11/'MV Index'!$E11)*'Model výchozí (MV)'!$AP95,0)+IFERROR('Model opční 1 (ME)'!S95*('ME Index'!W11/'ME Index'!$E11)*'Model opční 1 (ME)'!$AP95,0)+IFERROR('Model opční 2 (MF)'!S95*('MF Index'!W11/'MF Index'!$E11)*'Model opční 2 (MF)'!$AP95,0)+Doplněk!S95*Doplněk!$AN95</f>
        <v>0</v>
      </c>
      <c r="T95" s="104">
        <f>IFERROR('Model výchozí (MV)'!T95*('MV Index'!X11/'MV Index'!$E11)*'Model výchozí (MV)'!$AP95,0)+IFERROR('Model opční 1 (ME)'!T95*('ME Index'!X11/'ME Index'!$E11)*'Model opční 1 (ME)'!$AP95,0)+IFERROR('Model opční 2 (MF)'!T95*('MF Index'!X11/'MF Index'!$E11)*'Model opční 2 (MF)'!$AP95,0)+Doplněk!T95*Doplněk!$AN95</f>
        <v>0</v>
      </c>
      <c r="U95" s="104">
        <f>IFERROR('Model výchozí (MV)'!U95*('MV Index'!Y11/'MV Index'!$E11)*'Model výchozí (MV)'!$AP95,0)+IFERROR('Model opční 1 (ME)'!U95*('ME Index'!Y11/'ME Index'!$E11)*'Model opční 1 (ME)'!$AP95,0)+IFERROR('Model opční 2 (MF)'!U95*('MF Index'!Y11/'MF Index'!$E11)*'Model opční 2 (MF)'!$AP95,0)+Doplněk!U95*Doplněk!$AN95</f>
        <v>0</v>
      </c>
      <c r="V95" s="104">
        <f>IFERROR('Model výchozí (MV)'!V95*('MV Index'!Z11/'MV Index'!$E11)*'Model výchozí (MV)'!$AP95,0)+IFERROR('Model opční 1 (ME)'!V95*('ME Index'!Z11/'ME Index'!$E11)*'Model opční 1 (ME)'!$AP95,0)+IFERROR('Model opční 2 (MF)'!V95*('MF Index'!Z11/'MF Index'!$E11)*'Model opční 2 (MF)'!$AP95,0)+Doplněk!V95*Doplněk!$AN95</f>
        <v>0</v>
      </c>
      <c r="W95" s="104">
        <f>IFERROR('Model výchozí (MV)'!W95*('MV Index'!AA11/'MV Index'!$E11)*'Model výchozí (MV)'!$AP95,0)+IFERROR('Model opční 1 (ME)'!W95*('ME Index'!AA11/'ME Index'!$E11)*'Model opční 1 (ME)'!$AP95,0)+IFERROR('Model opční 2 (MF)'!W95*('MF Index'!AA11/'MF Index'!$E11)*'Model opční 2 (MF)'!$AP95,0)+Doplněk!W95*Doplněk!$AN95</f>
        <v>0</v>
      </c>
      <c r="X95" s="104">
        <f>IFERROR('Model výchozí (MV)'!X95*('MV Index'!AB11/'MV Index'!$E11)*'Model výchozí (MV)'!$AP95,0)+IFERROR('Model opční 1 (ME)'!X95*('ME Index'!AB11/'ME Index'!$E11)*'Model opční 1 (ME)'!$AP95,0)+IFERROR('Model opční 2 (MF)'!X95*('MF Index'!AB11/'MF Index'!$E11)*'Model opční 2 (MF)'!$AP95,0)+Doplněk!X95*Doplněk!$AN95</f>
        <v>0</v>
      </c>
      <c r="Y95" s="104">
        <f>IFERROR('Model výchozí (MV)'!Y95*('MV Index'!AC11/'MV Index'!$E11)*'Model výchozí (MV)'!$AP95,0)+IFERROR('Model opční 1 (ME)'!Y95*('ME Index'!AC11/'ME Index'!$E11)*'Model opční 1 (ME)'!$AP95,0)+IFERROR('Model opční 2 (MF)'!Y95*('MF Index'!AC11/'MF Index'!$E11)*'Model opční 2 (MF)'!$AP95,0)+Doplněk!Y95*Doplněk!$AN95</f>
        <v>0</v>
      </c>
      <c r="Z95" s="104">
        <f>IFERROR('Model výchozí (MV)'!Z95*('MV Index'!AD11/'MV Index'!$E11)*'Model výchozí (MV)'!$AP95,0)+IFERROR('Model opční 1 (ME)'!Z95*('ME Index'!AD11/'ME Index'!$E11)*'Model opční 1 (ME)'!$AP95,0)+IFERROR('Model opční 2 (MF)'!Z95*('MF Index'!AD11/'MF Index'!$E11)*'Model opční 2 (MF)'!$AP95,0)+Doplněk!Z95*Doplněk!$AN95</f>
        <v>0</v>
      </c>
      <c r="AA95" s="104">
        <f>IFERROR('Model výchozí (MV)'!AA95*('MV Index'!AE11/'MV Index'!$E11)*'Model výchozí (MV)'!$AP95,0)+IFERROR('Model opční 1 (ME)'!AA95*('ME Index'!AE11/'ME Index'!$E11)*'Model opční 1 (ME)'!$AP95,0)+IFERROR('Model opční 2 (MF)'!AA95*('MF Index'!AE11/'MF Index'!$E11)*'Model opční 2 (MF)'!$AP95,0)+Doplněk!AA95*Doplněk!$AN95</f>
        <v>0</v>
      </c>
      <c r="AB95" s="104">
        <f>IFERROR('Model výchozí (MV)'!AB95*('MV Index'!AF11/'MV Index'!$E11)*'Model výchozí (MV)'!$AP95,0)+IFERROR('Model opční 1 (ME)'!AB95*('ME Index'!AF11/'ME Index'!$E11)*'Model opční 1 (ME)'!$AP95,0)+IFERROR('Model opční 2 (MF)'!AB95*('MF Index'!AF11/'MF Index'!$E11)*'Model opční 2 (MF)'!$AP95,0)+Doplněk!AB95*Doplněk!$AN95</f>
        <v>0</v>
      </c>
      <c r="AC95" s="104">
        <f>IFERROR('Model výchozí (MV)'!AC95*('MV Index'!AG11/'MV Index'!$E11)*'Model výchozí (MV)'!$AP95,0)+IFERROR('Model opční 1 (ME)'!AC95*('ME Index'!AG11/'ME Index'!$E11)*'Model opční 1 (ME)'!$AP95,0)+IFERROR('Model opční 2 (MF)'!AC95*('MF Index'!AG11/'MF Index'!$E11)*'Model opční 2 (MF)'!$AP95,0)+Doplněk!AC95*Doplněk!$AN95</f>
        <v>0</v>
      </c>
      <c r="AD95" s="104">
        <f>IFERROR('Model výchozí (MV)'!AD95*('MV Index'!AH11/'MV Index'!$E11)*'Model výchozí (MV)'!$AP95,0)+IFERROR('Model opční 1 (ME)'!AD95*('ME Index'!AH11/'ME Index'!$E11)*'Model opční 1 (ME)'!$AP95,0)+IFERROR('Model opční 2 (MF)'!AD95*('MF Index'!AH11/'MF Index'!$E11)*'Model opční 2 (MF)'!$AP95,0)+Doplněk!AD95*Doplněk!$AN95</f>
        <v>0</v>
      </c>
      <c r="AE95" s="104">
        <f>IFERROR('Model výchozí (MV)'!AE95*('MV Index'!AI11/'MV Index'!$E11)*'Model výchozí (MV)'!$AP95,0)+IFERROR('Model opční 1 (ME)'!AE95*('ME Index'!AI11/'ME Index'!$E11)*'Model opční 1 (ME)'!$AP95,0)+IFERROR('Model opční 2 (MF)'!AE95*('MF Index'!AI11/'MF Index'!$E11)*'Model opční 2 (MF)'!$AP95,0)+Doplněk!AE95*Doplněk!$AN95</f>
        <v>0</v>
      </c>
      <c r="AF95" s="104">
        <f>IFERROR('Model výchozí (MV)'!AF95*('MV Index'!AJ11/'MV Index'!$E11)*'Model výchozí (MV)'!$AP95,0)+IFERROR('Model opční 1 (ME)'!AF95*('ME Index'!AJ11/'ME Index'!$E11)*'Model opční 1 (ME)'!$AP95,0)+IFERROR('Model opční 2 (MF)'!AF95*('MF Index'!AJ11/'MF Index'!$E11)*'Model opční 2 (MF)'!$AP95,0)+Doplněk!AF95*Doplněk!$AN95</f>
        <v>0</v>
      </c>
      <c r="AG95" s="104">
        <f>IFERROR('Model výchozí (MV)'!AG95*('MV Index'!AK11/'MV Index'!$E11)*'Model výchozí (MV)'!$AP95,0)+IFERROR('Model opční 1 (ME)'!AG95*('ME Index'!AK11/'ME Index'!$E11)*'Model opční 1 (ME)'!$AP95,0)+IFERROR('Model opční 2 (MF)'!AG95*('MF Index'!AK11/'MF Index'!$E11)*'Model opční 2 (MF)'!$AP95,0)+Doplněk!AG95*Doplněk!$AN95</f>
        <v>0</v>
      </c>
      <c r="AH95" s="104">
        <f>IFERROR('Model výchozí (MV)'!AH95*('MV Index'!AL11/'MV Index'!$E11)*'Model výchozí (MV)'!$AP95,0)+IFERROR('Model opční 1 (ME)'!AH95*('ME Index'!AL11/'ME Index'!$E11)*'Model opční 1 (ME)'!$AP95,0)+IFERROR('Model opční 2 (MF)'!AH95*('MF Index'!AL11/'MF Index'!$E11)*'Model opční 2 (MF)'!$AP95,0)+Doplněk!AH95*Doplněk!$AN95</f>
        <v>0</v>
      </c>
      <c r="AI95" s="104">
        <f>IFERROR('Model výchozí (MV)'!AI95*('MV Index'!AM11/'MV Index'!$E11)*'Model výchozí (MV)'!$AP95,0)+IFERROR('Model opční 1 (ME)'!AI95*('ME Index'!AM11/'ME Index'!$E11)*'Model opční 1 (ME)'!$AP95,0)+IFERROR('Model opční 2 (MF)'!AI95*('MF Index'!AM11/'MF Index'!$E11)*'Model opční 2 (MF)'!$AP95,0)+Doplněk!AI95*Doplněk!$AN95</f>
        <v>0</v>
      </c>
      <c r="AJ95" s="104">
        <f>IFERROR('Model výchozí (MV)'!AJ95*('MV Index'!AN11/'MV Index'!$E11)*'Model výchozí (MV)'!$AP95,0)+IFERROR('Model opční 1 (ME)'!AJ95*('ME Index'!AN11/'ME Index'!$E11)*'Model opční 1 (ME)'!$AP95,0)+IFERROR('Model opční 2 (MF)'!AJ95*('MF Index'!AN11/'MF Index'!$E11)*'Model opční 2 (MF)'!$AP95,0)+Doplněk!AJ95*Doplněk!$AN95</f>
        <v>0</v>
      </c>
      <c r="AK95" s="104">
        <f>IFERROR('Model výchozí (MV)'!AK95*('MV Index'!AO11/'MV Index'!$E11)*'Model výchozí (MV)'!$AP95,0)+IFERROR('Model opční 1 (ME)'!AK95*('ME Index'!AO11/'ME Index'!$E11)*'Model opční 1 (ME)'!$AP95,0)+IFERROR('Model opční 2 (MF)'!AK95*('MF Index'!AO11/'MF Index'!$E11)*'Model opční 2 (MF)'!$AP95,0)+Doplněk!AK95*Doplněk!$AN95</f>
        <v>0</v>
      </c>
      <c r="AL95" s="24">
        <f t="shared" si="73"/>
        <v>0</v>
      </c>
      <c r="AM95" s="149">
        <f t="shared" si="72"/>
        <v>0</v>
      </c>
    </row>
    <row r="96" spans="1:39" x14ac:dyDescent="0.3">
      <c r="A96" s="4" t="str">
        <f t="shared" si="71"/>
        <v/>
      </c>
      <c r="B96" s="45" t="str">
        <f t="shared" si="71"/>
        <v/>
      </c>
      <c r="C96" s="456" t="str">
        <f t="shared" si="71"/>
        <v>7.2</v>
      </c>
      <c r="D96" s="455" t="str">
        <f t="shared" si="71"/>
        <v>Strojvedoucí</v>
      </c>
      <c r="E96" s="104">
        <f>IFERROR('Model výchozí (MV)'!E96*('MV Index'!I12/'MV Index'!$E12)*'Model výchozí (MV)'!$AP96,0)+IFERROR('Model opční 1 (ME)'!E96*('ME Index'!I12/'ME Index'!$E12)*'Model opční 1 (ME)'!$AP96,0)+IFERROR('Model opční 2 (MF)'!E96*('MF Index'!I12/'MF Index'!$E12)*'Model opční 2 (MF)'!$AP96,0)+Doplněk!E96*Doplněk!$AN96</f>
        <v>0</v>
      </c>
      <c r="F96" s="104">
        <f>IFERROR('Model výchozí (MV)'!F96*('MV Index'!J12/'MV Index'!$E12)*'Model výchozí (MV)'!$AP96,0)+IFERROR('Model opční 1 (ME)'!F96*('ME Index'!J12/'ME Index'!$E12)*'Model opční 1 (ME)'!$AP96,0)+IFERROR('Model opční 2 (MF)'!F96*('MF Index'!J12/'MF Index'!$E12)*'Model opční 2 (MF)'!$AP96,0)+Doplněk!F96*Doplněk!$AN96</f>
        <v>0</v>
      </c>
      <c r="G96" s="104">
        <f>IFERROR('Model výchozí (MV)'!G96*('MV Index'!K12/'MV Index'!$E12)*'Model výchozí (MV)'!$AP96,0)+IFERROR('Model opční 1 (ME)'!G96*('ME Index'!K12/'ME Index'!$E12)*'Model opční 1 (ME)'!$AP96,0)+IFERROR('Model opční 2 (MF)'!G96*('MF Index'!K12/'MF Index'!$E12)*'Model opční 2 (MF)'!$AP96,0)+Doplněk!G96*Doplněk!$AN96</f>
        <v>0</v>
      </c>
      <c r="H96" s="104">
        <f>IFERROR('Model výchozí (MV)'!H96*('MV Index'!L12/'MV Index'!$E12)*'Model výchozí (MV)'!$AP96,0)+IFERROR('Model opční 1 (ME)'!H96*('ME Index'!L12/'ME Index'!$E12)*'Model opční 1 (ME)'!$AP96,0)+IFERROR('Model opční 2 (MF)'!H96*('MF Index'!L12/'MF Index'!$E12)*'Model opční 2 (MF)'!$AP96,0)+Doplněk!H96*Doplněk!$AN96</f>
        <v>0</v>
      </c>
      <c r="I96" s="104">
        <f>IFERROR('Model výchozí (MV)'!I96*('MV Index'!M12/'MV Index'!$E12)*'Model výchozí (MV)'!$AP96,0)+IFERROR('Model opční 1 (ME)'!I96*('ME Index'!M12/'ME Index'!$E12)*'Model opční 1 (ME)'!$AP96,0)+IFERROR('Model opční 2 (MF)'!I96*('MF Index'!M12/'MF Index'!$E12)*'Model opční 2 (MF)'!$AP96,0)+Doplněk!I96*Doplněk!$AN96</f>
        <v>0</v>
      </c>
      <c r="J96" s="104">
        <f>IFERROR('Model výchozí (MV)'!J96*('MV Index'!N12/'MV Index'!$E12)*'Model výchozí (MV)'!$AP96,0)+IFERROR('Model opční 1 (ME)'!J96*('ME Index'!N12/'ME Index'!$E12)*'Model opční 1 (ME)'!$AP96,0)+IFERROR('Model opční 2 (MF)'!J96*('MF Index'!N12/'MF Index'!$E12)*'Model opční 2 (MF)'!$AP96,0)+Doplněk!J96*Doplněk!$AN96</f>
        <v>0</v>
      </c>
      <c r="K96" s="104">
        <f>IFERROR('Model výchozí (MV)'!K96*('MV Index'!O12/'MV Index'!$E12)*'Model výchozí (MV)'!$AP96,0)+IFERROR('Model opční 1 (ME)'!K96*('ME Index'!O12/'ME Index'!$E12)*'Model opční 1 (ME)'!$AP96,0)+IFERROR('Model opční 2 (MF)'!K96*('MF Index'!O12/'MF Index'!$E12)*'Model opční 2 (MF)'!$AP96,0)+Doplněk!K96*Doplněk!$AN96</f>
        <v>0</v>
      </c>
      <c r="L96" s="104">
        <f>IFERROR('Model výchozí (MV)'!L96*('MV Index'!P12/'MV Index'!$E12)*'Model výchozí (MV)'!$AP96,0)+IFERROR('Model opční 1 (ME)'!L96*('ME Index'!P12/'ME Index'!$E12)*'Model opční 1 (ME)'!$AP96,0)+IFERROR('Model opční 2 (MF)'!L96*('MF Index'!P12/'MF Index'!$E12)*'Model opční 2 (MF)'!$AP96,0)+Doplněk!L96*Doplněk!$AN96</f>
        <v>0</v>
      </c>
      <c r="M96" s="104">
        <f>IFERROR('Model výchozí (MV)'!M96*('MV Index'!Q12/'MV Index'!$E12)*'Model výchozí (MV)'!$AP96,0)+IFERROR('Model opční 1 (ME)'!M96*('ME Index'!Q12/'ME Index'!$E12)*'Model opční 1 (ME)'!$AP96,0)+IFERROR('Model opční 2 (MF)'!M96*('MF Index'!Q12/'MF Index'!$E12)*'Model opční 2 (MF)'!$AP96,0)+Doplněk!M96*Doplněk!$AN96</f>
        <v>0</v>
      </c>
      <c r="N96" s="104">
        <f>IFERROR('Model výchozí (MV)'!N96*('MV Index'!R12/'MV Index'!$E12)*'Model výchozí (MV)'!$AP96,0)+IFERROR('Model opční 1 (ME)'!N96*('ME Index'!R12/'ME Index'!$E12)*'Model opční 1 (ME)'!$AP96,0)+IFERROR('Model opční 2 (MF)'!N96*('MF Index'!R12/'MF Index'!$E12)*'Model opční 2 (MF)'!$AP96,0)+Doplněk!N96*Doplněk!$AN96</f>
        <v>0</v>
      </c>
      <c r="O96" s="104">
        <f>IFERROR('Model výchozí (MV)'!O96*('MV Index'!S12/'MV Index'!$E12)*'Model výchozí (MV)'!$AP96,0)+IFERROR('Model opční 1 (ME)'!O96*('ME Index'!S12/'ME Index'!$E12)*'Model opční 1 (ME)'!$AP96,0)+IFERROR('Model opční 2 (MF)'!O96*('MF Index'!S12/'MF Index'!$E12)*'Model opční 2 (MF)'!$AP96,0)+Doplněk!O96*Doplněk!$AN96</f>
        <v>0</v>
      </c>
      <c r="P96" s="104">
        <f>IFERROR('Model výchozí (MV)'!P96*('MV Index'!T12/'MV Index'!$E12)*'Model výchozí (MV)'!$AP96,0)+IFERROR('Model opční 1 (ME)'!P96*('ME Index'!T12/'ME Index'!$E12)*'Model opční 1 (ME)'!$AP96,0)+IFERROR('Model opční 2 (MF)'!P96*('MF Index'!T12/'MF Index'!$E12)*'Model opční 2 (MF)'!$AP96,0)+Doplněk!P96*Doplněk!$AN96</f>
        <v>0</v>
      </c>
      <c r="Q96" s="104">
        <f>IFERROR('Model výchozí (MV)'!Q96*('MV Index'!U12/'MV Index'!$E12)*'Model výchozí (MV)'!$AP96,0)+IFERROR('Model opční 1 (ME)'!Q96*('ME Index'!U12/'ME Index'!$E12)*'Model opční 1 (ME)'!$AP96,0)+IFERROR('Model opční 2 (MF)'!Q96*('MF Index'!U12/'MF Index'!$E12)*'Model opční 2 (MF)'!$AP96,0)+Doplněk!Q96*Doplněk!$AN96</f>
        <v>0</v>
      </c>
      <c r="R96" s="104">
        <f>IFERROR('Model výchozí (MV)'!R96*('MV Index'!V12/'MV Index'!$E12)*'Model výchozí (MV)'!$AP96,0)+IFERROR('Model opční 1 (ME)'!R96*('ME Index'!V12/'ME Index'!$E12)*'Model opční 1 (ME)'!$AP96,0)+IFERROR('Model opční 2 (MF)'!R96*('MF Index'!V12/'MF Index'!$E12)*'Model opční 2 (MF)'!$AP96,0)+Doplněk!R96*Doplněk!$AN96</f>
        <v>0</v>
      </c>
      <c r="S96" s="104">
        <f>IFERROR('Model výchozí (MV)'!S96*('MV Index'!W12/'MV Index'!$E12)*'Model výchozí (MV)'!$AP96,0)+IFERROR('Model opční 1 (ME)'!S96*('ME Index'!W12/'ME Index'!$E12)*'Model opční 1 (ME)'!$AP96,0)+IFERROR('Model opční 2 (MF)'!S96*('MF Index'!W12/'MF Index'!$E12)*'Model opční 2 (MF)'!$AP96,0)+Doplněk!S96*Doplněk!$AN96</f>
        <v>0</v>
      </c>
      <c r="T96" s="104">
        <f>IFERROR('Model výchozí (MV)'!T96*('MV Index'!X12/'MV Index'!$E12)*'Model výchozí (MV)'!$AP96,0)+IFERROR('Model opční 1 (ME)'!T96*('ME Index'!X12/'ME Index'!$E12)*'Model opční 1 (ME)'!$AP96,0)+IFERROR('Model opční 2 (MF)'!T96*('MF Index'!X12/'MF Index'!$E12)*'Model opční 2 (MF)'!$AP96,0)+Doplněk!T96*Doplněk!$AN96</f>
        <v>0</v>
      </c>
      <c r="U96" s="104">
        <f>IFERROR('Model výchozí (MV)'!U96*('MV Index'!Y12/'MV Index'!$E12)*'Model výchozí (MV)'!$AP96,0)+IFERROR('Model opční 1 (ME)'!U96*('ME Index'!Y12/'ME Index'!$E12)*'Model opční 1 (ME)'!$AP96,0)+IFERROR('Model opční 2 (MF)'!U96*('MF Index'!Y12/'MF Index'!$E12)*'Model opční 2 (MF)'!$AP96,0)+Doplněk!U96*Doplněk!$AN96</f>
        <v>0</v>
      </c>
      <c r="V96" s="104">
        <f>IFERROR('Model výchozí (MV)'!V96*('MV Index'!Z12/'MV Index'!$E12)*'Model výchozí (MV)'!$AP96,0)+IFERROR('Model opční 1 (ME)'!V96*('ME Index'!Z12/'ME Index'!$E12)*'Model opční 1 (ME)'!$AP96,0)+IFERROR('Model opční 2 (MF)'!V96*('MF Index'!Z12/'MF Index'!$E12)*'Model opční 2 (MF)'!$AP96,0)+Doplněk!V96*Doplněk!$AN96</f>
        <v>0</v>
      </c>
      <c r="W96" s="104">
        <f>IFERROR('Model výchozí (MV)'!W96*('MV Index'!AA12/'MV Index'!$E12)*'Model výchozí (MV)'!$AP96,0)+IFERROR('Model opční 1 (ME)'!W96*('ME Index'!AA12/'ME Index'!$E12)*'Model opční 1 (ME)'!$AP96,0)+IFERROR('Model opční 2 (MF)'!W96*('MF Index'!AA12/'MF Index'!$E12)*'Model opční 2 (MF)'!$AP96,0)+Doplněk!W96*Doplněk!$AN96</f>
        <v>0</v>
      </c>
      <c r="X96" s="104">
        <f>IFERROR('Model výchozí (MV)'!X96*('MV Index'!AB12/'MV Index'!$E12)*'Model výchozí (MV)'!$AP96,0)+IFERROR('Model opční 1 (ME)'!X96*('ME Index'!AB12/'ME Index'!$E12)*'Model opční 1 (ME)'!$AP96,0)+IFERROR('Model opční 2 (MF)'!X96*('MF Index'!AB12/'MF Index'!$E12)*'Model opční 2 (MF)'!$AP96,0)+Doplněk!X96*Doplněk!$AN96</f>
        <v>0</v>
      </c>
      <c r="Y96" s="104">
        <f>IFERROR('Model výchozí (MV)'!Y96*('MV Index'!AC12/'MV Index'!$E12)*'Model výchozí (MV)'!$AP96,0)+IFERROR('Model opční 1 (ME)'!Y96*('ME Index'!AC12/'ME Index'!$E12)*'Model opční 1 (ME)'!$AP96,0)+IFERROR('Model opční 2 (MF)'!Y96*('MF Index'!AC12/'MF Index'!$E12)*'Model opční 2 (MF)'!$AP96,0)+Doplněk!Y96*Doplněk!$AN96</f>
        <v>0</v>
      </c>
      <c r="Z96" s="104">
        <f>IFERROR('Model výchozí (MV)'!Z96*('MV Index'!AD12/'MV Index'!$E12)*'Model výchozí (MV)'!$AP96,0)+IFERROR('Model opční 1 (ME)'!Z96*('ME Index'!AD12/'ME Index'!$E12)*'Model opční 1 (ME)'!$AP96,0)+IFERROR('Model opční 2 (MF)'!Z96*('MF Index'!AD12/'MF Index'!$E12)*'Model opční 2 (MF)'!$AP96,0)+Doplněk!Z96*Doplněk!$AN96</f>
        <v>0</v>
      </c>
      <c r="AA96" s="104">
        <f>IFERROR('Model výchozí (MV)'!AA96*('MV Index'!AE12/'MV Index'!$E12)*'Model výchozí (MV)'!$AP96,0)+IFERROR('Model opční 1 (ME)'!AA96*('ME Index'!AE12/'ME Index'!$E12)*'Model opční 1 (ME)'!$AP96,0)+IFERROR('Model opční 2 (MF)'!AA96*('MF Index'!AE12/'MF Index'!$E12)*'Model opční 2 (MF)'!$AP96,0)+Doplněk!AA96*Doplněk!$AN96</f>
        <v>0</v>
      </c>
      <c r="AB96" s="104">
        <f>IFERROR('Model výchozí (MV)'!AB96*('MV Index'!AF12/'MV Index'!$E12)*'Model výchozí (MV)'!$AP96,0)+IFERROR('Model opční 1 (ME)'!AB96*('ME Index'!AF12/'ME Index'!$E12)*'Model opční 1 (ME)'!$AP96,0)+IFERROR('Model opční 2 (MF)'!AB96*('MF Index'!AF12/'MF Index'!$E12)*'Model opční 2 (MF)'!$AP96,0)+Doplněk!AB96*Doplněk!$AN96</f>
        <v>0</v>
      </c>
      <c r="AC96" s="104">
        <f>IFERROR('Model výchozí (MV)'!AC96*('MV Index'!AG12/'MV Index'!$E12)*'Model výchozí (MV)'!$AP96,0)+IFERROR('Model opční 1 (ME)'!AC96*('ME Index'!AG12/'ME Index'!$E12)*'Model opční 1 (ME)'!$AP96,0)+IFERROR('Model opční 2 (MF)'!AC96*('MF Index'!AG12/'MF Index'!$E12)*'Model opční 2 (MF)'!$AP96,0)+Doplněk!AC96*Doplněk!$AN96</f>
        <v>0</v>
      </c>
      <c r="AD96" s="104">
        <f>IFERROR('Model výchozí (MV)'!AD96*('MV Index'!AH12/'MV Index'!$E12)*'Model výchozí (MV)'!$AP96,0)+IFERROR('Model opční 1 (ME)'!AD96*('ME Index'!AH12/'ME Index'!$E12)*'Model opční 1 (ME)'!$AP96,0)+IFERROR('Model opční 2 (MF)'!AD96*('MF Index'!AH12/'MF Index'!$E12)*'Model opční 2 (MF)'!$AP96,0)+Doplněk!AD96*Doplněk!$AN96</f>
        <v>0</v>
      </c>
      <c r="AE96" s="104">
        <f>IFERROR('Model výchozí (MV)'!AE96*('MV Index'!AI12/'MV Index'!$E12)*'Model výchozí (MV)'!$AP96,0)+IFERROR('Model opční 1 (ME)'!AE96*('ME Index'!AI12/'ME Index'!$E12)*'Model opční 1 (ME)'!$AP96,0)+IFERROR('Model opční 2 (MF)'!AE96*('MF Index'!AI12/'MF Index'!$E12)*'Model opční 2 (MF)'!$AP96,0)+Doplněk!AE96*Doplněk!$AN96</f>
        <v>0</v>
      </c>
      <c r="AF96" s="104">
        <f>IFERROR('Model výchozí (MV)'!AF96*('MV Index'!AJ12/'MV Index'!$E12)*'Model výchozí (MV)'!$AP96,0)+IFERROR('Model opční 1 (ME)'!AF96*('ME Index'!AJ12/'ME Index'!$E12)*'Model opční 1 (ME)'!$AP96,0)+IFERROR('Model opční 2 (MF)'!AF96*('MF Index'!AJ12/'MF Index'!$E12)*'Model opční 2 (MF)'!$AP96,0)+Doplněk!AF96*Doplněk!$AN96</f>
        <v>0</v>
      </c>
      <c r="AG96" s="104">
        <f>IFERROR('Model výchozí (MV)'!AG96*('MV Index'!AK12/'MV Index'!$E12)*'Model výchozí (MV)'!$AP96,0)+IFERROR('Model opční 1 (ME)'!AG96*('ME Index'!AK12/'ME Index'!$E12)*'Model opční 1 (ME)'!$AP96,0)+IFERROR('Model opční 2 (MF)'!AG96*('MF Index'!AK12/'MF Index'!$E12)*'Model opční 2 (MF)'!$AP96,0)+Doplněk!AG96*Doplněk!$AN96</f>
        <v>0</v>
      </c>
      <c r="AH96" s="104">
        <f>IFERROR('Model výchozí (MV)'!AH96*('MV Index'!AL12/'MV Index'!$E12)*'Model výchozí (MV)'!$AP96,0)+IFERROR('Model opční 1 (ME)'!AH96*('ME Index'!AL12/'ME Index'!$E12)*'Model opční 1 (ME)'!$AP96,0)+IFERROR('Model opční 2 (MF)'!AH96*('MF Index'!AL12/'MF Index'!$E12)*'Model opční 2 (MF)'!$AP96,0)+Doplněk!AH96*Doplněk!$AN96</f>
        <v>0</v>
      </c>
      <c r="AI96" s="104">
        <f>IFERROR('Model výchozí (MV)'!AI96*('MV Index'!AM12/'MV Index'!$E12)*'Model výchozí (MV)'!$AP96,0)+IFERROR('Model opční 1 (ME)'!AI96*('ME Index'!AM12/'ME Index'!$E12)*'Model opční 1 (ME)'!$AP96,0)+IFERROR('Model opční 2 (MF)'!AI96*('MF Index'!AM12/'MF Index'!$E12)*'Model opční 2 (MF)'!$AP96,0)+Doplněk!AI96*Doplněk!$AN96</f>
        <v>0</v>
      </c>
      <c r="AJ96" s="104">
        <f>IFERROR('Model výchozí (MV)'!AJ96*('MV Index'!AN12/'MV Index'!$E12)*'Model výchozí (MV)'!$AP96,0)+IFERROR('Model opční 1 (ME)'!AJ96*('ME Index'!AN12/'ME Index'!$E12)*'Model opční 1 (ME)'!$AP96,0)+IFERROR('Model opční 2 (MF)'!AJ96*('MF Index'!AN12/'MF Index'!$E12)*'Model opční 2 (MF)'!$AP96,0)+Doplněk!AJ96*Doplněk!$AN96</f>
        <v>0</v>
      </c>
      <c r="AK96" s="104">
        <f>IFERROR('Model výchozí (MV)'!AK96*('MV Index'!AO12/'MV Index'!$E12)*'Model výchozí (MV)'!$AP96,0)+IFERROR('Model opční 1 (ME)'!AK96*('ME Index'!AO12/'ME Index'!$E12)*'Model opční 1 (ME)'!$AP96,0)+IFERROR('Model opční 2 (MF)'!AK96*('MF Index'!AO12/'MF Index'!$E12)*'Model opční 2 (MF)'!$AP96,0)+Doplněk!AK96*Doplněk!$AN96</f>
        <v>0</v>
      </c>
      <c r="AL96" s="24">
        <f t="shared" si="73"/>
        <v>0</v>
      </c>
      <c r="AM96" s="149">
        <f t="shared" si="72"/>
        <v>0</v>
      </c>
    </row>
    <row r="97" spans="1:39" x14ac:dyDescent="0.3">
      <c r="A97" s="4" t="str">
        <f t="shared" si="71"/>
        <v/>
      </c>
      <c r="B97" s="45" t="str">
        <f t="shared" si="71"/>
        <v/>
      </c>
      <c r="C97" s="456" t="str">
        <f t="shared" si="71"/>
        <v>7.3</v>
      </c>
      <c r="D97" s="455" t="str">
        <f t="shared" si="71"/>
        <v>Pokladní</v>
      </c>
      <c r="E97" s="104">
        <f>IFERROR('Model výchozí (MV)'!E97*('MV Index'!I13/'MV Index'!$E13)*'Model výchozí (MV)'!$AP97,0)+IFERROR('Model opční 1 (ME)'!E97*('ME Index'!I13/'ME Index'!$E13)*'Model opční 1 (ME)'!$AP97,0)+IFERROR('Model opční 2 (MF)'!E97*('MF Index'!I13/'MF Index'!$E13)*'Model opční 2 (MF)'!$AP97,0)+Doplněk!E97*Doplněk!$AN97</f>
        <v>0</v>
      </c>
      <c r="F97" s="104">
        <f>IFERROR('Model výchozí (MV)'!F97*('MV Index'!J13/'MV Index'!$E13)*'Model výchozí (MV)'!$AP97,0)+IFERROR('Model opční 1 (ME)'!F97*('ME Index'!J13/'ME Index'!$E13)*'Model opční 1 (ME)'!$AP97,0)+IFERROR('Model opční 2 (MF)'!F97*('MF Index'!J13/'MF Index'!$E13)*'Model opční 2 (MF)'!$AP97,0)+Doplněk!F97*Doplněk!$AN97</f>
        <v>0</v>
      </c>
      <c r="G97" s="104">
        <f>IFERROR('Model výchozí (MV)'!G97*('MV Index'!K13/'MV Index'!$E13)*'Model výchozí (MV)'!$AP97,0)+IFERROR('Model opční 1 (ME)'!G97*('ME Index'!K13/'ME Index'!$E13)*'Model opční 1 (ME)'!$AP97,0)+IFERROR('Model opční 2 (MF)'!G97*('MF Index'!K13/'MF Index'!$E13)*'Model opční 2 (MF)'!$AP97,0)+Doplněk!G97*Doplněk!$AN97</f>
        <v>0</v>
      </c>
      <c r="H97" s="104">
        <f>IFERROR('Model výchozí (MV)'!H97*('MV Index'!L13/'MV Index'!$E13)*'Model výchozí (MV)'!$AP97,0)+IFERROR('Model opční 1 (ME)'!H97*('ME Index'!L13/'ME Index'!$E13)*'Model opční 1 (ME)'!$AP97,0)+IFERROR('Model opční 2 (MF)'!H97*('MF Index'!L13/'MF Index'!$E13)*'Model opční 2 (MF)'!$AP97,0)+Doplněk!H97*Doplněk!$AN97</f>
        <v>0</v>
      </c>
      <c r="I97" s="104">
        <f>IFERROR('Model výchozí (MV)'!I97*('MV Index'!M13/'MV Index'!$E13)*'Model výchozí (MV)'!$AP97,0)+IFERROR('Model opční 1 (ME)'!I97*('ME Index'!M13/'ME Index'!$E13)*'Model opční 1 (ME)'!$AP97,0)+IFERROR('Model opční 2 (MF)'!I97*('MF Index'!M13/'MF Index'!$E13)*'Model opční 2 (MF)'!$AP97,0)+Doplněk!I97*Doplněk!$AN97</f>
        <v>0</v>
      </c>
      <c r="J97" s="104">
        <f>IFERROR('Model výchozí (MV)'!J97*('MV Index'!N13/'MV Index'!$E13)*'Model výchozí (MV)'!$AP97,0)+IFERROR('Model opční 1 (ME)'!J97*('ME Index'!N13/'ME Index'!$E13)*'Model opční 1 (ME)'!$AP97,0)+IFERROR('Model opční 2 (MF)'!J97*('MF Index'!N13/'MF Index'!$E13)*'Model opční 2 (MF)'!$AP97,0)+Doplněk!J97*Doplněk!$AN97</f>
        <v>0</v>
      </c>
      <c r="K97" s="104">
        <f>IFERROR('Model výchozí (MV)'!K97*('MV Index'!O13/'MV Index'!$E13)*'Model výchozí (MV)'!$AP97,0)+IFERROR('Model opční 1 (ME)'!K97*('ME Index'!O13/'ME Index'!$E13)*'Model opční 1 (ME)'!$AP97,0)+IFERROR('Model opční 2 (MF)'!K97*('MF Index'!O13/'MF Index'!$E13)*'Model opční 2 (MF)'!$AP97,0)+Doplněk!K97*Doplněk!$AN97</f>
        <v>0</v>
      </c>
      <c r="L97" s="104">
        <f>IFERROR('Model výchozí (MV)'!L97*('MV Index'!P13/'MV Index'!$E13)*'Model výchozí (MV)'!$AP97,0)+IFERROR('Model opční 1 (ME)'!L97*('ME Index'!P13/'ME Index'!$E13)*'Model opční 1 (ME)'!$AP97,0)+IFERROR('Model opční 2 (MF)'!L97*('MF Index'!P13/'MF Index'!$E13)*'Model opční 2 (MF)'!$AP97,0)+Doplněk!L97*Doplněk!$AN97</f>
        <v>0</v>
      </c>
      <c r="M97" s="104">
        <f>IFERROR('Model výchozí (MV)'!M97*('MV Index'!Q13/'MV Index'!$E13)*'Model výchozí (MV)'!$AP97,0)+IFERROR('Model opční 1 (ME)'!M97*('ME Index'!Q13/'ME Index'!$E13)*'Model opční 1 (ME)'!$AP97,0)+IFERROR('Model opční 2 (MF)'!M97*('MF Index'!Q13/'MF Index'!$E13)*'Model opční 2 (MF)'!$AP97,0)+Doplněk!M97*Doplněk!$AN97</f>
        <v>0</v>
      </c>
      <c r="N97" s="104">
        <f>IFERROR('Model výchozí (MV)'!N97*('MV Index'!R13/'MV Index'!$E13)*'Model výchozí (MV)'!$AP97,0)+IFERROR('Model opční 1 (ME)'!N97*('ME Index'!R13/'ME Index'!$E13)*'Model opční 1 (ME)'!$AP97,0)+IFERROR('Model opční 2 (MF)'!N97*('MF Index'!R13/'MF Index'!$E13)*'Model opční 2 (MF)'!$AP97,0)+Doplněk!N97*Doplněk!$AN97</f>
        <v>0</v>
      </c>
      <c r="O97" s="104">
        <f>IFERROR('Model výchozí (MV)'!O97*('MV Index'!S13/'MV Index'!$E13)*'Model výchozí (MV)'!$AP97,0)+IFERROR('Model opční 1 (ME)'!O97*('ME Index'!S13/'ME Index'!$E13)*'Model opční 1 (ME)'!$AP97,0)+IFERROR('Model opční 2 (MF)'!O97*('MF Index'!S13/'MF Index'!$E13)*'Model opční 2 (MF)'!$AP97,0)+Doplněk!O97*Doplněk!$AN97</f>
        <v>0</v>
      </c>
      <c r="P97" s="104">
        <f>IFERROR('Model výchozí (MV)'!P97*('MV Index'!T13/'MV Index'!$E13)*'Model výchozí (MV)'!$AP97,0)+IFERROR('Model opční 1 (ME)'!P97*('ME Index'!T13/'ME Index'!$E13)*'Model opční 1 (ME)'!$AP97,0)+IFERROR('Model opční 2 (MF)'!P97*('MF Index'!T13/'MF Index'!$E13)*'Model opční 2 (MF)'!$AP97,0)+Doplněk!P97*Doplněk!$AN97</f>
        <v>0</v>
      </c>
      <c r="Q97" s="104">
        <f>IFERROR('Model výchozí (MV)'!Q97*('MV Index'!U13/'MV Index'!$E13)*'Model výchozí (MV)'!$AP97,0)+IFERROR('Model opční 1 (ME)'!Q97*('ME Index'!U13/'ME Index'!$E13)*'Model opční 1 (ME)'!$AP97,0)+IFERROR('Model opční 2 (MF)'!Q97*('MF Index'!U13/'MF Index'!$E13)*'Model opční 2 (MF)'!$AP97,0)+Doplněk!Q97*Doplněk!$AN97</f>
        <v>0</v>
      </c>
      <c r="R97" s="104">
        <f>IFERROR('Model výchozí (MV)'!R97*('MV Index'!V13/'MV Index'!$E13)*'Model výchozí (MV)'!$AP97,0)+IFERROR('Model opční 1 (ME)'!R97*('ME Index'!V13/'ME Index'!$E13)*'Model opční 1 (ME)'!$AP97,0)+IFERROR('Model opční 2 (MF)'!R97*('MF Index'!V13/'MF Index'!$E13)*'Model opční 2 (MF)'!$AP97,0)+Doplněk!R97*Doplněk!$AN97</f>
        <v>0</v>
      </c>
      <c r="S97" s="104">
        <f>IFERROR('Model výchozí (MV)'!S97*('MV Index'!W13/'MV Index'!$E13)*'Model výchozí (MV)'!$AP97,0)+IFERROR('Model opční 1 (ME)'!S97*('ME Index'!W13/'ME Index'!$E13)*'Model opční 1 (ME)'!$AP97,0)+IFERROR('Model opční 2 (MF)'!S97*('MF Index'!W13/'MF Index'!$E13)*'Model opční 2 (MF)'!$AP97,0)+Doplněk!S97*Doplněk!$AN97</f>
        <v>0</v>
      </c>
      <c r="T97" s="104">
        <f>IFERROR('Model výchozí (MV)'!T97*('MV Index'!X13/'MV Index'!$E13)*'Model výchozí (MV)'!$AP97,0)+IFERROR('Model opční 1 (ME)'!T97*('ME Index'!X13/'ME Index'!$E13)*'Model opční 1 (ME)'!$AP97,0)+IFERROR('Model opční 2 (MF)'!T97*('MF Index'!X13/'MF Index'!$E13)*'Model opční 2 (MF)'!$AP97,0)+Doplněk!T97*Doplněk!$AN97</f>
        <v>0</v>
      </c>
      <c r="U97" s="104">
        <f>IFERROR('Model výchozí (MV)'!U97*('MV Index'!Y13/'MV Index'!$E13)*'Model výchozí (MV)'!$AP97,0)+IFERROR('Model opční 1 (ME)'!U97*('ME Index'!Y13/'ME Index'!$E13)*'Model opční 1 (ME)'!$AP97,0)+IFERROR('Model opční 2 (MF)'!U97*('MF Index'!Y13/'MF Index'!$E13)*'Model opční 2 (MF)'!$AP97,0)+Doplněk!U97*Doplněk!$AN97</f>
        <v>0</v>
      </c>
      <c r="V97" s="104">
        <f>IFERROR('Model výchozí (MV)'!V97*('MV Index'!Z13/'MV Index'!$E13)*'Model výchozí (MV)'!$AP97,0)+IFERROR('Model opční 1 (ME)'!V97*('ME Index'!Z13/'ME Index'!$E13)*'Model opční 1 (ME)'!$AP97,0)+IFERROR('Model opční 2 (MF)'!V97*('MF Index'!Z13/'MF Index'!$E13)*'Model opční 2 (MF)'!$AP97,0)+Doplněk!V97*Doplněk!$AN97</f>
        <v>0</v>
      </c>
      <c r="W97" s="104">
        <f>IFERROR('Model výchozí (MV)'!W97*('MV Index'!AA13/'MV Index'!$E13)*'Model výchozí (MV)'!$AP97,0)+IFERROR('Model opční 1 (ME)'!W97*('ME Index'!AA13/'ME Index'!$E13)*'Model opční 1 (ME)'!$AP97,0)+IFERROR('Model opční 2 (MF)'!W97*('MF Index'!AA13/'MF Index'!$E13)*'Model opční 2 (MF)'!$AP97,0)+Doplněk!W97*Doplněk!$AN97</f>
        <v>0</v>
      </c>
      <c r="X97" s="104">
        <f>IFERROR('Model výchozí (MV)'!X97*('MV Index'!AB13/'MV Index'!$E13)*'Model výchozí (MV)'!$AP97,0)+IFERROR('Model opční 1 (ME)'!X97*('ME Index'!AB13/'ME Index'!$E13)*'Model opční 1 (ME)'!$AP97,0)+IFERROR('Model opční 2 (MF)'!X97*('MF Index'!AB13/'MF Index'!$E13)*'Model opční 2 (MF)'!$AP97,0)+Doplněk!X97*Doplněk!$AN97</f>
        <v>0</v>
      </c>
      <c r="Y97" s="104">
        <f>IFERROR('Model výchozí (MV)'!Y97*('MV Index'!AC13/'MV Index'!$E13)*'Model výchozí (MV)'!$AP97,0)+IFERROR('Model opční 1 (ME)'!Y97*('ME Index'!AC13/'ME Index'!$E13)*'Model opční 1 (ME)'!$AP97,0)+IFERROR('Model opční 2 (MF)'!Y97*('MF Index'!AC13/'MF Index'!$E13)*'Model opční 2 (MF)'!$AP97,0)+Doplněk!Y97*Doplněk!$AN97</f>
        <v>0</v>
      </c>
      <c r="Z97" s="104">
        <f>IFERROR('Model výchozí (MV)'!Z97*('MV Index'!AD13/'MV Index'!$E13)*'Model výchozí (MV)'!$AP97,0)+IFERROR('Model opční 1 (ME)'!Z97*('ME Index'!AD13/'ME Index'!$E13)*'Model opční 1 (ME)'!$AP97,0)+IFERROR('Model opční 2 (MF)'!Z97*('MF Index'!AD13/'MF Index'!$E13)*'Model opční 2 (MF)'!$AP97,0)+Doplněk!Z97*Doplněk!$AN97</f>
        <v>0</v>
      </c>
      <c r="AA97" s="104">
        <f>IFERROR('Model výchozí (MV)'!AA97*('MV Index'!AE13/'MV Index'!$E13)*'Model výchozí (MV)'!$AP97,0)+IFERROR('Model opční 1 (ME)'!AA97*('ME Index'!AE13/'ME Index'!$E13)*'Model opční 1 (ME)'!$AP97,0)+IFERROR('Model opční 2 (MF)'!AA97*('MF Index'!AE13/'MF Index'!$E13)*'Model opční 2 (MF)'!$AP97,0)+Doplněk!AA97*Doplněk!$AN97</f>
        <v>0</v>
      </c>
      <c r="AB97" s="104">
        <f>IFERROR('Model výchozí (MV)'!AB97*('MV Index'!AF13/'MV Index'!$E13)*'Model výchozí (MV)'!$AP97,0)+IFERROR('Model opční 1 (ME)'!AB97*('ME Index'!AF13/'ME Index'!$E13)*'Model opční 1 (ME)'!$AP97,0)+IFERROR('Model opční 2 (MF)'!AB97*('MF Index'!AF13/'MF Index'!$E13)*'Model opční 2 (MF)'!$AP97,0)+Doplněk!AB97*Doplněk!$AN97</f>
        <v>0</v>
      </c>
      <c r="AC97" s="104">
        <f>IFERROR('Model výchozí (MV)'!AC97*('MV Index'!AG13/'MV Index'!$E13)*'Model výchozí (MV)'!$AP97,0)+IFERROR('Model opční 1 (ME)'!AC97*('ME Index'!AG13/'ME Index'!$E13)*'Model opční 1 (ME)'!$AP97,0)+IFERROR('Model opční 2 (MF)'!AC97*('MF Index'!AG13/'MF Index'!$E13)*'Model opční 2 (MF)'!$AP97,0)+Doplněk!AC97*Doplněk!$AN97</f>
        <v>0</v>
      </c>
      <c r="AD97" s="104">
        <f>IFERROR('Model výchozí (MV)'!AD97*('MV Index'!AH13/'MV Index'!$E13)*'Model výchozí (MV)'!$AP97,0)+IFERROR('Model opční 1 (ME)'!AD97*('ME Index'!AH13/'ME Index'!$E13)*'Model opční 1 (ME)'!$AP97,0)+IFERROR('Model opční 2 (MF)'!AD97*('MF Index'!AH13/'MF Index'!$E13)*'Model opční 2 (MF)'!$AP97,0)+Doplněk!AD97*Doplněk!$AN97</f>
        <v>0</v>
      </c>
      <c r="AE97" s="104">
        <f>IFERROR('Model výchozí (MV)'!AE97*('MV Index'!AI13/'MV Index'!$E13)*'Model výchozí (MV)'!$AP97,0)+IFERROR('Model opční 1 (ME)'!AE97*('ME Index'!AI13/'ME Index'!$E13)*'Model opční 1 (ME)'!$AP97,0)+IFERROR('Model opční 2 (MF)'!AE97*('MF Index'!AI13/'MF Index'!$E13)*'Model opční 2 (MF)'!$AP97,0)+Doplněk!AE97*Doplněk!$AN97</f>
        <v>0</v>
      </c>
      <c r="AF97" s="104">
        <f>IFERROR('Model výchozí (MV)'!AF97*('MV Index'!AJ13/'MV Index'!$E13)*'Model výchozí (MV)'!$AP97,0)+IFERROR('Model opční 1 (ME)'!AF97*('ME Index'!AJ13/'ME Index'!$E13)*'Model opční 1 (ME)'!$AP97,0)+IFERROR('Model opční 2 (MF)'!AF97*('MF Index'!AJ13/'MF Index'!$E13)*'Model opční 2 (MF)'!$AP97,0)+Doplněk!AF97*Doplněk!$AN97</f>
        <v>0</v>
      </c>
      <c r="AG97" s="104">
        <f>IFERROR('Model výchozí (MV)'!AG97*('MV Index'!AK13/'MV Index'!$E13)*'Model výchozí (MV)'!$AP97,0)+IFERROR('Model opční 1 (ME)'!AG97*('ME Index'!AK13/'ME Index'!$E13)*'Model opční 1 (ME)'!$AP97,0)+IFERROR('Model opční 2 (MF)'!AG97*('MF Index'!AK13/'MF Index'!$E13)*'Model opční 2 (MF)'!$AP97,0)+Doplněk!AG97*Doplněk!$AN97</f>
        <v>0</v>
      </c>
      <c r="AH97" s="104">
        <f>IFERROR('Model výchozí (MV)'!AH97*('MV Index'!AL13/'MV Index'!$E13)*'Model výchozí (MV)'!$AP97,0)+IFERROR('Model opční 1 (ME)'!AH97*('ME Index'!AL13/'ME Index'!$E13)*'Model opční 1 (ME)'!$AP97,0)+IFERROR('Model opční 2 (MF)'!AH97*('MF Index'!AL13/'MF Index'!$E13)*'Model opční 2 (MF)'!$AP97,0)+Doplněk!AH97*Doplněk!$AN97</f>
        <v>0</v>
      </c>
      <c r="AI97" s="104">
        <f>IFERROR('Model výchozí (MV)'!AI97*('MV Index'!AM13/'MV Index'!$E13)*'Model výchozí (MV)'!$AP97,0)+IFERROR('Model opční 1 (ME)'!AI97*('ME Index'!AM13/'ME Index'!$E13)*'Model opční 1 (ME)'!$AP97,0)+IFERROR('Model opční 2 (MF)'!AI97*('MF Index'!AM13/'MF Index'!$E13)*'Model opční 2 (MF)'!$AP97,0)+Doplněk!AI97*Doplněk!$AN97</f>
        <v>0</v>
      </c>
      <c r="AJ97" s="104">
        <f>IFERROR('Model výchozí (MV)'!AJ97*('MV Index'!AN13/'MV Index'!$E13)*'Model výchozí (MV)'!$AP97,0)+IFERROR('Model opční 1 (ME)'!AJ97*('ME Index'!AN13/'ME Index'!$E13)*'Model opční 1 (ME)'!$AP97,0)+IFERROR('Model opční 2 (MF)'!AJ97*('MF Index'!AN13/'MF Index'!$E13)*'Model opční 2 (MF)'!$AP97,0)+Doplněk!AJ97*Doplněk!$AN97</f>
        <v>0</v>
      </c>
      <c r="AK97" s="104">
        <f>IFERROR('Model výchozí (MV)'!AK97*('MV Index'!AO13/'MV Index'!$E13)*'Model výchozí (MV)'!$AP97,0)+IFERROR('Model opční 1 (ME)'!AK97*('ME Index'!AO13/'ME Index'!$E13)*'Model opční 1 (ME)'!$AP97,0)+IFERROR('Model opční 2 (MF)'!AK97*('MF Index'!AO13/'MF Index'!$E13)*'Model opční 2 (MF)'!$AP97,0)+Doplněk!AK97*Doplněk!$AN97</f>
        <v>0</v>
      </c>
      <c r="AL97" s="24">
        <f t="shared" si="73"/>
        <v>0</v>
      </c>
      <c r="AM97" s="149">
        <f t="shared" si="72"/>
        <v>0</v>
      </c>
    </row>
    <row r="98" spans="1:39" x14ac:dyDescent="0.3">
      <c r="A98" s="4" t="str">
        <f t="shared" si="71"/>
        <v/>
      </c>
      <c r="B98" s="45" t="str">
        <f t="shared" si="71"/>
        <v/>
      </c>
      <c r="C98" s="456" t="str">
        <f t="shared" si="71"/>
        <v>7.4</v>
      </c>
      <c r="D98" s="455" t="str">
        <f t="shared" si="71"/>
        <v>Ostatní zaměstnanci</v>
      </c>
      <c r="E98" s="104">
        <f>IFERROR('Model výchozí (MV)'!E98*('MV Index'!I14/'MV Index'!$E14)*'Model výchozí (MV)'!$AP98,0)+IFERROR('Model opční 1 (ME)'!E98*('ME Index'!I14/'ME Index'!$E14)*'Model opční 1 (ME)'!$AP98,0)+IFERROR('Model opční 2 (MF)'!E98*('MF Index'!I14/'MF Index'!$E14)*'Model opční 2 (MF)'!$AP98,0)+Doplněk!E98*Doplněk!$AN98</f>
        <v>0</v>
      </c>
      <c r="F98" s="104">
        <f>IFERROR('Model výchozí (MV)'!F98*('MV Index'!J14/'MV Index'!$E14)*'Model výchozí (MV)'!$AP98,0)+IFERROR('Model opční 1 (ME)'!F98*('ME Index'!J14/'ME Index'!$E14)*'Model opční 1 (ME)'!$AP98,0)+IFERROR('Model opční 2 (MF)'!F98*('MF Index'!J14/'MF Index'!$E14)*'Model opční 2 (MF)'!$AP98,0)+Doplněk!F98*Doplněk!$AN98</f>
        <v>0</v>
      </c>
      <c r="G98" s="104">
        <f>IFERROR('Model výchozí (MV)'!G98*('MV Index'!K14/'MV Index'!$E14)*'Model výchozí (MV)'!$AP98,0)+IFERROR('Model opční 1 (ME)'!G98*('ME Index'!K14/'ME Index'!$E14)*'Model opční 1 (ME)'!$AP98,0)+IFERROR('Model opční 2 (MF)'!G98*('MF Index'!K14/'MF Index'!$E14)*'Model opční 2 (MF)'!$AP98,0)+Doplněk!G98*Doplněk!$AN98</f>
        <v>0</v>
      </c>
      <c r="H98" s="104">
        <f>IFERROR('Model výchozí (MV)'!H98*('MV Index'!L14/'MV Index'!$E14)*'Model výchozí (MV)'!$AP98,0)+IFERROR('Model opční 1 (ME)'!H98*('ME Index'!L14/'ME Index'!$E14)*'Model opční 1 (ME)'!$AP98,0)+IFERROR('Model opční 2 (MF)'!H98*('MF Index'!L14/'MF Index'!$E14)*'Model opční 2 (MF)'!$AP98,0)+Doplněk!H98*Doplněk!$AN98</f>
        <v>0</v>
      </c>
      <c r="I98" s="104">
        <f>IFERROR('Model výchozí (MV)'!I98*('MV Index'!M14/'MV Index'!$E14)*'Model výchozí (MV)'!$AP98,0)+IFERROR('Model opční 1 (ME)'!I98*('ME Index'!M14/'ME Index'!$E14)*'Model opční 1 (ME)'!$AP98,0)+IFERROR('Model opční 2 (MF)'!I98*('MF Index'!M14/'MF Index'!$E14)*'Model opční 2 (MF)'!$AP98,0)+Doplněk!I98*Doplněk!$AN98</f>
        <v>0</v>
      </c>
      <c r="J98" s="104">
        <f>IFERROR('Model výchozí (MV)'!J98*('MV Index'!N14/'MV Index'!$E14)*'Model výchozí (MV)'!$AP98,0)+IFERROR('Model opční 1 (ME)'!J98*('ME Index'!N14/'ME Index'!$E14)*'Model opční 1 (ME)'!$AP98,0)+IFERROR('Model opční 2 (MF)'!J98*('MF Index'!N14/'MF Index'!$E14)*'Model opční 2 (MF)'!$AP98,0)+Doplněk!J98*Doplněk!$AN98</f>
        <v>0</v>
      </c>
      <c r="K98" s="104">
        <f>IFERROR('Model výchozí (MV)'!K98*('MV Index'!O14/'MV Index'!$E14)*'Model výchozí (MV)'!$AP98,0)+IFERROR('Model opční 1 (ME)'!K98*('ME Index'!O14/'ME Index'!$E14)*'Model opční 1 (ME)'!$AP98,0)+IFERROR('Model opční 2 (MF)'!K98*('MF Index'!O14/'MF Index'!$E14)*'Model opční 2 (MF)'!$AP98,0)+Doplněk!K98*Doplněk!$AN98</f>
        <v>0</v>
      </c>
      <c r="L98" s="104">
        <f>IFERROR('Model výchozí (MV)'!L98*('MV Index'!P14/'MV Index'!$E14)*'Model výchozí (MV)'!$AP98,0)+IFERROR('Model opční 1 (ME)'!L98*('ME Index'!P14/'ME Index'!$E14)*'Model opční 1 (ME)'!$AP98,0)+IFERROR('Model opční 2 (MF)'!L98*('MF Index'!P14/'MF Index'!$E14)*'Model opční 2 (MF)'!$AP98,0)+Doplněk!L98*Doplněk!$AN98</f>
        <v>0</v>
      </c>
      <c r="M98" s="104">
        <f>IFERROR('Model výchozí (MV)'!M98*('MV Index'!Q14/'MV Index'!$E14)*'Model výchozí (MV)'!$AP98,0)+IFERROR('Model opční 1 (ME)'!M98*('ME Index'!Q14/'ME Index'!$E14)*'Model opční 1 (ME)'!$AP98,0)+IFERROR('Model opční 2 (MF)'!M98*('MF Index'!Q14/'MF Index'!$E14)*'Model opční 2 (MF)'!$AP98,0)+Doplněk!M98*Doplněk!$AN98</f>
        <v>0</v>
      </c>
      <c r="N98" s="104">
        <f>IFERROR('Model výchozí (MV)'!N98*('MV Index'!R14/'MV Index'!$E14)*'Model výchozí (MV)'!$AP98,0)+IFERROR('Model opční 1 (ME)'!N98*('ME Index'!R14/'ME Index'!$E14)*'Model opční 1 (ME)'!$AP98,0)+IFERROR('Model opční 2 (MF)'!N98*('MF Index'!R14/'MF Index'!$E14)*'Model opční 2 (MF)'!$AP98,0)+Doplněk!N98*Doplněk!$AN98</f>
        <v>0</v>
      </c>
      <c r="O98" s="104">
        <f>IFERROR('Model výchozí (MV)'!O98*('MV Index'!S14/'MV Index'!$E14)*'Model výchozí (MV)'!$AP98,0)+IFERROR('Model opční 1 (ME)'!O98*('ME Index'!S14/'ME Index'!$E14)*'Model opční 1 (ME)'!$AP98,0)+IFERROR('Model opční 2 (MF)'!O98*('MF Index'!S14/'MF Index'!$E14)*'Model opční 2 (MF)'!$AP98,0)+Doplněk!O98*Doplněk!$AN98</f>
        <v>0</v>
      </c>
      <c r="P98" s="104">
        <f>IFERROR('Model výchozí (MV)'!P98*('MV Index'!T14/'MV Index'!$E14)*'Model výchozí (MV)'!$AP98,0)+IFERROR('Model opční 1 (ME)'!P98*('ME Index'!T14/'ME Index'!$E14)*'Model opční 1 (ME)'!$AP98,0)+IFERROR('Model opční 2 (MF)'!P98*('MF Index'!T14/'MF Index'!$E14)*'Model opční 2 (MF)'!$AP98,0)+Doplněk!P98*Doplněk!$AN98</f>
        <v>0</v>
      </c>
      <c r="Q98" s="104">
        <f>IFERROR('Model výchozí (MV)'!Q98*('MV Index'!U14/'MV Index'!$E14)*'Model výchozí (MV)'!$AP98,0)+IFERROR('Model opční 1 (ME)'!Q98*('ME Index'!U14/'ME Index'!$E14)*'Model opční 1 (ME)'!$AP98,0)+IFERROR('Model opční 2 (MF)'!Q98*('MF Index'!U14/'MF Index'!$E14)*'Model opční 2 (MF)'!$AP98,0)+Doplněk!Q98*Doplněk!$AN98</f>
        <v>0</v>
      </c>
      <c r="R98" s="104">
        <f>IFERROR('Model výchozí (MV)'!R98*('MV Index'!V14/'MV Index'!$E14)*'Model výchozí (MV)'!$AP98,0)+IFERROR('Model opční 1 (ME)'!R98*('ME Index'!V14/'ME Index'!$E14)*'Model opční 1 (ME)'!$AP98,0)+IFERROR('Model opční 2 (MF)'!R98*('MF Index'!V14/'MF Index'!$E14)*'Model opční 2 (MF)'!$AP98,0)+Doplněk!R98*Doplněk!$AN98</f>
        <v>0</v>
      </c>
      <c r="S98" s="104">
        <f>IFERROR('Model výchozí (MV)'!S98*('MV Index'!W14/'MV Index'!$E14)*'Model výchozí (MV)'!$AP98,0)+IFERROR('Model opční 1 (ME)'!S98*('ME Index'!W14/'ME Index'!$E14)*'Model opční 1 (ME)'!$AP98,0)+IFERROR('Model opční 2 (MF)'!S98*('MF Index'!W14/'MF Index'!$E14)*'Model opční 2 (MF)'!$AP98,0)+Doplněk!S98*Doplněk!$AN98</f>
        <v>0</v>
      </c>
      <c r="T98" s="104">
        <f>IFERROR('Model výchozí (MV)'!T98*('MV Index'!X14/'MV Index'!$E14)*'Model výchozí (MV)'!$AP98,0)+IFERROR('Model opční 1 (ME)'!T98*('ME Index'!X14/'ME Index'!$E14)*'Model opční 1 (ME)'!$AP98,0)+IFERROR('Model opční 2 (MF)'!T98*('MF Index'!X14/'MF Index'!$E14)*'Model opční 2 (MF)'!$AP98,0)+Doplněk!T98*Doplněk!$AN98</f>
        <v>0</v>
      </c>
      <c r="U98" s="104">
        <f>IFERROR('Model výchozí (MV)'!U98*('MV Index'!Y14/'MV Index'!$E14)*'Model výchozí (MV)'!$AP98,0)+IFERROR('Model opční 1 (ME)'!U98*('ME Index'!Y14/'ME Index'!$E14)*'Model opční 1 (ME)'!$AP98,0)+IFERROR('Model opční 2 (MF)'!U98*('MF Index'!Y14/'MF Index'!$E14)*'Model opční 2 (MF)'!$AP98,0)+Doplněk!U98*Doplněk!$AN98</f>
        <v>0</v>
      </c>
      <c r="V98" s="104">
        <f>IFERROR('Model výchozí (MV)'!V98*('MV Index'!Z14/'MV Index'!$E14)*'Model výchozí (MV)'!$AP98,0)+IFERROR('Model opční 1 (ME)'!V98*('ME Index'!Z14/'ME Index'!$E14)*'Model opční 1 (ME)'!$AP98,0)+IFERROR('Model opční 2 (MF)'!V98*('MF Index'!Z14/'MF Index'!$E14)*'Model opční 2 (MF)'!$AP98,0)+Doplněk!V98*Doplněk!$AN98</f>
        <v>0</v>
      </c>
      <c r="W98" s="104">
        <f>IFERROR('Model výchozí (MV)'!W98*('MV Index'!AA14/'MV Index'!$E14)*'Model výchozí (MV)'!$AP98,0)+IFERROR('Model opční 1 (ME)'!W98*('ME Index'!AA14/'ME Index'!$E14)*'Model opční 1 (ME)'!$AP98,0)+IFERROR('Model opční 2 (MF)'!W98*('MF Index'!AA14/'MF Index'!$E14)*'Model opční 2 (MF)'!$AP98,0)+Doplněk!W98*Doplněk!$AN98</f>
        <v>0</v>
      </c>
      <c r="X98" s="104">
        <f>IFERROR('Model výchozí (MV)'!X98*('MV Index'!AB14/'MV Index'!$E14)*'Model výchozí (MV)'!$AP98,0)+IFERROR('Model opční 1 (ME)'!X98*('ME Index'!AB14/'ME Index'!$E14)*'Model opční 1 (ME)'!$AP98,0)+IFERROR('Model opční 2 (MF)'!X98*('MF Index'!AB14/'MF Index'!$E14)*'Model opční 2 (MF)'!$AP98,0)+Doplněk!X98*Doplněk!$AN98</f>
        <v>0</v>
      </c>
      <c r="Y98" s="104">
        <f>IFERROR('Model výchozí (MV)'!Y98*('MV Index'!AC14/'MV Index'!$E14)*'Model výchozí (MV)'!$AP98,0)+IFERROR('Model opční 1 (ME)'!Y98*('ME Index'!AC14/'ME Index'!$E14)*'Model opční 1 (ME)'!$AP98,0)+IFERROR('Model opční 2 (MF)'!Y98*('MF Index'!AC14/'MF Index'!$E14)*'Model opční 2 (MF)'!$AP98,0)+Doplněk!Y98*Doplněk!$AN98</f>
        <v>0</v>
      </c>
      <c r="Z98" s="104">
        <f>IFERROR('Model výchozí (MV)'!Z98*('MV Index'!AD14/'MV Index'!$E14)*'Model výchozí (MV)'!$AP98,0)+IFERROR('Model opční 1 (ME)'!Z98*('ME Index'!AD14/'ME Index'!$E14)*'Model opční 1 (ME)'!$AP98,0)+IFERROR('Model opční 2 (MF)'!Z98*('MF Index'!AD14/'MF Index'!$E14)*'Model opční 2 (MF)'!$AP98,0)+Doplněk!Z98*Doplněk!$AN98</f>
        <v>0</v>
      </c>
      <c r="AA98" s="104">
        <f>IFERROR('Model výchozí (MV)'!AA98*('MV Index'!AE14/'MV Index'!$E14)*'Model výchozí (MV)'!$AP98,0)+IFERROR('Model opční 1 (ME)'!AA98*('ME Index'!AE14/'ME Index'!$E14)*'Model opční 1 (ME)'!$AP98,0)+IFERROR('Model opční 2 (MF)'!AA98*('MF Index'!AE14/'MF Index'!$E14)*'Model opční 2 (MF)'!$AP98,0)+Doplněk!AA98*Doplněk!$AN98</f>
        <v>0</v>
      </c>
      <c r="AB98" s="104">
        <f>IFERROR('Model výchozí (MV)'!AB98*('MV Index'!AF14/'MV Index'!$E14)*'Model výchozí (MV)'!$AP98,0)+IFERROR('Model opční 1 (ME)'!AB98*('ME Index'!AF14/'ME Index'!$E14)*'Model opční 1 (ME)'!$AP98,0)+IFERROR('Model opční 2 (MF)'!AB98*('MF Index'!AF14/'MF Index'!$E14)*'Model opční 2 (MF)'!$AP98,0)+Doplněk!AB98*Doplněk!$AN98</f>
        <v>0</v>
      </c>
      <c r="AC98" s="104">
        <f>IFERROR('Model výchozí (MV)'!AC98*('MV Index'!AG14/'MV Index'!$E14)*'Model výchozí (MV)'!$AP98,0)+IFERROR('Model opční 1 (ME)'!AC98*('ME Index'!AG14/'ME Index'!$E14)*'Model opční 1 (ME)'!$AP98,0)+IFERROR('Model opční 2 (MF)'!AC98*('MF Index'!AG14/'MF Index'!$E14)*'Model opční 2 (MF)'!$AP98,0)+Doplněk!AC98*Doplněk!$AN98</f>
        <v>0</v>
      </c>
      <c r="AD98" s="104">
        <f>IFERROR('Model výchozí (MV)'!AD98*('MV Index'!AH14/'MV Index'!$E14)*'Model výchozí (MV)'!$AP98,0)+IFERROR('Model opční 1 (ME)'!AD98*('ME Index'!AH14/'ME Index'!$E14)*'Model opční 1 (ME)'!$AP98,0)+IFERROR('Model opční 2 (MF)'!AD98*('MF Index'!AH14/'MF Index'!$E14)*'Model opční 2 (MF)'!$AP98,0)+Doplněk!AD98*Doplněk!$AN98</f>
        <v>0</v>
      </c>
      <c r="AE98" s="104">
        <f>IFERROR('Model výchozí (MV)'!AE98*('MV Index'!AI14/'MV Index'!$E14)*'Model výchozí (MV)'!$AP98,0)+IFERROR('Model opční 1 (ME)'!AE98*('ME Index'!AI14/'ME Index'!$E14)*'Model opční 1 (ME)'!$AP98,0)+IFERROR('Model opční 2 (MF)'!AE98*('MF Index'!AI14/'MF Index'!$E14)*'Model opční 2 (MF)'!$AP98,0)+Doplněk!AE98*Doplněk!$AN98</f>
        <v>0</v>
      </c>
      <c r="AF98" s="104">
        <f>IFERROR('Model výchozí (MV)'!AF98*('MV Index'!AJ14/'MV Index'!$E14)*'Model výchozí (MV)'!$AP98,0)+IFERROR('Model opční 1 (ME)'!AF98*('ME Index'!AJ14/'ME Index'!$E14)*'Model opční 1 (ME)'!$AP98,0)+IFERROR('Model opční 2 (MF)'!AF98*('MF Index'!AJ14/'MF Index'!$E14)*'Model opční 2 (MF)'!$AP98,0)+Doplněk!AF98*Doplněk!$AN98</f>
        <v>0</v>
      </c>
      <c r="AG98" s="104">
        <f>IFERROR('Model výchozí (MV)'!AG98*('MV Index'!AK14/'MV Index'!$E14)*'Model výchozí (MV)'!$AP98,0)+IFERROR('Model opční 1 (ME)'!AG98*('ME Index'!AK14/'ME Index'!$E14)*'Model opční 1 (ME)'!$AP98,0)+IFERROR('Model opční 2 (MF)'!AG98*('MF Index'!AK14/'MF Index'!$E14)*'Model opční 2 (MF)'!$AP98,0)+Doplněk!AG98*Doplněk!$AN98</f>
        <v>0</v>
      </c>
      <c r="AH98" s="104">
        <f>IFERROR('Model výchozí (MV)'!AH98*('MV Index'!AL14/'MV Index'!$E14)*'Model výchozí (MV)'!$AP98,0)+IFERROR('Model opční 1 (ME)'!AH98*('ME Index'!AL14/'ME Index'!$E14)*'Model opční 1 (ME)'!$AP98,0)+IFERROR('Model opční 2 (MF)'!AH98*('MF Index'!AL14/'MF Index'!$E14)*'Model opční 2 (MF)'!$AP98,0)+Doplněk!AH98*Doplněk!$AN98</f>
        <v>0</v>
      </c>
      <c r="AI98" s="104">
        <f>IFERROR('Model výchozí (MV)'!AI98*('MV Index'!AM14/'MV Index'!$E14)*'Model výchozí (MV)'!$AP98,0)+IFERROR('Model opční 1 (ME)'!AI98*('ME Index'!AM14/'ME Index'!$E14)*'Model opční 1 (ME)'!$AP98,0)+IFERROR('Model opční 2 (MF)'!AI98*('MF Index'!AM14/'MF Index'!$E14)*'Model opční 2 (MF)'!$AP98,0)+Doplněk!AI98*Doplněk!$AN98</f>
        <v>0</v>
      </c>
      <c r="AJ98" s="104">
        <f>IFERROR('Model výchozí (MV)'!AJ98*('MV Index'!AN14/'MV Index'!$E14)*'Model výchozí (MV)'!$AP98,0)+IFERROR('Model opční 1 (ME)'!AJ98*('ME Index'!AN14/'ME Index'!$E14)*'Model opční 1 (ME)'!$AP98,0)+IFERROR('Model opční 2 (MF)'!AJ98*('MF Index'!AN14/'MF Index'!$E14)*'Model opční 2 (MF)'!$AP98,0)+Doplněk!AJ98*Doplněk!$AN98</f>
        <v>0</v>
      </c>
      <c r="AK98" s="104">
        <f>IFERROR('Model výchozí (MV)'!AK98*('MV Index'!AO14/'MV Index'!$E14)*'Model výchozí (MV)'!$AP98,0)+IFERROR('Model opční 1 (ME)'!AK98*('ME Index'!AO14/'ME Index'!$E14)*'Model opční 1 (ME)'!$AP98,0)+IFERROR('Model opční 2 (MF)'!AK98*('MF Index'!AO14/'MF Index'!$E14)*'Model opční 2 (MF)'!$AP98,0)+Doplněk!AK98*Doplněk!$AN98</f>
        <v>0</v>
      </c>
      <c r="AL98" s="24">
        <f t="shared" si="73"/>
        <v>0</v>
      </c>
      <c r="AM98" s="149">
        <f t="shared" si="72"/>
        <v>0</v>
      </c>
    </row>
    <row r="99" spans="1:39" x14ac:dyDescent="0.3">
      <c r="A99" s="4">
        <f t="shared" si="71"/>
        <v>8</v>
      </c>
      <c r="B99" s="45" t="str">
        <f t="shared" si="71"/>
        <v>Sociální a zdravotní pojištění</v>
      </c>
      <c r="C99" s="456">
        <f t="shared" si="71"/>
        <v>8.1</v>
      </c>
      <c r="D99" s="455" t="str">
        <f t="shared" si="71"/>
        <v>Vlaková četa</v>
      </c>
      <c r="E99" s="104">
        <f>IFERROR('Model výchozí (MV)'!E99*('MV Index'!I15/'MV Index'!$E15)*'Model výchozí (MV)'!$AP99,0)+IFERROR('Model opční 1 (ME)'!E99*('ME Index'!I15/'ME Index'!$E15)*'Model opční 1 (ME)'!$AP99,0)+IFERROR('Model opční 2 (MF)'!E99*('MF Index'!I15/'MF Index'!$E15)*'Model opční 2 (MF)'!$AP99,0)+Doplněk!E99*Doplněk!$AN99</f>
        <v>0</v>
      </c>
      <c r="F99" s="104">
        <f>IFERROR('Model výchozí (MV)'!F99*('MV Index'!J15/'MV Index'!$E15)*'Model výchozí (MV)'!$AP99,0)+IFERROR('Model opční 1 (ME)'!F99*('ME Index'!J15/'ME Index'!$E15)*'Model opční 1 (ME)'!$AP99,0)+IFERROR('Model opční 2 (MF)'!F99*('MF Index'!J15/'MF Index'!$E15)*'Model opční 2 (MF)'!$AP99,0)+Doplněk!F99*Doplněk!$AN99</f>
        <v>0</v>
      </c>
      <c r="G99" s="104">
        <f>IFERROR('Model výchozí (MV)'!G99*('MV Index'!K15/'MV Index'!$E15)*'Model výchozí (MV)'!$AP99,0)+IFERROR('Model opční 1 (ME)'!G99*('ME Index'!K15/'ME Index'!$E15)*'Model opční 1 (ME)'!$AP99,0)+IFERROR('Model opční 2 (MF)'!G99*('MF Index'!K15/'MF Index'!$E15)*'Model opční 2 (MF)'!$AP99,0)+Doplněk!G99*Doplněk!$AN99</f>
        <v>0</v>
      </c>
      <c r="H99" s="104">
        <f>IFERROR('Model výchozí (MV)'!H99*('MV Index'!L15/'MV Index'!$E15)*'Model výchozí (MV)'!$AP99,0)+IFERROR('Model opční 1 (ME)'!H99*('ME Index'!L15/'ME Index'!$E15)*'Model opční 1 (ME)'!$AP99,0)+IFERROR('Model opční 2 (MF)'!H99*('MF Index'!L15/'MF Index'!$E15)*'Model opční 2 (MF)'!$AP99,0)+Doplněk!H99*Doplněk!$AN99</f>
        <v>0</v>
      </c>
      <c r="I99" s="104">
        <f>IFERROR('Model výchozí (MV)'!I99*('MV Index'!M15/'MV Index'!$E15)*'Model výchozí (MV)'!$AP99,0)+IFERROR('Model opční 1 (ME)'!I99*('ME Index'!M15/'ME Index'!$E15)*'Model opční 1 (ME)'!$AP99,0)+IFERROR('Model opční 2 (MF)'!I99*('MF Index'!M15/'MF Index'!$E15)*'Model opční 2 (MF)'!$AP99,0)+Doplněk!I99*Doplněk!$AN99</f>
        <v>0</v>
      </c>
      <c r="J99" s="104">
        <f>IFERROR('Model výchozí (MV)'!J99*('MV Index'!N15/'MV Index'!$E15)*'Model výchozí (MV)'!$AP99,0)+IFERROR('Model opční 1 (ME)'!J99*('ME Index'!N15/'ME Index'!$E15)*'Model opční 1 (ME)'!$AP99,0)+IFERROR('Model opční 2 (MF)'!J99*('MF Index'!N15/'MF Index'!$E15)*'Model opční 2 (MF)'!$AP99,0)+Doplněk!J99*Doplněk!$AN99</f>
        <v>0</v>
      </c>
      <c r="K99" s="104">
        <f>IFERROR('Model výchozí (MV)'!K99*('MV Index'!O15/'MV Index'!$E15)*'Model výchozí (MV)'!$AP99,0)+IFERROR('Model opční 1 (ME)'!K99*('ME Index'!O15/'ME Index'!$E15)*'Model opční 1 (ME)'!$AP99,0)+IFERROR('Model opční 2 (MF)'!K99*('MF Index'!O15/'MF Index'!$E15)*'Model opční 2 (MF)'!$AP99,0)+Doplněk!K99*Doplněk!$AN99</f>
        <v>0</v>
      </c>
      <c r="L99" s="104">
        <f>IFERROR('Model výchozí (MV)'!L99*('MV Index'!P15/'MV Index'!$E15)*'Model výchozí (MV)'!$AP99,0)+IFERROR('Model opční 1 (ME)'!L99*('ME Index'!P15/'ME Index'!$E15)*'Model opční 1 (ME)'!$AP99,0)+IFERROR('Model opční 2 (MF)'!L99*('MF Index'!P15/'MF Index'!$E15)*'Model opční 2 (MF)'!$AP99,0)+Doplněk!L99*Doplněk!$AN99</f>
        <v>0</v>
      </c>
      <c r="M99" s="104">
        <f>IFERROR('Model výchozí (MV)'!M99*('MV Index'!Q15/'MV Index'!$E15)*'Model výchozí (MV)'!$AP99,0)+IFERROR('Model opční 1 (ME)'!M99*('ME Index'!Q15/'ME Index'!$E15)*'Model opční 1 (ME)'!$AP99,0)+IFERROR('Model opční 2 (MF)'!M99*('MF Index'!Q15/'MF Index'!$E15)*'Model opční 2 (MF)'!$AP99,0)+Doplněk!M99*Doplněk!$AN99</f>
        <v>0</v>
      </c>
      <c r="N99" s="104">
        <f>IFERROR('Model výchozí (MV)'!N99*('MV Index'!R15/'MV Index'!$E15)*'Model výchozí (MV)'!$AP99,0)+IFERROR('Model opční 1 (ME)'!N99*('ME Index'!R15/'ME Index'!$E15)*'Model opční 1 (ME)'!$AP99,0)+IFERROR('Model opční 2 (MF)'!N99*('MF Index'!R15/'MF Index'!$E15)*'Model opční 2 (MF)'!$AP99,0)+Doplněk!N99*Doplněk!$AN99</f>
        <v>0</v>
      </c>
      <c r="O99" s="104">
        <f>IFERROR('Model výchozí (MV)'!O99*('MV Index'!S15/'MV Index'!$E15)*'Model výchozí (MV)'!$AP99,0)+IFERROR('Model opční 1 (ME)'!O99*('ME Index'!S15/'ME Index'!$E15)*'Model opční 1 (ME)'!$AP99,0)+IFERROR('Model opční 2 (MF)'!O99*('MF Index'!S15/'MF Index'!$E15)*'Model opční 2 (MF)'!$AP99,0)+Doplněk!O99*Doplněk!$AN99</f>
        <v>0</v>
      </c>
      <c r="P99" s="104">
        <f>IFERROR('Model výchozí (MV)'!P99*('MV Index'!T15/'MV Index'!$E15)*'Model výchozí (MV)'!$AP99,0)+IFERROR('Model opční 1 (ME)'!P99*('ME Index'!T15/'ME Index'!$E15)*'Model opční 1 (ME)'!$AP99,0)+IFERROR('Model opční 2 (MF)'!P99*('MF Index'!T15/'MF Index'!$E15)*'Model opční 2 (MF)'!$AP99,0)+Doplněk!P99*Doplněk!$AN99</f>
        <v>0</v>
      </c>
      <c r="Q99" s="104">
        <f>IFERROR('Model výchozí (MV)'!Q99*('MV Index'!U15/'MV Index'!$E15)*'Model výchozí (MV)'!$AP99,0)+IFERROR('Model opční 1 (ME)'!Q99*('ME Index'!U15/'ME Index'!$E15)*'Model opční 1 (ME)'!$AP99,0)+IFERROR('Model opční 2 (MF)'!Q99*('MF Index'!U15/'MF Index'!$E15)*'Model opční 2 (MF)'!$AP99,0)+Doplněk!Q99*Doplněk!$AN99</f>
        <v>0</v>
      </c>
      <c r="R99" s="104">
        <f>IFERROR('Model výchozí (MV)'!R99*('MV Index'!V15/'MV Index'!$E15)*'Model výchozí (MV)'!$AP99,0)+IFERROR('Model opční 1 (ME)'!R99*('ME Index'!V15/'ME Index'!$E15)*'Model opční 1 (ME)'!$AP99,0)+IFERROR('Model opční 2 (MF)'!R99*('MF Index'!V15/'MF Index'!$E15)*'Model opční 2 (MF)'!$AP99,0)+Doplněk!R99*Doplněk!$AN99</f>
        <v>0</v>
      </c>
      <c r="S99" s="104">
        <f>IFERROR('Model výchozí (MV)'!S99*('MV Index'!W15/'MV Index'!$E15)*'Model výchozí (MV)'!$AP99,0)+IFERROR('Model opční 1 (ME)'!S99*('ME Index'!W15/'ME Index'!$E15)*'Model opční 1 (ME)'!$AP99,0)+IFERROR('Model opční 2 (MF)'!S99*('MF Index'!W15/'MF Index'!$E15)*'Model opční 2 (MF)'!$AP99,0)+Doplněk!S99*Doplněk!$AN99</f>
        <v>0</v>
      </c>
      <c r="T99" s="104">
        <f>IFERROR('Model výchozí (MV)'!T99*('MV Index'!X15/'MV Index'!$E15)*'Model výchozí (MV)'!$AP99,0)+IFERROR('Model opční 1 (ME)'!T99*('ME Index'!X15/'ME Index'!$E15)*'Model opční 1 (ME)'!$AP99,0)+IFERROR('Model opční 2 (MF)'!T99*('MF Index'!X15/'MF Index'!$E15)*'Model opční 2 (MF)'!$AP99,0)+Doplněk!T99*Doplněk!$AN99</f>
        <v>0</v>
      </c>
      <c r="U99" s="104">
        <f>IFERROR('Model výchozí (MV)'!U99*('MV Index'!Y15/'MV Index'!$E15)*'Model výchozí (MV)'!$AP99,0)+IFERROR('Model opční 1 (ME)'!U99*('ME Index'!Y15/'ME Index'!$E15)*'Model opční 1 (ME)'!$AP99,0)+IFERROR('Model opční 2 (MF)'!U99*('MF Index'!Y15/'MF Index'!$E15)*'Model opční 2 (MF)'!$AP99,0)+Doplněk!U99*Doplněk!$AN99</f>
        <v>0</v>
      </c>
      <c r="V99" s="104">
        <f>IFERROR('Model výchozí (MV)'!V99*('MV Index'!Z15/'MV Index'!$E15)*'Model výchozí (MV)'!$AP99,0)+IFERROR('Model opční 1 (ME)'!V99*('ME Index'!Z15/'ME Index'!$E15)*'Model opční 1 (ME)'!$AP99,0)+IFERROR('Model opční 2 (MF)'!V99*('MF Index'!Z15/'MF Index'!$E15)*'Model opční 2 (MF)'!$AP99,0)+Doplněk!V99*Doplněk!$AN99</f>
        <v>0</v>
      </c>
      <c r="W99" s="104">
        <f>IFERROR('Model výchozí (MV)'!W99*('MV Index'!AA15/'MV Index'!$E15)*'Model výchozí (MV)'!$AP99,0)+IFERROR('Model opční 1 (ME)'!W99*('ME Index'!AA15/'ME Index'!$E15)*'Model opční 1 (ME)'!$AP99,0)+IFERROR('Model opční 2 (MF)'!W99*('MF Index'!AA15/'MF Index'!$E15)*'Model opční 2 (MF)'!$AP99,0)+Doplněk!W99*Doplněk!$AN99</f>
        <v>0</v>
      </c>
      <c r="X99" s="104">
        <f>IFERROR('Model výchozí (MV)'!X99*('MV Index'!AB15/'MV Index'!$E15)*'Model výchozí (MV)'!$AP99,0)+IFERROR('Model opční 1 (ME)'!X99*('ME Index'!AB15/'ME Index'!$E15)*'Model opční 1 (ME)'!$AP99,0)+IFERROR('Model opční 2 (MF)'!X99*('MF Index'!AB15/'MF Index'!$E15)*'Model opční 2 (MF)'!$AP99,0)+Doplněk!X99*Doplněk!$AN99</f>
        <v>0</v>
      </c>
      <c r="Y99" s="104">
        <f>IFERROR('Model výchozí (MV)'!Y99*('MV Index'!AC15/'MV Index'!$E15)*'Model výchozí (MV)'!$AP99,0)+IFERROR('Model opční 1 (ME)'!Y99*('ME Index'!AC15/'ME Index'!$E15)*'Model opční 1 (ME)'!$AP99,0)+IFERROR('Model opční 2 (MF)'!Y99*('MF Index'!AC15/'MF Index'!$E15)*'Model opční 2 (MF)'!$AP99,0)+Doplněk!Y99*Doplněk!$AN99</f>
        <v>0</v>
      </c>
      <c r="Z99" s="104">
        <f>IFERROR('Model výchozí (MV)'!Z99*('MV Index'!AD15/'MV Index'!$E15)*'Model výchozí (MV)'!$AP99,0)+IFERROR('Model opční 1 (ME)'!Z99*('ME Index'!AD15/'ME Index'!$E15)*'Model opční 1 (ME)'!$AP99,0)+IFERROR('Model opční 2 (MF)'!Z99*('MF Index'!AD15/'MF Index'!$E15)*'Model opční 2 (MF)'!$AP99,0)+Doplněk!Z99*Doplněk!$AN99</f>
        <v>0</v>
      </c>
      <c r="AA99" s="104">
        <f>IFERROR('Model výchozí (MV)'!AA99*('MV Index'!AE15/'MV Index'!$E15)*'Model výchozí (MV)'!$AP99,0)+IFERROR('Model opční 1 (ME)'!AA99*('ME Index'!AE15/'ME Index'!$E15)*'Model opční 1 (ME)'!$AP99,0)+IFERROR('Model opční 2 (MF)'!AA99*('MF Index'!AE15/'MF Index'!$E15)*'Model opční 2 (MF)'!$AP99,0)+Doplněk!AA99*Doplněk!$AN99</f>
        <v>0</v>
      </c>
      <c r="AB99" s="104">
        <f>IFERROR('Model výchozí (MV)'!AB99*('MV Index'!AF15/'MV Index'!$E15)*'Model výchozí (MV)'!$AP99,0)+IFERROR('Model opční 1 (ME)'!AB99*('ME Index'!AF15/'ME Index'!$E15)*'Model opční 1 (ME)'!$AP99,0)+IFERROR('Model opční 2 (MF)'!AB99*('MF Index'!AF15/'MF Index'!$E15)*'Model opční 2 (MF)'!$AP99,0)+Doplněk!AB99*Doplněk!$AN99</f>
        <v>0</v>
      </c>
      <c r="AC99" s="104">
        <f>IFERROR('Model výchozí (MV)'!AC99*('MV Index'!AG15/'MV Index'!$E15)*'Model výchozí (MV)'!$AP99,0)+IFERROR('Model opční 1 (ME)'!AC99*('ME Index'!AG15/'ME Index'!$E15)*'Model opční 1 (ME)'!$AP99,0)+IFERROR('Model opční 2 (MF)'!AC99*('MF Index'!AG15/'MF Index'!$E15)*'Model opční 2 (MF)'!$AP99,0)+Doplněk!AC99*Doplněk!$AN99</f>
        <v>0</v>
      </c>
      <c r="AD99" s="104">
        <f>IFERROR('Model výchozí (MV)'!AD99*('MV Index'!AH15/'MV Index'!$E15)*'Model výchozí (MV)'!$AP99,0)+IFERROR('Model opční 1 (ME)'!AD99*('ME Index'!AH15/'ME Index'!$E15)*'Model opční 1 (ME)'!$AP99,0)+IFERROR('Model opční 2 (MF)'!AD99*('MF Index'!AH15/'MF Index'!$E15)*'Model opční 2 (MF)'!$AP99,0)+Doplněk!AD99*Doplněk!$AN99</f>
        <v>0</v>
      </c>
      <c r="AE99" s="104">
        <f>IFERROR('Model výchozí (MV)'!AE99*('MV Index'!AI15/'MV Index'!$E15)*'Model výchozí (MV)'!$AP99,0)+IFERROR('Model opční 1 (ME)'!AE99*('ME Index'!AI15/'ME Index'!$E15)*'Model opční 1 (ME)'!$AP99,0)+IFERROR('Model opční 2 (MF)'!AE99*('MF Index'!AI15/'MF Index'!$E15)*'Model opční 2 (MF)'!$AP99,0)+Doplněk!AE99*Doplněk!$AN99</f>
        <v>0</v>
      </c>
      <c r="AF99" s="104">
        <f>IFERROR('Model výchozí (MV)'!AF99*('MV Index'!AJ15/'MV Index'!$E15)*'Model výchozí (MV)'!$AP99,0)+IFERROR('Model opční 1 (ME)'!AF99*('ME Index'!AJ15/'ME Index'!$E15)*'Model opční 1 (ME)'!$AP99,0)+IFERROR('Model opční 2 (MF)'!AF99*('MF Index'!AJ15/'MF Index'!$E15)*'Model opční 2 (MF)'!$AP99,0)+Doplněk!AF99*Doplněk!$AN99</f>
        <v>0</v>
      </c>
      <c r="AG99" s="104">
        <f>IFERROR('Model výchozí (MV)'!AG99*('MV Index'!AK15/'MV Index'!$E15)*'Model výchozí (MV)'!$AP99,0)+IFERROR('Model opční 1 (ME)'!AG99*('ME Index'!AK15/'ME Index'!$E15)*'Model opční 1 (ME)'!$AP99,0)+IFERROR('Model opční 2 (MF)'!AG99*('MF Index'!AK15/'MF Index'!$E15)*'Model opční 2 (MF)'!$AP99,0)+Doplněk!AG99*Doplněk!$AN99</f>
        <v>0</v>
      </c>
      <c r="AH99" s="104">
        <f>IFERROR('Model výchozí (MV)'!AH99*('MV Index'!AL15/'MV Index'!$E15)*'Model výchozí (MV)'!$AP99,0)+IFERROR('Model opční 1 (ME)'!AH99*('ME Index'!AL15/'ME Index'!$E15)*'Model opční 1 (ME)'!$AP99,0)+IFERROR('Model opční 2 (MF)'!AH99*('MF Index'!AL15/'MF Index'!$E15)*'Model opční 2 (MF)'!$AP99,0)+Doplněk!AH99*Doplněk!$AN99</f>
        <v>0</v>
      </c>
      <c r="AI99" s="104">
        <f>IFERROR('Model výchozí (MV)'!AI99*('MV Index'!AM15/'MV Index'!$E15)*'Model výchozí (MV)'!$AP99,0)+IFERROR('Model opční 1 (ME)'!AI99*('ME Index'!AM15/'ME Index'!$E15)*'Model opční 1 (ME)'!$AP99,0)+IFERROR('Model opční 2 (MF)'!AI99*('MF Index'!AM15/'MF Index'!$E15)*'Model opční 2 (MF)'!$AP99,0)+Doplněk!AI99*Doplněk!$AN99</f>
        <v>0</v>
      </c>
      <c r="AJ99" s="104">
        <f>IFERROR('Model výchozí (MV)'!AJ99*('MV Index'!AN15/'MV Index'!$E15)*'Model výchozí (MV)'!$AP99,0)+IFERROR('Model opční 1 (ME)'!AJ99*('ME Index'!AN15/'ME Index'!$E15)*'Model opční 1 (ME)'!$AP99,0)+IFERROR('Model opční 2 (MF)'!AJ99*('MF Index'!AN15/'MF Index'!$E15)*'Model opční 2 (MF)'!$AP99,0)+Doplněk!AJ99*Doplněk!$AN99</f>
        <v>0</v>
      </c>
      <c r="AK99" s="104">
        <f>IFERROR('Model výchozí (MV)'!AK99*('MV Index'!AO15/'MV Index'!$E15)*'Model výchozí (MV)'!$AP99,0)+IFERROR('Model opční 1 (ME)'!AK99*('ME Index'!AO15/'ME Index'!$E15)*'Model opční 1 (ME)'!$AP99,0)+IFERROR('Model opční 2 (MF)'!AK99*('MF Index'!AO15/'MF Index'!$E15)*'Model opční 2 (MF)'!$AP99,0)+Doplněk!AK99*Doplněk!$AN99</f>
        <v>0</v>
      </c>
      <c r="AL99" s="24">
        <f t="shared" si="73"/>
        <v>0</v>
      </c>
      <c r="AM99" s="149">
        <f t="shared" si="72"/>
        <v>0</v>
      </c>
    </row>
    <row r="100" spans="1:39" x14ac:dyDescent="0.3">
      <c r="A100" s="4" t="str">
        <f t="shared" si="71"/>
        <v/>
      </c>
      <c r="B100" s="45" t="str">
        <f t="shared" si="71"/>
        <v/>
      </c>
      <c r="C100" s="456" t="str">
        <f t="shared" si="71"/>
        <v>8.2</v>
      </c>
      <c r="D100" s="455" t="str">
        <f t="shared" si="71"/>
        <v>Strojvedoucí</v>
      </c>
      <c r="E100" s="104">
        <f>IFERROR('Model výchozí (MV)'!E100*('MV Index'!I16/'MV Index'!$E16)*'Model výchozí (MV)'!$AP100,0)+IFERROR('Model opční 1 (ME)'!E100*('ME Index'!I16/'ME Index'!$E16)*'Model opční 1 (ME)'!$AP100,0)+IFERROR('Model opční 2 (MF)'!E100*('MF Index'!I16/'MF Index'!$E16)*'Model opční 2 (MF)'!$AP100,0)+Doplněk!E100*Doplněk!$AN100</f>
        <v>0</v>
      </c>
      <c r="F100" s="104">
        <f>IFERROR('Model výchozí (MV)'!F100*('MV Index'!J16/'MV Index'!$E16)*'Model výchozí (MV)'!$AP100,0)+IFERROR('Model opční 1 (ME)'!F100*('ME Index'!J16/'ME Index'!$E16)*'Model opční 1 (ME)'!$AP100,0)+IFERROR('Model opční 2 (MF)'!F100*('MF Index'!J16/'MF Index'!$E16)*'Model opční 2 (MF)'!$AP100,0)+Doplněk!F100*Doplněk!$AN100</f>
        <v>0</v>
      </c>
      <c r="G100" s="104">
        <f>IFERROR('Model výchozí (MV)'!G100*('MV Index'!K16/'MV Index'!$E16)*'Model výchozí (MV)'!$AP100,0)+IFERROR('Model opční 1 (ME)'!G100*('ME Index'!K16/'ME Index'!$E16)*'Model opční 1 (ME)'!$AP100,0)+IFERROR('Model opční 2 (MF)'!G100*('MF Index'!K16/'MF Index'!$E16)*'Model opční 2 (MF)'!$AP100,0)+Doplněk!G100*Doplněk!$AN100</f>
        <v>0</v>
      </c>
      <c r="H100" s="104">
        <f>IFERROR('Model výchozí (MV)'!H100*('MV Index'!L16/'MV Index'!$E16)*'Model výchozí (MV)'!$AP100,0)+IFERROR('Model opční 1 (ME)'!H100*('ME Index'!L16/'ME Index'!$E16)*'Model opční 1 (ME)'!$AP100,0)+IFERROR('Model opční 2 (MF)'!H100*('MF Index'!L16/'MF Index'!$E16)*'Model opční 2 (MF)'!$AP100,0)+Doplněk!H100*Doplněk!$AN100</f>
        <v>0</v>
      </c>
      <c r="I100" s="104">
        <f>IFERROR('Model výchozí (MV)'!I100*('MV Index'!M16/'MV Index'!$E16)*'Model výchozí (MV)'!$AP100,0)+IFERROR('Model opční 1 (ME)'!I100*('ME Index'!M16/'ME Index'!$E16)*'Model opční 1 (ME)'!$AP100,0)+IFERROR('Model opční 2 (MF)'!I100*('MF Index'!M16/'MF Index'!$E16)*'Model opční 2 (MF)'!$AP100,0)+Doplněk!I100*Doplněk!$AN100</f>
        <v>0</v>
      </c>
      <c r="J100" s="104">
        <f>IFERROR('Model výchozí (MV)'!J100*('MV Index'!N16/'MV Index'!$E16)*'Model výchozí (MV)'!$AP100,0)+IFERROR('Model opční 1 (ME)'!J100*('ME Index'!N16/'ME Index'!$E16)*'Model opční 1 (ME)'!$AP100,0)+IFERROR('Model opční 2 (MF)'!J100*('MF Index'!N16/'MF Index'!$E16)*'Model opční 2 (MF)'!$AP100,0)+Doplněk!J100*Doplněk!$AN100</f>
        <v>0</v>
      </c>
      <c r="K100" s="104">
        <f>IFERROR('Model výchozí (MV)'!K100*('MV Index'!O16/'MV Index'!$E16)*'Model výchozí (MV)'!$AP100,0)+IFERROR('Model opční 1 (ME)'!K100*('ME Index'!O16/'ME Index'!$E16)*'Model opční 1 (ME)'!$AP100,0)+IFERROR('Model opční 2 (MF)'!K100*('MF Index'!O16/'MF Index'!$E16)*'Model opční 2 (MF)'!$AP100,0)+Doplněk!K100*Doplněk!$AN100</f>
        <v>0</v>
      </c>
      <c r="L100" s="104">
        <f>IFERROR('Model výchozí (MV)'!L100*('MV Index'!P16/'MV Index'!$E16)*'Model výchozí (MV)'!$AP100,0)+IFERROR('Model opční 1 (ME)'!L100*('ME Index'!P16/'ME Index'!$E16)*'Model opční 1 (ME)'!$AP100,0)+IFERROR('Model opční 2 (MF)'!L100*('MF Index'!P16/'MF Index'!$E16)*'Model opční 2 (MF)'!$AP100,0)+Doplněk!L100*Doplněk!$AN100</f>
        <v>0</v>
      </c>
      <c r="M100" s="104">
        <f>IFERROR('Model výchozí (MV)'!M100*('MV Index'!Q16/'MV Index'!$E16)*'Model výchozí (MV)'!$AP100,0)+IFERROR('Model opční 1 (ME)'!M100*('ME Index'!Q16/'ME Index'!$E16)*'Model opční 1 (ME)'!$AP100,0)+IFERROR('Model opční 2 (MF)'!M100*('MF Index'!Q16/'MF Index'!$E16)*'Model opční 2 (MF)'!$AP100,0)+Doplněk!M100*Doplněk!$AN100</f>
        <v>0</v>
      </c>
      <c r="N100" s="104">
        <f>IFERROR('Model výchozí (MV)'!N100*('MV Index'!R16/'MV Index'!$E16)*'Model výchozí (MV)'!$AP100,0)+IFERROR('Model opční 1 (ME)'!N100*('ME Index'!R16/'ME Index'!$E16)*'Model opční 1 (ME)'!$AP100,0)+IFERROR('Model opční 2 (MF)'!N100*('MF Index'!R16/'MF Index'!$E16)*'Model opční 2 (MF)'!$AP100,0)+Doplněk!N100*Doplněk!$AN100</f>
        <v>0</v>
      </c>
      <c r="O100" s="104">
        <f>IFERROR('Model výchozí (MV)'!O100*('MV Index'!S16/'MV Index'!$E16)*'Model výchozí (MV)'!$AP100,0)+IFERROR('Model opční 1 (ME)'!O100*('ME Index'!S16/'ME Index'!$E16)*'Model opční 1 (ME)'!$AP100,0)+IFERROR('Model opční 2 (MF)'!O100*('MF Index'!S16/'MF Index'!$E16)*'Model opční 2 (MF)'!$AP100,0)+Doplněk!O100*Doplněk!$AN100</f>
        <v>0</v>
      </c>
      <c r="P100" s="104">
        <f>IFERROR('Model výchozí (MV)'!P100*('MV Index'!T16/'MV Index'!$E16)*'Model výchozí (MV)'!$AP100,0)+IFERROR('Model opční 1 (ME)'!P100*('ME Index'!T16/'ME Index'!$E16)*'Model opční 1 (ME)'!$AP100,0)+IFERROR('Model opční 2 (MF)'!P100*('MF Index'!T16/'MF Index'!$E16)*'Model opční 2 (MF)'!$AP100,0)+Doplněk!P100*Doplněk!$AN100</f>
        <v>0</v>
      </c>
      <c r="Q100" s="104">
        <f>IFERROR('Model výchozí (MV)'!Q100*('MV Index'!U16/'MV Index'!$E16)*'Model výchozí (MV)'!$AP100,0)+IFERROR('Model opční 1 (ME)'!Q100*('ME Index'!U16/'ME Index'!$E16)*'Model opční 1 (ME)'!$AP100,0)+IFERROR('Model opční 2 (MF)'!Q100*('MF Index'!U16/'MF Index'!$E16)*'Model opční 2 (MF)'!$AP100,0)+Doplněk!Q100*Doplněk!$AN100</f>
        <v>0</v>
      </c>
      <c r="R100" s="104">
        <f>IFERROR('Model výchozí (MV)'!R100*('MV Index'!V16/'MV Index'!$E16)*'Model výchozí (MV)'!$AP100,0)+IFERROR('Model opční 1 (ME)'!R100*('ME Index'!V16/'ME Index'!$E16)*'Model opční 1 (ME)'!$AP100,0)+IFERROR('Model opční 2 (MF)'!R100*('MF Index'!V16/'MF Index'!$E16)*'Model opční 2 (MF)'!$AP100,0)+Doplněk!R100*Doplněk!$AN100</f>
        <v>0</v>
      </c>
      <c r="S100" s="104">
        <f>IFERROR('Model výchozí (MV)'!S100*('MV Index'!W16/'MV Index'!$E16)*'Model výchozí (MV)'!$AP100,0)+IFERROR('Model opční 1 (ME)'!S100*('ME Index'!W16/'ME Index'!$E16)*'Model opční 1 (ME)'!$AP100,0)+IFERROR('Model opční 2 (MF)'!S100*('MF Index'!W16/'MF Index'!$E16)*'Model opční 2 (MF)'!$AP100,0)+Doplněk!S100*Doplněk!$AN100</f>
        <v>0</v>
      </c>
      <c r="T100" s="104">
        <f>IFERROR('Model výchozí (MV)'!T100*('MV Index'!X16/'MV Index'!$E16)*'Model výchozí (MV)'!$AP100,0)+IFERROR('Model opční 1 (ME)'!T100*('ME Index'!X16/'ME Index'!$E16)*'Model opční 1 (ME)'!$AP100,0)+IFERROR('Model opční 2 (MF)'!T100*('MF Index'!X16/'MF Index'!$E16)*'Model opční 2 (MF)'!$AP100,0)+Doplněk!T100*Doplněk!$AN100</f>
        <v>0</v>
      </c>
      <c r="U100" s="104">
        <f>IFERROR('Model výchozí (MV)'!U100*('MV Index'!Y16/'MV Index'!$E16)*'Model výchozí (MV)'!$AP100,0)+IFERROR('Model opční 1 (ME)'!U100*('ME Index'!Y16/'ME Index'!$E16)*'Model opční 1 (ME)'!$AP100,0)+IFERROR('Model opční 2 (MF)'!U100*('MF Index'!Y16/'MF Index'!$E16)*'Model opční 2 (MF)'!$AP100,0)+Doplněk!U100*Doplněk!$AN100</f>
        <v>0</v>
      </c>
      <c r="V100" s="104">
        <f>IFERROR('Model výchozí (MV)'!V100*('MV Index'!Z16/'MV Index'!$E16)*'Model výchozí (MV)'!$AP100,0)+IFERROR('Model opční 1 (ME)'!V100*('ME Index'!Z16/'ME Index'!$E16)*'Model opční 1 (ME)'!$AP100,0)+IFERROR('Model opční 2 (MF)'!V100*('MF Index'!Z16/'MF Index'!$E16)*'Model opční 2 (MF)'!$AP100,0)+Doplněk!V100*Doplněk!$AN100</f>
        <v>0</v>
      </c>
      <c r="W100" s="104">
        <f>IFERROR('Model výchozí (MV)'!W100*('MV Index'!AA16/'MV Index'!$E16)*'Model výchozí (MV)'!$AP100,0)+IFERROR('Model opční 1 (ME)'!W100*('ME Index'!AA16/'ME Index'!$E16)*'Model opční 1 (ME)'!$AP100,0)+IFERROR('Model opční 2 (MF)'!W100*('MF Index'!AA16/'MF Index'!$E16)*'Model opční 2 (MF)'!$AP100,0)+Doplněk!W100*Doplněk!$AN100</f>
        <v>0</v>
      </c>
      <c r="X100" s="104">
        <f>IFERROR('Model výchozí (MV)'!X100*('MV Index'!AB16/'MV Index'!$E16)*'Model výchozí (MV)'!$AP100,0)+IFERROR('Model opční 1 (ME)'!X100*('ME Index'!AB16/'ME Index'!$E16)*'Model opční 1 (ME)'!$AP100,0)+IFERROR('Model opční 2 (MF)'!X100*('MF Index'!AB16/'MF Index'!$E16)*'Model opční 2 (MF)'!$AP100,0)+Doplněk!X100*Doplněk!$AN100</f>
        <v>0</v>
      </c>
      <c r="Y100" s="104">
        <f>IFERROR('Model výchozí (MV)'!Y100*('MV Index'!AC16/'MV Index'!$E16)*'Model výchozí (MV)'!$AP100,0)+IFERROR('Model opční 1 (ME)'!Y100*('ME Index'!AC16/'ME Index'!$E16)*'Model opční 1 (ME)'!$AP100,0)+IFERROR('Model opční 2 (MF)'!Y100*('MF Index'!AC16/'MF Index'!$E16)*'Model opční 2 (MF)'!$AP100,0)+Doplněk!Y100*Doplněk!$AN100</f>
        <v>0</v>
      </c>
      <c r="Z100" s="104">
        <f>IFERROR('Model výchozí (MV)'!Z100*('MV Index'!AD16/'MV Index'!$E16)*'Model výchozí (MV)'!$AP100,0)+IFERROR('Model opční 1 (ME)'!Z100*('ME Index'!AD16/'ME Index'!$E16)*'Model opční 1 (ME)'!$AP100,0)+IFERROR('Model opční 2 (MF)'!Z100*('MF Index'!AD16/'MF Index'!$E16)*'Model opční 2 (MF)'!$AP100,0)+Doplněk!Z100*Doplněk!$AN100</f>
        <v>0</v>
      </c>
      <c r="AA100" s="104">
        <f>IFERROR('Model výchozí (MV)'!AA100*('MV Index'!AE16/'MV Index'!$E16)*'Model výchozí (MV)'!$AP100,0)+IFERROR('Model opční 1 (ME)'!AA100*('ME Index'!AE16/'ME Index'!$E16)*'Model opční 1 (ME)'!$AP100,0)+IFERROR('Model opční 2 (MF)'!AA100*('MF Index'!AE16/'MF Index'!$E16)*'Model opční 2 (MF)'!$AP100,0)+Doplněk!AA100*Doplněk!$AN100</f>
        <v>0</v>
      </c>
      <c r="AB100" s="104">
        <f>IFERROR('Model výchozí (MV)'!AB100*('MV Index'!AF16/'MV Index'!$E16)*'Model výchozí (MV)'!$AP100,0)+IFERROR('Model opční 1 (ME)'!AB100*('ME Index'!AF16/'ME Index'!$E16)*'Model opční 1 (ME)'!$AP100,0)+IFERROR('Model opční 2 (MF)'!AB100*('MF Index'!AF16/'MF Index'!$E16)*'Model opční 2 (MF)'!$AP100,0)+Doplněk!AB100*Doplněk!$AN100</f>
        <v>0</v>
      </c>
      <c r="AC100" s="104">
        <f>IFERROR('Model výchozí (MV)'!AC100*('MV Index'!AG16/'MV Index'!$E16)*'Model výchozí (MV)'!$AP100,0)+IFERROR('Model opční 1 (ME)'!AC100*('ME Index'!AG16/'ME Index'!$E16)*'Model opční 1 (ME)'!$AP100,0)+IFERROR('Model opční 2 (MF)'!AC100*('MF Index'!AG16/'MF Index'!$E16)*'Model opční 2 (MF)'!$AP100,0)+Doplněk!AC100*Doplněk!$AN100</f>
        <v>0</v>
      </c>
      <c r="AD100" s="104">
        <f>IFERROR('Model výchozí (MV)'!AD100*('MV Index'!AH16/'MV Index'!$E16)*'Model výchozí (MV)'!$AP100,0)+IFERROR('Model opční 1 (ME)'!AD100*('ME Index'!AH16/'ME Index'!$E16)*'Model opční 1 (ME)'!$AP100,0)+IFERROR('Model opční 2 (MF)'!AD100*('MF Index'!AH16/'MF Index'!$E16)*'Model opční 2 (MF)'!$AP100,0)+Doplněk!AD100*Doplněk!$AN100</f>
        <v>0</v>
      </c>
      <c r="AE100" s="104">
        <f>IFERROR('Model výchozí (MV)'!AE100*('MV Index'!AI16/'MV Index'!$E16)*'Model výchozí (MV)'!$AP100,0)+IFERROR('Model opční 1 (ME)'!AE100*('ME Index'!AI16/'ME Index'!$E16)*'Model opční 1 (ME)'!$AP100,0)+IFERROR('Model opční 2 (MF)'!AE100*('MF Index'!AI16/'MF Index'!$E16)*'Model opční 2 (MF)'!$AP100,0)+Doplněk!AE100*Doplněk!$AN100</f>
        <v>0</v>
      </c>
      <c r="AF100" s="104">
        <f>IFERROR('Model výchozí (MV)'!AF100*('MV Index'!AJ16/'MV Index'!$E16)*'Model výchozí (MV)'!$AP100,0)+IFERROR('Model opční 1 (ME)'!AF100*('ME Index'!AJ16/'ME Index'!$E16)*'Model opční 1 (ME)'!$AP100,0)+IFERROR('Model opční 2 (MF)'!AF100*('MF Index'!AJ16/'MF Index'!$E16)*'Model opční 2 (MF)'!$AP100,0)+Doplněk!AF100*Doplněk!$AN100</f>
        <v>0</v>
      </c>
      <c r="AG100" s="104">
        <f>IFERROR('Model výchozí (MV)'!AG100*('MV Index'!AK16/'MV Index'!$E16)*'Model výchozí (MV)'!$AP100,0)+IFERROR('Model opční 1 (ME)'!AG100*('ME Index'!AK16/'ME Index'!$E16)*'Model opční 1 (ME)'!$AP100,0)+IFERROR('Model opční 2 (MF)'!AG100*('MF Index'!AK16/'MF Index'!$E16)*'Model opční 2 (MF)'!$AP100,0)+Doplněk!AG100*Doplněk!$AN100</f>
        <v>0</v>
      </c>
      <c r="AH100" s="104">
        <f>IFERROR('Model výchozí (MV)'!AH100*('MV Index'!AL16/'MV Index'!$E16)*'Model výchozí (MV)'!$AP100,0)+IFERROR('Model opční 1 (ME)'!AH100*('ME Index'!AL16/'ME Index'!$E16)*'Model opční 1 (ME)'!$AP100,0)+IFERROR('Model opční 2 (MF)'!AH100*('MF Index'!AL16/'MF Index'!$E16)*'Model opční 2 (MF)'!$AP100,0)+Doplněk!AH100*Doplněk!$AN100</f>
        <v>0</v>
      </c>
      <c r="AI100" s="104">
        <f>IFERROR('Model výchozí (MV)'!AI100*('MV Index'!AM16/'MV Index'!$E16)*'Model výchozí (MV)'!$AP100,0)+IFERROR('Model opční 1 (ME)'!AI100*('ME Index'!AM16/'ME Index'!$E16)*'Model opční 1 (ME)'!$AP100,0)+IFERROR('Model opční 2 (MF)'!AI100*('MF Index'!AM16/'MF Index'!$E16)*'Model opční 2 (MF)'!$AP100,0)+Doplněk!AI100*Doplněk!$AN100</f>
        <v>0</v>
      </c>
      <c r="AJ100" s="104">
        <f>IFERROR('Model výchozí (MV)'!AJ100*('MV Index'!AN16/'MV Index'!$E16)*'Model výchozí (MV)'!$AP100,0)+IFERROR('Model opční 1 (ME)'!AJ100*('ME Index'!AN16/'ME Index'!$E16)*'Model opční 1 (ME)'!$AP100,0)+IFERROR('Model opční 2 (MF)'!AJ100*('MF Index'!AN16/'MF Index'!$E16)*'Model opční 2 (MF)'!$AP100,0)+Doplněk!AJ100*Doplněk!$AN100</f>
        <v>0</v>
      </c>
      <c r="AK100" s="104">
        <f>IFERROR('Model výchozí (MV)'!AK100*('MV Index'!AO16/'MV Index'!$E16)*'Model výchozí (MV)'!$AP100,0)+IFERROR('Model opční 1 (ME)'!AK100*('ME Index'!AO16/'ME Index'!$E16)*'Model opční 1 (ME)'!$AP100,0)+IFERROR('Model opční 2 (MF)'!AK100*('MF Index'!AO16/'MF Index'!$E16)*'Model opční 2 (MF)'!$AP100,0)+Doplněk!AK100*Doplněk!$AN100</f>
        <v>0</v>
      </c>
      <c r="AL100" s="24">
        <f t="shared" si="73"/>
        <v>0</v>
      </c>
      <c r="AM100" s="149">
        <f t="shared" si="72"/>
        <v>0</v>
      </c>
    </row>
    <row r="101" spans="1:39" x14ac:dyDescent="0.3">
      <c r="A101" s="4" t="str">
        <f t="shared" si="71"/>
        <v/>
      </c>
      <c r="B101" s="45" t="str">
        <f t="shared" si="71"/>
        <v/>
      </c>
      <c r="C101" s="64" t="str">
        <f t="shared" si="71"/>
        <v>8.3</v>
      </c>
      <c r="D101" s="455" t="str">
        <f t="shared" si="71"/>
        <v>Pokladní</v>
      </c>
      <c r="E101" s="104">
        <f>IFERROR('Model výchozí (MV)'!E101*('MV Index'!I17/'MV Index'!$E17)*'Model výchozí (MV)'!$AP101,0)+IFERROR('Model opční 1 (ME)'!E101*('ME Index'!I17/'ME Index'!$E17)*'Model opční 1 (ME)'!$AP101,0)+IFERROR('Model opční 2 (MF)'!E101*('MF Index'!I17/'MF Index'!$E17)*'Model opční 2 (MF)'!$AP101,0)+Doplněk!E101*Doplněk!$AN101</f>
        <v>0</v>
      </c>
      <c r="F101" s="104">
        <f>IFERROR('Model výchozí (MV)'!F101*('MV Index'!J17/'MV Index'!$E17)*'Model výchozí (MV)'!$AP101,0)+IFERROR('Model opční 1 (ME)'!F101*('ME Index'!J17/'ME Index'!$E17)*'Model opční 1 (ME)'!$AP101,0)+IFERROR('Model opční 2 (MF)'!F101*('MF Index'!J17/'MF Index'!$E17)*'Model opční 2 (MF)'!$AP101,0)+Doplněk!F101*Doplněk!$AN101</f>
        <v>0</v>
      </c>
      <c r="G101" s="104">
        <f>IFERROR('Model výchozí (MV)'!G101*('MV Index'!K17/'MV Index'!$E17)*'Model výchozí (MV)'!$AP101,0)+IFERROR('Model opční 1 (ME)'!G101*('ME Index'!K17/'ME Index'!$E17)*'Model opční 1 (ME)'!$AP101,0)+IFERROR('Model opční 2 (MF)'!G101*('MF Index'!K17/'MF Index'!$E17)*'Model opční 2 (MF)'!$AP101,0)+Doplněk!G101*Doplněk!$AN101</f>
        <v>0</v>
      </c>
      <c r="H101" s="104">
        <f>IFERROR('Model výchozí (MV)'!H101*('MV Index'!L17/'MV Index'!$E17)*'Model výchozí (MV)'!$AP101,0)+IFERROR('Model opční 1 (ME)'!H101*('ME Index'!L17/'ME Index'!$E17)*'Model opční 1 (ME)'!$AP101,0)+IFERROR('Model opční 2 (MF)'!H101*('MF Index'!L17/'MF Index'!$E17)*'Model opční 2 (MF)'!$AP101,0)+Doplněk!H101*Doplněk!$AN101</f>
        <v>0</v>
      </c>
      <c r="I101" s="104">
        <f>IFERROR('Model výchozí (MV)'!I101*('MV Index'!M17/'MV Index'!$E17)*'Model výchozí (MV)'!$AP101,0)+IFERROR('Model opční 1 (ME)'!I101*('ME Index'!M17/'ME Index'!$E17)*'Model opční 1 (ME)'!$AP101,0)+IFERROR('Model opční 2 (MF)'!I101*('MF Index'!M17/'MF Index'!$E17)*'Model opční 2 (MF)'!$AP101,0)+Doplněk!I101*Doplněk!$AN101</f>
        <v>0</v>
      </c>
      <c r="J101" s="104">
        <f>IFERROR('Model výchozí (MV)'!J101*('MV Index'!N17/'MV Index'!$E17)*'Model výchozí (MV)'!$AP101,0)+IFERROR('Model opční 1 (ME)'!J101*('ME Index'!N17/'ME Index'!$E17)*'Model opční 1 (ME)'!$AP101,0)+IFERROR('Model opční 2 (MF)'!J101*('MF Index'!N17/'MF Index'!$E17)*'Model opční 2 (MF)'!$AP101,0)+Doplněk!J101*Doplněk!$AN101</f>
        <v>0</v>
      </c>
      <c r="K101" s="104">
        <f>IFERROR('Model výchozí (MV)'!K101*('MV Index'!O17/'MV Index'!$E17)*'Model výchozí (MV)'!$AP101,0)+IFERROR('Model opční 1 (ME)'!K101*('ME Index'!O17/'ME Index'!$E17)*'Model opční 1 (ME)'!$AP101,0)+IFERROR('Model opční 2 (MF)'!K101*('MF Index'!O17/'MF Index'!$E17)*'Model opční 2 (MF)'!$AP101,0)+Doplněk!K101*Doplněk!$AN101</f>
        <v>0</v>
      </c>
      <c r="L101" s="104">
        <f>IFERROR('Model výchozí (MV)'!L101*('MV Index'!P17/'MV Index'!$E17)*'Model výchozí (MV)'!$AP101,0)+IFERROR('Model opční 1 (ME)'!L101*('ME Index'!P17/'ME Index'!$E17)*'Model opční 1 (ME)'!$AP101,0)+IFERROR('Model opční 2 (MF)'!L101*('MF Index'!P17/'MF Index'!$E17)*'Model opční 2 (MF)'!$AP101,0)+Doplněk!L101*Doplněk!$AN101</f>
        <v>0</v>
      </c>
      <c r="M101" s="104">
        <f>IFERROR('Model výchozí (MV)'!M101*('MV Index'!Q17/'MV Index'!$E17)*'Model výchozí (MV)'!$AP101,0)+IFERROR('Model opční 1 (ME)'!M101*('ME Index'!Q17/'ME Index'!$E17)*'Model opční 1 (ME)'!$AP101,0)+IFERROR('Model opční 2 (MF)'!M101*('MF Index'!Q17/'MF Index'!$E17)*'Model opční 2 (MF)'!$AP101,0)+Doplněk!M101*Doplněk!$AN101</f>
        <v>0</v>
      </c>
      <c r="N101" s="104">
        <f>IFERROR('Model výchozí (MV)'!N101*('MV Index'!R17/'MV Index'!$E17)*'Model výchozí (MV)'!$AP101,0)+IFERROR('Model opční 1 (ME)'!N101*('ME Index'!R17/'ME Index'!$E17)*'Model opční 1 (ME)'!$AP101,0)+IFERROR('Model opční 2 (MF)'!N101*('MF Index'!R17/'MF Index'!$E17)*'Model opční 2 (MF)'!$AP101,0)+Doplněk!N101*Doplněk!$AN101</f>
        <v>0</v>
      </c>
      <c r="O101" s="104">
        <f>IFERROR('Model výchozí (MV)'!O101*('MV Index'!S17/'MV Index'!$E17)*'Model výchozí (MV)'!$AP101,0)+IFERROR('Model opční 1 (ME)'!O101*('ME Index'!S17/'ME Index'!$E17)*'Model opční 1 (ME)'!$AP101,0)+IFERROR('Model opční 2 (MF)'!O101*('MF Index'!S17/'MF Index'!$E17)*'Model opční 2 (MF)'!$AP101,0)+Doplněk!O101*Doplněk!$AN101</f>
        <v>0</v>
      </c>
      <c r="P101" s="104">
        <f>IFERROR('Model výchozí (MV)'!P101*('MV Index'!T17/'MV Index'!$E17)*'Model výchozí (MV)'!$AP101,0)+IFERROR('Model opční 1 (ME)'!P101*('ME Index'!T17/'ME Index'!$E17)*'Model opční 1 (ME)'!$AP101,0)+IFERROR('Model opční 2 (MF)'!P101*('MF Index'!T17/'MF Index'!$E17)*'Model opční 2 (MF)'!$AP101,0)+Doplněk!P101*Doplněk!$AN101</f>
        <v>0</v>
      </c>
      <c r="Q101" s="104">
        <f>IFERROR('Model výchozí (MV)'!Q101*('MV Index'!U17/'MV Index'!$E17)*'Model výchozí (MV)'!$AP101,0)+IFERROR('Model opční 1 (ME)'!Q101*('ME Index'!U17/'ME Index'!$E17)*'Model opční 1 (ME)'!$AP101,0)+IFERROR('Model opční 2 (MF)'!Q101*('MF Index'!U17/'MF Index'!$E17)*'Model opční 2 (MF)'!$AP101,0)+Doplněk!Q101*Doplněk!$AN101</f>
        <v>0</v>
      </c>
      <c r="R101" s="104">
        <f>IFERROR('Model výchozí (MV)'!R101*('MV Index'!V17/'MV Index'!$E17)*'Model výchozí (MV)'!$AP101,0)+IFERROR('Model opční 1 (ME)'!R101*('ME Index'!V17/'ME Index'!$E17)*'Model opční 1 (ME)'!$AP101,0)+IFERROR('Model opční 2 (MF)'!R101*('MF Index'!V17/'MF Index'!$E17)*'Model opční 2 (MF)'!$AP101,0)+Doplněk!R101*Doplněk!$AN101</f>
        <v>0</v>
      </c>
      <c r="S101" s="104">
        <f>IFERROR('Model výchozí (MV)'!S101*('MV Index'!W17/'MV Index'!$E17)*'Model výchozí (MV)'!$AP101,0)+IFERROR('Model opční 1 (ME)'!S101*('ME Index'!W17/'ME Index'!$E17)*'Model opční 1 (ME)'!$AP101,0)+IFERROR('Model opční 2 (MF)'!S101*('MF Index'!W17/'MF Index'!$E17)*'Model opční 2 (MF)'!$AP101,0)+Doplněk!S101*Doplněk!$AN101</f>
        <v>0</v>
      </c>
      <c r="T101" s="104">
        <f>IFERROR('Model výchozí (MV)'!T101*('MV Index'!X17/'MV Index'!$E17)*'Model výchozí (MV)'!$AP101,0)+IFERROR('Model opční 1 (ME)'!T101*('ME Index'!X17/'ME Index'!$E17)*'Model opční 1 (ME)'!$AP101,0)+IFERROR('Model opční 2 (MF)'!T101*('MF Index'!X17/'MF Index'!$E17)*'Model opční 2 (MF)'!$AP101,0)+Doplněk!T101*Doplněk!$AN101</f>
        <v>0</v>
      </c>
      <c r="U101" s="104">
        <f>IFERROR('Model výchozí (MV)'!U101*('MV Index'!Y17/'MV Index'!$E17)*'Model výchozí (MV)'!$AP101,0)+IFERROR('Model opční 1 (ME)'!U101*('ME Index'!Y17/'ME Index'!$E17)*'Model opční 1 (ME)'!$AP101,0)+IFERROR('Model opční 2 (MF)'!U101*('MF Index'!Y17/'MF Index'!$E17)*'Model opční 2 (MF)'!$AP101,0)+Doplněk!U101*Doplněk!$AN101</f>
        <v>0</v>
      </c>
      <c r="V101" s="104">
        <f>IFERROR('Model výchozí (MV)'!V101*('MV Index'!Z17/'MV Index'!$E17)*'Model výchozí (MV)'!$AP101,0)+IFERROR('Model opční 1 (ME)'!V101*('ME Index'!Z17/'ME Index'!$E17)*'Model opční 1 (ME)'!$AP101,0)+IFERROR('Model opční 2 (MF)'!V101*('MF Index'!Z17/'MF Index'!$E17)*'Model opční 2 (MF)'!$AP101,0)+Doplněk!V101*Doplněk!$AN101</f>
        <v>0</v>
      </c>
      <c r="W101" s="104">
        <f>IFERROR('Model výchozí (MV)'!W101*('MV Index'!AA17/'MV Index'!$E17)*'Model výchozí (MV)'!$AP101,0)+IFERROR('Model opční 1 (ME)'!W101*('ME Index'!AA17/'ME Index'!$E17)*'Model opční 1 (ME)'!$AP101,0)+IFERROR('Model opční 2 (MF)'!W101*('MF Index'!AA17/'MF Index'!$E17)*'Model opční 2 (MF)'!$AP101,0)+Doplněk!W101*Doplněk!$AN101</f>
        <v>0</v>
      </c>
      <c r="X101" s="104">
        <f>IFERROR('Model výchozí (MV)'!X101*('MV Index'!AB17/'MV Index'!$E17)*'Model výchozí (MV)'!$AP101,0)+IFERROR('Model opční 1 (ME)'!X101*('ME Index'!AB17/'ME Index'!$E17)*'Model opční 1 (ME)'!$AP101,0)+IFERROR('Model opční 2 (MF)'!X101*('MF Index'!AB17/'MF Index'!$E17)*'Model opční 2 (MF)'!$AP101,0)+Doplněk!X101*Doplněk!$AN101</f>
        <v>0</v>
      </c>
      <c r="Y101" s="104">
        <f>IFERROR('Model výchozí (MV)'!Y101*('MV Index'!AC17/'MV Index'!$E17)*'Model výchozí (MV)'!$AP101,0)+IFERROR('Model opční 1 (ME)'!Y101*('ME Index'!AC17/'ME Index'!$E17)*'Model opční 1 (ME)'!$AP101,0)+IFERROR('Model opční 2 (MF)'!Y101*('MF Index'!AC17/'MF Index'!$E17)*'Model opční 2 (MF)'!$AP101,0)+Doplněk!Y101*Doplněk!$AN101</f>
        <v>0</v>
      </c>
      <c r="Z101" s="104">
        <f>IFERROR('Model výchozí (MV)'!Z101*('MV Index'!AD17/'MV Index'!$E17)*'Model výchozí (MV)'!$AP101,0)+IFERROR('Model opční 1 (ME)'!Z101*('ME Index'!AD17/'ME Index'!$E17)*'Model opční 1 (ME)'!$AP101,0)+IFERROR('Model opční 2 (MF)'!Z101*('MF Index'!AD17/'MF Index'!$E17)*'Model opční 2 (MF)'!$AP101,0)+Doplněk!Z101*Doplněk!$AN101</f>
        <v>0</v>
      </c>
      <c r="AA101" s="104">
        <f>IFERROR('Model výchozí (MV)'!AA101*('MV Index'!AE17/'MV Index'!$E17)*'Model výchozí (MV)'!$AP101,0)+IFERROR('Model opční 1 (ME)'!AA101*('ME Index'!AE17/'ME Index'!$E17)*'Model opční 1 (ME)'!$AP101,0)+IFERROR('Model opční 2 (MF)'!AA101*('MF Index'!AE17/'MF Index'!$E17)*'Model opční 2 (MF)'!$AP101,0)+Doplněk!AA101*Doplněk!$AN101</f>
        <v>0</v>
      </c>
      <c r="AB101" s="104">
        <f>IFERROR('Model výchozí (MV)'!AB101*('MV Index'!AF17/'MV Index'!$E17)*'Model výchozí (MV)'!$AP101,0)+IFERROR('Model opční 1 (ME)'!AB101*('ME Index'!AF17/'ME Index'!$E17)*'Model opční 1 (ME)'!$AP101,0)+IFERROR('Model opční 2 (MF)'!AB101*('MF Index'!AF17/'MF Index'!$E17)*'Model opční 2 (MF)'!$AP101,0)+Doplněk!AB101*Doplněk!$AN101</f>
        <v>0</v>
      </c>
      <c r="AC101" s="104">
        <f>IFERROR('Model výchozí (MV)'!AC101*('MV Index'!AG17/'MV Index'!$E17)*'Model výchozí (MV)'!$AP101,0)+IFERROR('Model opční 1 (ME)'!AC101*('ME Index'!AG17/'ME Index'!$E17)*'Model opční 1 (ME)'!$AP101,0)+IFERROR('Model opční 2 (MF)'!AC101*('MF Index'!AG17/'MF Index'!$E17)*'Model opční 2 (MF)'!$AP101,0)+Doplněk!AC101*Doplněk!$AN101</f>
        <v>0</v>
      </c>
      <c r="AD101" s="104">
        <f>IFERROR('Model výchozí (MV)'!AD101*('MV Index'!AH17/'MV Index'!$E17)*'Model výchozí (MV)'!$AP101,0)+IFERROR('Model opční 1 (ME)'!AD101*('ME Index'!AH17/'ME Index'!$E17)*'Model opční 1 (ME)'!$AP101,0)+IFERROR('Model opční 2 (MF)'!AD101*('MF Index'!AH17/'MF Index'!$E17)*'Model opční 2 (MF)'!$AP101,0)+Doplněk!AD101*Doplněk!$AN101</f>
        <v>0</v>
      </c>
      <c r="AE101" s="104">
        <f>IFERROR('Model výchozí (MV)'!AE101*('MV Index'!AI17/'MV Index'!$E17)*'Model výchozí (MV)'!$AP101,0)+IFERROR('Model opční 1 (ME)'!AE101*('ME Index'!AI17/'ME Index'!$E17)*'Model opční 1 (ME)'!$AP101,0)+IFERROR('Model opční 2 (MF)'!AE101*('MF Index'!AI17/'MF Index'!$E17)*'Model opční 2 (MF)'!$AP101,0)+Doplněk!AE101*Doplněk!$AN101</f>
        <v>0</v>
      </c>
      <c r="AF101" s="104">
        <f>IFERROR('Model výchozí (MV)'!AF101*('MV Index'!AJ17/'MV Index'!$E17)*'Model výchozí (MV)'!$AP101,0)+IFERROR('Model opční 1 (ME)'!AF101*('ME Index'!AJ17/'ME Index'!$E17)*'Model opční 1 (ME)'!$AP101,0)+IFERROR('Model opční 2 (MF)'!AF101*('MF Index'!AJ17/'MF Index'!$E17)*'Model opční 2 (MF)'!$AP101,0)+Doplněk!AF101*Doplněk!$AN101</f>
        <v>0</v>
      </c>
      <c r="AG101" s="104">
        <f>IFERROR('Model výchozí (MV)'!AG101*('MV Index'!AK17/'MV Index'!$E17)*'Model výchozí (MV)'!$AP101,0)+IFERROR('Model opční 1 (ME)'!AG101*('ME Index'!AK17/'ME Index'!$E17)*'Model opční 1 (ME)'!$AP101,0)+IFERROR('Model opční 2 (MF)'!AG101*('MF Index'!AK17/'MF Index'!$E17)*'Model opční 2 (MF)'!$AP101,0)+Doplněk!AG101*Doplněk!$AN101</f>
        <v>0</v>
      </c>
      <c r="AH101" s="104">
        <f>IFERROR('Model výchozí (MV)'!AH101*('MV Index'!AL17/'MV Index'!$E17)*'Model výchozí (MV)'!$AP101,0)+IFERROR('Model opční 1 (ME)'!AH101*('ME Index'!AL17/'ME Index'!$E17)*'Model opční 1 (ME)'!$AP101,0)+IFERROR('Model opční 2 (MF)'!AH101*('MF Index'!AL17/'MF Index'!$E17)*'Model opční 2 (MF)'!$AP101,0)+Doplněk!AH101*Doplněk!$AN101</f>
        <v>0</v>
      </c>
      <c r="AI101" s="104">
        <f>IFERROR('Model výchozí (MV)'!AI101*('MV Index'!AM17/'MV Index'!$E17)*'Model výchozí (MV)'!$AP101,0)+IFERROR('Model opční 1 (ME)'!AI101*('ME Index'!AM17/'ME Index'!$E17)*'Model opční 1 (ME)'!$AP101,0)+IFERROR('Model opční 2 (MF)'!AI101*('MF Index'!AM17/'MF Index'!$E17)*'Model opční 2 (MF)'!$AP101,0)+Doplněk!AI101*Doplněk!$AN101</f>
        <v>0</v>
      </c>
      <c r="AJ101" s="104">
        <f>IFERROR('Model výchozí (MV)'!AJ101*('MV Index'!AN17/'MV Index'!$E17)*'Model výchozí (MV)'!$AP101,0)+IFERROR('Model opční 1 (ME)'!AJ101*('ME Index'!AN17/'ME Index'!$E17)*'Model opční 1 (ME)'!$AP101,0)+IFERROR('Model opční 2 (MF)'!AJ101*('MF Index'!AN17/'MF Index'!$E17)*'Model opční 2 (MF)'!$AP101,0)+Doplněk!AJ101*Doplněk!$AN101</f>
        <v>0</v>
      </c>
      <c r="AK101" s="104">
        <f>IFERROR('Model výchozí (MV)'!AK101*('MV Index'!AO17/'MV Index'!$E17)*'Model výchozí (MV)'!$AP101,0)+IFERROR('Model opční 1 (ME)'!AK101*('ME Index'!AO17/'ME Index'!$E17)*'Model opční 1 (ME)'!$AP101,0)+IFERROR('Model opční 2 (MF)'!AK101*('MF Index'!AO17/'MF Index'!$E17)*'Model opční 2 (MF)'!$AP101,0)+Doplněk!AK101*Doplněk!$AN101</f>
        <v>0</v>
      </c>
      <c r="AL101" s="24">
        <f t="shared" si="73"/>
        <v>0</v>
      </c>
      <c r="AM101" s="149">
        <f t="shared" si="72"/>
        <v>0</v>
      </c>
    </row>
    <row r="102" spans="1:39" x14ac:dyDescent="0.3">
      <c r="A102" s="4" t="str">
        <f t="shared" si="71"/>
        <v/>
      </c>
      <c r="B102" s="45" t="str">
        <f t="shared" si="71"/>
        <v/>
      </c>
      <c r="C102" s="64" t="str">
        <f t="shared" si="71"/>
        <v>8.4</v>
      </c>
      <c r="D102" s="65" t="str">
        <f t="shared" si="71"/>
        <v>Ostatní zaměstnanci</v>
      </c>
      <c r="E102" s="104">
        <f>IFERROR('Model výchozí (MV)'!E102*('MV Index'!I18/'MV Index'!$E18)*'Model výchozí (MV)'!$AP102,0)+IFERROR('Model opční 1 (ME)'!E102*('ME Index'!I18/'ME Index'!$E18)*'Model opční 1 (ME)'!$AP102,0)+IFERROR('Model opční 2 (MF)'!E102*('MF Index'!I18/'MF Index'!$E18)*'Model opční 2 (MF)'!$AP102,0)+Doplněk!E102*Doplněk!$AN102</f>
        <v>0</v>
      </c>
      <c r="F102" s="104">
        <f>IFERROR('Model výchozí (MV)'!F102*('MV Index'!J18/'MV Index'!$E18)*'Model výchozí (MV)'!$AP102,0)+IFERROR('Model opční 1 (ME)'!F102*('ME Index'!J18/'ME Index'!$E18)*'Model opční 1 (ME)'!$AP102,0)+IFERROR('Model opční 2 (MF)'!F102*('MF Index'!J18/'MF Index'!$E18)*'Model opční 2 (MF)'!$AP102,0)+Doplněk!F102*Doplněk!$AN102</f>
        <v>0</v>
      </c>
      <c r="G102" s="104">
        <f>IFERROR('Model výchozí (MV)'!G102*('MV Index'!K18/'MV Index'!$E18)*'Model výchozí (MV)'!$AP102,0)+IFERROR('Model opční 1 (ME)'!G102*('ME Index'!K18/'ME Index'!$E18)*'Model opční 1 (ME)'!$AP102,0)+IFERROR('Model opční 2 (MF)'!G102*('MF Index'!K18/'MF Index'!$E18)*'Model opční 2 (MF)'!$AP102,0)+Doplněk!G102*Doplněk!$AN102</f>
        <v>0</v>
      </c>
      <c r="H102" s="104">
        <f>IFERROR('Model výchozí (MV)'!H102*('MV Index'!L18/'MV Index'!$E18)*'Model výchozí (MV)'!$AP102,0)+IFERROR('Model opční 1 (ME)'!H102*('ME Index'!L18/'ME Index'!$E18)*'Model opční 1 (ME)'!$AP102,0)+IFERROR('Model opční 2 (MF)'!H102*('MF Index'!L18/'MF Index'!$E18)*'Model opční 2 (MF)'!$AP102,0)+Doplněk!H102*Doplněk!$AN102</f>
        <v>0</v>
      </c>
      <c r="I102" s="104">
        <f>IFERROR('Model výchozí (MV)'!I102*('MV Index'!M18/'MV Index'!$E18)*'Model výchozí (MV)'!$AP102,0)+IFERROR('Model opční 1 (ME)'!I102*('ME Index'!M18/'ME Index'!$E18)*'Model opční 1 (ME)'!$AP102,0)+IFERROR('Model opční 2 (MF)'!I102*('MF Index'!M18/'MF Index'!$E18)*'Model opční 2 (MF)'!$AP102,0)+Doplněk!I102*Doplněk!$AN102</f>
        <v>0</v>
      </c>
      <c r="J102" s="104">
        <f>IFERROR('Model výchozí (MV)'!J102*('MV Index'!N18/'MV Index'!$E18)*'Model výchozí (MV)'!$AP102,0)+IFERROR('Model opční 1 (ME)'!J102*('ME Index'!N18/'ME Index'!$E18)*'Model opční 1 (ME)'!$AP102,0)+IFERROR('Model opční 2 (MF)'!J102*('MF Index'!N18/'MF Index'!$E18)*'Model opční 2 (MF)'!$AP102,0)+Doplněk!J102*Doplněk!$AN102</f>
        <v>0</v>
      </c>
      <c r="K102" s="104">
        <f>IFERROR('Model výchozí (MV)'!K102*('MV Index'!O18/'MV Index'!$E18)*'Model výchozí (MV)'!$AP102,0)+IFERROR('Model opční 1 (ME)'!K102*('ME Index'!O18/'ME Index'!$E18)*'Model opční 1 (ME)'!$AP102,0)+IFERROR('Model opční 2 (MF)'!K102*('MF Index'!O18/'MF Index'!$E18)*'Model opční 2 (MF)'!$AP102,0)+Doplněk!K102*Doplněk!$AN102</f>
        <v>0</v>
      </c>
      <c r="L102" s="104">
        <f>IFERROR('Model výchozí (MV)'!L102*('MV Index'!P18/'MV Index'!$E18)*'Model výchozí (MV)'!$AP102,0)+IFERROR('Model opční 1 (ME)'!L102*('ME Index'!P18/'ME Index'!$E18)*'Model opční 1 (ME)'!$AP102,0)+IFERROR('Model opční 2 (MF)'!L102*('MF Index'!P18/'MF Index'!$E18)*'Model opční 2 (MF)'!$AP102,0)+Doplněk!L102*Doplněk!$AN102</f>
        <v>0</v>
      </c>
      <c r="M102" s="104">
        <f>IFERROR('Model výchozí (MV)'!M102*('MV Index'!Q18/'MV Index'!$E18)*'Model výchozí (MV)'!$AP102,0)+IFERROR('Model opční 1 (ME)'!M102*('ME Index'!Q18/'ME Index'!$E18)*'Model opční 1 (ME)'!$AP102,0)+IFERROR('Model opční 2 (MF)'!M102*('MF Index'!Q18/'MF Index'!$E18)*'Model opční 2 (MF)'!$AP102,0)+Doplněk!M102*Doplněk!$AN102</f>
        <v>0</v>
      </c>
      <c r="N102" s="104">
        <f>IFERROR('Model výchozí (MV)'!N102*('MV Index'!R18/'MV Index'!$E18)*'Model výchozí (MV)'!$AP102,0)+IFERROR('Model opční 1 (ME)'!N102*('ME Index'!R18/'ME Index'!$E18)*'Model opční 1 (ME)'!$AP102,0)+IFERROR('Model opční 2 (MF)'!N102*('MF Index'!R18/'MF Index'!$E18)*'Model opční 2 (MF)'!$AP102,0)+Doplněk!N102*Doplněk!$AN102</f>
        <v>0</v>
      </c>
      <c r="O102" s="104">
        <f>IFERROR('Model výchozí (MV)'!O102*('MV Index'!S18/'MV Index'!$E18)*'Model výchozí (MV)'!$AP102,0)+IFERROR('Model opční 1 (ME)'!O102*('ME Index'!S18/'ME Index'!$E18)*'Model opční 1 (ME)'!$AP102,0)+IFERROR('Model opční 2 (MF)'!O102*('MF Index'!S18/'MF Index'!$E18)*'Model opční 2 (MF)'!$AP102,0)+Doplněk!O102*Doplněk!$AN102</f>
        <v>0</v>
      </c>
      <c r="P102" s="104">
        <f>IFERROR('Model výchozí (MV)'!P102*('MV Index'!T18/'MV Index'!$E18)*'Model výchozí (MV)'!$AP102,0)+IFERROR('Model opční 1 (ME)'!P102*('ME Index'!T18/'ME Index'!$E18)*'Model opční 1 (ME)'!$AP102,0)+IFERROR('Model opční 2 (MF)'!P102*('MF Index'!T18/'MF Index'!$E18)*'Model opční 2 (MF)'!$AP102,0)+Doplněk!P102*Doplněk!$AN102</f>
        <v>0</v>
      </c>
      <c r="Q102" s="104">
        <f>IFERROR('Model výchozí (MV)'!Q102*('MV Index'!U18/'MV Index'!$E18)*'Model výchozí (MV)'!$AP102,0)+IFERROR('Model opční 1 (ME)'!Q102*('ME Index'!U18/'ME Index'!$E18)*'Model opční 1 (ME)'!$AP102,0)+IFERROR('Model opční 2 (MF)'!Q102*('MF Index'!U18/'MF Index'!$E18)*'Model opční 2 (MF)'!$AP102,0)+Doplněk!Q102*Doplněk!$AN102</f>
        <v>0</v>
      </c>
      <c r="R102" s="104">
        <f>IFERROR('Model výchozí (MV)'!R102*('MV Index'!V18/'MV Index'!$E18)*'Model výchozí (MV)'!$AP102,0)+IFERROR('Model opční 1 (ME)'!R102*('ME Index'!V18/'ME Index'!$E18)*'Model opční 1 (ME)'!$AP102,0)+IFERROR('Model opční 2 (MF)'!R102*('MF Index'!V18/'MF Index'!$E18)*'Model opční 2 (MF)'!$AP102,0)+Doplněk!R102*Doplněk!$AN102</f>
        <v>0</v>
      </c>
      <c r="S102" s="104">
        <f>IFERROR('Model výchozí (MV)'!S102*('MV Index'!W18/'MV Index'!$E18)*'Model výchozí (MV)'!$AP102,0)+IFERROR('Model opční 1 (ME)'!S102*('ME Index'!W18/'ME Index'!$E18)*'Model opční 1 (ME)'!$AP102,0)+IFERROR('Model opční 2 (MF)'!S102*('MF Index'!W18/'MF Index'!$E18)*'Model opční 2 (MF)'!$AP102,0)+Doplněk!S102*Doplněk!$AN102</f>
        <v>0</v>
      </c>
      <c r="T102" s="104">
        <f>IFERROR('Model výchozí (MV)'!T102*('MV Index'!X18/'MV Index'!$E18)*'Model výchozí (MV)'!$AP102,0)+IFERROR('Model opční 1 (ME)'!T102*('ME Index'!X18/'ME Index'!$E18)*'Model opční 1 (ME)'!$AP102,0)+IFERROR('Model opční 2 (MF)'!T102*('MF Index'!X18/'MF Index'!$E18)*'Model opční 2 (MF)'!$AP102,0)+Doplněk!T102*Doplněk!$AN102</f>
        <v>0</v>
      </c>
      <c r="U102" s="104">
        <f>IFERROR('Model výchozí (MV)'!U102*('MV Index'!Y18/'MV Index'!$E18)*'Model výchozí (MV)'!$AP102,0)+IFERROR('Model opční 1 (ME)'!U102*('ME Index'!Y18/'ME Index'!$E18)*'Model opční 1 (ME)'!$AP102,0)+IFERROR('Model opční 2 (MF)'!U102*('MF Index'!Y18/'MF Index'!$E18)*'Model opční 2 (MF)'!$AP102,0)+Doplněk!U102*Doplněk!$AN102</f>
        <v>0</v>
      </c>
      <c r="V102" s="104">
        <f>IFERROR('Model výchozí (MV)'!V102*('MV Index'!Z18/'MV Index'!$E18)*'Model výchozí (MV)'!$AP102,0)+IFERROR('Model opční 1 (ME)'!V102*('ME Index'!Z18/'ME Index'!$E18)*'Model opční 1 (ME)'!$AP102,0)+IFERROR('Model opční 2 (MF)'!V102*('MF Index'!Z18/'MF Index'!$E18)*'Model opční 2 (MF)'!$AP102,0)+Doplněk!V102*Doplněk!$AN102</f>
        <v>0</v>
      </c>
      <c r="W102" s="104">
        <f>IFERROR('Model výchozí (MV)'!W102*('MV Index'!AA18/'MV Index'!$E18)*'Model výchozí (MV)'!$AP102,0)+IFERROR('Model opční 1 (ME)'!W102*('ME Index'!AA18/'ME Index'!$E18)*'Model opční 1 (ME)'!$AP102,0)+IFERROR('Model opční 2 (MF)'!W102*('MF Index'!AA18/'MF Index'!$E18)*'Model opční 2 (MF)'!$AP102,0)+Doplněk!W102*Doplněk!$AN102</f>
        <v>0</v>
      </c>
      <c r="X102" s="104">
        <f>IFERROR('Model výchozí (MV)'!X102*('MV Index'!AB18/'MV Index'!$E18)*'Model výchozí (MV)'!$AP102,0)+IFERROR('Model opční 1 (ME)'!X102*('ME Index'!AB18/'ME Index'!$E18)*'Model opční 1 (ME)'!$AP102,0)+IFERROR('Model opční 2 (MF)'!X102*('MF Index'!AB18/'MF Index'!$E18)*'Model opční 2 (MF)'!$AP102,0)+Doplněk!X102*Doplněk!$AN102</f>
        <v>0</v>
      </c>
      <c r="Y102" s="104">
        <f>IFERROR('Model výchozí (MV)'!Y102*('MV Index'!AC18/'MV Index'!$E18)*'Model výchozí (MV)'!$AP102,0)+IFERROR('Model opční 1 (ME)'!Y102*('ME Index'!AC18/'ME Index'!$E18)*'Model opční 1 (ME)'!$AP102,0)+IFERROR('Model opční 2 (MF)'!Y102*('MF Index'!AC18/'MF Index'!$E18)*'Model opční 2 (MF)'!$AP102,0)+Doplněk!Y102*Doplněk!$AN102</f>
        <v>0</v>
      </c>
      <c r="Z102" s="104">
        <f>IFERROR('Model výchozí (MV)'!Z102*('MV Index'!AD18/'MV Index'!$E18)*'Model výchozí (MV)'!$AP102,0)+IFERROR('Model opční 1 (ME)'!Z102*('ME Index'!AD18/'ME Index'!$E18)*'Model opční 1 (ME)'!$AP102,0)+IFERROR('Model opční 2 (MF)'!Z102*('MF Index'!AD18/'MF Index'!$E18)*'Model opční 2 (MF)'!$AP102,0)+Doplněk!Z102*Doplněk!$AN102</f>
        <v>0</v>
      </c>
      <c r="AA102" s="104">
        <f>IFERROR('Model výchozí (MV)'!AA102*('MV Index'!AE18/'MV Index'!$E18)*'Model výchozí (MV)'!$AP102,0)+IFERROR('Model opční 1 (ME)'!AA102*('ME Index'!AE18/'ME Index'!$E18)*'Model opční 1 (ME)'!$AP102,0)+IFERROR('Model opční 2 (MF)'!AA102*('MF Index'!AE18/'MF Index'!$E18)*'Model opční 2 (MF)'!$AP102,0)+Doplněk!AA102*Doplněk!$AN102</f>
        <v>0</v>
      </c>
      <c r="AB102" s="104">
        <f>IFERROR('Model výchozí (MV)'!AB102*('MV Index'!AF18/'MV Index'!$E18)*'Model výchozí (MV)'!$AP102,0)+IFERROR('Model opční 1 (ME)'!AB102*('ME Index'!AF18/'ME Index'!$E18)*'Model opční 1 (ME)'!$AP102,0)+IFERROR('Model opční 2 (MF)'!AB102*('MF Index'!AF18/'MF Index'!$E18)*'Model opční 2 (MF)'!$AP102,0)+Doplněk!AB102*Doplněk!$AN102</f>
        <v>0</v>
      </c>
      <c r="AC102" s="104">
        <f>IFERROR('Model výchozí (MV)'!AC102*('MV Index'!AG18/'MV Index'!$E18)*'Model výchozí (MV)'!$AP102,0)+IFERROR('Model opční 1 (ME)'!AC102*('ME Index'!AG18/'ME Index'!$E18)*'Model opční 1 (ME)'!$AP102,0)+IFERROR('Model opční 2 (MF)'!AC102*('MF Index'!AG18/'MF Index'!$E18)*'Model opční 2 (MF)'!$AP102,0)+Doplněk!AC102*Doplněk!$AN102</f>
        <v>0</v>
      </c>
      <c r="AD102" s="104">
        <f>IFERROR('Model výchozí (MV)'!AD102*('MV Index'!AH18/'MV Index'!$E18)*'Model výchozí (MV)'!$AP102,0)+IFERROR('Model opční 1 (ME)'!AD102*('ME Index'!AH18/'ME Index'!$E18)*'Model opční 1 (ME)'!$AP102,0)+IFERROR('Model opční 2 (MF)'!AD102*('MF Index'!AH18/'MF Index'!$E18)*'Model opční 2 (MF)'!$AP102,0)+Doplněk!AD102*Doplněk!$AN102</f>
        <v>0</v>
      </c>
      <c r="AE102" s="104">
        <f>IFERROR('Model výchozí (MV)'!AE102*('MV Index'!AI18/'MV Index'!$E18)*'Model výchozí (MV)'!$AP102,0)+IFERROR('Model opční 1 (ME)'!AE102*('ME Index'!AI18/'ME Index'!$E18)*'Model opční 1 (ME)'!$AP102,0)+IFERROR('Model opční 2 (MF)'!AE102*('MF Index'!AI18/'MF Index'!$E18)*'Model opční 2 (MF)'!$AP102,0)+Doplněk!AE102*Doplněk!$AN102</f>
        <v>0</v>
      </c>
      <c r="AF102" s="104">
        <f>IFERROR('Model výchozí (MV)'!AF102*('MV Index'!AJ18/'MV Index'!$E18)*'Model výchozí (MV)'!$AP102,0)+IFERROR('Model opční 1 (ME)'!AF102*('ME Index'!AJ18/'ME Index'!$E18)*'Model opční 1 (ME)'!$AP102,0)+IFERROR('Model opční 2 (MF)'!AF102*('MF Index'!AJ18/'MF Index'!$E18)*'Model opční 2 (MF)'!$AP102,0)+Doplněk!AF102*Doplněk!$AN102</f>
        <v>0</v>
      </c>
      <c r="AG102" s="104">
        <f>IFERROR('Model výchozí (MV)'!AG102*('MV Index'!AK18/'MV Index'!$E18)*'Model výchozí (MV)'!$AP102,0)+IFERROR('Model opční 1 (ME)'!AG102*('ME Index'!AK18/'ME Index'!$E18)*'Model opční 1 (ME)'!$AP102,0)+IFERROR('Model opční 2 (MF)'!AG102*('MF Index'!AK18/'MF Index'!$E18)*'Model opční 2 (MF)'!$AP102,0)+Doplněk!AG102*Doplněk!$AN102</f>
        <v>0</v>
      </c>
      <c r="AH102" s="104">
        <f>IFERROR('Model výchozí (MV)'!AH102*('MV Index'!AL18/'MV Index'!$E18)*'Model výchozí (MV)'!$AP102,0)+IFERROR('Model opční 1 (ME)'!AH102*('ME Index'!AL18/'ME Index'!$E18)*'Model opční 1 (ME)'!$AP102,0)+IFERROR('Model opční 2 (MF)'!AH102*('MF Index'!AL18/'MF Index'!$E18)*'Model opční 2 (MF)'!$AP102,0)+Doplněk!AH102*Doplněk!$AN102</f>
        <v>0</v>
      </c>
      <c r="AI102" s="104">
        <f>IFERROR('Model výchozí (MV)'!AI102*('MV Index'!AM18/'MV Index'!$E18)*'Model výchozí (MV)'!$AP102,0)+IFERROR('Model opční 1 (ME)'!AI102*('ME Index'!AM18/'ME Index'!$E18)*'Model opční 1 (ME)'!$AP102,0)+IFERROR('Model opční 2 (MF)'!AI102*('MF Index'!AM18/'MF Index'!$E18)*'Model opční 2 (MF)'!$AP102,0)+Doplněk!AI102*Doplněk!$AN102</f>
        <v>0</v>
      </c>
      <c r="AJ102" s="104">
        <f>IFERROR('Model výchozí (MV)'!AJ102*('MV Index'!AN18/'MV Index'!$E18)*'Model výchozí (MV)'!$AP102,0)+IFERROR('Model opční 1 (ME)'!AJ102*('ME Index'!AN18/'ME Index'!$E18)*'Model opční 1 (ME)'!$AP102,0)+IFERROR('Model opční 2 (MF)'!AJ102*('MF Index'!AN18/'MF Index'!$E18)*'Model opční 2 (MF)'!$AP102,0)+Doplněk!AJ102*Doplněk!$AN102</f>
        <v>0</v>
      </c>
      <c r="AK102" s="104">
        <f>IFERROR('Model výchozí (MV)'!AK102*('MV Index'!AO18/'MV Index'!$E18)*'Model výchozí (MV)'!$AP102,0)+IFERROR('Model opční 1 (ME)'!AK102*('ME Index'!AO18/'ME Index'!$E18)*'Model opční 1 (ME)'!$AP102,0)+IFERROR('Model opční 2 (MF)'!AK102*('MF Index'!AO18/'MF Index'!$E18)*'Model opční 2 (MF)'!$AP102,0)+Doplněk!AK102*Doplněk!$AN102</f>
        <v>0</v>
      </c>
      <c r="AL102" s="24">
        <f t="shared" si="73"/>
        <v>0</v>
      </c>
      <c r="AM102" s="149">
        <f t="shared" si="72"/>
        <v>0</v>
      </c>
    </row>
    <row r="103" spans="1:39" x14ac:dyDescent="0.3">
      <c r="A103" s="4">
        <f t="shared" si="71"/>
        <v>9</v>
      </c>
      <c r="B103" s="45" t="str">
        <f t="shared" si="71"/>
        <v>Cestovné</v>
      </c>
      <c r="C103" s="64" t="str">
        <f t="shared" si="71"/>
        <v/>
      </c>
      <c r="D103" s="65" t="str">
        <f t="shared" si="71"/>
        <v/>
      </c>
      <c r="E103" s="104">
        <f>IFERROR('Model výchozí (MV)'!E103*('MV Index'!I19/'MV Index'!$E19)*'Model výchozí (MV)'!$AP103,0)+IFERROR('Model opční 1 (ME)'!E103*('ME Index'!I19/'ME Index'!$E19)*'Model opční 1 (ME)'!$AP103,0)+IFERROR('Model opční 2 (MF)'!E103*('MF Index'!I19/'MF Index'!$E19)*'Model opční 2 (MF)'!$AP103,0)+Doplněk!E103*Doplněk!$AN103</f>
        <v>0</v>
      </c>
      <c r="F103" s="104">
        <f>IFERROR('Model výchozí (MV)'!F103*('MV Index'!J19/'MV Index'!$E19)*'Model výchozí (MV)'!$AP103,0)+IFERROR('Model opční 1 (ME)'!F103*('ME Index'!J19/'ME Index'!$E19)*'Model opční 1 (ME)'!$AP103,0)+IFERROR('Model opční 2 (MF)'!F103*('MF Index'!J19/'MF Index'!$E19)*'Model opční 2 (MF)'!$AP103,0)+Doplněk!F103*Doplněk!$AN103</f>
        <v>0</v>
      </c>
      <c r="G103" s="104">
        <f>IFERROR('Model výchozí (MV)'!G103*('MV Index'!K19/'MV Index'!$E19)*'Model výchozí (MV)'!$AP103,0)+IFERROR('Model opční 1 (ME)'!G103*('ME Index'!K19/'ME Index'!$E19)*'Model opční 1 (ME)'!$AP103,0)+IFERROR('Model opční 2 (MF)'!G103*('MF Index'!K19/'MF Index'!$E19)*'Model opční 2 (MF)'!$AP103,0)+Doplněk!G103*Doplněk!$AN103</f>
        <v>0</v>
      </c>
      <c r="H103" s="104">
        <f>IFERROR('Model výchozí (MV)'!H103*('MV Index'!L19/'MV Index'!$E19)*'Model výchozí (MV)'!$AP103,0)+IFERROR('Model opční 1 (ME)'!H103*('ME Index'!L19/'ME Index'!$E19)*'Model opční 1 (ME)'!$AP103,0)+IFERROR('Model opční 2 (MF)'!H103*('MF Index'!L19/'MF Index'!$E19)*'Model opční 2 (MF)'!$AP103,0)+Doplněk!H103*Doplněk!$AN103</f>
        <v>0</v>
      </c>
      <c r="I103" s="104">
        <f>IFERROR('Model výchozí (MV)'!I103*('MV Index'!M19/'MV Index'!$E19)*'Model výchozí (MV)'!$AP103,0)+IFERROR('Model opční 1 (ME)'!I103*('ME Index'!M19/'ME Index'!$E19)*'Model opční 1 (ME)'!$AP103,0)+IFERROR('Model opční 2 (MF)'!I103*('MF Index'!M19/'MF Index'!$E19)*'Model opční 2 (MF)'!$AP103,0)+Doplněk!I103*Doplněk!$AN103</f>
        <v>0</v>
      </c>
      <c r="J103" s="104">
        <f>IFERROR('Model výchozí (MV)'!J103*('MV Index'!N19/'MV Index'!$E19)*'Model výchozí (MV)'!$AP103,0)+IFERROR('Model opční 1 (ME)'!J103*('ME Index'!N19/'ME Index'!$E19)*'Model opční 1 (ME)'!$AP103,0)+IFERROR('Model opční 2 (MF)'!J103*('MF Index'!N19/'MF Index'!$E19)*'Model opční 2 (MF)'!$AP103,0)+Doplněk!J103*Doplněk!$AN103</f>
        <v>0</v>
      </c>
      <c r="K103" s="104">
        <f>IFERROR('Model výchozí (MV)'!K103*('MV Index'!O19/'MV Index'!$E19)*'Model výchozí (MV)'!$AP103,0)+IFERROR('Model opční 1 (ME)'!K103*('ME Index'!O19/'ME Index'!$E19)*'Model opční 1 (ME)'!$AP103,0)+IFERROR('Model opční 2 (MF)'!K103*('MF Index'!O19/'MF Index'!$E19)*'Model opční 2 (MF)'!$AP103,0)+Doplněk!K103*Doplněk!$AN103</f>
        <v>0</v>
      </c>
      <c r="L103" s="104">
        <f>IFERROR('Model výchozí (MV)'!L103*('MV Index'!P19/'MV Index'!$E19)*'Model výchozí (MV)'!$AP103,0)+IFERROR('Model opční 1 (ME)'!L103*('ME Index'!P19/'ME Index'!$E19)*'Model opční 1 (ME)'!$AP103,0)+IFERROR('Model opční 2 (MF)'!L103*('MF Index'!P19/'MF Index'!$E19)*'Model opční 2 (MF)'!$AP103,0)+Doplněk!L103*Doplněk!$AN103</f>
        <v>0</v>
      </c>
      <c r="M103" s="104">
        <f>IFERROR('Model výchozí (MV)'!M103*('MV Index'!Q19/'MV Index'!$E19)*'Model výchozí (MV)'!$AP103,0)+IFERROR('Model opční 1 (ME)'!M103*('ME Index'!Q19/'ME Index'!$E19)*'Model opční 1 (ME)'!$AP103,0)+IFERROR('Model opční 2 (MF)'!M103*('MF Index'!Q19/'MF Index'!$E19)*'Model opční 2 (MF)'!$AP103,0)+Doplněk!M103*Doplněk!$AN103</f>
        <v>0</v>
      </c>
      <c r="N103" s="104">
        <f>IFERROR('Model výchozí (MV)'!N103*('MV Index'!R19/'MV Index'!$E19)*'Model výchozí (MV)'!$AP103,0)+IFERROR('Model opční 1 (ME)'!N103*('ME Index'!R19/'ME Index'!$E19)*'Model opční 1 (ME)'!$AP103,0)+IFERROR('Model opční 2 (MF)'!N103*('MF Index'!R19/'MF Index'!$E19)*'Model opční 2 (MF)'!$AP103,0)+Doplněk!N103*Doplněk!$AN103</f>
        <v>0</v>
      </c>
      <c r="O103" s="104">
        <f>IFERROR('Model výchozí (MV)'!O103*('MV Index'!S19/'MV Index'!$E19)*'Model výchozí (MV)'!$AP103,0)+IFERROR('Model opční 1 (ME)'!O103*('ME Index'!S19/'ME Index'!$E19)*'Model opční 1 (ME)'!$AP103,0)+IFERROR('Model opční 2 (MF)'!O103*('MF Index'!S19/'MF Index'!$E19)*'Model opční 2 (MF)'!$AP103,0)+Doplněk!O103*Doplněk!$AN103</f>
        <v>0</v>
      </c>
      <c r="P103" s="104">
        <f>IFERROR('Model výchozí (MV)'!P103*('MV Index'!T19/'MV Index'!$E19)*'Model výchozí (MV)'!$AP103,0)+IFERROR('Model opční 1 (ME)'!P103*('ME Index'!T19/'ME Index'!$E19)*'Model opční 1 (ME)'!$AP103,0)+IFERROR('Model opční 2 (MF)'!P103*('MF Index'!T19/'MF Index'!$E19)*'Model opční 2 (MF)'!$AP103,0)+Doplněk!P103*Doplněk!$AN103</f>
        <v>0</v>
      </c>
      <c r="Q103" s="104">
        <f>IFERROR('Model výchozí (MV)'!Q103*('MV Index'!U19/'MV Index'!$E19)*'Model výchozí (MV)'!$AP103,0)+IFERROR('Model opční 1 (ME)'!Q103*('ME Index'!U19/'ME Index'!$E19)*'Model opční 1 (ME)'!$AP103,0)+IFERROR('Model opční 2 (MF)'!Q103*('MF Index'!U19/'MF Index'!$E19)*'Model opční 2 (MF)'!$AP103,0)+Doplněk!Q103*Doplněk!$AN103</f>
        <v>0</v>
      </c>
      <c r="R103" s="104">
        <f>IFERROR('Model výchozí (MV)'!R103*('MV Index'!V19/'MV Index'!$E19)*'Model výchozí (MV)'!$AP103,0)+IFERROR('Model opční 1 (ME)'!R103*('ME Index'!V19/'ME Index'!$E19)*'Model opční 1 (ME)'!$AP103,0)+IFERROR('Model opční 2 (MF)'!R103*('MF Index'!V19/'MF Index'!$E19)*'Model opční 2 (MF)'!$AP103,0)+Doplněk!R103*Doplněk!$AN103</f>
        <v>0</v>
      </c>
      <c r="S103" s="104">
        <f>IFERROR('Model výchozí (MV)'!S103*('MV Index'!W19/'MV Index'!$E19)*'Model výchozí (MV)'!$AP103,0)+IFERROR('Model opční 1 (ME)'!S103*('ME Index'!W19/'ME Index'!$E19)*'Model opční 1 (ME)'!$AP103,0)+IFERROR('Model opční 2 (MF)'!S103*('MF Index'!W19/'MF Index'!$E19)*'Model opční 2 (MF)'!$AP103,0)+Doplněk!S103*Doplněk!$AN103</f>
        <v>0</v>
      </c>
      <c r="T103" s="104">
        <f>IFERROR('Model výchozí (MV)'!T103*('MV Index'!X19/'MV Index'!$E19)*'Model výchozí (MV)'!$AP103,0)+IFERROR('Model opční 1 (ME)'!T103*('ME Index'!X19/'ME Index'!$E19)*'Model opční 1 (ME)'!$AP103,0)+IFERROR('Model opční 2 (MF)'!T103*('MF Index'!X19/'MF Index'!$E19)*'Model opční 2 (MF)'!$AP103,0)+Doplněk!T103*Doplněk!$AN103</f>
        <v>0</v>
      </c>
      <c r="U103" s="104">
        <f>IFERROR('Model výchozí (MV)'!U103*('MV Index'!Y19/'MV Index'!$E19)*'Model výchozí (MV)'!$AP103,0)+IFERROR('Model opční 1 (ME)'!U103*('ME Index'!Y19/'ME Index'!$E19)*'Model opční 1 (ME)'!$AP103,0)+IFERROR('Model opční 2 (MF)'!U103*('MF Index'!Y19/'MF Index'!$E19)*'Model opční 2 (MF)'!$AP103,0)+Doplněk!U103*Doplněk!$AN103</f>
        <v>0</v>
      </c>
      <c r="V103" s="104">
        <f>IFERROR('Model výchozí (MV)'!V103*('MV Index'!Z19/'MV Index'!$E19)*'Model výchozí (MV)'!$AP103,0)+IFERROR('Model opční 1 (ME)'!V103*('ME Index'!Z19/'ME Index'!$E19)*'Model opční 1 (ME)'!$AP103,0)+IFERROR('Model opční 2 (MF)'!V103*('MF Index'!Z19/'MF Index'!$E19)*'Model opční 2 (MF)'!$AP103,0)+Doplněk!V103*Doplněk!$AN103</f>
        <v>0</v>
      </c>
      <c r="W103" s="104">
        <f>IFERROR('Model výchozí (MV)'!W103*('MV Index'!AA19/'MV Index'!$E19)*'Model výchozí (MV)'!$AP103,0)+IFERROR('Model opční 1 (ME)'!W103*('ME Index'!AA19/'ME Index'!$E19)*'Model opční 1 (ME)'!$AP103,0)+IFERROR('Model opční 2 (MF)'!W103*('MF Index'!AA19/'MF Index'!$E19)*'Model opční 2 (MF)'!$AP103,0)+Doplněk!W103*Doplněk!$AN103</f>
        <v>0</v>
      </c>
      <c r="X103" s="104">
        <f>IFERROR('Model výchozí (MV)'!X103*('MV Index'!AB19/'MV Index'!$E19)*'Model výchozí (MV)'!$AP103,0)+IFERROR('Model opční 1 (ME)'!X103*('ME Index'!AB19/'ME Index'!$E19)*'Model opční 1 (ME)'!$AP103,0)+IFERROR('Model opční 2 (MF)'!X103*('MF Index'!AB19/'MF Index'!$E19)*'Model opční 2 (MF)'!$AP103,0)+Doplněk!X103*Doplněk!$AN103</f>
        <v>0</v>
      </c>
      <c r="Y103" s="104">
        <f>IFERROR('Model výchozí (MV)'!Y103*('MV Index'!AC19/'MV Index'!$E19)*'Model výchozí (MV)'!$AP103,0)+IFERROR('Model opční 1 (ME)'!Y103*('ME Index'!AC19/'ME Index'!$E19)*'Model opční 1 (ME)'!$AP103,0)+IFERROR('Model opční 2 (MF)'!Y103*('MF Index'!AC19/'MF Index'!$E19)*'Model opční 2 (MF)'!$AP103,0)+Doplněk!Y103*Doplněk!$AN103</f>
        <v>0</v>
      </c>
      <c r="Z103" s="104">
        <f>IFERROR('Model výchozí (MV)'!Z103*('MV Index'!AD19/'MV Index'!$E19)*'Model výchozí (MV)'!$AP103,0)+IFERROR('Model opční 1 (ME)'!Z103*('ME Index'!AD19/'ME Index'!$E19)*'Model opční 1 (ME)'!$AP103,0)+IFERROR('Model opční 2 (MF)'!Z103*('MF Index'!AD19/'MF Index'!$E19)*'Model opční 2 (MF)'!$AP103,0)+Doplněk!Z103*Doplněk!$AN103</f>
        <v>0</v>
      </c>
      <c r="AA103" s="104">
        <f>IFERROR('Model výchozí (MV)'!AA103*('MV Index'!AE19/'MV Index'!$E19)*'Model výchozí (MV)'!$AP103,0)+IFERROR('Model opční 1 (ME)'!AA103*('ME Index'!AE19/'ME Index'!$E19)*'Model opční 1 (ME)'!$AP103,0)+IFERROR('Model opční 2 (MF)'!AA103*('MF Index'!AE19/'MF Index'!$E19)*'Model opční 2 (MF)'!$AP103,0)+Doplněk!AA103*Doplněk!$AN103</f>
        <v>0</v>
      </c>
      <c r="AB103" s="104">
        <f>IFERROR('Model výchozí (MV)'!AB103*('MV Index'!AF19/'MV Index'!$E19)*'Model výchozí (MV)'!$AP103,0)+IFERROR('Model opční 1 (ME)'!AB103*('ME Index'!AF19/'ME Index'!$E19)*'Model opční 1 (ME)'!$AP103,0)+IFERROR('Model opční 2 (MF)'!AB103*('MF Index'!AF19/'MF Index'!$E19)*'Model opční 2 (MF)'!$AP103,0)+Doplněk!AB103*Doplněk!$AN103</f>
        <v>0</v>
      </c>
      <c r="AC103" s="104">
        <f>IFERROR('Model výchozí (MV)'!AC103*('MV Index'!AG19/'MV Index'!$E19)*'Model výchozí (MV)'!$AP103,0)+IFERROR('Model opční 1 (ME)'!AC103*('ME Index'!AG19/'ME Index'!$E19)*'Model opční 1 (ME)'!$AP103,0)+IFERROR('Model opční 2 (MF)'!AC103*('MF Index'!AG19/'MF Index'!$E19)*'Model opční 2 (MF)'!$AP103,0)+Doplněk!AC103*Doplněk!$AN103</f>
        <v>0</v>
      </c>
      <c r="AD103" s="104">
        <f>IFERROR('Model výchozí (MV)'!AD103*('MV Index'!AH19/'MV Index'!$E19)*'Model výchozí (MV)'!$AP103,0)+IFERROR('Model opční 1 (ME)'!AD103*('ME Index'!AH19/'ME Index'!$E19)*'Model opční 1 (ME)'!$AP103,0)+IFERROR('Model opční 2 (MF)'!AD103*('MF Index'!AH19/'MF Index'!$E19)*'Model opční 2 (MF)'!$AP103,0)+Doplněk!AD103*Doplněk!$AN103</f>
        <v>0</v>
      </c>
      <c r="AE103" s="104">
        <f>IFERROR('Model výchozí (MV)'!AE103*('MV Index'!AI19/'MV Index'!$E19)*'Model výchozí (MV)'!$AP103,0)+IFERROR('Model opční 1 (ME)'!AE103*('ME Index'!AI19/'ME Index'!$E19)*'Model opční 1 (ME)'!$AP103,0)+IFERROR('Model opční 2 (MF)'!AE103*('MF Index'!AI19/'MF Index'!$E19)*'Model opční 2 (MF)'!$AP103,0)+Doplněk!AE103*Doplněk!$AN103</f>
        <v>0</v>
      </c>
      <c r="AF103" s="104">
        <f>IFERROR('Model výchozí (MV)'!AF103*('MV Index'!AJ19/'MV Index'!$E19)*'Model výchozí (MV)'!$AP103,0)+IFERROR('Model opční 1 (ME)'!AF103*('ME Index'!AJ19/'ME Index'!$E19)*'Model opční 1 (ME)'!$AP103,0)+IFERROR('Model opční 2 (MF)'!AF103*('MF Index'!AJ19/'MF Index'!$E19)*'Model opční 2 (MF)'!$AP103,0)+Doplněk!AF103*Doplněk!$AN103</f>
        <v>0</v>
      </c>
      <c r="AG103" s="104">
        <f>IFERROR('Model výchozí (MV)'!AG103*('MV Index'!AK19/'MV Index'!$E19)*'Model výchozí (MV)'!$AP103,0)+IFERROR('Model opční 1 (ME)'!AG103*('ME Index'!AK19/'ME Index'!$E19)*'Model opční 1 (ME)'!$AP103,0)+IFERROR('Model opční 2 (MF)'!AG103*('MF Index'!AK19/'MF Index'!$E19)*'Model opční 2 (MF)'!$AP103,0)+Doplněk!AG103*Doplněk!$AN103</f>
        <v>0</v>
      </c>
      <c r="AH103" s="104">
        <f>IFERROR('Model výchozí (MV)'!AH103*('MV Index'!AL19/'MV Index'!$E19)*'Model výchozí (MV)'!$AP103,0)+IFERROR('Model opční 1 (ME)'!AH103*('ME Index'!AL19/'ME Index'!$E19)*'Model opční 1 (ME)'!$AP103,0)+IFERROR('Model opční 2 (MF)'!AH103*('MF Index'!AL19/'MF Index'!$E19)*'Model opční 2 (MF)'!$AP103,0)+Doplněk!AH103*Doplněk!$AN103</f>
        <v>0</v>
      </c>
      <c r="AI103" s="104">
        <f>IFERROR('Model výchozí (MV)'!AI103*('MV Index'!AM19/'MV Index'!$E19)*'Model výchozí (MV)'!$AP103,0)+IFERROR('Model opční 1 (ME)'!AI103*('ME Index'!AM19/'ME Index'!$E19)*'Model opční 1 (ME)'!$AP103,0)+IFERROR('Model opční 2 (MF)'!AI103*('MF Index'!AM19/'MF Index'!$E19)*'Model opční 2 (MF)'!$AP103,0)+Doplněk!AI103*Doplněk!$AN103</f>
        <v>0</v>
      </c>
      <c r="AJ103" s="104">
        <f>IFERROR('Model výchozí (MV)'!AJ103*('MV Index'!AN19/'MV Index'!$E19)*'Model výchozí (MV)'!$AP103,0)+IFERROR('Model opční 1 (ME)'!AJ103*('ME Index'!AN19/'ME Index'!$E19)*'Model opční 1 (ME)'!$AP103,0)+IFERROR('Model opční 2 (MF)'!AJ103*('MF Index'!AN19/'MF Index'!$E19)*'Model opční 2 (MF)'!$AP103,0)+Doplněk!AJ103*Doplněk!$AN103</f>
        <v>0</v>
      </c>
      <c r="AK103" s="104">
        <f>IFERROR('Model výchozí (MV)'!AK103*('MV Index'!AO19/'MV Index'!$E19)*'Model výchozí (MV)'!$AP103,0)+IFERROR('Model opční 1 (ME)'!AK103*('ME Index'!AO19/'ME Index'!$E19)*'Model opční 1 (ME)'!$AP103,0)+IFERROR('Model opční 2 (MF)'!AK103*('MF Index'!AO19/'MF Index'!$E19)*'Model opční 2 (MF)'!$AP103,0)+Doplněk!AK103*Doplněk!$AN103</f>
        <v>0</v>
      </c>
      <c r="AL103" s="24">
        <f t="shared" si="73"/>
        <v>0</v>
      </c>
      <c r="AM103" s="149">
        <f t="shared" si="72"/>
        <v>0</v>
      </c>
    </row>
    <row r="104" spans="1:39" x14ac:dyDescent="0.3">
      <c r="A104" s="4">
        <f t="shared" si="71"/>
        <v>10</v>
      </c>
      <c r="B104" s="45" t="str">
        <f t="shared" si="71"/>
        <v>Úhrada za použití dopravní cesty</v>
      </c>
      <c r="C104" s="64" t="str">
        <f t="shared" si="71"/>
        <v/>
      </c>
      <c r="D104" s="65" t="str">
        <f t="shared" si="71"/>
        <v/>
      </c>
      <c r="E104" s="104">
        <f>IFERROR('Model výchozí (MV)'!E104*('MV Index'!I20/'MV Index'!$E20)*'Model výchozí (MV)'!$AP104,0)+IFERROR('Model opční 1 (ME)'!E104*('ME Index'!I20/'ME Index'!$E20)*'Model opční 1 (ME)'!$AP104,0)+IFERROR('Model opční 2 (MF)'!E104*('MF Index'!I20/'MF Index'!$E20)*'Model opční 2 (MF)'!$AP104,0)+Doplněk!E104*Doplněk!$AN104</f>
        <v>0</v>
      </c>
      <c r="F104" s="104">
        <f>IFERROR('Model výchozí (MV)'!F104*('MV Index'!J20/'MV Index'!$E20)*'Model výchozí (MV)'!$AP104,0)+IFERROR('Model opční 1 (ME)'!F104*('ME Index'!J20/'ME Index'!$E20)*'Model opční 1 (ME)'!$AP104,0)+IFERROR('Model opční 2 (MF)'!F104*('MF Index'!J20/'MF Index'!$E20)*'Model opční 2 (MF)'!$AP104,0)+Doplněk!F104*Doplněk!$AN104</f>
        <v>0</v>
      </c>
      <c r="G104" s="104">
        <f>IFERROR('Model výchozí (MV)'!G104*('MV Index'!K20/'MV Index'!$E20)*'Model výchozí (MV)'!$AP104,0)+IFERROR('Model opční 1 (ME)'!G104*('ME Index'!K20/'ME Index'!$E20)*'Model opční 1 (ME)'!$AP104,0)+IFERROR('Model opční 2 (MF)'!G104*('MF Index'!K20/'MF Index'!$E20)*'Model opční 2 (MF)'!$AP104,0)+Doplněk!G104*Doplněk!$AN104</f>
        <v>0</v>
      </c>
      <c r="H104" s="104">
        <f>IFERROR('Model výchozí (MV)'!H104*('MV Index'!L20/'MV Index'!$E20)*'Model výchozí (MV)'!$AP104,0)+IFERROR('Model opční 1 (ME)'!H104*('ME Index'!L20/'ME Index'!$E20)*'Model opční 1 (ME)'!$AP104,0)+IFERROR('Model opční 2 (MF)'!H104*('MF Index'!L20/'MF Index'!$E20)*'Model opční 2 (MF)'!$AP104,0)+Doplněk!H104*Doplněk!$AN104</f>
        <v>0</v>
      </c>
      <c r="I104" s="104">
        <f>IFERROR('Model výchozí (MV)'!I104*('MV Index'!M20/'MV Index'!$E20)*'Model výchozí (MV)'!$AP104,0)+IFERROR('Model opční 1 (ME)'!I104*('ME Index'!M20/'ME Index'!$E20)*'Model opční 1 (ME)'!$AP104,0)+IFERROR('Model opční 2 (MF)'!I104*('MF Index'!M20/'MF Index'!$E20)*'Model opční 2 (MF)'!$AP104,0)+Doplněk!I104*Doplněk!$AN104</f>
        <v>0</v>
      </c>
      <c r="J104" s="104">
        <f>IFERROR('Model výchozí (MV)'!J104*('MV Index'!N20/'MV Index'!$E20)*'Model výchozí (MV)'!$AP104,0)+IFERROR('Model opční 1 (ME)'!J104*('ME Index'!N20/'ME Index'!$E20)*'Model opční 1 (ME)'!$AP104,0)+IFERROR('Model opční 2 (MF)'!J104*('MF Index'!N20/'MF Index'!$E20)*'Model opční 2 (MF)'!$AP104,0)+Doplněk!J104*Doplněk!$AN104</f>
        <v>0</v>
      </c>
      <c r="K104" s="104">
        <f>IFERROR('Model výchozí (MV)'!K104*('MV Index'!O20/'MV Index'!$E20)*'Model výchozí (MV)'!$AP104,0)+IFERROR('Model opční 1 (ME)'!K104*('ME Index'!O20/'ME Index'!$E20)*'Model opční 1 (ME)'!$AP104,0)+IFERROR('Model opční 2 (MF)'!K104*('MF Index'!O20/'MF Index'!$E20)*'Model opční 2 (MF)'!$AP104,0)+Doplněk!K104*Doplněk!$AN104</f>
        <v>0</v>
      </c>
      <c r="L104" s="104">
        <f>IFERROR('Model výchozí (MV)'!L104*('MV Index'!P20/'MV Index'!$E20)*'Model výchozí (MV)'!$AP104,0)+IFERROR('Model opční 1 (ME)'!L104*('ME Index'!P20/'ME Index'!$E20)*'Model opční 1 (ME)'!$AP104,0)+IFERROR('Model opční 2 (MF)'!L104*('MF Index'!P20/'MF Index'!$E20)*'Model opční 2 (MF)'!$AP104,0)+Doplněk!L104*Doplněk!$AN104</f>
        <v>0</v>
      </c>
      <c r="M104" s="104">
        <f>IFERROR('Model výchozí (MV)'!M104*('MV Index'!Q20/'MV Index'!$E20)*'Model výchozí (MV)'!$AP104,0)+IFERROR('Model opční 1 (ME)'!M104*('ME Index'!Q20/'ME Index'!$E20)*'Model opční 1 (ME)'!$AP104,0)+IFERROR('Model opční 2 (MF)'!M104*('MF Index'!Q20/'MF Index'!$E20)*'Model opční 2 (MF)'!$AP104,0)+Doplněk!M104*Doplněk!$AN104</f>
        <v>0</v>
      </c>
      <c r="N104" s="104">
        <f>IFERROR('Model výchozí (MV)'!N104*('MV Index'!R20/'MV Index'!$E20)*'Model výchozí (MV)'!$AP104,0)+IFERROR('Model opční 1 (ME)'!N104*('ME Index'!R20/'ME Index'!$E20)*'Model opční 1 (ME)'!$AP104,0)+IFERROR('Model opční 2 (MF)'!N104*('MF Index'!R20/'MF Index'!$E20)*'Model opční 2 (MF)'!$AP104,0)+Doplněk!N104*Doplněk!$AN104</f>
        <v>0</v>
      </c>
      <c r="O104" s="104">
        <f>IFERROR('Model výchozí (MV)'!O104*('MV Index'!S20/'MV Index'!$E20)*'Model výchozí (MV)'!$AP104,0)+IFERROR('Model opční 1 (ME)'!O104*('ME Index'!S20/'ME Index'!$E20)*'Model opční 1 (ME)'!$AP104,0)+IFERROR('Model opční 2 (MF)'!O104*('MF Index'!S20/'MF Index'!$E20)*'Model opční 2 (MF)'!$AP104,0)+Doplněk!O104*Doplněk!$AN104</f>
        <v>0</v>
      </c>
      <c r="P104" s="104">
        <f>IFERROR('Model výchozí (MV)'!P104*('MV Index'!T20/'MV Index'!$E20)*'Model výchozí (MV)'!$AP104,0)+IFERROR('Model opční 1 (ME)'!P104*('ME Index'!T20/'ME Index'!$E20)*'Model opční 1 (ME)'!$AP104,0)+IFERROR('Model opční 2 (MF)'!P104*('MF Index'!T20/'MF Index'!$E20)*'Model opční 2 (MF)'!$AP104,0)+Doplněk!P104*Doplněk!$AN104</f>
        <v>0</v>
      </c>
      <c r="Q104" s="104">
        <f>IFERROR('Model výchozí (MV)'!Q104*('MV Index'!U20/'MV Index'!$E20)*'Model výchozí (MV)'!$AP104,0)+IFERROR('Model opční 1 (ME)'!Q104*('ME Index'!U20/'ME Index'!$E20)*'Model opční 1 (ME)'!$AP104,0)+IFERROR('Model opční 2 (MF)'!Q104*('MF Index'!U20/'MF Index'!$E20)*'Model opční 2 (MF)'!$AP104,0)+Doplněk!Q104*Doplněk!$AN104</f>
        <v>0</v>
      </c>
      <c r="R104" s="104">
        <f>IFERROR('Model výchozí (MV)'!R104*('MV Index'!V20/'MV Index'!$E20)*'Model výchozí (MV)'!$AP104,0)+IFERROR('Model opční 1 (ME)'!R104*('ME Index'!V20/'ME Index'!$E20)*'Model opční 1 (ME)'!$AP104,0)+IFERROR('Model opční 2 (MF)'!R104*('MF Index'!V20/'MF Index'!$E20)*'Model opční 2 (MF)'!$AP104,0)+Doplněk!R104*Doplněk!$AN104</f>
        <v>0</v>
      </c>
      <c r="S104" s="104">
        <f>IFERROR('Model výchozí (MV)'!S104*('MV Index'!W20/'MV Index'!$E20)*'Model výchozí (MV)'!$AP104,0)+IFERROR('Model opční 1 (ME)'!S104*('ME Index'!W20/'ME Index'!$E20)*'Model opční 1 (ME)'!$AP104,0)+IFERROR('Model opční 2 (MF)'!S104*('MF Index'!W20/'MF Index'!$E20)*'Model opční 2 (MF)'!$AP104,0)+Doplněk!S104*Doplněk!$AN104</f>
        <v>0</v>
      </c>
      <c r="T104" s="104">
        <f>IFERROR('Model výchozí (MV)'!T104*('MV Index'!X20/'MV Index'!$E20)*'Model výchozí (MV)'!$AP104,0)+IFERROR('Model opční 1 (ME)'!T104*('ME Index'!X20/'ME Index'!$E20)*'Model opční 1 (ME)'!$AP104,0)+IFERROR('Model opční 2 (MF)'!T104*('MF Index'!X20/'MF Index'!$E20)*'Model opční 2 (MF)'!$AP104,0)+Doplněk!T104*Doplněk!$AN104</f>
        <v>0</v>
      </c>
      <c r="U104" s="104">
        <f>IFERROR('Model výchozí (MV)'!U104*('MV Index'!Y20/'MV Index'!$E20)*'Model výchozí (MV)'!$AP104,0)+IFERROR('Model opční 1 (ME)'!U104*('ME Index'!Y20/'ME Index'!$E20)*'Model opční 1 (ME)'!$AP104,0)+IFERROR('Model opční 2 (MF)'!U104*('MF Index'!Y20/'MF Index'!$E20)*'Model opční 2 (MF)'!$AP104,0)+Doplněk!U104*Doplněk!$AN104</f>
        <v>0</v>
      </c>
      <c r="V104" s="104">
        <f>IFERROR('Model výchozí (MV)'!V104*('MV Index'!Z20/'MV Index'!$E20)*'Model výchozí (MV)'!$AP104,0)+IFERROR('Model opční 1 (ME)'!V104*('ME Index'!Z20/'ME Index'!$E20)*'Model opční 1 (ME)'!$AP104,0)+IFERROR('Model opční 2 (MF)'!V104*('MF Index'!Z20/'MF Index'!$E20)*'Model opční 2 (MF)'!$AP104,0)+Doplněk!V104*Doplněk!$AN104</f>
        <v>0</v>
      </c>
      <c r="W104" s="104">
        <f>IFERROR('Model výchozí (MV)'!W104*('MV Index'!AA20/'MV Index'!$E20)*'Model výchozí (MV)'!$AP104,0)+IFERROR('Model opční 1 (ME)'!W104*('ME Index'!AA20/'ME Index'!$E20)*'Model opční 1 (ME)'!$AP104,0)+IFERROR('Model opční 2 (MF)'!W104*('MF Index'!AA20/'MF Index'!$E20)*'Model opční 2 (MF)'!$AP104,0)+Doplněk!W104*Doplněk!$AN104</f>
        <v>0</v>
      </c>
      <c r="X104" s="104">
        <f>IFERROR('Model výchozí (MV)'!X104*('MV Index'!AB20/'MV Index'!$E20)*'Model výchozí (MV)'!$AP104,0)+IFERROR('Model opční 1 (ME)'!X104*('ME Index'!AB20/'ME Index'!$E20)*'Model opční 1 (ME)'!$AP104,0)+IFERROR('Model opční 2 (MF)'!X104*('MF Index'!AB20/'MF Index'!$E20)*'Model opční 2 (MF)'!$AP104,0)+Doplněk!X104*Doplněk!$AN104</f>
        <v>0</v>
      </c>
      <c r="Y104" s="104">
        <f>IFERROR('Model výchozí (MV)'!Y104*('MV Index'!AC20/'MV Index'!$E20)*'Model výchozí (MV)'!$AP104,0)+IFERROR('Model opční 1 (ME)'!Y104*('ME Index'!AC20/'ME Index'!$E20)*'Model opční 1 (ME)'!$AP104,0)+IFERROR('Model opční 2 (MF)'!Y104*('MF Index'!AC20/'MF Index'!$E20)*'Model opční 2 (MF)'!$AP104,0)+Doplněk!Y104*Doplněk!$AN104</f>
        <v>0</v>
      </c>
      <c r="Z104" s="104">
        <f>IFERROR('Model výchozí (MV)'!Z104*('MV Index'!AD20/'MV Index'!$E20)*'Model výchozí (MV)'!$AP104,0)+IFERROR('Model opční 1 (ME)'!Z104*('ME Index'!AD20/'ME Index'!$E20)*'Model opční 1 (ME)'!$AP104,0)+IFERROR('Model opční 2 (MF)'!Z104*('MF Index'!AD20/'MF Index'!$E20)*'Model opční 2 (MF)'!$AP104,0)+Doplněk!Z104*Doplněk!$AN104</f>
        <v>0</v>
      </c>
      <c r="AA104" s="104">
        <f>IFERROR('Model výchozí (MV)'!AA104*('MV Index'!AE20/'MV Index'!$E20)*'Model výchozí (MV)'!$AP104,0)+IFERROR('Model opční 1 (ME)'!AA104*('ME Index'!AE20/'ME Index'!$E20)*'Model opční 1 (ME)'!$AP104,0)+IFERROR('Model opční 2 (MF)'!AA104*('MF Index'!AE20/'MF Index'!$E20)*'Model opční 2 (MF)'!$AP104,0)+Doplněk!AA104*Doplněk!$AN104</f>
        <v>0</v>
      </c>
      <c r="AB104" s="104">
        <f>IFERROR('Model výchozí (MV)'!AB104*('MV Index'!AF20/'MV Index'!$E20)*'Model výchozí (MV)'!$AP104,0)+IFERROR('Model opční 1 (ME)'!AB104*('ME Index'!AF20/'ME Index'!$E20)*'Model opční 1 (ME)'!$AP104,0)+IFERROR('Model opční 2 (MF)'!AB104*('MF Index'!AF20/'MF Index'!$E20)*'Model opční 2 (MF)'!$AP104,0)+Doplněk!AB104*Doplněk!$AN104</f>
        <v>0</v>
      </c>
      <c r="AC104" s="104">
        <f>IFERROR('Model výchozí (MV)'!AC104*('MV Index'!AG20/'MV Index'!$E20)*'Model výchozí (MV)'!$AP104,0)+IFERROR('Model opční 1 (ME)'!AC104*('ME Index'!AG20/'ME Index'!$E20)*'Model opční 1 (ME)'!$AP104,0)+IFERROR('Model opční 2 (MF)'!AC104*('MF Index'!AG20/'MF Index'!$E20)*'Model opční 2 (MF)'!$AP104,0)+Doplněk!AC104*Doplněk!$AN104</f>
        <v>0</v>
      </c>
      <c r="AD104" s="104">
        <f>IFERROR('Model výchozí (MV)'!AD104*('MV Index'!AH20/'MV Index'!$E20)*'Model výchozí (MV)'!$AP104,0)+IFERROR('Model opční 1 (ME)'!AD104*('ME Index'!AH20/'ME Index'!$E20)*'Model opční 1 (ME)'!$AP104,0)+IFERROR('Model opční 2 (MF)'!AD104*('MF Index'!AH20/'MF Index'!$E20)*'Model opční 2 (MF)'!$AP104,0)+Doplněk!AD104*Doplněk!$AN104</f>
        <v>0</v>
      </c>
      <c r="AE104" s="104">
        <f>IFERROR('Model výchozí (MV)'!AE104*('MV Index'!AI20/'MV Index'!$E20)*'Model výchozí (MV)'!$AP104,0)+IFERROR('Model opční 1 (ME)'!AE104*('ME Index'!AI20/'ME Index'!$E20)*'Model opční 1 (ME)'!$AP104,0)+IFERROR('Model opční 2 (MF)'!AE104*('MF Index'!AI20/'MF Index'!$E20)*'Model opční 2 (MF)'!$AP104,0)+Doplněk!AE104*Doplněk!$AN104</f>
        <v>0</v>
      </c>
      <c r="AF104" s="104">
        <f>IFERROR('Model výchozí (MV)'!AF104*('MV Index'!AJ20/'MV Index'!$E20)*'Model výchozí (MV)'!$AP104,0)+IFERROR('Model opční 1 (ME)'!AF104*('ME Index'!AJ20/'ME Index'!$E20)*'Model opční 1 (ME)'!$AP104,0)+IFERROR('Model opční 2 (MF)'!AF104*('MF Index'!AJ20/'MF Index'!$E20)*'Model opční 2 (MF)'!$AP104,0)+Doplněk!AF104*Doplněk!$AN104</f>
        <v>0</v>
      </c>
      <c r="AG104" s="104">
        <f>IFERROR('Model výchozí (MV)'!AG104*('MV Index'!AK20/'MV Index'!$E20)*'Model výchozí (MV)'!$AP104,0)+IFERROR('Model opční 1 (ME)'!AG104*('ME Index'!AK20/'ME Index'!$E20)*'Model opční 1 (ME)'!$AP104,0)+IFERROR('Model opční 2 (MF)'!AG104*('MF Index'!AK20/'MF Index'!$E20)*'Model opční 2 (MF)'!$AP104,0)+Doplněk!AG104*Doplněk!$AN104</f>
        <v>0</v>
      </c>
      <c r="AH104" s="104">
        <f>IFERROR('Model výchozí (MV)'!AH104*('MV Index'!AL20/'MV Index'!$E20)*'Model výchozí (MV)'!$AP104,0)+IFERROR('Model opční 1 (ME)'!AH104*('ME Index'!AL20/'ME Index'!$E20)*'Model opční 1 (ME)'!$AP104,0)+IFERROR('Model opční 2 (MF)'!AH104*('MF Index'!AL20/'MF Index'!$E20)*'Model opční 2 (MF)'!$AP104,0)+Doplněk!AH104*Doplněk!$AN104</f>
        <v>0</v>
      </c>
      <c r="AI104" s="104">
        <f>IFERROR('Model výchozí (MV)'!AI104*('MV Index'!AM20/'MV Index'!$E20)*'Model výchozí (MV)'!$AP104,0)+IFERROR('Model opční 1 (ME)'!AI104*('ME Index'!AM20/'ME Index'!$E20)*'Model opční 1 (ME)'!$AP104,0)+IFERROR('Model opční 2 (MF)'!AI104*('MF Index'!AM20/'MF Index'!$E20)*'Model opční 2 (MF)'!$AP104,0)+Doplněk!AI104*Doplněk!$AN104</f>
        <v>0</v>
      </c>
      <c r="AJ104" s="104">
        <f>IFERROR('Model výchozí (MV)'!AJ104*('MV Index'!AN20/'MV Index'!$E20)*'Model výchozí (MV)'!$AP104,0)+IFERROR('Model opční 1 (ME)'!AJ104*('ME Index'!AN20/'ME Index'!$E20)*'Model opční 1 (ME)'!$AP104,0)+IFERROR('Model opční 2 (MF)'!AJ104*('MF Index'!AN20/'MF Index'!$E20)*'Model opční 2 (MF)'!$AP104,0)+Doplněk!AJ104*Doplněk!$AN104</f>
        <v>0</v>
      </c>
      <c r="AK104" s="104">
        <f>IFERROR('Model výchozí (MV)'!AK104*('MV Index'!AO20/'MV Index'!$E20)*'Model výchozí (MV)'!$AP104,0)+IFERROR('Model opční 1 (ME)'!AK104*('ME Index'!AO20/'ME Index'!$E20)*'Model opční 1 (ME)'!$AP104,0)+IFERROR('Model opční 2 (MF)'!AK104*('MF Index'!AO20/'MF Index'!$E20)*'Model opční 2 (MF)'!$AP104,0)+Doplněk!AK104*Doplněk!$AN104</f>
        <v>0</v>
      </c>
      <c r="AL104" s="24">
        <f t="shared" si="73"/>
        <v>0</v>
      </c>
      <c r="AM104" s="149">
        <f t="shared" si="72"/>
        <v>0</v>
      </c>
    </row>
    <row r="105" spans="1:39" x14ac:dyDescent="0.3">
      <c r="A105" s="4">
        <f t="shared" si="71"/>
        <v>11</v>
      </c>
      <c r="B105" s="45" t="str">
        <f t="shared" si="71"/>
        <v>Úhrada za použití ostatní infrastruktury</v>
      </c>
      <c r="C105" s="64" t="str">
        <f t="shared" si="71"/>
        <v/>
      </c>
      <c r="D105" s="65" t="str">
        <f t="shared" si="71"/>
        <v/>
      </c>
      <c r="E105" s="104">
        <f>IFERROR('Model výchozí (MV)'!E105*('MV Index'!I21/'MV Index'!$E21)*'Model výchozí (MV)'!$AP105,0)+IFERROR('Model opční 1 (ME)'!E105*('ME Index'!I21/'ME Index'!$E21)*'Model opční 1 (ME)'!$AP105,0)+IFERROR('Model opční 2 (MF)'!E105*('MF Index'!I21/'MF Index'!$E21)*'Model opční 2 (MF)'!$AP105,0)+Doplněk!E105*Doplněk!$AN105</f>
        <v>0</v>
      </c>
      <c r="F105" s="104">
        <f>IFERROR('Model výchozí (MV)'!F105*('MV Index'!J21/'MV Index'!$E21)*'Model výchozí (MV)'!$AP105,0)+IFERROR('Model opční 1 (ME)'!F105*('ME Index'!J21/'ME Index'!$E21)*'Model opční 1 (ME)'!$AP105,0)+IFERROR('Model opční 2 (MF)'!F105*('MF Index'!J21/'MF Index'!$E21)*'Model opční 2 (MF)'!$AP105,0)+Doplněk!F105*Doplněk!$AN105</f>
        <v>0</v>
      </c>
      <c r="G105" s="104">
        <f>IFERROR('Model výchozí (MV)'!G105*('MV Index'!K21/'MV Index'!$E21)*'Model výchozí (MV)'!$AP105,0)+IFERROR('Model opční 1 (ME)'!G105*('ME Index'!K21/'ME Index'!$E21)*'Model opční 1 (ME)'!$AP105,0)+IFERROR('Model opční 2 (MF)'!G105*('MF Index'!K21/'MF Index'!$E21)*'Model opční 2 (MF)'!$AP105,0)+Doplněk!G105*Doplněk!$AN105</f>
        <v>0</v>
      </c>
      <c r="H105" s="104">
        <f>IFERROR('Model výchozí (MV)'!H105*('MV Index'!L21/'MV Index'!$E21)*'Model výchozí (MV)'!$AP105,0)+IFERROR('Model opční 1 (ME)'!H105*('ME Index'!L21/'ME Index'!$E21)*'Model opční 1 (ME)'!$AP105,0)+IFERROR('Model opční 2 (MF)'!H105*('MF Index'!L21/'MF Index'!$E21)*'Model opční 2 (MF)'!$AP105,0)+Doplněk!H105*Doplněk!$AN105</f>
        <v>0</v>
      </c>
      <c r="I105" s="104">
        <f>IFERROR('Model výchozí (MV)'!I105*('MV Index'!M21/'MV Index'!$E21)*'Model výchozí (MV)'!$AP105,0)+IFERROR('Model opční 1 (ME)'!I105*('ME Index'!M21/'ME Index'!$E21)*'Model opční 1 (ME)'!$AP105,0)+IFERROR('Model opční 2 (MF)'!I105*('MF Index'!M21/'MF Index'!$E21)*'Model opční 2 (MF)'!$AP105,0)+Doplněk!I105*Doplněk!$AN105</f>
        <v>0</v>
      </c>
      <c r="J105" s="104">
        <f>IFERROR('Model výchozí (MV)'!J105*('MV Index'!N21/'MV Index'!$E21)*'Model výchozí (MV)'!$AP105,0)+IFERROR('Model opční 1 (ME)'!J105*('ME Index'!N21/'ME Index'!$E21)*'Model opční 1 (ME)'!$AP105,0)+IFERROR('Model opční 2 (MF)'!J105*('MF Index'!N21/'MF Index'!$E21)*'Model opční 2 (MF)'!$AP105,0)+Doplněk!J105*Doplněk!$AN105</f>
        <v>0</v>
      </c>
      <c r="K105" s="104">
        <f>IFERROR('Model výchozí (MV)'!K105*('MV Index'!O21/'MV Index'!$E21)*'Model výchozí (MV)'!$AP105,0)+IFERROR('Model opční 1 (ME)'!K105*('ME Index'!O21/'ME Index'!$E21)*'Model opční 1 (ME)'!$AP105,0)+IFERROR('Model opční 2 (MF)'!K105*('MF Index'!O21/'MF Index'!$E21)*'Model opční 2 (MF)'!$AP105,0)+Doplněk!K105*Doplněk!$AN105</f>
        <v>0</v>
      </c>
      <c r="L105" s="104">
        <f>IFERROR('Model výchozí (MV)'!L105*('MV Index'!P21/'MV Index'!$E21)*'Model výchozí (MV)'!$AP105,0)+IFERROR('Model opční 1 (ME)'!L105*('ME Index'!P21/'ME Index'!$E21)*'Model opční 1 (ME)'!$AP105,0)+IFERROR('Model opční 2 (MF)'!L105*('MF Index'!P21/'MF Index'!$E21)*'Model opční 2 (MF)'!$AP105,0)+Doplněk!L105*Doplněk!$AN105</f>
        <v>0</v>
      </c>
      <c r="M105" s="104">
        <f>IFERROR('Model výchozí (MV)'!M105*('MV Index'!Q21/'MV Index'!$E21)*'Model výchozí (MV)'!$AP105,0)+IFERROR('Model opční 1 (ME)'!M105*('ME Index'!Q21/'ME Index'!$E21)*'Model opční 1 (ME)'!$AP105,0)+IFERROR('Model opční 2 (MF)'!M105*('MF Index'!Q21/'MF Index'!$E21)*'Model opční 2 (MF)'!$AP105,0)+Doplněk!M105*Doplněk!$AN105</f>
        <v>0</v>
      </c>
      <c r="N105" s="104">
        <f>IFERROR('Model výchozí (MV)'!N105*('MV Index'!R21/'MV Index'!$E21)*'Model výchozí (MV)'!$AP105,0)+IFERROR('Model opční 1 (ME)'!N105*('ME Index'!R21/'ME Index'!$E21)*'Model opční 1 (ME)'!$AP105,0)+IFERROR('Model opční 2 (MF)'!N105*('MF Index'!R21/'MF Index'!$E21)*'Model opční 2 (MF)'!$AP105,0)+Doplněk!N105*Doplněk!$AN105</f>
        <v>0</v>
      </c>
      <c r="O105" s="104">
        <f>IFERROR('Model výchozí (MV)'!O105*('MV Index'!S21/'MV Index'!$E21)*'Model výchozí (MV)'!$AP105,0)+IFERROR('Model opční 1 (ME)'!O105*('ME Index'!S21/'ME Index'!$E21)*'Model opční 1 (ME)'!$AP105,0)+IFERROR('Model opční 2 (MF)'!O105*('MF Index'!S21/'MF Index'!$E21)*'Model opční 2 (MF)'!$AP105,0)+Doplněk!O105*Doplněk!$AN105</f>
        <v>0</v>
      </c>
      <c r="P105" s="104">
        <f>IFERROR('Model výchozí (MV)'!P105*('MV Index'!T21/'MV Index'!$E21)*'Model výchozí (MV)'!$AP105,0)+IFERROR('Model opční 1 (ME)'!P105*('ME Index'!T21/'ME Index'!$E21)*'Model opční 1 (ME)'!$AP105,0)+IFERROR('Model opční 2 (MF)'!P105*('MF Index'!T21/'MF Index'!$E21)*'Model opční 2 (MF)'!$AP105,0)+Doplněk!P105*Doplněk!$AN105</f>
        <v>0</v>
      </c>
      <c r="Q105" s="104">
        <f>IFERROR('Model výchozí (MV)'!Q105*('MV Index'!U21/'MV Index'!$E21)*'Model výchozí (MV)'!$AP105,0)+IFERROR('Model opční 1 (ME)'!Q105*('ME Index'!U21/'ME Index'!$E21)*'Model opční 1 (ME)'!$AP105,0)+IFERROR('Model opční 2 (MF)'!Q105*('MF Index'!U21/'MF Index'!$E21)*'Model opční 2 (MF)'!$AP105,0)+Doplněk!Q105*Doplněk!$AN105</f>
        <v>0</v>
      </c>
      <c r="R105" s="104">
        <f>IFERROR('Model výchozí (MV)'!R105*('MV Index'!V21/'MV Index'!$E21)*'Model výchozí (MV)'!$AP105,0)+IFERROR('Model opční 1 (ME)'!R105*('ME Index'!V21/'ME Index'!$E21)*'Model opční 1 (ME)'!$AP105,0)+IFERROR('Model opční 2 (MF)'!R105*('MF Index'!V21/'MF Index'!$E21)*'Model opční 2 (MF)'!$AP105,0)+Doplněk!R105*Doplněk!$AN105</f>
        <v>0</v>
      </c>
      <c r="S105" s="104">
        <f>IFERROR('Model výchozí (MV)'!S105*('MV Index'!W21/'MV Index'!$E21)*'Model výchozí (MV)'!$AP105,0)+IFERROR('Model opční 1 (ME)'!S105*('ME Index'!W21/'ME Index'!$E21)*'Model opční 1 (ME)'!$AP105,0)+IFERROR('Model opční 2 (MF)'!S105*('MF Index'!W21/'MF Index'!$E21)*'Model opční 2 (MF)'!$AP105,0)+Doplněk!S105*Doplněk!$AN105</f>
        <v>0</v>
      </c>
      <c r="T105" s="104">
        <f>IFERROR('Model výchozí (MV)'!T105*('MV Index'!X21/'MV Index'!$E21)*'Model výchozí (MV)'!$AP105,0)+IFERROR('Model opční 1 (ME)'!T105*('ME Index'!X21/'ME Index'!$E21)*'Model opční 1 (ME)'!$AP105,0)+IFERROR('Model opční 2 (MF)'!T105*('MF Index'!X21/'MF Index'!$E21)*'Model opční 2 (MF)'!$AP105,0)+Doplněk!T105*Doplněk!$AN105</f>
        <v>0</v>
      </c>
      <c r="U105" s="104">
        <f>IFERROR('Model výchozí (MV)'!U105*('MV Index'!Y21/'MV Index'!$E21)*'Model výchozí (MV)'!$AP105,0)+IFERROR('Model opční 1 (ME)'!U105*('ME Index'!Y21/'ME Index'!$E21)*'Model opční 1 (ME)'!$AP105,0)+IFERROR('Model opční 2 (MF)'!U105*('MF Index'!Y21/'MF Index'!$E21)*'Model opční 2 (MF)'!$AP105,0)+Doplněk!U105*Doplněk!$AN105</f>
        <v>0</v>
      </c>
      <c r="V105" s="104">
        <f>IFERROR('Model výchozí (MV)'!V105*('MV Index'!Z21/'MV Index'!$E21)*'Model výchozí (MV)'!$AP105,0)+IFERROR('Model opční 1 (ME)'!V105*('ME Index'!Z21/'ME Index'!$E21)*'Model opční 1 (ME)'!$AP105,0)+IFERROR('Model opční 2 (MF)'!V105*('MF Index'!Z21/'MF Index'!$E21)*'Model opční 2 (MF)'!$AP105,0)+Doplněk!V105*Doplněk!$AN105</f>
        <v>0</v>
      </c>
      <c r="W105" s="104">
        <f>IFERROR('Model výchozí (MV)'!W105*('MV Index'!AA21/'MV Index'!$E21)*'Model výchozí (MV)'!$AP105,0)+IFERROR('Model opční 1 (ME)'!W105*('ME Index'!AA21/'ME Index'!$E21)*'Model opční 1 (ME)'!$AP105,0)+IFERROR('Model opční 2 (MF)'!W105*('MF Index'!AA21/'MF Index'!$E21)*'Model opční 2 (MF)'!$AP105,0)+Doplněk!W105*Doplněk!$AN105</f>
        <v>0</v>
      </c>
      <c r="X105" s="104">
        <f>IFERROR('Model výchozí (MV)'!X105*('MV Index'!AB21/'MV Index'!$E21)*'Model výchozí (MV)'!$AP105,0)+IFERROR('Model opční 1 (ME)'!X105*('ME Index'!AB21/'ME Index'!$E21)*'Model opční 1 (ME)'!$AP105,0)+IFERROR('Model opční 2 (MF)'!X105*('MF Index'!AB21/'MF Index'!$E21)*'Model opční 2 (MF)'!$AP105,0)+Doplněk!X105*Doplněk!$AN105</f>
        <v>0</v>
      </c>
      <c r="Y105" s="104">
        <f>IFERROR('Model výchozí (MV)'!Y105*('MV Index'!AC21/'MV Index'!$E21)*'Model výchozí (MV)'!$AP105,0)+IFERROR('Model opční 1 (ME)'!Y105*('ME Index'!AC21/'ME Index'!$E21)*'Model opční 1 (ME)'!$AP105,0)+IFERROR('Model opční 2 (MF)'!Y105*('MF Index'!AC21/'MF Index'!$E21)*'Model opční 2 (MF)'!$AP105,0)+Doplněk!Y105*Doplněk!$AN105</f>
        <v>0</v>
      </c>
      <c r="Z105" s="104">
        <f>IFERROR('Model výchozí (MV)'!Z105*('MV Index'!AD21/'MV Index'!$E21)*'Model výchozí (MV)'!$AP105,0)+IFERROR('Model opční 1 (ME)'!Z105*('ME Index'!AD21/'ME Index'!$E21)*'Model opční 1 (ME)'!$AP105,0)+IFERROR('Model opční 2 (MF)'!Z105*('MF Index'!AD21/'MF Index'!$E21)*'Model opční 2 (MF)'!$AP105,0)+Doplněk!Z105*Doplněk!$AN105</f>
        <v>0</v>
      </c>
      <c r="AA105" s="104">
        <f>IFERROR('Model výchozí (MV)'!AA105*('MV Index'!AE21/'MV Index'!$E21)*'Model výchozí (MV)'!$AP105,0)+IFERROR('Model opční 1 (ME)'!AA105*('ME Index'!AE21/'ME Index'!$E21)*'Model opční 1 (ME)'!$AP105,0)+IFERROR('Model opční 2 (MF)'!AA105*('MF Index'!AE21/'MF Index'!$E21)*'Model opční 2 (MF)'!$AP105,0)+Doplněk!AA105*Doplněk!$AN105</f>
        <v>0</v>
      </c>
      <c r="AB105" s="104">
        <f>IFERROR('Model výchozí (MV)'!AB105*('MV Index'!AF21/'MV Index'!$E21)*'Model výchozí (MV)'!$AP105,0)+IFERROR('Model opční 1 (ME)'!AB105*('ME Index'!AF21/'ME Index'!$E21)*'Model opční 1 (ME)'!$AP105,0)+IFERROR('Model opční 2 (MF)'!AB105*('MF Index'!AF21/'MF Index'!$E21)*'Model opční 2 (MF)'!$AP105,0)+Doplněk!AB105*Doplněk!$AN105</f>
        <v>0</v>
      </c>
      <c r="AC105" s="104">
        <f>IFERROR('Model výchozí (MV)'!AC105*('MV Index'!AG21/'MV Index'!$E21)*'Model výchozí (MV)'!$AP105,0)+IFERROR('Model opční 1 (ME)'!AC105*('ME Index'!AG21/'ME Index'!$E21)*'Model opční 1 (ME)'!$AP105,0)+IFERROR('Model opční 2 (MF)'!AC105*('MF Index'!AG21/'MF Index'!$E21)*'Model opční 2 (MF)'!$AP105,0)+Doplněk!AC105*Doplněk!$AN105</f>
        <v>0</v>
      </c>
      <c r="AD105" s="104">
        <f>IFERROR('Model výchozí (MV)'!AD105*('MV Index'!AH21/'MV Index'!$E21)*'Model výchozí (MV)'!$AP105,0)+IFERROR('Model opční 1 (ME)'!AD105*('ME Index'!AH21/'ME Index'!$E21)*'Model opční 1 (ME)'!$AP105,0)+IFERROR('Model opční 2 (MF)'!AD105*('MF Index'!AH21/'MF Index'!$E21)*'Model opční 2 (MF)'!$AP105,0)+Doplněk!AD105*Doplněk!$AN105</f>
        <v>0</v>
      </c>
      <c r="AE105" s="104">
        <f>IFERROR('Model výchozí (MV)'!AE105*('MV Index'!AI21/'MV Index'!$E21)*'Model výchozí (MV)'!$AP105,0)+IFERROR('Model opční 1 (ME)'!AE105*('ME Index'!AI21/'ME Index'!$E21)*'Model opční 1 (ME)'!$AP105,0)+IFERROR('Model opční 2 (MF)'!AE105*('MF Index'!AI21/'MF Index'!$E21)*'Model opční 2 (MF)'!$AP105,0)+Doplněk!AE105*Doplněk!$AN105</f>
        <v>0</v>
      </c>
      <c r="AF105" s="104">
        <f>IFERROR('Model výchozí (MV)'!AF105*('MV Index'!AJ21/'MV Index'!$E21)*'Model výchozí (MV)'!$AP105,0)+IFERROR('Model opční 1 (ME)'!AF105*('ME Index'!AJ21/'ME Index'!$E21)*'Model opční 1 (ME)'!$AP105,0)+IFERROR('Model opční 2 (MF)'!AF105*('MF Index'!AJ21/'MF Index'!$E21)*'Model opční 2 (MF)'!$AP105,0)+Doplněk!AF105*Doplněk!$AN105</f>
        <v>0</v>
      </c>
      <c r="AG105" s="104">
        <f>IFERROR('Model výchozí (MV)'!AG105*('MV Index'!AK21/'MV Index'!$E21)*'Model výchozí (MV)'!$AP105,0)+IFERROR('Model opční 1 (ME)'!AG105*('ME Index'!AK21/'ME Index'!$E21)*'Model opční 1 (ME)'!$AP105,0)+IFERROR('Model opční 2 (MF)'!AG105*('MF Index'!AK21/'MF Index'!$E21)*'Model opční 2 (MF)'!$AP105,0)+Doplněk!AG105*Doplněk!$AN105</f>
        <v>0</v>
      </c>
      <c r="AH105" s="104">
        <f>IFERROR('Model výchozí (MV)'!AH105*('MV Index'!AL21/'MV Index'!$E21)*'Model výchozí (MV)'!$AP105,0)+IFERROR('Model opční 1 (ME)'!AH105*('ME Index'!AL21/'ME Index'!$E21)*'Model opční 1 (ME)'!$AP105,0)+IFERROR('Model opční 2 (MF)'!AH105*('MF Index'!AL21/'MF Index'!$E21)*'Model opční 2 (MF)'!$AP105,0)+Doplněk!AH105*Doplněk!$AN105</f>
        <v>0</v>
      </c>
      <c r="AI105" s="104">
        <f>IFERROR('Model výchozí (MV)'!AI105*('MV Index'!AM21/'MV Index'!$E21)*'Model výchozí (MV)'!$AP105,0)+IFERROR('Model opční 1 (ME)'!AI105*('ME Index'!AM21/'ME Index'!$E21)*'Model opční 1 (ME)'!$AP105,0)+IFERROR('Model opční 2 (MF)'!AI105*('MF Index'!AM21/'MF Index'!$E21)*'Model opční 2 (MF)'!$AP105,0)+Doplněk!AI105*Doplněk!$AN105</f>
        <v>0</v>
      </c>
      <c r="AJ105" s="104">
        <f>IFERROR('Model výchozí (MV)'!AJ105*('MV Index'!AN21/'MV Index'!$E21)*'Model výchozí (MV)'!$AP105,0)+IFERROR('Model opční 1 (ME)'!AJ105*('ME Index'!AN21/'ME Index'!$E21)*'Model opční 1 (ME)'!$AP105,0)+IFERROR('Model opční 2 (MF)'!AJ105*('MF Index'!AN21/'MF Index'!$E21)*'Model opční 2 (MF)'!$AP105,0)+Doplněk!AJ105*Doplněk!$AN105</f>
        <v>0</v>
      </c>
      <c r="AK105" s="104">
        <f>IFERROR('Model výchozí (MV)'!AK105*('MV Index'!AO21/'MV Index'!$E21)*'Model výchozí (MV)'!$AP105,0)+IFERROR('Model opční 1 (ME)'!AK105*('ME Index'!AO21/'ME Index'!$E21)*'Model opční 1 (ME)'!$AP105,0)+IFERROR('Model opční 2 (MF)'!AK105*('MF Index'!AO21/'MF Index'!$E21)*'Model opční 2 (MF)'!$AP105,0)+Doplněk!AK105*Doplněk!$AN105</f>
        <v>0</v>
      </c>
      <c r="AL105" s="24">
        <f t="shared" si="73"/>
        <v>0</v>
      </c>
      <c r="AM105" s="149">
        <f t="shared" si="72"/>
        <v>0</v>
      </c>
    </row>
    <row r="106" spans="1:39" x14ac:dyDescent="0.3">
      <c r="A106" s="4">
        <f t="shared" si="71"/>
        <v>12</v>
      </c>
      <c r="B106" s="45" t="str">
        <f t="shared" si="71"/>
        <v>Ostatní přímé náklady</v>
      </c>
      <c r="C106" s="64" t="str">
        <f t="shared" si="71"/>
        <v>12.1</v>
      </c>
      <c r="D106" s="65" t="str">
        <f t="shared" si="71"/>
        <v>Finanční náklady</v>
      </c>
      <c r="E106" s="104">
        <f>IFERROR('Model výchozí (MV)'!E106*('MV Index'!I22/'MV Index'!$E22)*'Model výchozí (MV)'!$AP106,0)+IFERROR('Model opční 1 (ME)'!E106*('ME Index'!I22/'ME Index'!$E22)*'Model opční 1 (ME)'!$AP106,0)+IFERROR('Model opční 2 (MF)'!E106*('MF Index'!I22/'MF Index'!$E22)*'Model opční 2 (MF)'!$AP106,0)+Doplněk!E106*Doplněk!$AN106</f>
        <v>0</v>
      </c>
      <c r="F106" s="104">
        <f>IFERROR('Model výchozí (MV)'!F106*('MV Index'!J22/'MV Index'!$E22)*'Model výchozí (MV)'!$AP106,0)+IFERROR('Model opční 1 (ME)'!F106*('ME Index'!J22/'ME Index'!$E22)*'Model opční 1 (ME)'!$AP106,0)+IFERROR('Model opční 2 (MF)'!F106*('MF Index'!J22/'MF Index'!$E22)*'Model opční 2 (MF)'!$AP106,0)+Doplněk!F106*Doplněk!$AN106</f>
        <v>0</v>
      </c>
      <c r="G106" s="104">
        <f>IFERROR('Model výchozí (MV)'!G106*('MV Index'!K22/'MV Index'!$E22)*'Model výchozí (MV)'!$AP106,0)+IFERROR('Model opční 1 (ME)'!G106*('ME Index'!K22/'ME Index'!$E22)*'Model opční 1 (ME)'!$AP106,0)+IFERROR('Model opční 2 (MF)'!G106*('MF Index'!K22/'MF Index'!$E22)*'Model opční 2 (MF)'!$AP106,0)+Doplněk!G106*Doplněk!$AN106</f>
        <v>0</v>
      </c>
      <c r="H106" s="104">
        <f>IFERROR('Model výchozí (MV)'!H106*('MV Index'!L22/'MV Index'!$E22)*'Model výchozí (MV)'!$AP106,0)+IFERROR('Model opční 1 (ME)'!H106*('ME Index'!L22/'ME Index'!$E22)*'Model opční 1 (ME)'!$AP106,0)+IFERROR('Model opční 2 (MF)'!H106*('MF Index'!L22/'MF Index'!$E22)*'Model opční 2 (MF)'!$AP106,0)+Doplněk!H106*Doplněk!$AN106</f>
        <v>0</v>
      </c>
      <c r="I106" s="104">
        <f>IFERROR('Model výchozí (MV)'!I106*('MV Index'!M22/'MV Index'!$E22)*'Model výchozí (MV)'!$AP106,0)+IFERROR('Model opční 1 (ME)'!I106*('ME Index'!M22/'ME Index'!$E22)*'Model opční 1 (ME)'!$AP106,0)+IFERROR('Model opční 2 (MF)'!I106*('MF Index'!M22/'MF Index'!$E22)*'Model opční 2 (MF)'!$AP106,0)+Doplněk!I106*Doplněk!$AN106</f>
        <v>0</v>
      </c>
      <c r="J106" s="104">
        <f>IFERROR('Model výchozí (MV)'!J106*('MV Index'!N22/'MV Index'!$E22)*'Model výchozí (MV)'!$AP106,0)+IFERROR('Model opční 1 (ME)'!J106*('ME Index'!N22/'ME Index'!$E22)*'Model opční 1 (ME)'!$AP106,0)+IFERROR('Model opční 2 (MF)'!J106*('MF Index'!N22/'MF Index'!$E22)*'Model opční 2 (MF)'!$AP106,0)+Doplněk!J106*Doplněk!$AN106</f>
        <v>0</v>
      </c>
      <c r="K106" s="104">
        <f>IFERROR('Model výchozí (MV)'!K106*('MV Index'!O22/'MV Index'!$E22)*'Model výchozí (MV)'!$AP106,0)+IFERROR('Model opční 1 (ME)'!K106*('ME Index'!O22/'ME Index'!$E22)*'Model opční 1 (ME)'!$AP106,0)+IFERROR('Model opční 2 (MF)'!K106*('MF Index'!O22/'MF Index'!$E22)*'Model opční 2 (MF)'!$AP106,0)+Doplněk!K106*Doplněk!$AN106</f>
        <v>0</v>
      </c>
      <c r="L106" s="104">
        <f>IFERROR('Model výchozí (MV)'!L106*('MV Index'!P22/'MV Index'!$E22)*'Model výchozí (MV)'!$AP106,0)+IFERROR('Model opční 1 (ME)'!L106*('ME Index'!P22/'ME Index'!$E22)*'Model opční 1 (ME)'!$AP106,0)+IFERROR('Model opční 2 (MF)'!L106*('MF Index'!P22/'MF Index'!$E22)*'Model opční 2 (MF)'!$AP106,0)+Doplněk!L106*Doplněk!$AN106</f>
        <v>0</v>
      </c>
      <c r="M106" s="104">
        <f>IFERROR('Model výchozí (MV)'!M106*('MV Index'!Q22/'MV Index'!$E22)*'Model výchozí (MV)'!$AP106,0)+IFERROR('Model opční 1 (ME)'!M106*('ME Index'!Q22/'ME Index'!$E22)*'Model opční 1 (ME)'!$AP106,0)+IFERROR('Model opční 2 (MF)'!M106*('MF Index'!Q22/'MF Index'!$E22)*'Model opční 2 (MF)'!$AP106,0)+Doplněk!M106*Doplněk!$AN106</f>
        <v>0</v>
      </c>
      <c r="N106" s="104">
        <f>IFERROR('Model výchozí (MV)'!N106*('MV Index'!R22/'MV Index'!$E22)*'Model výchozí (MV)'!$AP106,0)+IFERROR('Model opční 1 (ME)'!N106*('ME Index'!R22/'ME Index'!$E22)*'Model opční 1 (ME)'!$AP106,0)+IFERROR('Model opční 2 (MF)'!N106*('MF Index'!R22/'MF Index'!$E22)*'Model opční 2 (MF)'!$AP106,0)+Doplněk!N106*Doplněk!$AN106</f>
        <v>0</v>
      </c>
      <c r="O106" s="104">
        <f>IFERROR('Model výchozí (MV)'!O106*('MV Index'!S22/'MV Index'!$E22)*'Model výchozí (MV)'!$AP106,0)+IFERROR('Model opční 1 (ME)'!O106*('ME Index'!S22/'ME Index'!$E22)*'Model opční 1 (ME)'!$AP106,0)+IFERROR('Model opční 2 (MF)'!O106*('MF Index'!S22/'MF Index'!$E22)*'Model opční 2 (MF)'!$AP106,0)+Doplněk!O106*Doplněk!$AN106</f>
        <v>0</v>
      </c>
      <c r="P106" s="104">
        <f>IFERROR('Model výchozí (MV)'!P106*('MV Index'!T22/'MV Index'!$E22)*'Model výchozí (MV)'!$AP106,0)+IFERROR('Model opční 1 (ME)'!P106*('ME Index'!T22/'ME Index'!$E22)*'Model opční 1 (ME)'!$AP106,0)+IFERROR('Model opční 2 (MF)'!P106*('MF Index'!T22/'MF Index'!$E22)*'Model opční 2 (MF)'!$AP106,0)+Doplněk!P106*Doplněk!$AN106</f>
        <v>0</v>
      </c>
      <c r="Q106" s="104">
        <f>IFERROR('Model výchozí (MV)'!Q106*('MV Index'!U22/'MV Index'!$E22)*'Model výchozí (MV)'!$AP106,0)+IFERROR('Model opční 1 (ME)'!Q106*('ME Index'!U22/'ME Index'!$E22)*'Model opční 1 (ME)'!$AP106,0)+IFERROR('Model opční 2 (MF)'!Q106*('MF Index'!U22/'MF Index'!$E22)*'Model opční 2 (MF)'!$AP106,0)+Doplněk!Q106*Doplněk!$AN106</f>
        <v>0</v>
      </c>
      <c r="R106" s="104">
        <f>IFERROR('Model výchozí (MV)'!R106*('MV Index'!V22/'MV Index'!$E22)*'Model výchozí (MV)'!$AP106,0)+IFERROR('Model opční 1 (ME)'!R106*('ME Index'!V22/'ME Index'!$E22)*'Model opční 1 (ME)'!$AP106,0)+IFERROR('Model opční 2 (MF)'!R106*('MF Index'!V22/'MF Index'!$E22)*'Model opční 2 (MF)'!$AP106,0)+Doplněk!R106*Doplněk!$AN106</f>
        <v>0</v>
      </c>
      <c r="S106" s="104">
        <f>IFERROR('Model výchozí (MV)'!S106*('MV Index'!W22/'MV Index'!$E22)*'Model výchozí (MV)'!$AP106,0)+IFERROR('Model opční 1 (ME)'!S106*('ME Index'!W22/'ME Index'!$E22)*'Model opční 1 (ME)'!$AP106,0)+IFERROR('Model opční 2 (MF)'!S106*('MF Index'!W22/'MF Index'!$E22)*'Model opční 2 (MF)'!$AP106,0)+Doplněk!S106*Doplněk!$AN106</f>
        <v>0</v>
      </c>
      <c r="T106" s="104">
        <f>IFERROR('Model výchozí (MV)'!T106*('MV Index'!X22/'MV Index'!$E22)*'Model výchozí (MV)'!$AP106,0)+IFERROR('Model opční 1 (ME)'!T106*('ME Index'!X22/'ME Index'!$E22)*'Model opční 1 (ME)'!$AP106,0)+IFERROR('Model opční 2 (MF)'!T106*('MF Index'!X22/'MF Index'!$E22)*'Model opční 2 (MF)'!$AP106,0)+Doplněk!T106*Doplněk!$AN106</f>
        <v>0</v>
      </c>
      <c r="U106" s="104">
        <f>IFERROR('Model výchozí (MV)'!U106*('MV Index'!Y22/'MV Index'!$E22)*'Model výchozí (MV)'!$AP106,0)+IFERROR('Model opční 1 (ME)'!U106*('ME Index'!Y22/'ME Index'!$E22)*'Model opční 1 (ME)'!$AP106,0)+IFERROR('Model opční 2 (MF)'!U106*('MF Index'!Y22/'MF Index'!$E22)*'Model opční 2 (MF)'!$AP106,0)+Doplněk!U106*Doplněk!$AN106</f>
        <v>0</v>
      </c>
      <c r="V106" s="104">
        <f>IFERROR('Model výchozí (MV)'!V106*('MV Index'!Z22/'MV Index'!$E22)*'Model výchozí (MV)'!$AP106,0)+IFERROR('Model opční 1 (ME)'!V106*('ME Index'!Z22/'ME Index'!$E22)*'Model opční 1 (ME)'!$AP106,0)+IFERROR('Model opční 2 (MF)'!V106*('MF Index'!Z22/'MF Index'!$E22)*'Model opční 2 (MF)'!$AP106,0)+Doplněk!V106*Doplněk!$AN106</f>
        <v>0</v>
      </c>
      <c r="W106" s="104">
        <f>IFERROR('Model výchozí (MV)'!W106*('MV Index'!AA22/'MV Index'!$E22)*'Model výchozí (MV)'!$AP106,0)+IFERROR('Model opční 1 (ME)'!W106*('ME Index'!AA22/'ME Index'!$E22)*'Model opční 1 (ME)'!$AP106,0)+IFERROR('Model opční 2 (MF)'!W106*('MF Index'!AA22/'MF Index'!$E22)*'Model opční 2 (MF)'!$AP106,0)+Doplněk!W106*Doplněk!$AN106</f>
        <v>0</v>
      </c>
      <c r="X106" s="104">
        <f>IFERROR('Model výchozí (MV)'!X106*('MV Index'!AB22/'MV Index'!$E22)*'Model výchozí (MV)'!$AP106,0)+IFERROR('Model opční 1 (ME)'!X106*('ME Index'!AB22/'ME Index'!$E22)*'Model opční 1 (ME)'!$AP106,0)+IFERROR('Model opční 2 (MF)'!X106*('MF Index'!AB22/'MF Index'!$E22)*'Model opční 2 (MF)'!$AP106,0)+Doplněk!X106*Doplněk!$AN106</f>
        <v>0</v>
      </c>
      <c r="Y106" s="104">
        <f>IFERROR('Model výchozí (MV)'!Y106*('MV Index'!AC22/'MV Index'!$E22)*'Model výchozí (MV)'!$AP106,0)+IFERROR('Model opční 1 (ME)'!Y106*('ME Index'!AC22/'ME Index'!$E22)*'Model opční 1 (ME)'!$AP106,0)+IFERROR('Model opční 2 (MF)'!Y106*('MF Index'!AC22/'MF Index'!$E22)*'Model opční 2 (MF)'!$AP106,0)+Doplněk!Y106*Doplněk!$AN106</f>
        <v>0</v>
      </c>
      <c r="Z106" s="104">
        <f>IFERROR('Model výchozí (MV)'!Z106*('MV Index'!AD22/'MV Index'!$E22)*'Model výchozí (MV)'!$AP106,0)+IFERROR('Model opční 1 (ME)'!Z106*('ME Index'!AD22/'ME Index'!$E22)*'Model opční 1 (ME)'!$AP106,0)+IFERROR('Model opční 2 (MF)'!Z106*('MF Index'!AD22/'MF Index'!$E22)*'Model opční 2 (MF)'!$AP106,0)+Doplněk!Z106*Doplněk!$AN106</f>
        <v>0</v>
      </c>
      <c r="AA106" s="104">
        <f>IFERROR('Model výchozí (MV)'!AA106*('MV Index'!AE22/'MV Index'!$E22)*'Model výchozí (MV)'!$AP106,0)+IFERROR('Model opční 1 (ME)'!AA106*('ME Index'!AE22/'ME Index'!$E22)*'Model opční 1 (ME)'!$AP106,0)+IFERROR('Model opční 2 (MF)'!AA106*('MF Index'!AE22/'MF Index'!$E22)*'Model opční 2 (MF)'!$AP106,0)+Doplněk!AA106*Doplněk!$AN106</f>
        <v>0</v>
      </c>
      <c r="AB106" s="104">
        <f>IFERROR('Model výchozí (MV)'!AB106*('MV Index'!AF22/'MV Index'!$E22)*'Model výchozí (MV)'!$AP106,0)+IFERROR('Model opční 1 (ME)'!AB106*('ME Index'!AF22/'ME Index'!$E22)*'Model opční 1 (ME)'!$AP106,0)+IFERROR('Model opční 2 (MF)'!AB106*('MF Index'!AF22/'MF Index'!$E22)*'Model opční 2 (MF)'!$AP106,0)+Doplněk!AB106*Doplněk!$AN106</f>
        <v>0</v>
      </c>
      <c r="AC106" s="104">
        <f>IFERROR('Model výchozí (MV)'!AC106*('MV Index'!AG22/'MV Index'!$E22)*'Model výchozí (MV)'!$AP106,0)+IFERROR('Model opční 1 (ME)'!AC106*('ME Index'!AG22/'ME Index'!$E22)*'Model opční 1 (ME)'!$AP106,0)+IFERROR('Model opční 2 (MF)'!AC106*('MF Index'!AG22/'MF Index'!$E22)*'Model opční 2 (MF)'!$AP106,0)+Doplněk!AC106*Doplněk!$AN106</f>
        <v>0</v>
      </c>
      <c r="AD106" s="104">
        <f>IFERROR('Model výchozí (MV)'!AD106*('MV Index'!AH22/'MV Index'!$E22)*'Model výchozí (MV)'!$AP106,0)+IFERROR('Model opční 1 (ME)'!AD106*('ME Index'!AH22/'ME Index'!$E22)*'Model opční 1 (ME)'!$AP106,0)+IFERROR('Model opční 2 (MF)'!AD106*('MF Index'!AH22/'MF Index'!$E22)*'Model opční 2 (MF)'!$AP106,0)+Doplněk!AD106*Doplněk!$AN106</f>
        <v>0</v>
      </c>
      <c r="AE106" s="104">
        <f>IFERROR('Model výchozí (MV)'!AE106*('MV Index'!AI22/'MV Index'!$E22)*'Model výchozí (MV)'!$AP106,0)+IFERROR('Model opční 1 (ME)'!AE106*('ME Index'!AI22/'ME Index'!$E22)*'Model opční 1 (ME)'!$AP106,0)+IFERROR('Model opční 2 (MF)'!AE106*('MF Index'!AI22/'MF Index'!$E22)*'Model opční 2 (MF)'!$AP106,0)+Doplněk!AE106*Doplněk!$AN106</f>
        <v>0</v>
      </c>
      <c r="AF106" s="104">
        <f>IFERROR('Model výchozí (MV)'!AF106*('MV Index'!AJ22/'MV Index'!$E22)*'Model výchozí (MV)'!$AP106,0)+IFERROR('Model opční 1 (ME)'!AF106*('ME Index'!AJ22/'ME Index'!$E22)*'Model opční 1 (ME)'!$AP106,0)+IFERROR('Model opční 2 (MF)'!AF106*('MF Index'!AJ22/'MF Index'!$E22)*'Model opční 2 (MF)'!$AP106,0)+Doplněk!AF106*Doplněk!$AN106</f>
        <v>0</v>
      </c>
      <c r="AG106" s="104">
        <f>IFERROR('Model výchozí (MV)'!AG106*('MV Index'!AK22/'MV Index'!$E22)*'Model výchozí (MV)'!$AP106,0)+IFERROR('Model opční 1 (ME)'!AG106*('ME Index'!AK22/'ME Index'!$E22)*'Model opční 1 (ME)'!$AP106,0)+IFERROR('Model opční 2 (MF)'!AG106*('MF Index'!AK22/'MF Index'!$E22)*'Model opční 2 (MF)'!$AP106,0)+Doplněk!AG106*Doplněk!$AN106</f>
        <v>0</v>
      </c>
      <c r="AH106" s="104">
        <f>IFERROR('Model výchozí (MV)'!AH106*('MV Index'!AL22/'MV Index'!$E22)*'Model výchozí (MV)'!$AP106,0)+IFERROR('Model opční 1 (ME)'!AH106*('ME Index'!AL22/'ME Index'!$E22)*'Model opční 1 (ME)'!$AP106,0)+IFERROR('Model opční 2 (MF)'!AH106*('MF Index'!AL22/'MF Index'!$E22)*'Model opční 2 (MF)'!$AP106,0)+Doplněk!AH106*Doplněk!$AN106</f>
        <v>0</v>
      </c>
      <c r="AI106" s="104">
        <f>IFERROR('Model výchozí (MV)'!AI106*('MV Index'!AM22/'MV Index'!$E22)*'Model výchozí (MV)'!$AP106,0)+IFERROR('Model opční 1 (ME)'!AI106*('ME Index'!AM22/'ME Index'!$E22)*'Model opční 1 (ME)'!$AP106,0)+IFERROR('Model opční 2 (MF)'!AI106*('MF Index'!AM22/'MF Index'!$E22)*'Model opční 2 (MF)'!$AP106,0)+Doplněk!AI106*Doplněk!$AN106</f>
        <v>0</v>
      </c>
      <c r="AJ106" s="104">
        <f>IFERROR('Model výchozí (MV)'!AJ106*('MV Index'!AN22/'MV Index'!$E22)*'Model výchozí (MV)'!$AP106,0)+IFERROR('Model opční 1 (ME)'!AJ106*('ME Index'!AN22/'ME Index'!$E22)*'Model opční 1 (ME)'!$AP106,0)+IFERROR('Model opční 2 (MF)'!AJ106*('MF Index'!AN22/'MF Index'!$E22)*'Model opční 2 (MF)'!$AP106,0)+Doplněk!AJ106*Doplněk!$AN106</f>
        <v>0</v>
      </c>
      <c r="AK106" s="104">
        <f>IFERROR('Model výchozí (MV)'!AK106*('MV Index'!AO22/'MV Index'!$E22)*'Model výchozí (MV)'!$AP106,0)+IFERROR('Model opční 1 (ME)'!AK106*('ME Index'!AO22/'ME Index'!$E22)*'Model opční 1 (ME)'!$AP106,0)+IFERROR('Model opční 2 (MF)'!AK106*('MF Index'!AO22/'MF Index'!$E22)*'Model opční 2 (MF)'!$AP106,0)+Doplněk!AK106*Doplněk!$AN106</f>
        <v>0</v>
      </c>
      <c r="AL106" s="24">
        <f t="shared" si="73"/>
        <v>0</v>
      </c>
      <c r="AM106" s="149">
        <f t="shared" si="72"/>
        <v>0</v>
      </c>
    </row>
    <row r="107" spans="1:39" x14ac:dyDescent="0.3">
      <c r="A107" s="4" t="str">
        <f t="shared" si="71"/>
        <v/>
      </c>
      <c r="B107" s="45" t="str">
        <f t="shared" si="71"/>
        <v/>
      </c>
      <c r="C107" s="64" t="str">
        <f t="shared" si="71"/>
        <v>12.2</v>
      </c>
      <c r="D107" s="65" t="str">
        <f t="shared" si="71"/>
        <v>Ostatní</v>
      </c>
      <c r="E107" s="104">
        <f>IFERROR('Model výchozí (MV)'!E107*('MV Index'!I23/'MV Index'!$E23)*'Model výchozí (MV)'!$AP107,0)+IFERROR('Model opční 1 (ME)'!E107*('ME Index'!I23/'ME Index'!$E23)*'Model opční 1 (ME)'!$AP107,0)+IFERROR('Model opční 2 (MF)'!E107*('MF Index'!I23/'MF Index'!$E23)*'Model opční 2 (MF)'!$AP107,0)+Doplněk!E107*Doplněk!$AN107</f>
        <v>0</v>
      </c>
      <c r="F107" s="104">
        <f>IFERROR('Model výchozí (MV)'!F107*('MV Index'!J23/'MV Index'!$E23)*'Model výchozí (MV)'!$AP107,0)+IFERROR('Model opční 1 (ME)'!F107*('ME Index'!J23/'ME Index'!$E23)*'Model opční 1 (ME)'!$AP107,0)+IFERROR('Model opční 2 (MF)'!F107*('MF Index'!J23/'MF Index'!$E23)*'Model opční 2 (MF)'!$AP107,0)+Doplněk!F107*Doplněk!$AN107</f>
        <v>0</v>
      </c>
      <c r="G107" s="104">
        <f>IFERROR('Model výchozí (MV)'!G107*('MV Index'!K23/'MV Index'!$E23)*'Model výchozí (MV)'!$AP107,0)+IFERROR('Model opční 1 (ME)'!G107*('ME Index'!K23/'ME Index'!$E23)*'Model opční 1 (ME)'!$AP107,0)+IFERROR('Model opční 2 (MF)'!G107*('MF Index'!K23/'MF Index'!$E23)*'Model opční 2 (MF)'!$AP107,0)+Doplněk!G107*Doplněk!$AN107</f>
        <v>0</v>
      </c>
      <c r="H107" s="104">
        <f>IFERROR('Model výchozí (MV)'!H107*('MV Index'!L23/'MV Index'!$E23)*'Model výchozí (MV)'!$AP107,0)+IFERROR('Model opční 1 (ME)'!H107*('ME Index'!L23/'ME Index'!$E23)*'Model opční 1 (ME)'!$AP107,0)+IFERROR('Model opční 2 (MF)'!H107*('MF Index'!L23/'MF Index'!$E23)*'Model opční 2 (MF)'!$AP107,0)+Doplněk!H107*Doplněk!$AN107</f>
        <v>0</v>
      </c>
      <c r="I107" s="104">
        <f>IFERROR('Model výchozí (MV)'!I107*('MV Index'!M23/'MV Index'!$E23)*'Model výchozí (MV)'!$AP107,0)+IFERROR('Model opční 1 (ME)'!I107*('ME Index'!M23/'ME Index'!$E23)*'Model opční 1 (ME)'!$AP107,0)+IFERROR('Model opční 2 (MF)'!I107*('MF Index'!M23/'MF Index'!$E23)*'Model opční 2 (MF)'!$AP107,0)+Doplněk!I107*Doplněk!$AN107</f>
        <v>0</v>
      </c>
      <c r="J107" s="104">
        <f>IFERROR('Model výchozí (MV)'!J107*('MV Index'!N23/'MV Index'!$E23)*'Model výchozí (MV)'!$AP107,0)+IFERROR('Model opční 1 (ME)'!J107*('ME Index'!N23/'ME Index'!$E23)*'Model opční 1 (ME)'!$AP107,0)+IFERROR('Model opční 2 (MF)'!J107*('MF Index'!N23/'MF Index'!$E23)*'Model opční 2 (MF)'!$AP107,0)+Doplněk!J107*Doplněk!$AN107</f>
        <v>0</v>
      </c>
      <c r="K107" s="104">
        <f>IFERROR('Model výchozí (MV)'!K107*('MV Index'!O23/'MV Index'!$E23)*'Model výchozí (MV)'!$AP107,0)+IFERROR('Model opční 1 (ME)'!K107*('ME Index'!O23/'ME Index'!$E23)*'Model opční 1 (ME)'!$AP107,0)+IFERROR('Model opční 2 (MF)'!K107*('MF Index'!O23/'MF Index'!$E23)*'Model opční 2 (MF)'!$AP107,0)+Doplněk!K107*Doplněk!$AN107</f>
        <v>0</v>
      </c>
      <c r="L107" s="104">
        <f>IFERROR('Model výchozí (MV)'!L107*('MV Index'!P23/'MV Index'!$E23)*'Model výchozí (MV)'!$AP107,0)+IFERROR('Model opční 1 (ME)'!L107*('ME Index'!P23/'ME Index'!$E23)*'Model opční 1 (ME)'!$AP107,0)+IFERROR('Model opční 2 (MF)'!L107*('MF Index'!P23/'MF Index'!$E23)*'Model opční 2 (MF)'!$AP107,0)+Doplněk!L107*Doplněk!$AN107</f>
        <v>0</v>
      </c>
      <c r="M107" s="104">
        <f>IFERROR('Model výchozí (MV)'!M107*('MV Index'!Q23/'MV Index'!$E23)*'Model výchozí (MV)'!$AP107,0)+IFERROR('Model opční 1 (ME)'!M107*('ME Index'!Q23/'ME Index'!$E23)*'Model opční 1 (ME)'!$AP107,0)+IFERROR('Model opční 2 (MF)'!M107*('MF Index'!Q23/'MF Index'!$E23)*'Model opční 2 (MF)'!$AP107,0)+Doplněk!M107*Doplněk!$AN107</f>
        <v>0</v>
      </c>
      <c r="N107" s="104">
        <f>IFERROR('Model výchozí (MV)'!N107*('MV Index'!R23/'MV Index'!$E23)*'Model výchozí (MV)'!$AP107,0)+IFERROR('Model opční 1 (ME)'!N107*('ME Index'!R23/'ME Index'!$E23)*'Model opční 1 (ME)'!$AP107,0)+IFERROR('Model opční 2 (MF)'!N107*('MF Index'!R23/'MF Index'!$E23)*'Model opční 2 (MF)'!$AP107,0)+Doplněk!N107*Doplněk!$AN107</f>
        <v>0</v>
      </c>
      <c r="O107" s="104">
        <f>IFERROR('Model výchozí (MV)'!O107*('MV Index'!S23/'MV Index'!$E23)*'Model výchozí (MV)'!$AP107,0)+IFERROR('Model opční 1 (ME)'!O107*('ME Index'!S23/'ME Index'!$E23)*'Model opční 1 (ME)'!$AP107,0)+IFERROR('Model opční 2 (MF)'!O107*('MF Index'!S23/'MF Index'!$E23)*'Model opční 2 (MF)'!$AP107,0)+Doplněk!O107*Doplněk!$AN107</f>
        <v>0</v>
      </c>
      <c r="P107" s="104">
        <f>IFERROR('Model výchozí (MV)'!P107*('MV Index'!T23/'MV Index'!$E23)*'Model výchozí (MV)'!$AP107,0)+IFERROR('Model opční 1 (ME)'!P107*('ME Index'!T23/'ME Index'!$E23)*'Model opční 1 (ME)'!$AP107,0)+IFERROR('Model opční 2 (MF)'!P107*('MF Index'!T23/'MF Index'!$E23)*'Model opční 2 (MF)'!$AP107,0)+Doplněk!P107*Doplněk!$AN107</f>
        <v>0</v>
      </c>
      <c r="Q107" s="104">
        <f>IFERROR('Model výchozí (MV)'!Q107*('MV Index'!U23/'MV Index'!$E23)*'Model výchozí (MV)'!$AP107,0)+IFERROR('Model opční 1 (ME)'!Q107*('ME Index'!U23/'ME Index'!$E23)*'Model opční 1 (ME)'!$AP107,0)+IFERROR('Model opční 2 (MF)'!Q107*('MF Index'!U23/'MF Index'!$E23)*'Model opční 2 (MF)'!$AP107,0)+Doplněk!Q107*Doplněk!$AN107</f>
        <v>0</v>
      </c>
      <c r="R107" s="104">
        <f>IFERROR('Model výchozí (MV)'!R107*('MV Index'!V23/'MV Index'!$E23)*'Model výchozí (MV)'!$AP107,0)+IFERROR('Model opční 1 (ME)'!R107*('ME Index'!V23/'ME Index'!$E23)*'Model opční 1 (ME)'!$AP107,0)+IFERROR('Model opční 2 (MF)'!R107*('MF Index'!V23/'MF Index'!$E23)*'Model opční 2 (MF)'!$AP107,0)+Doplněk!R107*Doplněk!$AN107</f>
        <v>0</v>
      </c>
      <c r="S107" s="104">
        <f>IFERROR('Model výchozí (MV)'!S107*('MV Index'!W23/'MV Index'!$E23)*'Model výchozí (MV)'!$AP107,0)+IFERROR('Model opční 1 (ME)'!S107*('ME Index'!W23/'ME Index'!$E23)*'Model opční 1 (ME)'!$AP107,0)+IFERROR('Model opční 2 (MF)'!S107*('MF Index'!W23/'MF Index'!$E23)*'Model opční 2 (MF)'!$AP107,0)+Doplněk!S107*Doplněk!$AN107</f>
        <v>0</v>
      </c>
      <c r="T107" s="104">
        <f>IFERROR('Model výchozí (MV)'!T107*('MV Index'!X23/'MV Index'!$E23)*'Model výchozí (MV)'!$AP107,0)+IFERROR('Model opční 1 (ME)'!T107*('ME Index'!X23/'ME Index'!$E23)*'Model opční 1 (ME)'!$AP107,0)+IFERROR('Model opční 2 (MF)'!T107*('MF Index'!X23/'MF Index'!$E23)*'Model opční 2 (MF)'!$AP107,0)+Doplněk!T107*Doplněk!$AN107</f>
        <v>0</v>
      </c>
      <c r="U107" s="104">
        <f>IFERROR('Model výchozí (MV)'!U107*('MV Index'!Y23/'MV Index'!$E23)*'Model výchozí (MV)'!$AP107,0)+IFERROR('Model opční 1 (ME)'!U107*('ME Index'!Y23/'ME Index'!$E23)*'Model opční 1 (ME)'!$AP107,0)+IFERROR('Model opční 2 (MF)'!U107*('MF Index'!Y23/'MF Index'!$E23)*'Model opční 2 (MF)'!$AP107,0)+Doplněk!U107*Doplněk!$AN107</f>
        <v>0</v>
      </c>
      <c r="V107" s="104">
        <f>IFERROR('Model výchozí (MV)'!V107*('MV Index'!Z23/'MV Index'!$E23)*'Model výchozí (MV)'!$AP107,0)+IFERROR('Model opční 1 (ME)'!V107*('ME Index'!Z23/'ME Index'!$E23)*'Model opční 1 (ME)'!$AP107,0)+IFERROR('Model opční 2 (MF)'!V107*('MF Index'!Z23/'MF Index'!$E23)*'Model opční 2 (MF)'!$AP107,0)+Doplněk!V107*Doplněk!$AN107</f>
        <v>0</v>
      </c>
      <c r="W107" s="104">
        <f>IFERROR('Model výchozí (MV)'!W107*('MV Index'!AA23/'MV Index'!$E23)*'Model výchozí (MV)'!$AP107,0)+IFERROR('Model opční 1 (ME)'!W107*('ME Index'!AA23/'ME Index'!$E23)*'Model opční 1 (ME)'!$AP107,0)+IFERROR('Model opční 2 (MF)'!W107*('MF Index'!AA23/'MF Index'!$E23)*'Model opční 2 (MF)'!$AP107,0)+Doplněk!W107*Doplněk!$AN107</f>
        <v>0</v>
      </c>
      <c r="X107" s="104">
        <f>IFERROR('Model výchozí (MV)'!X107*('MV Index'!AB23/'MV Index'!$E23)*'Model výchozí (MV)'!$AP107,0)+IFERROR('Model opční 1 (ME)'!X107*('ME Index'!AB23/'ME Index'!$E23)*'Model opční 1 (ME)'!$AP107,0)+IFERROR('Model opční 2 (MF)'!X107*('MF Index'!AB23/'MF Index'!$E23)*'Model opční 2 (MF)'!$AP107,0)+Doplněk!X107*Doplněk!$AN107</f>
        <v>0</v>
      </c>
      <c r="Y107" s="104">
        <f>IFERROR('Model výchozí (MV)'!Y107*('MV Index'!AC23/'MV Index'!$E23)*'Model výchozí (MV)'!$AP107,0)+IFERROR('Model opční 1 (ME)'!Y107*('ME Index'!AC23/'ME Index'!$E23)*'Model opční 1 (ME)'!$AP107,0)+IFERROR('Model opční 2 (MF)'!Y107*('MF Index'!AC23/'MF Index'!$E23)*'Model opční 2 (MF)'!$AP107,0)+Doplněk!Y107*Doplněk!$AN107</f>
        <v>0</v>
      </c>
      <c r="Z107" s="104">
        <f>IFERROR('Model výchozí (MV)'!Z107*('MV Index'!AD23/'MV Index'!$E23)*'Model výchozí (MV)'!$AP107,0)+IFERROR('Model opční 1 (ME)'!Z107*('ME Index'!AD23/'ME Index'!$E23)*'Model opční 1 (ME)'!$AP107,0)+IFERROR('Model opční 2 (MF)'!Z107*('MF Index'!AD23/'MF Index'!$E23)*'Model opční 2 (MF)'!$AP107,0)+Doplněk!Z107*Doplněk!$AN107</f>
        <v>0</v>
      </c>
      <c r="AA107" s="104">
        <f>IFERROR('Model výchozí (MV)'!AA107*('MV Index'!AE23/'MV Index'!$E23)*'Model výchozí (MV)'!$AP107,0)+IFERROR('Model opční 1 (ME)'!AA107*('ME Index'!AE23/'ME Index'!$E23)*'Model opční 1 (ME)'!$AP107,0)+IFERROR('Model opční 2 (MF)'!AA107*('MF Index'!AE23/'MF Index'!$E23)*'Model opční 2 (MF)'!$AP107,0)+Doplněk!AA107*Doplněk!$AN107</f>
        <v>0</v>
      </c>
      <c r="AB107" s="104">
        <f>IFERROR('Model výchozí (MV)'!AB107*('MV Index'!AF23/'MV Index'!$E23)*'Model výchozí (MV)'!$AP107,0)+IFERROR('Model opční 1 (ME)'!AB107*('ME Index'!AF23/'ME Index'!$E23)*'Model opční 1 (ME)'!$AP107,0)+IFERROR('Model opční 2 (MF)'!AB107*('MF Index'!AF23/'MF Index'!$E23)*'Model opční 2 (MF)'!$AP107,0)+Doplněk!AB107*Doplněk!$AN107</f>
        <v>0</v>
      </c>
      <c r="AC107" s="104">
        <f>IFERROR('Model výchozí (MV)'!AC107*('MV Index'!AG23/'MV Index'!$E23)*'Model výchozí (MV)'!$AP107,0)+IFERROR('Model opční 1 (ME)'!AC107*('ME Index'!AG23/'ME Index'!$E23)*'Model opční 1 (ME)'!$AP107,0)+IFERROR('Model opční 2 (MF)'!AC107*('MF Index'!AG23/'MF Index'!$E23)*'Model opční 2 (MF)'!$AP107,0)+Doplněk!AC107*Doplněk!$AN107</f>
        <v>0</v>
      </c>
      <c r="AD107" s="104">
        <f>IFERROR('Model výchozí (MV)'!AD107*('MV Index'!AH23/'MV Index'!$E23)*'Model výchozí (MV)'!$AP107,0)+IFERROR('Model opční 1 (ME)'!AD107*('ME Index'!AH23/'ME Index'!$E23)*'Model opční 1 (ME)'!$AP107,0)+IFERROR('Model opční 2 (MF)'!AD107*('MF Index'!AH23/'MF Index'!$E23)*'Model opční 2 (MF)'!$AP107,0)+Doplněk!AD107*Doplněk!$AN107</f>
        <v>0</v>
      </c>
      <c r="AE107" s="104">
        <f>IFERROR('Model výchozí (MV)'!AE107*('MV Index'!AI23/'MV Index'!$E23)*'Model výchozí (MV)'!$AP107,0)+IFERROR('Model opční 1 (ME)'!AE107*('ME Index'!AI23/'ME Index'!$E23)*'Model opční 1 (ME)'!$AP107,0)+IFERROR('Model opční 2 (MF)'!AE107*('MF Index'!AI23/'MF Index'!$E23)*'Model opční 2 (MF)'!$AP107,0)+Doplněk!AE107*Doplněk!$AN107</f>
        <v>0</v>
      </c>
      <c r="AF107" s="104">
        <f>IFERROR('Model výchozí (MV)'!AF107*('MV Index'!AJ23/'MV Index'!$E23)*'Model výchozí (MV)'!$AP107,0)+IFERROR('Model opční 1 (ME)'!AF107*('ME Index'!AJ23/'ME Index'!$E23)*'Model opční 1 (ME)'!$AP107,0)+IFERROR('Model opční 2 (MF)'!AF107*('MF Index'!AJ23/'MF Index'!$E23)*'Model opční 2 (MF)'!$AP107,0)+Doplněk!AF107*Doplněk!$AN107</f>
        <v>0</v>
      </c>
      <c r="AG107" s="104">
        <f>IFERROR('Model výchozí (MV)'!AG107*('MV Index'!AK23/'MV Index'!$E23)*'Model výchozí (MV)'!$AP107,0)+IFERROR('Model opční 1 (ME)'!AG107*('ME Index'!AK23/'ME Index'!$E23)*'Model opční 1 (ME)'!$AP107,0)+IFERROR('Model opční 2 (MF)'!AG107*('MF Index'!AK23/'MF Index'!$E23)*'Model opční 2 (MF)'!$AP107,0)+Doplněk!AG107*Doplněk!$AN107</f>
        <v>0</v>
      </c>
      <c r="AH107" s="104">
        <f>IFERROR('Model výchozí (MV)'!AH107*('MV Index'!AL23/'MV Index'!$E23)*'Model výchozí (MV)'!$AP107,0)+IFERROR('Model opční 1 (ME)'!AH107*('ME Index'!AL23/'ME Index'!$E23)*'Model opční 1 (ME)'!$AP107,0)+IFERROR('Model opční 2 (MF)'!AH107*('MF Index'!AL23/'MF Index'!$E23)*'Model opční 2 (MF)'!$AP107,0)+Doplněk!AH107*Doplněk!$AN107</f>
        <v>0</v>
      </c>
      <c r="AI107" s="104">
        <f>IFERROR('Model výchozí (MV)'!AI107*('MV Index'!AM23/'MV Index'!$E23)*'Model výchozí (MV)'!$AP107,0)+IFERROR('Model opční 1 (ME)'!AI107*('ME Index'!AM23/'ME Index'!$E23)*'Model opční 1 (ME)'!$AP107,0)+IFERROR('Model opční 2 (MF)'!AI107*('MF Index'!AM23/'MF Index'!$E23)*'Model opční 2 (MF)'!$AP107,0)+Doplněk!AI107*Doplněk!$AN107</f>
        <v>0</v>
      </c>
      <c r="AJ107" s="104">
        <f>IFERROR('Model výchozí (MV)'!AJ107*('MV Index'!AN23/'MV Index'!$E23)*'Model výchozí (MV)'!$AP107,0)+IFERROR('Model opční 1 (ME)'!AJ107*('ME Index'!AN23/'ME Index'!$E23)*'Model opční 1 (ME)'!$AP107,0)+IFERROR('Model opční 2 (MF)'!AJ107*('MF Index'!AN23/'MF Index'!$E23)*'Model opční 2 (MF)'!$AP107,0)+Doplněk!AJ107*Doplněk!$AN107</f>
        <v>0</v>
      </c>
      <c r="AK107" s="104">
        <f>IFERROR('Model výchozí (MV)'!AK107*('MV Index'!AO23/'MV Index'!$E23)*'Model výchozí (MV)'!$AP107,0)+IFERROR('Model opční 1 (ME)'!AK107*('ME Index'!AO23/'ME Index'!$E23)*'Model opční 1 (ME)'!$AP107,0)+IFERROR('Model opční 2 (MF)'!AK107*('MF Index'!AO23/'MF Index'!$E23)*'Model opční 2 (MF)'!$AP107,0)+Doplněk!AK107*Doplněk!$AN107</f>
        <v>0</v>
      </c>
      <c r="AL107" s="24">
        <f t="shared" si="73"/>
        <v>0</v>
      </c>
      <c r="AM107" s="149">
        <f t="shared" si="72"/>
        <v>0</v>
      </c>
    </row>
    <row r="108" spans="1:39" x14ac:dyDescent="0.3">
      <c r="A108" s="4">
        <f t="shared" si="71"/>
        <v>13</v>
      </c>
      <c r="B108" s="45" t="str">
        <f t="shared" si="71"/>
        <v>Ostatní služby</v>
      </c>
      <c r="C108" s="45" t="str">
        <f t="shared" si="71"/>
        <v>13.1</v>
      </c>
      <c r="D108" s="65" t="str">
        <f t="shared" si="71"/>
        <v>Ostraha</v>
      </c>
      <c r="E108" s="104">
        <f>IFERROR('Model výchozí (MV)'!E108*('MV Index'!I24/'MV Index'!$E24)*'Model výchozí (MV)'!$AP108,0)+IFERROR('Model opční 1 (ME)'!E108*('ME Index'!I24/'ME Index'!$E24)*'Model opční 1 (ME)'!$AP108,0)+IFERROR('Model opční 2 (MF)'!E108*('MF Index'!I24/'MF Index'!$E24)*'Model opční 2 (MF)'!$AP108,0)+Doplněk!E108*Doplněk!$AN108</f>
        <v>0</v>
      </c>
      <c r="F108" s="104">
        <f>IFERROR('Model výchozí (MV)'!F108*('MV Index'!J24/'MV Index'!$E24)*'Model výchozí (MV)'!$AP108,0)+IFERROR('Model opční 1 (ME)'!F108*('ME Index'!J24/'ME Index'!$E24)*'Model opční 1 (ME)'!$AP108,0)+IFERROR('Model opční 2 (MF)'!F108*('MF Index'!J24/'MF Index'!$E24)*'Model opční 2 (MF)'!$AP108,0)+Doplněk!F108*Doplněk!$AN108</f>
        <v>0</v>
      </c>
      <c r="G108" s="104">
        <f>IFERROR('Model výchozí (MV)'!G108*('MV Index'!K24/'MV Index'!$E24)*'Model výchozí (MV)'!$AP108,0)+IFERROR('Model opční 1 (ME)'!G108*('ME Index'!K24/'ME Index'!$E24)*'Model opční 1 (ME)'!$AP108,0)+IFERROR('Model opční 2 (MF)'!G108*('MF Index'!K24/'MF Index'!$E24)*'Model opční 2 (MF)'!$AP108,0)+Doplněk!G108*Doplněk!$AN108</f>
        <v>0</v>
      </c>
      <c r="H108" s="104">
        <f>IFERROR('Model výchozí (MV)'!H108*('MV Index'!L24/'MV Index'!$E24)*'Model výchozí (MV)'!$AP108,0)+IFERROR('Model opční 1 (ME)'!H108*('ME Index'!L24/'ME Index'!$E24)*'Model opční 1 (ME)'!$AP108,0)+IFERROR('Model opční 2 (MF)'!H108*('MF Index'!L24/'MF Index'!$E24)*'Model opční 2 (MF)'!$AP108,0)+Doplněk!H108*Doplněk!$AN108</f>
        <v>0</v>
      </c>
      <c r="I108" s="104">
        <f>IFERROR('Model výchozí (MV)'!I108*('MV Index'!M24/'MV Index'!$E24)*'Model výchozí (MV)'!$AP108,0)+IFERROR('Model opční 1 (ME)'!I108*('ME Index'!M24/'ME Index'!$E24)*'Model opční 1 (ME)'!$AP108,0)+IFERROR('Model opční 2 (MF)'!I108*('MF Index'!M24/'MF Index'!$E24)*'Model opční 2 (MF)'!$AP108,0)+Doplněk!I108*Doplněk!$AN108</f>
        <v>0</v>
      </c>
      <c r="J108" s="104">
        <f>IFERROR('Model výchozí (MV)'!J108*('MV Index'!N24/'MV Index'!$E24)*'Model výchozí (MV)'!$AP108,0)+IFERROR('Model opční 1 (ME)'!J108*('ME Index'!N24/'ME Index'!$E24)*'Model opční 1 (ME)'!$AP108,0)+IFERROR('Model opční 2 (MF)'!J108*('MF Index'!N24/'MF Index'!$E24)*'Model opční 2 (MF)'!$AP108,0)+Doplněk!J108*Doplněk!$AN108</f>
        <v>0</v>
      </c>
      <c r="K108" s="104">
        <f>IFERROR('Model výchozí (MV)'!K108*('MV Index'!O24/'MV Index'!$E24)*'Model výchozí (MV)'!$AP108,0)+IFERROR('Model opční 1 (ME)'!K108*('ME Index'!O24/'ME Index'!$E24)*'Model opční 1 (ME)'!$AP108,0)+IFERROR('Model opční 2 (MF)'!K108*('MF Index'!O24/'MF Index'!$E24)*'Model opční 2 (MF)'!$AP108,0)+Doplněk!K108*Doplněk!$AN108</f>
        <v>0</v>
      </c>
      <c r="L108" s="104">
        <f>IFERROR('Model výchozí (MV)'!L108*('MV Index'!P24/'MV Index'!$E24)*'Model výchozí (MV)'!$AP108,0)+IFERROR('Model opční 1 (ME)'!L108*('ME Index'!P24/'ME Index'!$E24)*'Model opční 1 (ME)'!$AP108,0)+IFERROR('Model opční 2 (MF)'!L108*('MF Index'!P24/'MF Index'!$E24)*'Model opční 2 (MF)'!$AP108,0)+Doplněk!L108*Doplněk!$AN108</f>
        <v>0</v>
      </c>
      <c r="M108" s="104">
        <f>IFERROR('Model výchozí (MV)'!M108*('MV Index'!Q24/'MV Index'!$E24)*'Model výchozí (MV)'!$AP108,0)+IFERROR('Model opční 1 (ME)'!M108*('ME Index'!Q24/'ME Index'!$E24)*'Model opční 1 (ME)'!$AP108,0)+IFERROR('Model opční 2 (MF)'!M108*('MF Index'!Q24/'MF Index'!$E24)*'Model opční 2 (MF)'!$AP108,0)+Doplněk!M108*Doplněk!$AN108</f>
        <v>0</v>
      </c>
      <c r="N108" s="104">
        <f>IFERROR('Model výchozí (MV)'!N108*('MV Index'!R24/'MV Index'!$E24)*'Model výchozí (MV)'!$AP108,0)+IFERROR('Model opční 1 (ME)'!N108*('ME Index'!R24/'ME Index'!$E24)*'Model opční 1 (ME)'!$AP108,0)+IFERROR('Model opční 2 (MF)'!N108*('MF Index'!R24/'MF Index'!$E24)*'Model opční 2 (MF)'!$AP108,0)+Doplněk!N108*Doplněk!$AN108</f>
        <v>0</v>
      </c>
      <c r="O108" s="104">
        <f>IFERROR('Model výchozí (MV)'!O108*('MV Index'!S24/'MV Index'!$E24)*'Model výchozí (MV)'!$AP108,0)+IFERROR('Model opční 1 (ME)'!O108*('ME Index'!S24/'ME Index'!$E24)*'Model opční 1 (ME)'!$AP108,0)+IFERROR('Model opční 2 (MF)'!O108*('MF Index'!S24/'MF Index'!$E24)*'Model opční 2 (MF)'!$AP108,0)+Doplněk!O108*Doplněk!$AN108</f>
        <v>0</v>
      </c>
      <c r="P108" s="104">
        <f>IFERROR('Model výchozí (MV)'!P108*('MV Index'!T24/'MV Index'!$E24)*'Model výchozí (MV)'!$AP108,0)+IFERROR('Model opční 1 (ME)'!P108*('ME Index'!T24/'ME Index'!$E24)*'Model opční 1 (ME)'!$AP108,0)+IFERROR('Model opční 2 (MF)'!P108*('MF Index'!T24/'MF Index'!$E24)*'Model opční 2 (MF)'!$AP108,0)+Doplněk!P108*Doplněk!$AN108</f>
        <v>0</v>
      </c>
      <c r="Q108" s="104">
        <f>IFERROR('Model výchozí (MV)'!Q108*('MV Index'!U24/'MV Index'!$E24)*'Model výchozí (MV)'!$AP108,0)+IFERROR('Model opční 1 (ME)'!Q108*('ME Index'!U24/'ME Index'!$E24)*'Model opční 1 (ME)'!$AP108,0)+IFERROR('Model opční 2 (MF)'!Q108*('MF Index'!U24/'MF Index'!$E24)*'Model opční 2 (MF)'!$AP108,0)+Doplněk!Q108*Doplněk!$AN108</f>
        <v>0</v>
      </c>
      <c r="R108" s="104">
        <f>IFERROR('Model výchozí (MV)'!R108*('MV Index'!V24/'MV Index'!$E24)*'Model výchozí (MV)'!$AP108,0)+IFERROR('Model opční 1 (ME)'!R108*('ME Index'!V24/'ME Index'!$E24)*'Model opční 1 (ME)'!$AP108,0)+IFERROR('Model opční 2 (MF)'!R108*('MF Index'!V24/'MF Index'!$E24)*'Model opční 2 (MF)'!$AP108,0)+Doplněk!R108*Doplněk!$AN108</f>
        <v>0</v>
      </c>
      <c r="S108" s="104">
        <f>IFERROR('Model výchozí (MV)'!S108*('MV Index'!W24/'MV Index'!$E24)*'Model výchozí (MV)'!$AP108,0)+IFERROR('Model opční 1 (ME)'!S108*('ME Index'!W24/'ME Index'!$E24)*'Model opční 1 (ME)'!$AP108,0)+IFERROR('Model opční 2 (MF)'!S108*('MF Index'!W24/'MF Index'!$E24)*'Model opční 2 (MF)'!$AP108,0)+Doplněk!S108*Doplněk!$AN108</f>
        <v>0</v>
      </c>
      <c r="T108" s="104">
        <f>IFERROR('Model výchozí (MV)'!T108*('MV Index'!X24/'MV Index'!$E24)*'Model výchozí (MV)'!$AP108,0)+IFERROR('Model opční 1 (ME)'!T108*('ME Index'!X24/'ME Index'!$E24)*'Model opční 1 (ME)'!$AP108,0)+IFERROR('Model opční 2 (MF)'!T108*('MF Index'!X24/'MF Index'!$E24)*'Model opční 2 (MF)'!$AP108,0)+Doplněk!T108*Doplněk!$AN108</f>
        <v>0</v>
      </c>
      <c r="U108" s="104">
        <f>IFERROR('Model výchozí (MV)'!U108*('MV Index'!Y24/'MV Index'!$E24)*'Model výchozí (MV)'!$AP108,0)+IFERROR('Model opční 1 (ME)'!U108*('ME Index'!Y24/'ME Index'!$E24)*'Model opční 1 (ME)'!$AP108,0)+IFERROR('Model opční 2 (MF)'!U108*('MF Index'!Y24/'MF Index'!$E24)*'Model opční 2 (MF)'!$AP108,0)+Doplněk!U108*Doplněk!$AN108</f>
        <v>0</v>
      </c>
      <c r="V108" s="104">
        <f>IFERROR('Model výchozí (MV)'!V108*('MV Index'!Z24/'MV Index'!$E24)*'Model výchozí (MV)'!$AP108,0)+IFERROR('Model opční 1 (ME)'!V108*('ME Index'!Z24/'ME Index'!$E24)*'Model opční 1 (ME)'!$AP108,0)+IFERROR('Model opční 2 (MF)'!V108*('MF Index'!Z24/'MF Index'!$E24)*'Model opční 2 (MF)'!$AP108,0)+Doplněk!V108*Doplněk!$AN108</f>
        <v>0</v>
      </c>
      <c r="W108" s="104">
        <f>IFERROR('Model výchozí (MV)'!W108*('MV Index'!AA24/'MV Index'!$E24)*'Model výchozí (MV)'!$AP108,0)+IFERROR('Model opční 1 (ME)'!W108*('ME Index'!AA24/'ME Index'!$E24)*'Model opční 1 (ME)'!$AP108,0)+IFERROR('Model opční 2 (MF)'!W108*('MF Index'!AA24/'MF Index'!$E24)*'Model opční 2 (MF)'!$AP108,0)+Doplněk!W108*Doplněk!$AN108</f>
        <v>0</v>
      </c>
      <c r="X108" s="104">
        <f>IFERROR('Model výchozí (MV)'!X108*('MV Index'!AB24/'MV Index'!$E24)*'Model výchozí (MV)'!$AP108,0)+IFERROR('Model opční 1 (ME)'!X108*('ME Index'!AB24/'ME Index'!$E24)*'Model opční 1 (ME)'!$AP108,0)+IFERROR('Model opční 2 (MF)'!X108*('MF Index'!AB24/'MF Index'!$E24)*'Model opční 2 (MF)'!$AP108,0)+Doplněk!X108*Doplněk!$AN108</f>
        <v>0</v>
      </c>
      <c r="Y108" s="104">
        <f>IFERROR('Model výchozí (MV)'!Y108*('MV Index'!AC24/'MV Index'!$E24)*'Model výchozí (MV)'!$AP108,0)+IFERROR('Model opční 1 (ME)'!Y108*('ME Index'!AC24/'ME Index'!$E24)*'Model opční 1 (ME)'!$AP108,0)+IFERROR('Model opční 2 (MF)'!Y108*('MF Index'!AC24/'MF Index'!$E24)*'Model opční 2 (MF)'!$AP108,0)+Doplněk!Y108*Doplněk!$AN108</f>
        <v>0</v>
      </c>
      <c r="Z108" s="104">
        <f>IFERROR('Model výchozí (MV)'!Z108*('MV Index'!AD24/'MV Index'!$E24)*'Model výchozí (MV)'!$AP108,0)+IFERROR('Model opční 1 (ME)'!Z108*('ME Index'!AD24/'ME Index'!$E24)*'Model opční 1 (ME)'!$AP108,0)+IFERROR('Model opční 2 (MF)'!Z108*('MF Index'!AD24/'MF Index'!$E24)*'Model opční 2 (MF)'!$AP108,0)+Doplněk!Z108*Doplněk!$AN108</f>
        <v>0</v>
      </c>
      <c r="AA108" s="104">
        <f>IFERROR('Model výchozí (MV)'!AA108*('MV Index'!AE24/'MV Index'!$E24)*'Model výchozí (MV)'!$AP108,0)+IFERROR('Model opční 1 (ME)'!AA108*('ME Index'!AE24/'ME Index'!$E24)*'Model opční 1 (ME)'!$AP108,0)+IFERROR('Model opční 2 (MF)'!AA108*('MF Index'!AE24/'MF Index'!$E24)*'Model opční 2 (MF)'!$AP108,0)+Doplněk!AA108*Doplněk!$AN108</f>
        <v>0</v>
      </c>
      <c r="AB108" s="104">
        <f>IFERROR('Model výchozí (MV)'!AB108*('MV Index'!AF24/'MV Index'!$E24)*'Model výchozí (MV)'!$AP108,0)+IFERROR('Model opční 1 (ME)'!AB108*('ME Index'!AF24/'ME Index'!$E24)*'Model opční 1 (ME)'!$AP108,0)+IFERROR('Model opční 2 (MF)'!AB108*('MF Index'!AF24/'MF Index'!$E24)*'Model opční 2 (MF)'!$AP108,0)+Doplněk!AB108*Doplněk!$AN108</f>
        <v>0</v>
      </c>
      <c r="AC108" s="104">
        <f>IFERROR('Model výchozí (MV)'!AC108*('MV Index'!AG24/'MV Index'!$E24)*'Model výchozí (MV)'!$AP108,0)+IFERROR('Model opční 1 (ME)'!AC108*('ME Index'!AG24/'ME Index'!$E24)*'Model opční 1 (ME)'!$AP108,0)+IFERROR('Model opční 2 (MF)'!AC108*('MF Index'!AG24/'MF Index'!$E24)*'Model opční 2 (MF)'!$AP108,0)+Doplněk!AC108*Doplněk!$AN108</f>
        <v>0</v>
      </c>
      <c r="AD108" s="104">
        <f>IFERROR('Model výchozí (MV)'!AD108*('MV Index'!AH24/'MV Index'!$E24)*'Model výchozí (MV)'!$AP108,0)+IFERROR('Model opční 1 (ME)'!AD108*('ME Index'!AH24/'ME Index'!$E24)*'Model opční 1 (ME)'!$AP108,0)+IFERROR('Model opční 2 (MF)'!AD108*('MF Index'!AH24/'MF Index'!$E24)*'Model opční 2 (MF)'!$AP108,0)+Doplněk!AD108*Doplněk!$AN108</f>
        <v>0</v>
      </c>
      <c r="AE108" s="104">
        <f>IFERROR('Model výchozí (MV)'!AE108*('MV Index'!AI24/'MV Index'!$E24)*'Model výchozí (MV)'!$AP108,0)+IFERROR('Model opční 1 (ME)'!AE108*('ME Index'!AI24/'ME Index'!$E24)*'Model opční 1 (ME)'!$AP108,0)+IFERROR('Model opční 2 (MF)'!AE108*('MF Index'!AI24/'MF Index'!$E24)*'Model opční 2 (MF)'!$AP108,0)+Doplněk!AE108*Doplněk!$AN108</f>
        <v>0</v>
      </c>
      <c r="AF108" s="104">
        <f>IFERROR('Model výchozí (MV)'!AF108*('MV Index'!AJ24/'MV Index'!$E24)*'Model výchozí (MV)'!$AP108,0)+IFERROR('Model opční 1 (ME)'!AF108*('ME Index'!AJ24/'ME Index'!$E24)*'Model opční 1 (ME)'!$AP108,0)+IFERROR('Model opční 2 (MF)'!AF108*('MF Index'!AJ24/'MF Index'!$E24)*'Model opční 2 (MF)'!$AP108,0)+Doplněk!AF108*Doplněk!$AN108</f>
        <v>0</v>
      </c>
      <c r="AG108" s="104">
        <f>IFERROR('Model výchozí (MV)'!AG108*('MV Index'!AK24/'MV Index'!$E24)*'Model výchozí (MV)'!$AP108,0)+IFERROR('Model opční 1 (ME)'!AG108*('ME Index'!AK24/'ME Index'!$E24)*'Model opční 1 (ME)'!$AP108,0)+IFERROR('Model opční 2 (MF)'!AG108*('MF Index'!AK24/'MF Index'!$E24)*'Model opční 2 (MF)'!$AP108,0)+Doplněk!AG108*Doplněk!$AN108</f>
        <v>0</v>
      </c>
      <c r="AH108" s="104">
        <f>IFERROR('Model výchozí (MV)'!AH108*('MV Index'!AL24/'MV Index'!$E24)*'Model výchozí (MV)'!$AP108,0)+IFERROR('Model opční 1 (ME)'!AH108*('ME Index'!AL24/'ME Index'!$E24)*'Model opční 1 (ME)'!$AP108,0)+IFERROR('Model opční 2 (MF)'!AH108*('MF Index'!AL24/'MF Index'!$E24)*'Model opční 2 (MF)'!$AP108,0)+Doplněk!AH108*Doplněk!$AN108</f>
        <v>0</v>
      </c>
      <c r="AI108" s="104">
        <f>IFERROR('Model výchozí (MV)'!AI108*('MV Index'!AM24/'MV Index'!$E24)*'Model výchozí (MV)'!$AP108,0)+IFERROR('Model opční 1 (ME)'!AI108*('ME Index'!AM24/'ME Index'!$E24)*'Model opční 1 (ME)'!$AP108,0)+IFERROR('Model opční 2 (MF)'!AI108*('MF Index'!AM24/'MF Index'!$E24)*'Model opční 2 (MF)'!$AP108,0)+Doplněk!AI108*Doplněk!$AN108</f>
        <v>0</v>
      </c>
      <c r="AJ108" s="104">
        <f>IFERROR('Model výchozí (MV)'!AJ108*('MV Index'!AN24/'MV Index'!$E24)*'Model výchozí (MV)'!$AP108,0)+IFERROR('Model opční 1 (ME)'!AJ108*('ME Index'!AN24/'ME Index'!$E24)*'Model opční 1 (ME)'!$AP108,0)+IFERROR('Model opční 2 (MF)'!AJ108*('MF Index'!AN24/'MF Index'!$E24)*'Model opční 2 (MF)'!$AP108,0)+Doplněk!AJ108*Doplněk!$AN108</f>
        <v>0</v>
      </c>
      <c r="AK108" s="104">
        <f>IFERROR('Model výchozí (MV)'!AK108*('MV Index'!AO24/'MV Index'!$E24)*'Model výchozí (MV)'!$AP108,0)+IFERROR('Model opční 1 (ME)'!AK108*('ME Index'!AO24/'ME Index'!$E24)*'Model opční 1 (ME)'!$AP108,0)+IFERROR('Model opční 2 (MF)'!AK108*('MF Index'!AO24/'MF Index'!$E24)*'Model opční 2 (MF)'!$AP108,0)+Doplněk!AK108*Doplněk!$AN108</f>
        <v>0</v>
      </c>
      <c r="AL108" s="24">
        <f t="shared" si="73"/>
        <v>0</v>
      </c>
      <c r="AM108" s="149">
        <f t="shared" si="72"/>
        <v>0</v>
      </c>
    </row>
    <row r="109" spans="1:39" x14ac:dyDescent="0.3">
      <c r="A109" s="4"/>
      <c r="B109" s="45"/>
      <c r="C109" s="45" t="str">
        <f t="shared" ref="C109:D112" si="74">IF(C67="","",C67)</f>
        <v>13.2</v>
      </c>
      <c r="D109" s="65" t="str">
        <f t="shared" si="74"/>
        <v>Ostatní služby</v>
      </c>
      <c r="E109" s="104">
        <f>IFERROR('Model výchozí (MV)'!E109*('MV Index'!I25/'MV Index'!$E25)*'Model výchozí (MV)'!$AP109,0)+IFERROR('Model opční 1 (ME)'!E109*('ME Index'!I25/'ME Index'!$E25)*'Model opční 1 (ME)'!$AP109,0)+IFERROR('Model opční 2 (MF)'!E109*('MF Index'!I25/'MF Index'!$E25)*'Model opční 2 (MF)'!$AP109,0)+Doplněk!E109*Doplněk!$AN109</f>
        <v>0</v>
      </c>
      <c r="F109" s="104">
        <f>IFERROR('Model výchozí (MV)'!F109*('MV Index'!J25/'MV Index'!$E25)*'Model výchozí (MV)'!$AP109,0)+IFERROR('Model opční 1 (ME)'!F109*('ME Index'!J25/'ME Index'!$E25)*'Model opční 1 (ME)'!$AP109,0)+IFERROR('Model opční 2 (MF)'!F109*('MF Index'!J25/'MF Index'!$E25)*'Model opční 2 (MF)'!$AP109,0)+Doplněk!F109*Doplněk!$AN109</f>
        <v>0</v>
      </c>
      <c r="G109" s="104">
        <f>IFERROR('Model výchozí (MV)'!G109*('MV Index'!K25/'MV Index'!$E25)*'Model výchozí (MV)'!$AP109,0)+IFERROR('Model opční 1 (ME)'!G109*('ME Index'!K25/'ME Index'!$E25)*'Model opční 1 (ME)'!$AP109,0)+IFERROR('Model opční 2 (MF)'!G109*('MF Index'!K25/'MF Index'!$E25)*'Model opční 2 (MF)'!$AP109,0)+Doplněk!G109*Doplněk!$AN109</f>
        <v>0</v>
      </c>
      <c r="H109" s="104">
        <f>IFERROR('Model výchozí (MV)'!H109*('MV Index'!L25/'MV Index'!$E25)*'Model výchozí (MV)'!$AP109,0)+IFERROR('Model opční 1 (ME)'!H109*('ME Index'!L25/'ME Index'!$E25)*'Model opční 1 (ME)'!$AP109,0)+IFERROR('Model opční 2 (MF)'!H109*('MF Index'!L25/'MF Index'!$E25)*'Model opční 2 (MF)'!$AP109,0)+Doplněk!H109*Doplněk!$AN109</f>
        <v>0</v>
      </c>
      <c r="I109" s="104">
        <f>IFERROR('Model výchozí (MV)'!I109*('MV Index'!M25/'MV Index'!$E25)*'Model výchozí (MV)'!$AP109,0)+IFERROR('Model opční 1 (ME)'!I109*('ME Index'!M25/'ME Index'!$E25)*'Model opční 1 (ME)'!$AP109,0)+IFERROR('Model opční 2 (MF)'!I109*('MF Index'!M25/'MF Index'!$E25)*'Model opční 2 (MF)'!$AP109,0)+Doplněk!I109*Doplněk!$AN109</f>
        <v>0</v>
      </c>
      <c r="J109" s="104">
        <f>IFERROR('Model výchozí (MV)'!J109*('MV Index'!N25/'MV Index'!$E25)*'Model výchozí (MV)'!$AP109,0)+IFERROR('Model opční 1 (ME)'!J109*('ME Index'!N25/'ME Index'!$E25)*'Model opční 1 (ME)'!$AP109,0)+IFERROR('Model opční 2 (MF)'!J109*('MF Index'!N25/'MF Index'!$E25)*'Model opční 2 (MF)'!$AP109,0)+Doplněk!J109*Doplněk!$AN109</f>
        <v>0</v>
      </c>
      <c r="K109" s="104">
        <f>IFERROR('Model výchozí (MV)'!K109*('MV Index'!O25/'MV Index'!$E25)*'Model výchozí (MV)'!$AP109,0)+IFERROR('Model opční 1 (ME)'!K109*('ME Index'!O25/'ME Index'!$E25)*'Model opční 1 (ME)'!$AP109,0)+IFERROR('Model opční 2 (MF)'!K109*('MF Index'!O25/'MF Index'!$E25)*'Model opční 2 (MF)'!$AP109,0)+Doplněk!K109*Doplněk!$AN109</f>
        <v>0</v>
      </c>
      <c r="L109" s="104">
        <f>IFERROR('Model výchozí (MV)'!L109*('MV Index'!P25/'MV Index'!$E25)*'Model výchozí (MV)'!$AP109,0)+IFERROR('Model opční 1 (ME)'!L109*('ME Index'!P25/'ME Index'!$E25)*'Model opční 1 (ME)'!$AP109,0)+IFERROR('Model opční 2 (MF)'!L109*('MF Index'!P25/'MF Index'!$E25)*'Model opční 2 (MF)'!$AP109,0)+Doplněk!L109*Doplněk!$AN109</f>
        <v>0</v>
      </c>
      <c r="M109" s="104">
        <f>IFERROR('Model výchozí (MV)'!M109*('MV Index'!Q25/'MV Index'!$E25)*'Model výchozí (MV)'!$AP109,0)+IFERROR('Model opční 1 (ME)'!M109*('ME Index'!Q25/'ME Index'!$E25)*'Model opční 1 (ME)'!$AP109,0)+IFERROR('Model opční 2 (MF)'!M109*('MF Index'!Q25/'MF Index'!$E25)*'Model opční 2 (MF)'!$AP109,0)+Doplněk!M109*Doplněk!$AN109</f>
        <v>0</v>
      </c>
      <c r="N109" s="104">
        <f>IFERROR('Model výchozí (MV)'!N109*('MV Index'!R25/'MV Index'!$E25)*'Model výchozí (MV)'!$AP109,0)+IFERROR('Model opční 1 (ME)'!N109*('ME Index'!R25/'ME Index'!$E25)*'Model opční 1 (ME)'!$AP109,0)+IFERROR('Model opční 2 (MF)'!N109*('MF Index'!R25/'MF Index'!$E25)*'Model opční 2 (MF)'!$AP109,0)+Doplněk!N109*Doplněk!$AN109</f>
        <v>0</v>
      </c>
      <c r="O109" s="104">
        <f>IFERROR('Model výchozí (MV)'!O109*('MV Index'!S25/'MV Index'!$E25)*'Model výchozí (MV)'!$AP109,0)+IFERROR('Model opční 1 (ME)'!O109*('ME Index'!S25/'ME Index'!$E25)*'Model opční 1 (ME)'!$AP109,0)+IFERROR('Model opční 2 (MF)'!O109*('MF Index'!S25/'MF Index'!$E25)*'Model opční 2 (MF)'!$AP109,0)+Doplněk!O109*Doplněk!$AN109</f>
        <v>0</v>
      </c>
      <c r="P109" s="104">
        <f>IFERROR('Model výchozí (MV)'!P109*('MV Index'!T25/'MV Index'!$E25)*'Model výchozí (MV)'!$AP109,0)+IFERROR('Model opční 1 (ME)'!P109*('ME Index'!T25/'ME Index'!$E25)*'Model opční 1 (ME)'!$AP109,0)+IFERROR('Model opční 2 (MF)'!P109*('MF Index'!T25/'MF Index'!$E25)*'Model opční 2 (MF)'!$AP109,0)+Doplněk!P109*Doplněk!$AN109</f>
        <v>0</v>
      </c>
      <c r="Q109" s="104">
        <f>IFERROR('Model výchozí (MV)'!Q109*('MV Index'!U25/'MV Index'!$E25)*'Model výchozí (MV)'!$AP109,0)+IFERROR('Model opční 1 (ME)'!Q109*('ME Index'!U25/'ME Index'!$E25)*'Model opční 1 (ME)'!$AP109,0)+IFERROR('Model opční 2 (MF)'!Q109*('MF Index'!U25/'MF Index'!$E25)*'Model opční 2 (MF)'!$AP109,0)+Doplněk!Q109*Doplněk!$AN109</f>
        <v>0</v>
      </c>
      <c r="R109" s="104">
        <f>IFERROR('Model výchozí (MV)'!R109*('MV Index'!V25/'MV Index'!$E25)*'Model výchozí (MV)'!$AP109,0)+IFERROR('Model opční 1 (ME)'!R109*('ME Index'!V25/'ME Index'!$E25)*'Model opční 1 (ME)'!$AP109,0)+IFERROR('Model opční 2 (MF)'!R109*('MF Index'!V25/'MF Index'!$E25)*'Model opční 2 (MF)'!$AP109,0)+Doplněk!R109*Doplněk!$AN109</f>
        <v>0</v>
      </c>
      <c r="S109" s="104">
        <f>IFERROR('Model výchozí (MV)'!S109*('MV Index'!W25/'MV Index'!$E25)*'Model výchozí (MV)'!$AP109,0)+IFERROR('Model opční 1 (ME)'!S109*('ME Index'!W25/'ME Index'!$E25)*'Model opční 1 (ME)'!$AP109,0)+IFERROR('Model opční 2 (MF)'!S109*('MF Index'!W25/'MF Index'!$E25)*'Model opční 2 (MF)'!$AP109,0)+Doplněk!S109*Doplněk!$AN109</f>
        <v>0</v>
      </c>
      <c r="T109" s="104">
        <f>IFERROR('Model výchozí (MV)'!T109*('MV Index'!X25/'MV Index'!$E25)*'Model výchozí (MV)'!$AP109,0)+IFERROR('Model opční 1 (ME)'!T109*('ME Index'!X25/'ME Index'!$E25)*'Model opční 1 (ME)'!$AP109,0)+IFERROR('Model opční 2 (MF)'!T109*('MF Index'!X25/'MF Index'!$E25)*'Model opční 2 (MF)'!$AP109,0)+Doplněk!T109*Doplněk!$AN109</f>
        <v>0</v>
      </c>
      <c r="U109" s="104">
        <f>IFERROR('Model výchozí (MV)'!U109*('MV Index'!Y25/'MV Index'!$E25)*'Model výchozí (MV)'!$AP109,0)+IFERROR('Model opční 1 (ME)'!U109*('ME Index'!Y25/'ME Index'!$E25)*'Model opční 1 (ME)'!$AP109,0)+IFERROR('Model opční 2 (MF)'!U109*('MF Index'!Y25/'MF Index'!$E25)*'Model opční 2 (MF)'!$AP109,0)+Doplněk!U109*Doplněk!$AN109</f>
        <v>0</v>
      </c>
      <c r="V109" s="104">
        <f>IFERROR('Model výchozí (MV)'!V109*('MV Index'!Z25/'MV Index'!$E25)*'Model výchozí (MV)'!$AP109,0)+IFERROR('Model opční 1 (ME)'!V109*('ME Index'!Z25/'ME Index'!$E25)*'Model opční 1 (ME)'!$AP109,0)+IFERROR('Model opční 2 (MF)'!V109*('MF Index'!Z25/'MF Index'!$E25)*'Model opční 2 (MF)'!$AP109,0)+Doplněk!V109*Doplněk!$AN109</f>
        <v>0</v>
      </c>
      <c r="W109" s="104">
        <f>IFERROR('Model výchozí (MV)'!W109*('MV Index'!AA25/'MV Index'!$E25)*'Model výchozí (MV)'!$AP109,0)+IFERROR('Model opční 1 (ME)'!W109*('ME Index'!AA25/'ME Index'!$E25)*'Model opční 1 (ME)'!$AP109,0)+IFERROR('Model opční 2 (MF)'!W109*('MF Index'!AA25/'MF Index'!$E25)*'Model opční 2 (MF)'!$AP109,0)+Doplněk!W109*Doplněk!$AN109</f>
        <v>0</v>
      </c>
      <c r="X109" s="104">
        <f>IFERROR('Model výchozí (MV)'!X109*('MV Index'!AB25/'MV Index'!$E25)*'Model výchozí (MV)'!$AP109,0)+IFERROR('Model opční 1 (ME)'!X109*('ME Index'!AB25/'ME Index'!$E25)*'Model opční 1 (ME)'!$AP109,0)+IFERROR('Model opční 2 (MF)'!X109*('MF Index'!AB25/'MF Index'!$E25)*'Model opční 2 (MF)'!$AP109,0)+Doplněk!X109*Doplněk!$AN109</f>
        <v>0</v>
      </c>
      <c r="Y109" s="104">
        <f>IFERROR('Model výchozí (MV)'!Y109*('MV Index'!AC25/'MV Index'!$E25)*'Model výchozí (MV)'!$AP109,0)+IFERROR('Model opční 1 (ME)'!Y109*('ME Index'!AC25/'ME Index'!$E25)*'Model opční 1 (ME)'!$AP109,0)+IFERROR('Model opční 2 (MF)'!Y109*('MF Index'!AC25/'MF Index'!$E25)*'Model opční 2 (MF)'!$AP109,0)+Doplněk!Y109*Doplněk!$AN109</f>
        <v>0</v>
      </c>
      <c r="Z109" s="104">
        <f>IFERROR('Model výchozí (MV)'!Z109*('MV Index'!AD25/'MV Index'!$E25)*'Model výchozí (MV)'!$AP109,0)+IFERROR('Model opční 1 (ME)'!Z109*('ME Index'!AD25/'ME Index'!$E25)*'Model opční 1 (ME)'!$AP109,0)+IFERROR('Model opční 2 (MF)'!Z109*('MF Index'!AD25/'MF Index'!$E25)*'Model opční 2 (MF)'!$AP109,0)+Doplněk!Z109*Doplněk!$AN109</f>
        <v>0</v>
      </c>
      <c r="AA109" s="104">
        <f>IFERROR('Model výchozí (MV)'!AA109*('MV Index'!AE25/'MV Index'!$E25)*'Model výchozí (MV)'!$AP109,0)+IFERROR('Model opční 1 (ME)'!AA109*('ME Index'!AE25/'ME Index'!$E25)*'Model opční 1 (ME)'!$AP109,0)+IFERROR('Model opční 2 (MF)'!AA109*('MF Index'!AE25/'MF Index'!$E25)*'Model opční 2 (MF)'!$AP109,0)+Doplněk!AA109*Doplněk!$AN109</f>
        <v>0</v>
      </c>
      <c r="AB109" s="104">
        <f>IFERROR('Model výchozí (MV)'!AB109*('MV Index'!AF25/'MV Index'!$E25)*'Model výchozí (MV)'!$AP109,0)+IFERROR('Model opční 1 (ME)'!AB109*('ME Index'!AF25/'ME Index'!$E25)*'Model opční 1 (ME)'!$AP109,0)+IFERROR('Model opční 2 (MF)'!AB109*('MF Index'!AF25/'MF Index'!$E25)*'Model opční 2 (MF)'!$AP109,0)+Doplněk!AB109*Doplněk!$AN109</f>
        <v>0</v>
      </c>
      <c r="AC109" s="104">
        <f>IFERROR('Model výchozí (MV)'!AC109*('MV Index'!AG25/'MV Index'!$E25)*'Model výchozí (MV)'!$AP109,0)+IFERROR('Model opční 1 (ME)'!AC109*('ME Index'!AG25/'ME Index'!$E25)*'Model opční 1 (ME)'!$AP109,0)+IFERROR('Model opční 2 (MF)'!AC109*('MF Index'!AG25/'MF Index'!$E25)*'Model opční 2 (MF)'!$AP109,0)+Doplněk!AC109*Doplněk!$AN109</f>
        <v>0</v>
      </c>
      <c r="AD109" s="104">
        <f>IFERROR('Model výchozí (MV)'!AD109*('MV Index'!AH25/'MV Index'!$E25)*'Model výchozí (MV)'!$AP109,0)+IFERROR('Model opční 1 (ME)'!AD109*('ME Index'!AH25/'ME Index'!$E25)*'Model opční 1 (ME)'!$AP109,0)+IFERROR('Model opční 2 (MF)'!AD109*('MF Index'!AH25/'MF Index'!$E25)*'Model opční 2 (MF)'!$AP109,0)+Doplněk!AD109*Doplněk!$AN109</f>
        <v>0</v>
      </c>
      <c r="AE109" s="104">
        <f>IFERROR('Model výchozí (MV)'!AE109*('MV Index'!AI25/'MV Index'!$E25)*'Model výchozí (MV)'!$AP109,0)+IFERROR('Model opční 1 (ME)'!AE109*('ME Index'!AI25/'ME Index'!$E25)*'Model opční 1 (ME)'!$AP109,0)+IFERROR('Model opční 2 (MF)'!AE109*('MF Index'!AI25/'MF Index'!$E25)*'Model opční 2 (MF)'!$AP109,0)+Doplněk!AE109*Doplněk!$AN109</f>
        <v>0</v>
      </c>
      <c r="AF109" s="104">
        <f>IFERROR('Model výchozí (MV)'!AF109*('MV Index'!AJ25/'MV Index'!$E25)*'Model výchozí (MV)'!$AP109,0)+IFERROR('Model opční 1 (ME)'!AF109*('ME Index'!AJ25/'ME Index'!$E25)*'Model opční 1 (ME)'!$AP109,0)+IFERROR('Model opční 2 (MF)'!AF109*('MF Index'!AJ25/'MF Index'!$E25)*'Model opční 2 (MF)'!$AP109,0)+Doplněk!AF109*Doplněk!$AN109</f>
        <v>0</v>
      </c>
      <c r="AG109" s="104">
        <f>IFERROR('Model výchozí (MV)'!AG109*('MV Index'!AK25/'MV Index'!$E25)*'Model výchozí (MV)'!$AP109,0)+IFERROR('Model opční 1 (ME)'!AG109*('ME Index'!AK25/'ME Index'!$E25)*'Model opční 1 (ME)'!$AP109,0)+IFERROR('Model opční 2 (MF)'!AG109*('MF Index'!AK25/'MF Index'!$E25)*'Model opční 2 (MF)'!$AP109,0)+Doplněk!AG109*Doplněk!$AN109</f>
        <v>0</v>
      </c>
      <c r="AH109" s="104">
        <f>IFERROR('Model výchozí (MV)'!AH109*('MV Index'!AL25/'MV Index'!$E25)*'Model výchozí (MV)'!$AP109,0)+IFERROR('Model opční 1 (ME)'!AH109*('ME Index'!AL25/'ME Index'!$E25)*'Model opční 1 (ME)'!$AP109,0)+IFERROR('Model opční 2 (MF)'!AH109*('MF Index'!AL25/'MF Index'!$E25)*'Model opční 2 (MF)'!$AP109,0)+Doplněk!AH109*Doplněk!$AN109</f>
        <v>0</v>
      </c>
      <c r="AI109" s="104">
        <f>IFERROR('Model výchozí (MV)'!AI109*('MV Index'!AM25/'MV Index'!$E25)*'Model výchozí (MV)'!$AP109,0)+IFERROR('Model opční 1 (ME)'!AI109*('ME Index'!AM25/'ME Index'!$E25)*'Model opční 1 (ME)'!$AP109,0)+IFERROR('Model opční 2 (MF)'!AI109*('MF Index'!AM25/'MF Index'!$E25)*'Model opční 2 (MF)'!$AP109,0)+Doplněk!AI109*Doplněk!$AN109</f>
        <v>0</v>
      </c>
      <c r="AJ109" s="104">
        <f>IFERROR('Model výchozí (MV)'!AJ109*('MV Index'!AN25/'MV Index'!$E25)*'Model výchozí (MV)'!$AP109,0)+IFERROR('Model opční 1 (ME)'!AJ109*('ME Index'!AN25/'ME Index'!$E25)*'Model opční 1 (ME)'!$AP109,0)+IFERROR('Model opční 2 (MF)'!AJ109*('MF Index'!AN25/'MF Index'!$E25)*'Model opční 2 (MF)'!$AP109,0)+Doplněk!AJ109*Doplněk!$AN109</f>
        <v>0</v>
      </c>
      <c r="AK109" s="104">
        <f>IFERROR('Model výchozí (MV)'!AK109*('MV Index'!AO25/'MV Index'!$E25)*'Model výchozí (MV)'!$AP109,0)+IFERROR('Model opční 1 (ME)'!AK109*('ME Index'!AO25/'ME Index'!$E25)*'Model opční 1 (ME)'!$AP109,0)+IFERROR('Model opční 2 (MF)'!AK109*('MF Index'!AO25/'MF Index'!$E25)*'Model opční 2 (MF)'!$AP109,0)+Doplněk!AK109*Doplněk!$AN109</f>
        <v>0</v>
      </c>
      <c r="AL109" s="24">
        <f t="shared" si="73"/>
        <v>0</v>
      </c>
      <c r="AM109" s="149">
        <f t="shared" si="72"/>
        <v>0</v>
      </c>
    </row>
    <row r="110" spans="1:39" x14ac:dyDescent="0.3">
      <c r="A110" s="4">
        <f t="shared" ref="A110:B113" si="75">IF(A68="","",A68)</f>
        <v>14</v>
      </c>
      <c r="B110" s="45" t="str">
        <f t="shared" si="75"/>
        <v>Provozní režie</v>
      </c>
      <c r="C110" s="45" t="str">
        <f t="shared" si="74"/>
        <v/>
      </c>
      <c r="D110" s="65" t="str">
        <f t="shared" si="74"/>
        <v/>
      </c>
      <c r="E110" s="104">
        <f>IFERROR('Model výchozí (MV)'!E110*('MV Index'!I26/'MV Index'!$E26)*'Model výchozí (MV)'!$AP110,0)+IFERROR('Model opční 1 (ME)'!E110*('ME Index'!I26/'ME Index'!$E26)*'Model opční 1 (ME)'!$AP110,0)+IFERROR('Model opční 2 (MF)'!E110*('MF Index'!I26/'MF Index'!$E26)*'Model opční 2 (MF)'!$AP110,0)+Doplněk!E110*Doplněk!$AN110</f>
        <v>0</v>
      </c>
      <c r="F110" s="104">
        <f>IFERROR('Model výchozí (MV)'!F110*('MV Index'!J26/'MV Index'!$E26)*'Model výchozí (MV)'!$AP110,0)+IFERROR('Model opční 1 (ME)'!F110*('ME Index'!J26/'ME Index'!$E26)*'Model opční 1 (ME)'!$AP110,0)+IFERROR('Model opční 2 (MF)'!F110*('MF Index'!J26/'MF Index'!$E26)*'Model opční 2 (MF)'!$AP110,0)+Doplněk!F110*Doplněk!$AN110</f>
        <v>0</v>
      </c>
      <c r="G110" s="104">
        <f>IFERROR('Model výchozí (MV)'!G110*('MV Index'!K26/'MV Index'!$E26)*'Model výchozí (MV)'!$AP110,0)+IFERROR('Model opční 1 (ME)'!G110*('ME Index'!K26/'ME Index'!$E26)*'Model opční 1 (ME)'!$AP110,0)+IFERROR('Model opční 2 (MF)'!G110*('MF Index'!K26/'MF Index'!$E26)*'Model opční 2 (MF)'!$AP110,0)+Doplněk!G110*Doplněk!$AN110</f>
        <v>0</v>
      </c>
      <c r="H110" s="104">
        <f>IFERROR('Model výchozí (MV)'!H110*('MV Index'!L26/'MV Index'!$E26)*'Model výchozí (MV)'!$AP110,0)+IFERROR('Model opční 1 (ME)'!H110*('ME Index'!L26/'ME Index'!$E26)*'Model opční 1 (ME)'!$AP110,0)+IFERROR('Model opční 2 (MF)'!H110*('MF Index'!L26/'MF Index'!$E26)*'Model opční 2 (MF)'!$AP110,0)+Doplněk!H110*Doplněk!$AN110</f>
        <v>0</v>
      </c>
      <c r="I110" s="104">
        <f>IFERROR('Model výchozí (MV)'!I110*('MV Index'!M26/'MV Index'!$E26)*'Model výchozí (MV)'!$AP110,0)+IFERROR('Model opční 1 (ME)'!I110*('ME Index'!M26/'ME Index'!$E26)*'Model opční 1 (ME)'!$AP110,0)+IFERROR('Model opční 2 (MF)'!I110*('MF Index'!M26/'MF Index'!$E26)*'Model opční 2 (MF)'!$AP110,0)+Doplněk!I110*Doplněk!$AN110</f>
        <v>0</v>
      </c>
      <c r="J110" s="104">
        <f>IFERROR('Model výchozí (MV)'!J110*('MV Index'!N26/'MV Index'!$E26)*'Model výchozí (MV)'!$AP110,0)+IFERROR('Model opční 1 (ME)'!J110*('ME Index'!N26/'ME Index'!$E26)*'Model opční 1 (ME)'!$AP110,0)+IFERROR('Model opční 2 (MF)'!J110*('MF Index'!N26/'MF Index'!$E26)*'Model opční 2 (MF)'!$AP110,0)+Doplněk!J110*Doplněk!$AN110</f>
        <v>0</v>
      </c>
      <c r="K110" s="104">
        <f>IFERROR('Model výchozí (MV)'!K110*('MV Index'!O26/'MV Index'!$E26)*'Model výchozí (MV)'!$AP110,0)+IFERROR('Model opční 1 (ME)'!K110*('ME Index'!O26/'ME Index'!$E26)*'Model opční 1 (ME)'!$AP110,0)+IFERROR('Model opční 2 (MF)'!K110*('MF Index'!O26/'MF Index'!$E26)*'Model opční 2 (MF)'!$AP110,0)+Doplněk!K110*Doplněk!$AN110</f>
        <v>0</v>
      </c>
      <c r="L110" s="104">
        <f>IFERROR('Model výchozí (MV)'!L110*('MV Index'!P26/'MV Index'!$E26)*'Model výchozí (MV)'!$AP110,0)+IFERROR('Model opční 1 (ME)'!L110*('ME Index'!P26/'ME Index'!$E26)*'Model opční 1 (ME)'!$AP110,0)+IFERROR('Model opční 2 (MF)'!L110*('MF Index'!P26/'MF Index'!$E26)*'Model opční 2 (MF)'!$AP110,0)+Doplněk!L110*Doplněk!$AN110</f>
        <v>0</v>
      </c>
      <c r="M110" s="104">
        <f>IFERROR('Model výchozí (MV)'!M110*('MV Index'!Q26/'MV Index'!$E26)*'Model výchozí (MV)'!$AP110,0)+IFERROR('Model opční 1 (ME)'!M110*('ME Index'!Q26/'ME Index'!$E26)*'Model opční 1 (ME)'!$AP110,0)+IFERROR('Model opční 2 (MF)'!M110*('MF Index'!Q26/'MF Index'!$E26)*'Model opční 2 (MF)'!$AP110,0)+Doplněk!M110*Doplněk!$AN110</f>
        <v>0</v>
      </c>
      <c r="N110" s="104">
        <f>IFERROR('Model výchozí (MV)'!N110*('MV Index'!R26/'MV Index'!$E26)*'Model výchozí (MV)'!$AP110,0)+IFERROR('Model opční 1 (ME)'!N110*('ME Index'!R26/'ME Index'!$E26)*'Model opční 1 (ME)'!$AP110,0)+IFERROR('Model opční 2 (MF)'!N110*('MF Index'!R26/'MF Index'!$E26)*'Model opční 2 (MF)'!$AP110,0)+Doplněk!N110*Doplněk!$AN110</f>
        <v>0</v>
      </c>
      <c r="O110" s="104">
        <f>IFERROR('Model výchozí (MV)'!O110*('MV Index'!S26/'MV Index'!$E26)*'Model výchozí (MV)'!$AP110,0)+IFERROR('Model opční 1 (ME)'!O110*('ME Index'!S26/'ME Index'!$E26)*'Model opční 1 (ME)'!$AP110,0)+IFERROR('Model opční 2 (MF)'!O110*('MF Index'!S26/'MF Index'!$E26)*'Model opční 2 (MF)'!$AP110,0)+Doplněk!O110*Doplněk!$AN110</f>
        <v>0</v>
      </c>
      <c r="P110" s="104">
        <f>IFERROR('Model výchozí (MV)'!P110*('MV Index'!T26/'MV Index'!$E26)*'Model výchozí (MV)'!$AP110,0)+IFERROR('Model opční 1 (ME)'!P110*('ME Index'!T26/'ME Index'!$E26)*'Model opční 1 (ME)'!$AP110,0)+IFERROR('Model opční 2 (MF)'!P110*('MF Index'!T26/'MF Index'!$E26)*'Model opční 2 (MF)'!$AP110,0)+Doplněk!P110*Doplněk!$AN110</f>
        <v>0</v>
      </c>
      <c r="Q110" s="104">
        <f>IFERROR('Model výchozí (MV)'!Q110*('MV Index'!U26/'MV Index'!$E26)*'Model výchozí (MV)'!$AP110,0)+IFERROR('Model opční 1 (ME)'!Q110*('ME Index'!U26/'ME Index'!$E26)*'Model opční 1 (ME)'!$AP110,0)+IFERROR('Model opční 2 (MF)'!Q110*('MF Index'!U26/'MF Index'!$E26)*'Model opční 2 (MF)'!$AP110,0)+Doplněk!Q110*Doplněk!$AN110</f>
        <v>0</v>
      </c>
      <c r="R110" s="104">
        <f>IFERROR('Model výchozí (MV)'!R110*('MV Index'!V26/'MV Index'!$E26)*'Model výchozí (MV)'!$AP110,0)+IFERROR('Model opční 1 (ME)'!R110*('ME Index'!V26/'ME Index'!$E26)*'Model opční 1 (ME)'!$AP110,0)+IFERROR('Model opční 2 (MF)'!R110*('MF Index'!V26/'MF Index'!$E26)*'Model opční 2 (MF)'!$AP110,0)+Doplněk!R110*Doplněk!$AN110</f>
        <v>0</v>
      </c>
      <c r="S110" s="104">
        <f>IFERROR('Model výchozí (MV)'!S110*('MV Index'!W26/'MV Index'!$E26)*'Model výchozí (MV)'!$AP110,0)+IFERROR('Model opční 1 (ME)'!S110*('ME Index'!W26/'ME Index'!$E26)*'Model opční 1 (ME)'!$AP110,0)+IFERROR('Model opční 2 (MF)'!S110*('MF Index'!W26/'MF Index'!$E26)*'Model opční 2 (MF)'!$AP110,0)+Doplněk!S110*Doplněk!$AN110</f>
        <v>0</v>
      </c>
      <c r="T110" s="104">
        <f>IFERROR('Model výchozí (MV)'!T110*('MV Index'!X26/'MV Index'!$E26)*'Model výchozí (MV)'!$AP110,0)+IFERROR('Model opční 1 (ME)'!T110*('ME Index'!X26/'ME Index'!$E26)*'Model opční 1 (ME)'!$AP110,0)+IFERROR('Model opční 2 (MF)'!T110*('MF Index'!X26/'MF Index'!$E26)*'Model opční 2 (MF)'!$AP110,0)+Doplněk!T110*Doplněk!$AN110</f>
        <v>0</v>
      </c>
      <c r="U110" s="104">
        <f>IFERROR('Model výchozí (MV)'!U110*('MV Index'!Y26/'MV Index'!$E26)*'Model výchozí (MV)'!$AP110,0)+IFERROR('Model opční 1 (ME)'!U110*('ME Index'!Y26/'ME Index'!$E26)*'Model opční 1 (ME)'!$AP110,0)+IFERROR('Model opční 2 (MF)'!U110*('MF Index'!Y26/'MF Index'!$E26)*'Model opční 2 (MF)'!$AP110,0)+Doplněk!U110*Doplněk!$AN110</f>
        <v>0</v>
      </c>
      <c r="V110" s="104">
        <f>IFERROR('Model výchozí (MV)'!V110*('MV Index'!Z26/'MV Index'!$E26)*'Model výchozí (MV)'!$AP110,0)+IFERROR('Model opční 1 (ME)'!V110*('ME Index'!Z26/'ME Index'!$E26)*'Model opční 1 (ME)'!$AP110,0)+IFERROR('Model opční 2 (MF)'!V110*('MF Index'!Z26/'MF Index'!$E26)*'Model opční 2 (MF)'!$AP110,0)+Doplněk!V110*Doplněk!$AN110</f>
        <v>0</v>
      </c>
      <c r="W110" s="104">
        <f>IFERROR('Model výchozí (MV)'!W110*('MV Index'!AA26/'MV Index'!$E26)*'Model výchozí (MV)'!$AP110,0)+IFERROR('Model opční 1 (ME)'!W110*('ME Index'!AA26/'ME Index'!$E26)*'Model opční 1 (ME)'!$AP110,0)+IFERROR('Model opční 2 (MF)'!W110*('MF Index'!AA26/'MF Index'!$E26)*'Model opční 2 (MF)'!$AP110,0)+Doplněk!W110*Doplněk!$AN110</f>
        <v>0</v>
      </c>
      <c r="X110" s="104">
        <f>IFERROR('Model výchozí (MV)'!X110*('MV Index'!AB26/'MV Index'!$E26)*'Model výchozí (MV)'!$AP110,0)+IFERROR('Model opční 1 (ME)'!X110*('ME Index'!AB26/'ME Index'!$E26)*'Model opční 1 (ME)'!$AP110,0)+IFERROR('Model opční 2 (MF)'!X110*('MF Index'!AB26/'MF Index'!$E26)*'Model opční 2 (MF)'!$AP110,0)+Doplněk!X110*Doplněk!$AN110</f>
        <v>0</v>
      </c>
      <c r="Y110" s="104">
        <f>IFERROR('Model výchozí (MV)'!Y110*('MV Index'!AC26/'MV Index'!$E26)*'Model výchozí (MV)'!$AP110,0)+IFERROR('Model opční 1 (ME)'!Y110*('ME Index'!AC26/'ME Index'!$E26)*'Model opční 1 (ME)'!$AP110,0)+IFERROR('Model opční 2 (MF)'!Y110*('MF Index'!AC26/'MF Index'!$E26)*'Model opční 2 (MF)'!$AP110,0)+Doplněk!Y110*Doplněk!$AN110</f>
        <v>0</v>
      </c>
      <c r="Z110" s="104">
        <f>IFERROR('Model výchozí (MV)'!Z110*('MV Index'!AD26/'MV Index'!$E26)*'Model výchozí (MV)'!$AP110,0)+IFERROR('Model opční 1 (ME)'!Z110*('ME Index'!AD26/'ME Index'!$E26)*'Model opční 1 (ME)'!$AP110,0)+IFERROR('Model opční 2 (MF)'!Z110*('MF Index'!AD26/'MF Index'!$E26)*'Model opční 2 (MF)'!$AP110,0)+Doplněk!Z110*Doplněk!$AN110</f>
        <v>0</v>
      </c>
      <c r="AA110" s="104">
        <f>IFERROR('Model výchozí (MV)'!AA110*('MV Index'!AE26/'MV Index'!$E26)*'Model výchozí (MV)'!$AP110,0)+IFERROR('Model opční 1 (ME)'!AA110*('ME Index'!AE26/'ME Index'!$E26)*'Model opční 1 (ME)'!$AP110,0)+IFERROR('Model opční 2 (MF)'!AA110*('MF Index'!AE26/'MF Index'!$E26)*'Model opční 2 (MF)'!$AP110,0)+Doplněk!AA110*Doplněk!$AN110</f>
        <v>0</v>
      </c>
      <c r="AB110" s="104">
        <f>IFERROR('Model výchozí (MV)'!AB110*('MV Index'!AF26/'MV Index'!$E26)*'Model výchozí (MV)'!$AP110,0)+IFERROR('Model opční 1 (ME)'!AB110*('ME Index'!AF26/'ME Index'!$E26)*'Model opční 1 (ME)'!$AP110,0)+IFERROR('Model opční 2 (MF)'!AB110*('MF Index'!AF26/'MF Index'!$E26)*'Model opční 2 (MF)'!$AP110,0)+Doplněk!AB110*Doplněk!$AN110</f>
        <v>0</v>
      </c>
      <c r="AC110" s="104">
        <f>IFERROR('Model výchozí (MV)'!AC110*('MV Index'!AG26/'MV Index'!$E26)*'Model výchozí (MV)'!$AP110,0)+IFERROR('Model opční 1 (ME)'!AC110*('ME Index'!AG26/'ME Index'!$E26)*'Model opční 1 (ME)'!$AP110,0)+IFERROR('Model opční 2 (MF)'!AC110*('MF Index'!AG26/'MF Index'!$E26)*'Model opční 2 (MF)'!$AP110,0)+Doplněk!AC110*Doplněk!$AN110</f>
        <v>0</v>
      </c>
      <c r="AD110" s="104">
        <f>IFERROR('Model výchozí (MV)'!AD110*('MV Index'!AH26/'MV Index'!$E26)*'Model výchozí (MV)'!$AP110,0)+IFERROR('Model opční 1 (ME)'!AD110*('ME Index'!AH26/'ME Index'!$E26)*'Model opční 1 (ME)'!$AP110,0)+IFERROR('Model opční 2 (MF)'!AD110*('MF Index'!AH26/'MF Index'!$E26)*'Model opční 2 (MF)'!$AP110,0)+Doplněk!AD110*Doplněk!$AN110</f>
        <v>0</v>
      </c>
      <c r="AE110" s="104">
        <f>IFERROR('Model výchozí (MV)'!AE110*('MV Index'!AI26/'MV Index'!$E26)*'Model výchozí (MV)'!$AP110,0)+IFERROR('Model opční 1 (ME)'!AE110*('ME Index'!AI26/'ME Index'!$E26)*'Model opční 1 (ME)'!$AP110,0)+IFERROR('Model opční 2 (MF)'!AE110*('MF Index'!AI26/'MF Index'!$E26)*'Model opční 2 (MF)'!$AP110,0)+Doplněk!AE110*Doplněk!$AN110</f>
        <v>0</v>
      </c>
      <c r="AF110" s="104">
        <f>IFERROR('Model výchozí (MV)'!AF110*('MV Index'!AJ26/'MV Index'!$E26)*'Model výchozí (MV)'!$AP110,0)+IFERROR('Model opční 1 (ME)'!AF110*('ME Index'!AJ26/'ME Index'!$E26)*'Model opční 1 (ME)'!$AP110,0)+IFERROR('Model opční 2 (MF)'!AF110*('MF Index'!AJ26/'MF Index'!$E26)*'Model opční 2 (MF)'!$AP110,0)+Doplněk!AF110*Doplněk!$AN110</f>
        <v>0</v>
      </c>
      <c r="AG110" s="104">
        <f>IFERROR('Model výchozí (MV)'!AG110*('MV Index'!AK26/'MV Index'!$E26)*'Model výchozí (MV)'!$AP110,0)+IFERROR('Model opční 1 (ME)'!AG110*('ME Index'!AK26/'ME Index'!$E26)*'Model opční 1 (ME)'!$AP110,0)+IFERROR('Model opční 2 (MF)'!AG110*('MF Index'!AK26/'MF Index'!$E26)*'Model opční 2 (MF)'!$AP110,0)+Doplněk!AG110*Doplněk!$AN110</f>
        <v>0</v>
      </c>
      <c r="AH110" s="104">
        <f>IFERROR('Model výchozí (MV)'!AH110*('MV Index'!AL26/'MV Index'!$E26)*'Model výchozí (MV)'!$AP110,0)+IFERROR('Model opční 1 (ME)'!AH110*('ME Index'!AL26/'ME Index'!$E26)*'Model opční 1 (ME)'!$AP110,0)+IFERROR('Model opční 2 (MF)'!AH110*('MF Index'!AL26/'MF Index'!$E26)*'Model opční 2 (MF)'!$AP110,0)+Doplněk!AH110*Doplněk!$AN110</f>
        <v>0</v>
      </c>
      <c r="AI110" s="104">
        <f>IFERROR('Model výchozí (MV)'!AI110*('MV Index'!AM26/'MV Index'!$E26)*'Model výchozí (MV)'!$AP110,0)+IFERROR('Model opční 1 (ME)'!AI110*('ME Index'!AM26/'ME Index'!$E26)*'Model opční 1 (ME)'!$AP110,0)+IFERROR('Model opční 2 (MF)'!AI110*('MF Index'!AM26/'MF Index'!$E26)*'Model opční 2 (MF)'!$AP110,0)+Doplněk!AI110*Doplněk!$AN110</f>
        <v>0</v>
      </c>
      <c r="AJ110" s="104">
        <f>IFERROR('Model výchozí (MV)'!AJ110*('MV Index'!AN26/'MV Index'!$E26)*'Model výchozí (MV)'!$AP110,0)+IFERROR('Model opční 1 (ME)'!AJ110*('ME Index'!AN26/'ME Index'!$E26)*'Model opční 1 (ME)'!$AP110,0)+IFERROR('Model opční 2 (MF)'!AJ110*('MF Index'!AN26/'MF Index'!$E26)*'Model opční 2 (MF)'!$AP110,0)+Doplněk!AJ110*Doplněk!$AN110</f>
        <v>0</v>
      </c>
      <c r="AK110" s="104">
        <f>IFERROR('Model výchozí (MV)'!AK110*('MV Index'!AO26/'MV Index'!$E26)*'Model výchozí (MV)'!$AP110,0)+IFERROR('Model opční 1 (ME)'!AK110*('ME Index'!AO26/'ME Index'!$E26)*'Model opční 1 (ME)'!$AP110,0)+IFERROR('Model opční 2 (MF)'!AK110*('MF Index'!AO26/'MF Index'!$E26)*'Model opční 2 (MF)'!$AP110,0)+Doplněk!AK110*Doplněk!$AN110</f>
        <v>0</v>
      </c>
      <c r="AL110" s="24">
        <f t="shared" si="73"/>
        <v>0</v>
      </c>
      <c r="AM110" s="149">
        <f t="shared" si="72"/>
        <v>0</v>
      </c>
    </row>
    <row r="111" spans="1:39" x14ac:dyDescent="0.3">
      <c r="A111" s="4">
        <f t="shared" si="75"/>
        <v>15</v>
      </c>
      <c r="B111" s="45" t="str">
        <f t="shared" si="75"/>
        <v>Správní režie</v>
      </c>
      <c r="C111" s="45" t="str">
        <f t="shared" si="74"/>
        <v/>
      </c>
      <c r="D111" s="65" t="str">
        <f t="shared" si="74"/>
        <v/>
      </c>
      <c r="E111" s="104">
        <f>IFERROR('Model výchozí (MV)'!E111*('MV Index'!I27/'MV Index'!$E27)*'Model výchozí (MV)'!$AP111,0)+IFERROR('Model opční 1 (ME)'!E111*('ME Index'!I27/'ME Index'!$E27)*'Model opční 1 (ME)'!$AP111,0)+IFERROR('Model opční 2 (MF)'!E111*('MF Index'!I27/'MF Index'!$E27)*'Model opční 2 (MF)'!$AP111,0)+Doplněk!E111*Doplněk!$AN111</f>
        <v>0</v>
      </c>
      <c r="F111" s="104">
        <f>IFERROR('Model výchozí (MV)'!F111*('MV Index'!J27/'MV Index'!$E27)*'Model výchozí (MV)'!$AP111,0)+IFERROR('Model opční 1 (ME)'!F111*('ME Index'!J27/'ME Index'!$E27)*'Model opční 1 (ME)'!$AP111,0)+IFERROR('Model opční 2 (MF)'!F111*('MF Index'!J27/'MF Index'!$E27)*'Model opční 2 (MF)'!$AP111,0)+Doplněk!F111*Doplněk!$AN111</f>
        <v>0</v>
      </c>
      <c r="G111" s="104">
        <f>IFERROR('Model výchozí (MV)'!G111*('MV Index'!K27/'MV Index'!$E27)*'Model výchozí (MV)'!$AP111,0)+IFERROR('Model opční 1 (ME)'!G111*('ME Index'!K27/'ME Index'!$E27)*'Model opční 1 (ME)'!$AP111,0)+IFERROR('Model opční 2 (MF)'!G111*('MF Index'!K27/'MF Index'!$E27)*'Model opční 2 (MF)'!$AP111,0)+Doplněk!G111*Doplněk!$AN111</f>
        <v>0</v>
      </c>
      <c r="H111" s="104">
        <f>IFERROR('Model výchozí (MV)'!H111*('MV Index'!L27/'MV Index'!$E27)*'Model výchozí (MV)'!$AP111,0)+IFERROR('Model opční 1 (ME)'!H111*('ME Index'!L27/'ME Index'!$E27)*'Model opční 1 (ME)'!$AP111,0)+IFERROR('Model opční 2 (MF)'!H111*('MF Index'!L27/'MF Index'!$E27)*'Model opční 2 (MF)'!$AP111,0)+Doplněk!H111*Doplněk!$AN111</f>
        <v>0</v>
      </c>
      <c r="I111" s="104">
        <f>IFERROR('Model výchozí (MV)'!I111*('MV Index'!M27/'MV Index'!$E27)*'Model výchozí (MV)'!$AP111,0)+IFERROR('Model opční 1 (ME)'!I111*('ME Index'!M27/'ME Index'!$E27)*'Model opční 1 (ME)'!$AP111,0)+IFERROR('Model opční 2 (MF)'!I111*('MF Index'!M27/'MF Index'!$E27)*'Model opční 2 (MF)'!$AP111,0)+Doplněk!I111*Doplněk!$AN111</f>
        <v>0</v>
      </c>
      <c r="J111" s="104">
        <f>IFERROR('Model výchozí (MV)'!J111*('MV Index'!N27/'MV Index'!$E27)*'Model výchozí (MV)'!$AP111,0)+IFERROR('Model opční 1 (ME)'!J111*('ME Index'!N27/'ME Index'!$E27)*'Model opční 1 (ME)'!$AP111,0)+IFERROR('Model opční 2 (MF)'!J111*('MF Index'!N27/'MF Index'!$E27)*'Model opční 2 (MF)'!$AP111,0)+Doplněk!J111*Doplněk!$AN111</f>
        <v>0</v>
      </c>
      <c r="K111" s="104">
        <f>IFERROR('Model výchozí (MV)'!K111*('MV Index'!O27/'MV Index'!$E27)*'Model výchozí (MV)'!$AP111,0)+IFERROR('Model opční 1 (ME)'!K111*('ME Index'!O27/'ME Index'!$E27)*'Model opční 1 (ME)'!$AP111,0)+IFERROR('Model opční 2 (MF)'!K111*('MF Index'!O27/'MF Index'!$E27)*'Model opční 2 (MF)'!$AP111,0)+Doplněk!K111*Doplněk!$AN111</f>
        <v>0</v>
      </c>
      <c r="L111" s="104">
        <f>IFERROR('Model výchozí (MV)'!L111*('MV Index'!P27/'MV Index'!$E27)*'Model výchozí (MV)'!$AP111,0)+IFERROR('Model opční 1 (ME)'!L111*('ME Index'!P27/'ME Index'!$E27)*'Model opční 1 (ME)'!$AP111,0)+IFERROR('Model opční 2 (MF)'!L111*('MF Index'!P27/'MF Index'!$E27)*'Model opční 2 (MF)'!$AP111,0)+Doplněk!L111*Doplněk!$AN111</f>
        <v>0</v>
      </c>
      <c r="M111" s="104">
        <f>IFERROR('Model výchozí (MV)'!M111*('MV Index'!Q27/'MV Index'!$E27)*'Model výchozí (MV)'!$AP111,0)+IFERROR('Model opční 1 (ME)'!M111*('ME Index'!Q27/'ME Index'!$E27)*'Model opční 1 (ME)'!$AP111,0)+IFERROR('Model opční 2 (MF)'!M111*('MF Index'!Q27/'MF Index'!$E27)*'Model opční 2 (MF)'!$AP111,0)+Doplněk!M111*Doplněk!$AN111</f>
        <v>0</v>
      </c>
      <c r="N111" s="104">
        <f>IFERROR('Model výchozí (MV)'!N111*('MV Index'!R27/'MV Index'!$E27)*'Model výchozí (MV)'!$AP111,0)+IFERROR('Model opční 1 (ME)'!N111*('ME Index'!R27/'ME Index'!$E27)*'Model opční 1 (ME)'!$AP111,0)+IFERROR('Model opční 2 (MF)'!N111*('MF Index'!R27/'MF Index'!$E27)*'Model opční 2 (MF)'!$AP111,0)+Doplněk!N111*Doplněk!$AN111</f>
        <v>0</v>
      </c>
      <c r="O111" s="104">
        <f>IFERROR('Model výchozí (MV)'!O111*('MV Index'!S27/'MV Index'!$E27)*'Model výchozí (MV)'!$AP111,0)+IFERROR('Model opční 1 (ME)'!O111*('ME Index'!S27/'ME Index'!$E27)*'Model opční 1 (ME)'!$AP111,0)+IFERROR('Model opční 2 (MF)'!O111*('MF Index'!S27/'MF Index'!$E27)*'Model opční 2 (MF)'!$AP111,0)+Doplněk!O111*Doplněk!$AN111</f>
        <v>0</v>
      </c>
      <c r="P111" s="104">
        <f>IFERROR('Model výchozí (MV)'!P111*('MV Index'!T27/'MV Index'!$E27)*'Model výchozí (MV)'!$AP111,0)+IFERROR('Model opční 1 (ME)'!P111*('ME Index'!T27/'ME Index'!$E27)*'Model opční 1 (ME)'!$AP111,0)+IFERROR('Model opční 2 (MF)'!P111*('MF Index'!T27/'MF Index'!$E27)*'Model opční 2 (MF)'!$AP111,0)+Doplněk!P111*Doplněk!$AN111</f>
        <v>0</v>
      </c>
      <c r="Q111" s="104">
        <f>IFERROR('Model výchozí (MV)'!Q111*('MV Index'!U27/'MV Index'!$E27)*'Model výchozí (MV)'!$AP111,0)+IFERROR('Model opční 1 (ME)'!Q111*('ME Index'!U27/'ME Index'!$E27)*'Model opční 1 (ME)'!$AP111,0)+IFERROR('Model opční 2 (MF)'!Q111*('MF Index'!U27/'MF Index'!$E27)*'Model opční 2 (MF)'!$AP111,0)+Doplněk!Q111*Doplněk!$AN111</f>
        <v>0</v>
      </c>
      <c r="R111" s="104">
        <f>IFERROR('Model výchozí (MV)'!R111*('MV Index'!V27/'MV Index'!$E27)*'Model výchozí (MV)'!$AP111,0)+IFERROR('Model opční 1 (ME)'!R111*('ME Index'!V27/'ME Index'!$E27)*'Model opční 1 (ME)'!$AP111,0)+IFERROR('Model opční 2 (MF)'!R111*('MF Index'!V27/'MF Index'!$E27)*'Model opční 2 (MF)'!$AP111,0)+Doplněk!R111*Doplněk!$AN111</f>
        <v>0</v>
      </c>
      <c r="S111" s="104">
        <f>IFERROR('Model výchozí (MV)'!S111*('MV Index'!W27/'MV Index'!$E27)*'Model výchozí (MV)'!$AP111,0)+IFERROR('Model opční 1 (ME)'!S111*('ME Index'!W27/'ME Index'!$E27)*'Model opční 1 (ME)'!$AP111,0)+IFERROR('Model opční 2 (MF)'!S111*('MF Index'!W27/'MF Index'!$E27)*'Model opční 2 (MF)'!$AP111,0)+Doplněk!S111*Doplněk!$AN111</f>
        <v>0</v>
      </c>
      <c r="T111" s="104">
        <f>IFERROR('Model výchozí (MV)'!T111*('MV Index'!X27/'MV Index'!$E27)*'Model výchozí (MV)'!$AP111,0)+IFERROR('Model opční 1 (ME)'!T111*('ME Index'!X27/'ME Index'!$E27)*'Model opční 1 (ME)'!$AP111,0)+IFERROR('Model opční 2 (MF)'!T111*('MF Index'!X27/'MF Index'!$E27)*'Model opční 2 (MF)'!$AP111,0)+Doplněk!T111*Doplněk!$AN111</f>
        <v>0</v>
      </c>
      <c r="U111" s="104">
        <f>IFERROR('Model výchozí (MV)'!U111*('MV Index'!Y27/'MV Index'!$E27)*'Model výchozí (MV)'!$AP111,0)+IFERROR('Model opční 1 (ME)'!U111*('ME Index'!Y27/'ME Index'!$E27)*'Model opční 1 (ME)'!$AP111,0)+IFERROR('Model opční 2 (MF)'!U111*('MF Index'!Y27/'MF Index'!$E27)*'Model opční 2 (MF)'!$AP111,0)+Doplněk!U111*Doplněk!$AN111</f>
        <v>0</v>
      </c>
      <c r="V111" s="104">
        <f>IFERROR('Model výchozí (MV)'!V111*('MV Index'!Z27/'MV Index'!$E27)*'Model výchozí (MV)'!$AP111,0)+IFERROR('Model opční 1 (ME)'!V111*('ME Index'!Z27/'ME Index'!$E27)*'Model opční 1 (ME)'!$AP111,0)+IFERROR('Model opční 2 (MF)'!V111*('MF Index'!Z27/'MF Index'!$E27)*'Model opční 2 (MF)'!$AP111,0)+Doplněk!V111*Doplněk!$AN111</f>
        <v>0</v>
      </c>
      <c r="W111" s="104">
        <f>IFERROR('Model výchozí (MV)'!W111*('MV Index'!AA27/'MV Index'!$E27)*'Model výchozí (MV)'!$AP111,0)+IFERROR('Model opční 1 (ME)'!W111*('ME Index'!AA27/'ME Index'!$E27)*'Model opční 1 (ME)'!$AP111,0)+IFERROR('Model opční 2 (MF)'!W111*('MF Index'!AA27/'MF Index'!$E27)*'Model opční 2 (MF)'!$AP111,0)+Doplněk!W111*Doplněk!$AN111</f>
        <v>0</v>
      </c>
      <c r="X111" s="104">
        <f>IFERROR('Model výchozí (MV)'!X111*('MV Index'!AB27/'MV Index'!$E27)*'Model výchozí (MV)'!$AP111,0)+IFERROR('Model opční 1 (ME)'!X111*('ME Index'!AB27/'ME Index'!$E27)*'Model opční 1 (ME)'!$AP111,0)+IFERROR('Model opční 2 (MF)'!X111*('MF Index'!AB27/'MF Index'!$E27)*'Model opční 2 (MF)'!$AP111,0)+Doplněk!X111*Doplněk!$AN111</f>
        <v>0</v>
      </c>
      <c r="Y111" s="104">
        <f>IFERROR('Model výchozí (MV)'!Y111*('MV Index'!AC27/'MV Index'!$E27)*'Model výchozí (MV)'!$AP111,0)+IFERROR('Model opční 1 (ME)'!Y111*('ME Index'!AC27/'ME Index'!$E27)*'Model opční 1 (ME)'!$AP111,0)+IFERROR('Model opční 2 (MF)'!Y111*('MF Index'!AC27/'MF Index'!$E27)*'Model opční 2 (MF)'!$AP111,0)+Doplněk!Y111*Doplněk!$AN111</f>
        <v>0</v>
      </c>
      <c r="Z111" s="104">
        <f>IFERROR('Model výchozí (MV)'!Z111*('MV Index'!AD27/'MV Index'!$E27)*'Model výchozí (MV)'!$AP111,0)+IFERROR('Model opční 1 (ME)'!Z111*('ME Index'!AD27/'ME Index'!$E27)*'Model opční 1 (ME)'!$AP111,0)+IFERROR('Model opční 2 (MF)'!Z111*('MF Index'!AD27/'MF Index'!$E27)*'Model opční 2 (MF)'!$AP111,0)+Doplněk!Z111*Doplněk!$AN111</f>
        <v>0</v>
      </c>
      <c r="AA111" s="104">
        <f>IFERROR('Model výchozí (MV)'!AA111*('MV Index'!AE27/'MV Index'!$E27)*'Model výchozí (MV)'!$AP111,0)+IFERROR('Model opční 1 (ME)'!AA111*('ME Index'!AE27/'ME Index'!$E27)*'Model opční 1 (ME)'!$AP111,0)+IFERROR('Model opční 2 (MF)'!AA111*('MF Index'!AE27/'MF Index'!$E27)*'Model opční 2 (MF)'!$AP111,0)+Doplněk!AA111*Doplněk!$AN111</f>
        <v>0</v>
      </c>
      <c r="AB111" s="104">
        <f>IFERROR('Model výchozí (MV)'!AB111*('MV Index'!AF27/'MV Index'!$E27)*'Model výchozí (MV)'!$AP111,0)+IFERROR('Model opční 1 (ME)'!AB111*('ME Index'!AF27/'ME Index'!$E27)*'Model opční 1 (ME)'!$AP111,0)+IFERROR('Model opční 2 (MF)'!AB111*('MF Index'!AF27/'MF Index'!$E27)*'Model opční 2 (MF)'!$AP111,0)+Doplněk!AB111*Doplněk!$AN111</f>
        <v>0</v>
      </c>
      <c r="AC111" s="104">
        <f>IFERROR('Model výchozí (MV)'!AC111*('MV Index'!AG27/'MV Index'!$E27)*'Model výchozí (MV)'!$AP111,0)+IFERROR('Model opční 1 (ME)'!AC111*('ME Index'!AG27/'ME Index'!$E27)*'Model opční 1 (ME)'!$AP111,0)+IFERROR('Model opční 2 (MF)'!AC111*('MF Index'!AG27/'MF Index'!$E27)*'Model opční 2 (MF)'!$AP111,0)+Doplněk!AC111*Doplněk!$AN111</f>
        <v>0</v>
      </c>
      <c r="AD111" s="104">
        <f>IFERROR('Model výchozí (MV)'!AD111*('MV Index'!AH27/'MV Index'!$E27)*'Model výchozí (MV)'!$AP111,0)+IFERROR('Model opční 1 (ME)'!AD111*('ME Index'!AH27/'ME Index'!$E27)*'Model opční 1 (ME)'!$AP111,0)+IFERROR('Model opční 2 (MF)'!AD111*('MF Index'!AH27/'MF Index'!$E27)*'Model opční 2 (MF)'!$AP111,0)+Doplněk!AD111*Doplněk!$AN111</f>
        <v>0</v>
      </c>
      <c r="AE111" s="104">
        <f>IFERROR('Model výchozí (MV)'!AE111*('MV Index'!AI27/'MV Index'!$E27)*'Model výchozí (MV)'!$AP111,0)+IFERROR('Model opční 1 (ME)'!AE111*('ME Index'!AI27/'ME Index'!$E27)*'Model opční 1 (ME)'!$AP111,0)+IFERROR('Model opční 2 (MF)'!AE111*('MF Index'!AI27/'MF Index'!$E27)*'Model opční 2 (MF)'!$AP111,0)+Doplněk!AE111*Doplněk!$AN111</f>
        <v>0</v>
      </c>
      <c r="AF111" s="104">
        <f>IFERROR('Model výchozí (MV)'!AF111*('MV Index'!AJ27/'MV Index'!$E27)*'Model výchozí (MV)'!$AP111,0)+IFERROR('Model opční 1 (ME)'!AF111*('ME Index'!AJ27/'ME Index'!$E27)*'Model opční 1 (ME)'!$AP111,0)+IFERROR('Model opční 2 (MF)'!AF111*('MF Index'!AJ27/'MF Index'!$E27)*'Model opční 2 (MF)'!$AP111,0)+Doplněk!AF111*Doplněk!$AN111</f>
        <v>0</v>
      </c>
      <c r="AG111" s="104">
        <f>IFERROR('Model výchozí (MV)'!AG111*('MV Index'!AK27/'MV Index'!$E27)*'Model výchozí (MV)'!$AP111,0)+IFERROR('Model opční 1 (ME)'!AG111*('ME Index'!AK27/'ME Index'!$E27)*'Model opční 1 (ME)'!$AP111,0)+IFERROR('Model opční 2 (MF)'!AG111*('MF Index'!AK27/'MF Index'!$E27)*'Model opční 2 (MF)'!$AP111,0)+Doplněk!AG111*Doplněk!$AN111</f>
        <v>0</v>
      </c>
      <c r="AH111" s="104">
        <f>IFERROR('Model výchozí (MV)'!AH111*('MV Index'!AL27/'MV Index'!$E27)*'Model výchozí (MV)'!$AP111,0)+IFERROR('Model opční 1 (ME)'!AH111*('ME Index'!AL27/'ME Index'!$E27)*'Model opční 1 (ME)'!$AP111,0)+IFERROR('Model opční 2 (MF)'!AH111*('MF Index'!AL27/'MF Index'!$E27)*'Model opční 2 (MF)'!$AP111,0)+Doplněk!AH111*Doplněk!$AN111</f>
        <v>0</v>
      </c>
      <c r="AI111" s="104">
        <f>IFERROR('Model výchozí (MV)'!AI111*('MV Index'!AM27/'MV Index'!$E27)*'Model výchozí (MV)'!$AP111,0)+IFERROR('Model opční 1 (ME)'!AI111*('ME Index'!AM27/'ME Index'!$E27)*'Model opční 1 (ME)'!$AP111,0)+IFERROR('Model opční 2 (MF)'!AI111*('MF Index'!AM27/'MF Index'!$E27)*'Model opční 2 (MF)'!$AP111,0)+Doplněk!AI111*Doplněk!$AN111</f>
        <v>0</v>
      </c>
      <c r="AJ111" s="104">
        <f>IFERROR('Model výchozí (MV)'!AJ111*('MV Index'!AN27/'MV Index'!$E27)*'Model výchozí (MV)'!$AP111,0)+IFERROR('Model opční 1 (ME)'!AJ111*('ME Index'!AN27/'ME Index'!$E27)*'Model opční 1 (ME)'!$AP111,0)+IFERROR('Model opční 2 (MF)'!AJ111*('MF Index'!AN27/'MF Index'!$E27)*'Model opční 2 (MF)'!$AP111,0)+Doplněk!AJ111*Doplněk!$AN111</f>
        <v>0</v>
      </c>
      <c r="AK111" s="104">
        <f>IFERROR('Model výchozí (MV)'!AK111*('MV Index'!AO27/'MV Index'!$E27)*'Model výchozí (MV)'!$AP111,0)+IFERROR('Model opční 1 (ME)'!AK111*('ME Index'!AO27/'ME Index'!$E27)*'Model opční 1 (ME)'!$AP111,0)+IFERROR('Model opční 2 (MF)'!AK111*('MF Index'!AO27/'MF Index'!$E27)*'Model opční 2 (MF)'!$AP111,0)+Doplněk!AK111*Doplněk!$AN111</f>
        <v>0</v>
      </c>
      <c r="AL111" s="24">
        <f t="shared" si="73"/>
        <v>0</v>
      </c>
      <c r="AM111" s="149">
        <f t="shared" si="72"/>
        <v>0</v>
      </c>
    </row>
    <row r="112" spans="1:39" x14ac:dyDescent="0.3">
      <c r="A112" s="9">
        <f t="shared" si="75"/>
        <v>16</v>
      </c>
      <c r="B112" s="67" t="str">
        <f t="shared" si="75"/>
        <v>Zisk</v>
      </c>
      <c r="C112" s="67" t="str">
        <f t="shared" si="74"/>
        <v/>
      </c>
      <c r="D112" s="68" t="str">
        <f t="shared" si="74"/>
        <v/>
      </c>
      <c r="E112" s="104">
        <f>IFERROR('Model výchozí (MV)'!E112*('MV Index'!I28/'MV Index'!$E28)*'Model výchozí (MV)'!$AP112,0)+IFERROR('Model opční 1 (ME)'!E112*('ME Index'!I28/'ME Index'!$E28)*'Model opční 1 (ME)'!$AP112,0)+IFERROR('Model opční 2 (MF)'!E112*('MF Index'!I28/'MF Index'!$E28)*'Model opční 2 (MF)'!$AP112,0)+Doplněk!E112*Doplněk!$AN112</f>
        <v>0</v>
      </c>
      <c r="F112" s="104">
        <f>IFERROR('Model výchozí (MV)'!F112*('MV Index'!J28/'MV Index'!$E28)*'Model výchozí (MV)'!$AP112,0)+IFERROR('Model opční 1 (ME)'!F112*('ME Index'!J28/'ME Index'!$E28)*'Model opční 1 (ME)'!$AP112,0)+IFERROR('Model opční 2 (MF)'!F112*('MF Index'!J28/'MF Index'!$E28)*'Model opční 2 (MF)'!$AP112,0)+Doplněk!F112*Doplněk!$AN112</f>
        <v>0</v>
      </c>
      <c r="G112" s="104">
        <f>IFERROR('Model výchozí (MV)'!G112*('MV Index'!K28/'MV Index'!$E28)*'Model výchozí (MV)'!$AP112,0)+IFERROR('Model opční 1 (ME)'!G112*('ME Index'!K28/'ME Index'!$E28)*'Model opční 1 (ME)'!$AP112,0)+IFERROR('Model opční 2 (MF)'!G112*('MF Index'!K28/'MF Index'!$E28)*'Model opční 2 (MF)'!$AP112,0)+Doplněk!G112*Doplněk!$AN112</f>
        <v>0</v>
      </c>
      <c r="H112" s="104">
        <f>IFERROR('Model výchozí (MV)'!H112*('MV Index'!L28/'MV Index'!$E28)*'Model výchozí (MV)'!$AP112,0)+IFERROR('Model opční 1 (ME)'!H112*('ME Index'!L28/'ME Index'!$E28)*'Model opční 1 (ME)'!$AP112,0)+IFERROR('Model opční 2 (MF)'!H112*('MF Index'!L28/'MF Index'!$E28)*'Model opční 2 (MF)'!$AP112,0)+Doplněk!H112*Doplněk!$AN112</f>
        <v>0</v>
      </c>
      <c r="I112" s="104">
        <f>IFERROR('Model výchozí (MV)'!I112*('MV Index'!M28/'MV Index'!$E28)*'Model výchozí (MV)'!$AP112,0)+IFERROR('Model opční 1 (ME)'!I112*('ME Index'!M28/'ME Index'!$E28)*'Model opční 1 (ME)'!$AP112,0)+IFERROR('Model opční 2 (MF)'!I112*('MF Index'!M28/'MF Index'!$E28)*'Model opční 2 (MF)'!$AP112,0)+Doplněk!I112*Doplněk!$AN112</f>
        <v>0</v>
      </c>
      <c r="J112" s="104">
        <f>IFERROR('Model výchozí (MV)'!J112*('MV Index'!N28/'MV Index'!$E28)*'Model výchozí (MV)'!$AP112,0)+IFERROR('Model opční 1 (ME)'!J112*('ME Index'!N28/'ME Index'!$E28)*'Model opční 1 (ME)'!$AP112,0)+IFERROR('Model opční 2 (MF)'!J112*('MF Index'!N28/'MF Index'!$E28)*'Model opční 2 (MF)'!$AP112,0)+Doplněk!J112*Doplněk!$AN112</f>
        <v>0</v>
      </c>
      <c r="K112" s="104">
        <f>IFERROR('Model výchozí (MV)'!K112*('MV Index'!O28/'MV Index'!$E28)*'Model výchozí (MV)'!$AP112,0)+IFERROR('Model opční 1 (ME)'!K112*('ME Index'!O28/'ME Index'!$E28)*'Model opční 1 (ME)'!$AP112,0)+IFERROR('Model opční 2 (MF)'!K112*('MF Index'!O28/'MF Index'!$E28)*'Model opční 2 (MF)'!$AP112,0)+Doplněk!K112*Doplněk!$AN112</f>
        <v>0</v>
      </c>
      <c r="L112" s="104">
        <f>IFERROR('Model výchozí (MV)'!L112*('MV Index'!P28/'MV Index'!$E28)*'Model výchozí (MV)'!$AP112,0)+IFERROR('Model opční 1 (ME)'!L112*('ME Index'!P28/'ME Index'!$E28)*'Model opční 1 (ME)'!$AP112,0)+IFERROR('Model opční 2 (MF)'!L112*('MF Index'!P28/'MF Index'!$E28)*'Model opční 2 (MF)'!$AP112,0)+Doplněk!L112*Doplněk!$AN112</f>
        <v>0</v>
      </c>
      <c r="M112" s="104">
        <f>IFERROR('Model výchozí (MV)'!M112*('MV Index'!Q28/'MV Index'!$E28)*'Model výchozí (MV)'!$AP112,0)+IFERROR('Model opční 1 (ME)'!M112*('ME Index'!Q28/'ME Index'!$E28)*'Model opční 1 (ME)'!$AP112,0)+IFERROR('Model opční 2 (MF)'!M112*('MF Index'!Q28/'MF Index'!$E28)*'Model opční 2 (MF)'!$AP112,0)+Doplněk!M112*Doplněk!$AN112</f>
        <v>0</v>
      </c>
      <c r="N112" s="104">
        <f>IFERROR('Model výchozí (MV)'!N112*('MV Index'!R28/'MV Index'!$E28)*'Model výchozí (MV)'!$AP112,0)+IFERROR('Model opční 1 (ME)'!N112*('ME Index'!R28/'ME Index'!$E28)*'Model opční 1 (ME)'!$AP112,0)+IFERROR('Model opční 2 (MF)'!N112*('MF Index'!R28/'MF Index'!$E28)*'Model opční 2 (MF)'!$AP112,0)+Doplněk!N112*Doplněk!$AN112</f>
        <v>0</v>
      </c>
      <c r="O112" s="104">
        <f>IFERROR('Model výchozí (MV)'!O112*('MV Index'!S28/'MV Index'!$E28)*'Model výchozí (MV)'!$AP112,0)+IFERROR('Model opční 1 (ME)'!O112*('ME Index'!S28/'ME Index'!$E28)*'Model opční 1 (ME)'!$AP112,0)+IFERROR('Model opční 2 (MF)'!O112*('MF Index'!S28/'MF Index'!$E28)*'Model opční 2 (MF)'!$AP112,0)+Doplněk!O112*Doplněk!$AN112</f>
        <v>0</v>
      </c>
      <c r="P112" s="104">
        <f>IFERROR('Model výchozí (MV)'!P112*('MV Index'!T28/'MV Index'!$E28)*'Model výchozí (MV)'!$AP112,0)+IFERROR('Model opční 1 (ME)'!P112*('ME Index'!T28/'ME Index'!$E28)*'Model opční 1 (ME)'!$AP112,0)+IFERROR('Model opční 2 (MF)'!P112*('MF Index'!T28/'MF Index'!$E28)*'Model opční 2 (MF)'!$AP112,0)+Doplněk!P112*Doplněk!$AN112</f>
        <v>0</v>
      </c>
      <c r="Q112" s="104">
        <f>IFERROR('Model výchozí (MV)'!Q112*('MV Index'!U28/'MV Index'!$E28)*'Model výchozí (MV)'!$AP112,0)+IFERROR('Model opční 1 (ME)'!Q112*('ME Index'!U28/'ME Index'!$E28)*'Model opční 1 (ME)'!$AP112,0)+IFERROR('Model opční 2 (MF)'!Q112*('MF Index'!U28/'MF Index'!$E28)*'Model opční 2 (MF)'!$AP112,0)+Doplněk!Q112*Doplněk!$AN112</f>
        <v>0</v>
      </c>
      <c r="R112" s="104">
        <f>IFERROR('Model výchozí (MV)'!R112*('MV Index'!V28/'MV Index'!$E28)*'Model výchozí (MV)'!$AP112,0)+IFERROR('Model opční 1 (ME)'!R112*('ME Index'!V28/'ME Index'!$E28)*'Model opční 1 (ME)'!$AP112,0)+IFERROR('Model opční 2 (MF)'!R112*('MF Index'!V28/'MF Index'!$E28)*'Model opční 2 (MF)'!$AP112,0)+Doplněk!R112*Doplněk!$AN112</f>
        <v>0</v>
      </c>
      <c r="S112" s="104">
        <f>IFERROR('Model výchozí (MV)'!S112*('MV Index'!W28/'MV Index'!$E28)*'Model výchozí (MV)'!$AP112,0)+IFERROR('Model opční 1 (ME)'!S112*('ME Index'!W28/'ME Index'!$E28)*'Model opční 1 (ME)'!$AP112,0)+IFERROR('Model opční 2 (MF)'!S112*('MF Index'!W28/'MF Index'!$E28)*'Model opční 2 (MF)'!$AP112,0)+Doplněk!S112*Doplněk!$AN112</f>
        <v>0</v>
      </c>
      <c r="T112" s="104">
        <f>IFERROR('Model výchozí (MV)'!T112*('MV Index'!X28/'MV Index'!$E28)*'Model výchozí (MV)'!$AP112,0)+IFERROR('Model opční 1 (ME)'!T112*('ME Index'!X28/'ME Index'!$E28)*'Model opční 1 (ME)'!$AP112,0)+IFERROR('Model opční 2 (MF)'!T112*('MF Index'!X28/'MF Index'!$E28)*'Model opční 2 (MF)'!$AP112,0)+Doplněk!T112*Doplněk!$AN112</f>
        <v>0</v>
      </c>
      <c r="U112" s="104">
        <f>IFERROR('Model výchozí (MV)'!U112*('MV Index'!Y28/'MV Index'!$E28)*'Model výchozí (MV)'!$AP112,0)+IFERROR('Model opční 1 (ME)'!U112*('ME Index'!Y28/'ME Index'!$E28)*'Model opční 1 (ME)'!$AP112,0)+IFERROR('Model opční 2 (MF)'!U112*('MF Index'!Y28/'MF Index'!$E28)*'Model opční 2 (MF)'!$AP112,0)+Doplněk!U112*Doplněk!$AN112</f>
        <v>0</v>
      </c>
      <c r="V112" s="104">
        <f>IFERROR('Model výchozí (MV)'!V112*('MV Index'!Z28/'MV Index'!$E28)*'Model výchozí (MV)'!$AP112,0)+IFERROR('Model opční 1 (ME)'!V112*('ME Index'!Z28/'ME Index'!$E28)*'Model opční 1 (ME)'!$AP112,0)+IFERROR('Model opční 2 (MF)'!V112*('MF Index'!Z28/'MF Index'!$E28)*'Model opční 2 (MF)'!$AP112,0)+Doplněk!V112*Doplněk!$AN112</f>
        <v>0</v>
      </c>
      <c r="W112" s="104">
        <f>IFERROR('Model výchozí (MV)'!W112*('MV Index'!AA28/'MV Index'!$E28)*'Model výchozí (MV)'!$AP112,0)+IFERROR('Model opční 1 (ME)'!W112*('ME Index'!AA28/'ME Index'!$E28)*'Model opční 1 (ME)'!$AP112,0)+IFERROR('Model opční 2 (MF)'!W112*('MF Index'!AA28/'MF Index'!$E28)*'Model opční 2 (MF)'!$AP112,0)+Doplněk!W112*Doplněk!$AN112</f>
        <v>0</v>
      </c>
      <c r="X112" s="104">
        <f>IFERROR('Model výchozí (MV)'!X112*('MV Index'!AB28/'MV Index'!$E28)*'Model výchozí (MV)'!$AP112,0)+IFERROR('Model opční 1 (ME)'!X112*('ME Index'!AB28/'ME Index'!$E28)*'Model opční 1 (ME)'!$AP112,0)+IFERROR('Model opční 2 (MF)'!X112*('MF Index'!AB28/'MF Index'!$E28)*'Model opční 2 (MF)'!$AP112,0)+Doplněk!X112*Doplněk!$AN112</f>
        <v>0</v>
      </c>
      <c r="Y112" s="104">
        <f>IFERROR('Model výchozí (MV)'!Y112*('MV Index'!AC28/'MV Index'!$E28)*'Model výchozí (MV)'!$AP112,0)+IFERROR('Model opční 1 (ME)'!Y112*('ME Index'!AC28/'ME Index'!$E28)*'Model opční 1 (ME)'!$AP112,0)+IFERROR('Model opční 2 (MF)'!Y112*('MF Index'!AC28/'MF Index'!$E28)*'Model opční 2 (MF)'!$AP112,0)+Doplněk!Y112*Doplněk!$AN112</f>
        <v>0</v>
      </c>
      <c r="Z112" s="104">
        <f>IFERROR('Model výchozí (MV)'!Z112*('MV Index'!AD28/'MV Index'!$E28)*'Model výchozí (MV)'!$AP112,0)+IFERROR('Model opční 1 (ME)'!Z112*('ME Index'!AD28/'ME Index'!$E28)*'Model opční 1 (ME)'!$AP112,0)+IFERROR('Model opční 2 (MF)'!Z112*('MF Index'!AD28/'MF Index'!$E28)*'Model opční 2 (MF)'!$AP112,0)+Doplněk!Z112*Doplněk!$AN112</f>
        <v>0</v>
      </c>
      <c r="AA112" s="104">
        <f>IFERROR('Model výchozí (MV)'!AA112*('MV Index'!AE28/'MV Index'!$E28)*'Model výchozí (MV)'!$AP112,0)+IFERROR('Model opční 1 (ME)'!AA112*('ME Index'!AE28/'ME Index'!$E28)*'Model opční 1 (ME)'!$AP112,0)+IFERROR('Model opční 2 (MF)'!AA112*('MF Index'!AE28/'MF Index'!$E28)*'Model opční 2 (MF)'!$AP112,0)+Doplněk!AA112*Doplněk!$AN112</f>
        <v>0</v>
      </c>
      <c r="AB112" s="104">
        <f>IFERROR('Model výchozí (MV)'!AB112*('MV Index'!AF28/'MV Index'!$E28)*'Model výchozí (MV)'!$AP112,0)+IFERROR('Model opční 1 (ME)'!AB112*('ME Index'!AF28/'ME Index'!$E28)*'Model opční 1 (ME)'!$AP112,0)+IFERROR('Model opční 2 (MF)'!AB112*('MF Index'!AF28/'MF Index'!$E28)*'Model opční 2 (MF)'!$AP112,0)+Doplněk!AB112*Doplněk!$AN112</f>
        <v>0</v>
      </c>
      <c r="AC112" s="104">
        <f>IFERROR('Model výchozí (MV)'!AC112*('MV Index'!AG28/'MV Index'!$E28)*'Model výchozí (MV)'!$AP112,0)+IFERROR('Model opční 1 (ME)'!AC112*('ME Index'!AG28/'ME Index'!$E28)*'Model opční 1 (ME)'!$AP112,0)+IFERROR('Model opční 2 (MF)'!AC112*('MF Index'!AG28/'MF Index'!$E28)*'Model opční 2 (MF)'!$AP112,0)+Doplněk!AC112*Doplněk!$AN112</f>
        <v>0</v>
      </c>
      <c r="AD112" s="104">
        <f>IFERROR('Model výchozí (MV)'!AD112*('MV Index'!AH28/'MV Index'!$E28)*'Model výchozí (MV)'!$AP112,0)+IFERROR('Model opční 1 (ME)'!AD112*('ME Index'!AH28/'ME Index'!$E28)*'Model opční 1 (ME)'!$AP112,0)+IFERROR('Model opční 2 (MF)'!AD112*('MF Index'!AH28/'MF Index'!$E28)*'Model opční 2 (MF)'!$AP112,0)+Doplněk!AD112*Doplněk!$AN112</f>
        <v>0</v>
      </c>
      <c r="AE112" s="104">
        <f>IFERROR('Model výchozí (MV)'!AE112*('MV Index'!AI28/'MV Index'!$E28)*'Model výchozí (MV)'!$AP112,0)+IFERROR('Model opční 1 (ME)'!AE112*('ME Index'!AI28/'ME Index'!$E28)*'Model opční 1 (ME)'!$AP112,0)+IFERROR('Model opční 2 (MF)'!AE112*('MF Index'!AI28/'MF Index'!$E28)*'Model opční 2 (MF)'!$AP112,0)+Doplněk!AE112*Doplněk!$AN112</f>
        <v>0</v>
      </c>
      <c r="AF112" s="104">
        <f>IFERROR('Model výchozí (MV)'!AF112*('MV Index'!AJ28/'MV Index'!$E28)*'Model výchozí (MV)'!$AP112,0)+IFERROR('Model opční 1 (ME)'!AF112*('ME Index'!AJ28/'ME Index'!$E28)*'Model opční 1 (ME)'!$AP112,0)+IFERROR('Model opční 2 (MF)'!AF112*('MF Index'!AJ28/'MF Index'!$E28)*'Model opční 2 (MF)'!$AP112,0)+Doplněk!AF112*Doplněk!$AN112</f>
        <v>0</v>
      </c>
      <c r="AG112" s="104">
        <f>IFERROR('Model výchozí (MV)'!AG112*('MV Index'!AK28/'MV Index'!$E28)*'Model výchozí (MV)'!$AP112,0)+IFERROR('Model opční 1 (ME)'!AG112*('ME Index'!AK28/'ME Index'!$E28)*'Model opční 1 (ME)'!$AP112,0)+IFERROR('Model opční 2 (MF)'!AG112*('MF Index'!AK28/'MF Index'!$E28)*'Model opční 2 (MF)'!$AP112,0)+Doplněk!AG112*Doplněk!$AN112</f>
        <v>0</v>
      </c>
      <c r="AH112" s="104">
        <f>IFERROR('Model výchozí (MV)'!AH112*('MV Index'!AL28/'MV Index'!$E28)*'Model výchozí (MV)'!$AP112,0)+IFERROR('Model opční 1 (ME)'!AH112*('ME Index'!AL28/'ME Index'!$E28)*'Model opční 1 (ME)'!$AP112,0)+IFERROR('Model opční 2 (MF)'!AH112*('MF Index'!AL28/'MF Index'!$E28)*'Model opční 2 (MF)'!$AP112,0)+Doplněk!AH112*Doplněk!$AN112</f>
        <v>0</v>
      </c>
      <c r="AI112" s="104">
        <f>IFERROR('Model výchozí (MV)'!AI112*('MV Index'!AM28/'MV Index'!$E28)*'Model výchozí (MV)'!$AP112,0)+IFERROR('Model opční 1 (ME)'!AI112*('ME Index'!AM28/'ME Index'!$E28)*'Model opční 1 (ME)'!$AP112,0)+IFERROR('Model opční 2 (MF)'!AI112*('MF Index'!AM28/'MF Index'!$E28)*'Model opční 2 (MF)'!$AP112,0)+Doplněk!AI112*Doplněk!$AN112</f>
        <v>0</v>
      </c>
      <c r="AJ112" s="104">
        <f>IFERROR('Model výchozí (MV)'!AJ112*('MV Index'!AN28/'MV Index'!$E28)*'Model výchozí (MV)'!$AP112,0)+IFERROR('Model opční 1 (ME)'!AJ112*('ME Index'!AN28/'ME Index'!$E28)*'Model opční 1 (ME)'!$AP112,0)+IFERROR('Model opční 2 (MF)'!AJ112*('MF Index'!AN28/'MF Index'!$E28)*'Model opční 2 (MF)'!$AP112,0)+Doplněk!AJ112*Doplněk!$AN112</f>
        <v>0</v>
      </c>
      <c r="AK112" s="104">
        <f>IFERROR('Model výchozí (MV)'!AK112*('MV Index'!AO28/'MV Index'!$E28)*'Model výchozí (MV)'!$AP112,0)+IFERROR('Model opční 1 (ME)'!AK112*('ME Index'!AO28/'ME Index'!$E28)*'Model opční 1 (ME)'!$AP112,0)+IFERROR('Model opční 2 (MF)'!AK112*('MF Index'!AO28/'MF Index'!$E28)*'Model opční 2 (MF)'!$AP112,0)+Doplněk!AK112*Doplněk!$AN112</f>
        <v>0</v>
      </c>
      <c r="AL112" s="24">
        <f t="shared" si="73"/>
        <v>0</v>
      </c>
      <c r="AM112" s="149">
        <f t="shared" si="72"/>
        <v>0</v>
      </c>
    </row>
    <row r="113" spans="1:39" ht="16.2" thickBot="1" x14ac:dyDescent="0.4">
      <c r="A113" s="5">
        <f t="shared" si="75"/>
        <v>21</v>
      </c>
      <c r="B113" s="69" t="str">
        <f t="shared" si="75"/>
        <v>Aktualizovaná cena za Výkon [tis.Kč]</v>
      </c>
      <c r="C113" s="69" t="str">
        <f>IF(C71="","",C71)</f>
        <v/>
      </c>
      <c r="D113" s="252" t="s">
        <v>192</v>
      </c>
      <c r="E113" s="108">
        <f t="shared" ref="E113:AK113" si="76">SUM(E87:E112)</f>
        <v>0</v>
      </c>
      <c r="F113" s="108">
        <f t="shared" si="76"/>
        <v>0</v>
      </c>
      <c r="G113" s="108">
        <f t="shared" ref="G113:H113" si="77">SUM(G87:G112)</f>
        <v>0</v>
      </c>
      <c r="H113" s="108">
        <f t="shared" si="77"/>
        <v>0</v>
      </c>
      <c r="I113" s="108">
        <f t="shared" si="76"/>
        <v>0</v>
      </c>
      <c r="J113" s="108">
        <f t="shared" si="76"/>
        <v>0</v>
      </c>
      <c r="K113" s="108">
        <f t="shared" si="76"/>
        <v>0</v>
      </c>
      <c r="L113" s="108">
        <f t="shared" si="76"/>
        <v>0</v>
      </c>
      <c r="M113" s="108">
        <f t="shared" si="76"/>
        <v>0</v>
      </c>
      <c r="N113" s="108">
        <f t="shared" si="76"/>
        <v>0</v>
      </c>
      <c r="O113" s="108">
        <f t="shared" si="76"/>
        <v>0</v>
      </c>
      <c r="P113" s="108">
        <f t="shared" si="76"/>
        <v>0</v>
      </c>
      <c r="Q113" s="108">
        <f t="shared" si="76"/>
        <v>0</v>
      </c>
      <c r="R113" s="108">
        <f t="shared" si="76"/>
        <v>0</v>
      </c>
      <c r="S113" s="108">
        <f t="shared" si="76"/>
        <v>0</v>
      </c>
      <c r="T113" s="108">
        <f t="shared" si="76"/>
        <v>0</v>
      </c>
      <c r="U113" s="108">
        <f t="shared" si="76"/>
        <v>0</v>
      </c>
      <c r="V113" s="108">
        <f t="shared" si="76"/>
        <v>0</v>
      </c>
      <c r="W113" s="108">
        <f t="shared" si="76"/>
        <v>0</v>
      </c>
      <c r="X113" s="108">
        <f t="shared" si="76"/>
        <v>0</v>
      </c>
      <c r="Y113" s="108">
        <f t="shared" si="76"/>
        <v>0</v>
      </c>
      <c r="Z113" s="108">
        <f t="shared" si="76"/>
        <v>0</v>
      </c>
      <c r="AA113" s="108">
        <f t="shared" si="76"/>
        <v>0</v>
      </c>
      <c r="AB113" s="108">
        <f t="shared" si="76"/>
        <v>0</v>
      </c>
      <c r="AC113" s="108">
        <f t="shared" si="76"/>
        <v>0</v>
      </c>
      <c r="AD113" s="108">
        <f t="shared" si="76"/>
        <v>0</v>
      </c>
      <c r="AE113" s="108">
        <f t="shared" si="76"/>
        <v>0</v>
      </c>
      <c r="AF113" s="108">
        <f t="shared" si="76"/>
        <v>0</v>
      </c>
      <c r="AG113" s="108">
        <f t="shared" si="76"/>
        <v>0</v>
      </c>
      <c r="AH113" s="108">
        <f t="shared" si="76"/>
        <v>0</v>
      </c>
      <c r="AI113" s="108">
        <f t="shared" si="76"/>
        <v>0</v>
      </c>
      <c r="AJ113" s="108">
        <f t="shared" si="76"/>
        <v>0</v>
      </c>
      <c r="AK113" s="108">
        <f t="shared" si="76"/>
        <v>0</v>
      </c>
      <c r="AL113" s="27">
        <f t="shared" ref="AL113:AL121" si="78">SUM(E113:AK113)</f>
        <v>0</v>
      </c>
      <c r="AM113" s="574">
        <f>IFERROR(SUMPRODUCT(E113:AK113,E$121:AK$121)/SUM(E$121:AK$121),0)</f>
        <v>0</v>
      </c>
    </row>
    <row r="114" spans="1:39"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45" t="s">
        <v>133</v>
      </c>
      <c r="C121" s="45"/>
      <c r="D121" s="257" t="s">
        <v>69</v>
      </c>
      <c r="E121" s="103">
        <f>'Provoz výchozí'!C27+'Provoz opční 1'!C27+'Provoz opční 2'!C27</f>
        <v>38985.66136986301</v>
      </c>
      <c r="F121" s="103">
        <f>'Provoz výchozí'!D27+'Provoz opční 1'!D27+'Provoz opční 2'!D27</f>
        <v>392293.21753424662</v>
      </c>
      <c r="G121" s="103">
        <f>'Provoz výchozí'!E27+'Provoz opční 1'!E27+'Provoz opční 2'!E27</f>
        <v>943664.04273972602</v>
      </c>
      <c r="H121" s="103">
        <f>'Provoz výchozí'!F27+'Provoz opční 1'!F27+'Provoz opční 2'!F27</f>
        <v>118665.47287671233</v>
      </c>
      <c r="I121" s="103">
        <f>'Provoz výchozí'!G27+'Provoz opční 1'!G27+'Provoz opční 2'!G27</f>
        <v>2707056.1</v>
      </c>
      <c r="J121" s="103">
        <f>'Provoz výchozí'!H27+'Provoz opční 1'!H27+'Provoz opční 2'!H27</f>
        <v>4151805.5</v>
      </c>
      <c r="K121" s="103">
        <f>'Provoz výchozí'!I27+'Provoz opční 1'!I27+'Provoz opční 2'!I27</f>
        <v>4967203.4000000004</v>
      </c>
      <c r="L121" s="103">
        <f>'Provoz výchozí'!J27+'Provoz opční 1'!J27+'Provoz opční 2'!J27</f>
        <v>5226496</v>
      </c>
      <c r="M121" s="103">
        <f>'Provoz výchozí'!K27+'Provoz opční 1'!K27+'Provoz opční 2'!K27</f>
        <v>5226496</v>
      </c>
      <c r="N121" s="103">
        <f>'Provoz výchozí'!L27+'Provoz opční 1'!L27+'Provoz opční 2'!L27</f>
        <v>5226496</v>
      </c>
      <c r="O121" s="103">
        <f>'Provoz výchozí'!M27+'Provoz opční 1'!M27+'Provoz opční 2'!M27</f>
        <v>5226496</v>
      </c>
      <c r="P121" s="103">
        <f>'Provoz výchozí'!N27+'Provoz opční 1'!N27+'Provoz opční 2'!N27</f>
        <v>5226496</v>
      </c>
      <c r="Q121" s="103">
        <f>'Provoz výchozí'!O27+'Provoz opční 1'!O27+'Provoz opční 2'!O27</f>
        <v>5226496</v>
      </c>
      <c r="R121" s="103">
        <f>'Provoz výchozí'!P27+'Provoz opční 1'!P27+'Provoz opční 2'!P27</f>
        <v>5226496</v>
      </c>
      <c r="S121" s="103">
        <f>'Provoz výchozí'!Q27+'Provoz opční 1'!Q27+'Provoz opční 2'!Q27</f>
        <v>5226496</v>
      </c>
      <c r="T121" s="103">
        <f>'Provoz výchozí'!R27+'Provoz opční 1'!R27+'Provoz opční 2'!R27</f>
        <v>5226496</v>
      </c>
      <c r="U121" s="103">
        <f>'Provoz výchozí'!S27+'Provoz opční 1'!S27+'Provoz opční 2'!S27</f>
        <v>5226496</v>
      </c>
      <c r="V121" s="103">
        <f>'Provoz výchozí'!T27+'Provoz opční 1'!T27+'Provoz opční 2'!T27</f>
        <v>5226496</v>
      </c>
      <c r="W121" s="103">
        <f>'Provoz výchozí'!U27+'Provoz opční 1'!U27+'Provoz opční 2'!U27</f>
        <v>5226496</v>
      </c>
      <c r="X121" s="103">
        <f>'Provoz výchozí'!V27+'Provoz opční 1'!V27+'Provoz opční 2'!V27</f>
        <v>5226496</v>
      </c>
      <c r="Y121" s="103">
        <f>'Provoz výchozí'!W27+'Provoz opční 1'!W27+'Provoz opční 2'!W27</f>
        <v>5226496</v>
      </c>
      <c r="Z121" s="103">
        <f>'Provoz výchozí'!X27+'Provoz opční 1'!X27+'Provoz opční 2'!X27</f>
        <v>5226496</v>
      </c>
      <c r="AA121" s="103">
        <f>'Provoz výchozí'!Y27+'Provoz opční 1'!Y27+'Provoz opční 2'!Y27</f>
        <v>5226496</v>
      </c>
      <c r="AB121" s="103">
        <f>'Provoz výchozí'!Z27+'Provoz opční 1'!Z27+'Provoz opční 2'!Z27</f>
        <v>5226496</v>
      </c>
      <c r="AC121" s="103">
        <f>'Provoz výchozí'!AA27+'Provoz opční 1'!AA27+'Provoz opční 2'!AA27</f>
        <v>5226496</v>
      </c>
      <c r="AD121" s="103">
        <f>'Provoz výchozí'!AB27+'Provoz opční 1'!AB27+'Provoz opční 2'!AB27</f>
        <v>5226496</v>
      </c>
      <c r="AE121" s="103">
        <f>'Provoz výchozí'!AC27+'Provoz opční 1'!AC27+'Provoz opční 2'!AC27</f>
        <v>5226496</v>
      </c>
      <c r="AF121" s="103">
        <f>'Provoz výchozí'!AD27+'Provoz opční 1'!AD27+'Provoz opční 2'!AD27</f>
        <v>5226496</v>
      </c>
      <c r="AG121" s="103">
        <f>'Provoz výchozí'!AE27+'Provoz opční 1'!AE27+'Provoz opční 2'!AE27</f>
        <v>5226496</v>
      </c>
      <c r="AH121" s="103">
        <f>'Provoz výchozí'!AF27+'Provoz opční 1'!AF27+'Provoz opční 2'!AF27</f>
        <v>5226496</v>
      </c>
      <c r="AI121" s="103">
        <f>'Provoz výchozí'!AG27+'Provoz opční 1'!AG27+'Provoz opční 2'!AG27</f>
        <v>5226496</v>
      </c>
      <c r="AJ121" s="103">
        <f>'Provoz výchozí'!AH27+'Provoz opční 1'!AH27+'Provoz opční 2'!AH27</f>
        <v>5226496</v>
      </c>
      <c r="AK121" s="103">
        <f>'Provoz výchozí'!AI27+'Provoz opční 1'!AI27+'Provoz opční 2'!AI27</f>
        <v>5226496</v>
      </c>
      <c r="AL121" s="84">
        <f t="shared" si="78"/>
        <v>149208569.39452055</v>
      </c>
      <c r="AM121" s="570" t="s">
        <v>134</v>
      </c>
    </row>
    <row r="122" spans="1:39" ht="16.2" thickBot="1" x14ac:dyDescent="0.4">
      <c r="A122" s="5">
        <v>27</v>
      </c>
      <c r="B122" s="69" t="str">
        <f>IF(B80="","",B80)</f>
        <v>Aktualizovaná jednotková cena za Výkon [Kč/vlkm]</v>
      </c>
      <c r="C122" s="69"/>
      <c r="D122" s="252" t="s">
        <v>193</v>
      </c>
      <c r="E122" s="105">
        <f t="shared" ref="E122:AL122" si="79">IFERROR(E113/E121,0)</f>
        <v>0</v>
      </c>
      <c r="F122" s="105">
        <f t="shared" si="79"/>
        <v>0</v>
      </c>
      <c r="G122" s="105">
        <f t="shared" ref="G122:H122" si="80">IFERROR(G113/G121,0)</f>
        <v>0</v>
      </c>
      <c r="H122" s="105">
        <f t="shared" si="80"/>
        <v>0</v>
      </c>
      <c r="I122" s="105">
        <f t="shared" si="79"/>
        <v>0</v>
      </c>
      <c r="J122" s="105">
        <f t="shared" si="79"/>
        <v>0</v>
      </c>
      <c r="K122" s="105">
        <f t="shared" si="79"/>
        <v>0</v>
      </c>
      <c r="L122" s="105">
        <f t="shared" si="79"/>
        <v>0</v>
      </c>
      <c r="M122" s="105">
        <f t="shared" si="79"/>
        <v>0</v>
      </c>
      <c r="N122" s="105">
        <f t="shared" si="79"/>
        <v>0</v>
      </c>
      <c r="O122" s="105">
        <f t="shared" si="79"/>
        <v>0</v>
      </c>
      <c r="P122" s="105">
        <f t="shared" si="79"/>
        <v>0</v>
      </c>
      <c r="Q122" s="105">
        <f t="shared" si="79"/>
        <v>0</v>
      </c>
      <c r="R122" s="105">
        <f t="shared" si="79"/>
        <v>0</v>
      </c>
      <c r="S122" s="105">
        <f t="shared" si="79"/>
        <v>0</v>
      </c>
      <c r="T122" s="105">
        <f t="shared" si="79"/>
        <v>0</v>
      </c>
      <c r="U122" s="105">
        <f t="shared" si="79"/>
        <v>0</v>
      </c>
      <c r="V122" s="105">
        <f t="shared" si="79"/>
        <v>0</v>
      </c>
      <c r="W122" s="105">
        <f t="shared" si="79"/>
        <v>0</v>
      </c>
      <c r="X122" s="105">
        <f t="shared" si="79"/>
        <v>0</v>
      </c>
      <c r="Y122" s="105">
        <f t="shared" si="79"/>
        <v>0</v>
      </c>
      <c r="Z122" s="105">
        <f t="shared" si="79"/>
        <v>0</v>
      </c>
      <c r="AA122" s="105">
        <f t="shared" si="79"/>
        <v>0</v>
      </c>
      <c r="AB122" s="105">
        <f t="shared" si="79"/>
        <v>0</v>
      </c>
      <c r="AC122" s="105">
        <f t="shared" si="79"/>
        <v>0</v>
      </c>
      <c r="AD122" s="105">
        <f t="shared" si="79"/>
        <v>0</v>
      </c>
      <c r="AE122" s="105">
        <f t="shared" si="79"/>
        <v>0</v>
      </c>
      <c r="AF122" s="105">
        <f t="shared" si="79"/>
        <v>0</v>
      </c>
      <c r="AG122" s="105">
        <f t="shared" si="79"/>
        <v>0</v>
      </c>
      <c r="AH122" s="105">
        <f t="shared" si="79"/>
        <v>0</v>
      </c>
      <c r="AI122" s="105">
        <f t="shared" si="79"/>
        <v>0</v>
      </c>
      <c r="AJ122" s="105">
        <f t="shared" si="79"/>
        <v>0</v>
      </c>
      <c r="AK122" s="105">
        <f t="shared" si="79"/>
        <v>0</v>
      </c>
      <c r="AL122" s="111">
        <f t="shared" si="79"/>
        <v>0</v>
      </c>
      <c r="AM122" s="571" t="s">
        <v>134</v>
      </c>
    </row>
    <row r="123" spans="1:39" ht="15.6" x14ac:dyDescent="0.35">
      <c r="A123" s="9">
        <v>28</v>
      </c>
      <c r="B123" s="71" t="str">
        <f t="shared" ref="B123:B124" si="81">IF(B81="","",B81)</f>
        <v>Aktualizovaná jednotková cena za jednotku za Výkon [Kč/vlkm]</v>
      </c>
      <c r="C123" s="67"/>
      <c r="D123" s="114" t="s">
        <v>194</v>
      </c>
      <c r="E123" s="121">
        <f>E113/('Provoz výchozí'!C$28+'Provoz opční 1'!C$28+'Provoz opční 2'!C$28+2*'Provoz výchozí'!C$29+2*'Provoz opční 1'!C$29+2*'Provoz opční 2'!C$29)</f>
        <v>0</v>
      </c>
      <c r="F123" s="121">
        <f>F113/('Provoz výchozí'!D$28+'Provoz opční 1'!D$28+'Provoz opční 2'!D$28+2*'Provoz výchozí'!D$29+2*'Provoz opční 1'!D$29+2*'Provoz opční 2'!D$29)</f>
        <v>0</v>
      </c>
      <c r="G123" s="121">
        <f>G113/('Provoz výchozí'!E$28+'Provoz opční 1'!E$28+'Provoz opční 2'!E$28+2*'Provoz výchozí'!E$29+2*'Provoz opční 1'!E$29+2*'Provoz opční 2'!E$29)</f>
        <v>0</v>
      </c>
      <c r="H123" s="121">
        <f>H113/('Provoz výchozí'!F$28+'Provoz opční 1'!F$28+'Provoz opční 2'!F$28+2*'Provoz výchozí'!F$29+2*'Provoz opční 1'!F$29+2*'Provoz opční 2'!F$29)</f>
        <v>0</v>
      </c>
      <c r="I123" s="121">
        <f>I113/('Provoz výchozí'!G$28+'Provoz opční 1'!G$28+'Provoz opční 2'!G$28+2*'Provoz výchozí'!G$29+2*'Provoz opční 1'!G$29+2*'Provoz opční 2'!G$29)</f>
        <v>0</v>
      </c>
      <c r="J123" s="121">
        <f>J113/('Provoz výchozí'!H$28+'Provoz opční 1'!H$28+'Provoz opční 2'!H$28+2*'Provoz výchozí'!H$29+2*'Provoz opční 1'!H$29+2*'Provoz opční 2'!H$29)</f>
        <v>0</v>
      </c>
      <c r="K123" s="121">
        <f>K113/('Provoz výchozí'!I$28+'Provoz opční 1'!I$28+'Provoz opční 2'!I$28+2*'Provoz výchozí'!I$29+2*'Provoz opční 1'!I$29+2*'Provoz opční 2'!I$29)</f>
        <v>0</v>
      </c>
      <c r="L123" s="121">
        <f>L113/('Provoz výchozí'!J$28+'Provoz opční 1'!J$28+'Provoz opční 2'!J$28+2*'Provoz výchozí'!J$29+2*'Provoz opční 1'!J$29+2*'Provoz opční 2'!J$29)</f>
        <v>0</v>
      </c>
      <c r="M123" s="121">
        <f>M113/('Provoz výchozí'!K$28+'Provoz opční 1'!K$28+'Provoz opční 2'!K$28+2*'Provoz výchozí'!K$29+2*'Provoz opční 1'!K$29+2*'Provoz opční 2'!K$29)</f>
        <v>0</v>
      </c>
      <c r="N123" s="121">
        <f>N113/('Provoz výchozí'!L$28+'Provoz opční 1'!L$28+'Provoz opční 2'!L$28+2*'Provoz výchozí'!L$29+2*'Provoz opční 1'!L$29+2*'Provoz opční 2'!L$29)</f>
        <v>0</v>
      </c>
      <c r="O123" s="121">
        <f>O113/('Provoz výchozí'!M$28+'Provoz opční 1'!M$28+'Provoz opční 2'!M$28+2*'Provoz výchozí'!M$29+2*'Provoz opční 1'!M$29+2*'Provoz opční 2'!M$29)</f>
        <v>0</v>
      </c>
      <c r="P123" s="121">
        <f>P113/('Provoz výchozí'!N$28+'Provoz opční 1'!N$28+'Provoz opční 2'!N$28+2*'Provoz výchozí'!N$29+2*'Provoz opční 1'!N$29+2*'Provoz opční 2'!N$29)</f>
        <v>0</v>
      </c>
      <c r="Q123" s="121">
        <f>Q113/('Provoz výchozí'!O$28+'Provoz opční 1'!O$28+'Provoz opční 2'!O$28+2*'Provoz výchozí'!O$29+2*'Provoz opční 1'!O$29+2*'Provoz opční 2'!O$29)</f>
        <v>0</v>
      </c>
      <c r="R123" s="121">
        <f>R113/('Provoz výchozí'!P$28+'Provoz opční 1'!P$28+'Provoz opční 2'!P$28+2*'Provoz výchozí'!P$29+2*'Provoz opční 1'!P$29+2*'Provoz opční 2'!P$29)</f>
        <v>0</v>
      </c>
      <c r="S123" s="121">
        <f>S113/('Provoz výchozí'!Q$28+'Provoz opční 1'!Q$28+'Provoz opční 2'!Q$28+2*'Provoz výchozí'!Q$29+2*'Provoz opční 1'!Q$29+2*'Provoz opční 2'!Q$29)</f>
        <v>0</v>
      </c>
      <c r="T123" s="121">
        <f>T113/('Provoz výchozí'!R$28+'Provoz opční 1'!R$28+'Provoz opční 2'!R$28+2*'Provoz výchozí'!R$29+2*'Provoz opční 1'!R$29+2*'Provoz opční 2'!R$29)</f>
        <v>0</v>
      </c>
      <c r="U123" s="121">
        <f>U113/('Provoz výchozí'!S$28+'Provoz opční 1'!S$28+'Provoz opční 2'!S$28+2*'Provoz výchozí'!S$29+2*'Provoz opční 1'!S$29+2*'Provoz opční 2'!S$29)</f>
        <v>0</v>
      </c>
      <c r="V123" s="121">
        <f>V113/('Provoz výchozí'!T$28+'Provoz opční 1'!T$28+'Provoz opční 2'!T$28+2*'Provoz výchozí'!T$29+2*'Provoz opční 1'!T$29+2*'Provoz opční 2'!T$29)</f>
        <v>0</v>
      </c>
      <c r="W123" s="121">
        <f>W113/('Provoz výchozí'!U$28+'Provoz opční 1'!U$28+'Provoz opční 2'!U$28+2*'Provoz výchozí'!U$29+2*'Provoz opční 1'!U$29+2*'Provoz opční 2'!U$29)</f>
        <v>0</v>
      </c>
      <c r="X123" s="121">
        <f>X113/('Provoz výchozí'!V$28+'Provoz opční 1'!V$28+'Provoz opční 2'!V$28+2*'Provoz výchozí'!V$29+2*'Provoz opční 1'!V$29+2*'Provoz opční 2'!V$29)</f>
        <v>0</v>
      </c>
      <c r="Y123" s="121">
        <f>Y113/('Provoz výchozí'!W$28+'Provoz opční 1'!W$28+'Provoz opční 2'!W$28+2*'Provoz výchozí'!W$29+2*'Provoz opční 1'!W$29+2*'Provoz opční 2'!W$29)</f>
        <v>0</v>
      </c>
      <c r="Z123" s="121">
        <f>Z113/('Provoz výchozí'!X$28+'Provoz opční 1'!X$28+'Provoz opční 2'!X$28+2*'Provoz výchozí'!X$29+2*'Provoz opční 1'!X$29+2*'Provoz opční 2'!X$29)</f>
        <v>0</v>
      </c>
      <c r="AA123" s="121">
        <f>AA113/('Provoz výchozí'!Y$28+'Provoz opční 1'!Y$28+'Provoz opční 2'!Y$28+2*'Provoz výchozí'!Y$29+2*'Provoz opční 1'!Y$29+2*'Provoz opční 2'!Y$29)</f>
        <v>0</v>
      </c>
      <c r="AB123" s="121">
        <f>AB113/('Provoz výchozí'!Z$28+'Provoz opční 1'!Z$28+'Provoz opční 2'!Z$28+2*'Provoz výchozí'!Z$29+2*'Provoz opční 1'!Z$29+2*'Provoz opční 2'!Z$29)</f>
        <v>0</v>
      </c>
      <c r="AC123" s="121">
        <f>AC113/('Provoz výchozí'!AA$28+'Provoz opční 1'!AA$28+'Provoz opční 2'!AA$28+2*'Provoz výchozí'!AA$29+2*'Provoz opční 1'!AA$29+2*'Provoz opční 2'!AA$29)</f>
        <v>0</v>
      </c>
      <c r="AD123" s="121">
        <f>AD113/('Provoz výchozí'!AB$28+'Provoz opční 1'!AB$28+'Provoz opční 2'!AB$28+2*'Provoz výchozí'!AB$29+2*'Provoz opční 1'!AB$29+2*'Provoz opční 2'!AB$29)</f>
        <v>0</v>
      </c>
      <c r="AE123" s="121">
        <f>AE113/('Provoz výchozí'!AC$28+'Provoz opční 1'!AC$28+'Provoz opční 2'!AC$28+2*'Provoz výchozí'!AC$29+2*'Provoz opční 1'!AC$29+2*'Provoz opční 2'!AC$29)</f>
        <v>0</v>
      </c>
      <c r="AF123" s="121">
        <f>AF113/('Provoz výchozí'!AD$28+'Provoz opční 1'!AD$28+'Provoz opční 2'!AD$28+2*'Provoz výchozí'!AD$29+2*'Provoz opční 1'!AD$29+2*'Provoz opční 2'!AD$29)</f>
        <v>0</v>
      </c>
      <c r="AG123" s="121">
        <f>AG113/('Provoz výchozí'!AE$28+'Provoz opční 1'!AE$28+'Provoz opční 2'!AE$28+2*'Provoz výchozí'!AE$29+2*'Provoz opční 1'!AE$29+2*'Provoz opční 2'!AE$29)</f>
        <v>0</v>
      </c>
      <c r="AH123" s="121">
        <f>AH113/('Provoz výchozí'!AF$28+'Provoz opční 1'!AF$28+'Provoz opční 2'!AF$28+2*'Provoz výchozí'!AF$29+2*'Provoz opční 1'!AF$29+2*'Provoz opční 2'!AF$29)</f>
        <v>0</v>
      </c>
      <c r="AI123" s="121">
        <f>AI113/('Provoz výchozí'!AG$28+'Provoz opční 1'!AG$28+'Provoz opční 2'!AG$28+2*'Provoz výchozí'!AG$29+2*'Provoz opční 1'!AG$29+2*'Provoz opční 2'!AG$29)</f>
        <v>0</v>
      </c>
      <c r="AJ123" s="121">
        <f>AJ113/('Provoz výchozí'!AH$28+'Provoz opční 1'!AH$28+'Provoz opční 2'!AH$28+2*'Provoz výchozí'!AH$29+2*'Provoz opční 1'!AH$29+2*'Provoz opční 2'!AH$29)</f>
        <v>0</v>
      </c>
      <c r="AK123" s="121">
        <f>AK113/('Provoz výchozí'!AI$28+'Provoz opční 1'!AI$28+'Provoz opční 2'!AI$28+2*'Provoz výchozí'!AI$29+2*'Provoz opční 1'!AI$29+2*'Provoz opční 2'!AI$29)</f>
        <v>0</v>
      </c>
      <c r="AL123" s="576" t="s">
        <v>134</v>
      </c>
      <c r="AM123" s="577" t="s">
        <v>134</v>
      </c>
    </row>
    <row r="124" spans="1:39" ht="16.2" thickBot="1" x14ac:dyDescent="0.4">
      <c r="A124" s="10">
        <v>29</v>
      </c>
      <c r="B124" s="120" t="str">
        <f t="shared" si="81"/>
        <v>Aktualizovaná jednotková cena za soupravu za Výkon [Kč/vlkm]</v>
      </c>
      <c r="C124" s="115"/>
      <c r="D124" s="116" t="s">
        <v>195</v>
      </c>
      <c r="E124" s="117">
        <f>E123+E113/('Provoz výchozí'!C$28+'Provoz opční 1'!C$28+'Provoz opční 2'!C$28+2*'Provoz výchozí'!C$29+2*'Provoz opční 1'!C$29+2*'Provoz opční 2'!C$29)</f>
        <v>0</v>
      </c>
      <c r="F124" s="117">
        <f>F123+F113/('Provoz výchozí'!D$28+'Provoz opční 1'!D$28+'Provoz opční 2'!D$28+2*'Provoz výchozí'!D$29+2*'Provoz opční 1'!D$29+2*'Provoz opční 2'!D$29)</f>
        <v>0</v>
      </c>
      <c r="G124" s="117">
        <f>G123+G113/('Provoz výchozí'!E$28+'Provoz opční 1'!E$28+'Provoz opční 2'!E$28+2*'Provoz výchozí'!E$29+2*'Provoz opční 1'!E$29+2*'Provoz opční 2'!E$29)</f>
        <v>0</v>
      </c>
      <c r="H124" s="117">
        <f>H123+H113/('Provoz výchozí'!F$28+'Provoz opční 1'!F$28+'Provoz opční 2'!F$28+2*'Provoz výchozí'!F$29+2*'Provoz opční 1'!F$29+2*'Provoz opční 2'!F$29)</f>
        <v>0</v>
      </c>
      <c r="I124" s="117">
        <f>I123+I113/('Provoz výchozí'!G$28+'Provoz opční 1'!G$28+'Provoz opční 2'!G$28+2*'Provoz výchozí'!G$29+2*'Provoz opční 1'!G$29+2*'Provoz opční 2'!G$29)</f>
        <v>0</v>
      </c>
      <c r="J124" s="117">
        <f>J123+J113/('Provoz výchozí'!H$28+'Provoz opční 1'!H$28+'Provoz opční 2'!H$28+2*'Provoz výchozí'!H$29+2*'Provoz opční 1'!H$29+2*'Provoz opční 2'!H$29)</f>
        <v>0</v>
      </c>
      <c r="K124" s="117">
        <f>K123+K113/('Provoz výchozí'!I$28+'Provoz opční 1'!I$28+'Provoz opční 2'!I$28+2*'Provoz výchozí'!I$29+2*'Provoz opční 1'!I$29+2*'Provoz opční 2'!I$29)</f>
        <v>0</v>
      </c>
      <c r="L124" s="117">
        <f>L123+L113/('Provoz výchozí'!J$28+'Provoz opční 1'!J$28+'Provoz opční 2'!J$28+2*'Provoz výchozí'!J$29+2*'Provoz opční 1'!J$29+2*'Provoz opční 2'!J$29)</f>
        <v>0</v>
      </c>
      <c r="M124" s="117">
        <f>M123+M113/('Provoz výchozí'!K$28+'Provoz opční 1'!K$28+'Provoz opční 2'!K$28+2*'Provoz výchozí'!K$29+2*'Provoz opční 1'!K$29+2*'Provoz opční 2'!K$29)</f>
        <v>0</v>
      </c>
      <c r="N124" s="117">
        <f>N123+N113/('Provoz výchozí'!L$28+'Provoz opční 1'!L$28+'Provoz opční 2'!L$28+2*'Provoz výchozí'!L$29+2*'Provoz opční 1'!L$29+2*'Provoz opční 2'!L$29)</f>
        <v>0</v>
      </c>
      <c r="O124" s="117">
        <f>O123+O113/('Provoz výchozí'!M$28+'Provoz opční 1'!M$28+'Provoz opční 2'!M$28+2*'Provoz výchozí'!M$29+2*'Provoz opční 1'!M$29+2*'Provoz opční 2'!M$29)</f>
        <v>0</v>
      </c>
      <c r="P124" s="117">
        <f>P123+P113/('Provoz výchozí'!N$28+'Provoz opční 1'!N$28+'Provoz opční 2'!N$28+2*'Provoz výchozí'!N$29+2*'Provoz opční 1'!N$29+2*'Provoz opční 2'!N$29)</f>
        <v>0</v>
      </c>
      <c r="Q124" s="117">
        <f>Q123+Q113/('Provoz výchozí'!O$28+'Provoz opční 1'!O$28+'Provoz opční 2'!O$28+2*'Provoz výchozí'!O$29+2*'Provoz opční 1'!O$29+2*'Provoz opční 2'!O$29)</f>
        <v>0</v>
      </c>
      <c r="R124" s="117">
        <f>R123+R113/('Provoz výchozí'!P$28+'Provoz opční 1'!P$28+'Provoz opční 2'!P$28+2*'Provoz výchozí'!P$29+2*'Provoz opční 1'!P$29+2*'Provoz opční 2'!P$29)</f>
        <v>0</v>
      </c>
      <c r="S124" s="117">
        <f>S123+S113/('Provoz výchozí'!Q$28+'Provoz opční 1'!Q$28+'Provoz opční 2'!Q$28+2*'Provoz výchozí'!Q$29+2*'Provoz opční 1'!Q$29+2*'Provoz opční 2'!Q$29)</f>
        <v>0</v>
      </c>
      <c r="T124" s="117">
        <f>T123+T113/('Provoz výchozí'!R$28+'Provoz opční 1'!R$28+'Provoz opční 2'!R$28+2*'Provoz výchozí'!R$29+2*'Provoz opční 1'!R$29+2*'Provoz opční 2'!R$29)</f>
        <v>0</v>
      </c>
      <c r="U124" s="117">
        <f>U123+U113/('Provoz výchozí'!S$28+'Provoz opční 1'!S$28+'Provoz opční 2'!S$28+2*'Provoz výchozí'!S$29+2*'Provoz opční 1'!S$29+2*'Provoz opční 2'!S$29)</f>
        <v>0</v>
      </c>
      <c r="V124" s="117">
        <f>V123+V113/('Provoz výchozí'!T$28+'Provoz opční 1'!T$28+'Provoz opční 2'!T$28+2*'Provoz výchozí'!T$29+2*'Provoz opční 1'!T$29+2*'Provoz opční 2'!T$29)</f>
        <v>0</v>
      </c>
      <c r="W124" s="117">
        <f>W123+W113/('Provoz výchozí'!U$28+'Provoz opční 1'!U$28+'Provoz opční 2'!U$28+2*'Provoz výchozí'!U$29+2*'Provoz opční 1'!U$29+2*'Provoz opční 2'!U$29)</f>
        <v>0</v>
      </c>
      <c r="X124" s="117">
        <f>X123+X113/('Provoz výchozí'!V$28+'Provoz opční 1'!V$28+'Provoz opční 2'!V$28+2*'Provoz výchozí'!V$29+2*'Provoz opční 1'!V$29+2*'Provoz opční 2'!V$29)</f>
        <v>0</v>
      </c>
      <c r="Y124" s="117">
        <f>Y123+Y113/('Provoz výchozí'!W$28+'Provoz opční 1'!W$28+'Provoz opční 2'!W$28+2*'Provoz výchozí'!W$29+2*'Provoz opční 1'!W$29+2*'Provoz opční 2'!W$29)</f>
        <v>0</v>
      </c>
      <c r="Z124" s="117">
        <f>Z123+Z113/('Provoz výchozí'!X$28+'Provoz opční 1'!X$28+'Provoz opční 2'!X$28+2*'Provoz výchozí'!X$29+2*'Provoz opční 1'!X$29+2*'Provoz opční 2'!X$29)</f>
        <v>0</v>
      </c>
      <c r="AA124" s="117">
        <f>AA123+AA113/('Provoz výchozí'!Y$28+'Provoz opční 1'!Y$28+'Provoz opční 2'!Y$28+2*'Provoz výchozí'!Y$29+2*'Provoz opční 1'!Y$29+2*'Provoz opční 2'!Y$29)</f>
        <v>0</v>
      </c>
      <c r="AB124" s="117">
        <f>AB123+AB113/('Provoz výchozí'!Z$28+'Provoz opční 1'!Z$28+'Provoz opční 2'!Z$28+2*'Provoz výchozí'!Z$29+2*'Provoz opční 1'!Z$29+2*'Provoz opční 2'!Z$29)</f>
        <v>0</v>
      </c>
      <c r="AC124" s="117">
        <f>AC123+AC113/('Provoz výchozí'!AA$28+'Provoz opční 1'!AA$28+'Provoz opční 2'!AA$28+2*'Provoz výchozí'!AA$29+2*'Provoz opční 1'!AA$29+2*'Provoz opční 2'!AA$29)</f>
        <v>0</v>
      </c>
      <c r="AD124" s="117">
        <f>AD123+AD113/('Provoz výchozí'!AB$28+'Provoz opční 1'!AB$28+'Provoz opční 2'!AB$28+2*'Provoz výchozí'!AB$29+2*'Provoz opční 1'!AB$29+2*'Provoz opční 2'!AB$29)</f>
        <v>0</v>
      </c>
      <c r="AE124" s="117">
        <f>AE123+AE113/('Provoz výchozí'!AC$28+'Provoz opční 1'!AC$28+'Provoz opční 2'!AC$28+2*'Provoz výchozí'!AC$29+2*'Provoz opční 1'!AC$29+2*'Provoz opční 2'!AC$29)</f>
        <v>0</v>
      </c>
      <c r="AF124" s="117">
        <f>AF123+AF113/('Provoz výchozí'!AD$28+'Provoz opční 1'!AD$28+'Provoz opční 2'!AD$28+2*'Provoz výchozí'!AD$29+2*'Provoz opční 1'!AD$29+2*'Provoz opční 2'!AD$29)</f>
        <v>0</v>
      </c>
      <c r="AG124" s="117">
        <f>AG123+AG113/('Provoz výchozí'!AE$28+'Provoz opční 1'!AE$28+'Provoz opční 2'!AE$28+2*'Provoz výchozí'!AE$29+2*'Provoz opční 1'!AE$29+2*'Provoz opční 2'!AE$29)</f>
        <v>0</v>
      </c>
      <c r="AH124" s="117">
        <f>AH123+AH113/('Provoz výchozí'!AF$28+'Provoz opční 1'!AF$28+'Provoz opční 2'!AF$28+2*'Provoz výchozí'!AF$29+2*'Provoz opční 1'!AF$29+2*'Provoz opční 2'!AF$29)</f>
        <v>0</v>
      </c>
      <c r="AI124" s="117">
        <f>AI123+AI113/('Provoz výchozí'!AG$28+'Provoz opční 1'!AG$28+'Provoz opční 2'!AG$28+2*'Provoz výchozí'!AG$29+2*'Provoz opční 1'!AG$29+2*'Provoz opční 2'!AG$29)</f>
        <v>0</v>
      </c>
      <c r="AJ124" s="117">
        <f>AJ123+AJ113/('Provoz výchozí'!AH$28+'Provoz opční 1'!AH$28+'Provoz opční 2'!AH$28+2*'Provoz výchozí'!AH$29+2*'Provoz opční 1'!AH$29+2*'Provoz opční 2'!AH$29)</f>
        <v>0</v>
      </c>
      <c r="AK124" s="117">
        <f>AK123+AK113/('Provoz výchozí'!AI$28+'Provoz opční 1'!AI$28+'Provoz opční 2'!AI$28+2*'Provoz výchozí'!AI$29+2*'Provoz opční 1'!AI$29+2*'Provoz opční 2'!AI$29)</f>
        <v>0</v>
      </c>
      <c r="AL124" s="118" t="s">
        <v>134</v>
      </c>
      <c r="AM124" s="573" t="s">
        <v>134</v>
      </c>
    </row>
    <row r="125" spans="1:39" x14ac:dyDescent="0.3"/>
  </sheetData>
  <sheetProtection algorithmName="SHA-512" hashValue="5F/0iLJyE/ApnTSLmRKphPfPJBRUPGerz+cMh0+Lff/c2u29V2O/PMb5ncwUd6ZJfWtOdi98rTB1zSxMmd40sw==" saltValue="L2HuorhXFyrG2OQM96YEgQ==" spinCount="100000" sheet="1" objects="1" scenarios="1"/>
  <conditionalFormatting sqref="E38:AK38">
    <cfRule type="expression" dxfId="503" priority="109">
      <formula>$E$38&gt;#REF!</formula>
    </cfRule>
  </conditionalFormatting>
  <conditionalFormatting sqref="E39:AK39 E81:AK81 E123:AK123">
    <cfRule type="expression" dxfId="502" priority="82">
      <formula>E$38&lt;D$38*(1-#REF!)</formula>
    </cfRule>
    <cfRule type="expression" dxfId="501" priority="83">
      <formula>E$38&gt;D$38*(1+#REF!)</formula>
    </cfRule>
  </conditionalFormatting>
  <conditionalFormatting sqref="E39:AK39">
    <cfRule type="expression" dxfId="500" priority="73">
      <formula>E$38&gt;A$38*(1+#REF!)</formula>
    </cfRule>
    <cfRule type="expression" dxfId="499" priority="72">
      <formula>E$38&lt;A$38*(1-#REF!)</formula>
    </cfRule>
  </conditionalFormatting>
  <conditionalFormatting sqref="E39:AK40">
    <cfRule type="expression" dxfId="498" priority="67">
      <formula>$E$38&gt;#REF!</formula>
    </cfRule>
  </conditionalFormatting>
  <conditionalFormatting sqref="E80:AK81">
    <cfRule type="expression" dxfId="497" priority="32">
      <formula>$E$38&gt;#REF!</formula>
    </cfRule>
  </conditionalFormatting>
  <conditionalFormatting sqref="E82:AK82">
    <cfRule type="expression" dxfId="496" priority="31">
      <formula>$E$38&gt;#REF!</formula>
    </cfRule>
  </conditionalFormatting>
  <conditionalFormatting sqref="E122:AK124">
    <cfRule type="expression" dxfId="495" priority="3">
      <formula>$E$38&gt;#REF!</formula>
    </cfRule>
  </conditionalFormatting>
  <conditionalFormatting sqref="F38:H38">
    <cfRule type="expression" dxfId="494" priority="105">
      <formula>$F$38&lt;$E$38*(1-#REF!)</formula>
    </cfRule>
    <cfRule type="expression" dxfId="493" priority="106">
      <formula>$F$38&gt;$E$38*(1+#REF!)</formula>
    </cfRule>
  </conditionalFormatting>
  <conditionalFormatting sqref="F80:H80">
    <cfRule type="expression" dxfId="492" priority="102">
      <formula>$F$38&lt;$E$38*(1-#REF!)</formula>
    </cfRule>
    <cfRule type="expression" dxfId="491" priority="103">
      <formula>$F$38&gt;$E$38*(1+#REF!)</formula>
    </cfRule>
  </conditionalFormatting>
  <conditionalFormatting sqref="F122:H122">
    <cfRule type="expression" dxfId="490" priority="99">
      <formula>$F$38&lt;$E$38*(1-#REF!)</formula>
    </cfRule>
    <cfRule type="expression" dxfId="489" priority="100">
      <formula>$F$38&gt;$E$38*(1+#REF!)</formula>
    </cfRule>
  </conditionalFormatting>
  <conditionalFormatting sqref="F39:J39">
    <cfRule type="expression" dxfId="488" priority="425">
      <formula>F$38&lt;#REF!*(1-#REF!)</formula>
    </cfRule>
    <cfRule type="expression" dxfId="487" priority="426">
      <formula>F$38&gt;#REF!*(1+#REF!)</formula>
    </cfRule>
  </conditionalFormatting>
  <conditionalFormatting sqref="F40:AK40">
    <cfRule type="expression" dxfId="486" priority="80">
      <formula>$F$38&lt;$E$38*(1-#REF!)</formula>
    </cfRule>
    <cfRule type="expression" dxfId="485" priority="81">
      <formula>$F$38&gt;$E$38*(1+#REF!)</formula>
    </cfRule>
  </conditionalFormatting>
  <conditionalFormatting sqref="I39:AK39 I81:AK81 I123:AK123">
    <cfRule type="expression" dxfId="484" priority="757">
      <formula>I$38&lt;F$38*(1-#REF!)</formula>
    </cfRule>
    <cfRule type="expression" dxfId="483" priority="758">
      <formula>I$38&gt;F$38*(1+#REF!)</formula>
    </cfRule>
  </conditionalFormatting>
  <conditionalFormatting sqref="I81:AK81 I123:AK123">
    <cfRule type="expression" dxfId="482" priority="422">
      <formula>I$38&gt;C$38*(1+#REF!)</formula>
    </cfRule>
    <cfRule type="expression" dxfId="481" priority="421">
      <formula>I$38&lt;C$38*(1-#REF!)</formula>
    </cfRule>
  </conditionalFormatting>
  <conditionalFormatting sqref="J38:AK38 J80:AK80 J122:AK122">
    <cfRule type="expression" dxfId="480" priority="107">
      <formula>J$38&lt;I$38*(1-#REF!)</formula>
    </cfRule>
    <cfRule type="expression" dxfId="479" priority="108">
      <formula>J$38&gt;I$38*(1+#REF!)</formula>
    </cfRule>
  </conditionalFormatting>
  <conditionalFormatting sqref="J39:AK39">
    <cfRule type="expression" dxfId="478" priority="772">
      <formula>J$38&gt;A$38*(1+#REF!)</formula>
    </cfRule>
    <cfRule type="expression" dxfId="477" priority="771">
      <formula>J$38&lt;A$38*(1-#REF!)</formula>
    </cfRule>
  </conditionalFormatting>
  <conditionalFormatting sqref="L39:M39 O39:P39 R39:S39 U39:V39 X39:Y39 AA39:AB39 AD39:AE39 AG39:AH39 AJ39:AK39">
    <cfRule type="expression" dxfId="476" priority="767">
      <formula>L$38&lt;#REF!*(1-#REF!)</formula>
    </cfRule>
    <cfRule type="expression" dxfId="475" priority="768">
      <formula>L$38&gt;#REF!*(1+#REF!)</formula>
    </cfRule>
  </conditionalFormatting>
  <conditionalFormatting sqref="P38:R38 E81:AK81 E123:AK123">
    <cfRule type="expression" dxfId="474" priority="116">
      <formula>E$38&lt;A$38*(1-#REF!)</formula>
    </cfRule>
    <cfRule type="expression" dxfId="473" priority="117">
      <formula>E$38&gt;A$38*(1+#REF!)</formula>
    </cfRule>
  </conditionalFormatting>
  <conditionalFormatting sqref="S38:U38">
    <cfRule type="expression" dxfId="472" priority="119">
      <formula>S$38&gt;L$38*(1+#REF!)</formula>
    </cfRule>
    <cfRule type="expression" dxfId="471" priority="118">
      <formula>S$38&lt;L$38*(1-#REF!)</formula>
    </cfRule>
  </conditionalFormatting>
  <conditionalFormatting sqref="V38:AC38">
    <cfRule type="expression" dxfId="470" priority="120">
      <formula>V$38&lt;L$38*(1-#REF!)</formula>
    </cfRule>
    <cfRule type="expression" dxfId="469" priority="121">
      <formula>V$38&gt;L$38*(1+#REF!)</formula>
    </cfRule>
  </conditionalFormatting>
  <conditionalFormatting sqref="AD38:AF38">
    <cfRule type="expression" dxfId="468" priority="122">
      <formula>AD$38&lt;L$38*(1-#REF!)</formula>
    </cfRule>
    <cfRule type="expression" dxfId="467" priority="123">
      <formula>AD$38&gt;L$38*(1+#REF!)</formula>
    </cfRule>
  </conditionalFormatting>
  <conditionalFormatting sqref="AG38">
    <cfRule type="expression" dxfId="466" priority="114">
      <formula>AG$38&lt;L$38*(1-#REF!)</formula>
    </cfRule>
    <cfRule type="expression" dxfId="465" priority="115">
      <formula>AG$38&gt;L$38*(1+#REF!)</formula>
    </cfRule>
  </conditionalFormatting>
  <conditionalFormatting sqref="AH38:AK38">
    <cfRule type="expression" dxfId="464" priority="113">
      <formula>AH$38&gt;L$38*(1+#REF!)</formula>
    </cfRule>
    <cfRule type="expression" dxfId="463" priority="112">
      <formula>AH$38&lt;L$38*(1-#REF!)</formula>
    </cfRule>
  </conditionalFormatting>
  <conditionalFormatting sqref="AK38 AK80 AK122">
    <cfRule type="expression" dxfId="462" priority="124">
      <formula>AK$38&lt;AI$38*(1-#REF!)</formula>
    </cfRule>
    <cfRule type="expression" dxfId="461" priority="125">
      <formula>AK$38&gt;AI$38*(1+#REF!)</formula>
    </cfRule>
  </conditionalFormatting>
  <conditionalFormatting sqref="AK38">
    <cfRule type="expression" dxfId="460" priority="111">
      <formula>AK$38&gt;L$38*(1+#REF!)</formula>
    </cfRule>
    <cfRule type="expression" dxfId="459" priority="110">
      <formula>AK$38&lt;L$38*(1-#REF!)</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B87B-EBBC-45C2-93CD-EBD1C1DD7C55}">
  <sheetPr>
    <tabColor theme="1"/>
  </sheetPr>
  <dimension ref="A1:AN125"/>
  <sheetViews>
    <sheetView showGridLines="0" zoomScaleNormal="100" workbookViewId="0">
      <pane xSplit="4" topLeftCell="E1" activePane="topRight" state="frozen"/>
      <selection activeCell="F86" sqref="F86:H86"/>
      <selection pane="topRight" activeCell="A17" sqref="A17"/>
    </sheetView>
  </sheetViews>
  <sheetFormatPr defaultColWidth="0" defaultRowHeight="14.4" zeroHeight="1" x14ac:dyDescent="0.3"/>
  <cols>
    <col min="1" max="1" width="4" style="460" bestFit="1" customWidth="1"/>
    <col min="2" max="2" width="42.6640625" style="460" customWidth="1"/>
    <col min="3" max="3" width="5" style="460" bestFit="1" customWidth="1"/>
    <col min="4" max="4" width="21.6640625" style="522" customWidth="1"/>
    <col min="5" max="39" width="10.6640625" style="523" customWidth="1"/>
    <col min="40" max="40" width="2.6640625" style="460" customWidth="1"/>
    <col min="41" max="16384" width="9.109375" style="460" hidden="1"/>
  </cols>
  <sheetData>
    <row r="1" spans="1:39" x14ac:dyDescent="0.3">
      <c r="A1" s="138" t="s">
        <v>196</v>
      </c>
      <c r="B1" s="139"/>
      <c r="C1" s="457"/>
      <c r="D1" s="151" t="str">
        <f>'Provoz výchozí'!B1</f>
        <v>CELKEM</v>
      </c>
      <c r="E1" s="458" t="str">
        <f>'Provoz výchozí'!C1</f>
        <v>Kalendářní rok</v>
      </c>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9" t="s">
        <v>76</v>
      </c>
      <c r="AM1" s="587"/>
    </row>
    <row r="2" spans="1:39" ht="15" thickBot="1" x14ac:dyDescent="0.35">
      <c r="A2" s="461" t="s">
        <v>157</v>
      </c>
      <c r="B2" s="462"/>
      <c r="C2" s="463"/>
      <c r="D2" s="464"/>
      <c r="E2" s="465" t="str">
        <f>'Provoz výchozí'!C2</f>
        <v>XII/29</v>
      </c>
      <c r="F2" s="465" t="str">
        <f>'Provoz výchozí'!D2</f>
        <v>I-VI/30</v>
      </c>
      <c r="G2" s="465" t="str">
        <f>'Provoz výchozí'!E2</f>
        <v>VI-XII/30</v>
      </c>
      <c r="H2" s="465" t="str">
        <f>'Provoz výchozí'!F2</f>
        <v>XII/30</v>
      </c>
      <c r="I2" s="465">
        <f>'Provoz výchozí'!G2</f>
        <v>2031</v>
      </c>
      <c r="J2" s="465">
        <f>'Provoz výchozí'!H2</f>
        <v>2032</v>
      </c>
      <c r="K2" s="465">
        <f>'Provoz výchozí'!I2</f>
        <v>2033</v>
      </c>
      <c r="L2" s="465">
        <f>'Provoz výchozí'!J2</f>
        <v>2034</v>
      </c>
      <c r="M2" s="465">
        <f>'Provoz výchozí'!K2</f>
        <v>2035</v>
      </c>
      <c r="N2" s="465">
        <f>'Provoz výchozí'!L2</f>
        <v>2036</v>
      </c>
      <c r="O2" s="465">
        <f>'Provoz výchozí'!M2</f>
        <v>2037</v>
      </c>
      <c r="P2" s="465">
        <f>'Provoz výchozí'!N2</f>
        <v>2038</v>
      </c>
      <c r="Q2" s="465">
        <f>'Provoz výchozí'!O2</f>
        <v>2039</v>
      </c>
      <c r="R2" s="465">
        <f>'Provoz výchozí'!P2</f>
        <v>2040</v>
      </c>
      <c r="S2" s="465">
        <f>'Provoz výchozí'!Q2</f>
        <v>2041</v>
      </c>
      <c r="T2" s="465">
        <f>'Provoz výchozí'!R2</f>
        <v>2042</v>
      </c>
      <c r="U2" s="465">
        <f>'Provoz výchozí'!S2</f>
        <v>2043</v>
      </c>
      <c r="V2" s="465">
        <f>'Provoz výchozí'!T2</f>
        <v>2044</v>
      </c>
      <c r="W2" s="465">
        <f>'Provoz výchozí'!U2</f>
        <v>2045</v>
      </c>
      <c r="X2" s="465">
        <f>'Provoz výchozí'!V2</f>
        <v>2046</v>
      </c>
      <c r="Y2" s="465">
        <f>'Provoz výchozí'!W2</f>
        <v>2047</v>
      </c>
      <c r="Z2" s="465">
        <f>'Provoz výchozí'!X2</f>
        <v>2048</v>
      </c>
      <c r="AA2" s="465">
        <f>'Provoz výchozí'!Y2</f>
        <v>2049</v>
      </c>
      <c r="AB2" s="465">
        <f>'Provoz výchozí'!Z2</f>
        <v>2050</v>
      </c>
      <c r="AC2" s="465">
        <f>'Provoz výchozí'!AA2</f>
        <v>2051</v>
      </c>
      <c r="AD2" s="465">
        <f>'Provoz výchozí'!AB2</f>
        <v>2052</v>
      </c>
      <c r="AE2" s="465">
        <f>'Provoz výchozí'!AC2</f>
        <v>2053</v>
      </c>
      <c r="AF2" s="465">
        <f>'Provoz výchozí'!AD2</f>
        <v>2054</v>
      </c>
      <c r="AG2" s="465">
        <f>'Provoz výchozí'!AE2</f>
        <v>2055</v>
      </c>
      <c r="AH2" s="465">
        <f>'Provoz výchozí'!AF2</f>
        <v>2056</v>
      </c>
      <c r="AI2" s="465">
        <f>'Provoz výchozí'!AG2</f>
        <v>2057</v>
      </c>
      <c r="AJ2" s="465">
        <f>'Provoz výchozí'!AH2</f>
        <v>2058</v>
      </c>
      <c r="AK2" s="465">
        <f>'Provoz výchozí'!AI2</f>
        <v>2059</v>
      </c>
      <c r="AL2" s="466" t="s">
        <v>78</v>
      </c>
      <c r="AM2" s="588" t="s">
        <v>79</v>
      </c>
    </row>
    <row r="3" spans="1:39" ht="15" thickTop="1" x14ac:dyDescent="0.3">
      <c r="A3" s="467">
        <v>1</v>
      </c>
      <c r="B3" s="468" t="s">
        <v>84</v>
      </c>
      <c r="C3" s="469">
        <v>1.1000000000000001</v>
      </c>
      <c r="D3" s="470" t="s">
        <v>85</v>
      </c>
      <c r="E3" s="471">
        <f t="shared" ref="E3:AK11" si="0">E45+E87</f>
        <v>0</v>
      </c>
      <c r="F3" s="472">
        <f t="shared" si="0"/>
        <v>0</v>
      </c>
      <c r="G3" s="472">
        <f t="shared" ref="G3:H18" si="1">G45+G87</f>
        <v>0</v>
      </c>
      <c r="H3" s="472">
        <f t="shared" si="1"/>
        <v>0</v>
      </c>
      <c r="I3" s="472">
        <f t="shared" si="0"/>
        <v>0</v>
      </c>
      <c r="J3" s="472">
        <f t="shared" si="0"/>
        <v>0</v>
      </c>
      <c r="K3" s="472">
        <f t="shared" si="0"/>
        <v>0</v>
      </c>
      <c r="L3" s="472">
        <f t="shared" si="0"/>
        <v>0</v>
      </c>
      <c r="M3" s="472">
        <f t="shared" si="0"/>
        <v>0</v>
      </c>
      <c r="N3" s="472">
        <f t="shared" si="0"/>
        <v>0</v>
      </c>
      <c r="O3" s="472">
        <f t="shared" si="0"/>
        <v>0</v>
      </c>
      <c r="P3" s="472">
        <f t="shared" si="0"/>
        <v>0</v>
      </c>
      <c r="Q3" s="472">
        <f t="shared" si="0"/>
        <v>0</v>
      </c>
      <c r="R3" s="472">
        <f t="shared" si="0"/>
        <v>0</v>
      </c>
      <c r="S3" s="472">
        <f t="shared" si="0"/>
        <v>0</v>
      </c>
      <c r="T3" s="472">
        <f t="shared" si="0"/>
        <v>0</v>
      </c>
      <c r="U3" s="472">
        <f t="shared" si="0"/>
        <v>0</v>
      </c>
      <c r="V3" s="472">
        <f t="shared" si="0"/>
        <v>0</v>
      </c>
      <c r="W3" s="472">
        <f t="shared" si="0"/>
        <v>0</v>
      </c>
      <c r="X3" s="472">
        <f t="shared" si="0"/>
        <v>0</v>
      </c>
      <c r="Y3" s="472">
        <f t="shared" si="0"/>
        <v>0</v>
      </c>
      <c r="Z3" s="472">
        <f t="shared" si="0"/>
        <v>0</v>
      </c>
      <c r="AA3" s="472">
        <f t="shared" si="0"/>
        <v>0</v>
      </c>
      <c r="AB3" s="472">
        <f t="shared" si="0"/>
        <v>0</v>
      </c>
      <c r="AC3" s="472">
        <f t="shared" si="0"/>
        <v>0</v>
      </c>
      <c r="AD3" s="472">
        <f t="shared" si="0"/>
        <v>0</v>
      </c>
      <c r="AE3" s="472">
        <f t="shared" si="0"/>
        <v>0</v>
      </c>
      <c r="AF3" s="472">
        <f t="shared" si="0"/>
        <v>0</v>
      </c>
      <c r="AG3" s="472">
        <f t="shared" si="0"/>
        <v>0</v>
      </c>
      <c r="AH3" s="472">
        <f t="shared" si="0"/>
        <v>0</v>
      </c>
      <c r="AI3" s="472">
        <f t="shared" si="0"/>
        <v>0</v>
      </c>
      <c r="AJ3" s="472">
        <f t="shared" si="0"/>
        <v>0</v>
      </c>
      <c r="AK3" s="473">
        <f t="shared" si="0"/>
        <v>0</v>
      </c>
      <c r="AL3" s="474">
        <f>SUM(E3:AK3)</f>
        <v>0</v>
      </c>
      <c r="AM3" s="578">
        <f t="shared" ref="AM3:AM28" si="2">IFERROR(SUMPRODUCT(E3:AK3,E$37:AK$37)/SUM(E$37:AK$37),0)</f>
        <v>0</v>
      </c>
    </row>
    <row r="4" spans="1:39" x14ac:dyDescent="0.3">
      <c r="A4" s="475"/>
      <c r="B4" s="476"/>
      <c r="C4" s="456">
        <v>1.2</v>
      </c>
      <c r="D4" s="455" t="s">
        <v>86</v>
      </c>
      <c r="E4" s="356">
        <f t="shared" si="0"/>
        <v>0</v>
      </c>
      <c r="F4" s="357">
        <f t="shared" si="0"/>
        <v>0</v>
      </c>
      <c r="G4" s="357">
        <f t="shared" si="1"/>
        <v>0</v>
      </c>
      <c r="H4" s="357">
        <f t="shared" si="1"/>
        <v>0</v>
      </c>
      <c r="I4" s="357">
        <f t="shared" si="0"/>
        <v>0</v>
      </c>
      <c r="J4" s="357">
        <f t="shared" si="0"/>
        <v>0</v>
      </c>
      <c r="K4" s="357">
        <f t="shared" si="0"/>
        <v>0</v>
      </c>
      <c r="L4" s="357">
        <f t="shared" si="0"/>
        <v>0</v>
      </c>
      <c r="M4" s="357">
        <f t="shared" si="0"/>
        <v>0</v>
      </c>
      <c r="N4" s="357">
        <f t="shared" si="0"/>
        <v>0</v>
      </c>
      <c r="O4" s="357">
        <f t="shared" si="0"/>
        <v>0</v>
      </c>
      <c r="P4" s="357">
        <f t="shared" si="0"/>
        <v>0</v>
      </c>
      <c r="Q4" s="357">
        <f t="shared" si="0"/>
        <v>0</v>
      </c>
      <c r="R4" s="357">
        <f t="shared" si="0"/>
        <v>0</v>
      </c>
      <c r="S4" s="357">
        <f t="shared" si="0"/>
        <v>0</v>
      </c>
      <c r="T4" s="357">
        <f t="shared" si="0"/>
        <v>0</v>
      </c>
      <c r="U4" s="357">
        <f t="shared" si="0"/>
        <v>0</v>
      </c>
      <c r="V4" s="357">
        <f t="shared" si="0"/>
        <v>0</v>
      </c>
      <c r="W4" s="357">
        <f t="shared" si="0"/>
        <v>0</v>
      </c>
      <c r="X4" s="357">
        <f t="shared" si="0"/>
        <v>0</v>
      </c>
      <c r="Y4" s="357">
        <f t="shared" si="0"/>
        <v>0</v>
      </c>
      <c r="Z4" s="357">
        <f t="shared" si="0"/>
        <v>0</v>
      </c>
      <c r="AA4" s="357">
        <f t="shared" si="0"/>
        <v>0</v>
      </c>
      <c r="AB4" s="357">
        <f t="shared" si="0"/>
        <v>0</v>
      </c>
      <c r="AC4" s="357">
        <f t="shared" si="0"/>
        <v>0</v>
      </c>
      <c r="AD4" s="357">
        <f t="shared" si="0"/>
        <v>0</v>
      </c>
      <c r="AE4" s="357">
        <f t="shared" si="0"/>
        <v>0</v>
      </c>
      <c r="AF4" s="357">
        <f t="shared" si="0"/>
        <v>0</v>
      </c>
      <c r="AG4" s="357">
        <f t="shared" si="0"/>
        <v>0</v>
      </c>
      <c r="AH4" s="357">
        <f t="shared" si="0"/>
        <v>0</v>
      </c>
      <c r="AI4" s="357">
        <f t="shared" si="0"/>
        <v>0</v>
      </c>
      <c r="AJ4" s="357">
        <f t="shared" si="0"/>
        <v>0</v>
      </c>
      <c r="AK4" s="358">
        <f t="shared" si="0"/>
        <v>0</v>
      </c>
      <c r="AL4" s="477">
        <f t="shared" ref="AL4:AL37" si="3">SUM(E4:AK4)</f>
        <v>0</v>
      </c>
      <c r="AM4" s="579">
        <f t="shared" si="2"/>
        <v>0</v>
      </c>
    </row>
    <row r="5" spans="1:39" x14ac:dyDescent="0.3">
      <c r="A5" s="475">
        <v>2</v>
      </c>
      <c r="B5" s="476" t="s">
        <v>87</v>
      </c>
      <c r="C5" s="456"/>
      <c r="D5" s="455"/>
      <c r="E5" s="356">
        <f t="shared" si="0"/>
        <v>0</v>
      </c>
      <c r="F5" s="357">
        <f t="shared" si="0"/>
        <v>0</v>
      </c>
      <c r="G5" s="357">
        <f t="shared" si="1"/>
        <v>0</v>
      </c>
      <c r="H5" s="357">
        <f t="shared" si="1"/>
        <v>0</v>
      </c>
      <c r="I5" s="357">
        <f t="shared" si="0"/>
        <v>0</v>
      </c>
      <c r="J5" s="357">
        <f t="shared" si="0"/>
        <v>0</v>
      </c>
      <c r="K5" s="357">
        <f t="shared" si="0"/>
        <v>0</v>
      </c>
      <c r="L5" s="357">
        <f t="shared" si="0"/>
        <v>0</v>
      </c>
      <c r="M5" s="357">
        <f t="shared" si="0"/>
        <v>0</v>
      </c>
      <c r="N5" s="357">
        <f t="shared" si="0"/>
        <v>0</v>
      </c>
      <c r="O5" s="357">
        <f t="shared" si="0"/>
        <v>0</v>
      </c>
      <c r="P5" s="357">
        <f t="shared" si="0"/>
        <v>0</v>
      </c>
      <c r="Q5" s="357">
        <f t="shared" si="0"/>
        <v>0</v>
      </c>
      <c r="R5" s="357">
        <f t="shared" si="0"/>
        <v>0</v>
      </c>
      <c r="S5" s="357">
        <f t="shared" si="0"/>
        <v>0</v>
      </c>
      <c r="T5" s="357">
        <f t="shared" si="0"/>
        <v>0</v>
      </c>
      <c r="U5" s="357">
        <f t="shared" si="0"/>
        <v>0</v>
      </c>
      <c r="V5" s="357">
        <f t="shared" si="0"/>
        <v>0</v>
      </c>
      <c r="W5" s="357">
        <f t="shared" si="0"/>
        <v>0</v>
      </c>
      <c r="X5" s="357">
        <f t="shared" si="0"/>
        <v>0</v>
      </c>
      <c r="Y5" s="357">
        <f t="shared" si="0"/>
        <v>0</v>
      </c>
      <c r="Z5" s="357">
        <f t="shared" si="0"/>
        <v>0</v>
      </c>
      <c r="AA5" s="357">
        <f t="shared" si="0"/>
        <v>0</v>
      </c>
      <c r="AB5" s="357">
        <f t="shared" si="0"/>
        <v>0</v>
      </c>
      <c r="AC5" s="357">
        <f t="shared" si="0"/>
        <v>0</v>
      </c>
      <c r="AD5" s="357">
        <f t="shared" si="0"/>
        <v>0</v>
      </c>
      <c r="AE5" s="357">
        <f t="shared" si="0"/>
        <v>0</v>
      </c>
      <c r="AF5" s="357">
        <f t="shared" si="0"/>
        <v>0</v>
      </c>
      <c r="AG5" s="357">
        <f t="shared" si="0"/>
        <v>0</v>
      </c>
      <c r="AH5" s="357">
        <f t="shared" si="0"/>
        <v>0</v>
      </c>
      <c r="AI5" s="357">
        <f t="shared" si="0"/>
        <v>0</v>
      </c>
      <c r="AJ5" s="357">
        <f t="shared" si="0"/>
        <v>0</v>
      </c>
      <c r="AK5" s="358">
        <f t="shared" si="0"/>
        <v>0</v>
      </c>
      <c r="AL5" s="477">
        <f t="shared" si="3"/>
        <v>0</v>
      </c>
      <c r="AM5" s="579">
        <f t="shared" si="2"/>
        <v>0</v>
      </c>
    </row>
    <row r="6" spans="1:39" x14ac:dyDescent="0.3">
      <c r="A6" s="475">
        <v>3</v>
      </c>
      <c r="B6" s="476" t="s">
        <v>88</v>
      </c>
      <c r="C6" s="456"/>
      <c r="D6" s="455"/>
      <c r="E6" s="356">
        <f t="shared" si="0"/>
        <v>0</v>
      </c>
      <c r="F6" s="357">
        <f t="shared" si="0"/>
        <v>0</v>
      </c>
      <c r="G6" s="357">
        <f t="shared" si="1"/>
        <v>0</v>
      </c>
      <c r="H6" s="357">
        <f t="shared" si="1"/>
        <v>0</v>
      </c>
      <c r="I6" s="357">
        <f t="shared" si="0"/>
        <v>0</v>
      </c>
      <c r="J6" s="357">
        <f t="shared" si="0"/>
        <v>0</v>
      </c>
      <c r="K6" s="357">
        <f t="shared" si="0"/>
        <v>0</v>
      </c>
      <c r="L6" s="357">
        <f t="shared" si="0"/>
        <v>0</v>
      </c>
      <c r="M6" s="357">
        <f t="shared" si="0"/>
        <v>0</v>
      </c>
      <c r="N6" s="357">
        <f t="shared" si="0"/>
        <v>0</v>
      </c>
      <c r="O6" s="357">
        <f t="shared" si="0"/>
        <v>0</v>
      </c>
      <c r="P6" s="357">
        <f t="shared" si="0"/>
        <v>0</v>
      </c>
      <c r="Q6" s="357">
        <f t="shared" si="0"/>
        <v>0</v>
      </c>
      <c r="R6" s="357">
        <f t="shared" si="0"/>
        <v>0</v>
      </c>
      <c r="S6" s="357">
        <f t="shared" si="0"/>
        <v>0</v>
      </c>
      <c r="T6" s="357">
        <f t="shared" si="0"/>
        <v>0</v>
      </c>
      <c r="U6" s="357">
        <f t="shared" si="0"/>
        <v>0</v>
      </c>
      <c r="V6" s="357">
        <f t="shared" si="0"/>
        <v>0</v>
      </c>
      <c r="W6" s="357">
        <f t="shared" si="0"/>
        <v>0</v>
      </c>
      <c r="X6" s="357">
        <f t="shared" si="0"/>
        <v>0</v>
      </c>
      <c r="Y6" s="357">
        <f t="shared" si="0"/>
        <v>0</v>
      </c>
      <c r="Z6" s="357">
        <f t="shared" si="0"/>
        <v>0</v>
      </c>
      <c r="AA6" s="357">
        <f t="shared" si="0"/>
        <v>0</v>
      </c>
      <c r="AB6" s="357">
        <f t="shared" si="0"/>
        <v>0</v>
      </c>
      <c r="AC6" s="357">
        <f t="shared" si="0"/>
        <v>0</v>
      </c>
      <c r="AD6" s="357">
        <f t="shared" si="0"/>
        <v>0</v>
      </c>
      <c r="AE6" s="357">
        <f t="shared" si="0"/>
        <v>0</v>
      </c>
      <c r="AF6" s="357">
        <f t="shared" si="0"/>
        <v>0</v>
      </c>
      <c r="AG6" s="357">
        <f t="shared" si="0"/>
        <v>0</v>
      </c>
      <c r="AH6" s="357">
        <f t="shared" si="0"/>
        <v>0</v>
      </c>
      <c r="AI6" s="357">
        <f t="shared" si="0"/>
        <v>0</v>
      </c>
      <c r="AJ6" s="357">
        <f t="shared" si="0"/>
        <v>0</v>
      </c>
      <c r="AK6" s="358">
        <f t="shared" si="0"/>
        <v>0</v>
      </c>
      <c r="AL6" s="477">
        <f t="shared" si="3"/>
        <v>0</v>
      </c>
      <c r="AM6" s="579">
        <f t="shared" si="2"/>
        <v>0</v>
      </c>
    </row>
    <row r="7" spans="1:39" x14ac:dyDescent="0.3">
      <c r="A7" s="475">
        <v>4</v>
      </c>
      <c r="B7" s="476" t="s">
        <v>89</v>
      </c>
      <c r="C7" s="456"/>
      <c r="D7" s="455"/>
      <c r="E7" s="356">
        <f t="shared" si="0"/>
        <v>0</v>
      </c>
      <c r="F7" s="357">
        <f t="shared" si="0"/>
        <v>0</v>
      </c>
      <c r="G7" s="357">
        <f t="shared" si="1"/>
        <v>0</v>
      </c>
      <c r="H7" s="357">
        <f t="shared" si="1"/>
        <v>0</v>
      </c>
      <c r="I7" s="357">
        <f t="shared" si="0"/>
        <v>0</v>
      </c>
      <c r="J7" s="357">
        <f t="shared" si="0"/>
        <v>0</v>
      </c>
      <c r="K7" s="357">
        <f t="shared" si="0"/>
        <v>0</v>
      </c>
      <c r="L7" s="357">
        <f t="shared" si="0"/>
        <v>0</v>
      </c>
      <c r="M7" s="357">
        <f t="shared" si="0"/>
        <v>0</v>
      </c>
      <c r="N7" s="357">
        <f t="shared" si="0"/>
        <v>0</v>
      </c>
      <c r="O7" s="357">
        <f t="shared" si="0"/>
        <v>0</v>
      </c>
      <c r="P7" s="357">
        <f t="shared" si="0"/>
        <v>0</v>
      </c>
      <c r="Q7" s="357">
        <f t="shared" si="0"/>
        <v>0</v>
      </c>
      <c r="R7" s="357">
        <f t="shared" si="0"/>
        <v>0</v>
      </c>
      <c r="S7" s="357">
        <f t="shared" si="0"/>
        <v>0</v>
      </c>
      <c r="T7" s="357">
        <f t="shared" si="0"/>
        <v>0</v>
      </c>
      <c r="U7" s="357">
        <f t="shared" si="0"/>
        <v>0</v>
      </c>
      <c r="V7" s="357">
        <f t="shared" si="0"/>
        <v>0</v>
      </c>
      <c r="W7" s="357">
        <f t="shared" si="0"/>
        <v>0</v>
      </c>
      <c r="X7" s="357">
        <f t="shared" si="0"/>
        <v>0</v>
      </c>
      <c r="Y7" s="357">
        <f t="shared" si="0"/>
        <v>0</v>
      </c>
      <c r="Z7" s="357">
        <f t="shared" si="0"/>
        <v>0</v>
      </c>
      <c r="AA7" s="357">
        <f t="shared" si="0"/>
        <v>0</v>
      </c>
      <c r="AB7" s="357">
        <f t="shared" si="0"/>
        <v>0</v>
      </c>
      <c r="AC7" s="357">
        <f t="shared" si="0"/>
        <v>0</v>
      </c>
      <c r="AD7" s="357">
        <f t="shared" si="0"/>
        <v>0</v>
      </c>
      <c r="AE7" s="357">
        <f t="shared" si="0"/>
        <v>0</v>
      </c>
      <c r="AF7" s="357">
        <f t="shared" si="0"/>
        <v>0</v>
      </c>
      <c r="AG7" s="357">
        <f t="shared" si="0"/>
        <v>0</v>
      </c>
      <c r="AH7" s="357">
        <f t="shared" si="0"/>
        <v>0</v>
      </c>
      <c r="AI7" s="357">
        <f t="shared" si="0"/>
        <v>0</v>
      </c>
      <c r="AJ7" s="357">
        <f t="shared" si="0"/>
        <v>0</v>
      </c>
      <c r="AK7" s="358">
        <f t="shared" si="0"/>
        <v>0</v>
      </c>
      <c r="AL7" s="477">
        <f t="shared" si="3"/>
        <v>0</v>
      </c>
      <c r="AM7" s="579">
        <f t="shared" si="2"/>
        <v>0</v>
      </c>
    </row>
    <row r="8" spans="1:39" x14ac:dyDescent="0.3">
      <c r="A8" s="475">
        <v>5</v>
      </c>
      <c r="B8" s="476" t="s">
        <v>90</v>
      </c>
      <c r="C8" s="456">
        <v>5.0999999999999996</v>
      </c>
      <c r="D8" s="478" t="s">
        <v>91</v>
      </c>
      <c r="E8" s="356">
        <f t="shared" si="0"/>
        <v>0</v>
      </c>
      <c r="F8" s="357">
        <f t="shared" si="0"/>
        <v>0</v>
      </c>
      <c r="G8" s="357">
        <f t="shared" si="1"/>
        <v>0</v>
      </c>
      <c r="H8" s="357">
        <f t="shared" si="1"/>
        <v>0</v>
      </c>
      <c r="I8" s="357">
        <f t="shared" si="0"/>
        <v>0</v>
      </c>
      <c r="J8" s="357">
        <f t="shared" si="0"/>
        <v>0</v>
      </c>
      <c r="K8" s="357">
        <f t="shared" si="0"/>
        <v>0</v>
      </c>
      <c r="L8" s="357">
        <f t="shared" si="0"/>
        <v>0</v>
      </c>
      <c r="M8" s="357">
        <f t="shared" si="0"/>
        <v>0</v>
      </c>
      <c r="N8" s="357">
        <f t="shared" si="0"/>
        <v>0</v>
      </c>
      <c r="O8" s="357">
        <f t="shared" si="0"/>
        <v>0</v>
      </c>
      <c r="P8" s="357">
        <f t="shared" si="0"/>
        <v>0</v>
      </c>
      <c r="Q8" s="357">
        <f t="shared" si="0"/>
        <v>0</v>
      </c>
      <c r="R8" s="357">
        <f t="shared" si="0"/>
        <v>0</v>
      </c>
      <c r="S8" s="357">
        <f t="shared" si="0"/>
        <v>0</v>
      </c>
      <c r="T8" s="357">
        <f t="shared" si="0"/>
        <v>0</v>
      </c>
      <c r="U8" s="357">
        <f t="shared" si="0"/>
        <v>0</v>
      </c>
      <c r="V8" s="357">
        <f t="shared" si="0"/>
        <v>0</v>
      </c>
      <c r="W8" s="357">
        <f t="shared" si="0"/>
        <v>0</v>
      </c>
      <c r="X8" s="357">
        <f t="shared" si="0"/>
        <v>0</v>
      </c>
      <c r="Y8" s="357">
        <f t="shared" si="0"/>
        <v>0</v>
      </c>
      <c r="Z8" s="357">
        <f t="shared" si="0"/>
        <v>0</v>
      </c>
      <c r="AA8" s="357">
        <f t="shared" si="0"/>
        <v>0</v>
      </c>
      <c r="AB8" s="357">
        <f t="shared" si="0"/>
        <v>0</v>
      </c>
      <c r="AC8" s="357">
        <f t="shared" si="0"/>
        <v>0</v>
      </c>
      <c r="AD8" s="357">
        <f t="shared" si="0"/>
        <v>0</v>
      </c>
      <c r="AE8" s="357">
        <f t="shared" si="0"/>
        <v>0</v>
      </c>
      <c r="AF8" s="357">
        <f t="shared" si="0"/>
        <v>0</v>
      </c>
      <c r="AG8" s="357">
        <f t="shared" si="0"/>
        <v>0</v>
      </c>
      <c r="AH8" s="357">
        <f t="shared" si="0"/>
        <v>0</v>
      </c>
      <c r="AI8" s="357">
        <f t="shared" si="0"/>
        <v>0</v>
      </c>
      <c r="AJ8" s="357">
        <f t="shared" si="0"/>
        <v>0</v>
      </c>
      <c r="AK8" s="358">
        <f t="shared" si="0"/>
        <v>0</v>
      </c>
      <c r="AL8" s="477">
        <f t="shared" si="3"/>
        <v>0</v>
      </c>
      <c r="AM8" s="579">
        <f t="shared" si="2"/>
        <v>0</v>
      </c>
    </row>
    <row r="9" spans="1:39" x14ac:dyDescent="0.3">
      <c r="A9" s="475"/>
      <c r="B9" s="476"/>
      <c r="C9" s="456">
        <v>5.2</v>
      </c>
      <c r="D9" s="478" t="s">
        <v>92</v>
      </c>
      <c r="E9" s="356">
        <f t="shared" si="0"/>
        <v>0</v>
      </c>
      <c r="F9" s="357">
        <f t="shared" si="0"/>
        <v>0</v>
      </c>
      <c r="G9" s="357">
        <f t="shared" si="1"/>
        <v>0</v>
      </c>
      <c r="H9" s="357">
        <f t="shared" si="1"/>
        <v>0</v>
      </c>
      <c r="I9" s="357">
        <f t="shared" si="0"/>
        <v>0</v>
      </c>
      <c r="J9" s="357">
        <f t="shared" si="0"/>
        <v>0</v>
      </c>
      <c r="K9" s="357">
        <f t="shared" si="0"/>
        <v>0</v>
      </c>
      <c r="L9" s="357">
        <f t="shared" si="0"/>
        <v>0</v>
      </c>
      <c r="M9" s="357">
        <f t="shared" si="0"/>
        <v>0</v>
      </c>
      <c r="N9" s="357">
        <f t="shared" si="0"/>
        <v>0</v>
      </c>
      <c r="O9" s="357">
        <f t="shared" si="0"/>
        <v>0</v>
      </c>
      <c r="P9" s="357">
        <f t="shared" si="0"/>
        <v>0</v>
      </c>
      <c r="Q9" s="357">
        <f t="shared" si="0"/>
        <v>0</v>
      </c>
      <c r="R9" s="357">
        <f t="shared" si="0"/>
        <v>0</v>
      </c>
      <c r="S9" s="357">
        <f t="shared" si="0"/>
        <v>0</v>
      </c>
      <c r="T9" s="357">
        <f t="shared" si="0"/>
        <v>0</v>
      </c>
      <c r="U9" s="357">
        <f t="shared" si="0"/>
        <v>0</v>
      </c>
      <c r="V9" s="357">
        <f t="shared" si="0"/>
        <v>0</v>
      </c>
      <c r="W9" s="357">
        <f t="shared" si="0"/>
        <v>0</v>
      </c>
      <c r="X9" s="357">
        <f t="shared" si="0"/>
        <v>0</v>
      </c>
      <c r="Y9" s="357">
        <f t="shared" si="0"/>
        <v>0</v>
      </c>
      <c r="Z9" s="357">
        <f t="shared" si="0"/>
        <v>0</v>
      </c>
      <c r="AA9" s="357">
        <f t="shared" si="0"/>
        <v>0</v>
      </c>
      <c r="AB9" s="357">
        <f t="shared" si="0"/>
        <v>0</v>
      </c>
      <c r="AC9" s="357">
        <f t="shared" si="0"/>
        <v>0</v>
      </c>
      <c r="AD9" s="357">
        <f t="shared" si="0"/>
        <v>0</v>
      </c>
      <c r="AE9" s="357">
        <f t="shared" si="0"/>
        <v>0</v>
      </c>
      <c r="AF9" s="357">
        <f t="shared" si="0"/>
        <v>0</v>
      </c>
      <c r="AG9" s="357">
        <f t="shared" si="0"/>
        <v>0</v>
      </c>
      <c r="AH9" s="357">
        <f t="shared" si="0"/>
        <v>0</v>
      </c>
      <c r="AI9" s="357">
        <f t="shared" si="0"/>
        <v>0</v>
      </c>
      <c r="AJ9" s="357">
        <f t="shared" si="0"/>
        <v>0</v>
      </c>
      <c r="AK9" s="358">
        <f t="shared" si="0"/>
        <v>0</v>
      </c>
      <c r="AL9" s="477">
        <f t="shared" si="3"/>
        <v>0</v>
      </c>
      <c r="AM9" s="579">
        <f t="shared" si="2"/>
        <v>0</v>
      </c>
    </row>
    <row r="10" spans="1:39" x14ac:dyDescent="0.3">
      <c r="A10" s="475">
        <v>6</v>
      </c>
      <c r="B10" s="476" t="s">
        <v>93</v>
      </c>
      <c r="C10" s="456"/>
      <c r="D10" s="455"/>
      <c r="E10" s="356">
        <f t="shared" si="0"/>
        <v>0</v>
      </c>
      <c r="F10" s="357">
        <f t="shared" si="0"/>
        <v>0</v>
      </c>
      <c r="G10" s="357">
        <f t="shared" si="1"/>
        <v>0</v>
      </c>
      <c r="H10" s="357">
        <f t="shared" si="1"/>
        <v>0</v>
      </c>
      <c r="I10" s="357">
        <f t="shared" si="0"/>
        <v>0</v>
      </c>
      <c r="J10" s="357">
        <f t="shared" si="0"/>
        <v>0</v>
      </c>
      <c r="K10" s="357">
        <f t="shared" si="0"/>
        <v>0</v>
      </c>
      <c r="L10" s="357">
        <f t="shared" si="0"/>
        <v>0</v>
      </c>
      <c r="M10" s="357">
        <f t="shared" si="0"/>
        <v>0</v>
      </c>
      <c r="N10" s="357">
        <f t="shared" si="0"/>
        <v>0</v>
      </c>
      <c r="O10" s="357">
        <f t="shared" si="0"/>
        <v>0</v>
      </c>
      <c r="P10" s="357">
        <f t="shared" si="0"/>
        <v>0</v>
      </c>
      <c r="Q10" s="357">
        <f t="shared" si="0"/>
        <v>0</v>
      </c>
      <c r="R10" s="357">
        <f t="shared" si="0"/>
        <v>0</v>
      </c>
      <c r="S10" s="357">
        <f t="shared" si="0"/>
        <v>0</v>
      </c>
      <c r="T10" s="357">
        <f t="shared" si="0"/>
        <v>0</v>
      </c>
      <c r="U10" s="357">
        <f t="shared" si="0"/>
        <v>0</v>
      </c>
      <c r="V10" s="357">
        <f t="shared" si="0"/>
        <v>0</v>
      </c>
      <c r="W10" s="357">
        <f t="shared" si="0"/>
        <v>0</v>
      </c>
      <c r="X10" s="357">
        <f t="shared" si="0"/>
        <v>0</v>
      </c>
      <c r="Y10" s="357">
        <f t="shared" si="0"/>
        <v>0</v>
      </c>
      <c r="Z10" s="357">
        <f t="shared" si="0"/>
        <v>0</v>
      </c>
      <c r="AA10" s="357">
        <f t="shared" si="0"/>
        <v>0</v>
      </c>
      <c r="AB10" s="357">
        <f t="shared" si="0"/>
        <v>0</v>
      </c>
      <c r="AC10" s="357">
        <f t="shared" si="0"/>
        <v>0</v>
      </c>
      <c r="AD10" s="357">
        <f t="shared" si="0"/>
        <v>0</v>
      </c>
      <c r="AE10" s="357">
        <f t="shared" si="0"/>
        <v>0</v>
      </c>
      <c r="AF10" s="357">
        <f t="shared" si="0"/>
        <v>0</v>
      </c>
      <c r="AG10" s="357">
        <f t="shared" si="0"/>
        <v>0</v>
      </c>
      <c r="AH10" s="357">
        <f t="shared" si="0"/>
        <v>0</v>
      </c>
      <c r="AI10" s="357">
        <f t="shared" si="0"/>
        <v>0</v>
      </c>
      <c r="AJ10" s="357">
        <f t="shared" si="0"/>
        <v>0</v>
      </c>
      <c r="AK10" s="358">
        <f t="shared" si="0"/>
        <v>0</v>
      </c>
      <c r="AL10" s="477">
        <f t="shared" si="3"/>
        <v>0</v>
      </c>
      <c r="AM10" s="579">
        <f t="shared" si="2"/>
        <v>0</v>
      </c>
    </row>
    <row r="11" spans="1:39" x14ac:dyDescent="0.3">
      <c r="A11" s="475">
        <v>7</v>
      </c>
      <c r="B11" s="476" t="s">
        <v>94</v>
      </c>
      <c r="C11" s="456">
        <v>7.1</v>
      </c>
      <c r="D11" s="455" t="s">
        <v>95</v>
      </c>
      <c r="E11" s="356">
        <f t="shared" si="0"/>
        <v>0</v>
      </c>
      <c r="F11" s="357">
        <f t="shared" si="0"/>
        <v>0</v>
      </c>
      <c r="G11" s="357">
        <f t="shared" si="1"/>
        <v>0</v>
      </c>
      <c r="H11" s="357">
        <f t="shared" si="1"/>
        <v>0</v>
      </c>
      <c r="I11" s="357">
        <f t="shared" si="0"/>
        <v>0</v>
      </c>
      <c r="J11" s="357">
        <f t="shared" si="0"/>
        <v>0</v>
      </c>
      <c r="K11" s="357">
        <f t="shared" si="0"/>
        <v>0</v>
      </c>
      <c r="L11" s="357">
        <f t="shared" si="0"/>
        <v>0</v>
      </c>
      <c r="M11" s="357">
        <f t="shared" si="0"/>
        <v>0</v>
      </c>
      <c r="N11" s="357">
        <f t="shared" ref="N11:AK11" si="4">N53+N95</f>
        <v>0</v>
      </c>
      <c r="O11" s="357">
        <f t="shared" si="4"/>
        <v>0</v>
      </c>
      <c r="P11" s="357">
        <f t="shared" si="4"/>
        <v>0</v>
      </c>
      <c r="Q11" s="357">
        <f t="shared" si="4"/>
        <v>0</v>
      </c>
      <c r="R11" s="357">
        <f t="shared" si="4"/>
        <v>0</v>
      </c>
      <c r="S11" s="357">
        <f t="shared" si="4"/>
        <v>0</v>
      </c>
      <c r="T11" s="357">
        <f t="shared" si="4"/>
        <v>0</v>
      </c>
      <c r="U11" s="357">
        <f t="shared" si="4"/>
        <v>0</v>
      </c>
      <c r="V11" s="357">
        <f t="shared" si="4"/>
        <v>0</v>
      </c>
      <c r="W11" s="357">
        <f t="shared" si="4"/>
        <v>0</v>
      </c>
      <c r="X11" s="357">
        <f t="shared" si="4"/>
        <v>0</v>
      </c>
      <c r="Y11" s="357">
        <f t="shared" si="4"/>
        <v>0</v>
      </c>
      <c r="Z11" s="357">
        <f t="shared" si="4"/>
        <v>0</v>
      </c>
      <c r="AA11" s="357">
        <f t="shared" si="4"/>
        <v>0</v>
      </c>
      <c r="AB11" s="357">
        <f t="shared" si="4"/>
        <v>0</v>
      </c>
      <c r="AC11" s="357">
        <f t="shared" si="4"/>
        <v>0</v>
      </c>
      <c r="AD11" s="357">
        <f t="shared" si="4"/>
        <v>0</v>
      </c>
      <c r="AE11" s="357">
        <f t="shared" si="4"/>
        <v>0</v>
      </c>
      <c r="AF11" s="357">
        <f t="shared" si="4"/>
        <v>0</v>
      </c>
      <c r="AG11" s="357">
        <f t="shared" si="4"/>
        <v>0</v>
      </c>
      <c r="AH11" s="357">
        <f t="shared" si="4"/>
        <v>0</v>
      </c>
      <c r="AI11" s="357">
        <f t="shared" si="4"/>
        <v>0</v>
      </c>
      <c r="AJ11" s="357">
        <f t="shared" si="4"/>
        <v>0</v>
      </c>
      <c r="AK11" s="358">
        <f t="shared" si="4"/>
        <v>0</v>
      </c>
      <c r="AL11" s="477">
        <f t="shared" si="3"/>
        <v>0</v>
      </c>
      <c r="AM11" s="579">
        <f t="shared" si="2"/>
        <v>0</v>
      </c>
    </row>
    <row r="12" spans="1:39" x14ac:dyDescent="0.3">
      <c r="A12" s="475"/>
      <c r="B12" s="476"/>
      <c r="C12" s="456" t="s">
        <v>96</v>
      </c>
      <c r="D12" s="455" t="s">
        <v>97</v>
      </c>
      <c r="E12" s="356">
        <f t="shared" ref="E12:AK20" si="5">E54+E96</f>
        <v>0</v>
      </c>
      <c r="F12" s="357">
        <f t="shared" si="5"/>
        <v>0</v>
      </c>
      <c r="G12" s="357">
        <f t="shared" si="1"/>
        <v>0</v>
      </c>
      <c r="H12" s="357">
        <f t="shared" si="1"/>
        <v>0</v>
      </c>
      <c r="I12" s="357">
        <f t="shared" si="5"/>
        <v>0</v>
      </c>
      <c r="J12" s="357">
        <f t="shared" si="5"/>
        <v>0</v>
      </c>
      <c r="K12" s="357">
        <f t="shared" si="5"/>
        <v>0</v>
      </c>
      <c r="L12" s="357">
        <f t="shared" si="5"/>
        <v>0</v>
      </c>
      <c r="M12" s="357">
        <f t="shared" si="5"/>
        <v>0</v>
      </c>
      <c r="N12" s="357">
        <f t="shared" si="5"/>
        <v>0</v>
      </c>
      <c r="O12" s="357">
        <f t="shared" si="5"/>
        <v>0</v>
      </c>
      <c r="P12" s="357">
        <f t="shared" si="5"/>
        <v>0</v>
      </c>
      <c r="Q12" s="357">
        <f t="shared" si="5"/>
        <v>0</v>
      </c>
      <c r="R12" s="357">
        <f t="shared" si="5"/>
        <v>0</v>
      </c>
      <c r="S12" s="357">
        <f t="shared" si="5"/>
        <v>0</v>
      </c>
      <c r="T12" s="357">
        <f t="shared" si="5"/>
        <v>0</v>
      </c>
      <c r="U12" s="357">
        <f t="shared" si="5"/>
        <v>0</v>
      </c>
      <c r="V12" s="357">
        <f t="shared" si="5"/>
        <v>0</v>
      </c>
      <c r="W12" s="357">
        <f t="shared" si="5"/>
        <v>0</v>
      </c>
      <c r="X12" s="357">
        <f t="shared" si="5"/>
        <v>0</v>
      </c>
      <c r="Y12" s="357">
        <f t="shared" si="5"/>
        <v>0</v>
      </c>
      <c r="Z12" s="357">
        <f t="shared" si="5"/>
        <v>0</v>
      </c>
      <c r="AA12" s="357">
        <f t="shared" si="5"/>
        <v>0</v>
      </c>
      <c r="AB12" s="357">
        <f t="shared" si="5"/>
        <v>0</v>
      </c>
      <c r="AC12" s="357">
        <f t="shared" si="5"/>
        <v>0</v>
      </c>
      <c r="AD12" s="357">
        <f t="shared" si="5"/>
        <v>0</v>
      </c>
      <c r="AE12" s="357">
        <f t="shared" si="5"/>
        <v>0</v>
      </c>
      <c r="AF12" s="357">
        <f t="shared" si="5"/>
        <v>0</v>
      </c>
      <c r="AG12" s="357">
        <f t="shared" si="5"/>
        <v>0</v>
      </c>
      <c r="AH12" s="357">
        <f t="shared" si="5"/>
        <v>0</v>
      </c>
      <c r="AI12" s="357">
        <f t="shared" si="5"/>
        <v>0</v>
      </c>
      <c r="AJ12" s="357">
        <f t="shared" si="5"/>
        <v>0</v>
      </c>
      <c r="AK12" s="358">
        <f t="shared" si="5"/>
        <v>0</v>
      </c>
      <c r="AL12" s="477">
        <f t="shared" si="3"/>
        <v>0</v>
      </c>
      <c r="AM12" s="579">
        <f t="shared" si="2"/>
        <v>0</v>
      </c>
    </row>
    <row r="13" spans="1:39" x14ac:dyDescent="0.3">
      <c r="A13" s="475"/>
      <c r="B13" s="476"/>
      <c r="C13" s="456" t="s">
        <v>98</v>
      </c>
      <c r="D13" s="455" t="s">
        <v>99</v>
      </c>
      <c r="E13" s="356">
        <f t="shared" si="5"/>
        <v>0</v>
      </c>
      <c r="F13" s="357">
        <f t="shared" si="5"/>
        <v>0</v>
      </c>
      <c r="G13" s="357">
        <f t="shared" si="1"/>
        <v>0</v>
      </c>
      <c r="H13" s="357">
        <f t="shared" si="1"/>
        <v>0</v>
      </c>
      <c r="I13" s="357">
        <f t="shared" si="5"/>
        <v>0</v>
      </c>
      <c r="J13" s="357">
        <f t="shared" si="5"/>
        <v>0</v>
      </c>
      <c r="K13" s="357">
        <f t="shared" si="5"/>
        <v>0</v>
      </c>
      <c r="L13" s="357">
        <f t="shared" si="5"/>
        <v>0</v>
      </c>
      <c r="M13" s="357">
        <f t="shared" si="5"/>
        <v>0</v>
      </c>
      <c r="N13" s="357">
        <f t="shared" si="5"/>
        <v>0</v>
      </c>
      <c r="O13" s="357">
        <f t="shared" si="5"/>
        <v>0</v>
      </c>
      <c r="P13" s="357">
        <f t="shared" si="5"/>
        <v>0</v>
      </c>
      <c r="Q13" s="357">
        <f t="shared" si="5"/>
        <v>0</v>
      </c>
      <c r="R13" s="357">
        <f t="shared" si="5"/>
        <v>0</v>
      </c>
      <c r="S13" s="357">
        <f t="shared" si="5"/>
        <v>0</v>
      </c>
      <c r="T13" s="357">
        <f t="shared" si="5"/>
        <v>0</v>
      </c>
      <c r="U13" s="357">
        <f t="shared" si="5"/>
        <v>0</v>
      </c>
      <c r="V13" s="357">
        <f t="shared" si="5"/>
        <v>0</v>
      </c>
      <c r="W13" s="357">
        <f t="shared" si="5"/>
        <v>0</v>
      </c>
      <c r="X13" s="357">
        <f t="shared" si="5"/>
        <v>0</v>
      </c>
      <c r="Y13" s="357">
        <f t="shared" si="5"/>
        <v>0</v>
      </c>
      <c r="Z13" s="357">
        <f t="shared" si="5"/>
        <v>0</v>
      </c>
      <c r="AA13" s="357">
        <f t="shared" si="5"/>
        <v>0</v>
      </c>
      <c r="AB13" s="357">
        <f t="shared" si="5"/>
        <v>0</v>
      </c>
      <c r="AC13" s="357">
        <f t="shared" si="5"/>
        <v>0</v>
      </c>
      <c r="AD13" s="357">
        <f t="shared" si="5"/>
        <v>0</v>
      </c>
      <c r="AE13" s="357">
        <f t="shared" si="5"/>
        <v>0</v>
      </c>
      <c r="AF13" s="357">
        <f t="shared" si="5"/>
        <v>0</v>
      </c>
      <c r="AG13" s="357">
        <f t="shared" si="5"/>
        <v>0</v>
      </c>
      <c r="AH13" s="357">
        <f t="shared" si="5"/>
        <v>0</v>
      </c>
      <c r="AI13" s="357">
        <f t="shared" si="5"/>
        <v>0</v>
      </c>
      <c r="AJ13" s="357">
        <f t="shared" si="5"/>
        <v>0</v>
      </c>
      <c r="AK13" s="358">
        <f t="shared" si="5"/>
        <v>0</v>
      </c>
      <c r="AL13" s="477">
        <f t="shared" si="3"/>
        <v>0</v>
      </c>
      <c r="AM13" s="579">
        <f t="shared" si="2"/>
        <v>0</v>
      </c>
    </row>
    <row r="14" spans="1:39" x14ac:dyDescent="0.3">
      <c r="A14" s="475"/>
      <c r="B14" s="476"/>
      <c r="C14" s="456" t="s">
        <v>100</v>
      </c>
      <c r="D14" s="455" t="s">
        <v>101</v>
      </c>
      <c r="E14" s="356">
        <f t="shared" si="5"/>
        <v>0</v>
      </c>
      <c r="F14" s="357">
        <f t="shared" si="5"/>
        <v>0</v>
      </c>
      <c r="G14" s="357">
        <f t="shared" si="1"/>
        <v>0</v>
      </c>
      <c r="H14" s="357">
        <f t="shared" si="1"/>
        <v>0</v>
      </c>
      <c r="I14" s="357">
        <f t="shared" si="5"/>
        <v>0</v>
      </c>
      <c r="J14" s="357">
        <f t="shared" si="5"/>
        <v>0</v>
      </c>
      <c r="K14" s="357">
        <f t="shared" si="5"/>
        <v>0</v>
      </c>
      <c r="L14" s="357">
        <f t="shared" si="5"/>
        <v>0</v>
      </c>
      <c r="M14" s="357">
        <f t="shared" si="5"/>
        <v>0</v>
      </c>
      <c r="N14" s="357">
        <f t="shared" si="5"/>
        <v>0</v>
      </c>
      <c r="O14" s="357">
        <f t="shared" si="5"/>
        <v>0</v>
      </c>
      <c r="P14" s="357">
        <f t="shared" si="5"/>
        <v>0</v>
      </c>
      <c r="Q14" s="357">
        <f t="shared" si="5"/>
        <v>0</v>
      </c>
      <c r="R14" s="357">
        <f t="shared" si="5"/>
        <v>0</v>
      </c>
      <c r="S14" s="357">
        <f t="shared" si="5"/>
        <v>0</v>
      </c>
      <c r="T14" s="357">
        <f t="shared" si="5"/>
        <v>0</v>
      </c>
      <c r="U14" s="357">
        <f t="shared" si="5"/>
        <v>0</v>
      </c>
      <c r="V14" s="357">
        <f t="shared" si="5"/>
        <v>0</v>
      </c>
      <c r="W14" s="357">
        <f t="shared" si="5"/>
        <v>0</v>
      </c>
      <c r="X14" s="357">
        <f t="shared" si="5"/>
        <v>0</v>
      </c>
      <c r="Y14" s="357">
        <f t="shared" si="5"/>
        <v>0</v>
      </c>
      <c r="Z14" s="357">
        <f t="shared" si="5"/>
        <v>0</v>
      </c>
      <c r="AA14" s="357">
        <f t="shared" si="5"/>
        <v>0</v>
      </c>
      <c r="AB14" s="357">
        <f t="shared" si="5"/>
        <v>0</v>
      </c>
      <c r="AC14" s="357">
        <f t="shared" si="5"/>
        <v>0</v>
      </c>
      <c r="AD14" s="357">
        <f t="shared" si="5"/>
        <v>0</v>
      </c>
      <c r="AE14" s="357">
        <f t="shared" si="5"/>
        <v>0</v>
      </c>
      <c r="AF14" s="357">
        <f t="shared" si="5"/>
        <v>0</v>
      </c>
      <c r="AG14" s="357">
        <f t="shared" si="5"/>
        <v>0</v>
      </c>
      <c r="AH14" s="357">
        <f t="shared" si="5"/>
        <v>0</v>
      </c>
      <c r="AI14" s="357">
        <f t="shared" si="5"/>
        <v>0</v>
      </c>
      <c r="AJ14" s="357">
        <f t="shared" si="5"/>
        <v>0</v>
      </c>
      <c r="AK14" s="358">
        <f t="shared" si="5"/>
        <v>0</v>
      </c>
      <c r="AL14" s="477">
        <f t="shared" si="3"/>
        <v>0</v>
      </c>
      <c r="AM14" s="579">
        <f t="shared" si="2"/>
        <v>0</v>
      </c>
    </row>
    <row r="15" spans="1:39" x14ac:dyDescent="0.3">
      <c r="A15" s="475">
        <v>8</v>
      </c>
      <c r="B15" s="476" t="s">
        <v>102</v>
      </c>
      <c r="C15" s="456">
        <v>8.1</v>
      </c>
      <c r="D15" s="455" t="s">
        <v>95</v>
      </c>
      <c r="E15" s="356">
        <f t="shared" si="5"/>
        <v>0</v>
      </c>
      <c r="F15" s="357">
        <f t="shared" si="5"/>
        <v>0</v>
      </c>
      <c r="G15" s="357">
        <f t="shared" si="1"/>
        <v>0</v>
      </c>
      <c r="H15" s="357">
        <f t="shared" si="1"/>
        <v>0</v>
      </c>
      <c r="I15" s="357">
        <f t="shared" si="5"/>
        <v>0</v>
      </c>
      <c r="J15" s="357">
        <f t="shared" si="5"/>
        <v>0</v>
      </c>
      <c r="K15" s="357">
        <f t="shared" si="5"/>
        <v>0</v>
      </c>
      <c r="L15" s="357">
        <f t="shared" si="5"/>
        <v>0</v>
      </c>
      <c r="M15" s="357">
        <f t="shared" si="5"/>
        <v>0</v>
      </c>
      <c r="N15" s="357">
        <f t="shared" si="5"/>
        <v>0</v>
      </c>
      <c r="O15" s="357">
        <f t="shared" si="5"/>
        <v>0</v>
      </c>
      <c r="P15" s="357">
        <f t="shared" si="5"/>
        <v>0</v>
      </c>
      <c r="Q15" s="357">
        <f t="shared" si="5"/>
        <v>0</v>
      </c>
      <c r="R15" s="357">
        <f t="shared" si="5"/>
        <v>0</v>
      </c>
      <c r="S15" s="357">
        <f t="shared" si="5"/>
        <v>0</v>
      </c>
      <c r="T15" s="357">
        <f t="shared" si="5"/>
        <v>0</v>
      </c>
      <c r="U15" s="357">
        <f t="shared" si="5"/>
        <v>0</v>
      </c>
      <c r="V15" s="357">
        <f t="shared" si="5"/>
        <v>0</v>
      </c>
      <c r="W15" s="357">
        <f t="shared" si="5"/>
        <v>0</v>
      </c>
      <c r="X15" s="357">
        <f t="shared" si="5"/>
        <v>0</v>
      </c>
      <c r="Y15" s="357">
        <f t="shared" si="5"/>
        <v>0</v>
      </c>
      <c r="Z15" s="357">
        <f t="shared" si="5"/>
        <v>0</v>
      </c>
      <c r="AA15" s="357">
        <f t="shared" si="5"/>
        <v>0</v>
      </c>
      <c r="AB15" s="357">
        <f t="shared" si="5"/>
        <v>0</v>
      </c>
      <c r="AC15" s="357">
        <f t="shared" si="5"/>
        <v>0</v>
      </c>
      <c r="AD15" s="357">
        <f t="shared" si="5"/>
        <v>0</v>
      </c>
      <c r="AE15" s="357">
        <f t="shared" si="5"/>
        <v>0</v>
      </c>
      <c r="AF15" s="357">
        <f t="shared" si="5"/>
        <v>0</v>
      </c>
      <c r="AG15" s="357">
        <f t="shared" si="5"/>
        <v>0</v>
      </c>
      <c r="AH15" s="357">
        <f t="shared" si="5"/>
        <v>0</v>
      </c>
      <c r="AI15" s="357">
        <f t="shared" si="5"/>
        <v>0</v>
      </c>
      <c r="AJ15" s="357">
        <f t="shared" si="5"/>
        <v>0</v>
      </c>
      <c r="AK15" s="358">
        <f t="shared" si="5"/>
        <v>0</v>
      </c>
      <c r="AL15" s="477">
        <f t="shared" si="3"/>
        <v>0</v>
      </c>
      <c r="AM15" s="579">
        <f t="shared" si="2"/>
        <v>0</v>
      </c>
    </row>
    <row r="16" spans="1:39" x14ac:dyDescent="0.3">
      <c r="A16" s="475"/>
      <c r="B16" s="476"/>
      <c r="C16" s="456" t="s">
        <v>103</v>
      </c>
      <c r="D16" s="455" t="s">
        <v>97</v>
      </c>
      <c r="E16" s="356">
        <f t="shared" si="5"/>
        <v>0</v>
      </c>
      <c r="F16" s="357">
        <f t="shared" si="5"/>
        <v>0</v>
      </c>
      <c r="G16" s="357">
        <f t="shared" si="1"/>
        <v>0</v>
      </c>
      <c r="H16" s="357">
        <f t="shared" si="1"/>
        <v>0</v>
      </c>
      <c r="I16" s="357">
        <f t="shared" si="5"/>
        <v>0</v>
      </c>
      <c r="J16" s="357">
        <f t="shared" si="5"/>
        <v>0</v>
      </c>
      <c r="K16" s="357">
        <f t="shared" si="5"/>
        <v>0</v>
      </c>
      <c r="L16" s="357">
        <f t="shared" si="5"/>
        <v>0</v>
      </c>
      <c r="M16" s="357">
        <f t="shared" si="5"/>
        <v>0</v>
      </c>
      <c r="N16" s="357">
        <f t="shared" si="5"/>
        <v>0</v>
      </c>
      <c r="O16" s="357">
        <f t="shared" si="5"/>
        <v>0</v>
      </c>
      <c r="P16" s="357">
        <f t="shared" si="5"/>
        <v>0</v>
      </c>
      <c r="Q16" s="357">
        <f t="shared" si="5"/>
        <v>0</v>
      </c>
      <c r="R16" s="357">
        <f t="shared" si="5"/>
        <v>0</v>
      </c>
      <c r="S16" s="357">
        <f t="shared" si="5"/>
        <v>0</v>
      </c>
      <c r="T16" s="357">
        <f t="shared" si="5"/>
        <v>0</v>
      </c>
      <c r="U16" s="357">
        <f t="shared" si="5"/>
        <v>0</v>
      </c>
      <c r="V16" s="357">
        <f t="shared" si="5"/>
        <v>0</v>
      </c>
      <c r="W16" s="357">
        <f t="shared" si="5"/>
        <v>0</v>
      </c>
      <c r="X16" s="357">
        <f t="shared" si="5"/>
        <v>0</v>
      </c>
      <c r="Y16" s="357">
        <f t="shared" si="5"/>
        <v>0</v>
      </c>
      <c r="Z16" s="357">
        <f t="shared" si="5"/>
        <v>0</v>
      </c>
      <c r="AA16" s="357">
        <f t="shared" si="5"/>
        <v>0</v>
      </c>
      <c r="AB16" s="357">
        <f t="shared" si="5"/>
        <v>0</v>
      </c>
      <c r="AC16" s="357">
        <f t="shared" si="5"/>
        <v>0</v>
      </c>
      <c r="AD16" s="357">
        <f t="shared" si="5"/>
        <v>0</v>
      </c>
      <c r="AE16" s="357">
        <f t="shared" si="5"/>
        <v>0</v>
      </c>
      <c r="AF16" s="357">
        <f t="shared" si="5"/>
        <v>0</v>
      </c>
      <c r="AG16" s="357">
        <f t="shared" si="5"/>
        <v>0</v>
      </c>
      <c r="AH16" s="357">
        <f t="shared" si="5"/>
        <v>0</v>
      </c>
      <c r="AI16" s="357">
        <f t="shared" si="5"/>
        <v>0</v>
      </c>
      <c r="AJ16" s="357">
        <f t="shared" si="5"/>
        <v>0</v>
      </c>
      <c r="AK16" s="358">
        <f t="shared" si="5"/>
        <v>0</v>
      </c>
      <c r="AL16" s="477">
        <f t="shared" si="3"/>
        <v>0</v>
      </c>
      <c r="AM16" s="579">
        <f t="shared" si="2"/>
        <v>0</v>
      </c>
    </row>
    <row r="17" spans="1:39" x14ac:dyDescent="0.3">
      <c r="A17" s="475"/>
      <c r="B17" s="476"/>
      <c r="C17" s="456" t="s">
        <v>104</v>
      </c>
      <c r="D17" s="455" t="s">
        <v>99</v>
      </c>
      <c r="E17" s="356">
        <f t="shared" si="5"/>
        <v>0</v>
      </c>
      <c r="F17" s="357">
        <f t="shared" si="5"/>
        <v>0</v>
      </c>
      <c r="G17" s="357">
        <f t="shared" si="1"/>
        <v>0</v>
      </c>
      <c r="H17" s="357">
        <f t="shared" si="1"/>
        <v>0</v>
      </c>
      <c r="I17" s="357">
        <f t="shared" si="5"/>
        <v>0</v>
      </c>
      <c r="J17" s="357">
        <f t="shared" si="5"/>
        <v>0</v>
      </c>
      <c r="K17" s="357">
        <f t="shared" si="5"/>
        <v>0</v>
      </c>
      <c r="L17" s="357">
        <f t="shared" si="5"/>
        <v>0</v>
      </c>
      <c r="M17" s="357">
        <f t="shared" si="5"/>
        <v>0</v>
      </c>
      <c r="N17" s="357">
        <f t="shared" si="5"/>
        <v>0</v>
      </c>
      <c r="O17" s="357">
        <f t="shared" si="5"/>
        <v>0</v>
      </c>
      <c r="P17" s="357">
        <f t="shared" si="5"/>
        <v>0</v>
      </c>
      <c r="Q17" s="357">
        <f t="shared" si="5"/>
        <v>0</v>
      </c>
      <c r="R17" s="357">
        <f t="shared" si="5"/>
        <v>0</v>
      </c>
      <c r="S17" s="357">
        <f t="shared" si="5"/>
        <v>0</v>
      </c>
      <c r="T17" s="357">
        <f t="shared" si="5"/>
        <v>0</v>
      </c>
      <c r="U17" s="357">
        <f t="shared" si="5"/>
        <v>0</v>
      </c>
      <c r="V17" s="357">
        <f t="shared" si="5"/>
        <v>0</v>
      </c>
      <c r="W17" s="357">
        <f t="shared" si="5"/>
        <v>0</v>
      </c>
      <c r="X17" s="357">
        <f t="shared" si="5"/>
        <v>0</v>
      </c>
      <c r="Y17" s="357">
        <f t="shared" si="5"/>
        <v>0</v>
      </c>
      <c r="Z17" s="357">
        <f t="shared" si="5"/>
        <v>0</v>
      </c>
      <c r="AA17" s="357">
        <f t="shared" si="5"/>
        <v>0</v>
      </c>
      <c r="AB17" s="357">
        <f t="shared" si="5"/>
        <v>0</v>
      </c>
      <c r="AC17" s="357">
        <f t="shared" si="5"/>
        <v>0</v>
      </c>
      <c r="AD17" s="357">
        <f t="shared" si="5"/>
        <v>0</v>
      </c>
      <c r="AE17" s="357">
        <f t="shared" si="5"/>
        <v>0</v>
      </c>
      <c r="AF17" s="357">
        <f t="shared" si="5"/>
        <v>0</v>
      </c>
      <c r="AG17" s="357">
        <f t="shared" si="5"/>
        <v>0</v>
      </c>
      <c r="AH17" s="357">
        <f t="shared" si="5"/>
        <v>0</v>
      </c>
      <c r="AI17" s="357">
        <f t="shared" si="5"/>
        <v>0</v>
      </c>
      <c r="AJ17" s="357">
        <f t="shared" si="5"/>
        <v>0</v>
      </c>
      <c r="AK17" s="358">
        <f t="shared" si="5"/>
        <v>0</v>
      </c>
      <c r="AL17" s="477">
        <f t="shared" si="3"/>
        <v>0</v>
      </c>
      <c r="AM17" s="579">
        <f t="shared" si="2"/>
        <v>0</v>
      </c>
    </row>
    <row r="18" spans="1:39" x14ac:dyDescent="0.3">
      <c r="A18" s="475"/>
      <c r="B18" s="476"/>
      <c r="C18" s="456" t="s">
        <v>105</v>
      </c>
      <c r="D18" s="455" t="s">
        <v>101</v>
      </c>
      <c r="E18" s="356">
        <f t="shared" si="5"/>
        <v>0</v>
      </c>
      <c r="F18" s="357">
        <f t="shared" si="5"/>
        <v>0</v>
      </c>
      <c r="G18" s="357">
        <f t="shared" si="1"/>
        <v>0</v>
      </c>
      <c r="H18" s="357">
        <f t="shared" si="1"/>
        <v>0</v>
      </c>
      <c r="I18" s="357">
        <f t="shared" si="5"/>
        <v>0</v>
      </c>
      <c r="J18" s="357">
        <f t="shared" si="5"/>
        <v>0</v>
      </c>
      <c r="K18" s="357">
        <f t="shared" si="5"/>
        <v>0</v>
      </c>
      <c r="L18" s="357">
        <f t="shared" si="5"/>
        <v>0</v>
      </c>
      <c r="M18" s="357">
        <f t="shared" si="5"/>
        <v>0</v>
      </c>
      <c r="N18" s="357">
        <f t="shared" si="5"/>
        <v>0</v>
      </c>
      <c r="O18" s="357">
        <f t="shared" si="5"/>
        <v>0</v>
      </c>
      <c r="P18" s="357">
        <f t="shared" si="5"/>
        <v>0</v>
      </c>
      <c r="Q18" s="357">
        <f t="shared" si="5"/>
        <v>0</v>
      </c>
      <c r="R18" s="357">
        <f t="shared" si="5"/>
        <v>0</v>
      </c>
      <c r="S18" s="357">
        <f t="shared" si="5"/>
        <v>0</v>
      </c>
      <c r="T18" s="357">
        <f t="shared" si="5"/>
        <v>0</v>
      </c>
      <c r="U18" s="357">
        <f t="shared" si="5"/>
        <v>0</v>
      </c>
      <c r="V18" s="357">
        <f t="shared" si="5"/>
        <v>0</v>
      </c>
      <c r="W18" s="357">
        <f t="shared" si="5"/>
        <v>0</v>
      </c>
      <c r="X18" s="357">
        <f t="shared" si="5"/>
        <v>0</v>
      </c>
      <c r="Y18" s="357">
        <f t="shared" si="5"/>
        <v>0</v>
      </c>
      <c r="Z18" s="357">
        <f t="shared" si="5"/>
        <v>0</v>
      </c>
      <c r="AA18" s="357">
        <f t="shared" si="5"/>
        <v>0</v>
      </c>
      <c r="AB18" s="357">
        <f t="shared" si="5"/>
        <v>0</v>
      </c>
      <c r="AC18" s="357">
        <f t="shared" si="5"/>
        <v>0</v>
      </c>
      <c r="AD18" s="357">
        <f t="shared" si="5"/>
        <v>0</v>
      </c>
      <c r="AE18" s="357">
        <f t="shared" si="5"/>
        <v>0</v>
      </c>
      <c r="AF18" s="357">
        <f t="shared" si="5"/>
        <v>0</v>
      </c>
      <c r="AG18" s="357">
        <f t="shared" si="5"/>
        <v>0</v>
      </c>
      <c r="AH18" s="357">
        <f t="shared" si="5"/>
        <v>0</v>
      </c>
      <c r="AI18" s="357">
        <f t="shared" si="5"/>
        <v>0</v>
      </c>
      <c r="AJ18" s="357">
        <f t="shared" si="5"/>
        <v>0</v>
      </c>
      <c r="AK18" s="358">
        <f t="shared" si="5"/>
        <v>0</v>
      </c>
      <c r="AL18" s="477">
        <f t="shared" si="3"/>
        <v>0</v>
      </c>
      <c r="AM18" s="579">
        <f t="shared" si="2"/>
        <v>0</v>
      </c>
    </row>
    <row r="19" spans="1:39" x14ac:dyDescent="0.3">
      <c r="A19" s="475">
        <v>9</v>
      </c>
      <c r="B19" s="476" t="s">
        <v>106</v>
      </c>
      <c r="C19" s="456"/>
      <c r="D19" s="455"/>
      <c r="E19" s="356">
        <f t="shared" si="5"/>
        <v>0</v>
      </c>
      <c r="F19" s="357">
        <f t="shared" si="5"/>
        <v>0</v>
      </c>
      <c r="G19" s="357">
        <f t="shared" ref="G19:H20" si="6">G61+G103</f>
        <v>0</v>
      </c>
      <c r="H19" s="357">
        <f t="shared" si="6"/>
        <v>0</v>
      </c>
      <c r="I19" s="357">
        <f t="shared" si="5"/>
        <v>0</v>
      </c>
      <c r="J19" s="357">
        <f t="shared" si="5"/>
        <v>0</v>
      </c>
      <c r="K19" s="357">
        <f t="shared" si="5"/>
        <v>0</v>
      </c>
      <c r="L19" s="357">
        <f t="shared" si="5"/>
        <v>0</v>
      </c>
      <c r="M19" s="357">
        <f t="shared" si="5"/>
        <v>0</v>
      </c>
      <c r="N19" s="357">
        <f t="shared" si="5"/>
        <v>0</v>
      </c>
      <c r="O19" s="357">
        <f t="shared" si="5"/>
        <v>0</v>
      </c>
      <c r="P19" s="357">
        <f t="shared" si="5"/>
        <v>0</v>
      </c>
      <c r="Q19" s="357">
        <f t="shared" si="5"/>
        <v>0</v>
      </c>
      <c r="R19" s="357">
        <f t="shared" si="5"/>
        <v>0</v>
      </c>
      <c r="S19" s="357">
        <f t="shared" si="5"/>
        <v>0</v>
      </c>
      <c r="T19" s="357">
        <f t="shared" si="5"/>
        <v>0</v>
      </c>
      <c r="U19" s="357">
        <f t="shared" si="5"/>
        <v>0</v>
      </c>
      <c r="V19" s="357">
        <f t="shared" si="5"/>
        <v>0</v>
      </c>
      <c r="W19" s="357">
        <f t="shared" si="5"/>
        <v>0</v>
      </c>
      <c r="X19" s="357">
        <f t="shared" si="5"/>
        <v>0</v>
      </c>
      <c r="Y19" s="357">
        <f t="shared" si="5"/>
        <v>0</v>
      </c>
      <c r="Z19" s="357">
        <f t="shared" si="5"/>
        <v>0</v>
      </c>
      <c r="AA19" s="357">
        <f t="shared" si="5"/>
        <v>0</v>
      </c>
      <c r="AB19" s="357">
        <f t="shared" si="5"/>
        <v>0</v>
      </c>
      <c r="AC19" s="357">
        <f t="shared" si="5"/>
        <v>0</v>
      </c>
      <c r="AD19" s="357">
        <f t="shared" si="5"/>
        <v>0</v>
      </c>
      <c r="AE19" s="357">
        <f t="shared" si="5"/>
        <v>0</v>
      </c>
      <c r="AF19" s="357">
        <f t="shared" si="5"/>
        <v>0</v>
      </c>
      <c r="AG19" s="357">
        <f t="shared" si="5"/>
        <v>0</v>
      </c>
      <c r="AH19" s="357">
        <f t="shared" si="5"/>
        <v>0</v>
      </c>
      <c r="AI19" s="357">
        <f t="shared" si="5"/>
        <v>0</v>
      </c>
      <c r="AJ19" s="357">
        <f t="shared" si="5"/>
        <v>0</v>
      </c>
      <c r="AK19" s="358">
        <f t="shared" si="5"/>
        <v>0</v>
      </c>
      <c r="AL19" s="477">
        <f t="shared" si="3"/>
        <v>0</v>
      </c>
      <c r="AM19" s="579">
        <f t="shared" si="2"/>
        <v>0</v>
      </c>
    </row>
    <row r="20" spans="1:39" x14ac:dyDescent="0.3">
      <c r="A20" s="475">
        <v>10</v>
      </c>
      <c r="B20" s="476" t="s">
        <v>107</v>
      </c>
      <c r="C20" s="456"/>
      <c r="D20" s="455"/>
      <c r="E20" s="356">
        <f t="shared" si="5"/>
        <v>0</v>
      </c>
      <c r="F20" s="357">
        <f t="shared" si="5"/>
        <v>0</v>
      </c>
      <c r="G20" s="357">
        <f t="shared" si="6"/>
        <v>0</v>
      </c>
      <c r="H20" s="357">
        <f t="shared" si="6"/>
        <v>0</v>
      </c>
      <c r="I20" s="357">
        <f t="shared" si="5"/>
        <v>0</v>
      </c>
      <c r="J20" s="357">
        <f t="shared" si="5"/>
        <v>0</v>
      </c>
      <c r="K20" s="357">
        <f t="shared" si="5"/>
        <v>0</v>
      </c>
      <c r="L20" s="357">
        <f t="shared" si="5"/>
        <v>0</v>
      </c>
      <c r="M20" s="357">
        <f t="shared" si="5"/>
        <v>0</v>
      </c>
      <c r="N20" s="357">
        <f t="shared" ref="N20:AK20" si="7">N62+N104</f>
        <v>0</v>
      </c>
      <c r="O20" s="357">
        <f t="shared" si="7"/>
        <v>0</v>
      </c>
      <c r="P20" s="357">
        <f t="shared" si="7"/>
        <v>0</v>
      </c>
      <c r="Q20" s="357">
        <f t="shared" si="7"/>
        <v>0</v>
      </c>
      <c r="R20" s="357">
        <f t="shared" si="7"/>
        <v>0</v>
      </c>
      <c r="S20" s="357">
        <f t="shared" si="7"/>
        <v>0</v>
      </c>
      <c r="T20" s="357">
        <f t="shared" si="7"/>
        <v>0</v>
      </c>
      <c r="U20" s="357">
        <f t="shared" si="7"/>
        <v>0</v>
      </c>
      <c r="V20" s="357">
        <f t="shared" si="7"/>
        <v>0</v>
      </c>
      <c r="W20" s="357">
        <f t="shared" si="7"/>
        <v>0</v>
      </c>
      <c r="X20" s="357">
        <f t="shared" si="7"/>
        <v>0</v>
      </c>
      <c r="Y20" s="357">
        <f t="shared" si="7"/>
        <v>0</v>
      </c>
      <c r="Z20" s="357">
        <f t="shared" si="7"/>
        <v>0</v>
      </c>
      <c r="AA20" s="357">
        <f t="shared" si="7"/>
        <v>0</v>
      </c>
      <c r="AB20" s="357">
        <f t="shared" si="7"/>
        <v>0</v>
      </c>
      <c r="AC20" s="357">
        <f t="shared" si="7"/>
        <v>0</v>
      </c>
      <c r="AD20" s="357">
        <f t="shared" si="7"/>
        <v>0</v>
      </c>
      <c r="AE20" s="357">
        <f t="shared" si="7"/>
        <v>0</v>
      </c>
      <c r="AF20" s="357">
        <f t="shared" si="7"/>
        <v>0</v>
      </c>
      <c r="AG20" s="357">
        <f t="shared" si="7"/>
        <v>0</v>
      </c>
      <c r="AH20" s="357">
        <f t="shared" si="7"/>
        <v>0</v>
      </c>
      <c r="AI20" s="357">
        <f t="shared" si="7"/>
        <v>0</v>
      </c>
      <c r="AJ20" s="357">
        <f t="shared" si="7"/>
        <v>0</v>
      </c>
      <c r="AK20" s="358">
        <f t="shared" si="7"/>
        <v>0</v>
      </c>
      <c r="AL20" s="477">
        <f t="shared" si="3"/>
        <v>0</v>
      </c>
      <c r="AM20" s="579">
        <f t="shared" si="2"/>
        <v>0</v>
      </c>
    </row>
    <row r="21" spans="1:39" x14ac:dyDescent="0.3">
      <c r="A21" s="475">
        <v>11</v>
      </c>
      <c r="B21" s="476" t="s">
        <v>108</v>
      </c>
      <c r="C21" s="456"/>
      <c r="D21" s="455"/>
      <c r="E21" s="356">
        <f t="shared" ref="E21:AK28" si="8">E63+E105</f>
        <v>0</v>
      </c>
      <c r="F21" s="357">
        <f t="shared" si="8"/>
        <v>0</v>
      </c>
      <c r="G21" s="357">
        <f t="shared" ref="G21:H21" si="9">G63+G105</f>
        <v>0</v>
      </c>
      <c r="H21" s="357">
        <f t="shared" si="9"/>
        <v>0</v>
      </c>
      <c r="I21" s="357">
        <f t="shared" si="8"/>
        <v>0</v>
      </c>
      <c r="J21" s="357">
        <f t="shared" si="8"/>
        <v>0</v>
      </c>
      <c r="K21" s="357">
        <f t="shared" si="8"/>
        <v>0</v>
      </c>
      <c r="L21" s="357">
        <f t="shared" si="8"/>
        <v>0</v>
      </c>
      <c r="M21" s="357">
        <f t="shared" si="8"/>
        <v>0</v>
      </c>
      <c r="N21" s="357">
        <f t="shared" si="8"/>
        <v>0</v>
      </c>
      <c r="O21" s="357">
        <f t="shared" si="8"/>
        <v>0</v>
      </c>
      <c r="P21" s="357">
        <f t="shared" si="8"/>
        <v>0</v>
      </c>
      <c r="Q21" s="357">
        <f t="shared" si="8"/>
        <v>0</v>
      </c>
      <c r="R21" s="357">
        <f t="shared" si="8"/>
        <v>0</v>
      </c>
      <c r="S21" s="357">
        <f t="shared" si="8"/>
        <v>0</v>
      </c>
      <c r="T21" s="357">
        <f t="shared" si="8"/>
        <v>0</v>
      </c>
      <c r="U21" s="357">
        <f t="shared" si="8"/>
        <v>0</v>
      </c>
      <c r="V21" s="357">
        <f t="shared" si="8"/>
        <v>0</v>
      </c>
      <c r="W21" s="357">
        <f t="shared" si="8"/>
        <v>0</v>
      </c>
      <c r="X21" s="357">
        <f t="shared" si="8"/>
        <v>0</v>
      </c>
      <c r="Y21" s="357">
        <f t="shared" si="8"/>
        <v>0</v>
      </c>
      <c r="Z21" s="357">
        <f t="shared" si="8"/>
        <v>0</v>
      </c>
      <c r="AA21" s="357">
        <f t="shared" si="8"/>
        <v>0</v>
      </c>
      <c r="AB21" s="357">
        <f t="shared" si="8"/>
        <v>0</v>
      </c>
      <c r="AC21" s="357">
        <f t="shared" si="8"/>
        <v>0</v>
      </c>
      <c r="AD21" s="357">
        <f t="shared" si="8"/>
        <v>0</v>
      </c>
      <c r="AE21" s="357">
        <f t="shared" si="8"/>
        <v>0</v>
      </c>
      <c r="AF21" s="357">
        <f t="shared" si="8"/>
        <v>0</v>
      </c>
      <c r="AG21" s="357">
        <f t="shared" si="8"/>
        <v>0</v>
      </c>
      <c r="AH21" s="357">
        <f t="shared" si="8"/>
        <v>0</v>
      </c>
      <c r="AI21" s="357">
        <f t="shared" si="8"/>
        <v>0</v>
      </c>
      <c r="AJ21" s="357">
        <f t="shared" si="8"/>
        <v>0</v>
      </c>
      <c r="AK21" s="358">
        <f t="shared" si="8"/>
        <v>0</v>
      </c>
      <c r="AL21" s="477">
        <f t="shared" si="3"/>
        <v>0</v>
      </c>
      <c r="AM21" s="579">
        <f t="shared" si="2"/>
        <v>0</v>
      </c>
    </row>
    <row r="22" spans="1:39" x14ac:dyDescent="0.3">
      <c r="A22" s="475">
        <v>12</v>
      </c>
      <c r="B22" s="476" t="s">
        <v>109</v>
      </c>
      <c r="C22" s="456" t="s">
        <v>110</v>
      </c>
      <c r="D22" s="455" t="s">
        <v>111</v>
      </c>
      <c r="E22" s="356">
        <f t="shared" si="8"/>
        <v>0</v>
      </c>
      <c r="F22" s="357">
        <f t="shared" si="8"/>
        <v>0</v>
      </c>
      <c r="G22" s="357">
        <f t="shared" ref="G22:H22" si="10">G64+G106</f>
        <v>0</v>
      </c>
      <c r="H22" s="357">
        <f t="shared" si="10"/>
        <v>0</v>
      </c>
      <c r="I22" s="357">
        <f t="shared" si="8"/>
        <v>0</v>
      </c>
      <c r="J22" s="357">
        <f t="shared" si="8"/>
        <v>0</v>
      </c>
      <c r="K22" s="357">
        <f t="shared" si="8"/>
        <v>0</v>
      </c>
      <c r="L22" s="357">
        <f t="shared" si="8"/>
        <v>0</v>
      </c>
      <c r="M22" s="357">
        <f t="shared" si="8"/>
        <v>0</v>
      </c>
      <c r="N22" s="357">
        <f t="shared" si="8"/>
        <v>0</v>
      </c>
      <c r="O22" s="357">
        <f t="shared" si="8"/>
        <v>0</v>
      </c>
      <c r="P22" s="357">
        <f t="shared" si="8"/>
        <v>0</v>
      </c>
      <c r="Q22" s="357">
        <f t="shared" si="8"/>
        <v>0</v>
      </c>
      <c r="R22" s="357">
        <f t="shared" si="8"/>
        <v>0</v>
      </c>
      <c r="S22" s="357">
        <f t="shared" si="8"/>
        <v>0</v>
      </c>
      <c r="T22" s="357">
        <f t="shared" si="8"/>
        <v>0</v>
      </c>
      <c r="U22" s="357">
        <f t="shared" si="8"/>
        <v>0</v>
      </c>
      <c r="V22" s="357">
        <f t="shared" si="8"/>
        <v>0</v>
      </c>
      <c r="W22" s="357">
        <f t="shared" si="8"/>
        <v>0</v>
      </c>
      <c r="X22" s="357">
        <f t="shared" si="8"/>
        <v>0</v>
      </c>
      <c r="Y22" s="357">
        <f t="shared" si="8"/>
        <v>0</v>
      </c>
      <c r="Z22" s="357">
        <f t="shared" si="8"/>
        <v>0</v>
      </c>
      <c r="AA22" s="357">
        <f t="shared" si="8"/>
        <v>0</v>
      </c>
      <c r="AB22" s="357">
        <f t="shared" si="8"/>
        <v>0</v>
      </c>
      <c r="AC22" s="357">
        <f t="shared" si="8"/>
        <v>0</v>
      </c>
      <c r="AD22" s="357">
        <f t="shared" si="8"/>
        <v>0</v>
      </c>
      <c r="AE22" s="357">
        <f t="shared" si="8"/>
        <v>0</v>
      </c>
      <c r="AF22" s="357">
        <f t="shared" si="8"/>
        <v>0</v>
      </c>
      <c r="AG22" s="357">
        <f t="shared" si="8"/>
        <v>0</v>
      </c>
      <c r="AH22" s="357">
        <f t="shared" si="8"/>
        <v>0</v>
      </c>
      <c r="AI22" s="357">
        <f t="shared" si="8"/>
        <v>0</v>
      </c>
      <c r="AJ22" s="357">
        <f t="shared" si="8"/>
        <v>0</v>
      </c>
      <c r="AK22" s="358">
        <f t="shared" si="8"/>
        <v>0</v>
      </c>
      <c r="AL22" s="477">
        <f t="shared" si="3"/>
        <v>0</v>
      </c>
      <c r="AM22" s="579">
        <f t="shared" si="2"/>
        <v>0</v>
      </c>
    </row>
    <row r="23" spans="1:39" x14ac:dyDescent="0.3">
      <c r="A23" s="475"/>
      <c r="B23" s="476"/>
      <c r="C23" s="456" t="s">
        <v>112</v>
      </c>
      <c r="D23" s="455" t="s">
        <v>92</v>
      </c>
      <c r="E23" s="356">
        <f t="shared" si="8"/>
        <v>0</v>
      </c>
      <c r="F23" s="357">
        <f t="shared" si="8"/>
        <v>0</v>
      </c>
      <c r="G23" s="357">
        <f t="shared" ref="G23:H23" si="11">G65+G107</f>
        <v>0</v>
      </c>
      <c r="H23" s="357">
        <f t="shared" si="11"/>
        <v>0</v>
      </c>
      <c r="I23" s="357">
        <f t="shared" si="8"/>
        <v>0</v>
      </c>
      <c r="J23" s="357">
        <f t="shared" si="8"/>
        <v>0</v>
      </c>
      <c r="K23" s="357">
        <f t="shared" si="8"/>
        <v>0</v>
      </c>
      <c r="L23" s="357">
        <f t="shared" si="8"/>
        <v>0</v>
      </c>
      <c r="M23" s="357">
        <f t="shared" si="8"/>
        <v>0</v>
      </c>
      <c r="N23" s="357">
        <f t="shared" si="8"/>
        <v>0</v>
      </c>
      <c r="O23" s="357">
        <f t="shared" si="8"/>
        <v>0</v>
      </c>
      <c r="P23" s="357">
        <f t="shared" si="8"/>
        <v>0</v>
      </c>
      <c r="Q23" s="357">
        <f t="shared" si="8"/>
        <v>0</v>
      </c>
      <c r="R23" s="357">
        <f t="shared" si="8"/>
        <v>0</v>
      </c>
      <c r="S23" s="357">
        <f t="shared" si="8"/>
        <v>0</v>
      </c>
      <c r="T23" s="357">
        <f t="shared" si="8"/>
        <v>0</v>
      </c>
      <c r="U23" s="357">
        <f t="shared" si="8"/>
        <v>0</v>
      </c>
      <c r="V23" s="357">
        <f t="shared" si="8"/>
        <v>0</v>
      </c>
      <c r="W23" s="357">
        <f t="shared" si="8"/>
        <v>0</v>
      </c>
      <c r="X23" s="357">
        <f t="shared" si="8"/>
        <v>0</v>
      </c>
      <c r="Y23" s="357">
        <f t="shared" si="8"/>
        <v>0</v>
      </c>
      <c r="Z23" s="357">
        <f t="shared" si="8"/>
        <v>0</v>
      </c>
      <c r="AA23" s="357">
        <f t="shared" si="8"/>
        <v>0</v>
      </c>
      <c r="AB23" s="357">
        <f t="shared" si="8"/>
        <v>0</v>
      </c>
      <c r="AC23" s="357">
        <f t="shared" si="8"/>
        <v>0</v>
      </c>
      <c r="AD23" s="357">
        <f t="shared" si="8"/>
        <v>0</v>
      </c>
      <c r="AE23" s="357">
        <f t="shared" si="8"/>
        <v>0</v>
      </c>
      <c r="AF23" s="357">
        <f t="shared" si="8"/>
        <v>0</v>
      </c>
      <c r="AG23" s="357">
        <f t="shared" si="8"/>
        <v>0</v>
      </c>
      <c r="AH23" s="357">
        <f t="shared" si="8"/>
        <v>0</v>
      </c>
      <c r="AI23" s="357">
        <f t="shared" si="8"/>
        <v>0</v>
      </c>
      <c r="AJ23" s="357">
        <f t="shared" si="8"/>
        <v>0</v>
      </c>
      <c r="AK23" s="358">
        <f t="shared" si="8"/>
        <v>0</v>
      </c>
      <c r="AL23" s="477">
        <f t="shared" si="3"/>
        <v>0</v>
      </c>
      <c r="AM23" s="579">
        <f t="shared" si="2"/>
        <v>0</v>
      </c>
    </row>
    <row r="24" spans="1:39" x14ac:dyDescent="0.3">
      <c r="A24" s="475">
        <v>13</v>
      </c>
      <c r="B24" s="476" t="s">
        <v>113</v>
      </c>
      <c r="C24" s="456" t="s">
        <v>114</v>
      </c>
      <c r="D24" s="479" t="s">
        <v>115</v>
      </c>
      <c r="E24" s="356">
        <f t="shared" si="8"/>
        <v>0</v>
      </c>
      <c r="F24" s="357">
        <f t="shared" si="8"/>
        <v>0</v>
      </c>
      <c r="G24" s="357">
        <f t="shared" ref="G24:H24" si="12">G66+G108</f>
        <v>0</v>
      </c>
      <c r="H24" s="357">
        <f t="shared" si="12"/>
        <v>0</v>
      </c>
      <c r="I24" s="357">
        <f t="shared" si="8"/>
        <v>0</v>
      </c>
      <c r="J24" s="357">
        <f t="shared" si="8"/>
        <v>0</v>
      </c>
      <c r="K24" s="357">
        <f t="shared" si="8"/>
        <v>0</v>
      </c>
      <c r="L24" s="357">
        <f t="shared" si="8"/>
        <v>0</v>
      </c>
      <c r="M24" s="357">
        <f t="shared" si="8"/>
        <v>0</v>
      </c>
      <c r="N24" s="357">
        <f t="shared" si="8"/>
        <v>0</v>
      </c>
      <c r="O24" s="357">
        <f t="shared" si="8"/>
        <v>0</v>
      </c>
      <c r="P24" s="357">
        <f t="shared" si="8"/>
        <v>0</v>
      </c>
      <c r="Q24" s="357">
        <f t="shared" si="8"/>
        <v>0</v>
      </c>
      <c r="R24" s="357">
        <f t="shared" si="8"/>
        <v>0</v>
      </c>
      <c r="S24" s="357">
        <f t="shared" si="8"/>
        <v>0</v>
      </c>
      <c r="T24" s="357">
        <f t="shared" si="8"/>
        <v>0</v>
      </c>
      <c r="U24" s="357">
        <f t="shared" si="8"/>
        <v>0</v>
      </c>
      <c r="V24" s="357">
        <f t="shared" si="8"/>
        <v>0</v>
      </c>
      <c r="W24" s="357">
        <f t="shared" si="8"/>
        <v>0</v>
      </c>
      <c r="X24" s="357">
        <f t="shared" si="8"/>
        <v>0</v>
      </c>
      <c r="Y24" s="357">
        <f t="shared" si="8"/>
        <v>0</v>
      </c>
      <c r="Z24" s="357">
        <f t="shared" si="8"/>
        <v>0</v>
      </c>
      <c r="AA24" s="357">
        <f t="shared" si="8"/>
        <v>0</v>
      </c>
      <c r="AB24" s="357">
        <f t="shared" si="8"/>
        <v>0</v>
      </c>
      <c r="AC24" s="357">
        <f t="shared" si="8"/>
        <v>0</v>
      </c>
      <c r="AD24" s="357">
        <f t="shared" si="8"/>
        <v>0</v>
      </c>
      <c r="AE24" s="357">
        <f t="shared" si="8"/>
        <v>0</v>
      </c>
      <c r="AF24" s="357">
        <f t="shared" si="8"/>
        <v>0</v>
      </c>
      <c r="AG24" s="357">
        <f t="shared" si="8"/>
        <v>0</v>
      </c>
      <c r="AH24" s="357">
        <f t="shared" si="8"/>
        <v>0</v>
      </c>
      <c r="AI24" s="357">
        <f t="shared" si="8"/>
        <v>0</v>
      </c>
      <c r="AJ24" s="357">
        <f t="shared" si="8"/>
        <v>0</v>
      </c>
      <c r="AK24" s="358">
        <f t="shared" si="8"/>
        <v>0</v>
      </c>
      <c r="AL24" s="477">
        <f t="shared" si="3"/>
        <v>0</v>
      </c>
      <c r="AM24" s="579">
        <f t="shared" si="2"/>
        <v>0</v>
      </c>
    </row>
    <row r="25" spans="1:39" x14ac:dyDescent="0.3">
      <c r="A25" s="475"/>
      <c r="B25" s="476"/>
      <c r="C25" s="456" t="s">
        <v>116</v>
      </c>
      <c r="D25" s="479" t="s">
        <v>113</v>
      </c>
      <c r="E25" s="356">
        <f t="shared" si="8"/>
        <v>0</v>
      </c>
      <c r="F25" s="357">
        <f t="shared" si="8"/>
        <v>0</v>
      </c>
      <c r="G25" s="357">
        <f t="shared" ref="G25:H25" si="13">G67+G109</f>
        <v>0</v>
      </c>
      <c r="H25" s="357">
        <f t="shared" si="13"/>
        <v>0</v>
      </c>
      <c r="I25" s="357">
        <f t="shared" si="8"/>
        <v>0</v>
      </c>
      <c r="J25" s="357">
        <f t="shared" si="8"/>
        <v>0</v>
      </c>
      <c r="K25" s="357">
        <f t="shared" si="8"/>
        <v>0</v>
      </c>
      <c r="L25" s="357">
        <f t="shared" si="8"/>
        <v>0</v>
      </c>
      <c r="M25" s="357">
        <f t="shared" si="8"/>
        <v>0</v>
      </c>
      <c r="N25" s="357">
        <f t="shared" si="8"/>
        <v>0</v>
      </c>
      <c r="O25" s="357">
        <f t="shared" si="8"/>
        <v>0</v>
      </c>
      <c r="P25" s="357">
        <f t="shared" si="8"/>
        <v>0</v>
      </c>
      <c r="Q25" s="357">
        <f t="shared" si="8"/>
        <v>0</v>
      </c>
      <c r="R25" s="357">
        <f t="shared" si="8"/>
        <v>0</v>
      </c>
      <c r="S25" s="357">
        <f t="shared" si="8"/>
        <v>0</v>
      </c>
      <c r="T25" s="357">
        <f t="shared" si="8"/>
        <v>0</v>
      </c>
      <c r="U25" s="357">
        <f t="shared" si="8"/>
        <v>0</v>
      </c>
      <c r="V25" s="357">
        <f t="shared" si="8"/>
        <v>0</v>
      </c>
      <c r="W25" s="357">
        <f t="shared" si="8"/>
        <v>0</v>
      </c>
      <c r="X25" s="357">
        <f t="shared" si="8"/>
        <v>0</v>
      </c>
      <c r="Y25" s="357">
        <f t="shared" si="8"/>
        <v>0</v>
      </c>
      <c r="Z25" s="357">
        <f t="shared" si="8"/>
        <v>0</v>
      </c>
      <c r="AA25" s="357">
        <f t="shared" si="8"/>
        <v>0</v>
      </c>
      <c r="AB25" s="357">
        <f t="shared" si="8"/>
        <v>0</v>
      </c>
      <c r="AC25" s="357">
        <f t="shared" si="8"/>
        <v>0</v>
      </c>
      <c r="AD25" s="357">
        <f t="shared" si="8"/>
        <v>0</v>
      </c>
      <c r="AE25" s="357">
        <f t="shared" si="8"/>
        <v>0</v>
      </c>
      <c r="AF25" s="357">
        <f t="shared" si="8"/>
        <v>0</v>
      </c>
      <c r="AG25" s="357">
        <f t="shared" si="8"/>
        <v>0</v>
      </c>
      <c r="AH25" s="357">
        <f t="shared" si="8"/>
        <v>0</v>
      </c>
      <c r="AI25" s="357">
        <f t="shared" si="8"/>
        <v>0</v>
      </c>
      <c r="AJ25" s="357">
        <f t="shared" si="8"/>
        <v>0</v>
      </c>
      <c r="AK25" s="358">
        <f t="shared" si="8"/>
        <v>0</v>
      </c>
      <c r="AL25" s="477">
        <f t="shared" si="3"/>
        <v>0</v>
      </c>
      <c r="AM25" s="579">
        <f t="shared" si="2"/>
        <v>0</v>
      </c>
    </row>
    <row r="26" spans="1:39" x14ac:dyDescent="0.3">
      <c r="A26" s="475">
        <v>14</v>
      </c>
      <c r="B26" s="476" t="s">
        <v>117</v>
      </c>
      <c r="C26" s="476"/>
      <c r="D26" s="455"/>
      <c r="E26" s="356">
        <f t="shared" si="8"/>
        <v>0</v>
      </c>
      <c r="F26" s="357">
        <f t="shared" si="8"/>
        <v>0</v>
      </c>
      <c r="G26" s="357">
        <f t="shared" ref="G26:H26" si="14">G68+G110</f>
        <v>0</v>
      </c>
      <c r="H26" s="357">
        <f t="shared" si="14"/>
        <v>0</v>
      </c>
      <c r="I26" s="357">
        <f t="shared" si="8"/>
        <v>0</v>
      </c>
      <c r="J26" s="357">
        <f t="shared" si="8"/>
        <v>0</v>
      </c>
      <c r="K26" s="357">
        <f t="shared" si="8"/>
        <v>0</v>
      </c>
      <c r="L26" s="357">
        <f t="shared" si="8"/>
        <v>0</v>
      </c>
      <c r="M26" s="357">
        <f t="shared" si="8"/>
        <v>0</v>
      </c>
      <c r="N26" s="357">
        <f t="shared" si="8"/>
        <v>0</v>
      </c>
      <c r="O26" s="357">
        <f t="shared" si="8"/>
        <v>0</v>
      </c>
      <c r="P26" s="357">
        <f t="shared" si="8"/>
        <v>0</v>
      </c>
      <c r="Q26" s="357">
        <f t="shared" si="8"/>
        <v>0</v>
      </c>
      <c r="R26" s="357">
        <f t="shared" si="8"/>
        <v>0</v>
      </c>
      <c r="S26" s="357">
        <f t="shared" si="8"/>
        <v>0</v>
      </c>
      <c r="T26" s="357">
        <f t="shared" si="8"/>
        <v>0</v>
      </c>
      <c r="U26" s="357">
        <f t="shared" si="8"/>
        <v>0</v>
      </c>
      <c r="V26" s="357">
        <f t="shared" si="8"/>
        <v>0</v>
      </c>
      <c r="W26" s="357">
        <f t="shared" si="8"/>
        <v>0</v>
      </c>
      <c r="X26" s="357">
        <f t="shared" si="8"/>
        <v>0</v>
      </c>
      <c r="Y26" s="357">
        <f t="shared" si="8"/>
        <v>0</v>
      </c>
      <c r="Z26" s="357">
        <f t="shared" si="8"/>
        <v>0</v>
      </c>
      <c r="AA26" s="357">
        <f t="shared" si="8"/>
        <v>0</v>
      </c>
      <c r="AB26" s="357">
        <f t="shared" si="8"/>
        <v>0</v>
      </c>
      <c r="AC26" s="357">
        <f t="shared" si="8"/>
        <v>0</v>
      </c>
      <c r="AD26" s="357">
        <f t="shared" si="8"/>
        <v>0</v>
      </c>
      <c r="AE26" s="357">
        <f t="shared" si="8"/>
        <v>0</v>
      </c>
      <c r="AF26" s="357">
        <f t="shared" si="8"/>
        <v>0</v>
      </c>
      <c r="AG26" s="357">
        <f t="shared" si="8"/>
        <v>0</v>
      </c>
      <c r="AH26" s="357">
        <f t="shared" si="8"/>
        <v>0</v>
      </c>
      <c r="AI26" s="357">
        <f t="shared" si="8"/>
        <v>0</v>
      </c>
      <c r="AJ26" s="357">
        <f t="shared" si="8"/>
        <v>0</v>
      </c>
      <c r="AK26" s="358">
        <f t="shared" si="8"/>
        <v>0</v>
      </c>
      <c r="AL26" s="477">
        <f t="shared" si="3"/>
        <v>0</v>
      </c>
      <c r="AM26" s="579">
        <f t="shared" si="2"/>
        <v>0</v>
      </c>
    </row>
    <row r="27" spans="1:39" x14ac:dyDescent="0.3">
      <c r="A27" s="475">
        <v>15</v>
      </c>
      <c r="B27" s="476" t="s">
        <v>118</v>
      </c>
      <c r="C27" s="476"/>
      <c r="D27" s="455"/>
      <c r="E27" s="356">
        <f t="shared" si="8"/>
        <v>0</v>
      </c>
      <c r="F27" s="357">
        <f t="shared" si="8"/>
        <v>0</v>
      </c>
      <c r="G27" s="357">
        <f t="shared" ref="G27:H27" si="15">G69+G111</f>
        <v>0</v>
      </c>
      <c r="H27" s="357">
        <f t="shared" si="15"/>
        <v>0</v>
      </c>
      <c r="I27" s="357">
        <f t="shared" si="8"/>
        <v>0</v>
      </c>
      <c r="J27" s="357">
        <f t="shared" si="8"/>
        <v>0</v>
      </c>
      <c r="K27" s="357">
        <f t="shared" si="8"/>
        <v>0</v>
      </c>
      <c r="L27" s="357">
        <f t="shared" si="8"/>
        <v>0</v>
      </c>
      <c r="M27" s="357">
        <f t="shared" si="8"/>
        <v>0</v>
      </c>
      <c r="N27" s="357">
        <f t="shared" si="8"/>
        <v>0</v>
      </c>
      <c r="O27" s="357">
        <f t="shared" si="8"/>
        <v>0</v>
      </c>
      <c r="P27" s="357">
        <f t="shared" si="8"/>
        <v>0</v>
      </c>
      <c r="Q27" s="357">
        <f t="shared" si="8"/>
        <v>0</v>
      </c>
      <c r="R27" s="357">
        <f t="shared" si="8"/>
        <v>0</v>
      </c>
      <c r="S27" s="357">
        <f t="shared" si="8"/>
        <v>0</v>
      </c>
      <c r="T27" s="357">
        <f t="shared" si="8"/>
        <v>0</v>
      </c>
      <c r="U27" s="357">
        <f t="shared" si="8"/>
        <v>0</v>
      </c>
      <c r="V27" s="357">
        <f t="shared" si="8"/>
        <v>0</v>
      </c>
      <c r="W27" s="357">
        <f t="shared" si="8"/>
        <v>0</v>
      </c>
      <c r="X27" s="357">
        <f t="shared" si="8"/>
        <v>0</v>
      </c>
      <c r="Y27" s="357">
        <f t="shared" si="8"/>
        <v>0</v>
      </c>
      <c r="Z27" s="357">
        <f t="shared" si="8"/>
        <v>0</v>
      </c>
      <c r="AA27" s="357">
        <f t="shared" si="8"/>
        <v>0</v>
      </c>
      <c r="AB27" s="357">
        <f t="shared" si="8"/>
        <v>0</v>
      </c>
      <c r="AC27" s="357">
        <f t="shared" si="8"/>
        <v>0</v>
      </c>
      <c r="AD27" s="357">
        <f t="shared" si="8"/>
        <v>0</v>
      </c>
      <c r="AE27" s="357">
        <f t="shared" si="8"/>
        <v>0</v>
      </c>
      <c r="AF27" s="357">
        <f t="shared" si="8"/>
        <v>0</v>
      </c>
      <c r="AG27" s="357">
        <f t="shared" si="8"/>
        <v>0</v>
      </c>
      <c r="AH27" s="357">
        <f t="shared" si="8"/>
        <v>0</v>
      </c>
      <c r="AI27" s="357">
        <f t="shared" si="8"/>
        <v>0</v>
      </c>
      <c r="AJ27" s="357">
        <f t="shared" si="8"/>
        <v>0</v>
      </c>
      <c r="AK27" s="358">
        <f t="shared" si="8"/>
        <v>0</v>
      </c>
      <c r="AL27" s="477">
        <f t="shared" si="3"/>
        <v>0</v>
      </c>
      <c r="AM27" s="579">
        <f t="shared" si="2"/>
        <v>0</v>
      </c>
    </row>
    <row r="28" spans="1:39" x14ac:dyDescent="0.3">
      <c r="A28" s="480">
        <v>16</v>
      </c>
      <c r="B28" s="481" t="s">
        <v>119</v>
      </c>
      <c r="C28" s="481"/>
      <c r="D28" s="482"/>
      <c r="E28" s="356">
        <f t="shared" si="8"/>
        <v>0</v>
      </c>
      <c r="F28" s="357">
        <f t="shared" si="8"/>
        <v>0</v>
      </c>
      <c r="G28" s="357">
        <f t="shared" ref="G28:H28" si="16">G70+G112</f>
        <v>0</v>
      </c>
      <c r="H28" s="357">
        <f t="shared" si="16"/>
        <v>0</v>
      </c>
      <c r="I28" s="357">
        <f t="shared" si="8"/>
        <v>0</v>
      </c>
      <c r="J28" s="357">
        <f t="shared" si="8"/>
        <v>0</v>
      </c>
      <c r="K28" s="357">
        <f t="shared" si="8"/>
        <v>0</v>
      </c>
      <c r="L28" s="357">
        <f t="shared" si="8"/>
        <v>0</v>
      </c>
      <c r="M28" s="357">
        <f t="shared" si="8"/>
        <v>0</v>
      </c>
      <c r="N28" s="357">
        <f t="shared" si="8"/>
        <v>0</v>
      </c>
      <c r="O28" s="357">
        <f t="shared" si="8"/>
        <v>0</v>
      </c>
      <c r="P28" s="357">
        <f t="shared" si="8"/>
        <v>0</v>
      </c>
      <c r="Q28" s="357">
        <f t="shared" si="8"/>
        <v>0</v>
      </c>
      <c r="R28" s="357">
        <f t="shared" si="8"/>
        <v>0</v>
      </c>
      <c r="S28" s="357">
        <f t="shared" si="8"/>
        <v>0</v>
      </c>
      <c r="T28" s="357">
        <f t="shared" si="8"/>
        <v>0</v>
      </c>
      <c r="U28" s="357">
        <f t="shared" si="8"/>
        <v>0</v>
      </c>
      <c r="V28" s="357">
        <f t="shared" si="8"/>
        <v>0</v>
      </c>
      <c r="W28" s="357">
        <f t="shared" si="8"/>
        <v>0</v>
      </c>
      <c r="X28" s="357">
        <f t="shared" si="8"/>
        <v>0</v>
      </c>
      <c r="Y28" s="357">
        <f t="shared" si="8"/>
        <v>0</v>
      </c>
      <c r="Z28" s="357">
        <f t="shared" si="8"/>
        <v>0</v>
      </c>
      <c r="AA28" s="357">
        <f t="shared" si="8"/>
        <v>0</v>
      </c>
      <c r="AB28" s="357">
        <f t="shared" si="8"/>
        <v>0</v>
      </c>
      <c r="AC28" s="357">
        <f t="shared" si="8"/>
        <v>0</v>
      </c>
      <c r="AD28" s="357">
        <f t="shared" si="8"/>
        <v>0</v>
      </c>
      <c r="AE28" s="357">
        <f t="shared" si="8"/>
        <v>0</v>
      </c>
      <c r="AF28" s="357">
        <f t="shared" si="8"/>
        <v>0</v>
      </c>
      <c r="AG28" s="357">
        <f t="shared" si="8"/>
        <v>0</v>
      </c>
      <c r="AH28" s="357">
        <f t="shared" si="8"/>
        <v>0</v>
      </c>
      <c r="AI28" s="357">
        <f t="shared" si="8"/>
        <v>0</v>
      </c>
      <c r="AJ28" s="357">
        <f t="shared" si="8"/>
        <v>0</v>
      </c>
      <c r="AK28" s="358">
        <f t="shared" si="8"/>
        <v>0</v>
      </c>
      <c r="AL28" s="477">
        <f t="shared" si="3"/>
        <v>0</v>
      </c>
      <c r="AM28" s="579">
        <f t="shared" si="2"/>
        <v>0</v>
      </c>
    </row>
    <row r="29" spans="1:39" ht="16.2" thickBot="1" x14ac:dyDescent="0.4">
      <c r="A29" s="483">
        <v>21</v>
      </c>
      <c r="B29" s="484" t="s">
        <v>197</v>
      </c>
      <c r="C29" s="484"/>
      <c r="D29" s="485" t="s">
        <v>495</v>
      </c>
      <c r="E29" s="486">
        <f t="shared" ref="E29:AK29" si="17">SUM(E3:E28)</f>
        <v>0</v>
      </c>
      <c r="F29" s="486">
        <f t="shared" si="17"/>
        <v>0</v>
      </c>
      <c r="G29" s="486">
        <f t="shared" ref="G29:H29" si="18">SUM(G3:G28)</f>
        <v>0</v>
      </c>
      <c r="H29" s="486">
        <f t="shared" si="18"/>
        <v>0</v>
      </c>
      <c r="I29" s="486">
        <f t="shared" si="17"/>
        <v>0</v>
      </c>
      <c r="J29" s="486">
        <f t="shared" si="17"/>
        <v>0</v>
      </c>
      <c r="K29" s="486">
        <f t="shared" si="17"/>
        <v>0</v>
      </c>
      <c r="L29" s="486">
        <f t="shared" si="17"/>
        <v>0</v>
      </c>
      <c r="M29" s="486">
        <f t="shared" si="17"/>
        <v>0</v>
      </c>
      <c r="N29" s="486">
        <f t="shared" si="17"/>
        <v>0</v>
      </c>
      <c r="O29" s="486">
        <f t="shared" si="17"/>
        <v>0</v>
      </c>
      <c r="P29" s="486">
        <f t="shared" si="17"/>
        <v>0</v>
      </c>
      <c r="Q29" s="486">
        <f t="shared" si="17"/>
        <v>0</v>
      </c>
      <c r="R29" s="486">
        <f t="shared" si="17"/>
        <v>0</v>
      </c>
      <c r="S29" s="486">
        <f t="shared" si="17"/>
        <v>0</v>
      </c>
      <c r="T29" s="486">
        <f t="shared" si="17"/>
        <v>0</v>
      </c>
      <c r="U29" s="486">
        <f t="shared" si="17"/>
        <v>0</v>
      </c>
      <c r="V29" s="486">
        <f t="shared" si="17"/>
        <v>0</v>
      </c>
      <c r="W29" s="486">
        <f t="shared" si="17"/>
        <v>0</v>
      </c>
      <c r="X29" s="486">
        <f t="shared" si="17"/>
        <v>0</v>
      </c>
      <c r="Y29" s="486">
        <f t="shared" si="17"/>
        <v>0</v>
      </c>
      <c r="Z29" s="486">
        <f t="shared" si="17"/>
        <v>0</v>
      </c>
      <c r="AA29" s="486">
        <f t="shared" si="17"/>
        <v>0</v>
      </c>
      <c r="AB29" s="486">
        <f t="shared" si="17"/>
        <v>0</v>
      </c>
      <c r="AC29" s="486">
        <f t="shared" si="17"/>
        <v>0</v>
      </c>
      <c r="AD29" s="486">
        <f t="shared" si="17"/>
        <v>0</v>
      </c>
      <c r="AE29" s="486">
        <f t="shared" si="17"/>
        <v>0</v>
      </c>
      <c r="AF29" s="486">
        <f t="shared" si="17"/>
        <v>0</v>
      </c>
      <c r="AG29" s="486">
        <f t="shared" si="17"/>
        <v>0</v>
      </c>
      <c r="AH29" s="486">
        <f t="shared" si="17"/>
        <v>0</v>
      </c>
      <c r="AI29" s="486">
        <f t="shared" si="17"/>
        <v>0</v>
      </c>
      <c r="AJ29" s="486">
        <f t="shared" si="17"/>
        <v>0</v>
      </c>
      <c r="AK29" s="486">
        <f t="shared" si="17"/>
        <v>0</v>
      </c>
      <c r="AL29" s="487">
        <f t="shared" si="3"/>
        <v>0</v>
      </c>
      <c r="AM29" s="580">
        <f>IFERROR(SUMPRODUCT(E29:AK29,E$37:AK$37)/SUM(E$37:AK$37),0)</f>
        <v>0</v>
      </c>
    </row>
    <row r="30" spans="1:39" hidden="1" x14ac:dyDescent="0.3">
      <c r="A30" s="488"/>
      <c r="B30" s="489"/>
      <c r="C30" s="489"/>
      <c r="D30" s="490"/>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2"/>
      <c r="AM30" s="581"/>
    </row>
    <row r="31" spans="1:39" hidden="1" x14ac:dyDescent="0.3">
      <c r="A31" s="488"/>
      <c r="B31" s="489"/>
      <c r="C31" s="489"/>
      <c r="D31" s="490"/>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2"/>
      <c r="AM31" s="581"/>
    </row>
    <row r="32" spans="1:39" hidden="1" x14ac:dyDescent="0.3">
      <c r="A32" s="488"/>
      <c r="B32" s="489"/>
      <c r="C32" s="489"/>
      <c r="D32" s="490"/>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2"/>
      <c r="AM32" s="581"/>
    </row>
    <row r="33" spans="1:39" hidden="1" x14ac:dyDescent="0.3">
      <c r="A33" s="488"/>
      <c r="B33" s="489"/>
      <c r="C33" s="489"/>
      <c r="D33" s="490"/>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2"/>
      <c r="AM33" s="581"/>
    </row>
    <row r="34" spans="1:39" hidden="1" x14ac:dyDescent="0.3">
      <c r="A34" s="488"/>
      <c r="B34" s="489"/>
      <c r="C34" s="489"/>
      <c r="D34" s="490"/>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2"/>
      <c r="AM34" s="581"/>
    </row>
    <row r="35" spans="1:39" hidden="1" x14ac:dyDescent="0.3">
      <c r="A35" s="488"/>
      <c r="B35" s="489"/>
      <c r="C35" s="489"/>
      <c r="D35" s="490"/>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2"/>
      <c r="AM35" s="581"/>
    </row>
    <row r="36" spans="1:39" ht="15" hidden="1" thickBot="1" x14ac:dyDescent="0.35">
      <c r="A36" s="488"/>
      <c r="B36" s="489"/>
      <c r="C36" s="489"/>
      <c r="D36" s="490"/>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2"/>
      <c r="AM36" s="581"/>
    </row>
    <row r="37" spans="1:39" x14ac:dyDescent="0.3">
      <c r="A37" s="475">
        <v>26</v>
      </c>
      <c r="B37" s="476" t="s">
        <v>133</v>
      </c>
      <c r="C37" s="476"/>
      <c r="D37" s="493" t="str">
        <f>'Model aktualizovaný (MA)'!D37</f>
        <v>DVj</v>
      </c>
      <c r="E37" s="477">
        <f>'Provoz výchozí'!C3+'Provoz opční 1'!C3+'Provoz opční 2'!C3</f>
        <v>80927.057534246575</v>
      </c>
      <c r="F37" s="477">
        <f>'Provoz výchozí'!D3+'Provoz opční 1'!D3+'Provoz opční 2'!D3</f>
        <v>814328.51643835625</v>
      </c>
      <c r="G37" s="477">
        <f>'Provoz výchozí'!E3+'Provoz opční 1'!E3+'Provoz opční 2'!E3</f>
        <v>1765688.6860273974</v>
      </c>
      <c r="H37" s="477">
        <f>'Provoz výchozí'!F3+'Provoz opční 1'!F3+'Provoz opční 2'!F3</f>
        <v>244021.67671232877</v>
      </c>
      <c r="I37" s="477">
        <f>'Provoz výchozí'!G3+'Provoz opční 1'!G3+'Provoz opční 2'!G3</f>
        <v>5566744.5</v>
      </c>
      <c r="J37" s="477">
        <f>'Provoz výchozí'!H3+'Provoz opční 1'!H3+'Provoz opční 2'!H3</f>
        <v>7558165.9000000004</v>
      </c>
      <c r="K37" s="477">
        <f>'Provoz výchozí'!I3+'Provoz opční 1'!I3+'Provoz opční 2'!I3</f>
        <v>9420913.5</v>
      </c>
      <c r="L37" s="477">
        <f>'Provoz výchozí'!J3+'Provoz opční 1'!J3+'Provoz opční 2'!J3</f>
        <v>10067052.199999999</v>
      </c>
      <c r="M37" s="477">
        <f>'Provoz výchozí'!K3+'Provoz opční 1'!K3+'Provoz opční 2'!K3</f>
        <v>10067052.199999999</v>
      </c>
      <c r="N37" s="477">
        <f>'Provoz výchozí'!L3+'Provoz opční 1'!L3+'Provoz opční 2'!L3</f>
        <v>10067052.199999999</v>
      </c>
      <c r="O37" s="477">
        <f>'Provoz výchozí'!M3+'Provoz opční 1'!M3+'Provoz opční 2'!M3</f>
        <v>10067052.199999999</v>
      </c>
      <c r="P37" s="477">
        <f>'Provoz výchozí'!N3+'Provoz opční 1'!N3+'Provoz opční 2'!N3</f>
        <v>10067052.199999999</v>
      </c>
      <c r="Q37" s="477">
        <f>'Provoz výchozí'!O3+'Provoz opční 1'!O3+'Provoz opční 2'!O3</f>
        <v>10067052.199999999</v>
      </c>
      <c r="R37" s="477">
        <f>'Provoz výchozí'!P3+'Provoz opční 1'!P3+'Provoz opční 2'!P3</f>
        <v>10067052.199999999</v>
      </c>
      <c r="S37" s="477">
        <f>'Provoz výchozí'!Q3+'Provoz opční 1'!Q3+'Provoz opční 2'!Q3</f>
        <v>10067052.199999999</v>
      </c>
      <c r="T37" s="477">
        <f>'Provoz výchozí'!R3+'Provoz opční 1'!R3+'Provoz opční 2'!R3</f>
        <v>10067052.199999999</v>
      </c>
      <c r="U37" s="477">
        <f>'Provoz výchozí'!S3+'Provoz opční 1'!S3+'Provoz opční 2'!S3</f>
        <v>10067052.199999999</v>
      </c>
      <c r="V37" s="477">
        <f>'Provoz výchozí'!T3+'Provoz opční 1'!T3+'Provoz opční 2'!T3</f>
        <v>10067052.199999999</v>
      </c>
      <c r="W37" s="477">
        <f>'Provoz výchozí'!U3+'Provoz opční 1'!U3+'Provoz opční 2'!U3</f>
        <v>10067052.199999999</v>
      </c>
      <c r="X37" s="477">
        <f>'Provoz výchozí'!V3+'Provoz opční 1'!V3+'Provoz opční 2'!V3</f>
        <v>10067052.199999999</v>
      </c>
      <c r="Y37" s="477">
        <f>'Provoz výchozí'!W3+'Provoz opční 1'!W3+'Provoz opční 2'!W3</f>
        <v>10067052.199999999</v>
      </c>
      <c r="Z37" s="477">
        <f>'Provoz výchozí'!X3+'Provoz opční 1'!X3+'Provoz opční 2'!X3</f>
        <v>10067052.199999999</v>
      </c>
      <c r="AA37" s="477">
        <f>'Provoz výchozí'!Y3+'Provoz opční 1'!Y3+'Provoz opční 2'!Y3</f>
        <v>10067052.199999999</v>
      </c>
      <c r="AB37" s="477">
        <f>'Provoz výchozí'!Z3+'Provoz opční 1'!Z3+'Provoz opční 2'!Z3</f>
        <v>10067052.199999999</v>
      </c>
      <c r="AC37" s="477">
        <f>'Provoz výchozí'!AA3+'Provoz opční 1'!AA3+'Provoz opční 2'!AA3</f>
        <v>10067052.199999999</v>
      </c>
      <c r="AD37" s="477">
        <f>'Provoz výchozí'!AB3+'Provoz opční 1'!AB3+'Provoz opční 2'!AB3</f>
        <v>10067052.199999999</v>
      </c>
      <c r="AE37" s="477">
        <f>'Provoz výchozí'!AC3+'Provoz opční 1'!AC3+'Provoz opční 2'!AC3</f>
        <v>10067052.199999999</v>
      </c>
      <c r="AF37" s="477">
        <f>'Provoz výchozí'!AD3+'Provoz opční 1'!AD3+'Provoz opční 2'!AD3</f>
        <v>10067052.199999999</v>
      </c>
      <c r="AG37" s="477">
        <f>'Provoz výchozí'!AE3+'Provoz opční 1'!AE3+'Provoz opční 2'!AE3</f>
        <v>10067052.199999999</v>
      </c>
      <c r="AH37" s="477">
        <f>'Provoz výchozí'!AF3+'Provoz opční 1'!AF3+'Provoz opční 2'!AF3</f>
        <v>10067052.199999999</v>
      </c>
      <c r="AI37" s="477">
        <f>'Provoz výchozí'!AG3+'Provoz opční 1'!AG3+'Provoz opční 2'!AG3</f>
        <v>10067052.199999999</v>
      </c>
      <c r="AJ37" s="477">
        <f>'Provoz výchozí'!AH3+'Provoz opční 1'!AH3+'Provoz opční 2'!AH3</f>
        <v>10067052.199999999</v>
      </c>
      <c r="AK37" s="477">
        <f>'Provoz výchozí'!AI3+'Provoz opční 1'!AI3+'Provoz opční 2'!AI3</f>
        <v>10067052.199999999</v>
      </c>
      <c r="AL37" s="494">
        <f t="shared" si="3"/>
        <v>287194147.03671217</v>
      </c>
      <c r="AM37" s="582" t="s">
        <v>134</v>
      </c>
    </row>
    <row r="38" spans="1:39" s="497" customFormat="1" ht="16.2" thickBot="1" x14ac:dyDescent="0.4">
      <c r="A38" s="483">
        <v>27</v>
      </c>
      <c r="B38" s="484" t="s">
        <v>198</v>
      </c>
      <c r="C38" s="484"/>
      <c r="D38" s="485" t="s">
        <v>496</v>
      </c>
      <c r="E38" s="495">
        <f t="shared" ref="E38:AL38" si="19">IFERROR(E29/E37,0)</f>
        <v>0</v>
      </c>
      <c r="F38" s="495">
        <f t="shared" si="19"/>
        <v>0</v>
      </c>
      <c r="G38" s="495">
        <f t="shared" ref="G38:H38" si="20">IFERROR(G29/G37,0)</f>
        <v>0</v>
      </c>
      <c r="H38" s="495">
        <f t="shared" si="20"/>
        <v>0</v>
      </c>
      <c r="I38" s="495">
        <f t="shared" si="19"/>
        <v>0</v>
      </c>
      <c r="J38" s="495">
        <f t="shared" si="19"/>
        <v>0</v>
      </c>
      <c r="K38" s="495">
        <f t="shared" si="19"/>
        <v>0</v>
      </c>
      <c r="L38" s="495">
        <f t="shared" si="19"/>
        <v>0</v>
      </c>
      <c r="M38" s="495">
        <f t="shared" si="19"/>
        <v>0</v>
      </c>
      <c r="N38" s="495">
        <f t="shared" si="19"/>
        <v>0</v>
      </c>
      <c r="O38" s="495">
        <f t="shared" si="19"/>
        <v>0</v>
      </c>
      <c r="P38" s="495">
        <f t="shared" si="19"/>
        <v>0</v>
      </c>
      <c r="Q38" s="495">
        <f t="shared" si="19"/>
        <v>0</v>
      </c>
      <c r="R38" s="495">
        <f t="shared" si="19"/>
        <v>0</v>
      </c>
      <c r="S38" s="495">
        <f t="shared" si="19"/>
        <v>0</v>
      </c>
      <c r="T38" s="495">
        <f t="shared" si="19"/>
        <v>0</v>
      </c>
      <c r="U38" s="495">
        <f t="shared" si="19"/>
        <v>0</v>
      </c>
      <c r="V38" s="495">
        <f t="shared" si="19"/>
        <v>0</v>
      </c>
      <c r="W38" s="495">
        <f t="shared" si="19"/>
        <v>0</v>
      </c>
      <c r="X38" s="495">
        <f t="shared" si="19"/>
        <v>0</v>
      </c>
      <c r="Y38" s="495">
        <f t="shared" si="19"/>
        <v>0</v>
      </c>
      <c r="Z38" s="495">
        <f t="shared" si="19"/>
        <v>0</v>
      </c>
      <c r="AA38" s="495">
        <f t="shared" si="19"/>
        <v>0</v>
      </c>
      <c r="AB38" s="495">
        <f t="shared" si="19"/>
        <v>0</v>
      </c>
      <c r="AC38" s="495">
        <f t="shared" si="19"/>
        <v>0</v>
      </c>
      <c r="AD38" s="495">
        <f t="shared" si="19"/>
        <v>0</v>
      </c>
      <c r="AE38" s="495">
        <f t="shared" si="19"/>
        <v>0</v>
      </c>
      <c r="AF38" s="495">
        <f t="shared" si="19"/>
        <v>0</v>
      </c>
      <c r="AG38" s="495">
        <f t="shared" si="19"/>
        <v>0</v>
      </c>
      <c r="AH38" s="495">
        <f t="shared" si="19"/>
        <v>0</v>
      </c>
      <c r="AI38" s="495">
        <f t="shared" si="19"/>
        <v>0</v>
      </c>
      <c r="AJ38" s="495">
        <f t="shared" si="19"/>
        <v>0</v>
      </c>
      <c r="AK38" s="495">
        <f t="shared" si="19"/>
        <v>0</v>
      </c>
      <c r="AL38" s="496">
        <f t="shared" si="19"/>
        <v>0</v>
      </c>
      <c r="AM38" s="583" t="s">
        <v>134</v>
      </c>
    </row>
    <row r="39" spans="1:39" hidden="1" x14ac:dyDescent="0.3">
      <c r="A39" s="480">
        <v>28</v>
      </c>
      <c r="B39" s="481" t="s">
        <v>199</v>
      </c>
      <c r="C39" s="481"/>
      <c r="D39" s="498"/>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500"/>
      <c r="AM39" s="501"/>
    </row>
    <row r="40" spans="1:39" s="497" customFormat="1" ht="15" hidden="1" thickBot="1" x14ac:dyDescent="0.35">
      <c r="A40" s="502">
        <v>29</v>
      </c>
      <c r="B40" s="503" t="s">
        <v>200</v>
      </c>
      <c r="C40" s="504"/>
      <c r="D40" s="505"/>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7"/>
      <c r="AM40" s="508"/>
    </row>
    <row r="41" spans="1:39" hidden="1" x14ac:dyDescent="0.3">
      <c r="A41" s="509"/>
      <c r="B41" s="510"/>
      <c r="C41" s="510"/>
      <c r="D41" s="511"/>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row>
    <row r="42" spans="1:39" ht="15" thickBot="1" x14ac:dyDescent="0.35">
      <c r="A42" s="509"/>
      <c r="B42" s="510"/>
      <c r="C42" s="510"/>
      <c r="D42" s="511"/>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row>
    <row r="43" spans="1:39" x14ac:dyDescent="0.3">
      <c r="A43" s="138" t="s">
        <v>196</v>
      </c>
      <c r="B43" s="457"/>
      <c r="C43" s="457"/>
      <c r="D43" s="151" t="str">
        <f>'Provoz výchozí'!B13</f>
        <v>SČK</v>
      </c>
      <c r="E43" s="513" t="str">
        <f>E1</f>
        <v>Kalendářní rok</v>
      </c>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4" t="s">
        <v>76</v>
      </c>
      <c r="AM43" s="585"/>
    </row>
    <row r="44" spans="1:39" ht="15" thickBot="1" x14ac:dyDescent="0.35">
      <c r="A44" s="461" t="str">
        <f>A2</f>
        <v>Cenová úroveň pro Kalendářní rok [tis.Kč]</v>
      </c>
      <c r="B44" s="462"/>
      <c r="C44" s="463"/>
      <c r="D44" s="464"/>
      <c r="E44" s="515" t="str">
        <f>E2</f>
        <v>XII/29</v>
      </c>
      <c r="F44" s="515" t="str">
        <f t="shared" ref="F44:AK44" si="21">F2</f>
        <v>I-VI/30</v>
      </c>
      <c r="G44" s="515" t="str">
        <f t="shared" si="21"/>
        <v>VI-XII/30</v>
      </c>
      <c r="H44" s="515" t="str">
        <f t="shared" si="21"/>
        <v>XII/30</v>
      </c>
      <c r="I44" s="515">
        <f t="shared" si="21"/>
        <v>2031</v>
      </c>
      <c r="J44" s="515">
        <f t="shared" si="21"/>
        <v>2032</v>
      </c>
      <c r="K44" s="515">
        <f t="shared" si="21"/>
        <v>2033</v>
      </c>
      <c r="L44" s="515">
        <f t="shared" si="21"/>
        <v>2034</v>
      </c>
      <c r="M44" s="515">
        <f t="shared" si="21"/>
        <v>2035</v>
      </c>
      <c r="N44" s="515">
        <f t="shared" si="21"/>
        <v>2036</v>
      </c>
      <c r="O44" s="515">
        <f t="shared" si="21"/>
        <v>2037</v>
      </c>
      <c r="P44" s="515">
        <f t="shared" si="21"/>
        <v>2038</v>
      </c>
      <c r="Q44" s="515">
        <f t="shared" si="21"/>
        <v>2039</v>
      </c>
      <c r="R44" s="515">
        <f t="shared" si="21"/>
        <v>2040</v>
      </c>
      <c r="S44" s="515">
        <f t="shared" si="21"/>
        <v>2041</v>
      </c>
      <c r="T44" s="515">
        <f t="shared" si="21"/>
        <v>2042</v>
      </c>
      <c r="U44" s="515">
        <f t="shared" si="21"/>
        <v>2043</v>
      </c>
      <c r="V44" s="515">
        <f t="shared" si="21"/>
        <v>2044</v>
      </c>
      <c r="W44" s="515">
        <f t="shared" si="21"/>
        <v>2045</v>
      </c>
      <c r="X44" s="515">
        <f t="shared" si="21"/>
        <v>2046</v>
      </c>
      <c r="Y44" s="515">
        <f t="shared" si="21"/>
        <v>2047</v>
      </c>
      <c r="Z44" s="515">
        <f t="shared" si="21"/>
        <v>2048</v>
      </c>
      <c r="AA44" s="515">
        <f t="shared" si="21"/>
        <v>2049</v>
      </c>
      <c r="AB44" s="515">
        <f t="shared" si="21"/>
        <v>2050</v>
      </c>
      <c r="AC44" s="515">
        <f t="shared" si="21"/>
        <v>2051</v>
      </c>
      <c r="AD44" s="515">
        <f t="shared" si="21"/>
        <v>2052</v>
      </c>
      <c r="AE44" s="515">
        <f t="shared" si="21"/>
        <v>2053</v>
      </c>
      <c r="AF44" s="515">
        <f t="shared" si="21"/>
        <v>2054</v>
      </c>
      <c r="AG44" s="515">
        <f t="shared" si="21"/>
        <v>2055</v>
      </c>
      <c r="AH44" s="515">
        <f t="shared" si="21"/>
        <v>2056</v>
      </c>
      <c r="AI44" s="515">
        <f t="shared" si="21"/>
        <v>2057</v>
      </c>
      <c r="AJ44" s="515">
        <f t="shared" si="21"/>
        <v>2058</v>
      </c>
      <c r="AK44" s="515">
        <f t="shared" si="21"/>
        <v>2059</v>
      </c>
      <c r="AL44" s="516" t="s">
        <v>78</v>
      </c>
      <c r="AM44" s="586" t="s">
        <v>79</v>
      </c>
    </row>
    <row r="45" spans="1:39" ht="15" thickTop="1" x14ac:dyDescent="0.3">
      <c r="A45" s="467">
        <f t="shared" ref="A45:D60" si="22">IF(A3="","",A3)</f>
        <v>1</v>
      </c>
      <c r="B45" s="468" t="str">
        <f t="shared" si="22"/>
        <v>Trakční energie a palivo</v>
      </c>
      <c r="C45" s="469">
        <f t="shared" si="22"/>
        <v>1.1000000000000001</v>
      </c>
      <c r="D45" s="470" t="str">
        <f t="shared" si="22"/>
        <v>Elektrická energie</v>
      </c>
      <c r="E45" s="357">
        <f>IFERROR('Model výchozí (MV)'!E45*('MV Index'!I3/'MV Index'!$E3)*'Model výchozí (MV)'!$AQ45,0)+IFERROR('Model opční 1 (ME)'!E45*('ME Index'!I3/'ME Index'!$E3)*'Model opční 1 (ME)'!$AQ45,0)+IFERROR('Model opční 2 (MF)'!E45*('MF Index'!I3/'MF Index'!$E3)*'Model opční 2 (MF)'!$AQ45,0)+Doplněk!E45*Doplněk!$AO45</f>
        <v>0</v>
      </c>
      <c r="F45" s="357">
        <f>IFERROR('Model výchozí (MV)'!F45*('MV Index'!J3/'MV Index'!$E3)*'Model výchozí (MV)'!$AQ45,0)+IFERROR('Model opční 1 (ME)'!F45*('ME Index'!J3/'ME Index'!$E3)*'Model opční 1 (ME)'!$AQ45,0)+IFERROR('Model opční 2 (MF)'!F45*('MF Index'!J3/'MF Index'!$E3)*'Model opční 2 (MF)'!$AQ45,0)+Doplněk!F45*Doplněk!$AO45</f>
        <v>0</v>
      </c>
      <c r="G45" s="357">
        <f>IFERROR('Model výchozí (MV)'!G45*('MV Index'!K3/'MV Index'!$E3)*'Model výchozí (MV)'!$AQ45,0)+IFERROR('Model opční 1 (ME)'!G45*('ME Index'!K3/'ME Index'!$E3)*'Model opční 1 (ME)'!$AQ45,0)+IFERROR('Model opční 2 (MF)'!G45*('MF Index'!K3/'MF Index'!$E3)*'Model opční 2 (MF)'!$AQ45,0)+Doplněk!G45*Doplněk!$AO45</f>
        <v>0</v>
      </c>
      <c r="H45" s="357">
        <f>IFERROR('Model výchozí (MV)'!H45*('MV Index'!L3/'MV Index'!$E3)*'Model výchozí (MV)'!$AQ45,0)+IFERROR('Model opční 1 (ME)'!H45*('ME Index'!L3/'ME Index'!$E3)*'Model opční 1 (ME)'!$AQ45,0)+IFERROR('Model opční 2 (MF)'!H45*('MF Index'!L3/'MF Index'!$E3)*'Model opční 2 (MF)'!$AQ45,0)+Doplněk!H45*Doplněk!$AO45</f>
        <v>0</v>
      </c>
      <c r="I45" s="357">
        <f>IFERROR('Model výchozí (MV)'!I45*('MV Index'!M3/'MV Index'!$E3)*'Model výchozí (MV)'!$AQ45,0)+IFERROR('Model opční 1 (ME)'!I45*('ME Index'!M3/'ME Index'!$E3)*'Model opční 1 (ME)'!$AQ45,0)+IFERROR('Model opční 2 (MF)'!I45*('MF Index'!M3/'MF Index'!$E3)*'Model opční 2 (MF)'!$AQ45,0)+Doplněk!I45*Doplněk!$AO45</f>
        <v>0</v>
      </c>
      <c r="J45" s="357">
        <f>IFERROR('Model výchozí (MV)'!J45*('MV Index'!N3/'MV Index'!$E3)*'Model výchozí (MV)'!$AQ45,0)+IFERROR('Model opční 1 (ME)'!J45*('ME Index'!N3/'ME Index'!$E3)*'Model opční 1 (ME)'!$AQ45,0)+IFERROR('Model opční 2 (MF)'!J45*('MF Index'!N3/'MF Index'!$E3)*'Model opční 2 (MF)'!$AQ45,0)+Doplněk!J45*Doplněk!$AO45</f>
        <v>0</v>
      </c>
      <c r="K45" s="357">
        <f>IFERROR('Model výchozí (MV)'!K45*('MV Index'!O3/'MV Index'!$E3)*'Model výchozí (MV)'!$AQ45,0)+IFERROR('Model opční 1 (ME)'!K45*('ME Index'!O3/'ME Index'!$E3)*'Model opční 1 (ME)'!$AQ45,0)+IFERROR('Model opční 2 (MF)'!K45*('MF Index'!O3/'MF Index'!$E3)*'Model opční 2 (MF)'!$AQ45,0)+Doplněk!K45*Doplněk!$AO45</f>
        <v>0</v>
      </c>
      <c r="L45" s="357">
        <f>IFERROR('Model výchozí (MV)'!L45*('MV Index'!P3/'MV Index'!$E3)*'Model výchozí (MV)'!$AQ45,0)+IFERROR('Model opční 1 (ME)'!L45*('ME Index'!P3/'ME Index'!$E3)*'Model opční 1 (ME)'!$AQ45,0)+IFERROR('Model opční 2 (MF)'!L45*('MF Index'!P3/'MF Index'!$E3)*'Model opční 2 (MF)'!$AQ45,0)+Doplněk!L45*Doplněk!$AO45</f>
        <v>0</v>
      </c>
      <c r="M45" s="357">
        <f>IFERROR('Model výchozí (MV)'!M45*('MV Index'!Q3/'MV Index'!$E3)*'Model výchozí (MV)'!$AQ45,0)+IFERROR('Model opční 1 (ME)'!M45*('ME Index'!Q3/'ME Index'!$E3)*'Model opční 1 (ME)'!$AQ45,0)+IFERROR('Model opční 2 (MF)'!M45*('MF Index'!Q3/'MF Index'!$E3)*'Model opční 2 (MF)'!$AQ45,0)+Doplněk!M45*Doplněk!$AO45</f>
        <v>0</v>
      </c>
      <c r="N45" s="357">
        <f>IFERROR('Model výchozí (MV)'!N45*('MV Index'!R3/'MV Index'!$E3)*'Model výchozí (MV)'!$AQ45,0)+IFERROR('Model opční 1 (ME)'!N45*('ME Index'!R3/'ME Index'!$E3)*'Model opční 1 (ME)'!$AQ45,0)+IFERROR('Model opční 2 (MF)'!N45*('MF Index'!R3/'MF Index'!$E3)*'Model opční 2 (MF)'!$AQ45,0)+Doplněk!N45*Doplněk!$AO45</f>
        <v>0</v>
      </c>
      <c r="O45" s="357">
        <f>IFERROR('Model výchozí (MV)'!O45*('MV Index'!S3/'MV Index'!$E3)*'Model výchozí (MV)'!$AQ45,0)+IFERROR('Model opční 1 (ME)'!O45*('ME Index'!S3/'ME Index'!$E3)*'Model opční 1 (ME)'!$AQ45,0)+IFERROR('Model opční 2 (MF)'!O45*('MF Index'!S3/'MF Index'!$E3)*'Model opční 2 (MF)'!$AQ45,0)+Doplněk!O45*Doplněk!$AO45</f>
        <v>0</v>
      </c>
      <c r="P45" s="357">
        <f>IFERROR('Model výchozí (MV)'!P45*('MV Index'!T3/'MV Index'!$E3)*'Model výchozí (MV)'!$AQ45,0)+IFERROR('Model opční 1 (ME)'!P45*('ME Index'!T3/'ME Index'!$E3)*'Model opční 1 (ME)'!$AQ45,0)+IFERROR('Model opční 2 (MF)'!P45*('MF Index'!T3/'MF Index'!$E3)*'Model opční 2 (MF)'!$AQ45,0)+Doplněk!P45*Doplněk!$AO45</f>
        <v>0</v>
      </c>
      <c r="Q45" s="357">
        <f>IFERROR('Model výchozí (MV)'!Q45*('MV Index'!U3/'MV Index'!$E3)*'Model výchozí (MV)'!$AQ45,0)+IFERROR('Model opční 1 (ME)'!Q45*('ME Index'!U3/'ME Index'!$E3)*'Model opční 1 (ME)'!$AQ45,0)+IFERROR('Model opční 2 (MF)'!Q45*('MF Index'!U3/'MF Index'!$E3)*'Model opční 2 (MF)'!$AQ45,0)+Doplněk!Q45*Doplněk!$AO45</f>
        <v>0</v>
      </c>
      <c r="R45" s="357">
        <f>IFERROR('Model výchozí (MV)'!R45*('MV Index'!V3/'MV Index'!$E3)*'Model výchozí (MV)'!$AQ45,0)+IFERROR('Model opční 1 (ME)'!R45*('ME Index'!V3/'ME Index'!$E3)*'Model opční 1 (ME)'!$AQ45,0)+IFERROR('Model opční 2 (MF)'!R45*('MF Index'!V3/'MF Index'!$E3)*'Model opční 2 (MF)'!$AQ45,0)+Doplněk!R45*Doplněk!$AO45</f>
        <v>0</v>
      </c>
      <c r="S45" s="357">
        <f>IFERROR('Model výchozí (MV)'!S45*('MV Index'!W3/'MV Index'!$E3)*'Model výchozí (MV)'!$AQ45,0)+IFERROR('Model opční 1 (ME)'!S45*('ME Index'!W3/'ME Index'!$E3)*'Model opční 1 (ME)'!$AQ45,0)+IFERROR('Model opční 2 (MF)'!S45*('MF Index'!W3/'MF Index'!$E3)*'Model opční 2 (MF)'!$AQ45,0)+Doplněk!S45*Doplněk!$AO45</f>
        <v>0</v>
      </c>
      <c r="T45" s="357">
        <f>IFERROR('Model výchozí (MV)'!T45*('MV Index'!X3/'MV Index'!$E3)*'Model výchozí (MV)'!$AQ45,0)+IFERROR('Model opční 1 (ME)'!T45*('ME Index'!X3/'ME Index'!$E3)*'Model opční 1 (ME)'!$AQ45,0)+IFERROR('Model opční 2 (MF)'!T45*('MF Index'!X3/'MF Index'!$E3)*'Model opční 2 (MF)'!$AQ45,0)+Doplněk!T45*Doplněk!$AO45</f>
        <v>0</v>
      </c>
      <c r="U45" s="357">
        <f>IFERROR('Model výchozí (MV)'!U45*('MV Index'!Y3/'MV Index'!$E3)*'Model výchozí (MV)'!$AQ45,0)+IFERROR('Model opční 1 (ME)'!U45*('ME Index'!Y3/'ME Index'!$E3)*'Model opční 1 (ME)'!$AQ45,0)+IFERROR('Model opční 2 (MF)'!U45*('MF Index'!Y3/'MF Index'!$E3)*'Model opční 2 (MF)'!$AQ45,0)+Doplněk!U45*Doplněk!$AO45</f>
        <v>0</v>
      </c>
      <c r="V45" s="357">
        <f>IFERROR('Model výchozí (MV)'!V45*('MV Index'!Z3/'MV Index'!$E3)*'Model výchozí (MV)'!$AQ45,0)+IFERROR('Model opční 1 (ME)'!V45*('ME Index'!Z3/'ME Index'!$E3)*'Model opční 1 (ME)'!$AQ45,0)+IFERROR('Model opční 2 (MF)'!V45*('MF Index'!Z3/'MF Index'!$E3)*'Model opční 2 (MF)'!$AQ45,0)+Doplněk!V45*Doplněk!$AO45</f>
        <v>0</v>
      </c>
      <c r="W45" s="357">
        <f>IFERROR('Model výchozí (MV)'!W45*('MV Index'!AA3/'MV Index'!$E3)*'Model výchozí (MV)'!$AQ45,0)+IFERROR('Model opční 1 (ME)'!W45*('ME Index'!AA3/'ME Index'!$E3)*'Model opční 1 (ME)'!$AQ45,0)+IFERROR('Model opční 2 (MF)'!W45*('MF Index'!AA3/'MF Index'!$E3)*'Model opční 2 (MF)'!$AQ45,0)+Doplněk!W45*Doplněk!$AO45</f>
        <v>0</v>
      </c>
      <c r="X45" s="357">
        <f>IFERROR('Model výchozí (MV)'!X45*('MV Index'!AB3/'MV Index'!$E3)*'Model výchozí (MV)'!$AQ45,0)+IFERROR('Model opční 1 (ME)'!X45*('ME Index'!AB3/'ME Index'!$E3)*'Model opční 1 (ME)'!$AQ45,0)+IFERROR('Model opční 2 (MF)'!X45*('MF Index'!AB3/'MF Index'!$E3)*'Model opční 2 (MF)'!$AQ45,0)+Doplněk!X45*Doplněk!$AO45</f>
        <v>0</v>
      </c>
      <c r="Y45" s="357">
        <f>IFERROR('Model výchozí (MV)'!Y45*('MV Index'!AC3/'MV Index'!$E3)*'Model výchozí (MV)'!$AQ45,0)+IFERROR('Model opční 1 (ME)'!Y45*('ME Index'!AC3/'ME Index'!$E3)*'Model opční 1 (ME)'!$AQ45,0)+IFERROR('Model opční 2 (MF)'!Y45*('MF Index'!AC3/'MF Index'!$E3)*'Model opční 2 (MF)'!$AQ45,0)+Doplněk!Y45*Doplněk!$AO45</f>
        <v>0</v>
      </c>
      <c r="Z45" s="357">
        <f>IFERROR('Model výchozí (MV)'!Z45*('MV Index'!AD3/'MV Index'!$E3)*'Model výchozí (MV)'!$AQ45,0)+IFERROR('Model opční 1 (ME)'!Z45*('ME Index'!AD3/'ME Index'!$E3)*'Model opční 1 (ME)'!$AQ45,0)+IFERROR('Model opční 2 (MF)'!Z45*('MF Index'!AD3/'MF Index'!$E3)*'Model opční 2 (MF)'!$AQ45,0)+Doplněk!Z45*Doplněk!$AO45</f>
        <v>0</v>
      </c>
      <c r="AA45" s="357">
        <f>IFERROR('Model výchozí (MV)'!AA45*('MV Index'!AE3/'MV Index'!$E3)*'Model výchozí (MV)'!$AQ45,0)+IFERROR('Model opční 1 (ME)'!AA45*('ME Index'!AE3/'ME Index'!$E3)*'Model opční 1 (ME)'!$AQ45,0)+IFERROR('Model opční 2 (MF)'!AA45*('MF Index'!AE3/'MF Index'!$E3)*'Model opční 2 (MF)'!$AQ45,0)+Doplněk!AA45*Doplněk!$AO45</f>
        <v>0</v>
      </c>
      <c r="AB45" s="357">
        <f>IFERROR('Model výchozí (MV)'!AB45*('MV Index'!AF3/'MV Index'!$E3)*'Model výchozí (MV)'!$AQ45,0)+IFERROR('Model opční 1 (ME)'!AB45*('ME Index'!AF3/'ME Index'!$E3)*'Model opční 1 (ME)'!$AQ45,0)+IFERROR('Model opční 2 (MF)'!AB45*('MF Index'!AF3/'MF Index'!$E3)*'Model opční 2 (MF)'!$AQ45,0)+Doplněk!AB45*Doplněk!$AO45</f>
        <v>0</v>
      </c>
      <c r="AC45" s="357">
        <f>IFERROR('Model výchozí (MV)'!AC45*('MV Index'!AG3/'MV Index'!$E3)*'Model výchozí (MV)'!$AQ45,0)+IFERROR('Model opční 1 (ME)'!AC45*('ME Index'!AG3/'ME Index'!$E3)*'Model opční 1 (ME)'!$AQ45,0)+IFERROR('Model opční 2 (MF)'!AC45*('MF Index'!AG3/'MF Index'!$E3)*'Model opční 2 (MF)'!$AQ45,0)+Doplněk!AC45*Doplněk!$AO45</f>
        <v>0</v>
      </c>
      <c r="AD45" s="357">
        <f>IFERROR('Model výchozí (MV)'!AD45*('MV Index'!AH3/'MV Index'!$E3)*'Model výchozí (MV)'!$AQ45,0)+IFERROR('Model opční 1 (ME)'!AD45*('ME Index'!AH3/'ME Index'!$E3)*'Model opční 1 (ME)'!$AQ45,0)+IFERROR('Model opční 2 (MF)'!AD45*('MF Index'!AH3/'MF Index'!$E3)*'Model opční 2 (MF)'!$AQ45,0)+Doplněk!AD45*Doplněk!$AO45</f>
        <v>0</v>
      </c>
      <c r="AE45" s="357">
        <f>IFERROR('Model výchozí (MV)'!AE45*('MV Index'!AI3/'MV Index'!$E3)*'Model výchozí (MV)'!$AQ45,0)+IFERROR('Model opční 1 (ME)'!AE45*('ME Index'!AI3/'ME Index'!$E3)*'Model opční 1 (ME)'!$AQ45,0)+IFERROR('Model opční 2 (MF)'!AE45*('MF Index'!AI3/'MF Index'!$E3)*'Model opční 2 (MF)'!$AQ45,0)+Doplněk!AE45*Doplněk!$AO45</f>
        <v>0</v>
      </c>
      <c r="AF45" s="357">
        <f>IFERROR('Model výchozí (MV)'!AF45*('MV Index'!AJ3/'MV Index'!$E3)*'Model výchozí (MV)'!$AQ45,0)+IFERROR('Model opční 1 (ME)'!AF45*('ME Index'!AJ3/'ME Index'!$E3)*'Model opční 1 (ME)'!$AQ45,0)+IFERROR('Model opční 2 (MF)'!AF45*('MF Index'!AJ3/'MF Index'!$E3)*'Model opční 2 (MF)'!$AQ45,0)+Doplněk!AF45*Doplněk!$AO45</f>
        <v>0</v>
      </c>
      <c r="AG45" s="357">
        <f>IFERROR('Model výchozí (MV)'!AG45*('MV Index'!AK3/'MV Index'!$E3)*'Model výchozí (MV)'!$AQ45,0)+IFERROR('Model opční 1 (ME)'!AG45*('ME Index'!AK3/'ME Index'!$E3)*'Model opční 1 (ME)'!$AQ45,0)+IFERROR('Model opční 2 (MF)'!AG45*('MF Index'!AK3/'MF Index'!$E3)*'Model opční 2 (MF)'!$AQ45,0)+Doplněk!AG45*Doplněk!$AO45</f>
        <v>0</v>
      </c>
      <c r="AH45" s="357">
        <f>IFERROR('Model výchozí (MV)'!AH45*('MV Index'!AL3/'MV Index'!$E3)*'Model výchozí (MV)'!$AQ45,0)+IFERROR('Model opční 1 (ME)'!AH45*('ME Index'!AL3/'ME Index'!$E3)*'Model opční 1 (ME)'!$AQ45,0)+IFERROR('Model opční 2 (MF)'!AH45*('MF Index'!AL3/'MF Index'!$E3)*'Model opční 2 (MF)'!$AQ45,0)+Doplněk!AH45*Doplněk!$AO45</f>
        <v>0</v>
      </c>
      <c r="AI45" s="357">
        <f>IFERROR('Model výchozí (MV)'!AI45*('MV Index'!AM3/'MV Index'!$E3)*'Model výchozí (MV)'!$AQ45,0)+IFERROR('Model opční 1 (ME)'!AI45*('ME Index'!AM3/'ME Index'!$E3)*'Model opční 1 (ME)'!$AQ45,0)+IFERROR('Model opční 2 (MF)'!AI45*('MF Index'!AM3/'MF Index'!$E3)*'Model opční 2 (MF)'!$AQ45,0)+Doplněk!AI45*Doplněk!$AO45</f>
        <v>0</v>
      </c>
      <c r="AJ45" s="357">
        <f>IFERROR('Model výchozí (MV)'!AJ45*('MV Index'!AN3/'MV Index'!$E3)*'Model výchozí (MV)'!$AQ45,0)+IFERROR('Model opční 1 (ME)'!AJ45*('ME Index'!AN3/'ME Index'!$E3)*'Model opční 1 (ME)'!$AQ45,0)+IFERROR('Model opční 2 (MF)'!AJ45*('MF Index'!AN3/'MF Index'!$E3)*'Model opční 2 (MF)'!$AQ45,0)+Doplněk!AJ45*Doplněk!$AO45</f>
        <v>0</v>
      </c>
      <c r="AK45" s="357">
        <f>IFERROR('Model výchozí (MV)'!AK45*('MV Index'!AO3/'MV Index'!$E3)*'Model výchozí (MV)'!$AQ45,0)+IFERROR('Model opční 1 (ME)'!AK45*('ME Index'!AO3/'ME Index'!$E3)*'Model opční 1 (ME)'!$AQ45,0)+IFERROR('Model opční 2 (MF)'!AK45*('MF Index'!AO3/'MF Index'!$E3)*'Model opční 2 (MF)'!$AQ45,0)+Doplněk!AK45*Doplněk!$AO45</f>
        <v>0</v>
      </c>
      <c r="AL45" s="471">
        <f>SUM(E45:AK45)</f>
        <v>0</v>
      </c>
      <c r="AM45" s="578">
        <f t="shared" ref="AM45:AM70" si="23">IFERROR(SUMPRODUCT(E45:AK45,E$79:AK$79)/SUM(E$79:AK$79),0)</f>
        <v>0</v>
      </c>
    </row>
    <row r="46" spans="1:39" x14ac:dyDescent="0.3">
      <c r="A46" s="475" t="str">
        <f t="shared" si="22"/>
        <v/>
      </c>
      <c r="B46" s="476" t="str">
        <f t="shared" si="22"/>
        <v/>
      </c>
      <c r="C46" s="456">
        <f t="shared" si="22"/>
        <v>1.2</v>
      </c>
      <c r="D46" s="455" t="str">
        <f t="shared" si="22"/>
        <v>Motorová nafta</v>
      </c>
      <c r="E46" s="357">
        <f>IFERROR('Model výchozí (MV)'!E46*('MV Index'!I4/'MV Index'!$E4)*'Model výchozí (MV)'!$AQ46,0)+IFERROR('Model opční 1 (ME)'!E46*('ME Index'!I4/'ME Index'!$E4)*'Model opční 1 (ME)'!$AQ46,0)+IFERROR('Model opční 2 (MF)'!E46*('MF Index'!I4/'MF Index'!$E4)*'Model opční 2 (MF)'!$AQ46,0)+Doplněk!E46*Doplněk!$AO46</f>
        <v>0</v>
      </c>
      <c r="F46" s="357">
        <f>IFERROR('Model výchozí (MV)'!F46*('MV Index'!J4/'MV Index'!$E4)*'Model výchozí (MV)'!$AQ46,0)+IFERROR('Model opční 1 (ME)'!F46*('ME Index'!J4/'ME Index'!$E4)*'Model opční 1 (ME)'!$AQ46,0)+IFERROR('Model opční 2 (MF)'!F46*('MF Index'!J4/'MF Index'!$E4)*'Model opční 2 (MF)'!$AQ46,0)+Doplněk!F46*Doplněk!$AO46</f>
        <v>0</v>
      </c>
      <c r="G46" s="357">
        <f>IFERROR('Model výchozí (MV)'!G46*('MV Index'!K4/'MV Index'!$E4)*'Model výchozí (MV)'!$AQ46,0)+IFERROR('Model opční 1 (ME)'!G46*('ME Index'!K4/'ME Index'!$E4)*'Model opční 1 (ME)'!$AQ46,0)+IFERROR('Model opční 2 (MF)'!G46*('MF Index'!K4/'MF Index'!$E4)*'Model opční 2 (MF)'!$AQ46,0)+Doplněk!G46*Doplněk!$AO46</f>
        <v>0</v>
      </c>
      <c r="H46" s="357">
        <f>IFERROR('Model výchozí (MV)'!H46*('MV Index'!L4/'MV Index'!$E4)*'Model výchozí (MV)'!$AQ46,0)+IFERROR('Model opční 1 (ME)'!H46*('ME Index'!L4/'ME Index'!$E4)*'Model opční 1 (ME)'!$AQ46,0)+IFERROR('Model opční 2 (MF)'!H46*('MF Index'!L4/'MF Index'!$E4)*'Model opční 2 (MF)'!$AQ46,0)+Doplněk!H46*Doplněk!$AO46</f>
        <v>0</v>
      </c>
      <c r="I46" s="357">
        <f>IFERROR('Model výchozí (MV)'!I46*('MV Index'!M4/'MV Index'!$E4)*'Model výchozí (MV)'!$AQ46,0)+IFERROR('Model opční 1 (ME)'!I46*('ME Index'!M4/'ME Index'!$E4)*'Model opční 1 (ME)'!$AQ46,0)+IFERROR('Model opční 2 (MF)'!I46*('MF Index'!M4/'MF Index'!$E4)*'Model opční 2 (MF)'!$AQ46,0)+Doplněk!I46*Doplněk!$AO46</f>
        <v>0</v>
      </c>
      <c r="J46" s="357">
        <f>IFERROR('Model výchozí (MV)'!J46*('MV Index'!N4/'MV Index'!$E4)*'Model výchozí (MV)'!$AQ46,0)+IFERROR('Model opční 1 (ME)'!J46*('ME Index'!N4/'ME Index'!$E4)*'Model opční 1 (ME)'!$AQ46,0)+IFERROR('Model opční 2 (MF)'!J46*('MF Index'!N4/'MF Index'!$E4)*'Model opční 2 (MF)'!$AQ46,0)+Doplněk!J46*Doplněk!$AO46</f>
        <v>0</v>
      </c>
      <c r="K46" s="357">
        <f>IFERROR('Model výchozí (MV)'!K46*('MV Index'!O4/'MV Index'!$E4)*'Model výchozí (MV)'!$AQ46,0)+IFERROR('Model opční 1 (ME)'!K46*('ME Index'!O4/'ME Index'!$E4)*'Model opční 1 (ME)'!$AQ46,0)+IFERROR('Model opční 2 (MF)'!K46*('MF Index'!O4/'MF Index'!$E4)*'Model opční 2 (MF)'!$AQ46,0)+Doplněk!K46*Doplněk!$AO46</f>
        <v>0</v>
      </c>
      <c r="L46" s="357">
        <f>IFERROR('Model výchozí (MV)'!L46*('MV Index'!P4/'MV Index'!$E4)*'Model výchozí (MV)'!$AQ46,0)+IFERROR('Model opční 1 (ME)'!L46*('ME Index'!P4/'ME Index'!$E4)*'Model opční 1 (ME)'!$AQ46,0)+IFERROR('Model opční 2 (MF)'!L46*('MF Index'!P4/'MF Index'!$E4)*'Model opční 2 (MF)'!$AQ46,0)+Doplněk!L46*Doplněk!$AO46</f>
        <v>0</v>
      </c>
      <c r="M46" s="357">
        <f>IFERROR('Model výchozí (MV)'!M46*('MV Index'!Q4/'MV Index'!$E4)*'Model výchozí (MV)'!$AQ46,0)+IFERROR('Model opční 1 (ME)'!M46*('ME Index'!Q4/'ME Index'!$E4)*'Model opční 1 (ME)'!$AQ46,0)+IFERROR('Model opční 2 (MF)'!M46*('MF Index'!Q4/'MF Index'!$E4)*'Model opční 2 (MF)'!$AQ46,0)+Doplněk!M46*Doplněk!$AO46</f>
        <v>0</v>
      </c>
      <c r="N46" s="357">
        <f>IFERROR('Model výchozí (MV)'!N46*('MV Index'!R4/'MV Index'!$E4)*'Model výchozí (MV)'!$AQ46,0)+IFERROR('Model opční 1 (ME)'!N46*('ME Index'!R4/'ME Index'!$E4)*'Model opční 1 (ME)'!$AQ46,0)+IFERROR('Model opční 2 (MF)'!N46*('MF Index'!R4/'MF Index'!$E4)*'Model opční 2 (MF)'!$AQ46,0)+Doplněk!N46*Doplněk!$AO46</f>
        <v>0</v>
      </c>
      <c r="O46" s="357">
        <f>IFERROR('Model výchozí (MV)'!O46*('MV Index'!S4/'MV Index'!$E4)*'Model výchozí (MV)'!$AQ46,0)+IFERROR('Model opční 1 (ME)'!O46*('ME Index'!S4/'ME Index'!$E4)*'Model opční 1 (ME)'!$AQ46,0)+IFERROR('Model opční 2 (MF)'!O46*('MF Index'!S4/'MF Index'!$E4)*'Model opční 2 (MF)'!$AQ46,0)+Doplněk!O46*Doplněk!$AO46</f>
        <v>0</v>
      </c>
      <c r="P46" s="357">
        <f>IFERROR('Model výchozí (MV)'!P46*('MV Index'!T4/'MV Index'!$E4)*'Model výchozí (MV)'!$AQ46,0)+IFERROR('Model opční 1 (ME)'!P46*('ME Index'!T4/'ME Index'!$E4)*'Model opční 1 (ME)'!$AQ46,0)+IFERROR('Model opční 2 (MF)'!P46*('MF Index'!T4/'MF Index'!$E4)*'Model opční 2 (MF)'!$AQ46,0)+Doplněk!P46*Doplněk!$AO46</f>
        <v>0</v>
      </c>
      <c r="Q46" s="357">
        <f>IFERROR('Model výchozí (MV)'!Q46*('MV Index'!U4/'MV Index'!$E4)*'Model výchozí (MV)'!$AQ46,0)+IFERROR('Model opční 1 (ME)'!Q46*('ME Index'!U4/'ME Index'!$E4)*'Model opční 1 (ME)'!$AQ46,0)+IFERROR('Model opční 2 (MF)'!Q46*('MF Index'!U4/'MF Index'!$E4)*'Model opční 2 (MF)'!$AQ46,0)+Doplněk!Q46*Doplněk!$AO46</f>
        <v>0</v>
      </c>
      <c r="R46" s="357">
        <f>IFERROR('Model výchozí (MV)'!R46*('MV Index'!V4/'MV Index'!$E4)*'Model výchozí (MV)'!$AQ46,0)+IFERROR('Model opční 1 (ME)'!R46*('ME Index'!V4/'ME Index'!$E4)*'Model opční 1 (ME)'!$AQ46,0)+IFERROR('Model opční 2 (MF)'!R46*('MF Index'!V4/'MF Index'!$E4)*'Model opční 2 (MF)'!$AQ46,0)+Doplněk!R46*Doplněk!$AO46</f>
        <v>0</v>
      </c>
      <c r="S46" s="357">
        <f>IFERROR('Model výchozí (MV)'!S46*('MV Index'!W4/'MV Index'!$E4)*'Model výchozí (MV)'!$AQ46,0)+IFERROR('Model opční 1 (ME)'!S46*('ME Index'!W4/'ME Index'!$E4)*'Model opční 1 (ME)'!$AQ46,0)+IFERROR('Model opční 2 (MF)'!S46*('MF Index'!W4/'MF Index'!$E4)*'Model opční 2 (MF)'!$AQ46,0)+Doplněk!S46*Doplněk!$AO46</f>
        <v>0</v>
      </c>
      <c r="T46" s="357">
        <f>IFERROR('Model výchozí (MV)'!T46*('MV Index'!X4/'MV Index'!$E4)*'Model výchozí (MV)'!$AQ46,0)+IFERROR('Model opční 1 (ME)'!T46*('ME Index'!X4/'ME Index'!$E4)*'Model opční 1 (ME)'!$AQ46,0)+IFERROR('Model opční 2 (MF)'!T46*('MF Index'!X4/'MF Index'!$E4)*'Model opční 2 (MF)'!$AQ46,0)+Doplněk!T46*Doplněk!$AO46</f>
        <v>0</v>
      </c>
      <c r="U46" s="357">
        <f>IFERROR('Model výchozí (MV)'!U46*('MV Index'!Y4/'MV Index'!$E4)*'Model výchozí (MV)'!$AQ46,0)+IFERROR('Model opční 1 (ME)'!U46*('ME Index'!Y4/'ME Index'!$E4)*'Model opční 1 (ME)'!$AQ46,0)+IFERROR('Model opční 2 (MF)'!U46*('MF Index'!Y4/'MF Index'!$E4)*'Model opční 2 (MF)'!$AQ46,0)+Doplněk!U46*Doplněk!$AO46</f>
        <v>0</v>
      </c>
      <c r="V46" s="357">
        <f>IFERROR('Model výchozí (MV)'!V46*('MV Index'!Z4/'MV Index'!$E4)*'Model výchozí (MV)'!$AQ46,0)+IFERROR('Model opční 1 (ME)'!V46*('ME Index'!Z4/'ME Index'!$E4)*'Model opční 1 (ME)'!$AQ46,0)+IFERROR('Model opční 2 (MF)'!V46*('MF Index'!Z4/'MF Index'!$E4)*'Model opční 2 (MF)'!$AQ46,0)+Doplněk!V46*Doplněk!$AO46</f>
        <v>0</v>
      </c>
      <c r="W46" s="357">
        <f>IFERROR('Model výchozí (MV)'!W46*('MV Index'!AA4/'MV Index'!$E4)*'Model výchozí (MV)'!$AQ46,0)+IFERROR('Model opční 1 (ME)'!W46*('ME Index'!AA4/'ME Index'!$E4)*'Model opční 1 (ME)'!$AQ46,0)+IFERROR('Model opční 2 (MF)'!W46*('MF Index'!AA4/'MF Index'!$E4)*'Model opční 2 (MF)'!$AQ46,0)+Doplněk!W46*Doplněk!$AO46</f>
        <v>0</v>
      </c>
      <c r="X46" s="357">
        <f>IFERROR('Model výchozí (MV)'!X46*('MV Index'!AB4/'MV Index'!$E4)*'Model výchozí (MV)'!$AQ46,0)+IFERROR('Model opční 1 (ME)'!X46*('ME Index'!AB4/'ME Index'!$E4)*'Model opční 1 (ME)'!$AQ46,0)+IFERROR('Model opční 2 (MF)'!X46*('MF Index'!AB4/'MF Index'!$E4)*'Model opční 2 (MF)'!$AQ46,0)+Doplněk!X46*Doplněk!$AO46</f>
        <v>0</v>
      </c>
      <c r="Y46" s="357">
        <f>IFERROR('Model výchozí (MV)'!Y46*('MV Index'!AC4/'MV Index'!$E4)*'Model výchozí (MV)'!$AQ46,0)+IFERROR('Model opční 1 (ME)'!Y46*('ME Index'!AC4/'ME Index'!$E4)*'Model opční 1 (ME)'!$AQ46,0)+IFERROR('Model opční 2 (MF)'!Y46*('MF Index'!AC4/'MF Index'!$E4)*'Model opční 2 (MF)'!$AQ46,0)+Doplněk!Y46*Doplněk!$AO46</f>
        <v>0</v>
      </c>
      <c r="Z46" s="357">
        <f>IFERROR('Model výchozí (MV)'!Z46*('MV Index'!AD4/'MV Index'!$E4)*'Model výchozí (MV)'!$AQ46,0)+IFERROR('Model opční 1 (ME)'!Z46*('ME Index'!AD4/'ME Index'!$E4)*'Model opční 1 (ME)'!$AQ46,0)+IFERROR('Model opční 2 (MF)'!Z46*('MF Index'!AD4/'MF Index'!$E4)*'Model opční 2 (MF)'!$AQ46,0)+Doplněk!Z46*Doplněk!$AO46</f>
        <v>0</v>
      </c>
      <c r="AA46" s="357">
        <f>IFERROR('Model výchozí (MV)'!AA46*('MV Index'!AE4/'MV Index'!$E4)*'Model výchozí (MV)'!$AQ46,0)+IFERROR('Model opční 1 (ME)'!AA46*('ME Index'!AE4/'ME Index'!$E4)*'Model opční 1 (ME)'!$AQ46,0)+IFERROR('Model opční 2 (MF)'!AA46*('MF Index'!AE4/'MF Index'!$E4)*'Model opční 2 (MF)'!$AQ46,0)+Doplněk!AA46*Doplněk!$AO46</f>
        <v>0</v>
      </c>
      <c r="AB46" s="357">
        <f>IFERROR('Model výchozí (MV)'!AB46*('MV Index'!AF4/'MV Index'!$E4)*'Model výchozí (MV)'!$AQ46,0)+IFERROR('Model opční 1 (ME)'!AB46*('ME Index'!AF4/'ME Index'!$E4)*'Model opční 1 (ME)'!$AQ46,0)+IFERROR('Model opční 2 (MF)'!AB46*('MF Index'!AF4/'MF Index'!$E4)*'Model opční 2 (MF)'!$AQ46,0)+Doplněk!AB46*Doplněk!$AO46</f>
        <v>0</v>
      </c>
      <c r="AC46" s="357">
        <f>IFERROR('Model výchozí (MV)'!AC46*('MV Index'!AG4/'MV Index'!$E4)*'Model výchozí (MV)'!$AQ46,0)+IFERROR('Model opční 1 (ME)'!AC46*('ME Index'!AG4/'ME Index'!$E4)*'Model opční 1 (ME)'!$AQ46,0)+IFERROR('Model opční 2 (MF)'!AC46*('MF Index'!AG4/'MF Index'!$E4)*'Model opční 2 (MF)'!$AQ46,0)+Doplněk!AC46*Doplněk!$AO46</f>
        <v>0</v>
      </c>
      <c r="AD46" s="357">
        <f>IFERROR('Model výchozí (MV)'!AD46*('MV Index'!AH4/'MV Index'!$E4)*'Model výchozí (MV)'!$AQ46,0)+IFERROR('Model opční 1 (ME)'!AD46*('ME Index'!AH4/'ME Index'!$E4)*'Model opční 1 (ME)'!$AQ46,0)+IFERROR('Model opční 2 (MF)'!AD46*('MF Index'!AH4/'MF Index'!$E4)*'Model opční 2 (MF)'!$AQ46,0)+Doplněk!AD46*Doplněk!$AO46</f>
        <v>0</v>
      </c>
      <c r="AE46" s="357">
        <f>IFERROR('Model výchozí (MV)'!AE46*('MV Index'!AI4/'MV Index'!$E4)*'Model výchozí (MV)'!$AQ46,0)+IFERROR('Model opční 1 (ME)'!AE46*('ME Index'!AI4/'ME Index'!$E4)*'Model opční 1 (ME)'!$AQ46,0)+IFERROR('Model opční 2 (MF)'!AE46*('MF Index'!AI4/'MF Index'!$E4)*'Model opční 2 (MF)'!$AQ46,0)+Doplněk!AE46*Doplněk!$AO46</f>
        <v>0</v>
      </c>
      <c r="AF46" s="357">
        <f>IFERROR('Model výchozí (MV)'!AF46*('MV Index'!AJ4/'MV Index'!$E4)*'Model výchozí (MV)'!$AQ46,0)+IFERROR('Model opční 1 (ME)'!AF46*('ME Index'!AJ4/'ME Index'!$E4)*'Model opční 1 (ME)'!$AQ46,0)+IFERROR('Model opční 2 (MF)'!AF46*('MF Index'!AJ4/'MF Index'!$E4)*'Model opční 2 (MF)'!$AQ46,0)+Doplněk!AF46*Doplněk!$AO46</f>
        <v>0</v>
      </c>
      <c r="AG46" s="357">
        <f>IFERROR('Model výchozí (MV)'!AG46*('MV Index'!AK4/'MV Index'!$E4)*'Model výchozí (MV)'!$AQ46,0)+IFERROR('Model opční 1 (ME)'!AG46*('ME Index'!AK4/'ME Index'!$E4)*'Model opční 1 (ME)'!$AQ46,0)+IFERROR('Model opční 2 (MF)'!AG46*('MF Index'!AK4/'MF Index'!$E4)*'Model opční 2 (MF)'!$AQ46,0)+Doplněk!AG46*Doplněk!$AO46</f>
        <v>0</v>
      </c>
      <c r="AH46" s="357">
        <f>IFERROR('Model výchozí (MV)'!AH46*('MV Index'!AL4/'MV Index'!$E4)*'Model výchozí (MV)'!$AQ46,0)+IFERROR('Model opční 1 (ME)'!AH46*('ME Index'!AL4/'ME Index'!$E4)*'Model opční 1 (ME)'!$AQ46,0)+IFERROR('Model opční 2 (MF)'!AH46*('MF Index'!AL4/'MF Index'!$E4)*'Model opční 2 (MF)'!$AQ46,0)+Doplněk!AH46*Doplněk!$AO46</f>
        <v>0</v>
      </c>
      <c r="AI46" s="357">
        <f>IFERROR('Model výchozí (MV)'!AI46*('MV Index'!AM4/'MV Index'!$E4)*'Model výchozí (MV)'!$AQ46,0)+IFERROR('Model opční 1 (ME)'!AI46*('ME Index'!AM4/'ME Index'!$E4)*'Model opční 1 (ME)'!$AQ46,0)+IFERROR('Model opční 2 (MF)'!AI46*('MF Index'!AM4/'MF Index'!$E4)*'Model opční 2 (MF)'!$AQ46,0)+Doplněk!AI46*Doplněk!$AO46</f>
        <v>0</v>
      </c>
      <c r="AJ46" s="357">
        <f>IFERROR('Model výchozí (MV)'!AJ46*('MV Index'!AN4/'MV Index'!$E4)*'Model výchozí (MV)'!$AQ46,0)+IFERROR('Model opční 1 (ME)'!AJ46*('ME Index'!AN4/'ME Index'!$E4)*'Model opční 1 (ME)'!$AQ46,0)+IFERROR('Model opční 2 (MF)'!AJ46*('MF Index'!AN4/'MF Index'!$E4)*'Model opční 2 (MF)'!$AQ46,0)+Doplněk!AJ46*Doplněk!$AO46</f>
        <v>0</v>
      </c>
      <c r="AK46" s="357">
        <f>IFERROR('Model výchozí (MV)'!AK46*('MV Index'!AO4/'MV Index'!$E4)*'Model výchozí (MV)'!$AQ46,0)+IFERROR('Model opční 1 (ME)'!AK46*('ME Index'!AO4/'ME Index'!$E4)*'Model opční 1 (ME)'!$AQ46,0)+IFERROR('Model opční 2 (MF)'!AK46*('MF Index'!AO4/'MF Index'!$E4)*'Model opční 2 (MF)'!$AQ46,0)+Doplněk!AK46*Doplněk!$AO46</f>
        <v>0</v>
      </c>
      <c r="AL46" s="356">
        <f t="shared" ref="AL46:AL70" si="24">SUM(E46:AK46)</f>
        <v>0</v>
      </c>
      <c r="AM46" s="579">
        <f t="shared" si="23"/>
        <v>0</v>
      </c>
    </row>
    <row r="47" spans="1:39" x14ac:dyDescent="0.3">
      <c r="A47" s="475">
        <f t="shared" si="22"/>
        <v>2</v>
      </c>
      <c r="B47" s="476" t="str">
        <f t="shared" si="22"/>
        <v>Netrakční energie a palivo</v>
      </c>
      <c r="C47" s="456" t="str">
        <f t="shared" si="22"/>
        <v/>
      </c>
      <c r="D47" s="455" t="str">
        <f t="shared" si="22"/>
        <v/>
      </c>
      <c r="E47" s="357">
        <f>IFERROR('Model výchozí (MV)'!E47*('MV Index'!I5/'MV Index'!$E5)*'Model výchozí (MV)'!$AQ47,0)+IFERROR('Model opční 1 (ME)'!E47*('ME Index'!I5/'ME Index'!$E5)*'Model opční 1 (ME)'!$AQ47,0)+IFERROR('Model opční 2 (MF)'!E47*('MF Index'!I5/'MF Index'!$E5)*'Model opční 2 (MF)'!$AQ47,0)+Doplněk!E47*Doplněk!$AO47</f>
        <v>0</v>
      </c>
      <c r="F47" s="357">
        <f>IFERROR('Model výchozí (MV)'!F47*('MV Index'!J5/'MV Index'!$E5)*'Model výchozí (MV)'!$AQ47,0)+IFERROR('Model opční 1 (ME)'!F47*('ME Index'!J5/'ME Index'!$E5)*'Model opční 1 (ME)'!$AQ47,0)+IFERROR('Model opční 2 (MF)'!F47*('MF Index'!J5/'MF Index'!$E5)*'Model opční 2 (MF)'!$AQ47,0)+Doplněk!F47*Doplněk!$AO47</f>
        <v>0</v>
      </c>
      <c r="G47" s="357">
        <f>IFERROR('Model výchozí (MV)'!G47*('MV Index'!K5/'MV Index'!$E5)*'Model výchozí (MV)'!$AQ47,0)+IFERROR('Model opční 1 (ME)'!G47*('ME Index'!K5/'ME Index'!$E5)*'Model opční 1 (ME)'!$AQ47,0)+IFERROR('Model opční 2 (MF)'!G47*('MF Index'!K5/'MF Index'!$E5)*'Model opční 2 (MF)'!$AQ47,0)+Doplněk!G47*Doplněk!$AO47</f>
        <v>0</v>
      </c>
      <c r="H47" s="357">
        <f>IFERROR('Model výchozí (MV)'!H47*('MV Index'!L5/'MV Index'!$E5)*'Model výchozí (MV)'!$AQ47,0)+IFERROR('Model opční 1 (ME)'!H47*('ME Index'!L5/'ME Index'!$E5)*'Model opční 1 (ME)'!$AQ47,0)+IFERROR('Model opční 2 (MF)'!H47*('MF Index'!L5/'MF Index'!$E5)*'Model opční 2 (MF)'!$AQ47,0)+Doplněk!H47*Doplněk!$AO47</f>
        <v>0</v>
      </c>
      <c r="I47" s="357">
        <f>IFERROR('Model výchozí (MV)'!I47*('MV Index'!M5/'MV Index'!$E5)*'Model výchozí (MV)'!$AQ47,0)+IFERROR('Model opční 1 (ME)'!I47*('ME Index'!M5/'ME Index'!$E5)*'Model opční 1 (ME)'!$AQ47,0)+IFERROR('Model opční 2 (MF)'!I47*('MF Index'!M5/'MF Index'!$E5)*'Model opční 2 (MF)'!$AQ47,0)+Doplněk!I47*Doplněk!$AO47</f>
        <v>0</v>
      </c>
      <c r="J47" s="357">
        <f>IFERROR('Model výchozí (MV)'!J47*('MV Index'!N5/'MV Index'!$E5)*'Model výchozí (MV)'!$AQ47,0)+IFERROR('Model opční 1 (ME)'!J47*('ME Index'!N5/'ME Index'!$E5)*'Model opční 1 (ME)'!$AQ47,0)+IFERROR('Model opční 2 (MF)'!J47*('MF Index'!N5/'MF Index'!$E5)*'Model opční 2 (MF)'!$AQ47,0)+Doplněk!J47*Doplněk!$AO47</f>
        <v>0</v>
      </c>
      <c r="K47" s="357">
        <f>IFERROR('Model výchozí (MV)'!K47*('MV Index'!O5/'MV Index'!$E5)*'Model výchozí (MV)'!$AQ47,0)+IFERROR('Model opční 1 (ME)'!K47*('ME Index'!O5/'ME Index'!$E5)*'Model opční 1 (ME)'!$AQ47,0)+IFERROR('Model opční 2 (MF)'!K47*('MF Index'!O5/'MF Index'!$E5)*'Model opční 2 (MF)'!$AQ47,0)+Doplněk!K47*Doplněk!$AO47</f>
        <v>0</v>
      </c>
      <c r="L47" s="357">
        <f>IFERROR('Model výchozí (MV)'!L47*('MV Index'!P5/'MV Index'!$E5)*'Model výchozí (MV)'!$AQ47,0)+IFERROR('Model opční 1 (ME)'!L47*('ME Index'!P5/'ME Index'!$E5)*'Model opční 1 (ME)'!$AQ47,0)+IFERROR('Model opční 2 (MF)'!L47*('MF Index'!P5/'MF Index'!$E5)*'Model opční 2 (MF)'!$AQ47,0)+Doplněk!L47*Doplněk!$AO47</f>
        <v>0</v>
      </c>
      <c r="M47" s="357">
        <f>IFERROR('Model výchozí (MV)'!M47*('MV Index'!Q5/'MV Index'!$E5)*'Model výchozí (MV)'!$AQ47,0)+IFERROR('Model opční 1 (ME)'!M47*('ME Index'!Q5/'ME Index'!$E5)*'Model opční 1 (ME)'!$AQ47,0)+IFERROR('Model opční 2 (MF)'!M47*('MF Index'!Q5/'MF Index'!$E5)*'Model opční 2 (MF)'!$AQ47,0)+Doplněk!M47*Doplněk!$AO47</f>
        <v>0</v>
      </c>
      <c r="N47" s="357">
        <f>IFERROR('Model výchozí (MV)'!N47*('MV Index'!R5/'MV Index'!$E5)*'Model výchozí (MV)'!$AQ47,0)+IFERROR('Model opční 1 (ME)'!N47*('ME Index'!R5/'ME Index'!$E5)*'Model opční 1 (ME)'!$AQ47,0)+IFERROR('Model opční 2 (MF)'!N47*('MF Index'!R5/'MF Index'!$E5)*'Model opční 2 (MF)'!$AQ47,0)+Doplněk!N47*Doplněk!$AO47</f>
        <v>0</v>
      </c>
      <c r="O47" s="357">
        <f>IFERROR('Model výchozí (MV)'!O47*('MV Index'!S5/'MV Index'!$E5)*'Model výchozí (MV)'!$AQ47,0)+IFERROR('Model opční 1 (ME)'!O47*('ME Index'!S5/'ME Index'!$E5)*'Model opční 1 (ME)'!$AQ47,0)+IFERROR('Model opční 2 (MF)'!O47*('MF Index'!S5/'MF Index'!$E5)*'Model opční 2 (MF)'!$AQ47,0)+Doplněk!O47*Doplněk!$AO47</f>
        <v>0</v>
      </c>
      <c r="P47" s="357">
        <f>IFERROR('Model výchozí (MV)'!P47*('MV Index'!T5/'MV Index'!$E5)*'Model výchozí (MV)'!$AQ47,0)+IFERROR('Model opční 1 (ME)'!P47*('ME Index'!T5/'ME Index'!$E5)*'Model opční 1 (ME)'!$AQ47,0)+IFERROR('Model opční 2 (MF)'!P47*('MF Index'!T5/'MF Index'!$E5)*'Model opční 2 (MF)'!$AQ47,0)+Doplněk!P47*Doplněk!$AO47</f>
        <v>0</v>
      </c>
      <c r="Q47" s="357">
        <f>IFERROR('Model výchozí (MV)'!Q47*('MV Index'!U5/'MV Index'!$E5)*'Model výchozí (MV)'!$AQ47,0)+IFERROR('Model opční 1 (ME)'!Q47*('ME Index'!U5/'ME Index'!$E5)*'Model opční 1 (ME)'!$AQ47,0)+IFERROR('Model opční 2 (MF)'!Q47*('MF Index'!U5/'MF Index'!$E5)*'Model opční 2 (MF)'!$AQ47,0)+Doplněk!Q47*Doplněk!$AO47</f>
        <v>0</v>
      </c>
      <c r="R47" s="357">
        <f>IFERROR('Model výchozí (MV)'!R47*('MV Index'!V5/'MV Index'!$E5)*'Model výchozí (MV)'!$AQ47,0)+IFERROR('Model opční 1 (ME)'!R47*('ME Index'!V5/'ME Index'!$E5)*'Model opční 1 (ME)'!$AQ47,0)+IFERROR('Model opční 2 (MF)'!R47*('MF Index'!V5/'MF Index'!$E5)*'Model opční 2 (MF)'!$AQ47,0)+Doplněk!R47*Doplněk!$AO47</f>
        <v>0</v>
      </c>
      <c r="S47" s="357">
        <f>IFERROR('Model výchozí (MV)'!S47*('MV Index'!W5/'MV Index'!$E5)*'Model výchozí (MV)'!$AQ47,0)+IFERROR('Model opční 1 (ME)'!S47*('ME Index'!W5/'ME Index'!$E5)*'Model opční 1 (ME)'!$AQ47,0)+IFERROR('Model opční 2 (MF)'!S47*('MF Index'!W5/'MF Index'!$E5)*'Model opční 2 (MF)'!$AQ47,0)+Doplněk!S47*Doplněk!$AO47</f>
        <v>0</v>
      </c>
      <c r="T47" s="357">
        <f>IFERROR('Model výchozí (MV)'!T47*('MV Index'!X5/'MV Index'!$E5)*'Model výchozí (MV)'!$AQ47,0)+IFERROR('Model opční 1 (ME)'!T47*('ME Index'!X5/'ME Index'!$E5)*'Model opční 1 (ME)'!$AQ47,0)+IFERROR('Model opční 2 (MF)'!T47*('MF Index'!X5/'MF Index'!$E5)*'Model opční 2 (MF)'!$AQ47,0)+Doplněk!T47*Doplněk!$AO47</f>
        <v>0</v>
      </c>
      <c r="U47" s="357">
        <f>IFERROR('Model výchozí (MV)'!U47*('MV Index'!Y5/'MV Index'!$E5)*'Model výchozí (MV)'!$AQ47,0)+IFERROR('Model opční 1 (ME)'!U47*('ME Index'!Y5/'ME Index'!$E5)*'Model opční 1 (ME)'!$AQ47,0)+IFERROR('Model opční 2 (MF)'!U47*('MF Index'!Y5/'MF Index'!$E5)*'Model opční 2 (MF)'!$AQ47,0)+Doplněk!U47*Doplněk!$AO47</f>
        <v>0</v>
      </c>
      <c r="V47" s="357">
        <f>IFERROR('Model výchozí (MV)'!V47*('MV Index'!Z5/'MV Index'!$E5)*'Model výchozí (MV)'!$AQ47,0)+IFERROR('Model opční 1 (ME)'!V47*('ME Index'!Z5/'ME Index'!$E5)*'Model opční 1 (ME)'!$AQ47,0)+IFERROR('Model opční 2 (MF)'!V47*('MF Index'!Z5/'MF Index'!$E5)*'Model opční 2 (MF)'!$AQ47,0)+Doplněk!V47*Doplněk!$AO47</f>
        <v>0</v>
      </c>
      <c r="W47" s="357">
        <f>IFERROR('Model výchozí (MV)'!W47*('MV Index'!AA5/'MV Index'!$E5)*'Model výchozí (MV)'!$AQ47,0)+IFERROR('Model opční 1 (ME)'!W47*('ME Index'!AA5/'ME Index'!$E5)*'Model opční 1 (ME)'!$AQ47,0)+IFERROR('Model opční 2 (MF)'!W47*('MF Index'!AA5/'MF Index'!$E5)*'Model opční 2 (MF)'!$AQ47,0)+Doplněk!W47*Doplněk!$AO47</f>
        <v>0</v>
      </c>
      <c r="X47" s="357">
        <f>IFERROR('Model výchozí (MV)'!X47*('MV Index'!AB5/'MV Index'!$E5)*'Model výchozí (MV)'!$AQ47,0)+IFERROR('Model opční 1 (ME)'!X47*('ME Index'!AB5/'ME Index'!$E5)*'Model opční 1 (ME)'!$AQ47,0)+IFERROR('Model opční 2 (MF)'!X47*('MF Index'!AB5/'MF Index'!$E5)*'Model opční 2 (MF)'!$AQ47,0)+Doplněk!X47*Doplněk!$AO47</f>
        <v>0</v>
      </c>
      <c r="Y47" s="357">
        <f>IFERROR('Model výchozí (MV)'!Y47*('MV Index'!AC5/'MV Index'!$E5)*'Model výchozí (MV)'!$AQ47,0)+IFERROR('Model opční 1 (ME)'!Y47*('ME Index'!AC5/'ME Index'!$E5)*'Model opční 1 (ME)'!$AQ47,0)+IFERROR('Model opční 2 (MF)'!Y47*('MF Index'!AC5/'MF Index'!$E5)*'Model opční 2 (MF)'!$AQ47,0)+Doplněk!Y47*Doplněk!$AO47</f>
        <v>0</v>
      </c>
      <c r="Z47" s="357">
        <f>IFERROR('Model výchozí (MV)'!Z47*('MV Index'!AD5/'MV Index'!$E5)*'Model výchozí (MV)'!$AQ47,0)+IFERROR('Model opční 1 (ME)'!Z47*('ME Index'!AD5/'ME Index'!$E5)*'Model opční 1 (ME)'!$AQ47,0)+IFERROR('Model opční 2 (MF)'!Z47*('MF Index'!AD5/'MF Index'!$E5)*'Model opční 2 (MF)'!$AQ47,0)+Doplněk!Z47*Doplněk!$AO47</f>
        <v>0</v>
      </c>
      <c r="AA47" s="357">
        <f>IFERROR('Model výchozí (MV)'!AA47*('MV Index'!AE5/'MV Index'!$E5)*'Model výchozí (MV)'!$AQ47,0)+IFERROR('Model opční 1 (ME)'!AA47*('ME Index'!AE5/'ME Index'!$E5)*'Model opční 1 (ME)'!$AQ47,0)+IFERROR('Model opční 2 (MF)'!AA47*('MF Index'!AE5/'MF Index'!$E5)*'Model opční 2 (MF)'!$AQ47,0)+Doplněk!AA47*Doplněk!$AO47</f>
        <v>0</v>
      </c>
      <c r="AB47" s="357">
        <f>IFERROR('Model výchozí (MV)'!AB47*('MV Index'!AF5/'MV Index'!$E5)*'Model výchozí (MV)'!$AQ47,0)+IFERROR('Model opční 1 (ME)'!AB47*('ME Index'!AF5/'ME Index'!$E5)*'Model opční 1 (ME)'!$AQ47,0)+IFERROR('Model opční 2 (MF)'!AB47*('MF Index'!AF5/'MF Index'!$E5)*'Model opční 2 (MF)'!$AQ47,0)+Doplněk!AB47*Doplněk!$AO47</f>
        <v>0</v>
      </c>
      <c r="AC47" s="357">
        <f>IFERROR('Model výchozí (MV)'!AC47*('MV Index'!AG5/'MV Index'!$E5)*'Model výchozí (MV)'!$AQ47,0)+IFERROR('Model opční 1 (ME)'!AC47*('ME Index'!AG5/'ME Index'!$E5)*'Model opční 1 (ME)'!$AQ47,0)+IFERROR('Model opční 2 (MF)'!AC47*('MF Index'!AG5/'MF Index'!$E5)*'Model opční 2 (MF)'!$AQ47,0)+Doplněk!AC47*Doplněk!$AO47</f>
        <v>0</v>
      </c>
      <c r="AD47" s="357">
        <f>IFERROR('Model výchozí (MV)'!AD47*('MV Index'!AH5/'MV Index'!$E5)*'Model výchozí (MV)'!$AQ47,0)+IFERROR('Model opční 1 (ME)'!AD47*('ME Index'!AH5/'ME Index'!$E5)*'Model opční 1 (ME)'!$AQ47,0)+IFERROR('Model opční 2 (MF)'!AD47*('MF Index'!AH5/'MF Index'!$E5)*'Model opční 2 (MF)'!$AQ47,0)+Doplněk!AD47*Doplněk!$AO47</f>
        <v>0</v>
      </c>
      <c r="AE47" s="357">
        <f>IFERROR('Model výchozí (MV)'!AE47*('MV Index'!AI5/'MV Index'!$E5)*'Model výchozí (MV)'!$AQ47,0)+IFERROR('Model opční 1 (ME)'!AE47*('ME Index'!AI5/'ME Index'!$E5)*'Model opční 1 (ME)'!$AQ47,0)+IFERROR('Model opční 2 (MF)'!AE47*('MF Index'!AI5/'MF Index'!$E5)*'Model opční 2 (MF)'!$AQ47,0)+Doplněk!AE47*Doplněk!$AO47</f>
        <v>0</v>
      </c>
      <c r="AF47" s="357">
        <f>IFERROR('Model výchozí (MV)'!AF47*('MV Index'!AJ5/'MV Index'!$E5)*'Model výchozí (MV)'!$AQ47,0)+IFERROR('Model opční 1 (ME)'!AF47*('ME Index'!AJ5/'ME Index'!$E5)*'Model opční 1 (ME)'!$AQ47,0)+IFERROR('Model opční 2 (MF)'!AF47*('MF Index'!AJ5/'MF Index'!$E5)*'Model opční 2 (MF)'!$AQ47,0)+Doplněk!AF47*Doplněk!$AO47</f>
        <v>0</v>
      </c>
      <c r="AG47" s="357">
        <f>IFERROR('Model výchozí (MV)'!AG47*('MV Index'!AK5/'MV Index'!$E5)*'Model výchozí (MV)'!$AQ47,0)+IFERROR('Model opční 1 (ME)'!AG47*('ME Index'!AK5/'ME Index'!$E5)*'Model opční 1 (ME)'!$AQ47,0)+IFERROR('Model opční 2 (MF)'!AG47*('MF Index'!AK5/'MF Index'!$E5)*'Model opční 2 (MF)'!$AQ47,0)+Doplněk!AG47*Doplněk!$AO47</f>
        <v>0</v>
      </c>
      <c r="AH47" s="357">
        <f>IFERROR('Model výchozí (MV)'!AH47*('MV Index'!AL5/'MV Index'!$E5)*'Model výchozí (MV)'!$AQ47,0)+IFERROR('Model opční 1 (ME)'!AH47*('ME Index'!AL5/'ME Index'!$E5)*'Model opční 1 (ME)'!$AQ47,0)+IFERROR('Model opční 2 (MF)'!AH47*('MF Index'!AL5/'MF Index'!$E5)*'Model opční 2 (MF)'!$AQ47,0)+Doplněk!AH47*Doplněk!$AO47</f>
        <v>0</v>
      </c>
      <c r="AI47" s="357">
        <f>IFERROR('Model výchozí (MV)'!AI47*('MV Index'!AM5/'MV Index'!$E5)*'Model výchozí (MV)'!$AQ47,0)+IFERROR('Model opční 1 (ME)'!AI47*('ME Index'!AM5/'ME Index'!$E5)*'Model opční 1 (ME)'!$AQ47,0)+IFERROR('Model opční 2 (MF)'!AI47*('MF Index'!AM5/'MF Index'!$E5)*'Model opční 2 (MF)'!$AQ47,0)+Doplněk!AI47*Doplněk!$AO47</f>
        <v>0</v>
      </c>
      <c r="AJ47" s="357">
        <f>IFERROR('Model výchozí (MV)'!AJ47*('MV Index'!AN5/'MV Index'!$E5)*'Model výchozí (MV)'!$AQ47,0)+IFERROR('Model opční 1 (ME)'!AJ47*('ME Index'!AN5/'ME Index'!$E5)*'Model opční 1 (ME)'!$AQ47,0)+IFERROR('Model opční 2 (MF)'!AJ47*('MF Index'!AN5/'MF Index'!$E5)*'Model opční 2 (MF)'!$AQ47,0)+Doplněk!AJ47*Doplněk!$AO47</f>
        <v>0</v>
      </c>
      <c r="AK47" s="357">
        <f>IFERROR('Model výchozí (MV)'!AK47*('MV Index'!AO5/'MV Index'!$E5)*'Model výchozí (MV)'!$AQ47,0)+IFERROR('Model opční 1 (ME)'!AK47*('ME Index'!AO5/'ME Index'!$E5)*'Model opční 1 (ME)'!$AQ47,0)+IFERROR('Model opční 2 (MF)'!AK47*('MF Index'!AO5/'MF Index'!$E5)*'Model opční 2 (MF)'!$AQ47,0)+Doplněk!AK47*Doplněk!$AO47</f>
        <v>0</v>
      </c>
      <c r="AL47" s="356">
        <f t="shared" si="24"/>
        <v>0</v>
      </c>
      <c r="AM47" s="579">
        <f t="shared" si="23"/>
        <v>0</v>
      </c>
    </row>
    <row r="48" spans="1:39" x14ac:dyDescent="0.3">
      <c r="A48" s="475">
        <f t="shared" si="22"/>
        <v>3</v>
      </c>
      <c r="B48" s="476" t="str">
        <f t="shared" si="22"/>
        <v>Přímý materiál</v>
      </c>
      <c r="C48" s="456" t="str">
        <f t="shared" si="22"/>
        <v/>
      </c>
      <c r="D48" s="455" t="str">
        <f t="shared" si="22"/>
        <v/>
      </c>
      <c r="E48" s="357">
        <f>IFERROR('Model výchozí (MV)'!E48*('MV Index'!I6/'MV Index'!$E6)*'Model výchozí (MV)'!$AQ48,0)+IFERROR('Model opční 1 (ME)'!E48*('ME Index'!I6/'ME Index'!$E6)*'Model opční 1 (ME)'!$AQ48,0)+IFERROR('Model opční 2 (MF)'!E48*('MF Index'!I6/'MF Index'!$E6)*'Model opční 2 (MF)'!$AQ48,0)+Doplněk!E48*Doplněk!$AO48</f>
        <v>0</v>
      </c>
      <c r="F48" s="357">
        <f>IFERROR('Model výchozí (MV)'!F48*('MV Index'!J6/'MV Index'!$E6)*'Model výchozí (MV)'!$AQ48,0)+IFERROR('Model opční 1 (ME)'!F48*('ME Index'!J6/'ME Index'!$E6)*'Model opční 1 (ME)'!$AQ48,0)+IFERROR('Model opční 2 (MF)'!F48*('MF Index'!J6/'MF Index'!$E6)*'Model opční 2 (MF)'!$AQ48,0)+Doplněk!F48*Doplněk!$AO48</f>
        <v>0</v>
      </c>
      <c r="G48" s="357">
        <f>IFERROR('Model výchozí (MV)'!G48*('MV Index'!K6/'MV Index'!$E6)*'Model výchozí (MV)'!$AQ48,0)+IFERROR('Model opční 1 (ME)'!G48*('ME Index'!K6/'ME Index'!$E6)*'Model opční 1 (ME)'!$AQ48,0)+IFERROR('Model opční 2 (MF)'!G48*('MF Index'!K6/'MF Index'!$E6)*'Model opční 2 (MF)'!$AQ48,0)+Doplněk!G48*Doplněk!$AO48</f>
        <v>0</v>
      </c>
      <c r="H48" s="357">
        <f>IFERROR('Model výchozí (MV)'!H48*('MV Index'!L6/'MV Index'!$E6)*'Model výchozí (MV)'!$AQ48,0)+IFERROR('Model opční 1 (ME)'!H48*('ME Index'!L6/'ME Index'!$E6)*'Model opční 1 (ME)'!$AQ48,0)+IFERROR('Model opční 2 (MF)'!H48*('MF Index'!L6/'MF Index'!$E6)*'Model opční 2 (MF)'!$AQ48,0)+Doplněk!H48*Doplněk!$AO48</f>
        <v>0</v>
      </c>
      <c r="I48" s="357">
        <f>IFERROR('Model výchozí (MV)'!I48*('MV Index'!M6/'MV Index'!$E6)*'Model výchozí (MV)'!$AQ48,0)+IFERROR('Model opční 1 (ME)'!I48*('ME Index'!M6/'ME Index'!$E6)*'Model opční 1 (ME)'!$AQ48,0)+IFERROR('Model opční 2 (MF)'!I48*('MF Index'!M6/'MF Index'!$E6)*'Model opční 2 (MF)'!$AQ48,0)+Doplněk!I48*Doplněk!$AO48</f>
        <v>0</v>
      </c>
      <c r="J48" s="357">
        <f>IFERROR('Model výchozí (MV)'!J48*('MV Index'!N6/'MV Index'!$E6)*'Model výchozí (MV)'!$AQ48,0)+IFERROR('Model opční 1 (ME)'!J48*('ME Index'!N6/'ME Index'!$E6)*'Model opční 1 (ME)'!$AQ48,0)+IFERROR('Model opční 2 (MF)'!J48*('MF Index'!N6/'MF Index'!$E6)*'Model opční 2 (MF)'!$AQ48,0)+Doplněk!J48*Doplněk!$AO48</f>
        <v>0</v>
      </c>
      <c r="K48" s="357">
        <f>IFERROR('Model výchozí (MV)'!K48*('MV Index'!O6/'MV Index'!$E6)*'Model výchozí (MV)'!$AQ48,0)+IFERROR('Model opční 1 (ME)'!K48*('ME Index'!O6/'ME Index'!$E6)*'Model opční 1 (ME)'!$AQ48,0)+IFERROR('Model opční 2 (MF)'!K48*('MF Index'!O6/'MF Index'!$E6)*'Model opční 2 (MF)'!$AQ48,0)+Doplněk!K48*Doplněk!$AO48</f>
        <v>0</v>
      </c>
      <c r="L48" s="357">
        <f>IFERROR('Model výchozí (MV)'!L48*('MV Index'!P6/'MV Index'!$E6)*'Model výchozí (MV)'!$AQ48,0)+IFERROR('Model opční 1 (ME)'!L48*('ME Index'!P6/'ME Index'!$E6)*'Model opční 1 (ME)'!$AQ48,0)+IFERROR('Model opční 2 (MF)'!L48*('MF Index'!P6/'MF Index'!$E6)*'Model opční 2 (MF)'!$AQ48,0)+Doplněk!L48*Doplněk!$AO48</f>
        <v>0</v>
      </c>
      <c r="M48" s="357">
        <f>IFERROR('Model výchozí (MV)'!M48*('MV Index'!Q6/'MV Index'!$E6)*'Model výchozí (MV)'!$AQ48,0)+IFERROR('Model opční 1 (ME)'!M48*('ME Index'!Q6/'ME Index'!$E6)*'Model opční 1 (ME)'!$AQ48,0)+IFERROR('Model opční 2 (MF)'!M48*('MF Index'!Q6/'MF Index'!$E6)*'Model opční 2 (MF)'!$AQ48,0)+Doplněk!M48*Doplněk!$AO48</f>
        <v>0</v>
      </c>
      <c r="N48" s="357">
        <f>IFERROR('Model výchozí (MV)'!N48*('MV Index'!R6/'MV Index'!$E6)*'Model výchozí (MV)'!$AQ48,0)+IFERROR('Model opční 1 (ME)'!N48*('ME Index'!R6/'ME Index'!$E6)*'Model opční 1 (ME)'!$AQ48,0)+IFERROR('Model opční 2 (MF)'!N48*('MF Index'!R6/'MF Index'!$E6)*'Model opční 2 (MF)'!$AQ48,0)+Doplněk!N48*Doplněk!$AO48</f>
        <v>0</v>
      </c>
      <c r="O48" s="357">
        <f>IFERROR('Model výchozí (MV)'!O48*('MV Index'!S6/'MV Index'!$E6)*'Model výchozí (MV)'!$AQ48,0)+IFERROR('Model opční 1 (ME)'!O48*('ME Index'!S6/'ME Index'!$E6)*'Model opční 1 (ME)'!$AQ48,0)+IFERROR('Model opční 2 (MF)'!O48*('MF Index'!S6/'MF Index'!$E6)*'Model opční 2 (MF)'!$AQ48,0)+Doplněk!O48*Doplněk!$AO48</f>
        <v>0</v>
      </c>
      <c r="P48" s="357">
        <f>IFERROR('Model výchozí (MV)'!P48*('MV Index'!T6/'MV Index'!$E6)*'Model výchozí (MV)'!$AQ48,0)+IFERROR('Model opční 1 (ME)'!P48*('ME Index'!T6/'ME Index'!$E6)*'Model opční 1 (ME)'!$AQ48,0)+IFERROR('Model opční 2 (MF)'!P48*('MF Index'!T6/'MF Index'!$E6)*'Model opční 2 (MF)'!$AQ48,0)+Doplněk!P48*Doplněk!$AO48</f>
        <v>0</v>
      </c>
      <c r="Q48" s="357">
        <f>IFERROR('Model výchozí (MV)'!Q48*('MV Index'!U6/'MV Index'!$E6)*'Model výchozí (MV)'!$AQ48,0)+IFERROR('Model opční 1 (ME)'!Q48*('ME Index'!U6/'ME Index'!$E6)*'Model opční 1 (ME)'!$AQ48,0)+IFERROR('Model opční 2 (MF)'!Q48*('MF Index'!U6/'MF Index'!$E6)*'Model opční 2 (MF)'!$AQ48,0)+Doplněk!Q48*Doplněk!$AO48</f>
        <v>0</v>
      </c>
      <c r="R48" s="357">
        <f>IFERROR('Model výchozí (MV)'!R48*('MV Index'!V6/'MV Index'!$E6)*'Model výchozí (MV)'!$AQ48,0)+IFERROR('Model opční 1 (ME)'!R48*('ME Index'!V6/'ME Index'!$E6)*'Model opční 1 (ME)'!$AQ48,0)+IFERROR('Model opční 2 (MF)'!R48*('MF Index'!V6/'MF Index'!$E6)*'Model opční 2 (MF)'!$AQ48,0)+Doplněk!R48*Doplněk!$AO48</f>
        <v>0</v>
      </c>
      <c r="S48" s="357">
        <f>IFERROR('Model výchozí (MV)'!S48*('MV Index'!W6/'MV Index'!$E6)*'Model výchozí (MV)'!$AQ48,0)+IFERROR('Model opční 1 (ME)'!S48*('ME Index'!W6/'ME Index'!$E6)*'Model opční 1 (ME)'!$AQ48,0)+IFERROR('Model opční 2 (MF)'!S48*('MF Index'!W6/'MF Index'!$E6)*'Model opční 2 (MF)'!$AQ48,0)+Doplněk!S48*Doplněk!$AO48</f>
        <v>0</v>
      </c>
      <c r="T48" s="357">
        <f>IFERROR('Model výchozí (MV)'!T48*('MV Index'!X6/'MV Index'!$E6)*'Model výchozí (MV)'!$AQ48,0)+IFERROR('Model opční 1 (ME)'!T48*('ME Index'!X6/'ME Index'!$E6)*'Model opční 1 (ME)'!$AQ48,0)+IFERROR('Model opční 2 (MF)'!T48*('MF Index'!X6/'MF Index'!$E6)*'Model opční 2 (MF)'!$AQ48,0)+Doplněk!T48*Doplněk!$AO48</f>
        <v>0</v>
      </c>
      <c r="U48" s="357">
        <f>IFERROR('Model výchozí (MV)'!U48*('MV Index'!Y6/'MV Index'!$E6)*'Model výchozí (MV)'!$AQ48,0)+IFERROR('Model opční 1 (ME)'!U48*('ME Index'!Y6/'ME Index'!$E6)*'Model opční 1 (ME)'!$AQ48,0)+IFERROR('Model opční 2 (MF)'!U48*('MF Index'!Y6/'MF Index'!$E6)*'Model opční 2 (MF)'!$AQ48,0)+Doplněk!U48*Doplněk!$AO48</f>
        <v>0</v>
      </c>
      <c r="V48" s="357">
        <f>IFERROR('Model výchozí (MV)'!V48*('MV Index'!Z6/'MV Index'!$E6)*'Model výchozí (MV)'!$AQ48,0)+IFERROR('Model opční 1 (ME)'!V48*('ME Index'!Z6/'ME Index'!$E6)*'Model opční 1 (ME)'!$AQ48,0)+IFERROR('Model opční 2 (MF)'!V48*('MF Index'!Z6/'MF Index'!$E6)*'Model opční 2 (MF)'!$AQ48,0)+Doplněk!V48*Doplněk!$AO48</f>
        <v>0</v>
      </c>
      <c r="W48" s="357">
        <f>IFERROR('Model výchozí (MV)'!W48*('MV Index'!AA6/'MV Index'!$E6)*'Model výchozí (MV)'!$AQ48,0)+IFERROR('Model opční 1 (ME)'!W48*('ME Index'!AA6/'ME Index'!$E6)*'Model opční 1 (ME)'!$AQ48,0)+IFERROR('Model opční 2 (MF)'!W48*('MF Index'!AA6/'MF Index'!$E6)*'Model opční 2 (MF)'!$AQ48,0)+Doplněk!W48*Doplněk!$AO48</f>
        <v>0</v>
      </c>
      <c r="X48" s="357">
        <f>IFERROR('Model výchozí (MV)'!X48*('MV Index'!AB6/'MV Index'!$E6)*'Model výchozí (MV)'!$AQ48,0)+IFERROR('Model opční 1 (ME)'!X48*('ME Index'!AB6/'ME Index'!$E6)*'Model opční 1 (ME)'!$AQ48,0)+IFERROR('Model opční 2 (MF)'!X48*('MF Index'!AB6/'MF Index'!$E6)*'Model opční 2 (MF)'!$AQ48,0)+Doplněk!X48*Doplněk!$AO48</f>
        <v>0</v>
      </c>
      <c r="Y48" s="357">
        <f>IFERROR('Model výchozí (MV)'!Y48*('MV Index'!AC6/'MV Index'!$E6)*'Model výchozí (MV)'!$AQ48,0)+IFERROR('Model opční 1 (ME)'!Y48*('ME Index'!AC6/'ME Index'!$E6)*'Model opční 1 (ME)'!$AQ48,0)+IFERROR('Model opční 2 (MF)'!Y48*('MF Index'!AC6/'MF Index'!$E6)*'Model opční 2 (MF)'!$AQ48,0)+Doplněk!Y48*Doplněk!$AO48</f>
        <v>0</v>
      </c>
      <c r="Z48" s="357">
        <f>IFERROR('Model výchozí (MV)'!Z48*('MV Index'!AD6/'MV Index'!$E6)*'Model výchozí (MV)'!$AQ48,0)+IFERROR('Model opční 1 (ME)'!Z48*('ME Index'!AD6/'ME Index'!$E6)*'Model opční 1 (ME)'!$AQ48,0)+IFERROR('Model opční 2 (MF)'!Z48*('MF Index'!AD6/'MF Index'!$E6)*'Model opční 2 (MF)'!$AQ48,0)+Doplněk!Z48*Doplněk!$AO48</f>
        <v>0</v>
      </c>
      <c r="AA48" s="357">
        <f>IFERROR('Model výchozí (MV)'!AA48*('MV Index'!AE6/'MV Index'!$E6)*'Model výchozí (MV)'!$AQ48,0)+IFERROR('Model opční 1 (ME)'!AA48*('ME Index'!AE6/'ME Index'!$E6)*'Model opční 1 (ME)'!$AQ48,0)+IFERROR('Model opční 2 (MF)'!AA48*('MF Index'!AE6/'MF Index'!$E6)*'Model opční 2 (MF)'!$AQ48,0)+Doplněk!AA48*Doplněk!$AO48</f>
        <v>0</v>
      </c>
      <c r="AB48" s="357">
        <f>IFERROR('Model výchozí (MV)'!AB48*('MV Index'!AF6/'MV Index'!$E6)*'Model výchozí (MV)'!$AQ48,0)+IFERROR('Model opční 1 (ME)'!AB48*('ME Index'!AF6/'ME Index'!$E6)*'Model opční 1 (ME)'!$AQ48,0)+IFERROR('Model opční 2 (MF)'!AB48*('MF Index'!AF6/'MF Index'!$E6)*'Model opční 2 (MF)'!$AQ48,0)+Doplněk!AB48*Doplněk!$AO48</f>
        <v>0</v>
      </c>
      <c r="AC48" s="357">
        <f>IFERROR('Model výchozí (MV)'!AC48*('MV Index'!AG6/'MV Index'!$E6)*'Model výchozí (MV)'!$AQ48,0)+IFERROR('Model opční 1 (ME)'!AC48*('ME Index'!AG6/'ME Index'!$E6)*'Model opční 1 (ME)'!$AQ48,0)+IFERROR('Model opční 2 (MF)'!AC48*('MF Index'!AG6/'MF Index'!$E6)*'Model opční 2 (MF)'!$AQ48,0)+Doplněk!AC48*Doplněk!$AO48</f>
        <v>0</v>
      </c>
      <c r="AD48" s="357">
        <f>IFERROR('Model výchozí (MV)'!AD48*('MV Index'!AH6/'MV Index'!$E6)*'Model výchozí (MV)'!$AQ48,0)+IFERROR('Model opční 1 (ME)'!AD48*('ME Index'!AH6/'ME Index'!$E6)*'Model opční 1 (ME)'!$AQ48,0)+IFERROR('Model opční 2 (MF)'!AD48*('MF Index'!AH6/'MF Index'!$E6)*'Model opční 2 (MF)'!$AQ48,0)+Doplněk!AD48*Doplněk!$AO48</f>
        <v>0</v>
      </c>
      <c r="AE48" s="357">
        <f>IFERROR('Model výchozí (MV)'!AE48*('MV Index'!AI6/'MV Index'!$E6)*'Model výchozí (MV)'!$AQ48,0)+IFERROR('Model opční 1 (ME)'!AE48*('ME Index'!AI6/'ME Index'!$E6)*'Model opční 1 (ME)'!$AQ48,0)+IFERROR('Model opční 2 (MF)'!AE48*('MF Index'!AI6/'MF Index'!$E6)*'Model opční 2 (MF)'!$AQ48,0)+Doplněk!AE48*Doplněk!$AO48</f>
        <v>0</v>
      </c>
      <c r="AF48" s="357">
        <f>IFERROR('Model výchozí (MV)'!AF48*('MV Index'!AJ6/'MV Index'!$E6)*'Model výchozí (MV)'!$AQ48,0)+IFERROR('Model opční 1 (ME)'!AF48*('ME Index'!AJ6/'ME Index'!$E6)*'Model opční 1 (ME)'!$AQ48,0)+IFERROR('Model opční 2 (MF)'!AF48*('MF Index'!AJ6/'MF Index'!$E6)*'Model opční 2 (MF)'!$AQ48,0)+Doplněk!AF48*Doplněk!$AO48</f>
        <v>0</v>
      </c>
      <c r="AG48" s="357">
        <f>IFERROR('Model výchozí (MV)'!AG48*('MV Index'!AK6/'MV Index'!$E6)*'Model výchozí (MV)'!$AQ48,0)+IFERROR('Model opční 1 (ME)'!AG48*('ME Index'!AK6/'ME Index'!$E6)*'Model opční 1 (ME)'!$AQ48,0)+IFERROR('Model opční 2 (MF)'!AG48*('MF Index'!AK6/'MF Index'!$E6)*'Model opční 2 (MF)'!$AQ48,0)+Doplněk!AG48*Doplněk!$AO48</f>
        <v>0</v>
      </c>
      <c r="AH48" s="357">
        <f>IFERROR('Model výchozí (MV)'!AH48*('MV Index'!AL6/'MV Index'!$E6)*'Model výchozí (MV)'!$AQ48,0)+IFERROR('Model opční 1 (ME)'!AH48*('ME Index'!AL6/'ME Index'!$E6)*'Model opční 1 (ME)'!$AQ48,0)+IFERROR('Model opční 2 (MF)'!AH48*('MF Index'!AL6/'MF Index'!$E6)*'Model opční 2 (MF)'!$AQ48,0)+Doplněk!AH48*Doplněk!$AO48</f>
        <v>0</v>
      </c>
      <c r="AI48" s="357">
        <f>IFERROR('Model výchozí (MV)'!AI48*('MV Index'!AM6/'MV Index'!$E6)*'Model výchozí (MV)'!$AQ48,0)+IFERROR('Model opční 1 (ME)'!AI48*('ME Index'!AM6/'ME Index'!$E6)*'Model opční 1 (ME)'!$AQ48,0)+IFERROR('Model opční 2 (MF)'!AI48*('MF Index'!AM6/'MF Index'!$E6)*'Model opční 2 (MF)'!$AQ48,0)+Doplněk!AI48*Doplněk!$AO48</f>
        <v>0</v>
      </c>
      <c r="AJ48" s="357">
        <f>IFERROR('Model výchozí (MV)'!AJ48*('MV Index'!AN6/'MV Index'!$E6)*'Model výchozí (MV)'!$AQ48,0)+IFERROR('Model opční 1 (ME)'!AJ48*('ME Index'!AN6/'ME Index'!$E6)*'Model opční 1 (ME)'!$AQ48,0)+IFERROR('Model opční 2 (MF)'!AJ48*('MF Index'!AN6/'MF Index'!$E6)*'Model opční 2 (MF)'!$AQ48,0)+Doplněk!AJ48*Doplněk!$AO48</f>
        <v>0</v>
      </c>
      <c r="AK48" s="357">
        <f>IFERROR('Model výchozí (MV)'!AK48*('MV Index'!AO6/'MV Index'!$E6)*'Model výchozí (MV)'!$AQ48,0)+IFERROR('Model opční 1 (ME)'!AK48*('ME Index'!AO6/'ME Index'!$E6)*'Model opční 1 (ME)'!$AQ48,0)+IFERROR('Model opční 2 (MF)'!AK48*('MF Index'!AO6/'MF Index'!$E6)*'Model opční 2 (MF)'!$AQ48,0)+Doplněk!AK48*Doplněk!$AO48</f>
        <v>0</v>
      </c>
      <c r="AL48" s="356">
        <f t="shared" si="24"/>
        <v>0</v>
      </c>
      <c r="AM48" s="579">
        <f t="shared" si="23"/>
        <v>0</v>
      </c>
    </row>
    <row r="49" spans="1:39" x14ac:dyDescent="0.3">
      <c r="A49" s="475">
        <f t="shared" si="22"/>
        <v>4</v>
      </c>
      <c r="B49" s="476" t="str">
        <f t="shared" si="22"/>
        <v>Opravy a údržba vozidel</v>
      </c>
      <c r="C49" s="456" t="str">
        <f t="shared" si="22"/>
        <v/>
      </c>
      <c r="D49" s="455" t="str">
        <f t="shared" si="22"/>
        <v/>
      </c>
      <c r="E49" s="357">
        <f>IFERROR('Model výchozí (MV)'!E49*('MV Index'!I7/'MV Index'!$E7)*'Model výchozí (MV)'!$AQ49,0)+IFERROR('Model opční 1 (ME)'!E49*('ME Index'!I7/'ME Index'!$E7)*'Model opční 1 (ME)'!$AQ49,0)+IFERROR('Model opční 2 (MF)'!E49*('MF Index'!I7/'MF Index'!$E7)*'Model opční 2 (MF)'!$AQ49,0)+Doplněk!E49*Doplněk!$AO49</f>
        <v>0</v>
      </c>
      <c r="F49" s="357">
        <f>IFERROR('Model výchozí (MV)'!F49*('MV Index'!J7/'MV Index'!$E7)*'Model výchozí (MV)'!$AQ49,0)+IFERROR('Model opční 1 (ME)'!F49*('ME Index'!J7/'ME Index'!$E7)*'Model opční 1 (ME)'!$AQ49,0)+IFERROR('Model opční 2 (MF)'!F49*('MF Index'!J7/'MF Index'!$E7)*'Model opční 2 (MF)'!$AQ49,0)+Doplněk!F49*Doplněk!$AO49</f>
        <v>0</v>
      </c>
      <c r="G49" s="357">
        <f>IFERROR('Model výchozí (MV)'!G49*('MV Index'!K7/'MV Index'!$E7)*'Model výchozí (MV)'!$AQ49,0)+IFERROR('Model opční 1 (ME)'!G49*('ME Index'!K7/'ME Index'!$E7)*'Model opční 1 (ME)'!$AQ49,0)+IFERROR('Model opční 2 (MF)'!G49*('MF Index'!K7/'MF Index'!$E7)*'Model opční 2 (MF)'!$AQ49,0)+Doplněk!G49*Doplněk!$AO49</f>
        <v>0</v>
      </c>
      <c r="H49" s="357">
        <f>IFERROR('Model výchozí (MV)'!H49*('MV Index'!L7/'MV Index'!$E7)*'Model výchozí (MV)'!$AQ49,0)+IFERROR('Model opční 1 (ME)'!H49*('ME Index'!L7/'ME Index'!$E7)*'Model opční 1 (ME)'!$AQ49,0)+IFERROR('Model opční 2 (MF)'!H49*('MF Index'!L7/'MF Index'!$E7)*'Model opční 2 (MF)'!$AQ49,0)+Doplněk!H49*Doplněk!$AO49</f>
        <v>0</v>
      </c>
      <c r="I49" s="357">
        <f>IFERROR('Model výchozí (MV)'!I49*('MV Index'!M7/'MV Index'!$E7)*'Model výchozí (MV)'!$AQ49,0)+IFERROR('Model opční 1 (ME)'!I49*('ME Index'!M7/'ME Index'!$E7)*'Model opční 1 (ME)'!$AQ49,0)+IFERROR('Model opční 2 (MF)'!I49*('MF Index'!M7/'MF Index'!$E7)*'Model opční 2 (MF)'!$AQ49,0)+Doplněk!I49*Doplněk!$AO49</f>
        <v>0</v>
      </c>
      <c r="J49" s="357">
        <f>IFERROR('Model výchozí (MV)'!J49*('MV Index'!N7/'MV Index'!$E7)*'Model výchozí (MV)'!$AQ49,0)+IFERROR('Model opční 1 (ME)'!J49*('ME Index'!N7/'ME Index'!$E7)*'Model opční 1 (ME)'!$AQ49,0)+IFERROR('Model opční 2 (MF)'!J49*('MF Index'!N7/'MF Index'!$E7)*'Model opční 2 (MF)'!$AQ49,0)+Doplněk!J49*Doplněk!$AO49</f>
        <v>0</v>
      </c>
      <c r="K49" s="357">
        <f>IFERROR('Model výchozí (MV)'!K49*('MV Index'!O7/'MV Index'!$E7)*'Model výchozí (MV)'!$AQ49,0)+IFERROR('Model opční 1 (ME)'!K49*('ME Index'!O7/'ME Index'!$E7)*'Model opční 1 (ME)'!$AQ49,0)+IFERROR('Model opční 2 (MF)'!K49*('MF Index'!O7/'MF Index'!$E7)*'Model opční 2 (MF)'!$AQ49,0)+Doplněk!K49*Doplněk!$AO49</f>
        <v>0</v>
      </c>
      <c r="L49" s="357">
        <f>IFERROR('Model výchozí (MV)'!L49*('MV Index'!P7/'MV Index'!$E7)*'Model výchozí (MV)'!$AQ49,0)+IFERROR('Model opční 1 (ME)'!L49*('ME Index'!P7/'ME Index'!$E7)*'Model opční 1 (ME)'!$AQ49,0)+IFERROR('Model opční 2 (MF)'!L49*('MF Index'!P7/'MF Index'!$E7)*'Model opční 2 (MF)'!$AQ49,0)+Doplněk!L49*Doplněk!$AO49</f>
        <v>0</v>
      </c>
      <c r="M49" s="357">
        <f>IFERROR('Model výchozí (MV)'!M49*('MV Index'!Q7/'MV Index'!$E7)*'Model výchozí (MV)'!$AQ49,0)+IFERROR('Model opční 1 (ME)'!M49*('ME Index'!Q7/'ME Index'!$E7)*'Model opční 1 (ME)'!$AQ49,0)+IFERROR('Model opční 2 (MF)'!M49*('MF Index'!Q7/'MF Index'!$E7)*'Model opční 2 (MF)'!$AQ49,0)+Doplněk!M49*Doplněk!$AO49</f>
        <v>0</v>
      </c>
      <c r="N49" s="357">
        <f>IFERROR('Model výchozí (MV)'!N49*('MV Index'!R7/'MV Index'!$E7)*'Model výchozí (MV)'!$AQ49,0)+IFERROR('Model opční 1 (ME)'!N49*('ME Index'!R7/'ME Index'!$E7)*'Model opční 1 (ME)'!$AQ49,0)+IFERROR('Model opční 2 (MF)'!N49*('MF Index'!R7/'MF Index'!$E7)*'Model opční 2 (MF)'!$AQ49,0)+Doplněk!N49*Doplněk!$AO49</f>
        <v>0</v>
      </c>
      <c r="O49" s="357">
        <f>IFERROR('Model výchozí (MV)'!O49*('MV Index'!S7/'MV Index'!$E7)*'Model výchozí (MV)'!$AQ49,0)+IFERROR('Model opční 1 (ME)'!O49*('ME Index'!S7/'ME Index'!$E7)*'Model opční 1 (ME)'!$AQ49,0)+IFERROR('Model opční 2 (MF)'!O49*('MF Index'!S7/'MF Index'!$E7)*'Model opční 2 (MF)'!$AQ49,0)+Doplněk!O49*Doplněk!$AO49</f>
        <v>0</v>
      </c>
      <c r="P49" s="357">
        <f>IFERROR('Model výchozí (MV)'!P49*('MV Index'!T7/'MV Index'!$E7)*'Model výchozí (MV)'!$AQ49,0)+IFERROR('Model opční 1 (ME)'!P49*('ME Index'!T7/'ME Index'!$E7)*'Model opční 1 (ME)'!$AQ49,0)+IFERROR('Model opční 2 (MF)'!P49*('MF Index'!T7/'MF Index'!$E7)*'Model opční 2 (MF)'!$AQ49,0)+Doplněk!P49*Doplněk!$AO49</f>
        <v>0</v>
      </c>
      <c r="Q49" s="357">
        <f>IFERROR('Model výchozí (MV)'!Q49*('MV Index'!U7/'MV Index'!$E7)*'Model výchozí (MV)'!$AQ49,0)+IFERROR('Model opční 1 (ME)'!Q49*('ME Index'!U7/'ME Index'!$E7)*'Model opční 1 (ME)'!$AQ49,0)+IFERROR('Model opční 2 (MF)'!Q49*('MF Index'!U7/'MF Index'!$E7)*'Model opční 2 (MF)'!$AQ49,0)+Doplněk!Q49*Doplněk!$AO49</f>
        <v>0</v>
      </c>
      <c r="R49" s="357">
        <f>IFERROR('Model výchozí (MV)'!R49*('MV Index'!V7/'MV Index'!$E7)*'Model výchozí (MV)'!$AQ49,0)+IFERROR('Model opční 1 (ME)'!R49*('ME Index'!V7/'ME Index'!$E7)*'Model opční 1 (ME)'!$AQ49,0)+IFERROR('Model opční 2 (MF)'!R49*('MF Index'!V7/'MF Index'!$E7)*'Model opční 2 (MF)'!$AQ49,0)+Doplněk!R49*Doplněk!$AO49</f>
        <v>0</v>
      </c>
      <c r="S49" s="357">
        <f>IFERROR('Model výchozí (MV)'!S49*('MV Index'!W7/'MV Index'!$E7)*'Model výchozí (MV)'!$AQ49,0)+IFERROR('Model opční 1 (ME)'!S49*('ME Index'!W7/'ME Index'!$E7)*'Model opční 1 (ME)'!$AQ49,0)+IFERROR('Model opční 2 (MF)'!S49*('MF Index'!W7/'MF Index'!$E7)*'Model opční 2 (MF)'!$AQ49,0)+Doplněk!S49*Doplněk!$AO49</f>
        <v>0</v>
      </c>
      <c r="T49" s="357">
        <f>IFERROR('Model výchozí (MV)'!T49*('MV Index'!X7/'MV Index'!$E7)*'Model výchozí (MV)'!$AQ49,0)+IFERROR('Model opční 1 (ME)'!T49*('ME Index'!X7/'ME Index'!$E7)*'Model opční 1 (ME)'!$AQ49,0)+IFERROR('Model opční 2 (MF)'!T49*('MF Index'!X7/'MF Index'!$E7)*'Model opční 2 (MF)'!$AQ49,0)+Doplněk!T49*Doplněk!$AO49</f>
        <v>0</v>
      </c>
      <c r="U49" s="357">
        <f>IFERROR('Model výchozí (MV)'!U49*('MV Index'!Y7/'MV Index'!$E7)*'Model výchozí (MV)'!$AQ49,0)+IFERROR('Model opční 1 (ME)'!U49*('ME Index'!Y7/'ME Index'!$E7)*'Model opční 1 (ME)'!$AQ49,0)+IFERROR('Model opční 2 (MF)'!U49*('MF Index'!Y7/'MF Index'!$E7)*'Model opční 2 (MF)'!$AQ49,0)+Doplněk!U49*Doplněk!$AO49</f>
        <v>0</v>
      </c>
      <c r="V49" s="357">
        <f>IFERROR('Model výchozí (MV)'!V49*('MV Index'!Z7/'MV Index'!$E7)*'Model výchozí (MV)'!$AQ49,0)+IFERROR('Model opční 1 (ME)'!V49*('ME Index'!Z7/'ME Index'!$E7)*'Model opční 1 (ME)'!$AQ49,0)+IFERROR('Model opční 2 (MF)'!V49*('MF Index'!Z7/'MF Index'!$E7)*'Model opční 2 (MF)'!$AQ49,0)+Doplněk!V49*Doplněk!$AO49</f>
        <v>0</v>
      </c>
      <c r="W49" s="357">
        <f>IFERROR('Model výchozí (MV)'!W49*('MV Index'!AA7/'MV Index'!$E7)*'Model výchozí (MV)'!$AQ49,0)+IFERROR('Model opční 1 (ME)'!W49*('ME Index'!AA7/'ME Index'!$E7)*'Model opční 1 (ME)'!$AQ49,0)+IFERROR('Model opční 2 (MF)'!W49*('MF Index'!AA7/'MF Index'!$E7)*'Model opční 2 (MF)'!$AQ49,0)+Doplněk!W49*Doplněk!$AO49</f>
        <v>0</v>
      </c>
      <c r="X49" s="357">
        <f>IFERROR('Model výchozí (MV)'!X49*('MV Index'!AB7/'MV Index'!$E7)*'Model výchozí (MV)'!$AQ49,0)+IFERROR('Model opční 1 (ME)'!X49*('ME Index'!AB7/'ME Index'!$E7)*'Model opční 1 (ME)'!$AQ49,0)+IFERROR('Model opční 2 (MF)'!X49*('MF Index'!AB7/'MF Index'!$E7)*'Model opční 2 (MF)'!$AQ49,0)+Doplněk!X49*Doplněk!$AO49</f>
        <v>0</v>
      </c>
      <c r="Y49" s="357">
        <f>IFERROR('Model výchozí (MV)'!Y49*('MV Index'!AC7/'MV Index'!$E7)*'Model výchozí (MV)'!$AQ49,0)+IFERROR('Model opční 1 (ME)'!Y49*('ME Index'!AC7/'ME Index'!$E7)*'Model opční 1 (ME)'!$AQ49,0)+IFERROR('Model opční 2 (MF)'!Y49*('MF Index'!AC7/'MF Index'!$E7)*'Model opční 2 (MF)'!$AQ49,0)+Doplněk!Y49*Doplněk!$AO49</f>
        <v>0</v>
      </c>
      <c r="Z49" s="357">
        <f>IFERROR('Model výchozí (MV)'!Z49*('MV Index'!AD7/'MV Index'!$E7)*'Model výchozí (MV)'!$AQ49,0)+IFERROR('Model opční 1 (ME)'!Z49*('ME Index'!AD7/'ME Index'!$E7)*'Model opční 1 (ME)'!$AQ49,0)+IFERROR('Model opční 2 (MF)'!Z49*('MF Index'!AD7/'MF Index'!$E7)*'Model opční 2 (MF)'!$AQ49,0)+Doplněk!Z49*Doplněk!$AO49</f>
        <v>0</v>
      </c>
      <c r="AA49" s="357">
        <f>IFERROR('Model výchozí (MV)'!AA49*('MV Index'!AE7/'MV Index'!$E7)*'Model výchozí (MV)'!$AQ49,0)+IFERROR('Model opční 1 (ME)'!AA49*('ME Index'!AE7/'ME Index'!$E7)*'Model opční 1 (ME)'!$AQ49,0)+IFERROR('Model opční 2 (MF)'!AA49*('MF Index'!AE7/'MF Index'!$E7)*'Model opční 2 (MF)'!$AQ49,0)+Doplněk!AA49*Doplněk!$AO49</f>
        <v>0</v>
      </c>
      <c r="AB49" s="357">
        <f>IFERROR('Model výchozí (MV)'!AB49*('MV Index'!AF7/'MV Index'!$E7)*'Model výchozí (MV)'!$AQ49,0)+IFERROR('Model opční 1 (ME)'!AB49*('ME Index'!AF7/'ME Index'!$E7)*'Model opční 1 (ME)'!$AQ49,0)+IFERROR('Model opční 2 (MF)'!AB49*('MF Index'!AF7/'MF Index'!$E7)*'Model opční 2 (MF)'!$AQ49,0)+Doplněk!AB49*Doplněk!$AO49</f>
        <v>0</v>
      </c>
      <c r="AC49" s="357">
        <f>IFERROR('Model výchozí (MV)'!AC49*('MV Index'!AG7/'MV Index'!$E7)*'Model výchozí (MV)'!$AQ49,0)+IFERROR('Model opční 1 (ME)'!AC49*('ME Index'!AG7/'ME Index'!$E7)*'Model opční 1 (ME)'!$AQ49,0)+IFERROR('Model opční 2 (MF)'!AC49*('MF Index'!AG7/'MF Index'!$E7)*'Model opční 2 (MF)'!$AQ49,0)+Doplněk!AC49*Doplněk!$AO49</f>
        <v>0</v>
      </c>
      <c r="AD49" s="357">
        <f>IFERROR('Model výchozí (MV)'!AD49*('MV Index'!AH7/'MV Index'!$E7)*'Model výchozí (MV)'!$AQ49,0)+IFERROR('Model opční 1 (ME)'!AD49*('ME Index'!AH7/'ME Index'!$E7)*'Model opční 1 (ME)'!$AQ49,0)+IFERROR('Model opční 2 (MF)'!AD49*('MF Index'!AH7/'MF Index'!$E7)*'Model opční 2 (MF)'!$AQ49,0)+Doplněk!AD49*Doplněk!$AO49</f>
        <v>0</v>
      </c>
      <c r="AE49" s="357">
        <f>IFERROR('Model výchozí (MV)'!AE49*('MV Index'!AI7/'MV Index'!$E7)*'Model výchozí (MV)'!$AQ49,0)+IFERROR('Model opční 1 (ME)'!AE49*('ME Index'!AI7/'ME Index'!$E7)*'Model opční 1 (ME)'!$AQ49,0)+IFERROR('Model opční 2 (MF)'!AE49*('MF Index'!AI7/'MF Index'!$E7)*'Model opční 2 (MF)'!$AQ49,0)+Doplněk!AE49*Doplněk!$AO49</f>
        <v>0</v>
      </c>
      <c r="AF49" s="357">
        <f>IFERROR('Model výchozí (MV)'!AF49*('MV Index'!AJ7/'MV Index'!$E7)*'Model výchozí (MV)'!$AQ49,0)+IFERROR('Model opční 1 (ME)'!AF49*('ME Index'!AJ7/'ME Index'!$E7)*'Model opční 1 (ME)'!$AQ49,0)+IFERROR('Model opční 2 (MF)'!AF49*('MF Index'!AJ7/'MF Index'!$E7)*'Model opční 2 (MF)'!$AQ49,0)+Doplněk!AF49*Doplněk!$AO49</f>
        <v>0</v>
      </c>
      <c r="AG49" s="357">
        <f>IFERROR('Model výchozí (MV)'!AG49*('MV Index'!AK7/'MV Index'!$E7)*'Model výchozí (MV)'!$AQ49,0)+IFERROR('Model opční 1 (ME)'!AG49*('ME Index'!AK7/'ME Index'!$E7)*'Model opční 1 (ME)'!$AQ49,0)+IFERROR('Model opční 2 (MF)'!AG49*('MF Index'!AK7/'MF Index'!$E7)*'Model opční 2 (MF)'!$AQ49,0)+Doplněk!AG49*Doplněk!$AO49</f>
        <v>0</v>
      </c>
      <c r="AH49" s="357">
        <f>IFERROR('Model výchozí (MV)'!AH49*('MV Index'!AL7/'MV Index'!$E7)*'Model výchozí (MV)'!$AQ49,0)+IFERROR('Model opční 1 (ME)'!AH49*('ME Index'!AL7/'ME Index'!$E7)*'Model opční 1 (ME)'!$AQ49,0)+IFERROR('Model opční 2 (MF)'!AH49*('MF Index'!AL7/'MF Index'!$E7)*'Model opční 2 (MF)'!$AQ49,0)+Doplněk!AH49*Doplněk!$AO49</f>
        <v>0</v>
      </c>
      <c r="AI49" s="357">
        <f>IFERROR('Model výchozí (MV)'!AI49*('MV Index'!AM7/'MV Index'!$E7)*'Model výchozí (MV)'!$AQ49,0)+IFERROR('Model opční 1 (ME)'!AI49*('ME Index'!AM7/'ME Index'!$E7)*'Model opční 1 (ME)'!$AQ49,0)+IFERROR('Model opční 2 (MF)'!AI49*('MF Index'!AM7/'MF Index'!$E7)*'Model opční 2 (MF)'!$AQ49,0)+Doplněk!AI49*Doplněk!$AO49</f>
        <v>0</v>
      </c>
      <c r="AJ49" s="357">
        <f>IFERROR('Model výchozí (MV)'!AJ49*('MV Index'!AN7/'MV Index'!$E7)*'Model výchozí (MV)'!$AQ49,0)+IFERROR('Model opční 1 (ME)'!AJ49*('ME Index'!AN7/'ME Index'!$E7)*'Model opční 1 (ME)'!$AQ49,0)+IFERROR('Model opční 2 (MF)'!AJ49*('MF Index'!AN7/'MF Index'!$E7)*'Model opční 2 (MF)'!$AQ49,0)+Doplněk!AJ49*Doplněk!$AO49</f>
        <v>0</v>
      </c>
      <c r="AK49" s="357">
        <f>IFERROR('Model výchozí (MV)'!AK49*('MV Index'!AO7/'MV Index'!$E7)*'Model výchozí (MV)'!$AQ49,0)+IFERROR('Model opční 1 (ME)'!AK49*('ME Index'!AO7/'ME Index'!$E7)*'Model opční 1 (ME)'!$AQ49,0)+IFERROR('Model opční 2 (MF)'!AK49*('MF Index'!AO7/'MF Index'!$E7)*'Model opční 2 (MF)'!$AQ49,0)+Doplněk!AK49*Doplněk!$AO49</f>
        <v>0</v>
      </c>
      <c r="AL49" s="356">
        <f t="shared" si="24"/>
        <v>0</v>
      </c>
      <c r="AM49" s="579">
        <f t="shared" si="23"/>
        <v>0</v>
      </c>
    </row>
    <row r="50" spans="1:39" x14ac:dyDescent="0.3">
      <c r="A50" s="475">
        <f t="shared" si="22"/>
        <v>5</v>
      </c>
      <c r="B50" s="476" t="str">
        <f t="shared" si="22"/>
        <v>Odpisy dlouhodobého majetku</v>
      </c>
      <c r="C50" s="456">
        <f t="shared" si="22"/>
        <v>5.0999999999999996</v>
      </c>
      <c r="D50" s="478" t="str">
        <f t="shared" si="22"/>
        <v>Vozidla</v>
      </c>
      <c r="E50" s="357">
        <f>IFERROR('Model výchozí (MV)'!E50*('MV Index'!I8/'MV Index'!$E8)*'Model výchozí (MV)'!$AQ50,0)+IFERROR('Model opční 1 (ME)'!E50*('ME Index'!I8/'ME Index'!$E8)*'Model opční 1 (ME)'!$AQ50,0)+IFERROR('Model opční 2 (MF)'!E50*('MF Index'!I8/'MF Index'!$E8)*'Model opční 2 (MF)'!$AQ50,0)+Doplněk!E50*Doplněk!$AO50</f>
        <v>0</v>
      </c>
      <c r="F50" s="357">
        <f>IFERROR('Model výchozí (MV)'!F50*('MV Index'!J8/'MV Index'!$E8)*'Model výchozí (MV)'!$AQ50,0)+IFERROR('Model opční 1 (ME)'!F50*('ME Index'!J8/'ME Index'!$E8)*'Model opční 1 (ME)'!$AQ50,0)+IFERROR('Model opční 2 (MF)'!F50*('MF Index'!J8/'MF Index'!$E8)*'Model opční 2 (MF)'!$AQ50,0)+Doplněk!F50*Doplněk!$AO50</f>
        <v>0</v>
      </c>
      <c r="G50" s="357">
        <f>IFERROR('Model výchozí (MV)'!G50*('MV Index'!K8/'MV Index'!$E8)*'Model výchozí (MV)'!$AQ50,0)+IFERROR('Model opční 1 (ME)'!G50*('ME Index'!K8/'ME Index'!$E8)*'Model opční 1 (ME)'!$AQ50,0)+IFERROR('Model opční 2 (MF)'!G50*('MF Index'!K8/'MF Index'!$E8)*'Model opční 2 (MF)'!$AQ50,0)+Doplněk!G50*Doplněk!$AO50</f>
        <v>0</v>
      </c>
      <c r="H50" s="357">
        <f>IFERROR('Model výchozí (MV)'!H50*('MV Index'!L8/'MV Index'!$E8)*'Model výchozí (MV)'!$AQ50,0)+IFERROR('Model opční 1 (ME)'!H50*('ME Index'!L8/'ME Index'!$E8)*'Model opční 1 (ME)'!$AQ50,0)+IFERROR('Model opční 2 (MF)'!H50*('MF Index'!L8/'MF Index'!$E8)*'Model opční 2 (MF)'!$AQ50,0)+Doplněk!H50*Doplněk!$AO50</f>
        <v>0</v>
      </c>
      <c r="I50" s="357">
        <f>IFERROR('Model výchozí (MV)'!I50*('MV Index'!M8/'MV Index'!$E8)*'Model výchozí (MV)'!$AQ50,0)+IFERROR('Model opční 1 (ME)'!I50*('ME Index'!M8/'ME Index'!$E8)*'Model opční 1 (ME)'!$AQ50,0)+IFERROR('Model opční 2 (MF)'!I50*('MF Index'!M8/'MF Index'!$E8)*'Model opční 2 (MF)'!$AQ50,0)+Doplněk!I50*Doplněk!$AO50</f>
        <v>0</v>
      </c>
      <c r="J50" s="357">
        <f>IFERROR('Model výchozí (MV)'!J50*('MV Index'!N8/'MV Index'!$E8)*'Model výchozí (MV)'!$AQ50,0)+IFERROR('Model opční 1 (ME)'!J50*('ME Index'!N8/'ME Index'!$E8)*'Model opční 1 (ME)'!$AQ50,0)+IFERROR('Model opční 2 (MF)'!J50*('MF Index'!N8/'MF Index'!$E8)*'Model opční 2 (MF)'!$AQ50,0)+Doplněk!J50*Doplněk!$AO50</f>
        <v>0</v>
      </c>
      <c r="K50" s="357">
        <f>IFERROR('Model výchozí (MV)'!K50*('MV Index'!O8/'MV Index'!$E8)*'Model výchozí (MV)'!$AQ50,0)+IFERROR('Model opční 1 (ME)'!K50*('ME Index'!O8/'ME Index'!$E8)*'Model opční 1 (ME)'!$AQ50,0)+IFERROR('Model opční 2 (MF)'!K50*('MF Index'!O8/'MF Index'!$E8)*'Model opční 2 (MF)'!$AQ50,0)+Doplněk!K50*Doplněk!$AO50</f>
        <v>0</v>
      </c>
      <c r="L50" s="357">
        <f>IFERROR('Model výchozí (MV)'!L50*('MV Index'!P8/'MV Index'!$E8)*'Model výchozí (MV)'!$AQ50,0)+IFERROR('Model opční 1 (ME)'!L50*('ME Index'!P8/'ME Index'!$E8)*'Model opční 1 (ME)'!$AQ50,0)+IFERROR('Model opční 2 (MF)'!L50*('MF Index'!P8/'MF Index'!$E8)*'Model opční 2 (MF)'!$AQ50,0)+Doplněk!L50*Doplněk!$AO50</f>
        <v>0</v>
      </c>
      <c r="M50" s="357">
        <f>IFERROR('Model výchozí (MV)'!M50*('MV Index'!Q8/'MV Index'!$E8)*'Model výchozí (MV)'!$AQ50,0)+IFERROR('Model opční 1 (ME)'!M50*('ME Index'!Q8/'ME Index'!$E8)*'Model opční 1 (ME)'!$AQ50,0)+IFERROR('Model opční 2 (MF)'!M50*('MF Index'!Q8/'MF Index'!$E8)*'Model opční 2 (MF)'!$AQ50,0)+Doplněk!M50*Doplněk!$AO50</f>
        <v>0</v>
      </c>
      <c r="N50" s="357">
        <f>IFERROR('Model výchozí (MV)'!N50*('MV Index'!R8/'MV Index'!$E8)*'Model výchozí (MV)'!$AQ50,0)+IFERROR('Model opční 1 (ME)'!N50*('ME Index'!R8/'ME Index'!$E8)*'Model opční 1 (ME)'!$AQ50,0)+IFERROR('Model opční 2 (MF)'!N50*('MF Index'!R8/'MF Index'!$E8)*'Model opční 2 (MF)'!$AQ50,0)+Doplněk!N50*Doplněk!$AO50</f>
        <v>0</v>
      </c>
      <c r="O50" s="357">
        <f>IFERROR('Model výchozí (MV)'!O50*('MV Index'!S8/'MV Index'!$E8)*'Model výchozí (MV)'!$AQ50,0)+IFERROR('Model opční 1 (ME)'!O50*('ME Index'!S8/'ME Index'!$E8)*'Model opční 1 (ME)'!$AQ50,0)+IFERROR('Model opční 2 (MF)'!O50*('MF Index'!S8/'MF Index'!$E8)*'Model opční 2 (MF)'!$AQ50,0)+Doplněk!O50*Doplněk!$AO50</f>
        <v>0</v>
      </c>
      <c r="P50" s="357">
        <f>IFERROR('Model výchozí (MV)'!P50*('MV Index'!T8/'MV Index'!$E8)*'Model výchozí (MV)'!$AQ50,0)+IFERROR('Model opční 1 (ME)'!P50*('ME Index'!T8/'ME Index'!$E8)*'Model opční 1 (ME)'!$AQ50,0)+IFERROR('Model opční 2 (MF)'!P50*('MF Index'!T8/'MF Index'!$E8)*'Model opční 2 (MF)'!$AQ50,0)+Doplněk!P50*Doplněk!$AO50</f>
        <v>0</v>
      </c>
      <c r="Q50" s="357">
        <f>IFERROR('Model výchozí (MV)'!Q50*('MV Index'!U8/'MV Index'!$E8)*'Model výchozí (MV)'!$AQ50,0)+IFERROR('Model opční 1 (ME)'!Q50*('ME Index'!U8/'ME Index'!$E8)*'Model opční 1 (ME)'!$AQ50,0)+IFERROR('Model opční 2 (MF)'!Q50*('MF Index'!U8/'MF Index'!$E8)*'Model opční 2 (MF)'!$AQ50,0)+Doplněk!Q50*Doplněk!$AO50</f>
        <v>0</v>
      </c>
      <c r="R50" s="357">
        <f>IFERROR('Model výchozí (MV)'!R50*('MV Index'!V8/'MV Index'!$E8)*'Model výchozí (MV)'!$AQ50,0)+IFERROR('Model opční 1 (ME)'!R50*('ME Index'!V8/'ME Index'!$E8)*'Model opční 1 (ME)'!$AQ50,0)+IFERROR('Model opční 2 (MF)'!R50*('MF Index'!V8/'MF Index'!$E8)*'Model opční 2 (MF)'!$AQ50,0)+Doplněk!R50*Doplněk!$AO50</f>
        <v>0</v>
      </c>
      <c r="S50" s="357">
        <f>IFERROR('Model výchozí (MV)'!S50*('MV Index'!W8/'MV Index'!$E8)*'Model výchozí (MV)'!$AQ50,0)+IFERROR('Model opční 1 (ME)'!S50*('ME Index'!W8/'ME Index'!$E8)*'Model opční 1 (ME)'!$AQ50,0)+IFERROR('Model opční 2 (MF)'!S50*('MF Index'!W8/'MF Index'!$E8)*'Model opční 2 (MF)'!$AQ50,0)+Doplněk!S50*Doplněk!$AO50</f>
        <v>0</v>
      </c>
      <c r="T50" s="357">
        <f>IFERROR('Model výchozí (MV)'!T50*('MV Index'!X8/'MV Index'!$E8)*'Model výchozí (MV)'!$AQ50,0)+IFERROR('Model opční 1 (ME)'!T50*('ME Index'!X8/'ME Index'!$E8)*'Model opční 1 (ME)'!$AQ50,0)+IFERROR('Model opční 2 (MF)'!T50*('MF Index'!X8/'MF Index'!$E8)*'Model opční 2 (MF)'!$AQ50,0)+Doplněk!T50*Doplněk!$AO50</f>
        <v>0</v>
      </c>
      <c r="U50" s="357">
        <f>IFERROR('Model výchozí (MV)'!U50*('MV Index'!Y8/'MV Index'!$E8)*'Model výchozí (MV)'!$AQ50,0)+IFERROR('Model opční 1 (ME)'!U50*('ME Index'!Y8/'ME Index'!$E8)*'Model opční 1 (ME)'!$AQ50,0)+IFERROR('Model opční 2 (MF)'!U50*('MF Index'!Y8/'MF Index'!$E8)*'Model opční 2 (MF)'!$AQ50,0)+Doplněk!U50*Doplněk!$AO50</f>
        <v>0</v>
      </c>
      <c r="V50" s="357">
        <f>IFERROR('Model výchozí (MV)'!V50*('MV Index'!Z8/'MV Index'!$E8)*'Model výchozí (MV)'!$AQ50,0)+IFERROR('Model opční 1 (ME)'!V50*('ME Index'!Z8/'ME Index'!$E8)*'Model opční 1 (ME)'!$AQ50,0)+IFERROR('Model opční 2 (MF)'!V50*('MF Index'!Z8/'MF Index'!$E8)*'Model opční 2 (MF)'!$AQ50,0)+Doplněk!V50*Doplněk!$AO50</f>
        <v>0</v>
      </c>
      <c r="W50" s="357">
        <f>IFERROR('Model výchozí (MV)'!W50*('MV Index'!AA8/'MV Index'!$E8)*'Model výchozí (MV)'!$AQ50,0)+IFERROR('Model opční 1 (ME)'!W50*('ME Index'!AA8/'ME Index'!$E8)*'Model opční 1 (ME)'!$AQ50,0)+IFERROR('Model opční 2 (MF)'!W50*('MF Index'!AA8/'MF Index'!$E8)*'Model opční 2 (MF)'!$AQ50,0)+Doplněk!W50*Doplněk!$AO50</f>
        <v>0</v>
      </c>
      <c r="X50" s="357">
        <f>IFERROR('Model výchozí (MV)'!X50*('MV Index'!AB8/'MV Index'!$E8)*'Model výchozí (MV)'!$AQ50,0)+IFERROR('Model opční 1 (ME)'!X50*('ME Index'!AB8/'ME Index'!$E8)*'Model opční 1 (ME)'!$AQ50,0)+IFERROR('Model opční 2 (MF)'!X50*('MF Index'!AB8/'MF Index'!$E8)*'Model opční 2 (MF)'!$AQ50,0)+Doplněk!X50*Doplněk!$AO50</f>
        <v>0</v>
      </c>
      <c r="Y50" s="357">
        <f>IFERROR('Model výchozí (MV)'!Y50*('MV Index'!AC8/'MV Index'!$E8)*'Model výchozí (MV)'!$AQ50,0)+IFERROR('Model opční 1 (ME)'!Y50*('ME Index'!AC8/'ME Index'!$E8)*'Model opční 1 (ME)'!$AQ50,0)+IFERROR('Model opční 2 (MF)'!Y50*('MF Index'!AC8/'MF Index'!$E8)*'Model opční 2 (MF)'!$AQ50,0)+Doplněk!Y50*Doplněk!$AO50</f>
        <v>0</v>
      </c>
      <c r="Z50" s="357">
        <f>IFERROR('Model výchozí (MV)'!Z50*('MV Index'!AD8/'MV Index'!$E8)*'Model výchozí (MV)'!$AQ50,0)+IFERROR('Model opční 1 (ME)'!Z50*('ME Index'!AD8/'ME Index'!$E8)*'Model opční 1 (ME)'!$AQ50,0)+IFERROR('Model opční 2 (MF)'!Z50*('MF Index'!AD8/'MF Index'!$E8)*'Model opční 2 (MF)'!$AQ50,0)+Doplněk!Z50*Doplněk!$AO50</f>
        <v>0</v>
      </c>
      <c r="AA50" s="357">
        <f>IFERROR('Model výchozí (MV)'!AA50*('MV Index'!AE8/'MV Index'!$E8)*'Model výchozí (MV)'!$AQ50,0)+IFERROR('Model opční 1 (ME)'!AA50*('ME Index'!AE8/'ME Index'!$E8)*'Model opční 1 (ME)'!$AQ50,0)+IFERROR('Model opční 2 (MF)'!AA50*('MF Index'!AE8/'MF Index'!$E8)*'Model opční 2 (MF)'!$AQ50,0)+Doplněk!AA50*Doplněk!$AO50</f>
        <v>0</v>
      </c>
      <c r="AB50" s="357">
        <f>IFERROR('Model výchozí (MV)'!AB50*('MV Index'!AF8/'MV Index'!$E8)*'Model výchozí (MV)'!$AQ50,0)+IFERROR('Model opční 1 (ME)'!AB50*('ME Index'!AF8/'ME Index'!$E8)*'Model opční 1 (ME)'!$AQ50,0)+IFERROR('Model opční 2 (MF)'!AB50*('MF Index'!AF8/'MF Index'!$E8)*'Model opční 2 (MF)'!$AQ50,0)+Doplněk!AB50*Doplněk!$AO50</f>
        <v>0</v>
      </c>
      <c r="AC50" s="357">
        <f>IFERROR('Model výchozí (MV)'!AC50*('MV Index'!AG8/'MV Index'!$E8)*'Model výchozí (MV)'!$AQ50,0)+IFERROR('Model opční 1 (ME)'!AC50*('ME Index'!AG8/'ME Index'!$E8)*'Model opční 1 (ME)'!$AQ50,0)+IFERROR('Model opční 2 (MF)'!AC50*('MF Index'!AG8/'MF Index'!$E8)*'Model opční 2 (MF)'!$AQ50,0)+Doplněk!AC50*Doplněk!$AO50</f>
        <v>0</v>
      </c>
      <c r="AD50" s="357">
        <f>IFERROR('Model výchozí (MV)'!AD50*('MV Index'!AH8/'MV Index'!$E8)*'Model výchozí (MV)'!$AQ50,0)+IFERROR('Model opční 1 (ME)'!AD50*('ME Index'!AH8/'ME Index'!$E8)*'Model opční 1 (ME)'!$AQ50,0)+IFERROR('Model opční 2 (MF)'!AD50*('MF Index'!AH8/'MF Index'!$E8)*'Model opční 2 (MF)'!$AQ50,0)+Doplněk!AD50*Doplněk!$AO50</f>
        <v>0</v>
      </c>
      <c r="AE50" s="357">
        <f>IFERROR('Model výchozí (MV)'!AE50*('MV Index'!AI8/'MV Index'!$E8)*'Model výchozí (MV)'!$AQ50,0)+IFERROR('Model opční 1 (ME)'!AE50*('ME Index'!AI8/'ME Index'!$E8)*'Model opční 1 (ME)'!$AQ50,0)+IFERROR('Model opční 2 (MF)'!AE50*('MF Index'!AI8/'MF Index'!$E8)*'Model opční 2 (MF)'!$AQ50,0)+Doplněk!AE50*Doplněk!$AO50</f>
        <v>0</v>
      </c>
      <c r="AF50" s="357">
        <f>IFERROR('Model výchozí (MV)'!AF50*('MV Index'!AJ8/'MV Index'!$E8)*'Model výchozí (MV)'!$AQ50,0)+IFERROR('Model opční 1 (ME)'!AF50*('ME Index'!AJ8/'ME Index'!$E8)*'Model opční 1 (ME)'!$AQ50,0)+IFERROR('Model opční 2 (MF)'!AF50*('MF Index'!AJ8/'MF Index'!$E8)*'Model opční 2 (MF)'!$AQ50,0)+Doplněk!AF50*Doplněk!$AO50</f>
        <v>0</v>
      </c>
      <c r="AG50" s="357">
        <f>IFERROR('Model výchozí (MV)'!AG50*('MV Index'!AK8/'MV Index'!$E8)*'Model výchozí (MV)'!$AQ50,0)+IFERROR('Model opční 1 (ME)'!AG50*('ME Index'!AK8/'ME Index'!$E8)*'Model opční 1 (ME)'!$AQ50,0)+IFERROR('Model opční 2 (MF)'!AG50*('MF Index'!AK8/'MF Index'!$E8)*'Model opční 2 (MF)'!$AQ50,0)+Doplněk!AG50*Doplněk!$AO50</f>
        <v>0</v>
      </c>
      <c r="AH50" s="357">
        <f>IFERROR('Model výchozí (MV)'!AH50*('MV Index'!AL8/'MV Index'!$E8)*'Model výchozí (MV)'!$AQ50,0)+IFERROR('Model opční 1 (ME)'!AH50*('ME Index'!AL8/'ME Index'!$E8)*'Model opční 1 (ME)'!$AQ50,0)+IFERROR('Model opční 2 (MF)'!AH50*('MF Index'!AL8/'MF Index'!$E8)*'Model opční 2 (MF)'!$AQ50,0)+Doplněk!AH50*Doplněk!$AO50</f>
        <v>0</v>
      </c>
      <c r="AI50" s="357">
        <f>IFERROR('Model výchozí (MV)'!AI50*('MV Index'!AM8/'MV Index'!$E8)*'Model výchozí (MV)'!$AQ50,0)+IFERROR('Model opční 1 (ME)'!AI50*('ME Index'!AM8/'ME Index'!$E8)*'Model opční 1 (ME)'!$AQ50,0)+IFERROR('Model opční 2 (MF)'!AI50*('MF Index'!AM8/'MF Index'!$E8)*'Model opční 2 (MF)'!$AQ50,0)+Doplněk!AI50*Doplněk!$AO50</f>
        <v>0</v>
      </c>
      <c r="AJ50" s="357">
        <f>IFERROR('Model výchozí (MV)'!AJ50*('MV Index'!AN8/'MV Index'!$E8)*'Model výchozí (MV)'!$AQ50,0)+IFERROR('Model opční 1 (ME)'!AJ50*('ME Index'!AN8/'ME Index'!$E8)*'Model opční 1 (ME)'!$AQ50,0)+IFERROR('Model opční 2 (MF)'!AJ50*('MF Index'!AN8/'MF Index'!$E8)*'Model opční 2 (MF)'!$AQ50,0)+Doplněk!AJ50*Doplněk!$AO50</f>
        <v>0</v>
      </c>
      <c r="AK50" s="357">
        <f>IFERROR('Model výchozí (MV)'!AK50*('MV Index'!AO8/'MV Index'!$E8)*'Model výchozí (MV)'!$AQ50,0)+IFERROR('Model opční 1 (ME)'!AK50*('ME Index'!AO8/'ME Index'!$E8)*'Model opční 1 (ME)'!$AQ50,0)+IFERROR('Model opční 2 (MF)'!AK50*('MF Index'!AO8/'MF Index'!$E8)*'Model opční 2 (MF)'!$AQ50,0)+Doplněk!AK50*Doplněk!$AO50</f>
        <v>0</v>
      </c>
      <c r="AL50" s="356">
        <f t="shared" si="24"/>
        <v>0</v>
      </c>
      <c r="AM50" s="579">
        <f t="shared" si="23"/>
        <v>0</v>
      </c>
    </row>
    <row r="51" spans="1:39" x14ac:dyDescent="0.3">
      <c r="A51" s="475" t="str">
        <f t="shared" si="22"/>
        <v/>
      </c>
      <c r="B51" s="476" t="str">
        <f t="shared" si="22"/>
        <v/>
      </c>
      <c r="C51" s="456">
        <f t="shared" si="22"/>
        <v>5.2</v>
      </c>
      <c r="D51" s="478" t="str">
        <f t="shared" si="22"/>
        <v>Ostatní</v>
      </c>
      <c r="E51" s="357">
        <f>IFERROR('Model výchozí (MV)'!E51*('MV Index'!I9/'MV Index'!$E9)*'Model výchozí (MV)'!$AQ51,0)+IFERROR('Model opční 1 (ME)'!E51*('ME Index'!I9/'ME Index'!$E9)*'Model opční 1 (ME)'!$AQ51,0)+IFERROR('Model opční 2 (MF)'!E51*('MF Index'!I9/'MF Index'!$E9)*'Model opční 2 (MF)'!$AQ51,0)+Doplněk!E51*Doplněk!$AO51</f>
        <v>0</v>
      </c>
      <c r="F51" s="357">
        <f>IFERROR('Model výchozí (MV)'!F51*('MV Index'!J9/'MV Index'!$E9)*'Model výchozí (MV)'!$AQ51,0)+IFERROR('Model opční 1 (ME)'!F51*('ME Index'!J9/'ME Index'!$E9)*'Model opční 1 (ME)'!$AQ51,0)+IFERROR('Model opční 2 (MF)'!F51*('MF Index'!J9/'MF Index'!$E9)*'Model opční 2 (MF)'!$AQ51,0)+Doplněk!F51*Doplněk!$AO51</f>
        <v>0</v>
      </c>
      <c r="G51" s="357">
        <f>IFERROR('Model výchozí (MV)'!G51*('MV Index'!K9/'MV Index'!$E9)*'Model výchozí (MV)'!$AQ51,0)+IFERROR('Model opční 1 (ME)'!G51*('ME Index'!K9/'ME Index'!$E9)*'Model opční 1 (ME)'!$AQ51,0)+IFERROR('Model opční 2 (MF)'!G51*('MF Index'!K9/'MF Index'!$E9)*'Model opční 2 (MF)'!$AQ51,0)+Doplněk!G51*Doplněk!$AO51</f>
        <v>0</v>
      </c>
      <c r="H51" s="357">
        <f>IFERROR('Model výchozí (MV)'!H51*('MV Index'!L9/'MV Index'!$E9)*'Model výchozí (MV)'!$AQ51,0)+IFERROR('Model opční 1 (ME)'!H51*('ME Index'!L9/'ME Index'!$E9)*'Model opční 1 (ME)'!$AQ51,0)+IFERROR('Model opční 2 (MF)'!H51*('MF Index'!L9/'MF Index'!$E9)*'Model opční 2 (MF)'!$AQ51,0)+Doplněk!H51*Doplněk!$AO51</f>
        <v>0</v>
      </c>
      <c r="I51" s="357">
        <f>IFERROR('Model výchozí (MV)'!I51*('MV Index'!M9/'MV Index'!$E9)*'Model výchozí (MV)'!$AQ51,0)+IFERROR('Model opční 1 (ME)'!I51*('ME Index'!M9/'ME Index'!$E9)*'Model opční 1 (ME)'!$AQ51,0)+IFERROR('Model opční 2 (MF)'!I51*('MF Index'!M9/'MF Index'!$E9)*'Model opční 2 (MF)'!$AQ51,0)+Doplněk!I51*Doplněk!$AO51</f>
        <v>0</v>
      </c>
      <c r="J51" s="357">
        <f>IFERROR('Model výchozí (MV)'!J51*('MV Index'!N9/'MV Index'!$E9)*'Model výchozí (MV)'!$AQ51,0)+IFERROR('Model opční 1 (ME)'!J51*('ME Index'!N9/'ME Index'!$E9)*'Model opční 1 (ME)'!$AQ51,0)+IFERROR('Model opční 2 (MF)'!J51*('MF Index'!N9/'MF Index'!$E9)*'Model opční 2 (MF)'!$AQ51,0)+Doplněk!J51*Doplněk!$AO51</f>
        <v>0</v>
      </c>
      <c r="K51" s="357">
        <f>IFERROR('Model výchozí (MV)'!K51*('MV Index'!O9/'MV Index'!$E9)*'Model výchozí (MV)'!$AQ51,0)+IFERROR('Model opční 1 (ME)'!K51*('ME Index'!O9/'ME Index'!$E9)*'Model opční 1 (ME)'!$AQ51,0)+IFERROR('Model opční 2 (MF)'!K51*('MF Index'!O9/'MF Index'!$E9)*'Model opční 2 (MF)'!$AQ51,0)+Doplněk!K51*Doplněk!$AO51</f>
        <v>0</v>
      </c>
      <c r="L51" s="357">
        <f>IFERROR('Model výchozí (MV)'!L51*('MV Index'!P9/'MV Index'!$E9)*'Model výchozí (MV)'!$AQ51,0)+IFERROR('Model opční 1 (ME)'!L51*('ME Index'!P9/'ME Index'!$E9)*'Model opční 1 (ME)'!$AQ51,0)+IFERROR('Model opční 2 (MF)'!L51*('MF Index'!P9/'MF Index'!$E9)*'Model opční 2 (MF)'!$AQ51,0)+Doplněk!L51*Doplněk!$AO51</f>
        <v>0</v>
      </c>
      <c r="M51" s="357">
        <f>IFERROR('Model výchozí (MV)'!M51*('MV Index'!Q9/'MV Index'!$E9)*'Model výchozí (MV)'!$AQ51,0)+IFERROR('Model opční 1 (ME)'!M51*('ME Index'!Q9/'ME Index'!$E9)*'Model opční 1 (ME)'!$AQ51,0)+IFERROR('Model opční 2 (MF)'!M51*('MF Index'!Q9/'MF Index'!$E9)*'Model opční 2 (MF)'!$AQ51,0)+Doplněk!M51*Doplněk!$AO51</f>
        <v>0</v>
      </c>
      <c r="N51" s="357">
        <f>IFERROR('Model výchozí (MV)'!N51*('MV Index'!R9/'MV Index'!$E9)*'Model výchozí (MV)'!$AQ51,0)+IFERROR('Model opční 1 (ME)'!N51*('ME Index'!R9/'ME Index'!$E9)*'Model opční 1 (ME)'!$AQ51,0)+IFERROR('Model opční 2 (MF)'!N51*('MF Index'!R9/'MF Index'!$E9)*'Model opční 2 (MF)'!$AQ51,0)+Doplněk!N51*Doplněk!$AO51</f>
        <v>0</v>
      </c>
      <c r="O51" s="357">
        <f>IFERROR('Model výchozí (MV)'!O51*('MV Index'!S9/'MV Index'!$E9)*'Model výchozí (MV)'!$AQ51,0)+IFERROR('Model opční 1 (ME)'!O51*('ME Index'!S9/'ME Index'!$E9)*'Model opční 1 (ME)'!$AQ51,0)+IFERROR('Model opční 2 (MF)'!O51*('MF Index'!S9/'MF Index'!$E9)*'Model opční 2 (MF)'!$AQ51,0)+Doplněk!O51*Doplněk!$AO51</f>
        <v>0</v>
      </c>
      <c r="P51" s="357">
        <f>IFERROR('Model výchozí (MV)'!P51*('MV Index'!T9/'MV Index'!$E9)*'Model výchozí (MV)'!$AQ51,0)+IFERROR('Model opční 1 (ME)'!P51*('ME Index'!T9/'ME Index'!$E9)*'Model opční 1 (ME)'!$AQ51,0)+IFERROR('Model opční 2 (MF)'!P51*('MF Index'!T9/'MF Index'!$E9)*'Model opční 2 (MF)'!$AQ51,0)+Doplněk!P51*Doplněk!$AO51</f>
        <v>0</v>
      </c>
      <c r="Q51" s="357">
        <f>IFERROR('Model výchozí (MV)'!Q51*('MV Index'!U9/'MV Index'!$E9)*'Model výchozí (MV)'!$AQ51,0)+IFERROR('Model opční 1 (ME)'!Q51*('ME Index'!U9/'ME Index'!$E9)*'Model opční 1 (ME)'!$AQ51,0)+IFERROR('Model opční 2 (MF)'!Q51*('MF Index'!U9/'MF Index'!$E9)*'Model opční 2 (MF)'!$AQ51,0)+Doplněk!Q51*Doplněk!$AO51</f>
        <v>0</v>
      </c>
      <c r="R51" s="357">
        <f>IFERROR('Model výchozí (MV)'!R51*('MV Index'!V9/'MV Index'!$E9)*'Model výchozí (MV)'!$AQ51,0)+IFERROR('Model opční 1 (ME)'!R51*('ME Index'!V9/'ME Index'!$E9)*'Model opční 1 (ME)'!$AQ51,0)+IFERROR('Model opční 2 (MF)'!R51*('MF Index'!V9/'MF Index'!$E9)*'Model opční 2 (MF)'!$AQ51,0)+Doplněk!R51*Doplněk!$AO51</f>
        <v>0</v>
      </c>
      <c r="S51" s="357">
        <f>IFERROR('Model výchozí (MV)'!S51*('MV Index'!W9/'MV Index'!$E9)*'Model výchozí (MV)'!$AQ51,0)+IFERROR('Model opční 1 (ME)'!S51*('ME Index'!W9/'ME Index'!$E9)*'Model opční 1 (ME)'!$AQ51,0)+IFERROR('Model opční 2 (MF)'!S51*('MF Index'!W9/'MF Index'!$E9)*'Model opční 2 (MF)'!$AQ51,0)+Doplněk!S51*Doplněk!$AO51</f>
        <v>0</v>
      </c>
      <c r="T51" s="357">
        <f>IFERROR('Model výchozí (MV)'!T51*('MV Index'!X9/'MV Index'!$E9)*'Model výchozí (MV)'!$AQ51,0)+IFERROR('Model opční 1 (ME)'!T51*('ME Index'!X9/'ME Index'!$E9)*'Model opční 1 (ME)'!$AQ51,0)+IFERROR('Model opční 2 (MF)'!T51*('MF Index'!X9/'MF Index'!$E9)*'Model opční 2 (MF)'!$AQ51,0)+Doplněk!T51*Doplněk!$AO51</f>
        <v>0</v>
      </c>
      <c r="U51" s="357">
        <f>IFERROR('Model výchozí (MV)'!U51*('MV Index'!Y9/'MV Index'!$E9)*'Model výchozí (MV)'!$AQ51,0)+IFERROR('Model opční 1 (ME)'!U51*('ME Index'!Y9/'ME Index'!$E9)*'Model opční 1 (ME)'!$AQ51,0)+IFERROR('Model opční 2 (MF)'!U51*('MF Index'!Y9/'MF Index'!$E9)*'Model opční 2 (MF)'!$AQ51,0)+Doplněk!U51*Doplněk!$AO51</f>
        <v>0</v>
      </c>
      <c r="V51" s="357">
        <f>IFERROR('Model výchozí (MV)'!V51*('MV Index'!Z9/'MV Index'!$E9)*'Model výchozí (MV)'!$AQ51,0)+IFERROR('Model opční 1 (ME)'!V51*('ME Index'!Z9/'ME Index'!$E9)*'Model opční 1 (ME)'!$AQ51,0)+IFERROR('Model opční 2 (MF)'!V51*('MF Index'!Z9/'MF Index'!$E9)*'Model opční 2 (MF)'!$AQ51,0)+Doplněk!V51*Doplněk!$AO51</f>
        <v>0</v>
      </c>
      <c r="W51" s="357">
        <f>IFERROR('Model výchozí (MV)'!W51*('MV Index'!AA9/'MV Index'!$E9)*'Model výchozí (MV)'!$AQ51,0)+IFERROR('Model opční 1 (ME)'!W51*('ME Index'!AA9/'ME Index'!$E9)*'Model opční 1 (ME)'!$AQ51,0)+IFERROR('Model opční 2 (MF)'!W51*('MF Index'!AA9/'MF Index'!$E9)*'Model opční 2 (MF)'!$AQ51,0)+Doplněk!W51*Doplněk!$AO51</f>
        <v>0</v>
      </c>
      <c r="X51" s="357">
        <f>IFERROR('Model výchozí (MV)'!X51*('MV Index'!AB9/'MV Index'!$E9)*'Model výchozí (MV)'!$AQ51,0)+IFERROR('Model opční 1 (ME)'!X51*('ME Index'!AB9/'ME Index'!$E9)*'Model opční 1 (ME)'!$AQ51,0)+IFERROR('Model opční 2 (MF)'!X51*('MF Index'!AB9/'MF Index'!$E9)*'Model opční 2 (MF)'!$AQ51,0)+Doplněk!X51*Doplněk!$AO51</f>
        <v>0</v>
      </c>
      <c r="Y51" s="357">
        <f>IFERROR('Model výchozí (MV)'!Y51*('MV Index'!AC9/'MV Index'!$E9)*'Model výchozí (MV)'!$AQ51,0)+IFERROR('Model opční 1 (ME)'!Y51*('ME Index'!AC9/'ME Index'!$E9)*'Model opční 1 (ME)'!$AQ51,0)+IFERROR('Model opční 2 (MF)'!Y51*('MF Index'!AC9/'MF Index'!$E9)*'Model opční 2 (MF)'!$AQ51,0)+Doplněk!Y51*Doplněk!$AO51</f>
        <v>0</v>
      </c>
      <c r="Z51" s="357">
        <f>IFERROR('Model výchozí (MV)'!Z51*('MV Index'!AD9/'MV Index'!$E9)*'Model výchozí (MV)'!$AQ51,0)+IFERROR('Model opční 1 (ME)'!Z51*('ME Index'!AD9/'ME Index'!$E9)*'Model opční 1 (ME)'!$AQ51,0)+IFERROR('Model opční 2 (MF)'!Z51*('MF Index'!AD9/'MF Index'!$E9)*'Model opční 2 (MF)'!$AQ51,0)+Doplněk!Z51*Doplněk!$AO51</f>
        <v>0</v>
      </c>
      <c r="AA51" s="357">
        <f>IFERROR('Model výchozí (MV)'!AA51*('MV Index'!AE9/'MV Index'!$E9)*'Model výchozí (MV)'!$AQ51,0)+IFERROR('Model opční 1 (ME)'!AA51*('ME Index'!AE9/'ME Index'!$E9)*'Model opční 1 (ME)'!$AQ51,0)+IFERROR('Model opční 2 (MF)'!AA51*('MF Index'!AE9/'MF Index'!$E9)*'Model opční 2 (MF)'!$AQ51,0)+Doplněk!AA51*Doplněk!$AO51</f>
        <v>0</v>
      </c>
      <c r="AB51" s="357">
        <f>IFERROR('Model výchozí (MV)'!AB51*('MV Index'!AF9/'MV Index'!$E9)*'Model výchozí (MV)'!$AQ51,0)+IFERROR('Model opční 1 (ME)'!AB51*('ME Index'!AF9/'ME Index'!$E9)*'Model opční 1 (ME)'!$AQ51,0)+IFERROR('Model opční 2 (MF)'!AB51*('MF Index'!AF9/'MF Index'!$E9)*'Model opční 2 (MF)'!$AQ51,0)+Doplněk!AB51*Doplněk!$AO51</f>
        <v>0</v>
      </c>
      <c r="AC51" s="357">
        <f>IFERROR('Model výchozí (MV)'!AC51*('MV Index'!AG9/'MV Index'!$E9)*'Model výchozí (MV)'!$AQ51,0)+IFERROR('Model opční 1 (ME)'!AC51*('ME Index'!AG9/'ME Index'!$E9)*'Model opční 1 (ME)'!$AQ51,0)+IFERROR('Model opční 2 (MF)'!AC51*('MF Index'!AG9/'MF Index'!$E9)*'Model opční 2 (MF)'!$AQ51,0)+Doplněk!AC51*Doplněk!$AO51</f>
        <v>0</v>
      </c>
      <c r="AD51" s="357">
        <f>IFERROR('Model výchozí (MV)'!AD51*('MV Index'!AH9/'MV Index'!$E9)*'Model výchozí (MV)'!$AQ51,0)+IFERROR('Model opční 1 (ME)'!AD51*('ME Index'!AH9/'ME Index'!$E9)*'Model opční 1 (ME)'!$AQ51,0)+IFERROR('Model opční 2 (MF)'!AD51*('MF Index'!AH9/'MF Index'!$E9)*'Model opční 2 (MF)'!$AQ51,0)+Doplněk!AD51*Doplněk!$AO51</f>
        <v>0</v>
      </c>
      <c r="AE51" s="357">
        <f>IFERROR('Model výchozí (MV)'!AE51*('MV Index'!AI9/'MV Index'!$E9)*'Model výchozí (MV)'!$AQ51,0)+IFERROR('Model opční 1 (ME)'!AE51*('ME Index'!AI9/'ME Index'!$E9)*'Model opční 1 (ME)'!$AQ51,0)+IFERROR('Model opční 2 (MF)'!AE51*('MF Index'!AI9/'MF Index'!$E9)*'Model opční 2 (MF)'!$AQ51,0)+Doplněk!AE51*Doplněk!$AO51</f>
        <v>0</v>
      </c>
      <c r="AF51" s="357">
        <f>IFERROR('Model výchozí (MV)'!AF51*('MV Index'!AJ9/'MV Index'!$E9)*'Model výchozí (MV)'!$AQ51,0)+IFERROR('Model opční 1 (ME)'!AF51*('ME Index'!AJ9/'ME Index'!$E9)*'Model opční 1 (ME)'!$AQ51,0)+IFERROR('Model opční 2 (MF)'!AF51*('MF Index'!AJ9/'MF Index'!$E9)*'Model opční 2 (MF)'!$AQ51,0)+Doplněk!AF51*Doplněk!$AO51</f>
        <v>0</v>
      </c>
      <c r="AG51" s="357">
        <f>IFERROR('Model výchozí (MV)'!AG51*('MV Index'!AK9/'MV Index'!$E9)*'Model výchozí (MV)'!$AQ51,0)+IFERROR('Model opční 1 (ME)'!AG51*('ME Index'!AK9/'ME Index'!$E9)*'Model opční 1 (ME)'!$AQ51,0)+IFERROR('Model opční 2 (MF)'!AG51*('MF Index'!AK9/'MF Index'!$E9)*'Model opční 2 (MF)'!$AQ51,0)+Doplněk!AG51*Doplněk!$AO51</f>
        <v>0</v>
      </c>
      <c r="AH51" s="357">
        <f>IFERROR('Model výchozí (MV)'!AH51*('MV Index'!AL9/'MV Index'!$E9)*'Model výchozí (MV)'!$AQ51,0)+IFERROR('Model opční 1 (ME)'!AH51*('ME Index'!AL9/'ME Index'!$E9)*'Model opční 1 (ME)'!$AQ51,0)+IFERROR('Model opční 2 (MF)'!AH51*('MF Index'!AL9/'MF Index'!$E9)*'Model opční 2 (MF)'!$AQ51,0)+Doplněk!AH51*Doplněk!$AO51</f>
        <v>0</v>
      </c>
      <c r="AI51" s="357">
        <f>IFERROR('Model výchozí (MV)'!AI51*('MV Index'!AM9/'MV Index'!$E9)*'Model výchozí (MV)'!$AQ51,0)+IFERROR('Model opční 1 (ME)'!AI51*('ME Index'!AM9/'ME Index'!$E9)*'Model opční 1 (ME)'!$AQ51,0)+IFERROR('Model opční 2 (MF)'!AI51*('MF Index'!AM9/'MF Index'!$E9)*'Model opční 2 (MF)'!$AQ51,0)+Doplněk!AI51*Doplněk!$AO51</f>
        <v>0</v>
      </c>
      <c r="AJ51" s="357">
        <f>IFERROR('Model výchozí (MV)'!AJ51*('MV Index'!AN9/'MV Index'!$E9)*'Model výchozí (MV)'!$AQ51,0)+IFERROR('Model opční 1 (ME)'!AJ51*('ME Index'!AN9/'ME Index'!$E9)*'Model opční 1 (ME)'!$AQ51,0)+IFERROR('Model opční 2 (MF)'!AJ51*('MF Index'!AN9/'MF Index'!$E9)*'Model opční 2 (MF)'!$AQ51,0)+Doplněk!AJ51*Doplněk!$AO51</f>
        <v>0</v>
      </c>
      <c r="AK51" s="357">
        <f>IFERROR('Model výchozí (MV)'!AK51*('MV Index'!AO9/'MV Index'!$E9)*'Model výchozí (MV)'!$AQ51,0)+IFERROR('Model opční 1 (ME)'!AK51*('ME Index'!AO9/'ME Index'!$E9)*'Model opční 1 (ME)'!$AQ51,0)+IFERROR('Model opční 2 (MF)'!AK51*('MF Index'!AO9/'MF Index'!$E9)*'Model opční 2 (MF)'!$AQ51,0)+Doplněk!AK51*Doplněk!$AO51</f>
        <v>0</v>
      </c>
      <c r="AL51" s="356">
        <f t="shared" si="24"/>
        <v>0</v>
      </c>
      <c r="AM51" s="579">
        <f t="shared" si="23"/>
        <v>0</v>
      </c>
    </row>
    <row r="52" spans="1:39" x14ac:dyDescent="0.3">
      <c r="A52" s="475">
        <f t="shared" si="22"/>
        <v>6</v>
      </c>
      <c r="B52" s="476" t="str">
        <f t="shared" si="22"/>
        <v>Pronájem a leasing vozidel</v>
      </c>
      <c r="C52" s="456" t="str">
        <f t="shared" si="22"/>
        <v/>
      </c>
      <c r="D52" s="455" t="str">
        <f t="shared" si="22"/>
        <v/>
      </c>
      <c r="E52" s="357">
        <f>IFERROR('Model výchozí (MV)'!E52*('MV Index'!I10/'MV Index'!$E10)*'Model výchozí (MV)'!$AQ52,0)+IFERROR('Model opční 1 (ME)'!E52*('ME Index'!I10/'ME Index'!$E10)*'Model opční 1 (ME)'!$AQ52,0)+IFERROR('Model opční 2 (MF)'!E52*('MF Index'!I10/'MF Index'!$E10)*'Model opční 2 (MF)'!$AQ52,0)+Doplněk!E52*Doplněk!$AO52</f>
        <v>0</v>
      </c>
      <c r="F52" s="357">
        <f>IFERROR('Model výchozí (MV)'!F52*('MV Index'!J10/'MV Index'!$E10)*'Model výchozí (MV)'!$AQ52,0)+IFERROR('Model opční 1 (ME)'!F52*('ME Index'!J10/'ME Index'!$E10)*'Model opční 1 (ME)'!$AQ52,0)+IFERROR('Model opční 2 (MF)'!F52*('MF Index'!J10/'MF Index'!$E10)*'Model opční 2 (MF)'!$AQ52,0)+Doplněk!F52*Doplněk!$AO52</f>
        <v>0</v>
      </c>
      <c r="G52" s="357">
        <f>IFERROR('Model výchozí (MV)'!G52*('MV Index'!K10/'MV Index'!$E10)*'Model výchozí (MV)'!$AQ52,0)+IFERROR('Model opční 1 (ME)'!G52*('ME Index'!K10/'ME Index'!$E10)*'Model opční 1 (ME)'!$AQ52,0)+IFERROR('Model opční 2 (MF)'!G52*('MF Index'!K10/'MF Index'!$E10)*'Model opční 2 (MF)'!$AQ52,0)+Doplněk!G52*Doplněk!$AO52</f>
        <v>0</v>
      </c>
      <c r="H52" s="357">
        <f>IFERROR('Model výchozí (MV)'!H52*('MV Index'!L10/'MV Index'!$E10)*'Model výchozí (MV)'!$AQ52,0)+IFERROR('Model opční 1 (ME)'!H52*('ME Index'!L10/'ME Index'!$E10)*'Model opční 1 (ME)'!$AQ52,0)+IFERROR('Model opční 2 (MF)'!H52*('MF Index'!L10/'MF Index'!$E10)*'Model opční 2 (MF)'!$AQ52,0)+Doplněk!H52*Doplněk!$AO52</f>
        <v>0</v>
      </c>
      <c r="I52" s="357">
        <f>IFERROR('Model výchozí (MV)'!I52*('MV Index'!M10/'MV Index'!$E10)*'Model výchozí (MV)'!$AQ52,0)+IFERROR('Model opční 1 (ME)'!I52*('ME Index'!M10/'ME Index'!$E10)*'Model opční 1 (ME)'!$AQ52,0)+IFERROR('Model opční 2 (MF)'!I52*('MF Index'!M10/'MF Index'!$E10)*'Model opční 2 (MF)'!$AQ52,0)+Doplněk!I52*Doplněk!$AO52</f>
        <v>0</v>
      </c>
      <c r="J52" s="357">
        <f>IFERROR('Model výchozí (MV)'!J52*('MV Index'!N10/'MV Index'!$E10)*'Model výchozí (MV)'!$AQ52,0)+IFERROR('Model opční 1 (ME)'!J52*('ME Index'!N10/'ME Index'!$E10)*'Model opční 1 (ME)'!$AQ52,0)+IFERROR('Model opční 2 (MF)'!J52*('MF Index'!N10/'MF Index'!$E10)*'Model opční 2 (MF)'!$AQ52,0)+Doplněk!J52*Doplněk!$AO52</f>
        <v>0</v>
      </c>
      <c r="K52" s="357">
        <f>IFERROR('Model výchozí (MV)'!K52*('MV Index'!O10/'MV Index'!$E10)*'Model výchozí (MV)'!$AQ52,0)+IFERROR('Model opční 1 (ME)'!K52*('ME Index'!O10/'ME Index'!$E10)*'Model opční 1 (ME)'!$AQ52,0)+IFERROR('Model opční 2 (MF)'!K52*('MF Index'!O10/'MF Index'!$E10)*'Model opční 2 (MF)'!$AQ52,0)+Doplněk!K52*Doplněk!$AO52</f>
        <v>0</v>
      </c>
      <c r="L52" s="357">
        <f>IFERROR('Model výchozí (MV)'!L52*('MV Index'!P10/'MV Index'!$E10)*'Model výchozí (MV)'!$AQ52,0)+IFERROR('Model opční 1 (ME)'!L52*('ME Index'!P10/'ME Index'!$E10)*'Model opční 1 (ME)'!$AQ52,0)+IFERROR('Model opční 2 (MF)'!L52*('MF Index'!P10/'MF Index'!$E10)*'Model opční 2 (MF)'!$AQ52,0)+Doplněk!L52*Doplněk!$AO52</f>
        <v>0</v>
      </c>
      <c r="M52" s="357">
        <f>IFERROR('Model výchozí (MV)'!M52*('MV Index'!Q10/'MV Index'!$E10)*'Model výchozí (MV)'!$AQ52,0)+IFERROR('Model opční 1 (ME)'!M52*('ME Index'!Q10/'ME Index'!$E10)*'Model opční 1 (ME)'!$AQ52,0)+IFERROR('Model opční 2 (MF)'!M52*('MF Index'!Q10/'MF Index'!$E10)*'Model opční 2 (MF)'!$AQ52,0)+Doplněk!M52*Doplněk!$AO52</f>
        <v>0</v>
      </c>
      <c r="N52" s="357">
        <f>IFERROR('Model výchozí (MV)'!N52*('MV Index'!R10/'MV Index'!$E10)*'Model výchozí (MV)'!$AQ52,0)+IFERROR('Model opční 1 (ME)'!N52*('ME Index'!R10/'ME Index'!$E10)*'Model opční 1 (ME)'!$AQ52,0)+IFERROR('Model opční 2 (MF)'!N52*('MF Index'!R10/'MF Index'!$E10)*'Model opční 2 (MF)'!$AQ52,0)+Doplněk!N52*Doplněk!$AO52</f>
        <v>0</v>
      </c>
      <c r="O52" s="357">
        <f>IFERROR('Model výchozí (MV)'!O52*('MV Index'!S10/'MV Index'!$E10)*'Model výchozí (MV)'!$AQ52,0)+IFERROR('Model opční 1 (ME)'!O52*('ME Index'!S10/'ME Index'!$E10)*'Model opční 1 (ME)'!$AQ52,0)+IFERROR('Model opční 2 (MF)'!O52*('MF Index'!S10/'MF Index'!$E10)*'Model opční 2 (MF)'!$AQ52,0)+Doplněk!O52*Doplněk!$AO52</f>
        <v>0</v>
      </c>
      <c r="P52" s="357">
        <f>IFERROR('Model výchozí (MV)'!P52*('MV Index'!T10/'MV Index'!$E10)*'Model výchozí (MV)'!$AQ52,0)+IFERROR('Model opční 1 (ME)'!P52*('ME Index'!T10/'ME Index'!$E10)*'Model opční 1 (ME)'!$AQ52,0)+IFERROR('Model opční 2 (MF)'!P52*('MF Index'!T10/'MF Index'!$E10)*'Model opční 2 (MF)'!$AQ52,0)+Doplněk!P52*Doplněk!$AO52</f>
        <v>0</v>
      </c>
      <c r="Q52" s="357">
        <f>IFERROR('Model výchozí (MV)'!Q52*('MV Index'!U10/'MV Index'!$E10)*'Model výchozí (MV)'!$AQ52,0)+IFERROR('Model opční 1 (ME)'!Q52*('ME Index'!U10/'ME Index'!$E10)*'Model opční 1 (ME)'!$AQ52,0)+IFERROR('Model opční 2 (MF)'!Q52*('MF Index'!U10/'MF Index'!$E10)*'Model opční 2 (MF)'!$AQ52,0)+Doplněk!Q52*Doplněk!$AO52</f>
        <v>0</v>
      </c>
      <c r="R52" s="357">
        <f>IFERROR('Model výchozí (MV)'!R52*('MV Index'!V10/'MV Index'!$E10)*'Model výchozí (MV)'!$AQ52,0)+IFERROR('Model opční 1 (ME)'!R52*('ME Index'!V10/'ME Index'!$E10)*'Model opční 1 (ME)'!$AQ52,0)+IFERROR('Model opční 2 (MF)'!R52*('MF Index'!V10/'MF Index'!$E10)*'Model opční 2 (MF)'!$AQ52,0)+Doplněk!R52*Doplněk!$AO52</f>
        <v>0</v>
      </c>
      <c r="S52" s="357">
        <f>IFERROR('Model výchozí (MV)'!S52*('MV Index'!W10/'MV Index'!$E10)*'Model výchozí (MV)'!$AQ52,0)+IFERROR('Model opční 1 (ME)'!S52*('ME Index'!W10/'ME Index'!$E10)*'Model opční 1 (ME)'!$AQ52,0)+IFERROR('Model opční 2 (MF)'!S52*('MF Index'!W10/'MF Index'!$E10)*'Model opční 2 (MF)'!$AQ52,0)+Doplněk!S52*Doplněk!$AO52</f>
        <v>0</v>
      </c>
      <c r="T52" s="357">
        <f>IFERROR('Model výchozí (MV)'!T52*('MV Index'!X10/'MV Index'!$E10)*'Model výchozí (MV)'!$AQ52,0)+IFERROR('Model opční 1 (ME)'!T52*('ME Index'!X10/'ME Index'!$E10)*'Model opční 1 (ME)'!$AQ52,0)+IFERROR('Model opční 2 (MF)'!T52*('MF Index'!X10/'MF Index'!$E10)*'Model opční 2 (MF)'!$AQ52,0)+Doplněk!T52*Doplněk!$AO52</f>
        <v>0</v>
      </c>
      <c r="U52" s="357">
        <f>IFERROR('Model výchozí (MV)'!U52*('MV Index'!Y10/'MV Index'!$E10)*'Model výchozí (MV)'!$AQ52,0)+IFERROR('Model opční 1 (ME)'!U52*('ME Index'!Y10/'ME Index'!$E10)*'Model opční 1 (ME)'!$AQ52,0)+IFERROR('Model opční 2 (MF)'!U52*('MF Index'!Y10/'MF Index'!$E10)*'Model opční 2 (MF)'!$AQ52,0)+Doplněk!U52*Doplněk!$AO52</f>
        <v>0</v>
      </c>
      <c r="V52" s="357">
        <f>IFERROR('Model výchozí (MV)'!V52*('MV Index'!Z10/'MV Index'!$E10)*'Model výchozí (MV)'!$AQ52,0)+IFERROR('Model opční 1 (ME)'!V52*('ME Index'!Z10/'ME Index'!$E10)*'Model opční 1 (ME)'!$AQ52,0)+IFERROR('Model opční 2 (MF)'!V52*('MF Index'!Z10/'MF Index'!$E10)*'Model opční 2 (MF)'!$AQ52,0)+Doplněk!V52*Doplněk!$AO52</f>
        <v>0</v>
      </c>
      <c r="W52" s="357">
        <f>IFERROR('Model výchozí (MV)'!W52*('MV Index'!AA10/'MV Index'!$E10)*'Model výchozí (MV)'!$AQ52,0)+IFERROR('Model opční 1 (ME)'!W52*('ME Index'!AA10/'ME Index'!$E10)*'Model opční 1 (ME)'!$AQ52,0)+IFERROR('Model opční 2 (MF)'!W52*('MF Index'!AA10/'MF Index'!$E10)*'Model opční 2 (MF)'!$AQ52,0)+Doplněk!W52*Doplněk!$AO52</f>
        <v>0</v>
      </c>
      <c r="X52" s="357">
        <f>IFERROR('Model výchozí (MV)'!X52*('MV Index'!AB10/'MV Index'!$E10)*'Model výchozí (MV)'!$AQ52,0)+IFERROR('Model opční 1 (ME)'!X52*('ME Index'!AB10/'ME Index'!$E10)*'Model opční 1 (ME)'!$AQ52,0)+IFERROR('Model opční 2 (MF)'!X52*('MF Index'!AB10/'MF Index'!$E10)*'Model opční 2 (MF)'!$AQ52,0)+Doplněk!X52*Doplněk!$AO52</f>
        <v>0</v>
      </c>
      <c r="Y52" s="357">
        <f>IFERROR('Model výchozí (MV)'!Y52*('MV Index'!AC10/'MV Index'!$E10)*'Model výchozí (MV)'!$AQ52,0)+IFERROR('Model opční 1 (ME)'!Y52*('ME Index'!AC10/'ME Index'!$E10)*'Model opční 1 (ME)'!$AQ52,0)+IFERROR('Model opční 2 (MF)'!Y52*('MF Index'!AC10/'MF Index'!$E10)*'Model opční 2 (MF)'!$AQ52,0)+Doplněk!Y52*Doplněk!$AO52</f>
        <v>0</v>
      </c>
      <c r="Z52" s="357">
        <f>IFERROR('Model výchozí (MV)'!Z52*('MV Index'!AD10/'MV Index'!$E10)*'Model výchozí (MV)'!$AQ52,0)+IFERROR('Model opční 1 (ME)'!Z52*('ME Index'!AD10/'ME Index'!$E10)*'Model opční 1 (ME)'!$AQ52,0)+IFERROR('Model opční 2 (MF)'!Z52*('MF Index'!AD10/'MF Index'!$E10)*'Model opční 2 (MF)'!$AQ52,0)+Doplněk!Z52*Doplněk!$AO52</f>
        <v>0</v>
      </c>
      <c r="AA52" s="357">
        <f>IFERROR('Model výchozí (MV)'!AA52*('MV Index'!AE10/'MV Index'!$E10)*'Model výchozí (MV)'!$AQ52,0)+IFERROR('Model opční 1 (ME)'!AA52*('ME Index'!AE10/'ME Index'!$E10)*'Model opční 1 (ME)'!$AQ52,0)+IFERROR('Model opční 2 (MF)'!AA52*('MF Index'!AE10/'MF Index'!$E10)*'Model opční 2 (MF)'!$AQ52,0)+Doplněk!AA52*Doplněk!$AO52</f>
        <v>0</v>
      </c>
      <c r="AB52" s="357">
        <f>IFERROR('Model výchozí (MV)'!AB52*('MV Index'!AF10/'MV Index'!$E10)*'Model výchozí (MV)'!$AQ52,0)+IFERROR('Model opční 1 (ME)'!AB52*('ME Index'!AF10/'ME Index'!$E10)*'Model opční 1 (ME)'!$AQ52,0)+IFERROR('Model opční 2 (MF)'!AB52*('MF Index'!AF10/'MF Index'!$E10)*'Model opční 2 (MF)'!$AQ52,0)+Doplněk!AB52*Doplněk!$AO52</f>
        <v>0</v>
      </c>
      <c r="AC52" s="357">
        <f>IFERROR('Model výchozí (MV)'!AC52*('MV Index'!AG10/'MV Index'!$E10)*'Model výchozí (MV)'!$AQ52,0)+IFERROR('Model opční 1 (ME)'!AC52*('ME Index'!AG10/'ME Index'!$E10)*'Model opční 1 (ME)'!$AQ52,0)+IFERROR('Model opční 2 (MF)'!AC52*('MF Index'!AG10/'MF Index'!$E10)*'Model opční 2 (MF)'!$AQ52,0)+Doplněk!AC52*Doplněk!$AO52</f>
        <v>0</v>
      </c>
      <c r="AD52" s="357">
        <f>IFERROR('Model výchozí (MV)'!AD52*('MV Index'!AH10/'MV Index'!$E10)*'Model výchozí (MV)'!$AQ52,0)+IFERROR('Model opční 1 (ME)'!AD52*('ME Index'!AH10/'ME Index'!$E10)*'Model opční 1 (ME)'!$AQ52,0)+IFERROR('Model opční 2 (MF)'!AD52*('MF Index'!AH10/'MF Index'!$E10)*'Model opční 2 (MF)'!$AQ52,0)+Doplněk!AD52*Doplněk!$AO52</f>
        <v>0</v>
      </c>
      <c r="AE52" s="357">
        <f>IFERROR('Model výchozí (MV)'!AE52*('MV Index'!AI10/'MV Index'!$E10)*'Model výchozí (MV)'!$AQ52,0)+IFERROR('Model opční 1 (ME)'!AE52*('ME Index'!AI10/'ME Index'!$E10)*'Model opční 1 (ME)'!$AQ52,0)+IFERROR('Model opční 2 (MF)'!AE52*('MF Index'!AI10/'MF Index'!$E10)*'Model opční 2 (MF)'!$AQ52,0)+Doplněk!AE52*Doplněk!$AO52</f>
        <v>0</v>
      </c>
      <c r="AF52" s="357">
        <f>IFERROR('Model výchozí (MV)'!AF52*('MV Index'!AJ10/'MV Index'!$E10)*'Model výchozí (MV)'!$AQ52,0)+IFERROR('Model opční 1 (ME)'!AF52*('ME Index'!AJ10/'ME Index'!$E10)*'Model opční 1 (ME)'!$AQ52,0)+IFERROR('Model opční 2 (MF)'!AF52*('MF Index'!AJ10/'MF Index'!$E10)*'Model opční 2 (MF)'!$AQ52,0)+Doplněk!AF52*Doplněk!$AO52</f>
        <v>0</v>
      </c>
      <c r="AG52" s="357">
        <f>IFERROR('Model výchozí (MV)'!AG52*('MV Index'!AK10/'MV Index'!$E10)*'Model výchozí (MV)'!$AQ52,0)+IFERROR('Model opční 1 (ME)'!AG52*('ME Index'!AK10/'ME Index'!$E10)*'Model opční 1 (ME)'!$AQ52,0)+IFERROR('Model opční 2 (MF)'!AG52*('MF Index'!AK10/'MF Index'!$E10)*'Model opční 2 (MF)'!$AQ52,0)+Doplněk!AG52*Doplněk!$AO52</f>
        <v>0</v>
      </c>
      <c r="AH52" s="357">
        <f>IFERROR('Model výchozí (MV)'!AH52*('MV Index'!AL10/'MV Index'!$E10)*'Model výchozí (MV)'!$AQ52,0)+IFERROR('Model opční 1 (ME)'!AH52*('ME Index'!AL10/'ME Index'!$E10)*'Model opční 1 (ME)'!$AQ52,0)+IFERROR('Model opční 2 (MF)'!AH52*('MF Index'!AL10/'MF Index'!$E10)*'Model opční 2 (MF)'!$AQ52,0)+Doplněk!AH52*Doplněk!$AO52</f>
        <v>0</v>
      </c>
      <c r="AI52" s="357">
        <f>IFERROR('Model výchozí (MV)'!AI52*('MV Index'!AM10/'MV Index'!$E10)*'Model výchozí (MV)'!$AQ52,0)+IFERROR('Model opční 1 (ME)'!AI52*('ME Index'!AM10/'ME Index'!$E10)*'Model opční 1 (ME)'!$AQ52,0)+IFERROR('Model opční 2 (MF)'!AI52*('MF Index'!AM10/'MF Index'!$E10)*'Model opční 2 (MF)'!$AQ52,0)+Doplněk!AI52*Doplněk!$AO52</f>
        <v>0</v>
      </c>
      <c r="AJ52" s="357">
        <f>IFERROR('Model výchozí (MV)'!AJ52*('MV Index'!AN10/'MV Index'!$E10)*'Model výchozí (MV)'!$AQ52,0)+IFERROR('Model opční 1 (ME)'!AJ52*('ME Index'!AN10/'ME Index'!$E10)*'Model opční 1 (ME)'!$AQ52,0)+IFERROR('Model opční 2 (MF)'!AJ52*('MF Index'!AN10/'MF Index'!$E10)*'Model opční 2 (MF)'!$AQ52,0)+Doplněk!AJ52*Doplněk!$AO52</f>
        <v>0</v>
      </c>
      <c r="AK52" s="357">
        <f>IFERROR('Model výchozí (MV)'!AK52*('MV Index'!AO10/'MV Index'!$E10)*'Model výchozí (MV)'!$AQ52,0)+IFERROR('Model opční 1 (ME)'!AK52*('ME Index'!AO10/'ME Index'!$E10)*'Model opční 1 (ME)'!$AQ52,0)+IFERROR('Model opční 2 (MF)'!AK52*('MF Index'!AO10/'MF Index'!$E10)*'Model opční 2 (MF)'!$AQ52,0)+Doplněk!AK52*Doplněk!$AO52</f>
        <v>0</v>
      </c>
      <c r="AL52" s="356">
        <f t="shared" si="24"/>
        <v>0</v>
      </c>
      <c r="AM52" s="579">
        <f t="shared" si="23"/>
        <v>0</v>
      </c>
    </row>
    <row r="53" spans="1:39" x14ac:dyDescent="0.3">
      <c r="A53" s="475">
        <f t="shared" si="22"/>
        <v>7</v>
      </c>
      <c r="B53" s="476" t="str">
        <f t="shared" si="22"/>
        <v>Mzdové náklady</v>
      </c>
      <c r="C53" s="456">
        <f t="shared" si="22"/>
        <v>7.1</v>
      </c>
      <c r="D53" s="455" t="str">
        <f t="shared" si="22"/>
        <v>Vlaková četa</v>
      </c>
      <c r="E53" s="357">
        <f>IFERROR('Model výchozí (MV)'!E53*('MV Index'!I11/'MV Index'!$E11)*'Model výchozí (MV)'!$AQ53,0)+IFERROR('Model opční 1 (ME)'!E53*('ME Index'!I11/'ME Index'!$E11)*'Model opční 1 (ME)'!$AQ53,0)+IFERROR('Model opční 2 (MF)'!E53*('MF Index'!I11/'MF Index'!$E11)*'Model opční 2 (MF)'!$AQ53,0)+Doplněk!E53*Doplněk!$AO53</f>
        <v>0</v>
      </c>
      <c r="F53" s="357">
        <f>IFERROR('Model výchozí (MV)'!F53*('MV Index'!J11/'MV Index'!$E11)*'Model výchozí (MV)'!$AQ53,0)+IFERROR('Model opční 1 (ME)'!F53*('ME Index'!J11/'ME Index'!$E11)*'Model opční 1 (ME)'!$AQ53,0)+IFERROR('Model opční 2 (MF)'!F53*('MF Index'!J11/'MF Index'!$E11)*'Model opční 2 (MF)'!$AQ53,0)+Doplněk!F53*Doplněk!$AO53</f>
        <v>0</v>
      </c>
      <c r="G53" s="357">
        <f>IFERROR('Model výchozí (MV)'!G53*('MV Index'!K11/'MV Index'!$E11)*'Model výchozí (MV)'!$AQ53,0)+IFERROR('Model opční 1 (ME)'!G53*('ME Index'!K11/'ME Index'!$E11)*'Model opční 1 (ME)'!$AQ53,0)+IFERROR('Model opční 2 (MF)'!G53*('MF Index'!K11/'MF Index'!$E11)*'Model opční 2 (MF)'!$AQ53,0)+Doplněk!G53*Doplněk!$AO53</f>
        <v>0</v>
      </c>
      <c r="H53" s="357">
        <f>IFERROR('Model výchozí (MV)'!H53*('MV Index'!L11/'MV Index'!$E11)*'Model výchozí (MV)'!$AQ53,0)+IFERROR('Model opční 1 (ME)'!H53*('ME Index'!L11/'ME Index'!$E11)*'Model opční 1 (ME)'!$AQ53,0)+IFERROR('Model opční 2 (MF)'!H53*('MF Index'!L11/'MF Index'!$E11)*'Model opční 2 (MF)'!$AQ53,0)+Doplněk!H53*Doplněk!$AO53</f>
        <v>0</v>
      </c>
      <c r="I53" s="357">
        <f>IFERROR('Model výchozí (MV)'!I53*('MV Index'!M11/'MV Index'!$E11)*'Model výchozí (MV)'!$AQ53,0)+IFERROR('Model opční 1 (ME)'!I53*('ME Index'!M11/'ME Index'!$E11)*'Model opční 1 (ME)'!$AQ53,0)+IFERROR('Model opční 2 (MF)'!I53*('MF Index'!M11/'MF Index'!$E11)*'Model opční 2 (MF)'!$AQ53,0)+Doplněk!I53*Doplněk!$AO53</f>
        <v>0</v>
      </c>
      <c r="J53" s="357">
        <f>IFERROR('Model výchozí (MV)'!J53*('MV Index'!N11/'MV Index'!$E11)*'Model výchozí (MV)'!$AQ53,0)+IFERROR('Model opční 1 (ME)'!J53*('ME Index'!N11/'ME Index'!$E11)*'Model opční 1 (ME)'!$AQ53,0)+IFERROR('Model opční 2 (MF)'!J53*('MF Index'!N11/'MF Index'!$E11)*'Model opční 2 (MF)'!$AQ53,0)+Doplněk!J53*Doplněk!$AO53</f>
        <v>0</v>
      </c>
      <c r="K53" s="357">
        <f>IFERROR('Model výchozí (MV)'!K53*('MV Index'!O11/'MV Index'!$E11)*'Model výchozí (MV)'!$AQ53,0)+IFERROR('Model opční 1 (ME)'!K53*('ME Index'!O11/'ME Index'!$E11)*'Model opční 1 (ME)'!$AQ53,0)+IFERROR('Model opční 2 (MF)'!K53*('MF Index'!O11/'MF Index'!$E11)*'Model opční 2 (MF)'!$AQ53,0)+Doplněk!K53*Doplněk!$AO53</f>
        <v>0</v>
      </c>
      <c r="L53" s="357">
        <f>IFERROR('Model výchozí (MV)'!L53*('MV Index'!P11/'MV Index'!$E11)*'Model výchozí (MV)'!$AQ53,0)+IFERROR('Model opční 1 (ME)'!L53*('ME Index'!P11/'ME Index'!$E11)*'Model opční 1 (ME)'!$AQ53,0)+IFERROR('Model opční 2 (MF)'!L53*('MF Index'!P11/'MF Index'!$E11)*'Model opční 2 (MF)'!$AQ53,0)+Doplněk!L53*Doplněk!$AO53</f>
        <v>0</v>
      </c>
      <c r="M53" s="357">
        <f>IFERROR('Model výchozí (MV)'!M53*('MV Index'!Q11/'MV Index'!$E11)*'Model výchozí (MV)'!$AQ53,0)+IFERROR('Model opční 1 (ME)'!M53*('ME Index'!Q11/'ME Index'!$E11)*'Model opční 1 (ME)'!$AQ53,0)+IFERROR('Model opční 2 (MF)'!M53*('MF Index'!Q11/'MF Index'!$E11)*'Model opční 2 (MF)'!$AQ53,0)+Doplněk!M53*Doplněk!$AO53</f>
        <v>0</v>
      </c>
      <c r="N53" s="357">
        <f>IFERROR('Model výchozí (MV)'!N53*('MV Index'!R11/'MV Index'!$E11)*'Model výchozí (MV)'!$AQ53,0)+IFERROR('Model opční 1 (ME)'!N53*('ME Index'!R11/'ME Index'!$E11)*'Model opční 1 (ME)'!$AQ53,0)+IFERROR('Model opční 2 (MF)'!N53*('MF Index'!R11/'MF Index'!$E11)*'Model opční 2 (MF)'!$AQ53,0)+Doplněk!N53*Doplněk!$AO53</f>
        <v>0</v>
      </c>
      <c r="O53" s="357">
        <f>IFERROR('Model výchozí (MV)'!O53*('MV Index'!S11/'MV Index'!$E11)*'Model výchozí (MV)'!$AQ53,0)+IFERROR('Model opční 1 (ME)'!O53*('ME Index'!S11/'ME Index'!$E11)*'Model opční 1 (ME)'!$AQ53,0)+IFERROR('Model opční 2 (MF)'!O53*('MF Index'!S11/'MF Index'!$E11)*'Model opční 2 (MF)'!$AQ53,0)+Doplněk!O53*Doplněk!$AO53</f>
        <v>0</v>
      </c>
      <c r="P53" s="357">
        <f>IFERROR('Model výchozí (MV)'!P53*('MV Index'!T11/'MV Index'!$E11)*'Model výchozí (MV)'!$AQ53,0)+IFERROR('Model opční 1 (ME)'!P53*('ME Index'!T11/'ME Index'!$E11)*'Model opční 1 (ME)'!$AQ53,0)+IFERROR('Model opční 2 (MF)'!P53*('MF Index'!T11/'MF Index'!$E11)*'Model opční 2 (MF)'!$AQ53,0)+Doplněk!P53*Doplněk!$AO53</f>
        <v>0</v>
      </c>
      <c r="Q53" s="357">
        <f>IFERROR('Model výchozí (MV)'!Q53*('MV Index'!U11/'MV Index'!$E11)*'Model výchozí (MV)'!$AQ53,0)+IFERROR('Model opční 1 (ME)'!Q53*('ME Index'!U11/'ME Index'!$E11)*'Model opční 1 (ME)'!$AQ53,0)+IFERROR('Model opční 2 (MF)'!Q53*('MF Index'!U11/'MF Index'!$E11)*'Model opční 2 (MF)'!$AQ53,0)+Doplněk!Q53*Doplněk!$AO53</f>
        <v>0</v>
      </c>
      <c r="R53" s="357">
        <f>IFERROR('Model výchozí (MV)'!R53*('MV Index'!V11/'MV Index'!$E11)*'Model výchozí (MV)'!$AQ53,0)+IFERROR('Model opční 1 (ME)'!R53*('ME Index'!V11/'ME Index'!$E11)*'Model opční 1 (ME)'!$AQ53,0)+IFERROR('Model opční 2 (MF)'!R53*('MF Index'!V11/'MF Index'!$E11)*'Model opční 2 (MF)'!$AQ53,0)+Doplněk!R53*Doplněk!$AO53</f>
        <v>0</v>
      </c>
      <c r="S53" s="357">
        <f>IFERROR('Model výchozí (MV)'!S53*('MV Index'!W11/'MV Index'!$E11)*'Model výchozí (MV)'!$AQ53,0)+IFERROR('Model opční 1 (ME)'!S53*('ME Index'!W11/'ME Index'!$E11)*'Model opční 1 (ME)'!$AQ53,0)+IFERROR('Model opční 2 (MF)'!S53*('MF Index'!W11/'MF Index'!$E11)*'Model opční 2 (MF)'!$AQ53,0)+Doplněk!S53*Doplněk!$AO53</f>
        <v>0</v>
      </c>
      <c r="T53" s="357">
        <f>IFERROR('Model výchozí (MV)'!T53*('MV Index'!X11/'MV Index'!$E11)*'Model výchozí (MV)'!$AQ53,0)+IFERROR('Model opční 1 (ME)'!T53*('ME Index'!X11/'ME Index'!$E11)*'Model opční 1 (ME)'!$AQ53,0)+IFERROR('Model opční 2 (MF)'!T53*('MF Index'!X11/'MF Index'!$E11)*'Model opční 2 (MF)'!$AQ53,0)+Doplněk!T53*Doplněk!$AO53</f>
        <v>0</v>
      </c>
      <c r="U53" s="357">
        <f>IFERROR('Model výchozí (MV)'!U53*('MV Index'!Y11/'MV Index'!$E11)*'Model výchozí (MV)'!$AQ53,0)+IFERROR('Model opční 1 (ME)'!U53*('ME Index'!Y11/'ME Index'!$E11)*'Model opční 1 (ME)'!$AQ53,0)+IFERROR('Model opční 2 (MF)'!U53*('MF Index'!Y11/'MF Index'!$E11)*'Model opční 2 (MF)'!$AQ53,0)+Doplněk!U53*Doplněk!$AO53</f>
        <v>0</v>
      </c>
      <c r="V53" s="357">
        <f>IFERROR('Model výchozí (MV)'!V53*('MV Index'!Z11/'MV Index'!$E11)*'Model výchozí (MV)'!$AQ53,0)+IFERROR('Model opční 1 (ME)'!V53*('ME Index'!Z11/'ME Index'!$E11)*'Model opční 1 (ME)'!$AQ53,0)+IFERROR('Model opční 2 (MF)'!V53*('MF Index'!Z11/'MF Index'!$E11)*'Model opční 2 (MF)'!$AQ53,0)+Doplněk!V53*Doplněk!$AO53</f>
        <v>0</v>
      </c>
      <c r="W53" s="357">
        <f>IFERROR('Model výchozí (MV)'!W53*('MV Index'!AA11/'MV Index'!$E11)*'Model výchozí (MV)'!$AQ53,0)+IFERROR('Model opční 1 (ME)'!W53*('ME Index'!AA11/'ME Index'!$E11)*'Model opční 1 (ME)'!$AQ53,0)+IFERROR('Model opční 2 (MF)'!W53*('MF Index'!AA11/'MF Index'!$E11)*'Model opční 2 (MF)'!$AQ53,0)+Doplněk!W53*Doplněk!$AO53</f>
        <v>0</v>
      </c>
      <c r="X53" s="357">
        <f>IFERROR('Model výchozí (MV)'!X53*('MV Index'!AB11/'MV Index'!$E11)*'Model výchozí (MV)'!$AQ53,0)+IFERROR('Model opční 1 (ME)'!X53*('ME Index'!AB11/'ME Index'!$E11)*'Model opční 1 (ME)'!$AQ53,0)+IFERROR('Model opční 2 (MF)'!X53*('MF Index'!AB11/'MF Index'!$E11)*'Model opční 2 (MF)'!$AQ53,0)+Doplněk!X53*Doplněk!$AO53</f>
        <v>0</v>
      </c>
      <c r="Y53" s="357">
        <f>IFERROR('Model výchozí (MV)'!Y53*('MV Index'!AC11/'MV Index'!$E11)*'Model výchozí (MV)'!$AQ53,0)+IFERROR('Model opční 1 (ME)'!Y53*('ME Index'!AC11/'ME Index'!$E11)*'Model opční 1 (ME)'!$AQ53,0)+IFERROR('Model opční 2 (MF)'!Y53*('MF Index'!AC11/'MF Index'!$E11)*'Model opční 2 (MF)'!$AQ53,0)+Doplněk!Y53*Doplněk!$AO53</f>
        <v>0</v>
      </c>
      <c r="Z53" s="357">
        <f>IFERROR('Model výchozí (MV)'!Z53*('MV Index'!AD11/'MV Index'!$E11)*'Model výchozí (MV)'!$AQ53,0)+IFERROR('Model opční 1 (ME)'!Z53*('ME Index'!AD11/'ME Index'!$E11)*'Model opční 1 (ME)'!$AQ53,0)+IFERROR('Model opční 2 (MF)'!Z53*('MF Index'!AD11/'MF Index'!$E11)*'Model opční 2 (MF)'!$AQ53,0)+Doplněk!Z53*Doplněk!$AO53</f>
        <v>0</v>
      </c>
      <c r="AA53" s="357">
        <f>IFERROR('Model výchozí (MV)'!AA53*('MV Index'!AE11/'MV Index'!$E11)*'Model výchozí (MV)'!$AQ53,0)+IFERROR('Model opční 1 (ME)'!AA53*('ME Index'!AE11/'ME Index'!$E11)*'Model opční 1 (ME)'!$AQ53,0)+IFERROR('Model opční 2 (MF)'!AA53*('MF Index'!AE11/'MF Index'!$E11)*'Model opční 2 (MF)'!$AQ53,0)+Doplněk!AA53*Doplněk!$AO53</f>
        <v>0</v>
      </c>
      <c r="AB53" s="357">
        <f>IFERROR('Model výchozí (MV)'!AB53*('MV Index'!AF11/'MV Index'!$E11)*'Model výchozí (MV)'!$AQ53,0)+IFERROR('Model opční 1 (ME)'!AB53*('ME Index'!AF11/'ME Index'!$E11)*'Model opční 1 (ME)'!$AQ53,0)+IFERROR('Model opční 2 (MF)'!AB53*('MF Index'!AF11/'MF Index'!$E11)*'Model opční 2 (MF)'!$AQ53,0)+Doplněk!AB53*Doplněk!$AO53</f>
        <v>0</v>
      </c>
      <c r="AC53" s="357">
        <f>IFERROR('Model výchozí (MV)'!AC53*('MV Index'!AG11/'MV Index'!$E11)*'Model výchozí (MV)'!$AQ53,0)+IFERROR('Model opční 1 (ME)'!AC53*('ME Index'!AG11/'ME Index'!$E11)*'Model opční 1 (ME)'!$AQ53,0)+IFERROR('Model opční 2 (MF)'!AC53*('MF Index'!AG11/'MF Index'!$E11)*'Model opční 2 (MF)'!$AQ53,0)+Doplněk!AC53*Doplněk!$AO53</f>
        <v>0</v>
      </c>
      <c r="AD53" s="357">
        <f>IFERROR('Model výchozí (MV)'!AD53*('MV Index'!AH11/'MV Index'!$E11)*'Model výchozí (MV)'!$AQ53,0)+IFERROR('Model opční 1 (ME)'!AD53*('ME Index'!AH11/'ME Index'!$E11)*'Model opční 1 (ME)'!$AQ53,0)+IFERROR('Model opční 2 (MF)'!AD53*('MF Index'!AH11/'MF Index'!$E11)*'Model opční 2 (MF)'!$AQ53,0)+Doplněk!AD53*Doplněk!$AO53</f>
        <v>0</v>
      </c>
      <c r="AE53" s="357">
        <f>IFERROR('Model výchozí (MV)'!AE53*('MV Index'!AI11/'MV Index'!$E11)*'Model výchozí (MV)'!$AQ53,0)+IFERROR('Model opční 1 (ME)'!AE53*('ME Index'!AI11/'ME Index'!$E11)*'Model opční 1 (ME)'!$AQ53,0)+IFERROR('Model opční 2 (MF)'!AE53*('MF Index'!AI11/'MF Index'!$E11)*'Model opční 2 (MF)'!$AQ53,0)+Doplněk!AE53*Doplněk!$AO53</f>
        <v>0</v>
      </c>
      <c r="AF53" s="357">
        <f>IFERROR('Model výchozí (MV)'!AF53*('MV Index'!AJ11/'MV Index'!$E11)*'Model výchozí (MV)'!$AQ53,0)+IFERROR('Model opční 1 (ME)'!AF53*('ME Index'!AJ11/'ME Index'!$E11)*'Model opční 1 (ME)'!$AQ53,0)+IFERROR('Model opční 2 (MF)'!AF53*('MF Index'!AJ11/'MF Index'!$E11)*'Model opční 2 (MF)'!$AQ53,0)+Doplněk!AF53*Doplněk!$AO53</f>
        <v>0</v>
      </c>
      <c r="AG53" s="357">
        <f>IFERROR('Model výchozí (MV)'!AG53*('MV Index'!AK11/'MV Index'!$E11)*'Model výchozí (MV)'!$AQ53,0)+IFERROR('Model opční 1 (ME)'!AG53*('ME Index'!AK11/'ME Index'!$E11)*'Model opční 1 (ME)'!$AQ53,0)+IFERROR('Model opční 2 (MF)'!AG53*('MF Index'!AK11/'MF Index'!$E11)*'Model opční 2 (MF)'!$AQ53,0)+Doplněk!AG53*Doplněk!$AO53</f>
        <v>0</v>
      </c>
      <c r="AH53" s="357">
        <f>IFERROR('Model výchozí (MV)'!AH53*('MV Index'!AL11/'MV Index'!$E11)*'Model výchozí (MV)'!$AQ53,0)+IFERROR('Model opční 1 (ME)'!AH53*('ME Index'!AL11/'ME Index'!$E11)*'Model opční 1 (ME)'!$AQ53,0)+IFERROR('Model opční 2 (MF)'!AH53*('MF Index'!AL11/'MF Index'!$E11)*'Model opční 2 (MF)'!$AQ53,0)+Doplněk!AH53*Doplněk!$AO53</f>
        <v>0</v>
      </c>
      <c r="AI53" s="357">
        <f>IFERROR('Model výchozí (MV)'!AI53*('MV Index'!AM11/'MV Index'!$E11)*'Model výchozí (MV)'!$AQ53,0)+IFERROR('Model opční 1 (ME)'!AI53*('ME Index'!AM11/'ME Index'!$E11)*'Model opční 1 (ME)'!$AQ53,0)+IFERROR('Model opční 2 (MF)'!AI53*('MF Index'!AM11/'MF Index'!$E11)*'Model opční 2 (MF)'!$AQ53,0)+Doplněk!AI53*Doplněk!$AO53</f>
        <v>0</v>
      </c>
      <c r="AJ53" s="357">
        <f>IFERROR('Model výchozí (MV)'!AJ53*('MV Index'!AN11/'MV Index'!$E11)*'Model výchozí (MV)'!$AQ53,0)+IFERROR('Model opční 1 (ME)'!AJ53*('ME Index'!AN11/'ME Index'!$E11)*'Model opční 1 (ME)'!$AQ53,0)+IFERROR('Model opční 2 (MF)'!AJ53*('MF Index'!AN11/'MF Index'!$E11)*'Model opční 2 (MF)'!$AQ53,0)+Doplněk!AJ53*Doplněk!$AO53</f>
        <v>0</v>
      </c>
      <c r="AK53" s="357">
        <f>IFERROR('Model výchozí (MV)'!AK53*('MV Index'!AO11/'MV Index'!$E11)*'Model výchozí (MV)'!$AQ53,0)+IFERROR('Model opční 1 (ME)'!AK53*('ME Index'!AO11/'ME Index'!$E11)*'Model opční 1 (ME)'!$AQ53,0)+IFERROR('Model opční 2 (MF)'!AK53*('MF Index'!AO11/'MF Index'!$E11)*'Model opční 2 (MF)'!$AQ53,0)+Doplněk!AK53*Doplněk!$AO53</f>
        <v>0</v>
      </c>
      <c r="AL53" s="356">
        <f t="shared" si="24"/>
        <v>0</v>
      </c>
      <c r="AM53" s="579">
        <f t="shared" si="23"/>
        <v>0</v>
      </c>
    </row>
    <row r="54" spans="1:39" x14ac:dyDescent="0.3">
      <c r="A54" s="475" t="str">
        <f t="shared" si="22"/>
        <v/>
      </c>
      <c r="B54" s="476" t="str">
        <f t="shared" si="22"/>
        <v/>
      </c>
      <c r="C54" s="456" t="str">
        <f t="shared" si="22"/>
        <v>7.2</v>
      </c>
      <c r="D54" s="455" t="str">
        <f t="shared" si="22"/>
        <v>Strojvedoucí</v>
      </c>
      <c r="E54" s="357">
        <f>IFERROR('Model výchozí (MV)'!E54*('MV Index'!I12/'MV Index'!$E12)*'Model výchozí (MV)'!$AQ54,0)+IFERROR('Model opční 1 (ME)'!E54*('ME Index'!I12/'ME Index'!$E12)*'Model opční 1 (ME)'!$AQ54,0)+IFERROR('Model opční 2 (MF)'!E54*('MF Index'!I12/'MF Index'!$E12)*'Model opční 2 (MF)'!$AQ54,0)+Doplněk!E54*Doplněk!$AO54</f>
        <v>0</v>
      </c>
      <c r="F54" s="357">
        <f>IFERROR('Model výchozí (MV)'!F54*('MV Index'!J12/'MV Index'!$E12)*'Model výchozí (MV)'!$AQ54,0)+IFERROR('Model opční 1 (ME)'!F54*('ME Index'!J12/'ME Index'!$E12)*'Model opční 1 (ME)'!$AQ54,0)+IFERROR('Model opční 2 (MF)'!F54*('MF Index'!J12/'MF Index'!$E12)*'Model opční 2 (MF)'!$AQ54,0)+Doplněk!F54*Doplněk!$AO54</f>
        <v>0</v>
      </c>
      <c r="G54" s="357">
        <f>IFERROR('Model výchozí (MV)'!G54*('MV Index'!K12/'MV Index'!$E12)*'Model výchozí (MV)'!$AQ54,0)+IFERROR('Model opční 1 (ME)'!G54*('ME Index'!K12/'ME Index'!$E12)*'Model opční 1 (ME)'!$AQ54,0)+IFERROR('Model opční 2 (MF)'!G54*('MF Index'!K12/'MF Index'!$E12)*'Model opční 2 (MF)'!$AQ54,0)+Doplněk!G54*Doplněk!$AO54</f>
        <v>0</v>
      </c>
      <c r="H54" s="357">
        <f>IFERROR('Model výchozí (MV)'!H54*('MV Index'!L12/'MV Index'!$E12)*'Model výchozí (MV)'!$AQ54,0)+IFERROR('Model opční 1 (ME)'!H54*('ME Index'!L12/'ME Index'!$E12)*'Model opční 1 (ME)'!$AQ54,0)+IFERROR('Model opční 2 (MF)'!H54*('MF Index'!L12/'MF Index'!$E12)*'Model opční 2 (MF)'!$AQ54,0)+Doplněk!H54*Doplněk!$AO54</f>
        <v>0</v>
      </c>
      <c r="I54" s="357">
        <f>IFERROR('Model výchozí (MV)'!I54*('MV Index'!M12/'MV Index'!$E12)*'Model výchozí (MV)'!$AQ54,0)+IFERROR('Model opční 1 (ME)'!I54*('ME Index'!M12/'ME Index'!$E12)*'Model opční 1 (ME)'!$AQ54,0)+IFERROR('Model opční 2 (MF)'!I54*('MF Index'!M12/'MF Index'!$E12)*'Model opční 2 (MF)'!$AQ54,0)+Doplněk!I54*Doplněk!$AO54</f>
        <v>0</v>
      </c>
      <c r="J54" s="357">
        <f>IFERROR('Model výchozí (MV)'!J54*('MV Index'!N12/'MV Index'!$E12)*'Model výchozí (MV)'!$AQ54,0)+IFERROR('Model opční 1 (ME)'!J54*('ME Index'!N12/'ME Index'!$E12)*'Model opční 1 (ME)'!$AQ54,0)+IFERROR('Model opční 2 (MF)'!J54*('MF Index'!N12/'MF Index'!$E12)*'Model opční 2 (MF)'!$AQ54,0)+Doplněk!J54*Doplněk!$AO54</f>
        <v>0</v>
      </c>
      <c r="K54" s="357">
        <f>IFERROR('Model výchozí (MV)'!K54*('MV Index'!O12/'MV Index'!$E12)*'Model výchozí (MV)'!$AQ54,0)+IFERROR('Model opční 1 (ME)'!K54*('ME Index'!O12/'ME Index'!$E12)*'Model opční 1 (ME)'!$AQ54,0)+IFERROR('Model opční 2 (MF)'!K54*('MF Index'!O12/'MF Index'!$E12)*'Model opční 2 (MF)'!$AQ54,0)+Doplněk!K54*Doplněk!$AO54</f>
        <v>0</v>
      </c>
      <c r="L54" s="357">
        <f>IFERROR('Model výchozí (MV)'!L54*('MV Index'!P12/'MV Index'!$E12)*'Model výchozí (MV)'!$AQ54,0)+IFERROR('Model opční 1 (ME)'!L54*('ME Index'!P12/'ME Index'!$E12)*'Model opční 1 (ME)'!$AQ54,0)+IFERROR('Model opční 2 (MF)'!L54*('MF Index'!P12/'MF Index'!$E12)*'Model opční 2 (MF)'!$AQ54,0)+Doplněk!L54*Doplněk!$AO54</f>
        <v>0</v>
      </c>
      <c r="M54" s="357">
        <f>IFERROR('Model výchozí (MV)'!M54*('MV Index'!Q12/'MV Index'!$E12)*'Model výchozí (MV)'!$AQ54,0)+IFERROR('Model opční 1 (ME)'!M54*('ME Index'!Q12/'ME Index'!$E12)*'Model opční 1 (ME)'!$AQ54,0)+IFERROR('Model opční 2 (MF)'!M54*('MF Index'!Q12/'MF Index'!$E12)*'Model opční 2 (MF)'!$AQ54,0)+Doplněk!M54*Doplněk!$AO54</f>
        <v>0</v>
      </c>
      <c r="N54" s="357">
        <f>IFERROR('Model výchozí (MV)'!N54*('MV Index'!R12/'MV Index'!$E12)*'Model výchozí (MV)'!$AQ54,0)+IFERROR('Model opční 1 (ME)'!N54*('ME Index'!R12/'ME Index'!$E12)*'Model opční 1 (ME)'!$AQ54,0)+IFERROR('Model opční 2 (MF)'!N54*('MF Index'!R12/'MF Index'!$E12)*'Model opční 2 (MF)'!$AQ54,0)+Doplněk!N54*Doplněk!$AO54</f>
        <v>0</v>
      </c>
      <c r="O54" s="357">
        <f>IFERROR('Model výchozí (MV)'!O54*('MV Index'!S12/'MV Index'!$E12)*'Model výchozí (MV)'!$AQ54,0)+IFERROR('Model opční 1 (ME)'!O54*('ME Index'!S12/'ME Index'!$E12)*'Model opční 1 (ME)'!$AQ54,0)+IFERROR('Model opční 2 (MF)'!O54*('MF Index'!S12/'MF Index'!$E12)*'Model opční 2 (MF)'!$AQ54,0)+Doplněk!O54*Doplněk!$AO54</f>
        <v>0</v>
      </c>
      <c r="P54" s="357">
        <f>IFERROR('Model výchozí (MV)'!P54*('MV Index'!T12/'MV Index'!$E12)*'Model výchozí (MV)'!$AQ54,0)+IFERROR('Model opční 1 (ME)'!P54*('ME Index'!T12/'ME Index'!$E12)*'Model opční 1 (ME)'!$AQ54,0)+IFERROR('Model opční 2 (MF)'!P54*('MF Index'!T12/'MF Index'!$E12)*'Model opční 2 (MF)'!$AQ54,0)+Doplněk!P54*Doplněk!$AO54</f>
        <v>0</v>
      </c>
      <c r="Q54" s="357">
        <f>IFERROR('Model výchozí (MV)'!Q54*('MV Index'!U12/'MV Index'!$E12)*'Model výchozí (MV)'!$AQ54,0)+IFERROR('Model opční 1 (ME)'!Q54*('ME Index'!U12/'ME Index'!$E12)*'Model opční 1 (ME)'!$AQ54,0)+IFERROR('Model opční 2 (MF)'!Q54*('MF Index'!U12/'MF Index'!$E12)*'Model opční 2 (MF)'!$AQ54,0)+Doplněk!Q54*Doplněk!$AO54</f>
        <v>0</v>
      </c>
      <c r="R54" s="357">
        <f>IFERROR('Model výchozí (MV)'!R54*('MV Index'!V12/'MV Index'!$E12)*'Model výchozí (MV)'!$AQ54,0)+IFERROR('Model opční 1 (ME)'!R54*('ME Index'!V12/'ME Index'!$E12)*'Model opční 1 (ME)'!$AQ54,0)+IFERROR('Model opční 2 (MF)'!R54*('MF Index'!V12/'MF Index'!$E12)*'Model opční 2 (MF)'!$AQ54,0)+Doplněk!R54*Doplněk!$AO54</f>
        <v>0</v>
      </c>
      <c r="S54" s="357">
        <f>IFERROR('Model výchozí (MV)'!S54*('MV Index'!W12/'MV Index'!$E12)*'Model výchozí (MV)'!$AQ54,0)+IFERROR('Model opční 1 (ME)'!S54*('ME Index'!W12/'ME Index'!$E12)*'Model opční 1 (ME)'!$AQ54,0)+IFERROR('Model opční 2 (MF)'!S54*('MF Index'!W12/'MF Index'!$E12)*'Model opční 2 (MF)'!$AQ54,0)+Doplněk!S54*Doplněk!$AO54</f>
        <v>0</v>
      </c>
      <c r="T54" s="357">
        <f>IFERROR('Model výchozí (MV)'!T54*('MV Index'!X12/'MV Index'!$E12)*'Model výchozí (MV)'!$AQ54,0)+IFERROR('Model opční 1 (ME)'!T54*('ME Index'!X12/'ME Index'!$E12)*'Model opční 1 (ME)'!$AQ54,0)+IFERROR('Model opční 2 (MF)'!T54*('MF Index'!X12/'MF Index'!$E12)*'Model opční 2 (MF)'!$AQ54,0)+Doplněk!T54*Doplněk!$AO54</f>
        <v>0</v>
      </c>
      <c r="U54" s="357">
        <f>IFERROR('Model výchozí (MV)'!U54*('MV Index'!Y12/'MV Index'!$E12)*'Model výchozí (MV)'!$AQ54,0)+IFERROR('Model opční 1 (ME)'!U54*('ME Index'!Y12/'ME Index'!$E12)*'Model opční 1 (ME)'!$AQ54,0)+IFERROR('Model opční 2 (MF)'!U54*('MF Index'!Y12/'MF Index'!$E12)*'Model opční 2 (MF)'!$AQ54,0)+Doplněk!U54*Doplněk!$AO54</f>
        <v>0</v>
      </c>
      <c r="V54" s="357">
        <f>IFERROR('Model výchozí (MV)'!V54*('MV Index'!Z12/'MV Index'!$E12)*'Model výchozí (MV)'!$AQ54,0)+IFERROR('Model opční 1 (ME)'!V54*('ME Index'!Z12/'ME Index'!$E12)*'Model opční 1 (ME)'!$AQ54,0)+IFERROR('Model opční 2 (MF)'!V54*('MF Index'!Z12/'MF Index'!$E12)*'Model opční 2 (MF)'!$AQ54,0)+Doplněk!V54*Doplněk!$AO54</f>
        <v>0</v>
      </c>
      <c r="W54" s="357">
        <f>IFERROR('Model výchozí (MV)'!W54*('MV Index'!AA12/'MV Index'!$E12)*'Model výchozí (MV)'!$AQ54,0)+IFERROR('Model opční 1 (ME)'!W54*('ME Index'!AA12/'ME Index'!$E12)*'Model opční 1 (ME)'!$AQ54,0)+IFERROR('Model opční 2 (MF)'!W54*('MF Index'!AA12/'MF Index'!$E12)*'Model opční 2 (MF)'!$AQ54,0)+Doplněk!W54*Doplněk!$AO54</f>
        <v>0</v>
      </c>
      <c r="X54" s="357">
        <f>IFERROR('Model výchozí (MV)'!X54*('MV Index'!AB12/'MV Index'!$E12)*'Model výchozí (MV)'!$AQ54,0)+IFERROR('Model opční 1 (ME)'!X54*('ME Index'!AB12/'ME Index'!$E12)*'Model opční 1 (ME)'!$AQ54,0)+IFERROR('Model opční 2 (MF)'!X54*('MF Index'!AB12/'MF Index'!$E12)*'Model opční 2 (MF)'!$AQ54,0)+Doplněk!X54*Doplněk!$AO54</f>
        <v>0</v>
      </c>
      <c r="Y54" s="357">
        <f>IFERROR('Model výchozí (MV)'!Y54*('MV Index'!AC12/'MV Index'!$E12)*'Model výchozí (MV)'!$AQ54,0)+IFERROR('Model opční 1 (ME)'!Y54*('ME Index'!AC12/'ME Index'!$E12)*'Model opční 1 (ME)'!$AQ54,0)+IFERROR('Model opční 2 (MF)'!Y54*('MF Index'!AC12/'MF Index'!$E12)*'Model opční 2 (MF)'!$AQ54,0)+Doplněk!Y54*Doplněk!$AO54</f>
        <v>0</v>
      </c>
      <c r="Z54" s="357">
        <f>IFERROR('Model výchozí (MV)'!Z54*('MV Index'!AD12/'MV Index'!$E12)*'Model výchozí (MV)'!$AQ54,0)+IFERROR('Model opční 1 (ME)'!Z54*('ME Index'!AD12/'ME Index'!$E12)*'Model opční 1 (ME)'!$AQ54,0)+IFERROR('Model opční 2 (MF)'!Z54*('MF Index'!AD12/'MF Index'!$E12)*'Model opční 2 (MF)'!$AQ54,0)+Doplněk!Z54*Doplněk!$AO54</f>
        <v>0</v>
      </c>
      <c r="AA54" s="357">
        <f>IFERROR('Model výchozí (MV)'!AA54*('MV Index'!AE12/'MV Index'!$E12)*'Model výchozí (MV)'!$AQ54,0)+IFERROR('Model opční 1 (ME)'!AA54*('ME Index'!AE12/'ME Index'!$E12)*'Model opční 1 (ME)'!$AQ54,0)+IFERROR('Model opční 2 (MF)'!AA54*('MF Index'!AE12/'MF Index'!$E12)*'Model opční 2 (MF)'!$AQ54,0)+Doplněk!AA54*Doplněk!$AO54</f>
        <v>0</v>
      </c>
      <c r="AB54" s="357">
        <f>IFERROR('Model výchozí (MV)'!AB54*('MV Index'!AF12/'MV Index'!$E12)*'Model výchozí (MV)'!$AQ54,0)+IFERROR('Model opční 1 (ME)'!AB54*('ME Index'!AF12/'ME Index'!$E12)*'Model opční 1 (ME)'!$AQ54,0)+IFERROR('Model opční 2 (MF)'!AB54*('MF Index'!AF12/'MF Index'!$E12)*'Model opční 2 (MF)'!$AQ54,0)+Doplněk!AB54*Doplněk!$AO54</f>
        <v>0</v>
      </c>
      <c r="AC54" s="357">
        <f>IFERROR('Model výchozí (MV)'!AC54*('MV Index'!AG12/'MV Index'!$E12)*'Model výchozí (MV)'!$AQ54,0)+IFERROR('Model opční 1 (ME)'!AC54*('ME Index'!AG12/'ME Index'!$E12)*'Model opční 1 (ME)'!$AQ54,0)+IFERROR('Model opční 2 (MF)'!AC54*('MF Index'!AG12/'MF Index'!$E12)*'Model opční 2 (MF)'!$AQ54,0)+Doplněk!AC54*Doplněk!$AO54</f>
        <v>0</v>
      </c>
      <c r="AD54" s="357">
        <f>IFERROR('Model výchozí (MV)'!AD54*('MV Index'!AH12/'MV Index'!$E12)*'Model výchozí (MV)'!$AQ54,0)+IFERROR('Model opční 1 (ME)'!AD54*('ME Index'!AH12/'ME Index'!$E12)*'Model opční 1 (ME)'!$AQ54,0)+IFERROR('Model opční 2 (MF)'!AD54*('MF Index'!AH12/'MF Index'!$E12)*'Model opční 2 (MF)'!$AQ54,0)+Doplněk!AD54*Doplněk!$AO54</f>
        <v>0</v>
      </c>
      <c r="AE54" s="357">
        <f>IFERROR('Model výchozí (MV)'!AE54*('MV Index'!AI12/'MV Index'!$E12)*'Model výchozí (MV)'!$AQ54,0)+IFERROR('Model opční 1 (ME)'!AE54*('ME Index'!AI12/'ME Index'!$E12)*'Model opční 1 (ME)'!$AQ54,0)+IFERROR('Model opční 2 (MF)'!AE54*('MF Index'!AI12/'MF Index'!$E12)*'Model opční 2 (MF)'!$AQ54,0)+Doplněk!AE54*Doplněk!$AO54</f>
        <v>0</v>
      </c>
      <c r="AF54" s="357">
        <f>IFERROR('Model výchozí (MV)'!AF54*('MV Index'!AJ12/'MV Index'!$E12)*'Model výchozí (MV)'!$AQ54,0)+IFERROR('Model opční 1 (ME)'!AF54*('ME Index'!AJ12/'ME Index'!$E12)*'Model opční 1 (ME)'!$AQ54,0)+IFERROR('Model opční 2 (MF)'!AF54*('MF Index'!AJ12/'MF Index'!$E12)*'Model opční 2 (MF)'!$AQ54,0)+Doplněk!AF54*Doplněk!$AO54</f>
        <v>0</v>
      </c>
      <c r="AG54" s="357">
        <f>IFERROR('Model výchozí (MV)'!AG54*('MV Index'!AK12/'MV Index'!$E12)*'Model výchozí (MV)'!$AQ54,0)+IFERROR('Model opční 1 (ME)'!AG54*('ME Index'!AK12/'ME Index'!$E12)*'Model opční 1 (ME)'!$AQ54,0)+IFERROR('Model opční 2 (MF)'!AG54*('MF Index'!AK12/'MF Index'!$E12)*'Model opční 2 (MF)'!$AQ54,0)+Doplněk!AG54*Doplněk!$AO54</f>
        <v>0</v>
      </c>
      <c r="AH54" s="357">
        <f>IFERROR('Model výchozí (MV)'!AH54*('MV Index'!AL12/'MV Index'!$E12)*'Model výchozí (MV)'!$AQ54,0)+IFERROR('Model opční 1 (ME)'!AH54*('ME Index'!AL12/'ME Index'!$E12)*'Model opční 1 (ME)'!$AQ54,0)+IFERROR('Model opční 2 (MF)'!AH54*('MF Index'!AL12/'MF Index'!$E12)*'Model opční 2 (MF)'!$AQ54,0)+Doplněk!AH54*Doplněk!$AO54</f>
        <v>0</v>
      </c>
      <c r="AI54" s="357">
        <f>IFERROR('Model výchozí (MV)'!AI54*('MV Index'!AM12/'MV Index'!$E12)*'Model výchozí (MV)'!$AQ54,0)+IFERROR('Model opční 1 (ME)'!AI54*('ME Index'!AM12/'ME Index'!$E12)*'Model opční 1 (ME)'!$AQ54,0)+IFERROR('Model opční 2 (MF)'!AI54*('MF Index'!AM12/'MF Index'!$E12)*'Model opční 2 (MF)'!$AQ54,0)+Doplněk!AI54*Doplněk!$AO54</f>
        <v>0</v>
      </c>
      <c r="AJ54" s="357">
        <f>IFERROR('Model výchozí (MV)'!AJ54*('MV Index'!AN12/'MV Index'!$E12)*'Model výchozí (MV)'!$AQ54,0)+IFERROR('Model opční 1 (ME)'!AJ54*('ME Index'!AN12/'ME Index'!$E12)*'Model opční 1 (ME)'!$AQ54,0)+IFERROR('Model opční 2 (MF)'!AJ54*('MF Index'!AN12/'MF Index'!$E12)*'Model opční 2 (MF)'!$AQ54,0)+Doplněk!AJ54*Doplněk!$AO54</f>
        <v>0</v>
      </c>
      <c r="AK54" s="357">
        <f>IFERROR('Model výchozí (MV)'!AK54*('MV Index'!AO12/'MV Index'!$E12)*'Model výchozí (MV)'!$AQ54,0)+IFERROR('Model opční 1 (ME)'!AK54*('ME Index'!AO12/'ME Index'!$E12)*'Model opční 1 (ME)'!$AQ54,0)+IFERROR('Model opční 2 (MF)'!AK54*('MF Index'!AO12/'MF Index'!$E12)*'Model opční 2 (MF)'!$AQ54,0)+Doplněk!AK54*Doplněk!$AO54</f>
        <v>0</v>
      </c>
      <c r="AL54" s="356">
        <f t="shared" si="24"/>
        <v>0</v>
      </c>
      <c r="AM54" s="579">
        <f t="shared" si="23"/>
        <v>0</v>
      </c>
    </row>
    <row r="55" spans="1:39" x14ac:dyDescent="0.3">
      <c r="A55" s="475" t="str">
        <f t="shared" si="22"/>
        <v/>
      </c>
      <c r="B55" s="476" t="str">
        <f t="shared" si="22"/>
        <v/>
      </c>
      <c r="C55" s="456" t="str">
        <f t="shared" si="22"/>
        <v>7.3</v>
      </c>
      <c r="D55" s="455" t="str">
        <f t="shared" si="22"/>
        <v>Pokladní</v>
      </c>
      <c r="E55" s="357">
        <f>IFERROR('Model výchozí (MV)'!E55*('MV Index'!I13/'MV Index'!$E13)*'Model výchozí (MV)'!$AQ55,0)+IFERROR('Model opční 1 (ME)'!E55*('ME Index'!I13/'ME Index'!$E13)*'Model opční 1 (ME)'!$AQ55,0)+IFERROR('Model opční 2 (MF)'!E55*('MF Index'!I13/'MF Index'!$E13)*'Model opční 2 (MF)'!$AQ55,0)+Doplněk!E55*Doplněk!$AO55</f>
        <v>0</v>
      </c>
      <c r="F55" s="357">
        <f>IFERROR('Model výchozí (MV)'!F55*('MV Index'!J13/'MV Index'!$E13)*'Model výchozí (MV)'!$AQ55,0)+IFERROR('Model opční 1 (ME)'!F55*('ME Index'!J13/'ME Index'!$E13)*'Model opční 1 (ME)'!$AQ55,0)+IFERROR('Model opční 2 (MF)'!F55*('MF Index'!J13/'MF Index'!$E13)*'Model opční 2 (MF)'!$AQ55,0)+Doplněk!F55*Doplněk!$AO55</f>
        <v>0</v>
      </c>
      <c r="G55" s="357">
        <f>IFERROR('Model výchozí (MV)'!G55*('MV Index'!K13/'MV Index'!$E13)*'Model výchozí (MV)'!$AQ55,0)+IFERROR('Model opční 1 (ME)'!G55*('ME Index'!K13/'ME Index'!$E13)*'Model opční 1 (ME)'!$AQ55,0)+IFERROR('Model opční 2 (MF)'!G55*('MF Index'!K13/'MF Index'!$E13)*'Model opční 2 (MF)'!$AQ55,0)+Doplněk!G55*Doplněk!$AO55</f>
        <v>0</v>
      </c>
      <c r="H55" s="357">
        <f>IFERROR('Model výchozí (MV)'!H55*('MV Index'!L13/'MV Index'!$E13)*'Model výchozí (MV)'!$AQ55,0)+IFERROR('Model opční 1 (ME)'!H55*('ME Index'!L13/'ME Index'!$E13)*'Model opční 1 (ME)'!$AQ55,0)+IFERROR('Model opční 2 (MF)'!H55*('MF Index'!L13/'MF Index'!$E13)*'Model opční 2 (MF)'!$AQ55,0)+Doplněk!H55*Doplněk!$AO55</f>
        <v>0</v>
      </c>
      <c r="I55" s="357">
        <f>IFERROR('Model výchozí (MV)'!I55*('MV Index'!M13/'MV Index'!$E13)*'Model výchozí (MV)'!$AQ55,0)+IFERROR('Model opční 1 (ME)'!I55*('ME Index'!M13/'ME Index'!$E13)*'Model opční 1 (ME)'!$AQ55,0)+IFERROR('Model opční 2 (MF)'!I55*('MF Index'!M13/'MF Index'!$E13)*'Model opční 2 (MF)'!$AQ55,0)+Doplněk!I55*Doplněk!$AO55</f>
        <v>0</v>
      </c>
      <c r="J55" s="357">
        <f>IFERROR('Model výchozí (MV)'!J55*('MV Index'!N13/'MV Index'!$E13)*'Model výchozí (MV)'!$AQ55,0)+IFERROR('Model opční 1 (ME)'!J55*('ME Index'!N13/'ME Index'!$E13)*'Model opční 1 (ME)'!$AQ55,0)+IFERROR('Model opční 2 (MF)'!J55*('MF Index'!N13/'MF Index'!$E13)*'Model opční 2 (MF)'!$AQ55,0)+Doplněk!J55*Doplněk!$AO55</f>
        <v>0</v>
      </c>
      <c r="K55" s="357">
        <f>IFERROR('Model výchozí (MV)'!K55*('MV Index'!O13/'MV Index'!$E13)*'Model výchozí (MV)'!$AQ55,0)+IFERROR('Model opční 1 (ME)'!K55*('ME Index'!O13/'ME Index'!$E13)*'Model opční 1 (ME)'!$AQ55,0)+IFERROR('Model opční 2 (MF)'!K55*('MF Index'!O13/'MF Index'!$E13)*'Model opční 2 (MF)'!$AQ55,0)+Doplněk!K55*Doplněk!$AO55</f>
        <v>0</v>
      </c>
      <c r="L55" s="357">
        <f>IFERROR('Model výchozí (MV)'!L55*('MV Index'!P13/'MV Index'!$E13)*'Model výchozí (MV)'!$AQ55,0)+IFERROR('Model opční 1 (ME)'!L55*('ME Index'!P13/'ME Index'!$E13)*'Model opční 1 (ME)'!$AQ55,0)+IFERROR('Model opční 2 (MF)'!L55*('MF Index'!P13/'MF Index'!$E13)*'Model opční 2 (MF)'!$AQ55,0)+Doplněk!L55*Doplněk!$AO55</f>
        <v>0</v>
      </c>
      <c r="M55" s="357">
        <f>IFERROR('Model výchozí (MV)'!M55*('MV Index'!Q13/'MV Index'!$E13)*'Model výchozí (MV)'!$AQ55,0)+IFERROR('Model opční 1 (ME)'!M55*('ME Index'!Q13/'ME Index'!$E13)*'Model opční 1 (ME)'!$AQ55,0)+IFERROR('Model opční 2 (MF)'!M55*('MF Index'!Q13/'MF Index'!$E13)*'Model opční 2 (MF)'!$AQ55,0)+Doplněk!M55*Doplněk!$AO55</f>
        <v>0</v>
      </c>
      <c r="N55" s="357">
        <f>IFERROR('Model výchozí (MV)'!N55*('MV Index'!R13/'MV Index'!$E13)*'Model výchozí (MV)'!$AQ55,0)+IFERROR('Model opční 1 (ME)'!N55*('ME Index'!R13/'ME Index'!$E13)*'Model opční 1 (ME)'!$AQ55,0)+IFERROR('Model opční 2 (MF)'!N55*('MF Index'!R13/'MF Index'!$E13)*'Model opční 2 (MF)'!$AQ55,0)+Doplněk!N55*Doplněk!$AO55</f>
        <v>0</v>
      </c>
      <c r="O55" s="357">
        <f>IFERROR('Model výchozí (MV)'!O55*('MV Index'!S13/'MV Index'!$E13)*'Model výchozí (MV)'!$AQ55,0)+IFERROR('Model opční 1 (ME)'!O55*('ME Index'!S13/'ME Index'!$E13)*'Model opční 1 (ME)'!$AQ55,0)+IFERROR('Model opční 2 (MF)'!O55*('MF Index'!S13/'MF Index'!$E13)*'Model opční 2 (MF)'!$AQ55,0)+Doplněk!O55*Doplněk!$AO55</f>
        <v>0</v>
      </c>
      <c r="P55" s="357">
        <f>IFERROR('Model výchozí (MV)'!P55*('MV Index'!T13/'MV Index'!$E13)*'Model výchozí (MV)'!$AQ55,0)+IFERROR('Model opční 1 (ME)'!P55*('ME Index'!T13/'ME Index'!$E13)*'Model opční 1 (ME)'!$AQ55,0)+IFERROR('Model opční 2 (MF)'!P55*('MF Index'!T13/'MF Index'!$E13)*'Model opční 2 (MF)'!$AQ55,0)+Doplněk!P55*Doplněk!$AO55</f>
        <v>0</v>
      </c>
      <c r="Q55" s="357">
        <f>IFERROR('Model výchozí (MV)'!Q55*('MV Index'!U13/'MV Index'!$E13)*'Model výchozí (MV)'!$AQ55,0)+IFERROR('Model opční 1 (ME)'!Q55*('ME Index'!U13/'ME Index'!$E13)*'Model opční 1 (ME)'!$AQ55,0)+IFERROR('Model opční 2 (MF)'!Q55*('MF Index'!U13/'MF Index'!$E13)*'Model opční 2 (MF)'!$AQ55,0)+Doplněk!Q55*Doplněk!$AO55</f>
        <v>0</v>
      </c>
      <c r="R55" s="357">
        <f>IFERROR('Model výchozí (MV)'!R55*('MV Index'!V13/'MV Index'!$E13)*'Model výchozí (MV)'!$AQ55,0)+IFERROR('Model opční 1 (ME)'!R55*('ME Index'!V13/'ME Index'!$E13)*'Model opční 1 (ME)'!$AQ55,0)+IFERROR('Model opční 2 (MF)'!R55*('MF Index'!V13/'MF Index'!$E13)*'Model opční 2 (MF)'!$AQ55,0)+Doplněk!R55*Doplněk!$AO55</f>
        <v>0</v>
      </c>
      <c r="S55" s="357">
        <f>IFERROR('Model výchozí (MV)'!S55*('MV Index'!W13/'MV Index'!$E13)*'Model výchozí (MV)'!$AQ55,0)+IFERROR('Model opční 1 (ME)'!S55*('ME Index'!W13/'ME Index'!$E13)*'Model opční 1 (ME)'!$AQ55,0)+IFERROR('Model opční 2 (MF)'!S55*('MF Index'!W13/'MF Index'!$E13)*'Model opční 2 (MF)'!$AQ55,0)+Doplněk!S55*Doplněk!$AO55</f>
        <v>0</v>
      </c>
      <c r="T55" s="357">
        <f>IFERROR('Model výchozí (MV)'!T55*('MV Index'!X13/'MV Index'!$E13)*'Model výchozí (MV)'!$AQ55,0)+IFERROR('Model opční 1 (ME)'!T55*('ME Index'!X13/'ME Index'!$E13)*'Model opční 1 (ME)'!$AQ55,0)+IFERROR('Model opční 2 (MF)'!T55*('MF Index'!X13/'MF Index'!$E13)*'Model opční 2 (MF)'!$AQ55,0)+Doplněk!T55*Doplněk!$AO55</f>
        <v>0</v>
      </c>
      <c r="U55" s="357">
        <f>IFERROR('Model výchozí (MV)'!U55*('MV Index'!Y13/'MV Index'!$E13)*'Model výchozí (MV)'!$AQ55,0)+IFERROR('Model opční 1 (ME)'!U55*('ME Index'!Y13/'ME Index'!$E13)*'Model opční 1 (ME)'!$AQ55,0)+IFERROR('Model opční 2 (MF)'!U55*('MF Index'!Y13/'MF Index'!$E13)*'Model opční 2 (MF)'!$AQ55,0)+Doplněk!U55*Doplněk!$AO55</f>
        <v>0</v>
      </c>
      <c r="V55" s="357">
        <f>IFERROR('Model výchozí (MV)'!V55*('MV Index'!Z13/'MV Index'!$E13)*'Model výchozí (MV)'!$AQ55,0)+IFERROR('Model opční 1 (ME)'!V55*('ME Index'!Z13/'ME Index'!$E13)*'Model opční 1 (ME)'!$AQ55,0)+IFERROR('Model opční 2 (MF)'!V55*('MF Index'!Z13/'MF Index'!$E13)*'Model opční 2 (MF)'!$AQ55,0)+Doplněk!V55*Doplněk!$AO55</f>
        <v>0</v>
      </c>
      <c r="W55" s="357">
        <f>IFERROR('Model výchozí (MV)'!W55*('MV Index'!AA13/'MV Index'!$E13)*'Model výchozí (MV)'!$AQ55,0)+IFERROR('Model opční 1 (ME)'!W55*('ME Index'!AA13/'ME Index'!$E13)*'Model opční 1 (ME)'!$AQ55,0)+IFERROR('Model opční 2 (MF)'!W55*('MF Index'!AA13/'MF Index'!$E13)*'Model opční 2 (MF)'!$AQ55,0)+Doplněk!W55*Doplněk!$AO55</f>
        <v>0</v>
      </c>
      <c r="X55" s="357">
        <f>IFERROR('Model výchozí (MV)'!X55*('MV Index'!AB13/'MV Index'!$E13)*'Model výchozí (MV)'!$AQ55,0)+IFERROR('Model opční 1 (ME)'!X55*('ME Index'!AB13/'ME Index'!$E13)*'Model opční 1 (ME)'!$AQ55,0)+IFERROR('Model opční 2 (MF)'!X55*('MF Index'!AB13/'MF Index'!$E13)*'Model opční 2 (MF)'!$AQ55,0)+Doplněk!X55*Doplněk!$AO55</f>
        <v>0</v>
      </c>
      <c r="Y55" s="357">
        <f>IFERROR('Model výchozí (MV)'!Y55*('MV Index'!AC13/'MV Index'!$E13)*'Model výchozí (MV)'!$AQ55,0)+IFERROR('Model opční 1 (ME)'!Y55*('ME Index'!AC13/'ME Index'!$E13)*'Model opční 1 (ME)'!$AQ55,0)+IFERROR('Model opční 2 (MF)'!Y55*('MF Index'!AC13/'MF Index'!$E13)*'Model opční 2 (MF)'!$AQ55,0)+Doplněk!Y55*Doplněk!$AO55</f>
        <v>0</v>
      </c>
      <c r="Z55" s="357">
        <f>IFERROR('Model výchozí (MV)'!Z55*('MV Index'!AD13/'MV Index'!$E13)*'Model výchozí (MV)'!$AQ55,0)+IFERROR('Model opční 1 (ME)'!Z55*('ME Index'!AD13/'ME Index'!$E13)*'Model opční 1 (ME)'!$AQ55,0)+IFERROR('Model opční 2 (MF)'!Z55*('MF Index'!AD13/'MF Index'!$E13)*'Model opční 2 (MF)'!$AQ55,0)+Doplněk!Z55*Doplněk!$AO55</f>
        <v>0</v>
      </c>
      <c r="AA55" s="357">
        <f>IFERROR('Model výchozí (MV)'!AA55*('MV Index'!AE13/'MV Index'!$E13)*'Model výchozí (MV)'!$AQ55,0)+IFERROR('Model opční 1 (ME)'!AA55*('ME Index'!AE13/'ME Index'!$E13)*'Model opční 1 (ME)'!$AQ55,0)+IFERROR('Model opční 2 (MF)'!AA55*('MF Index'!AE13/'MF Index'!$E13)*'Model opční 2 (MF)'!$AQ55,0)+Doplněk!AA55*Doplněk!$AO55</f>
        <v>0</v>
      </c>
      <c r="AB55" s="357">
        <f>IFERROR('Model výchozí (MV)'!AB55*('MV Index'!AF13/'MV Index'!$E13)*'Model výchozí (MV)'!$AQ55,0)+IFERROR('Model opční 1 (ME)'!AB55*('ME Index'!AF13/'ME Index'!$E13)*'Model opční 1 (ME)'!$AQ55,0)+IFERROR('Model opční 2 (MF)'!AB55*('MF Index'!AF13/'MF Index'!$E13)*'Model opční 2 (MF)'!$AQ55,0)+Doplněk!AB55*Doplněk!$AO55</f>
        <v>0</v>
      </c>
      <c r="AC55" s="357">
        <f>IFERROR('Model výchozí (MV)'!AC55*('MV Index'!AG13/'MV Index'!$E13)*'Model výchozí (MV)'!$AQ55,0)+IFERROR('Model opční 1 (ME)'!AC55*('ME Index'!AG13/'ME Index'!$E13)*'Model opční 1 (ME)'!$AQ55,0)+IFERROR('Model opční 2 (MF)'!AC55*('MF Index'!AG13/'MF Index'!$E13)*'Model opční 2 (MF)'!$AQ55,0)+Doplněk!AC55*Doplněk!$AO55</f>
        <v>0</v>
      </c>
      <c r="AD55" s="357">
        <f>IFERROR('Model výchozí (MV)'!AD55*('MV Index'!AH13/'MV Index'!$E13)*'Model výchozí (MV)'!$AQ55,0)+IFERROR('Model opční 1 (ME)'!AD55*('ME Index'!AH13/'ME Index'!$E13)*'Model opční 1 (ME)'!$AQ55,0)+IFERROR('Model opční 2 (MF)'!AD55*('MF Index'!AH13/'MF Index'!$E13)*'Model opční 2 (MF)'!$AQ55,0)+Doplněk!AD55*Doplněk!$AO55</f>
        <v>0</v>
      </c>
      <c r="AE55" s="357">
        <f>IFERROR('Model výchozí (MV)'!AE55*('MV Index'!AI13/'MV Index'!$E13)*'Model výchozí (MV)'!$AQ55,0)+IFERROR('Model opční 1 (ME)'!AE55*('ME Index'!AI13/'ME Index'!$E13)*'Model opční 1 (ME)'!$AQ55,0)+IFERROR('Model opční 2 (MF)'!AE55*('MF Index'!AI13/'MF Index'!$E13)*'Model opční 2 (MF)'!$AQ55,0)+Doplněk!AE55*Doplněk!$AO55</f>
        <v>0</v>
      </c>
      <c r="AF55" s="357">
        <f>IFERROR('Model výchozí (MV)'!AF55*('MV Index'!AJ13/'MV Index'!$E13)*'Model výchozí (MV)'!$AQ55,0)+IFERROR('Model opční 1 (ME)'!AF55*('ME Index'!AJ13/'ME Index'!$E13)*'Model opční 1 (ME)'!$AQ55,0)+IFERROR('Model opční 2 (MF)'!AF55*('MF Index'!AJ13/'MF Index'!$E13)*'Model opční 2 (MF)'!$AQ55,0)+Doplněk!AF55*Doplněk!$AO55</f>
        <v>0</v>
      </c>
      <c r="AG55" s="357">
        <f>IFERROR('Model výchozí (MV)'!AG55*('MV Index'!AK13/'MV Index'!$E13)*'Model výchozí (MV)'!$AQ55,0)+IFERROR('Model opční 1 (ME)'!AG55*('ME Index'!AK13/'ME Index'!$E13)*'Model opční 1 (ME)'!$AQ55,0)+IFERROR('Model opční 2 (MF)'!AG55*('MF Index'!AK13/'MF Index'!$E13)*'Model opční 2 (MF)'!$AQ55,0)+Doplněk!AG55*Doplněk!$AO55</f>
        <v>0</v>
      </c>
      <c r="AH55" s="357">
        <f>IFERROR('Model výchozí (MV)'!AH55*('MV Index'!AL13/'MV Index'!$E13)*'Model výchozí (MV)'!$AQ55,0)+IFERROR('Model opční 1 (ME)'!AH55*('ME Index'!AL13/'ME Index'!$E13)*'Model opční 1 (ME)'!$AQ55,0)+IFERROR('Model opční 2 (MF)'!AH55*('MF Index'!AL13/'MF Index'!$E13)*'Model opční 2 (MF)'!$AQ55,0)+Doplněk!AH55*Doplněk!$AO55</f>
        <v>0</v>
      </c>
      <c r="AI55" s="357">
        <f>IFERROR('Model výchozí (MV)'!AI55*('MV Index'!AM13/'MV Index'!$E13)*'Model výchozí (MV)'!$AQ55,0)+IFERROR('Model opční 1 (ME)'!AI55*('ME Index'!AM13/'ME Index'!$E13)*'Model opční 1 (ME)'!$AQ55,0)+IFERROR('Model opční 2 (MF)'!AI55*('MF Index'!AM13/'MF Index'!$E13)*'Model opční 2 (MF)'!$AQ55,0)+Doplněk!AI55*Doplněk!$AO55</f>
        <v>0</v>
      </c>
      <c r="AJ55" s="357">
        <f>IFERROR('Model výchozí (MV)'!AJ55*('MV Index'!AN13/'MV Index'!$E13)*'Model výchozí (MV)'!$AQ55,0)+IFERROR('Model opční 1 (ME)'!AJ55*('ME Index'!AN13/'ME Index'!$E13)*'Model opční 1 (ME)'!$AQ55,0)+IFERROR('Model opční 2 (MF)'!AJ55*('MF Index'!AN13/'MF Index'!$E13)*'Model opční 2 (MF)'!$AQ55,0)+Doplněk!AJ55*Doplněk!$AO55</f>
        <v>0</v>
      </c>
      <c r="AK55" s="357">
        <f>IFERROR('Model výchozí (MV)'!AK55*('MV Index'!AO13/'MV Index'!$E13)*'Model výchozí (MV)'!$AQ55,0)+IFERROR('Model opční 1 (ME)'!AK55*('ME Index'!AO13/'ME Index'!$E13)*'Model opční 1 (ME)'!$AQ55,0)+IFERROR('Model opční 2 (MF)'!AK55*('MF Index'!AO13/'MF Index'!$E13)*'Model opční 2 (MF)'!$AQ55,0)+Doplněk!AK55*Doplněk!$AO55</f>
        <v>0</v>
      </c>
      <c r="AL55" s="356">
        <f t="shared" si="24"/>
        <v>0</v>
      </c>
      <c r="AM55" s="579">
        <f t="shared" si="23"/>
        <v>0</v>
      </c>
    </row>
    <row r="56" spans="1:39" x14ac:dyDescent="0.3">
      <c r="A56" s="475" t="str">
        <f t="shared" si="22"/>
        <v/>
      </c>
      <c r="B56" s="476" t="str">
        <f t="shared" si="22"/>
        <v/>
      </c>
      <c r="C56" s="456" t="str">
        <f t="shared" si="22"/>
        <v>7.4</v>
      </c>
      <c r="D56" s="455" t="str">
        <f t="shared" si="22"/>
        <v>Ostatní zaměstnanci</v>
      </c>
      <c r="E56" s="357">
        <f>IFERROR('Model výchozí (MV)'!E56*('MV Index'!I14/'MV Index'!$E14)*'Model výchozí (MV)'!$AQ56,0)+IFERROR('Model opční 1 (ME)'!E56*('ME Index'!I14/'ME Index'!$E14)*'Model opční 1 (ME)'!$AQ56,0)+IFERROR('Model opční 2 (MF)'!E56*('MF Index'!I14/'MF Index'!$E14)*'Model opční 2 (MF)'!$AQ56,0)+Doplněk!E56*Doplněk!$AO56</f>
        <v>0</v>
      </c>
      <c r="F56" s="357">
        <f>IFERROR('Model výchozí (MV)'!F56*('MV Index'!J14/'MV Index'!$E14)*'Model výchozí (MV)'!$AQ56,0)+IFERROR('Model opční 1 (ME)'!F56*('ME Index'!J14/'ME Index'!$E14)*'Model opční 1 (ME)'!$AQ56,0)+IFERROR('Model opční 2 (MF)'!F56*('MF Index'!J14/'MF Index'!$E14)*'Model opční 2 (MF)'!$AQ56,0)+Doplněk!F56*Doplněk!$AO56</f>
        <v>0</v>
      </c>
      <c r="G56" s="357">
        <f>IFERROR('Model výchozí (MV)'!G56*('MV Index'!K14/'MV Index'!$E14)*'Model výchozí (MV)'!$AQ56,0)+IFERROR('Model opční 1 (ME)'!G56*('ME Index'!K14/'ME Index'!$E14)*'Model opční 1 (ME)'!$AQ56,0)+IFERROR('Model opční 2 (MF)'!G56*('MF Index'!K14/'MF Index'!$E14)*'Model opční 2 (MF)'!$AQ56,0)+Doplněk!G56*Doplněk!$AO56</f>
        <v>0</v>
      </c>
      <c r="H56" s="357">
        <f>IFERROR('Model výchozí (MV)'!H56*('MV Index'!L14/'MV Index'!$E14)*'Model výchozí (MV)'!$AQ56,0)+IFERROR('Model opční 1 (ME)'!H56*('ME Index'!L14/'ME Index'!$E14)*'Model opční 1 (ME)'!$AQ56,0)+IFERROR('Model opční 2 (MF)'!H56*('MF Index'!L14/'MF Index'!$E14)*'Model opční 2 (MF)'!$AQ56,0)+Doplněk!H56*Doplněk!$AO56</f>
        <v>0</v>
      </c>
      <c r="I56" s="357">
        <f>IFERROR('Model výchozí (MV)'!I56*('MV Index'!M14/'MV Index'!$E14)*'Model výchozí (MV)'!$AQ56,0)+IFERROR('Model opční 1 (ME)'!I56*('ME Index'!M14/'ME Index'!$E14)*'Model opční 1 (ME)'!$AQ56,0)+IFERROR('Model opční 2 (MF)'!I56*('MF Index'!M14/'MF Index'!$E14)*'Model opční 2 (MF)'!$AQ56,0)+Doplněk!I56*Doplněk!$AO56</f>
        <v>0</v>
      </c>
      <c r="J56" s="357">
        <f>IFERROR('Model výchozí (MV)'!J56*('MV Index'!N14/'MV Index'!$E14)*'Model výchozí (MV)'!$AQ56,0)+IFERROR('Model opční 1 (ME)'!J56*('ME Index'!N14/'ME Index'!$E14)*'Model opční 1 (ME)'!$AQ56,0)+IFERROR('Model opční 2 (MF)'!J56*('MF Index'!N14/'MF Index'!$E14)*'Model opční 2 (MF)'!$AQ56,0)+Doplněk!J56*Doplněk!$AO56</f>
        <v>0</v>
      </c>
      <c r="K56" s="357">
        <f>IFERROR('Model výchozí (MV)'!K56*('MV Index'!O14/'MV Index'!$E14)*'Model výchozí (MV)'!$AQ56,0)+IFERROR('Model opční 1 (ME)'!K56*('ME Index'!O14/'ME Index'!$E14)*'Model opční 1 (ME)'!$AQ56,0)+IFERROR('Model opční 2 (MF)'!K56*('MF Index'!O14/'MF Index'!$E14)*'Model opční 2 (MF)'!$AQ56,0)+Doplněk!K56*Doplněk!$AO56</f>
        <v>0</v>
      </c>
      <c r="L56" s="357">
        <f>IFERROR('Model výchozí (MV)'!L56*('MV Index'!P14/'MV Index'!$E14)*'Model výchozí (MV)'!$AQ56,0)+IFERROR('Model opční 1 (ME)'!L56*('ME Index'!P14/'ME Index'!$E14)*'Model opční 1 (ME)'!$AQ56,0)+IFERROR('Model opční 2 (MF)'!L56*('MF Index'!P14/'MF Index'!$E14)*'Model opční 2 (MF)'!$AQ56,0)+Doplněk!L56*Doplněk!$AO56</f>
        <v>0</v>
      </c>
      <c r="M56" s="357">
        <f>IFERROR('Model výchozí (MV)'!M56*('MV Index'!Q14/'MV Index'!$E14)*'Model výchozí (MV)'!$AQ56,0)+IFERROR('Model opční 1 (ME)'!M56*('ME Index'!Q14/'ME Index'!$E14)*'Model opční 1 (ME)'!$AQ56,0)+IFERROR('Model opční 2 (MF)'!M56*('MF Index'!Q14/'MF Index'!$E14)*'Model opční 2 (MF)'!$AQ56,0)+Doplněk!M56*Doplněk!$AO56</f>
        <v>0</v>
      </c>
      <c r="N56" s="357">
        <f>IFERROR('Model výchozí (MV)'!N56*('MV Index'!R14/'MV Index'!$E14)*'Model výchozí (MV)'!$AQ56,0)+IFERROR('Model opční 1 (ME)'!N56*('ME Index'!R14/'ME Index'!$E14)*'Model opční 1 (ME)'!$AQ56,0)+IFERROR('Model opční 2 (MF)'!N56*('MF Index'!R14/'MF Index'!$E14)*'Model opční 2 (MF)'!$AQ56,0)+Doplněk!N56*Doplněk!$AO56</f>
        <v>0</v>
      </c>
      <c r="O56" s="357">
        <f>IFERROR('Model výchozí (MV)'!O56*('MV Index'!S14/'MV Index'!$E14)*'Model výchozí (MV)'!$AQ56,0)+IFERROR('Model opční 1 (ME)'!O56*('ME Index'!S14/'ME Index'!$E14)*'Model opční 1 (ME)'!$AQ56,0)+IFERROR('Model opční 2 (MF)'!O56*('MF Index'!S14/'MF Index'!$E14)*'Model opční 2 (MF)'!$AQ56,0)+Doplněk!O56*Doplněk!$AO56</f>
        <v>0</v>
      </c>
      <c r="P56" s="357">
        <f>IFERROR('Model výchozí (MV)'!P56*('MV Index'!T14/'MV Index'!$E14)*'Model výchozí (MV)'!$AQ56,0)+IFERROR('Model opční 1 (ME)'!P56*('ME Index'!T14/'ME Index'!$E14)*'Model opční 1 (ME)'!$AQ56,0)+IFERROR('Model opční 2 (MF)'!P56*('MF Index'!T14/'MF Index'!$E14)*'Model opční 2 (MF)'!$AQ56,0)+Doplněk!P56*Doplněk!$AO56</f>
        <v>0</v>
      </c>
      <c r="Q56" s="357">
        <f>IFERROR('Model výchozí (MV)'!Q56*('MV Index'!U14/'MV Index'!$E14)*'Model výchozí (MV)'!$AQ56,0)+IFERROR('Model opční 1 (ME)'!Q56*('ME Index'!U14/'ME Index'!$E14)*'Model opční 1 (ME)'!$AQ56,0)+IFERROR('Model opční 2 (MF)'!Q56*('MF Index'!U14/'MF Index'!$E14)*'Model opční 2 (MF)'!$AQ56,0)+Doplněk!Q56*Doplněk!$AO56</f>
        <v>0</v>
      </c>
      <c r="R56" s="357">
        <f>IFERROR('Model výchozí (MV)'!R56*('MV Index'!V14/'MV Index'!$E14)*'Model výchozí (MV)'!$AQ56,0)+IFERROR('Model opční 1 (ME)'!R56*('ME Index'!V14/'ME Index'!$E14)*'Model opční 1 (ME)'!$AQ56,0)+IFERROR('Model opční 2 (MF)'!R56*('MF Index'!V14/'MF Index'!$E14)*'Model opční 2 (MF)'!$AQ56,0)+Doplněk!R56*Doplněk!$AO56</f>
        <v>0</v>
      </c>
      <c r="S56" s="357">
        <f>IFERROR('Model výchozí (MV)'!S56*('MV Index'!W14/'MV Index'!$E14)*'Model výchozí (MV)'!$AQ56,0)+IFERROR('Model opční 1 (ME)'!S56*('ME Index'!W14/'ME Index'!$E14)*'Model opční 1 (ME)'!$AQ56,0)+IFERROR('Model opční 2 (MF)'!S56*('MF Index'!W14/'MF Index'!$E14)*'Model opční 2 (MF)'!$AQ56,0)+Doplněk!S56*Doplněk!$AO56</f>
        <v>0</v>
      </c>
      <c r="T56" s="357">
        <f>IFERROR('Model výchozí (MV)'!T56*('MV Index'!X14/'MV Index'!$E14)*'Model výchozí (MV)'!$AQ56,0)+IFERROR('Model opční 1 (ME)'!T56*('ME Index'!X14/'ME Index'!$E14)*'Model opční 1 (ME)'!$AQ56,0)+IFERROR('Model opční 2 (MF)'!T56*('MF Index'!X14/'MF Index'!$E14)*'Model opční 2 (MF)'!$AQ56,0)+Doplněk!T56*Doplněk!$AO56</f>
        <v>0</v>
      </c>
      <c r="U56" s="357">
        <f>IFERROR('Model výchozí (MV)'!U56*('MV Index'!Y14/'MV Index'!$E14)*'Model výchozí (MV)'!$AQ56,0)+IFERROR('Model opční 1 (ME)'!U56*('ME Index'!Y14/'ME Index'!$E14)*'Model opční 1 (ME)'!$AQ56,0)+IFERROR('Model opční 2 (MF)'!U56*('MF Index'!Y14/'MF Index'!$E14)*'Model opční 2 (MF)'!$AQ56,0)+Doplněk!U56*Doplněk!$AO56</f>
        <v>0</v>
      </c>
      <c r="V56" s="357">
        <f>IFERROR('Model výchozí (MV)'!V56*('MV Index'!Z14/'MV Index'!$E14)*'Model výchozí (MV)'!$AQ56,0)+IFERROR('Model opční 1 (ME)'!V56*('ME Index'!Z14/'ME Index'!$E14)*'Model opční 1 (ME)'!$AQ56,0)+IFERROR('Model opční 2 (MF)'!V56*('MF Index'!Z14/'MF Index'!$E14)*'Model opční 2 (MF)'!$AQ56,0)+Doplněk!V56*Doplněk!$AO56</f>
        <v>0</v>
      </c>
      <c r="W56" s="357">
        <f>IFERROR('Model výchozí (MV)'!W56*('MV Index'!AA14/'MV Index'!$E14)*'Model výchozí (MV)'!$AQ56,0)+IFERROR('Model opční 1 (ME)'!W56*('ME Index'!AA14/'ME Index'!$E14)*'Model opční 1 (ME)'!$AQ56,0)+IFERROR('Model opční 2 (MF)'!W56*('MF Index'!AA14/'MF Index'!$E14)*'Model opční 2 (MF)'!$AQ56,0)+Doplněk!W56*Doplněk!$AO56</f>
        <v>0</v>
      </c>
      <c r="X56" s="357">
        <f>IFERROR('Model výchozí (MV)'!X56*('MV Index'!AB14/'MV Index'!$E14)*'Model výchozí (MV)'!$AQ56,0)+IFERROR('Model opční 1 (ME)'!X56*('ME Index'!AB14/'ME Index'!$E14)*'Model opční 1 (ME)'!$AQ56,0)+IFERROR('Model opční 2 (MF)'!X56*('MF Index'!AB14/'MF Index'!$E14)*'Model opční 2 (MF)'!$AQ56,0)+Doplněk!X56*Doplněk!$AO56</f>
        <v>0</v>
      </c>
      <c r="Y56" s="357">
        <f>IFERROR('Model výchozí (MV)'!Y56*('MV Index'!AC14/'MV Index'!$E14)*'Model výchozí (MV)'!$AQ56,0)+IFERROR('Model opční 1 (ME)'!Y56*('ME Index'!AC14/'ME Index'!$E14)*'Model opční 1 (ME)'!$AQ56,0)+IFERROR('Model opční 2 (MF)'!Y56*('MF Index'!AC14/'MF Index'!$E14)*'Model opční 2 (MF)'!$AQ56,0)+Doplněk!Y56*Doplněk!$AO56</f>
        <v>0</v>
      </c>
      <c r="Z56" s="357">
        <f>IFERROR('Model výchozí (MV)'!Z56*('MV Index'!AD14/'MV Index'!$E14)*'Model výchozí (MV)'!$AQ56,0)+IFERROR('Model opční 1 (ME)'!Z56*('ME Index'!AD14/'ME Index'!$E14)*'Model opční 1 (ME)'!$AQ56,0)+IFERROR('Model opční 2 (MF)'!Z56*('MF Index'!AD14/'MF Index'!$E14)*'Model opční 2 (MF)'!$AQ56,0)+Doplněk!Z56*Doplněk!$AO56</f>
        <v>0</v>
      </c>
      <c r="AA56" s="357">
        <f>IFERROR('Model výchozí (MV)'!AA56*('MV Index'!AE14/'MV Index'!$E14)*'Model výchozí (MV)'!$AQ56,0)+IFERROR('Model opční 1 (ME)'!AA56*('ME Index'!AE14/'ME Index'!$E14)*'Model opční 1 (ME)'!$AQ56,0)+IFERROR('Model opční 2 (MF)'!AA56*('MF Index'!AE14/'MF Index'!$E14)*'Model opční 2 (MF)'!$AQ56,0)+Doplněk!AA56*Doplněk!$AO56</f>
        <v>0</v>
      </c>
      <c r="AB56" s="357">
        <f>IFERROR('Model výchozí (MV)'!AB56*('MV Index'!AF14/'MV Index'!$E14)*'Model výchozí (MV)'!$AQ56,0)+IFERROR('Model opční 1 (ME)'!AB56*('ME Index'!AF14/'ME Index'!$E14)*'Model opční 1 (ME)'!$AQ56,0)+IFERROR('Model opční 2 (MF)'!AB56*('MF Index'!AF14/'MF Index'!$E14)*'Model opční 2 (MF)'!$AQ56,0)+Doplněk!AB56*Doplněk!$AO56</f>
        <v>0</v>
      </c>
      <c r="AC56" s="357">
        <f>IFERROR('Model výchozí (MV)'!AC56*('MV Index'!AG14/'MV Index'!$E14)*'Model výchozí (MV)'!$AQ56,0)+IFERROR('Model opční 1 (ME)'!AC56*('ME Index'!AG14/'ME Index'!$E14)*'Model opční 1 (ME)'!$AQ56,0)+IFERROR('Model opční 2 (MF)'!AC56*('MF Index'!AG14/'MF Index'!$E14)*'Model opční 2 (MF)'!$AQ56,0)+Doplněk!AC56*Doplněk!$AO56</f>
        <v>0</v>
      </c>
      <c r="AD56" s="357">
        <f>IFERROR('Model výchozí (MV)'!AD56*('MV Index'!AH14/'MV Index'!$E14)*'Model výchozí (MV)'!$AQ56,0)+IFERROR('Model opční 1 (ME)'!AD56*('ME Index'!AH14/'ME Index'!$E14)*'Model opční 1 (ME)'!$AQ56,0)+IFERROR('Model opční 2 (MF)'!AD56*('MF Index'!AH14/'MF Index'!$E14)*'Model opční 2 (MF)'!$AQ56,0)+Doplněk!AD56*Doplněk!$AO56</f>
        <v>0</v>
      </c>
      <c r="AE56" s="357">
        <f>IFERROR('Model výchozí (MV)'!AE56*('MV Index'!AI14/'MV Index'!$E14)*'Model výchozí (MV)'!$AQ56,0)+IFERROR('Model opční 1 (ME)'!AE56*('ME Index'!AI14/'ME Index'!$E14)*'Model opční 1 (ME)'!$AQ56,0)+IFERROR('Model opční 2 (MF)'!AE56*('MF Index'!AI14/'MF Index'!$E14)*'Model opční 2 (MF)'!$AQ56,0)+Doplněk!AE56*Doplněk!$AO56</f>
        <v>0</v>
      </c>
      <c r="AF56" s="357">
        <f>IFERROR('Model výchozí (MV)'!AF56*('MV Index'!AJ14/'MV Index'!$E14)*'Model výchozí (MV)'!$AQ56,0)+IFERROR('Model opční 1 (ME)'!AF56*('ME Index'!AJ14/'ME Index'!$E14)*'Model opční 1 (ME)'!$AQ56,0)+IFERROR('Model opční 2 (MF)'!AF56*('MF Index'!AJ14/'MF Index'!$E14)*'Model opční 2 (MF)'!$AQ56,0)+Doplněk!AF56*Doplněk!$AO56</f>
        <v>0</v>
      </c>
      <c r="AG56" s="357">
        <f>IFERROR('Model výchozí (MV)'!AG56*('MV Index'!AK14/'MV Index'!$E14)*'Model výchozí (MV)'!$AQ56,0)+IFERROR('Model opční 1 (ME)'!AG56*('ME Index'!AK14/'ME Index'!$E14)*'Model opční 1 (ME)'!$AQ56,0)+IFERROR('Model opční 2 (MF)'!AG56*('MF Index'!AK14/'MF Index'!$E14)*'Model opční 2 (MF)'!$AQ56,0)+Doplněk!AG56*Doplněk!$AO56</f>
        <v>0</v>
      </c>
      <c r="AH56" s="357">
        <f>IFERROR('Model výchozí (MV)'!AH56*('MV Index'!AL14/'MV Index'!$E14)*'Model výchozí (MV)'!$AQ56,0)+IFERROR('Model opční 1 (ME)'!AH56*('ME Index'!AL14/'ME Index'!$E14)*'Model opční 1 (ME)'!$AQ56,0)+IFERROR('Model opční 2 (MF)'!AH56*('MF Index'!AL14/'MF Index'!$E14)*'Model opční 2 (MF)'!$AQ56,0)+Doplněk!AH56*Doplněk!$AO56</f>
        <v>0</v>
      </c>
      <c r="AI56" s="357">
        <f>IFERROR('Model výchozí (MV)'!AI56*('MV Index'!AM14/'MV Index'!$E14)*'Model výchozí (MV)'!$AQ56,0)+IFERROR('Model opční 1 (ME)'!AI56*('ME Index'!AM14/'ME Index'!$E14)*'Model opční 1 (ME)'!$AQ56,0)+IFERROR('Model opční 2 (MF)'!AI56*('MF Index'!AM14/'MF Index'!$E14)*'Model opční 2 (MF)'!$AQ56,0)+Doplněk!AI56*Doplněk!$AO56</f>
        <v>0</v>
      </c>
      <c r="AJ56" s="357">
        <f>IFERROR('Model výchozí (MV)'!AJ56*('MV Index'!AN14/'MV Index'!$E14)*'Model výchozí (MV)'!$AQ56,0)+IFERROR('Model opční 1 (ME)'!AJ56*('ME Index'!AN14/'ME Index'!$E14)*'Model opční 1 (ME)'!$AQ56,0)+IFERROR('Model opční 2 (MF)'!AJ56*('MF Index'!AN14/'MF Index'!$E14)*'Model opční 2 (MF)'!$AQ56,0)+Doplněk!AJ56*Doplněk!$AO56</f>
        <v>0</v>
      </c>
      <c r="AK56" s="357">
        <f>IFERROR('Model výchozí (MV)'!AK56*('MV Index'!AO14/'MV Index'!$E14)*'Model výchozí (MV)'!$AQ56,0)+IFERROR('Model opční 1 (ME)'!AK56*('ME Index'!AO14/'ME Index'!$E14)*'Model opční 1 (ME)'!$AQ56,0)+IFERROR('Model opční 2 (MF)'!AK56*('MF Index'!AO14/'MF Index'!$E14)*'Model opční 2 (MF)'!$AQ56,0)+Doplněk!AK56*Doplněk!$AO56</f>
        <v>0</v>
      </c>
      <c r="AL56" s="356">
        <f t="shared" si="24"/>
        <v>0</v>
      </c>
      <c r="AM56" s="579">
        <f t="shared" si="23"/>
        <v>0</v>
      </c>
    </row>
    <row r="57" spans="1:39" x14ac:dyDescent="0.3">
      <c r="A57" s="475">
        <f t="shared" si="22"/>
        <v>8</v>
      </c>
      <c r="B57" s="476" t="str">
        <f t="shared" si="22"/>
        <v>Sociální a zdravotní pojištění</v>
      </c>
      <c r="C57" s="456">
        <f t="shared" si="22"/>
        <v>8.1</v>
      </c>
      <c r="D57" s="455" t="str">
        <f t="shared" si="22"/>
        <v>Vlaková četa</v>
      </c>
      <c r="E57" s="357">
        <f>IFERROR('Model výchozí (MV)'!E57*('MV Index'!I15/'MV Index'!$E15)*'Model výchozí (MV)'!$AQ57,0)+IFERROR('Model opční 1 (ME)'!E57*('ME Index'!I15/'ME Index'!$E15)*'Model opční 1 (ME)'!$AQ57,0)+IFERROR('Model opční 2 (MF)'!E57*('MF Index'!I15/'MF Index'!$E15)*'Model opční 2 (MF)'!$AQ57,0)+Doplněk!E57*Doplněk!$AO57</f>
        <v>0</v>
      </c>
      <c r="F57" s="357">
        <f>IFERROR('Model výchozí (MV)'!F57*('MV Index'!J15/'MV Index'!$E15)*'Model výchozí (MV)'!$AQ57,0)+IFERROR('Model opční 1 (ME)'!F57*('ME Index'!J15/'ME Index'!$E15)*'Model opční 1 (ME)'!$AQ57,0)+IFERROR('Model opční 2 (MF)'!F57*('MF Index'!J15/'MF Index'!$E15)*'Model opční 2 (MF)'!$AQ57,0)+Doplněk!F57*Doplněk!$AO57</f>
        <v>0</v>
      </c>
      <c r="G57" s="357">
        <f>IFERROR('Model výchozí (MV)'!G57*('MV Index'!K15/'MV Index'!$E15)*'Model výchozí (MV)'!$AQ57,0)+IFERROR('Model opční 1 (ME)'!G57*('ME Index'!K15/'ME Index'!$E15)*'Model opční 1 (ME)'!$AQ57,0)+IFERROR('Model opční 2 (MF)'!G57*('MF Index'!K15/'MF Index'!$E15)*'Model opční 2 (MF)'!$AQ57,0)+Doplněk!G57*Doplněk!$AO57</f>
        <v>0</v>
      </c>
      <c r="H57" s="357">
        <f>IFERROR('Model výchozí (MV)'!H57*('MV Index'!L15/'MV Index'!$E15)*'Model výchozí (MV)'!$AQ57,0)+IFERROR('Model opční 1 (ME)'!H57*('ME Index'!L15/'ME Index'!$E15)*'Model opční 1 (ME)'!$AQ57,0)+IFERROR('Model opční 2 (MF)'!H57*('MF Index'!L15/'MF Index'!$E15)*'Model opční 2 (MF)'!$AQ57,0)+Doplněk!H57*Doplněk!$AO57</f>
        <v>0</v>
      </c>
      <c r="I57" s="357">
        <f>IFERROR('Model výchozí (MV)'!I57*('MV Index'!M15/'MV Index'!$E15)*'Model výchozí (MV)'!$AQ57,0)+IFERROR('Model opční 1 (ME)'!I57*('ME Index'!M15/'ME Index'!$E15)*'Model opční 1 (ME)'!$AQ57,0)+IFERROR('Model opční 2 (MF)'!I57*('MF Index'!M15/'MF Index'!$E15)*'Model opční 2 (MF)'!$AQ57,0)+Doplněk!I57*Doplněk!$AO57</f>
        <v>0</v>
      </c>
      <c r="J57" s="357">
        <f>IFERROR('Model výchozí (MV)'!J57*('MV Index'!N15/'MV Index'!$E15)*'Model výchozí (MV)'!$AQ57,0)+IFERROR('Model opční 1 (ME)'!J57*('ME Index'!N15/'ME Index'!$E15)*'Model opční 1 (ME)'!$AQ57,0)+IFERROR('Model opční 2 (MF)'!J57*('MF Index'!N15/'MF Index'!$E15)*'Model opční 2 (MF)'!$AQ57,0)+Doplněk!J57*Doplněk!$AO57</f>
        <v>0</v>
      </c>
      <c r="K57" s="357">
        <f>IFERROR('Model výchozí (MV)'!K57*('MV Index'!O15/'MV Index'!$E15)*'Model výchozí (MV)'!$AQ57,0)+IFERROR('Model opční 1 (ME)'!K57*('ME Index'!O15/'ME Index'!$E15)*'Model opční 1 (ME)'!$AQ57,0)+IFERROR('Model opční 2 (MF)'!K57*('MF Index'!O15/'MF Index'!$E15)*'Model opční 2 (MF)'!$AQ57,0)+Doplněk!K57*Doplněk!$AO57</f>
        <v>0</v>
      </c>
      <c r="L57" s="357">
        <f>IFERROR('Model výchozí (MV)'!L57*('MV Index'!P15/'MV Index'!$E15)*'Model výchozí (MV)'!$AQ57,0)+IFERROR('Model opční 1 (ME)'!L57*('ME Index'!P15/'ME Index'!$E15)*'Model opční 1 (ME)'!$AQ57,0)+IFERROR('Model opční 2 (MF)'!L57*('MF Index'!P15/'MF Index'!$E15)*'Model opční 2 (MF)'!$AQ57,0)+Doplněk!L57*Doplněk!$AO57</f>
        <v>0</v>
      </c>
      <c r="M57" s="357">
        <f>IFERROR('Model výchozí (MV)'!M57*('MV Index'!Q15/'MV Index'!$E15)*'Model výchozí (MV)'!$AQ57,0)+IFERROR('Model opční 1 (ME)'!M57*('ME Index'!Q15/'ME Index'!$E15)*'Model opční 1 (ME)'!$AQ57,0)+IFERROR('Model opční 2 (MF)'!M57*('MF Index'!Q15/'MF Index'!$E15)*'Model opční 2 (MF)'!$AQ57,0)+Doplněk!M57*Doplněk!$AO57</f>
        <v>0</v>
      </c>
      <c r="N57" s="357">
        <f>IFERROR('Model výchozí (MV)'!N57*('MV Index'!R15/'MV Index'!$E15)*'Model výchozí (MV)'!$AQ57,0)+IFERROR('Model opční 1 (ME)'!N57*('ME Index'!R15/'ME Index'!$E15)*'Model opční 1 (ME)'!$AQ57,0)+IFERROR('Model opční 2 (MF)'!N57*('MF Index'!R15/'MF Index'!$E15)*'Model opční 2 (MF)'!$AQ57,0)+Doplněk!N57*Doplněk!$AO57</f>
        <v>0</v>
      </c>
      <c r="O57" s="357">
        <f>IFERROR('Model výchozí (MV)'!O57*('MV Index'!S15/'MV Index'!$E15)*'Model výchozí (MV)'!$AQ57,0)+IFERROR('Model opční 1 (ME)'!O57*('ME Index'!S15/'ME Index'!$E15)*'Model opční 1 (ME)'!$AQ57,0)+IFERROR('Model opční 2 (MF)'!O57*('MF Index'!S15/'MF Index'!$E15)*'Model opční 2 (MF)'!$AQ57,0)+Doplněk!O57*Doplněk!$AO57</f>
        <v>0</v>
      </c>
      <c r="P57" s="357">
        <f>IFERROR('Model výchozí (MV)'!P57*('MV Index'!T15/'MV Index'!$E15)*'Model výchozí (MV)'!$AQ57,0)+IFERROR('Model opční 1 (ME)'!P57*('ME Index'!T15/'ME Index'!$E15)*'Model opční 1 (ME)'!$AQ57,0)+IFERROR('Model opční 2 (MF)'!P57*('MF Index'!T15/'MF Index'!$E15)*'Model opční 2 (MF)'!$AQ57,0)+Doplněk!P57*Doplněk!$AO57</f>
        <v>0</v>
      </c>
      <c r="Q57" s="357">
        <f>IFERROR('Model výchozí (MV)'!Q57*('MV Index'!U15/'MV Index'!$E15)*'Model výchozí (MV)'!$AQ57,0)+IFERROR('Model opční 1 (ME)'!Q57*('ME Index'!U15/'ME Index'!$E15)*'Model opční 1 (ME)'!$AQ57,0)+IFERROR('Model opční 2 (MF)'!Q57*('MF Index'!U15/'MF Index'!$E15)*'Model opční 2 (MF)'!$AQ57,0)+Doplněk!Q57*Doplněk!$AO57</f>
        <v>0</v>
      </c>
      <c r="R57" s="357">
        <f>IFERROR('Model výchozí (MV)'!R57*('MV Index'!V15/'MV Index'!$E15)*'Model výchozí (MV)'!$AQ57,0)+IFERROR('Model opční 1 (ME)'!R57*('ME Index'!V15/'ME Index'!$E15)*'Model opční 1 (ME)'!$AQ57,0)+IFERROR('Model opční 2 (MF)'!R57*('MF Index'!V15/'MF Index'!$E15)*'Model opční 2 (MF)'!$AQ57,0)+Doplněk!R57*Doplněk!$AO57</f>
        <v>0</v>
      </c>
      <c r="S57" s="357">
        <f>IFERROR('Model výchozí (MV)'!S57*('MV Index'!W15/'MV Index'!$E15)*'Model výchozí (MV)'!$AQ57,0)+IFERROR('Model opční 1 (ME)'!S57*('ME Index'!W15/'ME Index'!$E15)*'Model opční 1 (ME)'!$AQ57,0)+IFERROR('Model opční 2 (MF)'!S57*('MF Index'!W15/'MF Index'!$E15)*'Model opční 2 (MF)'!$AQ57,0)+Doplněk!S57*Doplněk!$AO57</f>
        <v>0</v>
      </c>
      <c r="T57" s="357">
        <f>IFERROR('Model výchozí (MV)'!T57*('MV Index'!X15/'MV Index'!$E15)*'Model výchozí (MV)'!$AQ57,0)+IFERROR('Model opční 1 (ME)'!T57*('ME Index'!X15/'ME Index'!$E15)*'Model opční 1 (ME)'!$AQ57,0)+IFERROR('Model opční 2 (MF)'!T57*('MF Index'!X15/'MF Index'!$E15)*'Model opční 2 (MF)'!$AQ57,0)+Doplněk!T57*Doplněk!$AO57</f>
        <v>0</v>
      </c>
      <c r="U57" s="357">
        <f>IFERROR('Model výchozí (MV)'!U57*('MV Index'!Y15/'MV Index'!$E15)*'Model výchozí (MV)'!$AQ57,0)+IFERROR('Model opční 1 (ME)'!U57*('ME Index'!Y15/'ME Index'!$E15)*'Model opční 1 (ME)'!$AQ57,0)+IFERROR('Model opční 2 (MF)'!U57*('MF Index'!Y15/'MF Index'!$E15)*'Model opční 2 (MF)'!$AQ57,0)+Doplněk!U57*Doplněk!$AO57</f>
        <v>0</v>
      </c>
      <c r="V57" s="357">
        <f>IFERROR('Model výchozí (MV)'!V57*('MV Index'!Z15/'MV Index'!$E15)*'Model výchozí (MV)'!$AQ57,0)+IFERROR('Model opční 1 (ME)'!V57*('ME Index'!Z15/'ME Index'!$E15)*'Model opční 1 (ME)'!$AQ57,0)+IFERROR('Model opční 2 (MF)'!V57*('MF Index'!Z15/'MF Index'!$E15)*'Model opční 2 (MF)'!$AQ57,0)+Doplněk!V57*Doplněk!$AO57</f>
        <v>0</v>
      </c>
      <c r="W57" s="357">
        <f>IFERROR('Model výchozí (MV)'!W57*('MV Index'!AA15/'MV Index'!$E15)*'Model výchozí (MV)'!$AQ57,0)+IFERROR('Model opční 1 (ME)'!W57*('ME Index'!AA15/'ME Index'!$E15)*'Model opční 1 (ME)'!$AQ57,0)+IFERROR('Model opční 2 (MF)'!W57*('MF Index'!AA15/'MF Index'!$E15)*'Model opční 2 (MF)'!$AQ57,0)+Doplněk!W57*Doplněk!$AO57</f>
        <v>0</v>
      </c>
      <c r="X57" s="357">
        <f>IFERROR('Model výchozí (MV)'!X57*('MV Index'!AB15/'MV Index'!$E15)*'Model výchozí (MV)'!$AQ57,0)+IFERROR('Model opční 1 (ME)'!X57*('ME Index'!AB15/'ME Index'!$E15)*'Model opční 1 (ME)'!$AQ57,0)+IFERROR('Model opční 2 (MF)'!X57*('MF Index'!AB15/'MF Index'!$E15)*'Model opční 2 (MF)'!$AQ57,0)+Doplněk!X57*Doplněk!$AO57</f>
        <v>0</v>
      </c>
      <c r="Y57" s="357">
        <f>IFERROR('Model výchozí (MV)'!Y57*('MV Index'!AC15/'MV Index'!$E15)*'Model výchozí (MV)'!$AQ57,0)+IFERROR('Model opční 1 (ME)'!Y57*('ME Index'!AC15/'ME Index'!$E15)*'Model opční 1 (ME)'!$AQ57,0)+IFERROR('Model opční 2 (MF)'!Y57*('MF Index'!AC15/'MF Index'!$E15)*'Model opční 2 (MF)'!$AQ57,0)+Doplněk!Y57*Doplněk!$AO57</f>
        <v>0</v>
      </c>
      <c r="Z57" s="357">
        <f>IFERROR('Model výchozí (MV)'!Z57*('MV Index'!AD15/'MV Index'!$E15)*'Model výchozí (MV)'!$AQ57,0)+IFERROR('Model opční 1 (ME)'!Z57*('ME Index'!AD15/'ME Index'!$E15)*'Model opční 1 (ME)'!$AQ57,0)+IFERROR('Model opční 2 (MF)'!Z57*('MF Index'!AD15/'MF Index'!$E15)*'Model opční 2 (MF)'!$AQ57,0)+Doplněk!Z57*Doplněk!$AO57</f>
        <v>0</v>
      </c>
      <c r="AA57" s="357">
        <f>IFERROR('Model výchozí (MV)'!AA57*('MV Index'!AE15/'MV Index'!$E15)*'Model výchozí (MV)'!$AQ57,0)+IFERROR('Model opční 1 (ME)'!AA57*('ME Index'!AE15/'ME Index'!$E15)*'Model opční 1 (ME)'!$AQ57,0)+IFERROR('Model opční 2 (MF)'!AA57*('MF Index'!AE15/'MF Index'!$E15)*'Model opční 2 (MF)'!$AQ57,0)+Doplněk!AA57*Doplněk!$AO57</f>
        <v>0</v>
      </c>
      <c r="AB57" s="357">
        <f>IFERROR('Model výchozí (MV)'!AB57*('MV Index'!AF15/'MV Index'!$E15)*'Model výchozí (MV)'!$AQ57,0)+IFERROR('Model opční 1 (ME)'!AB57*('ME Index'!AF15/'ME Index'!$E15)*'Model opční 1 (ME)'!$AQ57,0)+IFERROR('Model opční 2 (MF)'!AB57*('MF Index'!AF15/'MF Index'!$E15)*'Model opční 2 (MF)'!$AQ57,0)+Doplněk!AB57*Doplněk!$AO57</f>
        <v>0</v>
      </c>
      <c r="AC57" s="357">
        <f>IFERROR('Model výchozí (MV)'!AC57*('MV Index'!AG15/'MV Index'!$E15)*'Model výchozí (MV)'!$AQ57,0)+IFERROR('Model opční 1 (ME)'!AC57*('ME Index'!AG15/'ME Index'!$E15)*'Model opční 1 (ME)'!$AQ57,0)+IFERROR('Model opční 2 (MF)'!AC57*('MF Index'!AG15/'MF Index'!$E15)*'Model opční 2 (MF)'!$AQ57,0)+Doplněk!AC57*Doplněk!$AO57</f>
        <v>0</v>
      </c>
      <c r="AD57" s="357">
        <f>IFERROR('Model výchozí (MV)'!AD57*('MV Index'!AH15/'MV Index'!$E15)*'Model výchozí (MV)'!$AQ57,0)+IFERROR('Model opční 1 (ME)'!AD57*('ME Index'!AH15/'ME Index'!$E15)*'Model opční 1 (ME)'!$AQ57,0)+IFERROR('Model opční 2 (MF)'!AD57*('MF Index'!AH15/'MF Index'!$E15)*'Model opční 2 (MF)'!$AQ57,0)+Doplněk!AD57*Doplněk!$AO57</f>
        <v>0</v>
      </c>
      <c r="AE57" s="357">
        <f>IFERROR('Model výchozí (MV)'!AE57*('MV Index'!AI15/'MV Index'!$E15)*'Model výchozí (MV)'!$AQ57,0)+IFERROR('Model opční 1 (ME)'!AE57*('ME Index'!AI15/'ME Index'!$E15)*'Model opční 1 (ME)'!$AQ57,0)+IFERROR('Model opční 2 (MF)'!AE57*('MF Index'!AI15/'MF Index'!$E15)*'Model opční 2 (MF)'!$AQ57,0)+Doplněk!AE57*Doplněk!$AO57</f>
        <v>0</v>
      </c>
      <c r="AF57" s="357">
        <f>IFERROR('Model výchozí (MV)'!AF57*('MV Index'!AJ15/'MV Index'!$E15)*'Model výchozí (MV)'!$AQ57,0)+IFERROR('Model opční 1 (ME)'!AF57*('ME Index'!AJ15/'ME Index'!$E15)*'Model opční 1 (ME)'!$AQ57,0)+IFERROR('Model opční 2 (MF)'!AF57*('MF Index'!AJ15/'MF Index'!$E15)*'Model opční 2 (MF)'!$AQ57,0)+Doplněk!AF57*Doplněk!$AO57</f>
        <v>0</v>
      </c>
      <c r="AG57" s="357">
        <f>IFERROR('Model výchozí (MV)'!AG57*('MV Index'!AK15/'MV Index'!$E15)*'Model výchozí (MV)'!$AQ57,0)+IFERROR('Model opční 1 (ME)'!AG57*('ME Index'!AK15/'ME Index'!$E15)*'Model opční 1 (ME)'!$AQ57,0)+IFERROR('Model opční 2 (MF)'!AG57*('MF Index'!AK15/'MF Index'!$E15)*'Model opční 2 (MF)'!$AQ57,0)+Doplněk!AG57*Doplněk!$AO57</f>
        <v>0</v>
      </c>
      <c r="AH57" s="357">
        <f>IFERROR('Model výchozí (MV)'!AH57*('MV Index'!AL15/'MV Index'!$E15)*'Model výchozí (MV)'!$AQ57,0)+IFERROR('Model opční 1 (ME)'!AH57*('ME Index'!AL15/'ME Index'!$E15)*'Model opční 1 (ME)'!$AQ57,0)+IFERROR('Model opční 2 (MF)'!AH57*('MF Index'!AL15/'MF Index'!$E15)*'Model opční 2 (MF)'!$AQ57,0)+Doplněk!AH57*Doplněk!$AO57</f>
        <v>0</v>
      </c>
      <c r="AI57" s="357">
        <f>IFERROR('Model výchozí (MV)'!AI57*('MV Index'!AM15/'MV Index'!$E15)*'Model výchozí (MV)'!$AQ57,0)+IFERROR('Model opční 1 (ME)'!AI57*('ME Index'!AM15/'ME Index'!$E15)*'Model opční 1 (ME)'!$AQ57,0)+IFERROR('Model opční 2 (MF)'!AI57*('MF Index'!AM15/'MF Index'!$E15)*'Model opční 2 (MF)'!$AQ57,0)+Doplněk!AI57*Doplněk!$AO57</f>
        <v>0</v>
      </c>
      <c r="AJ57" s="357">
        <f>IFERROR('Model výchozí (MV)'!AJ57*('MV Index'!AN15/'MV Index'!$E15)*'Model výchozí (MV)'!$AQ57,0)+IFERROR('Model opční 1 (ME)'!AJ57*('ME Index'!AN15/'ME Index'!$E15)*'Model opční 1 (ME)'!$AQ57,0)+IFERROR('Model opční 2 (MF)'!AJ57*('MF Index'!AN15/'MF Index'!$E15)*'Model opční 2 (MF)'!$AQ57,0)+Doplněk!AJ57*Doplněk!$AO57</f>
        <v>0</v>
      </c>
      <c r="AK57" s="357">
        <f>IFERROR('Model výchozí (MV)'!AK57*('MV Index'!AO15/'MV Index'!$E15)*'Model výchozí (MV)'!$AQ57,0)+IFERROR('Model opční 1 (ME)'!AK57*('ME Index'!AO15/'ME Index'!$E15)*'Model opční 1 (ME)'!$AQ57,0)+IFERROR('Model opční 2 (MF)'!AK57*('MF Index'!AO15/'MF Index'!$E15)*'Model opční 2 (MF)'!$AQ57,0)+Doplněk!AK57*Doplněk!$AO57</f>
        <v>0</v>
      </c>
      <c r="AL57" s="356">
        <f t="shared" si="24"/>
        <v>0</v>
      </c>
      <c r="AM57" s="579">
        <f t="shared" si="23"/>
        <v>0</v>
      </c>
    </row>
    <row r="58" spans="1:39" x14ac:dyDescent="0.3">
      <c r="A58" s="475" t="str">
        <f t="shared" si="22"/>
        <v/>
      </c>
      <c r="B58" s="476" t="str">
        <f t="shared" si="22"/>
        <v/>
      </c>
      <c r="C58" s="456" t="str">
        <f t="shared" si="22"/>
        <v>8.2</v>
      </c>
      <c r="D58" s="455" t="str">
        <f t="shared" si="22"/>
        <v>Strojvedoucí</v>
      </c>
      <c r="E58" s="357">
        <f>IFERROR('Model výchozí (MV)'!E58*('MV Index'!I16/'MV Index'!$E16)*'Model výchozí (MV)'!$AQ58,0)+IFERROR('Model opční 1 (ME)'!E58*('ME Index'!I16/'ME Index'!$E16)*'Model opční 1 (ME)'!$AQ58,0)+IFERROR('Model opční 2 (MF)'!E58*('MF Index'!I16/'MF Index'!$E16)*'Model opční 2 (MF)'!$AQ58,0)+Doplněk!E58*Doplněk!$AO58</f>
        <v>0</v>
      </c>
      <c r="F58" s="357">
        <f>IFERROR('Model výchozí (MV)'!F58*('MV Index'!J16/'MV Index'!$E16)*'Model výchozí (MV)'!$AQ58,0)+IFERROR('Model opční 1 (ME)'!F58*('ME Index'!J16/'ME Index'!$E16)*'Model opční 1 (ME)'!$AQ58,0)+IFERROR('Model opční 2 (MF)'!F58*('MF Index'!J16/'MF Index'!$E16)*'Model opční 2 (MF)'!$AQ58,0)+Doplněk!F58*Doplněk!$AO58</f>
        <v>0</v>
      </c>
      <c r="G58" s="357">
        <f>IFERROR('Model výchozí (MV)'!G58*('MV Index'!K16/'MV Index'!$E16)*'Model výchozí (MV)'!$AQ58,0)+IFERROR('Model opční 1 (ME)'!G58*('ME Index'!K16/'ME Index'!$E16)*'Model opční 1 (ME)'!$AQ58,0)+IFERROR('Model opční 2 (MF)'!G58*('MF Index'!K16/'MF Index'!$E16)*'Model opční 2 (MF)'!$AQ58,0)+Doplněk!G58*Doplněk!$AO58</f>
        <v>0</v>
      </c>
      <c r="H58" s="357">
        <f>IFERROR('Model výchozí (MV)'!H58*('MV Index'!L16/'MV Index'!$E16)*'Model výchozí (MV)'!$AQ58,0)+IFERROR('Model opční 1 (ME)'!H58*('ME Index'!L16/'ME Index'!$E16)*'Model opční 1 (ME)'!$AQ58,0)+IFERROR('Model opční 2 (MF)'!H58*('MF Index'!L16/'MF Index'!$E16)*'Model opční 2 (MF)'!$AQ58,0)+Doplněk!H58*Doplněk!$AO58</f>
        <v>0</v>
      </c>
      <c r="I58" s="357">
        <f>IFERROR('Model výchozí (MV)'!I58*('MV Index'!M16/'MV Index'!$E16)*'Model výchozí (MV)'!$AQ58,0)+IFERROR('Model opční 1 (ME)'!I58*('ME Index'!M16/'ME Index'!$E16)*'Model opční 1 (ME)'!$AQ58,0)+IFERROR('Model opční 2 (MF)'!I58*('MF Index'!M16/'MF Index'!$E16)*'Model opční 2 (MF)'!$AQ58,0)+Doplněk!I58*Doplněk!$AO58</f>
        <v>0</v>
      </c>
      <c r="J58" s="357">
        <f>IFERROR('Model výchozí (MV)'!J58*('MV Index'!N16/'MV Index'!$E16)*'Model výchozí (MV)'!$AQ58,0)+IFERROR('Model opční 1 (ME)'!J58*('ME Index'!N16/'ME Index'!$E16)*'Model opční 1 (ME)'!$AQ58,0)+IFERROR('Model opční 2 (MF)'!J58*('MF Index'!N16/'MF Index'!$E16)*'Model opční 2 (MF)'!$AQ58,0)+Doplněk!J58*Doplněk!$AO58</f>
        <v>0</v>
      </c>
      <c r="K58" s="357">
        <f>IFERROR('Model výchozí (MV)'!K58*('MV Index'!O16/'MV Index'!$E16)*'Model výchozí (MV)'!$AQ58,0)+IFERROR('Model opční 1 (ME)'!K58*('ME Index'!O16/'ME Index'!$E16)*'Model opční 1 (ME)'!$AQ58,0)+IFERROR('Model opční 2 (MF)'!K58*('MF Index'!O16/'MF Index'!$E16)*'Model opční 2 (MF)'!$AQ58,0)+Doplněk!K58*Doplněk!$AO58</f>
        <v>0</v>
      </c>
      <c r="L58" s="357">
        <f>IFERROR('Model výchozí (MV)'!L58*('MV Index'!P16/'MV Index'!$E16)*'Model výchozí (MV)'!$AQ58,0)+IFERROR('Model opční 1 (ME)'!L58*('ME Index'!P16/'ME Index'!$E16)*'Model opční 1 (ME)'!$AQ58,0)+IFERROR('Model opční 2 (MF)'!L58*('MF Index'!P16/'MF Index'!$E16)*'Model opční 2 (MF)'!$AQ58,0)+Doplněk!L58*Doplněk!$AO58</f>
        <v>0</v>
      </c>
      <c r="M58" s="357">
        <f>IFERROR('Model výchozí (MV)'!M58*('MV Index'!Q16/'MV Index'!$E16)*'Model výchozí (MV)'!$AQ58,0)+IFERROR('Model opční 1 (ME)'!M58*('ME Index'!Q16/'ME Index'!$E16)*'Model opční 1 (ME)'!$AQ58,0)+IFERROR('Model opční 2 (MF)'!M58*('MF Index'!Q16/'MF Index'!$E16)*'Model opční 2 (MF)'!$AQ58,0)+Doplněk!M58*Doplněk!$AO58</f>
        <v>0</v>
      </c>
      <c r="N58" s="357">
        <f>IFERROR('Model výchozí (MV)'!N58*('MV Index'!R16/'MV Index'!$E16)*'Model výchozí (MV)'!$AQ58,0)+IFERROR('Model opční 1 (ME)'!N58*('ME Index'!R16/'ME Index'!$E16)*'Model opční 1 (ME)'!$AQ58,0)+IFERROR('Model opční 2 (MF)'!N58*('MF Index'!R16/'MF Index'!$E16)*'Model opční 2 (MF)'!$AQ58,0)+Doplněk!N58*Doplněk!$AO58</f>
        <v>0</v>
      </c>
      <c r="O58" s="357">
        <f>IFERROR('Model výchozí (MV)'!O58*('MV Index'!S16/'MV Index'!$E16)*'Model výchozí (MV)'!$AQ58,0)+IFERROR('Model opční 1 (ME)'!O58*('ME Index'!S16/'ME Index'!$E16)*'Model opční 1 (ME)'!$AQ58,0)+IFERROR('Model opční 2 (MF)'!O58*('MF Index'!S16/'MF Index'!$E16)*'Model opční 2 (MF)'!$AQ58,0)+Doplněk!O58*Doplněk!$AO58</f>
        <v>0</v>
      </c>
      <c r="P58" s="357">
        <f>IFERROR('Model výchozí (MV)'!P58*('MV Index'!T16/'MV Index'!$E16)*'Model výchozí (MV)'!$AQ58,0)+IFERROR('Model opční 1 (ME)'!P58*('ME Index'!T16/'ME Index'!$E16)*'Model opční 1 (ME)'!$AQ58,0)+IFERROR('Model opční 2 (MF)'!P58*('MF Index'!T16/'MF Index'!$E16)*'Model opční 2 (MF)'!$AQ58,0)+Doplněk!P58*Doplněk!$AO58</f>
        <v>0</v>
      </c>
      <c r="Q58" s="357">
        <f>IFERROR('Model výchozí (MV)'!Q58*('MV Index'!U16/'MV Index'!$E16)*'Model výchozí (MV)'!$AQ58,0)+IFERROR('Model opční 1 (ME)'!Q58*('ME Index'!U16/'ME Index'!$E16)*'Model opční 1 (ME)'!$AQ58,0)+IFERROR('Model opční 2 (MF)'!Q58*('MF Index'!U16/'MF Index'!$E16)*'Model opční 2 (MF)'!$AQ58,0)+Doplněk!Q58*Doplněk!$AO58</f>
        <v>0</v>
      </c>
      <c r="R58" s="357">
        <f>IFERROR('Model výchozí (MV)'!R58*('MV Index'!V16/'MV Index'!$E16)*'Model výchozí (MV)'!$AQ58,0)+IFERROR('Model opční 1 (ME)'!R58*('ME Index'!V16/'ME Index'!$E16)*'Model opční 1 (ME)'!$AQ58,0)+IFERROR('Model opční 2 (MF)'!R58*('MF Index'!V16/'MF Index'!$E16)*'Model opční 2 (MF)'!$AQ58,0)+Doplněk!R58*Doplněk!$AO58</f>
        <v>0</v>
      </c>
      <c r="S58" s="357">
        <f>IFERROR('Model výchozí (MV)'!S58*('MV Index'!W16/'MV Index'!$E16)*'Model výchozí (MV)'!$AQ58,0)+IFERROR('Model opční 1 (ME)'!S58*('ME Index'!W16/'ME Index'!$E16)*'Model opční 1 (ME)'!$AQ58,0)+IFERROR('Model opční 2 (MF)'!S58*('MF Index'!W16/'MF Index'!$E16)*'Model opční 2 (MF)'!$AQ58,0)+Doplněk!S58*Doplněk!$AO58</f>
        <v>0</v>
      </c>
      <c r="T58" s="357">
        <f>IFERROR('Model výchozí (MV)'!T58*('MV Index'!X16/'MV Index'!$E16)*'Model výchozí (MV)'!$AQ58,0)+IFERROR('Model opční 1 (ME)'!T58*('ME Index'!X16/'ME Index'!$E16)*'Model opční 1 (ME)'!$AQ58,0)+IFERROR('Model opční 2 (MF)'!T58*('MF Index'!X16/'MF Index'!$E16)*'Model opční 2 (MF)'!$AQ58,0)+Doplněk!T58*Doplněk!$AO58</f>
        <v>0</v>
      </c>
      <c r="U58" s="357">
        <f>IFERROR('Model výchozí (MV)'!U58*('MV Index'!Y16/'MV Index'!$E16)*'Model výchozí (MV)'!$AQ58,0)+IFERROR('Model opční 1 (ME)'!U58*('ME Index'!Y16/'ME Index'!$E16)*'Model opční 1 (ME)'!$AQ58,0)+IFERROR('Model opční 2 (MF)'!U58*('MF Index'!Y16/'MF Index'!$E16)*'Model opční 2 (MF)'!$AQ58,0)+Doplněk!U58*Doplněk!$AO58</f>
        <v>0</v>
      </c>
      <c r="V58" s="357">
        <f>IFERROR('Model výchozí (MV)'!V58*('MV Index'!Z16/'MV Index'!$E16)*'Model výchozí (MV)'!$AQ58,0)+IFERROR('Model opční 1 (ME)'!V58*('ME Index'!Z16/'ME Index'!$E16)*'Model opční 1 (ME)'!$AQ58,0)+IFERROR('Model opční 2 (MF)'!V58*('MF Index'!Z16/'MF Index'!$E16)*'Model opční 2 (MF)'!$AQ58,0)+Doplněk!V58*Doplněk!$AO58</f>
        <v>0</v>
      </c>
      <c r="W58" s="357">
        <f>IFERROR('Model výchozí (MV)'!W58*('MV Index'!AA16/'MV Index'!$E16)*'Model výchozí (MV)'!$AQ58,0)+IFERROR('Model opční 1 (ME)'!W58*('ME Index'!AA16/'ME Index'!$E16)*'Model opční 1 (ME)'!$AQ58,0)+IFERROR('Model opční 2 (MF)'!W58*('MF Index'!AA16/'MF Index'!$E16)*'Model opční 2 (MF)'!$AQ58,0)+Doplněk!W58*Doplněk!$AO58</f>
        <v>0</v>
      </c>
      <c r="X58" s="357">
        <f>IFERROR('Model výchozí (MV)'!X58*('MV Index'!AB16/'MV Index'!$E16)*'Model výchozí (MV)'!$AQ58,0)+IFERROR('Model opční 1 (ME)'!X58*('ME Index'!AB16/'ME Index'!$E16)*'Model opční 1 (ME)'!$AQ58,0)+IFERROR('Model opční 2 (MF)'!X58*('MF Index'!AB16/'MF Index'!$E16)*'Model opční 2 (MF)'!$AQ58,0)+Doplněk!X58*Doplněk!$AO58</f>
        <v>0</v>
      </c>
      <c r="Y58" s="357">
        <f>IFERROR('Model výchozí (MV)'!Y58*('MV Index'!AC16/'MV Index'!$E16)*'Model výchozí (MV)'!$AQ58,0)+IFERROR('Model opční 1 (ME)'!Y58*('ME Index'!AC16/'ME Index'!$E16)*'Model opční 1 (ME)'!$AQ58,0)+IFERROR('Model opční 2 (MF)'!Y58*('MF Index'!AC16/'MF Index'!$E16)*'Model opční 2 (MF)'!$AQ58,0)+Doplněk!Y58*Doplněk!$AO58</f>
        <v>0</v>
      </c>
      <c r="Z58" s="357">
        <f>IFERROR('Model výchozí (MV)'!Z58*('MV Index'!AD16/'MV Index'!$E16)*'Model výchozí (MV)'!$AQ58,0)+IFERROR('Model opční 1 (ME)'!Z58*('ME Index'!AD16/'ME Index'!$E16)*'Model opční 1 (ME)'!$AQ58,0)+IFERROR('Model opční 2 (MF)'!Z58*('MF Index'!AD16/'MF Index'!$E16)*'Model opční 2 (MF)'!$AQ58,0)+Doplněk!Z58*Doplněk!$AO58</f>
        <v>0</v>
      </c>
      <c r="AA58" s="357">
        <f>IFERROR('Model výchozí (MV)'!AA58*('MV Index'!AE16/'MV Index'!$E16)*'Model výchozí (MV)'!$AQ58,0)+IFERROR('Model opční 1 (ME)'!AA58*('ME Index'!AE16/'ME Index'!$E16)*'Model opční 1 (ME)'!$AQ58,0)+IFERROR('Model opční 2 (MF)'!AA58*('MF Index'!AE16/'MF Index'!$E16)*'Model opční 2 (MF)'!$AQ58,0)+Doplněk!AA58*Doplněk!$AO58</f>
        <v>0</v>
      </c>
      <c r="AB58" s="357">
        <f>IFERROR('Model výchozí (MV)'!AB58*('MV Index'!AF16/'MV Index'!$E16)*'Model výchozí (MV)'!$AQ58,0)+IFERROR('Model opční 1 (ME)'!AB58*('ME Index'!AF16/'ME Index'!$E16)*'Model opční 1 (ME)'!$AQ58,0)+IFERROR('Model opční 2 (MF)'!AB58*('MF Index'!AF16/'MF Index'!$E16)*'Model opční 2 (MF)'!$AQ58,0)+Doplněk!AB58*Doplněk!$AO58</f>
        <v>0</v>
      </c>
      <c r="AC58" s="357">
        <f>IFERROR('Model výchozí (MV)'!AC58*('MV Index'!AG16/'MV Index'!$E16)*'Model výchozí (MV)'!$AQ58,0)+IFERROR('Model opční 1 (ME)'!AC58*('ME Index'!AG16/'ME Index'!$E16)*'Model opční 1 (ME)'!$AQ58,0)+IFERROR('Model opční 2 (MF)'!AC58*('MF Index'!AG16/'MF Index'!$E16)*'Model opční 2 (MF)'!$AQ58,0)+Doplněk!AC58*Doplněk!$AO58</f>
        <v>0</v>
      </c>
      <c r="AD58" s="357">
        <f>IFERROR('Model výchozí (MV)'!AD58*('MV Index'!AH16/'MV Index'!$E16)*'Model výchozí (MV)'!$AQ58,0)+IFERROR('Model opční 1 (ME)'!AD58*('ME Index'!AH16/'ME Index'!$E16)*'Model opční 1 (ME)'!$AQ58,0)+IFERROR('Model opční 2 (MF)'!AD58*('MF Index'!AH16/'MF Index'!$E16)*'Model opční 2 (MF)'!$AQ58,0)+Doplněk!AD58*Doplněk!$AO58</f>
        <v>0</v>
      </c>
      <c r="AE58" s="357">
        <f>IFERROR('Model výchozí (MV)'!AE58*('MV Index'!AI16/'MV Index'!$E16)*'Model výchozí (MV)'!$AQ58,0)+IFERROR('Model opční 1 (ME)'!AE58*('ME Index'!AI16/'ME Index'!$E16)*'Model opční 1 (ME)'!$AQ58,0)+IFERROR('Model opční 2 (MF)'!AE58*('MF Index'!AI16/'MF Index'!$E16)*'Model opční 2 (MF)'!$AQ58,0)+Doplněk!AE58*Doplněk!$AO58</f>
        <v>0</v>
      </c>
      <c r="AF58" s="357">
        <f>IFERROR('Model výchozí (MV)'!AF58*('MV Index'!AJ16/'MV Index'!$E16)*'Model výchozí (MV)'!$AQ58,0)+IFERROR('Model opční 1 (ME)'!AF58*('ME Index'!AJ16/'ME Index'!$E16)*'Model opční 1 (ME)'!$AQ58,0)+IFERROR('Model opční 2 (MF)'!AF58*('MF Index'!AJ16/'MF Index'!$E16)*'Model opční 2 (MF)'!$AQ58,0)+Doplněk!AF58*Doplněk!$AO58</f>
        <v>0</v>
      </c>
      <c r="AG58" s="357">
        <f>IFERROR('Model výchozí (MV)'!AG58*('MV Index'!AK16/'MV Index'!$E16)*'Model výchozí (MV)'!$AQ58,0)+IFERROR('Model opční 1 (ME)'!AG58*('ME Index'!AK16/'ME Index'!$E16)*'Model opční 1 (ME)'!$AQ58,0)+IFERROR('Model opční 2 (MF)'!AG58*('MF Index'!AK16/'MF Index'!$E16)*'Model opční 2 (MF)'!$AQ58,0)+Doplněk!AG58*Doplněk!$AO58</f>
        <v>0</v>
      </c>
      <c r="AH58" s="357">
        <f>IFERROR('Model výchozí (MV)'!AH58*('MV Index'!AL16/'MV Index'!$E16)*'Model výchozí (MV)'!$AQ58,0)+IFERROR('Model opční 1 (ME)'!AH58*('ME Index'!AL16/'ME Index'!$E16)*'Model opční 1 (ME)'!$AQ58,0)+IFERROR('Model opční 2 (MF)'!AH58*('MF Index'!AL16/'MF Index'!$E16)*'Model opční 2 (MF)'!$AQ58,0)+Doplněk!AH58*Doplněk!$AO58</f>
        <v>0</v>
      </c>
      <c r="AI58" s="357">
        <f>IFERROR('Model výchozí (MV)'!AI58*('MV Index'!AM16/'MV Index'!$E16)*'Model výchozí (MV)'!$AQ58,0)+IFERROR('Model opční 1 (ME)'!AI58*('ME Index'!AM16/'ME Index'!$E16)*'Model opční 1 (ME)'!$AQ58,0)+IFERROR('Model opční 2 (MF)'!AI58*('MF Index'!AM16/'MF Index'!$E16)*'Model opční 2 (MF)'!$AQ58,0)+Doplněk!AI58*Doplněk!$AO58</f>
        <v>0</v>
      </c>
      <c r="AJ58" s="357">
        <f>IFERROR('Model výchozí (MV)'!AJ58*('MV Index'!AN16/'MV Index'!$E16)*'Model výchozí (MV)'!$AQ58,0)+IFERROR('Model opční 1 (ME)'!AJ58*('ME Index'!AN16/'ME Index'!$E16)*'Model opční 1 (ME)'!$AQ58,0)+IFERROR('Model opční 2 (MF)'!AJ58*('MF Index'!AN16/'MF Index'!$E16)*'Model opční 2 (MF)'!$AQ58,0)+Doplněk!AJ58*Doplněk!$AO58</f>
        <v>0</v>
      </c>
      <c r="AK58" s="357">
        <f>IFERROR('Model výchozí (MV)'!AK58*('MV Index'!AO16/'MV Index'!$E16)*'Model výchozí (MV)'!$AQ58,0)+IFERROR('Model opční 1 (ME)'!AK58*('ME Index'!AO16/'ME Index'!$E16)*'Model opční 1 (ME)'!$AQ58,0)+IFERROR('Model opční 2 (MF)'!AK58*('MF Index'!AO16/'MF Index'!$E16)*'Model opční 2 (MF)'!$AQ58,0)+Doplněk!AK58*Doplněk!$AO58</f>
        <v>0</v>
      </c>
      <c r="AL58" s="356">
        <f t="shared" si="24"/>
        <v>0</v>
      </c>
      <c r="AM58" s="579">
        <f t="shared" si="23"/>
        <v>0</v>
      </c>
    </row>
    <row r="59" spans="1:39" x14ac:dyDescent="0.3">
      <c r="A59" s="475" t="str">
        <f t="shared" si="22"/>
        <v/>
      </c>
      <c r="B59" s="476" t="str">
        <f t="shared" si="22"/>
        <v/>
      </c>
      <c r="C59" s="456" t="str">
        <f t="shared" si="22"/>
        <v>8.3</v>
      </c>
      <c r="D59" s="455" t="str">
        <f t="shared" si="22"/>
        <v>Pokladní</v>
      </c>
      <c r="E59" s="357">
        <f>IFERROR('Model výchozí (MV)'!E59*('MV Index'!I17/'MV Index'!$E17)*'Model výchozí (MV)'!$AQ59,0)+IFERROR('Model opční 1 (ME)'!E59*('ME Index'!I17/'ME Index'!$E17)*'Model opční 1 (ME)'!$AQ59,0)+IFERROR('Model opční 2 (MF)'!E59*('MF Index'!I17/'MF Index'!$E17)*'Model opční 2 (MF)'!$AQ59,0)+Doplněk!E59*Doplněk!$AO59</f>
        <v>0</v>
      </c>
      <c r="F59" s="357">
        <f>IFERROR('Model výchozí (MV)'!F59*('MV Index'!J17/'MV Index'!$E17)*'Model výchozí (MV)'!$AQ59,0)+IFERROR('Model opční 1 (ME)'!F59*('ME Index'!J17/'ME Index'!$E17)*'Model opční 1 (ME)'!$AQ59,0)+IFERROR('Model opční 2 (MF)'!F59*('MF Index'!J17/'MF Index'!$E17)*'Model opční 2 (MF)'!$AQ59,0)+Doplněk!F59*Doplněk!$AO59</f>
        <v>0</v>
      </c>
      <c r="G59" s="357">
        <f>IFERROR('Model výchozí (MV)'!G59*('MV Index'!K17/'MV Index'!$E17)*'Model výchozí (MV)'!$AQ59,0)+IFERROR('Model opční 1 (ME)'!G59*('ME Index'!K17/'ME Index'!$E17)*'Model opční 1 (ME)'!$AQ59,0)+IFERROR('Model opční 2 (MF)'!G59*('MF Index'!K17/'MF Index'!$E17)*'Model opční 2 (MF)'!$AQ59,0)+Doplněk!G59*Doplněk!$AO59</f>
        <v>0</v>
      </c>
      <c r="H59" s="357">
        <f>IFERROR('Model výchozí (MV)'!H59*('MV Index'!L17/'MV Index'!$E17)*'Model výchozí (MV)'!$AQ59,0)+IFERROR('Model opční 1 (ME)'!H59*('ME Index'!L17/'ME Index'!$E17)*'Model opční 1 (ME)'!$AQ59,0)+IFERROR('Model opční 2 (MF)'!H59*('MF Index'!L17/'MF Index'!$E17)*'Model opční 2 (MF)'!$AQ59,0)+Doplněk!H59*Doplněk!$AO59</f>
        <v>0</v>
      </c>
      <c r="I59" s="357">
        <f>IFERROR('Model výchozí (MV)'!I59*('MV Index'!M17/'MV Index'!$E17)*'Model výchozí (MV)'!$AQ59,0)+IFERROR('Model opční 1 (ME)'!I59*('ME Index'!M17/'ME Index'!$E17)*'Model opční 1 (ME)'!$AQ59,0)+IFERROR('Model opční 2 (MF)'!I59*('MF Index'!M17/'MF Index'!$E17)*'Model opční 2 (MF)'!$AQ59,0)+Doplněk!I59*Doplněk!$AO59</f>
        <v>0</v>
      </c>
      <c r="J59" s="357">
        <f>IFERROR('Model výchozí (MV)'!J59*('MV Index'!N17/'MV Index'!$E17)*'Model výchozí (MV)'!$AQ59,0)+IFERROR('Model opční 1 (ME)'!J59*('ME Index'!N17/'ME Index'!$E17)*'Model opční 1 (ME)'!$AQ59,0)+IFERROR('Model opční 2 (MF)'!J59*('MF Index'!N17/'MF Index'!$E17)*'Model opční 2 (MF)'!$AQ59,0)+Doplněk!J59*Doplněk!$AO59</f>
        <v>0</v>
      </c>
      <c r="K59" s="357">
        <f>IFERROR('Model výchozí (MV)'!K59*('MV Index'!O17/'MV Index'!$E17)*'Model výchozí (MV)'!$AQ59,0)+IFERROR('Model opční 1 (ME)'!K59*('ME Index'!O17/'ME Index'!$E17)*'Model opční 1 (ME)'!$AQ59,0)+IFERROR('Model opční 2 (MF)'!K59*('MF Index'!O17/'MF Index'!$E17)*'Model opční 2 (MF)'!$AQ59,0)+Doplněk!K59*Doplněk!$AO59</f>
        <v>0</v>
      </c>
      <c r="L59" s="357">
        <f>IFERROR('Model výchozí (MV)'!L59*('MV Index'!P17/'MV Index'!$E17)*'Model výchozí (MV)'!$AQ59,0)+IFERROR('Model opční 1 (ME)'!L59*('ME Index'!P17/'ME Index'!$E17)*'Model opční 1 (ME)'!$AQ59,0)+IFERROR('Model opční 2 (MF)'!L59*('MF Index'!P17/'MF Index'!$E17)*'Model opční 2 (MF)'!$AQ59,0)+Doplněk!L59*Doplněk!$AO59</f>
        <v>0</v>
      </c>
      <c r="M59" s="357">
        <f>IFERROR('Model výchozí (MV)'!M59*('MV Index'!Q17/'MV Index'!$E17)*'Model výchozí (MV)'!$AQ59,0)+IFERROR('Model opční 1 (ME)'!M59*('ME Index'!Q17/'ME Index'!$E17)*'Model opční 1 (ME)'!$AQ59,0)+IFERROR('Model opční 2 (MF)'!M59*('MF Index'!Q17/'MF Index'!$E17)*'Model opční 2 (MF)'!$AQ59,0)+Doplněk!M59*Doplněk!$AO59</f>
        <v>0</v>
      </c>
      <c r="N59" s="357">
        <f>IFERROR('Model výchozí (MV)'!N59*('MV Index'!R17/'MV Index'!$E17)*'Model výchozí (MV)'!$AQ59,0)+IFERROR('Model opční 1 (ME)'!N59*('ME Index'!R17/'ME Index'!$E17)*'Model opční 1 (ME)'!$AQ59,0)+IFERROR('Model opční 2 (MF)'!N59*('MF Index'!R17/'MF Index'!$E17)*'Model opční 2 (MF)'!$AQ59,0)+Doplněk!N59*Doplněk!$AO59</f>
        <v>0</v>
      </c>
      <c r="O59" s="357">
        <f>IFERROR('Model výchozí (MV)'!O59*('MV Index'!S17/'MV Index'!$E17)*'Model výchozí (MV)'!$AQ59,0)+IFERROR('Model opční 1 (ME)'!O59*('ME Index'!S17/'ME Index'!$E17)*'Model opční 1 (ME)'!$AQ59,0)+IFERROR('Model opční 2 (MF)'!O59*('MF Index'!S17/'MF Index'!$E17)*'Model opční 2 (MF)'!$AQ59,0)+Doplněk!O59*Doplněk!$AO59</f>
        <v>0</v>
      </c>
      <c r="P59" s="357">
        <f>IFERROR('Model výchozí (MV)'!P59*('MV Index'!T17/'MV Index'!$E17)*'Model výchozí (MV)'!$AQ59,0)+IFERROR('Model opční 1 (ME)'!P59*('ME Index'!T17/'ME Index'!$E17)*'Model opční 1 (ME)'!$AQ59,0)+IFERROR('Model opční 2 (MF)'!P59*('MF Index'!T17/'MF Index'!$E17)*'Model opční 2 (MF)'!$AQ59,0)+Doplněk!P59*Doplněk!$AO59</f>
        <v>0</v>
      </c>
      <c r="Q59" s="357">
        <f>IFERROR('Model výchozí (MV)'!Q59*('MV Index'!U17/'MV Index'!$E17)*'Model výchozí (MV)'!$AQ59,0)+IFERROR('Model opční 1 (ME)'!Q59*('ME Index'!U17/'ME Index'!$E17)*'Model opční 1 (ME)'!$AQ59,0)+IFERROR('Model opční 2 (MF)'!Q59*('MF Index'!U17/'MF Index'!$E17)*'Model opční 2 (MF)'!$AQ59,0)+Doplněk!Q59*Doplněk!$AO59</f>
        <v>0</v>
      </c>
      <c r="R59" s="357">
        <f>IFERROR('Model výchozí (MV)'!R59*('MV Index'!V17/'MV Index'!$E17)*'Model výchozí (MV)'!$AQ59,0)+IFERROR('Model opční 1 (ME)'!R59*('ME Index'!V17/'ME Index'!$E17)*'Model opční 1 (ME)'!$AQ59,0)+IFERROR('Model opční 2 (MF)'!R59*('MF Index'!V17/'MF Index'!$E17)*'Model opční 2 (MF)'!$AQ59,0)+Doplněk!R59*Doplněk!$AO59</f>
        <v>0</v>
      </c>
      <c r="S59" s="357">
        <f>IFERROR('Model výchozí (MV)'!S59*('MV Index'!W17/'MV Index'!$E17)*'Model výchozí (MV)'!$AQ59,0)+IFERROR('Model opční 1 (ME)'!S59*('ME Index'!W17/'ME Index'!$E17)*'Model opční 1 (ME)'!$AQ59,0)+IFERROR('Model opční 2 (MF)'!S59*('MF Index'!W17/'MF Index'!$E17)*'Model opční 2 (MF)'!$AQ59,0)+Doplněk!S59*Doplněk!$AO59</f>
        <v>0</v>
      </c>
      <c r="T59" s="357">
        <f>IFERROR('Model výchozí (MV)'!T59*('MV Index'!X17/'MV Index'!$E17)*'Model výchozí (MV)'!$AQ59,0)+IFERROR('Model opční 1 (ME)'!T59*('ME Index'!X17/'ME Index'!$E17)*'Model opční 1 (ME)'!$AQ59,0)+IFERROR('Model opční 2 (MF)'!T59*('MF Index'!X17/'MF Index'!$E17)*'Model opční 2 (MF)'!$AQ59,0)+Doplněk!T59*Doplněk!$AO59</f>
        <v>0</v>
      </c>
      <c r="U59" s="357">
        <f>IFERROR('Model výchozí (MV)'!U59*('MV Index'!Y17/'MV Index'!$E17)*'Model výchozí (MV)'!$AQ59,0)+IFERROR('Model opční 1 (ME)'!U59*('ME Index'!Y17/'ME Index'!$E17)*'Model opční 1 (ME)'!$AQ59,0)+IFERROR('Model opční 2 (MF)'!U59*('MF Index'!Y17/'MF Index'!$E17)*'Model opční 2 (MF)'!$AQ59,0)+Doplněk!U59*Doplněk!$AO59</f>
        <v>0</v>
      </c>
      <c r="V59" s="357">
        <f>IFERROR('Model výchozí (MV)'!V59*('MV Index'!Z17/'MV Index'!$E17)*'Model výchozí (MV)'!$AQ59,0)+IFERROR('Model opční 1 (ME)'!V59*('ME Index'!Z17/'ME Index'!$E17)*'Model opční 1 (ME)'!$AQ59,0)+IFERROR('Model opční 2 (MF)'!V59*('MF Index'!Z17/'MF Index'!$E17)*'Model opční 2 (MF)'!$AQ59,0)+Doplněk!V59*Doplněk!$AO59</f>
        <v>0</v>
      </c>
      <c r="W59" s="357">
        <f>IFERROR('Model výchozí (MV)'!W59*('MV Index'!AA17/'MV Index'!$E17)*'Model výchozí (MV)'!$AQ59,0)+IFERROR('Model opční 1 (ME)'!W59*('ME Index'!AA17/'ME Index'!$E17)*'Model opční 1 (ME)'!$AQ59,0)+IFERROR('Model opční 2 (MF)'!W59*('MF Index'!AA17/'MF Index'!$E17)*'Model opční 2 (MF)'!$AQ59,0)+Doplněk!W59*Doplněk!$AO59</f>
        <v>0</v>
      </c>
      <c r="X59" s="357">
        <f>IFERROR('Model výchozí (MV)'!X59*('MV Index'!AB17/'MV Index'!$E17)*'Model výchozí (MV)'!$AQ59,0)+IFERROR('Model opční 1 (ME)'!X59*('ME Index'!AB17/'ME Index'!$E17)*'Model opční 1 (ME)'!$AQ59,0)+IFERROR('Model opční 2 (MF)'!X59*('MF Index'!AB17/'MF Index'!$E17)*'Model opční 2 (MF)'!$AQ59,0)+Doplněk!X59*Doplněk!$AO59</f>
        <v>0</v>
      </c>
      <c r="Y59" s="357">
        <f>IFERROR('Model výchozí (MV)'!Y59*('MV Index'!AC17/'MV Index'!$E17)*'Model výchozí (MV)'!$AQ59,0)+IFERROR('Model opční 1 (ME)'!Y59*('ME Index'!AC17/'ME Index'!$E17)*'Model opční 1 (ME)'!$AQ59,0)+IFERROR('Model opční 2 (MF)'!Y59*('MF Index'!AC17/'MF Index'!$E17)*'Model opční 2 (MF)'!$AQ59,0)+Doplněk!Y59*Doplněk!$AO59</f>
        <v>0</v>
      </c>
      <c r="Z59" s="357">
        <f>IFERROR('Model výchozí (MV)'!Z59*('MV Index'!AD17/'MV Index'!$E17)*'Model výchozí (MV)'!$AQ59,0)+IFERROR('Model opční 1 (ME)'!Z59*('ME Index'!AD17/'ME Index'!$E17)*'Model opční 1 (ME)'!$AQ59,0)+IFERROR('Model opční 2 (MF)'!Z59*('MF Index'!AD17/'MF Index'!$E17)*'Model opční 2 (MF)'!$AQ59,0)+Doplněk!Z59*Doplněk!$AO59</f>
        <v>0</v>
      </c>
      <c r="AA59" s="357">
        <f>IFERROR('Model výchozí (MV)'!AA59*('MV Index'!AE17/'MV Index'!$E17)*'Model výchozí (MV)'!$AQ59,0)+IFERROR('Model opční 1 (ME)'!AA59*('ME Index'!AE17/'ME Index'!$E17)*'Model opční 1 (ME)'!$AQ59,0)+IFERROR('Model opční 2 (MF)'!AA59*('MF Index'!AE17/'MF Index'!$E17)*'Model opční 2 (MF)'!$AQ59,0)+Doplněk!AA59*Doplněk!$AO59</f>
        <v>0</v>
      </c>
      <c r="AB59" s="357">
        <f>IFERROR('Model výchozí (MV)'!AB59*('MV Index'!AF17/'MV Index'!$E17)*'Model výchozí (MV)'!$AQ59,0)+IFERROR('Model opční 1 (ME)'!AB59*('ME Index'!AF17/'ME Index'!$E17)*'Model opční 1 (ME)'!$AQ59,0)+IFERROR('Model opční 2 (MF)'!AB59*('MF Index'!AF17/'MF Index'!$E17)*'Model opční 2 (MF)'!$AQ59,0)+Doplněk!AB59*Doplněk!$AO59</f>
        <v>0</v>
      </c>
      <c r="AC59" s="357">
        <f>IFERROR('Model výchozí (MV)'!AC59*('MV Index'!AG17/'MV Index'!$E17)*'Model výchozí (MV)'!$AQ59,0)+IFERROR('Model opční 1 (ME)'!AC59*('ME Index'!AG17/'ME Index'!$E17)*'Model opční 1 (ME)'!$AQ59,0)+IFERROR('Model opční 2 (MF)'!AC59*('MF Index'!AG17/'MF Index'!$E17)*'Model opční 2 (MF)'!$AQ59,0)+Doplněk!AC59*Doplněk!$AO59</f>
        <v>0</v>
      </c>
      <c r="AD59" s="357">
        <f>IFERROR('Model výchozí (MV)'!AD59*('MV Index'!AH17/'MV Index'!$E17)*'Model výchozí (MV)'!$AQ59,0)+IFERROR('Model opční 1 (ME)'!AD59*('ME Index'!AH17/'ME Index'!$E17)*'Model opční 1 (ME)'!$AQ59,0)+IFERROR('Model opční 2 (MF)'!AD59*('MF Index'!AH17/'MF Index'!$E17)*'Model opční 2 (MF)'!$AQ59,0)+Doplněk!AD59*Doplněk!$AO59</f>
        <v>0</v>
      </c>
      <c r="AE59" s="357">
        <f>IFERROR('Model výchozí (MV)'!AE59*('MV Index'!AI17/'MV Index'!$E17)*'Model výchozí (MV)'!$AQ59,0)+IFERROR('Model opční 1 (ME)'!AE59*('ME Index'!AI17/'ME Index'!$E17)*'Model opční 1 (ME)'!$AQ59,0)+IFERROR('Model opční 2 (MF)'!AE59*('MF Index'!AI17/'MF Index'!$E17)*'Model opční 2 (MF)'!$AQ59,0)+Doplněk!AE59*Doplněk!$AO59</f>
        <v>0</v>
      </c>
      <c r="AF59" s="357">
        <f>IFERROR('Model výchozí (MV)'!AF59*('MV Index'!AJ17/'MV Index'!$E17)*'Model výchozí (MV)'!$AQ59,0)+IFERROR('Model opční 1 (ME)'!AF59*('ME Index'!AJ17/'ME Index'!$E17)*'Model opční 1 (ME)'!$AQ59,0)+IFERROR('Model opční 2 (MF)'!AF59*('MF Index'!AJ17/'MF Index'!$E17)*'Model opční 2 (MF)'!$AQ59,0)+Doplněk!AF59*Doplněk!$AO59</f>
        <v>0</v>
      </c>
      <c r="AG59" s="357">
        <f>IFERROR('Model výchozí (MV)'!AG59*('MV Index'!AK17/'MV Index'!$E17)*'Model výchozí (MV)'!$AQ59,0)+IFERROR('Model opční 1 (ME)'!AG59*('ME Index'!AK17/'ME Index'!$E17)*'Model opční 1 (ME)'!$AQ59,0)+IFERROR('Model opční 2 (MF)'!AG59*('MF Index'!AK17/'MF Index'!$E17)*'Model opční 2 (MF)'!$AQ59,0)+Doplněk!AG59*Doplněk!$AO59</f>
        <v>0</v>
      </c>
      <c r="AH59" s="357">
        <f>IFERROR('Model výchozí (MV)'!AH59*('MV Index'!AL17/'MV Index'!$E17)*'Model výchozí (MV)'!$AQ59,0)+IFERROR('Model opční 1 (ME)'!AH59*('ME Index'!AL17/'ME Index'!$E17)*'Model opční 1 (ME)'!$AQ59,0)+IFERROR('Model opční 2 (MF)'!AH59*('MF Index'!AL17/'MF Index'!$E17)*'Model opční 2 (MF)'!$AQ59,0)+Doplněk!AH59*Doplněk!$AO59</f>
        <v>0</v>
      </c>
      <c r="AI59" s="357">
        <f>IFERROR('Model výchozí (MV)'!AI59*('MV Index'!AM17/'MV Index'!$E17)*'Model výchozí (MV)'!$AQ59,0)+IFERROR('Model opční 1 (ME)'!AI59*('ME Index'!AM17/'ME Index'!$E17)*'Model opční 1 (ME)'!$AQ59,0)+IFERROR('Model opční 2 (MF)'!AI59*('MF Index'!AM17/'MF Index'!$E17)*'Model opční 2 (MF)'!$AQ59,0)+Doplněk!AI59*Doplněk!$AO59</f>
        <v>0</v>
      </c>
      <c r="AJ59" s="357">
        <f>IFERROR('Model výchozí (MV)'!AJ59*('MV Index'!AN17/'MV Index'!$E17)*'Model výchozí (MV)'!$AQ59,0)+IFERROR('Model opční 1 (ME)'!AJ59*('ME Index'!AN17/'ME Index'!$E17)*'Model opční 1 (ME)'!$AQ59,0)+IFERROR('Model opční 2 (MF)'!AJ59*('MF Index'!AN17/'MF Index'!$E17)*'Model opční 2 (MF)'!$AQ59,0)+Doplněk!AJ59*Doplněk!$AO59</f>
        <v>0</v>
      </c>
      <c r="AK59" s="357">
        <f>IFERROR('Model výchozí (MV)'!AK59*('MV Index'!AO17/'MV Index'!$E17)*'Model výchozí (MV)'!$AQ59,0)+IFERROR('Model opční 1 (ME)'!AK59*('ME Index'!AO17/'ME Index'!$E17)*'Model opční 1 (ME)'!$AQ59,0)+IFERROR('Model opční 2 (MF)'!AK59*('MF Index'!AO17/'MF Index'!$E17)*'Model opční 2 (MF)'!$AQ59,0)+Doplněk!AK59*Doplněk!$AO59</f>
        <v>0</v>
      </c>
      <c r="AL59" s="356">
        <f t="shared" si="24"/>
        <v>0</v>
      </c>
      <c r="AM59" s="579">
        <f t="shared" si="23"/>
        <v>0</v>
      </c>
    </row>
    <row r="60" spans="1:39" x14ac:dyDescent="0.3">
      <c r="A60" s="475" t="str">
        <f t="shared" si="22"/>
        <v/>
      </c>
      <c r="B60" s="476" t="str">
        <f t="shared" si="22"/>
        <v/>
      </c>
      <c r="C60" s="456" t="str">
        <f t="shared" si="22"/>
        <v>8.4</v>
      </c>
      <c r="D60" s="455" t="str">
        <f t="shared" si="22"/>
        <v>Ostatní zaměstnanci</v>
      </c>
      <c r="E60" s="357">
        <f>IFERROR('Model výchozí (MV)'!E60*('MV Index'!I18/'MV Index'!$E18)*'Model výchozí (MV)'!$AQ60,0)+IFERROR('Model opční 1 (ME)'!E60*('ME Index'!I18/'ME Index'!$E18)*'Model opční 1 (ME)'!$AQ60,0)+IFERROR('Model opční 2 (MF)'!E60*('MF Index'!I18/'MF Index'!$E18)*'Model opční 2 (MF)'!$AQ60,0)+Doplněk!E60*Doplněk!$AO60</f>
        <v>0</v>
      </c>
      <c r="F60" s="357">
        <f>IFERROR('Model výchozí (MV)'!F60*('MV Index'!J18/'MV Index'!$E18)*'Model výchozí (MV)'!$AQ60,0)+IFERROR('Model opční 1 (ME)'!F60*('ME Index'!J18/'ME Index'!$E18)*'Model opční 1 (ME)'!$AQ60,0)+IFERROR('Model opční 2 (MF)'!F60*('MF Index'!J18/'MF Index'!$E18)*'Model opční 2 (MF)'!$AQ60,0)+Doplněk!F60*Doplněk!$AO60</f>
        <v>0</v>
      </c>
      <c r="G60" s="357">
        <f>IFERROR('Model výchozí (MV)'!G60*('MV Index'!K18/'MV Index'!$E18)*'Model výchozí (MV)'!$AQ60,0)+IFERROR('Model opční 1 (ME)'!G60*('ME Index'!K18/'ME Index'!$E18)*'Model opční 1 (ME)'!$AQ60,0)+IFERROR('Model opční 2 (MF)'!G60*('MF Index'!K18/'MF Index'!$E18)*'Model opční 2 (MF)'!$AQ60,0)+Doplněk!G60*Doplněk!$AO60</f>
        <v>0</v>
      </c>
      <c r="H60" s="357">
        <f>IFERROR('Model výchozí (MV)'!H60*('MV Index'!L18/'MV Index'!$E18)*'Model výchozí (MV)'!$AQ60,0)+IFERROR('Model opční 1 (ME)'!H60*('ME Index'!L18/'ME Index'!$E18)*'Model opční 1 (ME)'!$AQ60,0)+IFERROR('Model opční 2 (MF)'!H60*('MF Index'!L18/'MF Index'!$E18)*'Model opční 2 (MF)'!$AQ60,0)+Doplněk!H60*Doplněk!$AO60</f>
        <v>0</v>
      </c>
      <c r="I60" s="357">
        <f>IFERROR('Model výchozí (MV)'!I60*('MV Index'!M18/'MV Index'!$E18)*'Model výchozí (MV)'!$AQ60,0)+IFERROR('Model opční 1 (ME)'!I60*('ME Index'!M18/'ME Index'!$E18)*'Model opční 1 (ME)'!$AQ60,0)+IFERROR('Model opční 2 (MF)'!I60*('MF Index'!M18/'MF Index'!$E18)*'Model opční 2 (MF)'!$AQ60,0)+Doplněk!I60*Doplněk!$AO60</f>
        <v>0</v>
      </c>
      <c r="J60" s="357">
        <f>IFERROR('Model výchozí (MV)'!J60*('MV Index'!N18/'MV Index'!$E18)*'Model výchozí (MV)'!$AQ60,0)+IFERROR('Model opční 1 (ME)'!J60*('ME Index'!N18/'ME Index'!$E18)*'Model opční 1 (ME)'!$AQ60,0)+IFERROR('Model opční 2 (MF)'!J60*('MF Index'!N18/'MF Index'!$E18)*'Model opční 2 (MF)'!$AQ60,0)+Doplněk!J60*Doplněk!$AO60</f>
        <v>0</v>
      </c>
      <c r="K60" s="357">
        <f>IFERROR('Model výchozí (MV)'!K60*('MV Index'!O18/'MV Index'!$E18)*'Model výchozí (MV)'!$AQ60,0)+IFERROR('Model opční 1 (ME)'!K60*('ME Index'!O18/'ME Index'!$E18)*'Model opční 1 (ME)'!$AQ60,0)+IFERROR('Model opční 2 (MF)'!K60*('MF Index'!O18/'MF Index'!$E18)*'Model opční 2 (MF)'!$AQ60,0)+Doplněk!K60*Doplněk!$AO60</f>
        <v>0</v>
      </c>
      <c r="L60" s="357">
        <f>IFERROR('Model výchozí (MV)'!L60*('MV Index'!P18/'MV Index'!$E18)*'Model výchozí (MV)'!$AQ60,0)+IFERROR('Model opční 1 (ME)'!L60*('ME Index'!P18/'ME Index'!$E18)*'Model opční 1 (ME)'!$AQ60,0)+IFERROR('Model opční 2 (MF)'!L60*('MF Index'!P18/'MF Index'!$E18)*'Model opční 2 (MF)'!$AQ60,0)+Doplněk!L60*Doplněk!$AO60</f>
        <v>0</v>
      </c>
      <c r="M60" s="357">
        <f>IFERROR('Model výchozí (MV)'!M60*('MV Index'!Q18/'MV Index'!$E18)*'Model výchozí (MV)'!$AQ60,0)+IFERROR('Model opční 1 (ME)'!M60*('ME Index'!Q18/'ME Index'!$E18)*'Model opční 1 (ME)'!$AQ60,0)+IFERROR('Model opční 2 (MF)'!M60*('MF Index'!Q18/'MF Index'!$E18)*'Model opční 2 (MF)'!$AQ60,0)+Doplněk!M60*Doplněk!$AO60</f>
        <v>0</v>
      </c>
      <c r="N60" s="357">
        <f>IFERROR('Model výchozí (MV)'!N60*('MV Index'!R18/'MV Index'!$E18)*'Model výchozí (MV)'!$AQ60,0)+IFERROR('Model opční 1 (ME)'!N60*('ME Index'!R18/'ME Index'!$E18)*'Model opční 1 (ME)'!$AQ60,0)+IFERROR('Model opční 2 (MF)'!N60*('MF Index'!R18/'MF Index'!$E18)*'Model opční 2 (MF)'!$AQ60,0)+Doplněk!N60*Doplněk!$AO60</f>
        <v>0</v>
      </c>
      <c r="O60" s="357">
        <f>IFERROR('Model výchozí (MV)'!O60*('MV Index'!S18/'MV Index'!$E18)*'Model výchozí (MV)'!$AQ60,0)+IFERROR('Model opční 1 (ME)'!O60*('ME Index'!S18/'ME Index'!$E18)*'Model opční 1 (ME)'!$AQ60,0)+IFERROR('Model opční 2 (MF)'!O60*('MF Index'!S18/'MF Index'!$E18)*'Model opční 2 (MF)'!$AQ60,0)+Doplněk!O60*Doplněk!$AO60</f>
        <v>0</v>
      </c>
      <c r="P60" s="357">
        <f>IFERROR('Model výchozí (MV)'!P60*('MV Index'!T18/'MV Index'!$E18)*'Model výchozí (MV)'!$AQ60,0)+IFERROR('Model opční 1 (ME)'!P60*('ME Index'!T18/'ME Index'!$E18)*'Model opční 1 (ME)'!$AQ60,0)+IFERROR('Model opční 2 (MF)'!P60*('MF Index'!T18/'MF Index'!$E18)*'Model opční 2 (MF)'!$AQ60,0)+Doplněk!P60*Doplněk!$AO60</f>
        <v>0</v>
      </c>
      <c r="Q60" s="357">
        <f>IFERROR('Model výchozí (MV)'!Q60*('MV Index'!U18/'MV Index'!$E18)*'Model výchozí (MV)'!$AQ60,0)+IFERROR('Model opční 1 (ME)'!Q60*('ME Index'!U18/'ME Index'!$E18)*'Model opční 1 (ME)'!$AQ60,0)+IFERROR('Model opční 2 (MF)'!Q60*('MF Index'!U18/'MF Index'!$E18)*'Model opční 2 (MF)'!$AQ60,0)+Doplněk!Q60*Doplněk!$AO60</f>
        <v>0</v>
      </c>
      <c r="R60" s="357">
        <f>IFERROR('Model výchozí (MV)'!R60*('MV Index'!V18/'MV Index'!$E18)*'Model výchozí (MV)'!$AQ60,0)+IFERROR('Model opční 1 (ME)'!R60*('ME Index'!V18/'ME Index'!$E18)*'Model opční 1 (ME)'!$AQ60,0)+IFERROR('Model opční 2 (MF)'!R60*('MF Index'!V18/'MF Index'!$E18)*'Model opční 2 (MF)'!$AQ60,0)+Doplněk!R60*Doplněk!$AO60</f>
        <v>0</v>
      </c>
      <c r="S60" s="357">
        <f>IFERROR('Model výchozí (MV)'!S60*('MV Index'!W18/'MV Index'!$E18)*'Model výchozí (MV)'!$AQ60,0)+IFERROR('Model opční 1 (ME)'!S60*('ME Index'!W18/'ME Index'!$E18)*'Model opční 1 (ME)'!$AQ60,0)+IFERROR('Model opční 2 (MF)'!S60*('MF Index'!W18/'MF Index'!$E18)*'Model opční 2 (MF)'!$AQ60,0)+Doplněk!S60*Doplněk!$AO60</f>
        <v>0</v>
      </c>
      <c r="T60" s="357">
        <f>IFERROR('Model výchozí (MV)'!T60*('MV Index'!X18/'MV Index'!$E18)*'Model výchozí (MV)'!$AQ60,0)+IFERROR('Model opční 1 (ME)'!T60*('ME Index'!X18/'ME Index'!$E18)*'Model opční 1 (ME)'!$AQ60,0)+IFERROR('Model opční 2 (MF)'!T60*('MF Index'!X18/'MF Index'!$E18)*'Model opční 2 (MF)'!$AQ60,0)+Doplněk!T60*Doplněk!$AO60</f>
        <v>0</v>
      </c>
      <c r="U60" s="357">
        <f>IFERROR('Model výchozí (MV)'!U60*('MV Index'!Y18/'MV Index'!$E18)*'Model výchozí (MV)'!$AQ60,0)+IFERROR('Model opční 1 (ME)'!U60*('ME Index'!Y18/'ME Index'!$E18)*'Model opční 1 (ME)'!$AQ60,0)+IFERROR('Model opční 2 (MF)'!U60*('MF Index'!Y18/'MF Index'!$E18)*'Model opční 2 (MF)'!$AQ60,0)+Doplněk!U60*Doplněk!$AO60</f>
        <v>0</v>
      </c>
      <c r="V60" s="357">
        <f>IFERROR('Model výchozí (MV)'!V60*('MV Index'!Z18/'MV Index'!$E18)*'Model výchozí (MV)'!$AQ60,0)+IFERROR('Model opční 1 (ME)'!V60*('ME Index'!Z18/'ME Index'!$E18)*'Model opční 1 (ME)'!$AQ60,0)+IFERROR('Model opční 2 (MF)'!V60*('MF Index'!Z18/'MF Index'!$E18)*'Model opční 2 (MF)'!$AQ60,0)+Doplněk!V60*Doplněk!$AO60</f>
        <v>0</v>
      </c>
      <c r="W60" s="357">
        <f>IFERROR('Model výchozí (MV)'!W60*('MV Index'!AA18/'MV Index'!$E18)*'Model výchozí (MV)'!$AQ60,0)+IFERROR('Model opční 1 (ME)'!W60*('ME Index'!AA18/'ME Index'!$E18)*'Model opční 1 (ME)'!$AQ60,0)+IFERROR('Model opční 2 (MF)'!W60*('MF Index'!AA18/'MF Index'!$E18)*'Model opční 2 (MF)'!$AQ60,0)+Doplněk!W60*Doplněk!$AO60</f>
        <v>0</v>
      </c>
      <c r="X60" s="357">
        <f>IFERROR('Model výchozí (MV)'!X60*('MV Index'!AB18/'MV Index'!$E18)*'Model výchozí (MV)'!$AQ60,0)+IFERROR('Model opční 1 (ME)'!X60*('ME Index'!AB18/'ME Index'!$E18)*'Model opční 1 (ME)'!$AQ60,0)+IFERROR('Model opční 2 (MF)'!X60*('MF Index'!AB18/'MF Index'!$E18)*'Model opční 2 (MF)'!$AQ60,0)+Doplněk!X60*Doplněk!$AO60</f>
        <v>0</v>
      </c>
      <c r="Y60" s="357">
        <f>IFERROR('Model výchozí (MV)'!Y60*('MV Index'!AC18/'MV Index'!$E18)*'Model výchozí (MV)'!$AQ60,0)+IFERROR('Model opční 1 (ME)'!Y60*('ME Index'!AC18/'ME Index'!$E18)*'Model opční 1 (ME)'!$AQ60,0)+IFERROR('Model opční 2 (MF)'!Y60*('MF Index'!AC18/'MF Index'!$E18)*'Model opční 2 (MF)'!$AQ60,0)+Doplněk!Y60*Doplněk!$AO60</f>
        <v>0</v>
      </c>
      <c r="Z60" s="357">
        <f>IFERROR('Model výchozí (MV)'!Z60*('MV Index'!AD18/'MV Index'!$E18)*'Model výchozí (MV)'!$AQ60,0)+IFERROR('Model opční 1 (ME)'!Z60*('ME Index'!AD18/'ME Index'!$E18)*'Model opční 1 (ME)'!$AQ60,0)+IFERROR('Model opční 2 (MF)'!Z60*('MF Index'!AD18/'MF Index'!$E18)*'Model opční 2 (MF)'!$AQ60,0)+Doplněk!Z60*Doplněk!$AO60</f>
        <v>0</v>
      </c>
      <c r="AA60" s="357">
        <f>IFERROR('Model výchozí (MV)'!AA60*('MV Index'!AE18/'MV Index'!$E18)*'Model výchozí (MV)'!$AQ60,0)+IFERROR('Model opční 1 (ME)'!AA60*('ME Index'!AE18/'ME Index'!$E18)*'Model opční 1 (ME)'!$AQ60,0)+IFERROR('Model opční 2 (MF)'!AA60*('MF Index'!AE18/'MF Index'!$E18)*'Model opční 2 (MF)'!$AQ60,0)+Doplněk!AA60*Doplněk!$AO60</f>
        <v>0</v>
      </c>
      <c r="AB60" s="357">
        <f>IFERROR('Model výchozí (MV)'!AB60*('MV Index'!AF18/'MV Index'!$E18)*'Model výchozí (MV)'!$AQ60,0)+IFERROR('Model opční 1 (ME)'!AB60*('ME Index'!AF18/'ME Index'!$E18)*'Model opční 1 (ME)'!$AQ60,0)+IFERROR('Model opční 2 (MF)'!AB60*('MF Index'!AF18/'MF Index'!$E18)*'Model opční 2 (MF)'!$AQ60,0)+Doplněk!AB60*Doplněk!$AO60</f>
        <v>0</v>
      </c>
      <c r="AC60" s="357">
        <f>IFERROR('Model výchozí (MV)'!AC60*('MV Index'!AG18/'MV Index'!$E18)*'Model výchozí (MV)'!$AQ60,0)+IFERROR('Model opční 1 (ME)'!AC60*('ME Index'!AG18/'ME Index'!$E18)*'Model opční 1 (ME)'!$AQ60,0)+IFERROR('Model opční 2 (MF)'!AC60*('MF Index'!AG18/'MF Index'!$E18)*'Model opční 2 (MF)'!$AQ60,0)+Doplněk!AC60*Doplněk!$AO60</f>
        <v>0</v>
      </c>
      <c r="AD60" s="357">
        <f>IFERROR('Model výchozí (MV)'!AD60*('MV Index'!AH18/'MV Index'!$E18)*'Model výchozí (MV)'!$AQ60,0)+IFERROR('Model opční 1 (ME)'!AD60*('ME Index'!AH18/'ME Index'!$E18)*'Model opční 1 (ME)'!$AQ60,0)+IFERROR('Model opční 2 (MF)'!AD60*('MF Index'!AH18/'MF Index'!$E18)*'Model opční 2 (MF)'!$AQ60,0)+Doplněk!AD60*Doplněk!$AO60</f>
        <v>0</v>
      </c>
      <c r="AE60" s="357">
        <f>IFERROR('Model výchozí (MV)'!AE60*('MV Index'!AI18/'MV Index'!$E18)*'Model výchozí (MV)'!$AQ60,0)+IFERROR('Model opční 1 (ME)'!AE60*('ME Index'!AI18/'ME Index'!$E18)*'Model opční 1 (ME)'!$AQ60,0)+IFERROR('Model opční 2 (MF)'!AE60*('MF Index'!AI18/'MF Index'!$E18)*'Model opční 2 (MF)'!$AQ60,0)+Doplněk!AE60*Doplněk!$AO60</f>
        <v>0</v>
      </c>
      <c r="AF60" s="357">
        <f>IFERROR('Model výchozí (MV)'!AF60*('MV Index'!AJ18/'MV Index'!$E18)*'Model výchozí (MV)'!$AQ60,0)+IFERROR('Model opční 1 (ME)'!AF60*('ME Index'!AJ18/'ME Index'!$E18)*'Model opční 1 (ME)'!$AQ60,0)+IFERROR('Model opční 2 (MF)'!AF60*('MF Index'!AJ18/'MF Index'!$E18)*'Model opční 2 (MF)'!$AQ60,0)+Doplněk!AF60*Doplněk!$AO60</f>
        <v>0</v>
      </c>
      <c r="AG60" s="357">
        <f>IFERROR('Model výchozí (MV)'!AG60*('MV Index'!AK18/'MV Index'!$E18)*'Model výchozí (MV)'!$AQ60,0)+IFERROR('Model opční 1 (ME)'!AG60*('ME Index'!AK18/'ME Index'!$E18)*'Model opční 1 (ME)'!$AQ60,0)+IFERROR('Model opční 2 (MF)'!AG60*('MF Index'!AK18/'MF Index'!$E18)*'Model opční 2 (MF)'!$AQ60,0)+Doplněk!AG60*Doplněk!$AO60</f>
        <v>0</v>
      </c>
      <c r="AH60" s="357">
        <f>IFERROR('Model výchozí (MV)'!AH60*('MV Index'!AL18/'MV Index'!$E18)*'Model výchozí (MV)'!$AQ60,0)+IFERROR('Model opční 1 (ME)'!AH60*('ME Index'!AL18/'ME Index'!$E18)*'Model opční 1 (ME)'!$AQ60,0)+IFERROR('Model opční 2 (MF)'!AH60*('MF Index'!AL18/'MF Index'!$E18)*'Model opční 2 (MF)'!$AQ60,0)+Doplněk!AH60*Doplněk!$AO60</f>
        <v>0</v>
      </c>
      <c r="AI60" s="357">
        <f>IFERROR('Model výchozí (MV)'!AI60*('MV Index'!AM18/'MV Index'!$E18)*'Model výchozí (MV)'!$AQ60,0)+IFERROR('Model opční 1 (ME)'!AI60*('ME Index'!AM18/'ME Index'!$E18)*'Model opční 1 (ME)'!$AQ60,0)+IFERROR('Model opční 2 (MF)'!AI60*('MF Index'!AM18/'MF Index'!$E18)*'Model opční 2 (MF)'!$AQ60,0)+Doplněk!AI60*Doplněk!$AO60</f>
        <v>0</v>
      </c>
      <c r="AJ60" s="357">
        <f>IFERROR('Model výchozí (MV)'!AJ60*('MV Index'!AN18/'MV Index'!$E18)*'Model výchozí (MV)'!$AQ60,0)+IFERROR('Model opční 1 (ME)'!AJ60*('ME Index'!AN18/'ME Index'!$E18)*'Model opční 1 (ME)'!$AQ60,0)+IFERROR('Model opční 2 (MF)'!AJ60*('MF Index'!AN18/'MF Index'!$E18)*'Model opční 2 (MF)'!$AQ60,0)+Doplněk!AJ60*Doplněk!$AO60</f>
        <v>0</v>
      </c>
      <c r="AK60" s="357">
        <f>IFERROR('Model výchozí (MV)'!AK60*('MV Index'!AO18/'MV Index'!$E18)*'Model výchozí (MV)'!$AQ60,0)+IFERROR('Model opční 1 (ME)'!AK60*('ME Index'!AO18/'ME Index'!$E18)*'Model opční 1 (ME)'!$AQ60,0)+IFERROR('Model opční 2 (MF)'!AK60*('MF Index'!AO18/'MF Index'!$E18)*'Model opční 2 (MF)'!$AQ60,0)+Doplněk!AK60*Doplněk!$AO60</f>
        <v>0</v>
      </c>
      <c r="AL60" s="356">
        <f t="shared" si="24"/>
        <v>0</v>
      </c>
      <c r="AM60" s="579">
        <f t="shared" si="23"/>
        <v>0</v>
      </c>
    </row>
    <row r="61" spans="1:39" x14ac:dyDescent="0.3">
      <c r="A61" s="475">
        <f t="shared" ref="A61:D70" si="25">IF(A19="","",A19)</f>
        <v>9</v>
      </c>
      <c r="B61" s="476" t="str">
        <f t="shared" si="25"/>
        <v>Cestovné</v>
      </c>
      <c r="C61" s="456" t="str">
        <f t="shared" si="25"/>
        <v/>
      </c>
      <c r="D61" s="455" t="str">
        <f t="shared" si="25"/>
        <v/>
      </c>
      <c r="E61" s="357">
        <f>IFERROR('Model výchozí (MV)'!E61*('MV Index'!I19/'MV Index'!$E19)*'Model výchozí (MV)'!$AQ61,0)+IFERROR('Model opční 1 (ME)'!E61*('ME Index'!I19/'ME Index'!$E19)*'Model opční 1 (ME)'!$AQ61,0)+IFERROR('Model opční 2 (MF)'!E61*('MF Index'!I19/'MF Index'!$E19)*'Model opční 2 (MF)'!$AQ61,0)+Doplněk!E61*Doplněk!$AO61</f>
        <v>0</v>
      </c>
      <c r="F61" s="357">
        <f>IFERROR('Model výchozí (MV)'!F61*('MV Index'!J19/'MV Index'!$E19)*'Model výchozí (MV)'!$AQ61,0)+IFERROR('Model opční 1 (ME)'!F61*('ME Index'!J19/'ME Index'!$E19)*'Model opční 1 (ME)'!$AQ61,0)+IFERROR('Model opční 2 (MF)'!F61*('MF Index'!J19/'MF Index'!$E19)*'Model opční 2 (MF)'!$AQ61,0)+Doplněk!F61*Doplněk!$AO61</f>
        <v>0</v>
      </c>
      <c r="G61" s="357">
        <f>IFERROR('Model výchozí (MV)'!G61*('MV Index'!K19/'MV Index'!$E19)*'Model výchozí (MV)'!$AQ61,0)+IFERROR('Model opční 1 (ME)'!G61*('ME Index'!K19/'ME Index'!$E19)*'Model opční 1 (ME)'!$AQ61,0)+IFERROR('Model opční 2 (MF)'!G61*('MF Index'!K19/'MF Index'!$E19)*'Model opční 2 (MF)'!$AQ61,0)+Doplněk!G61*Doplněk!$AO61</f>
        <v>0</v>
      </c>
      <c r="H61" s="357">
        <f>IFERROR('Model výchozí (MV)'!H61*('MV Index'!L19/'MV Index'!$E19)*'Model výchozí (MV)'!$AQ61,0)+IFERROR('Model opční 1 (ME)'!H61*('ME Index'!L19/'ME Index'!$E19)*'Model opční 1 (ME)'!$AQ61,0)+IFERROR('Model opční 2 (MF)'!H61*('MF Index'!L19/'MF Index'!$E19)*'Model opční 2 (MF)'!$AQ61,0)+Doplněk!H61*Doplněk!$AO61</f>
        <v>0</v>
      </c>
      <c r="I61" s="357">
        <f>IFERROR('Model výchozí (MV)'!I61*('MV Index'!M19/'MV Index'!$E19)*'Model výchozí (MV)'!$AQ61,0)+IFERROR('Model opční 1 (ME)'!I61*('ME Index'!M19/'ME Index'!$E19)*'Model opční 1 (ME)'!$AQ61,0)+IFERROR('Model opční 2 (MF)'!I61*('MF Index'!M19/'MF Index'!$E19)*'Model opční 2 (MF)'!$AQ61,0)+Doplněk!I61*Doplněk!$AO61</f>
        <v>0</v>
      </c>
      <c r="J61" s="357">
        <f>IFERROR('Model výchozí (MV)'!J61*('MV Index'!N19/'MV Index'!$E19)*'Model výchozí (MV)'!$AQ61,0)+IFERROR('Model opční 1 (ME)'!J61*('ME Index'!N19/'ME Index'!$E19)*'Model opční 1 (ME)'!$AQ61,0)+IFERROR('Model opční 2 (MF)'!J61*('MF Index'!N19/'MF Index'!$E19)*'Model opční 2 (MF)'!$AQ61,0)+Doplněk!J61*Doplněk!$AO61</f>
        <v>0</v>
      </c>
      <c r="K61" s="357">
        <f>IFERROR('Model výchozí (MV)'!K61*('MV Index'!O19/'MV Index'!$E19)*'Model výchozí (MV)'!$AQ61,0)+IFERROR('Model opční 1 (ME)'!K61*('ME Index'!O19/'ME Index'!$E19)*'Model opční 1 (ME)'!$AQ61,0)+IFERROR('Model opční 2 (MF)'!K61*('MF Index'!O19/'MF Index'!$E19)*'Model opční 2 (MF)'!$AQ61,0)+Doplněk!K61*Doplněk!$AO61</f>
        <v>0</v>
      </c>
      <c r="L61" s="357">
        <f>IFERROR('Model výchozí (MV)'!L61*('MV Index'!P19/'MV Index'!$E19)*'Model výchozí (MV)'!$AQ61,0)+IFERROR('Model opční 1 (ME)'!L61*('ME Index'!P19/'ME Index'!$E19)*'Model opční 1 (ME)'!$AQ61,0)+IFERROR('Model opční 2 (MF)'!L61*('MF Index'!P19/'MF Index'!$E19)*'Model opční 2 (MF)'!$AQ61,0)+Doplněk!L61*Doplněk!$AO61</f>
        <v>0</v>
      </c>
      <c r="M61" s="357">
        <f>IFERROR('Model výchozí (MV)'!M61*('MV Index'!Q19/'MV Index'!$E19)*'Model výchozí (MV)'!$AQ61,0)+IFERROR('Model opční 1 (ME)'!M61*('ME Index'!Q19/'ME Index'!$E19)*'Model opční 1 (ME)'!$AQ61,0)+IFERROR('Model opční 2 (MF)'!M61*('MF Index'!Q19/'MF Index'!$E19)*'Model opční 2 (MF)'!$AQ61,0)+Doplněk!M61*Doplněk!$AO61</f>
        <v>0</v>
      </c>
      <c r="N61" s="357">
        <f>IFERROR('Model výchozí (MV)'!N61*('MV Index'!R19/'MV Index'!$E19)*'Model výchozí (MV)'!$AQ61,0)+IFERROR('Model opční 1 (ME)'!N61*('ME Index'!R19/'ME Index'!$E19)*'Model opční 1 (ME)'!$AQ61,0)+IFERROR('Model opční 2 (MF)'!N61*('MF Index'!R19/'MF Index'!$E19)*'Model opční 2 (MF)'!$AQ61,0)+Doplněk!N61*Doplněk!$AO61</f>
        <v>0</v>
      </c>
      <c r="O61" s="357">
        <f>IFERROR('Model výchozí (MV)'!O61*('MV Index'!S19/'MV Index'!$E19)*'Model výchozí (MV)'!$AQ61,0)+IFERROR('Model opční 1 (ME)'!O61*('ME Index'!S19/'ME Index'!$E19)*'Model opční 1 (ME)'!$AQ61,0)+IFERROR('Model opční 2 (MF)'!O61*('MF Index'!S19/'MF Index'!$E19)*'Model opční 2 (MF)'!$AQ61,0)+Doplněk!O61*Doplněk!$AO61</f>
        <v>0</v>
      </c>
      <c r="P61" s="357">
        <f>IFERROR('Model výchozí (MV)'!P61*('MV Index'!T19/'MV Index'!$E19)*'Model výchozí (MV)'!$AQ61,0)+IFERROR('Model opční 1 (ME)'!P61*('ME Index'!T19/'ME Index'!$E19)*'Model opční 1 (ME)'!$AQ61,0)+IFERROR('Model opční 2 (MF)'!P61*('MF Index'!T19/'MF Index'!$E19)*'Model opční 2 (MF)'!$AQ61,0)+Doplněk!P61*Doplněk!$AO61</f>
        <v>0</v>
      </c>
      <c r="Q61" s="357">
        <f>IFERROR('Model výchozí (MV)'!Q61*('MV Index'!U19/'MV Index'!$E19)*'Model výchozí (MV)'!$AQ61,0)+IFERROR('Model opční 1 (ME)'!Q61*('ME Index'!U19/'ME Index'!$E19)*'Model opční 1 (ME)'!$AQ61,0)+IFERROR('Model opční 2 (MF)'!Q61*('MF Index'!U19/'MF Index'!$E19)*'Model opční 2 (MF)'!$AQ61,0)+Doplněk!Q61*Doplněk!$AO61</f>
        <v>0</v>
      </c>
      <c r="R61" s="357">
        <f>IFERROR('Model výchozí (MV)'!R61*('MV Index'!V19/'MV Index'!$E19)*'Model výchozí (MV)'!$AQ61,0)+IFERROR('Model opční 1 (ME)'!R61*('ME Index'!V19/'ME Index'!$E19)*'Model opční 1 (ME)'!$AQ61,0)+IFERROR('Model opční 2 (MF)'!R61*('MF Index'!V19/'MF Index'!$E19)*'Model opční 2 (MF)'!$AQ61,0)+Doplněk!R61*Doplněk!$AO61</f>
        <v>0</v>
      </c>
      <c r="S61" s="357">
        <f>IFERROR('Model výchozí (MV)'!S61*('MV Index'!W19/'MV Index'!$E19)*'Model výchozí (MV)'!$AQ61,0)+IFERROR('Model opční 1 (ME)'!S61*('ME Index'!W19/'ME Index'!$E19)*'Model opční 1 (ME)'!$AQ61,0)+IFERROR('Model opční 2 (MF)'!S61*('MF Index'!W19/'MF Index'!$E19)*'Model opční 2 (MF)'!$AQ61,0)+Doplněk!S61*Doplněk!$AO61</f>
        <v>0</v>
      </c>
      <c r="T61" s="357">
        <f>IFERROR('Model výchozí (MV)'!T61*('MV Index'!X19/'MV Index'!$E19)*'Model výchozí (MV)'!$AQ61,0)+IFERROR('Model opční 1 (ME)'!T61*('ME Index'!X19/'ME Index'!$E19)*'Model opční 1 (ME)'!$AQ61,0)+IFERROR('Model opční 2 (MF)'!T61*('MF Index'!X19/'MF Index'!$E19)*'Model opční 2 (MF)'!$AQ61,0)+Doplněk!T61*Doplněk!$AO61</f>
        <v>0</v>
      </c>
      <c r="U61" s="357">
        <f>IFERROR('Model výchozí (MV)'!U61*('MV Index'!Y19/'MV Index'!$E19)*'Model výchozí (MV)'!$AQ61,0)+IFERROR('Model opční 1 (ME)'!U61*('ME Index'!Y19/'ME Index'!$E19)*'Model opční 1 (ME)'!$AQ61,0)+IFERROR('Model opční 2 (MF)'!U61*('MF Index'!Y19/'MF Index'!$E19)*'Model opční 2 (MF)'!$AQ61,0)+Doplněk!U61*Doplněk!$AO61</f>
        <v>0</v>
      </c>
      <c r="V61" s="357">
        <f>IFERROR('Model výchozí (MV)'!V61*('MV Index'!Z19/'MV Index'!$E19)*'Model výchozí (MV)'!$AQ61,0)+IFERROR('Model opční 1 (ME)'!V61*('ME Index'!Z19/'ME Index'!$E19)*'Model opční 1 (ME)'!$AQ61,0)+IFERROR('Model opční 2 (MF)'!V61*('MF Index'!Z19/'MF Index'!$E19)*'Model opční 2 (MF)'!$AQ61,0)+Doplněk!V61*Doplněk!$AO61</f>
        <v>0</v>
      </c>
      <c r="W61" s="357">
        <f>IFERROR('Model výchozí (MV)'!W61*('MV Index'!AA19/'MV Index'!$E19)*'Model výchozí (MV)'!$AQ61,0)+IFERROR('Model opční 1 (ME)'!W61*('ME Index'!AA19/'ME Index'!$E19)*'Model opční 1 (ME)'!$AQ61,0)+IFERROR('Model opční 2 (MF)'!W61*('MF Index'!AA19/'MF Index'!$E19)*'Model opční 2 (MF)'!$AQ61,0)+Doplněk!W61*Doplněk!$AO61</f>
        <v>0</v>
      </c>
      <c r="X61" s="357">
        <f>IFERROR('Model výchozí (MV)'!X61*('MV Index'!AB19/'MV Index'!$E19)*'Model výchozí (MV)'!$AQ61,0)+IFERROR('Model opční 1 (ME)'!X61*('ME Index'!AB19/'ME Index'!$E19)*'Model opční 1 (ME)'!$AQ61,0)+IFERROR('Model opční 2 (MF)'!X61*('MF Index'!AB19/'MF Index'!$E19)*'Model opční 2 (MF)'!$AQ61,0)+Doplněk!X61*Doplněk!$AO61</f>
        <v>0</v>
      </c>
      <c r="Y61" s="357">
        <f>IFERROR('Model výchozí (MV)'!Y61*('MV Index'!AC19/'MV Index'!$E19)*'Model výchozí (MV)'!$AQ61,0)+IFERROR('Model opční 1 (ME)'!Y61*('ME Index'!AC19/'ME Index'!$E19)*'Model opční 1 (ME)'!$AQ61,0)+IFERROR('Model opční 2 (MF)'!Y61*('MF Index'!AC19/'MF Index'!$E19)*'Model opční 2 (MF)'!$AQ61,0)+Doplněk!Y61*Doplněk!$AO61</f>
        <v>0</v>
      </c>
      <c r="Z61" s="357">
        <f>IFERROR('Model výchozí (MV)'!Z61*('MV Index'!AD19/'MV Index'!$E19)*'Model výchozí (MV)'!$AQ61,0)+IFERROR('Model opční 1 (ME)'!Z61*('ME Index'!AD19/'ME Index'!$E19)*'Model opční 1 (ME)'!$AQ61,0)+IFERROR('Model opční 2 (MF)'!Z61*('MF Index'!AD19/'MF Index'!$E19)*'Model opční 2 (MF)'!$AQ61,0)+Doplněk!Z61*Doplněk!$AO61</f>
        <v>0</v>
      </c>
      <c r="AA61" s="357">
        <f>IFERROR('Model výchozí (MV)'!AA61*('MV Index'!AE19/'MV Index'!$E19)*'Model výchozí (MV)'!$AQ61,0)+IFERROR('Model opční 1 (ME)'!AA61*('ME Index'!AE19/'ME Index'!$E19)*'Model opční 1 (ME)'!$AQ61,0)+IFERROR('Model opční 2 (MF)'!AA61*('MF Index'!AE19/'MF Index'!$E19)*'Model opční 2 (MF)'!$AQ61,0)+Doplněk!AA61*Doplněk!$AO61</f>
        <v>0</v>
      </c>
      <c r="AB61" s="357">
        <f>IFERROR('Model výchozí (MV)'!AB61*('MV Index'!AF19/'MV Index'!$E19)*'Model výchozí (MV)'!$AQ61,0)+IFERROR('Model opční 1 (ME)'!AB61*('ME Index'!AF19/'ME Index'!$E19)*'Model opční 1 (ME)'!$AQ61,0)+IFERROR('Model opční 2 (MF)'!AB61*('MF Index'!AF19/'MF Index'!$E19)*'Model opční 2 (MF)'!$AQ61,0)+Doplněk!AB61*Doplněk!$AO61</f>
        <v>0</v>
      </c>
      <c r="AC61" s="357">
        <f>IFERROR('Model výchozí (MV)'!AC61*('MV Index'!AG19/'MV Index'!$E19)*'Model výchozí (MV)'!$AQ61,0)+IFERROR('Model opční 1 (ME)'!AC61*('ME Index'!AG19/'ME Index'!$E19)*'Model opční 1 (ME)'!$AQ61,0)+IFERROR('Model opční 2 (MF)'!AC61*('MF Index'!AG19/'MF Index'!$E19)*'Model opční 2 (MF)'!$AQ61,0)+Doplněk!AC61*Doplněk!$AO61</f>
        <v>0</v>
      </c>
      <c r="AD61" s="357">
        <f>IFERROR('Model výchozí (MV)'!AD61*('MV Index'!AH19/'MV Index'!$E19)*'Model výchozí (MV)'!$AQ61,0)+IFERROR('Model opční 1 (ME)'!AD61*('ME Index'!AH19/'ME Index'!$E19)*'Model opční 1 (ME)'!$AQ61,0)+IFERROR('Model opční 2 (MF)'!AD61*('MF Index'!AH19/'MF Index'!$E19)*'Model opční 2 (MF)'!$AQ61,0)+Doplněk!AD61*Doplněk!$AO61</f>
        <v>0</v>
      </c>
      <c r="AE61" s="357">
        <f>IFERROR('Model výchozí (MV)'!AE61*('MV Index'!AI19/'MV Index'!$E19)*'Model výchozí (MV)'!$AQ61,0)+IFERROR('Model opční 1 (ME)'!AE61*('ME Index'!AI19/'ME Index'!$E19)*'Model opční 1 (ME)'!$AQ61,0)+IFERROR('Model opční 2 (MF)'!AE61*('MF Index'!AI19/'MF Index'!$E19)*'Model opční 2 (MF)'!$AQ61,0)+Doplněk!AE61*Doplněk!$AO61</f>
        <v>0</v>
      </c>
      <c r="AF61" s="357">
        <f>IFERROR('Model výchozí (MV)'!AF61*('MV Index'!AJ19/'MV Index'!$E19)*'Model výchozí (MV)'!$AQ61,0)+IFERROR('Model opční 1 (ME)'!AF61*('ME Index'!AJ19/'ME Index'!$E19)*'Model opční 1 (ME)'!$AQ61,0)+IFERROR('Model opční 2 (MF)'!AF61*('MF Index'!AJ19/'MF Index'!$E19)*'Model opční 2 (MF)'!$AQ61,0)+Doplněk!AF61*Doplněk!$AO61</f>
        <v>0</v>
      </c>
      <c r="AG61" s="357">
        <f>IFERROR('Model výchozí (MV)'!AG61*('MV Index'!AK19/'MV Index'!$E19)*'Model výchozí (MV)'!$AQ61,0)+IFERROR('Model opční 1 (ME)'!AG61*('ME Index'!AK19/'ME Index'!$E19)*'Model opční 1 (ME)'!$AQ61,0)+IFERROR('Model opční 2 (MF)'!AG61*('MF Index'!AK19/'MF Index'!$E19)*'Model opční 2 (MF)'!$AQ61,0)+Doplněk!AG61*Doplněk!$AO61</f>
        <v>0</v>
      </c>
      <c r="AH61" s="357">
        <f>IFERROR('Model výchozí (MV)'!AH61*('MV Index'!AL19/'MV Index'!$E19)*'Model výchozí (MV)'!$AQ61,0)+IFERROR('Model opční 1 (ME)'!AH61*('ME Index'!AL19/'ME Index'!$E19)*'Model opční 1 (ME)'!$AQ61,0)+IFERROR('Model opční 2 (MF)'!AH61*('MF Index'!AL19/'MF Index'!$E19)*'Model opční 2 (MF)'!$AQ61,0)+Doplněk!AH61*Doplněk!$AO61</f>
        <v>0</v>
      </c>
      <c r="AI61" s="357">
        <f>IFERROR('Model výchozí (MV)'!AI61*('MV Index'!AM19/'MV Index'!$E19)*'Model výchozí (MV)'!$AQ61,0)+IFERROR('Model opční 1 (ME)'!AI61*('ME Index'!AM19/'ME Index'!$E19)*'Model opční 1 (ME)'!$AQ61,0)+IFERROR('Model opční 2 (MF)'!AI61*('MF Index'!AM19/'MF Index'!$E19)*'Model opční 2 (MF)'!$AQ61,0)+Doplněk!AI61*Doplněk!$AO61</f>
        <v>0</v>
      </c>
      <c r="AJ61" s="357">
        <f>IFERROR('Model výchozí (MV)'!AJ61*('MV Index'!AN19/'MV Index'!$E19)*'Model výchozí (MV)'!$AQ61,0)+IFERROR('Model opční 1 (ME)'!AJ61*('ME Index'!AN19/'ME Index'!$E19)*'Model opční 1 (ME)'!$AQ61,0)+IFERROR('Model opční 2 (MF)'!AJ61*('MF Index'!AN19/'MF Index'!$E19)*'Model opční 2 (MF)'!$AQ61,0)+Doplněk!AJ61*Doplněk!$AO61</f>
        <v>0</v>
      </c>
      <c r="AK61" s="357">
        <f>IFERROR('Model výchozí (MV)'!AK61*('MV Index'!AO19/'MV Index'!$E19)*'Model výchozí (MV)'!$AQ61,0)+IFERROR('Model opční 1 (ME)'!AK61*('ME Index'!AO19/'ME Index'!$E19)*'Model opční 1 (ME)'!$AQ61,0)+IFERROR('Model opční 2 (MF)'!AK61*('MF Index'!AO19/'MF Index'!$E19)*'Model opční 2 (MF)'!$AQ61,0)+Doplněk!AK61*Doplněk!$AO61</f>
        <v>0</v>
      </c>
      <c r="AL61" s="356">
        <f t="shared" si="24"/>
        <v>0</v>
      </c>
      <c r="AM61" s="579">
        <f t="shared" si="23"/>
        <v>0</v>
      </c>
    </row>
    <row r="62" spans="1:39" x14ac:dyDescent="0.3">
      <c r="A62" s="475">
        <f t="shared" si="25"/>
        <v>10</v>
      </c>
      <c r="B62" s="476" t="str">
        <f t="shared" si="25"/>
        <v>Úhrada za použití dopravní cesty</v>
      </c>
      <c r="C62" s="456" t="str">
        <f t="shared" si="25"/>
        <v/>
      </c>
      <c r="D62" s="455" t="str">
        <f t="shared" si="25"/>
        <v/>
      </c>
      <c r="E62" s="357">
        <f>IFERROR('Model výchozí (MV)'!E62*('MV Index'!I20/'MV Index'!$E20)*'Model výchozí (MV)'!$AQ62,0)+IFERROR('Model opční 1 (ME)'!E62*('ME Index'!I20/'ME Index'!$E20)*'Model opční 1 (ME)'!$AQ62,0)+IFERROR('Model opční 2 (MF)'!E62*('MF Index'!I20/'MF Index'!$E20)*'Model opční 2 (MF)'!$AQ62,0)+Doplněk!E62*Doplněk!$AO62</f>
        <v>0</v>
      </c>
      <c r="F62" s="357">
        <f>IFERROR('Model výchozí (MV)'!F62*('MV Index'!J20/'MV Index'!$E20)*'Model výchozí (MV)'!$AQ62,0)+IFERROR('Model opční 1 (ME)'!F62*('ME Index'!J20/'ME Index'!$E20)*'Model opční 1 (ME)'!$AQ62,0)+IFERROR('Model opční 2 (MF)'!F62*('MF Index'!J20/'MF Index'!$E20)*'Model opční 2 (MF)'!$AQ62,0)+Doplněk!F62*Doplněk!$AO62</f>
        <v>0</v>
      </c>
      <c r="G62" s="357">
        <f>IFERROR('Model výchozí (MV)'!G62*('MV Index'!K20/'MV Index'!$E20)*'Model výchozí (MV)'!$AQ62,0)+IFERROR('Model opční 1 (ME)'!G62*('ME Index'!K20/'ME Index'!$E20)*'Model opční 1 (ME)'!$AQ62,0)+IFERROR('Model opční 2 (MF)'!G62*('MF Index'!K20/'MF Index'!$E20)*'Model opční 2 (MF)'!$AQ62,0)+Doplněk!G62*Doplněk!$AO62</f>
        <v>0</v>
      </c>
      <c r="H62" s="357">
        <f>IFERROR('Model výchozí (MV)'!H62*('MV Index'!L20/'MV Index'!$E20)*'Model výchozí (MV)'!$AQ62,0)+IFERROR('Model opční 1 (ME)'!H62*('ME Index'!L20/'ME Index'!$E20)*'Model opční 1 (ME)'!$AQ62,0)+IFERROR('Model opční 2 (MF)'!H62*('MF Index'!L20/'MF Index'!$E20)*'Model opční 2 (MF)'!$AQ62,0)+Doplněk!H62*Doplněk!$AO62</f>
        <v>0</v>
      </c>
      <c r="I62" s="357">
        <f>IFERROR('Model výchozí (MV)'!I62*('MV Index'!M20/'MV Index'!$E20)*'Model výchozí (MV)'!$AQ62,0)+IFERROR('Model opční 1 (ME)'!I62*('ME Index'!M20/'ME Index'!$E20)*'Model opční 1 (ME)'!$AQ62,0)+IFERROR('Model opční 2 (MF)'!I62*('MF Index'!M20/'MF Index'!$E20)*'Model opční 2 (MF)'!$AQ62,0)+Doplněk!I62*Doplněk!$AO62</f>
        <v>0</v>
      </c>
      <c r="J62" s="357">
        <f>IFERROR('Model výchozí (MV)'!J62*('MV Index'!N20/'MV Index'!$E20)*'Model výchozí (MV)'!$AQ62,0)+IFERROR('Model opční 1 (ME)'!J62*('ME Index'!N20/'ME Index'!$E20)*'Model opční 1 (ME)'!$AQ62,0)+IFERROR('Model opční 2 (MF)'!J62*('MF Index'!N20/'MF Index'!$E20)*'Model opční 2 (MF)'!$AQ62,0)+Doplněk!J62*Doplněk!$AO62</f>
        <v>0</v>
      </c>
      <c r="K62" s="357">
        <f>IFERROR('Model výchozí (MV)'!K62*('MV Index'!O20/'MV Index'!$E20)*'Model výchozí (MV)'!$AQ62,0)+IFERROR('Model opční 1 (ME)'!K62*('ME Index'!O20/'ME Index'!$E20)*'Model opční 1 (ME)'!$AQ62,0)+IFERROR('Model opční 2 (MF)'!K62*('MF Index'!O20/'MF Index'!$E20)*'Model opční 2 (MF)'!$AQ62,0)+Doplněk!K62*Doplněk!$AO62</f>
        <v>0</v>
      </c>
      <c r="L62" s="357">
        <f>IFERROR('Model výchozí (MV)'!L62*('MV Index'!P20/'MV Index'!$E20)*'Model výchozí (MV)'!$AQ62,0)+IFERROR('Model opční 1 (ME)'!L62*('ME Index'!P20/'ME Index'!$E20)*'Model opční 1 (ME)'!$AQ62,0)+IFERROR('Model opční 2 (MF)'!L62*('MF Index'!P20/'MF Index'!$E20)*'Model opční 2 (MF)'!$AQ62,0)+Doplněk!L62*Doplněk!$AO62</f>
        <v>0</v>
      </c>
      <c r="M62" s="357">
        <f>IFERROR('Model výchozí (MV)'!M62*('MV Index'!Q20/'MV Index'!$E20)*'Model výchozí (MV)'!$AQ62,0)+IFERROR('Model opční 1 (ME)'!M62*('ME Index'!Q20/'ME Index'!$E20)*'Model opční 1 (ME)'!$AQ62,0)+IFERROR('Model opční 2 (MF)'!M62*('MF Index'!Q20/'MF Index'!$E20)*'Model opční 2 (MF)'!$AQ62,0)+Doplněk!M62*Doplněk!$AO62</f>
        <v>0</v>
      </c>
      <c r="N62" s="357">
        <f>IFERROR('Model výchozí (MV)'!N62*('MV Index'!R20/'MV Index'!$E20)*'Model výchozí (MV)'!$AQ62,0)+IFERROR('Model opční 1 (ME)'!N62*('ME Index'!R20/'ME Index'!$E20)*'Model opční 1 (ME)'!$AQ62,0)+IFERROR('Model opční 2 (MF)'!N62*('MF Index'!R20/'MF Index'!$E20)*'Model opční 2 (MF)'!$AQ62,0)+Doplněk!N62*Doplněk!$AO62</f>
        <v>0</v>
      </c>
      <c r="O62" s="357">
        <f>IFERROR('Model výchozí (MV)'!O62*('MV Index'!S20/'MV Index'!$E20)*'Model výchozí (MV)'!$AQ62,0)+IFERROR('Model opční 1 (ME)'!O62*('ME Index'!S20/'ME Index'!$E20)*'Model opční 1 (ME)'!$AQ62,0)+IFERROR('Model opční 2 (MF)'!O62*('MF Index'!S20/'MF Index'!$E20)*'Model opční 2 (MF)'!$AQ62,0)+Doplněk!O62*Doplněk!$AO62</f>
        <v>0</v>
      </c>
      <c r="P62" s="357">
        <f>IFERROR('Model výchozí (MV)'!P62*('MV Index'!T20/'MV Index'!$E20)*'Model výchozí (MV)'!$AQ62,0)+IFERROR('Model opční 1 (ME)'!P62*('ME Index'!T20/'ME Index'!$E20)*'Model opční 1 (ME)'!$AQ62,0)+IFERROR('Model opční 2 (MF)'!P62*('MF Index'!T20/'MF Index'!$E20)*'Model opční 2 (MF)'!$AQ62,0)+Doplněk!P62*Doplněk!$AO62</f>
        <v>0</v>
      </c>
      <c r="Q62" s="357">
        <f>IFERROR('Model výchozí (MV)'!Q62*('MV Index'!U20/'MV Index'!$E20)*'Model výchozí (MV)'!$AQ62,0)+IFERROR('Model opční 1 (ME)'!Q62*('ME Index'!U20/'ME Index'!$E20)*'Model opční 1 (ME)'!$AQ62,0)+IFERROR('Model opční 2 (MF)'!Q62*('MF Index'!U20/'MF Index'!$E20)*'Model opční 2 (MF)'!$AQ62,0)+Doplněk!Q62*Doplněk!$AO62</f>
        <v>0</v>
      </c>
      <c r="R62" s="357">
        <f>IFERROR('Model výchozí (MV)'!R62*('MV Index'!V20/'MV Index'!$E20)*'Model výchozí (MV)'!$AQ62,0)+IFERROR('Model opční 1 (ME)'!R62*('ME Index'!V20/'ME Index'!$E20)*'Model opční 1 (ME)'!$AQ62,0)+IFERROR('Model opční 2 (MF)'!R62*('MF Index'!V20/'MF Index'!$E20)*'Model opční 2 (MF)'!$AQ62,0)+Doplněk!R62*Doplněk!$AO62</f>
        <v>0</v>
      </c>
      <c r="S62" s="357">
        <f>IFERROR('Model výchozí (MV)'!S62*('MV Index'!W20/'MV Index'!$E20)*'Model výchozí (MV)'!$AQ62,0)+IFERROR('Model opční 1 (ME)'!S62*('ME Index'!W20/'ME Index'!$E20)*'Model opční 1 (ME)'!$AQ62,0)+IFERROR('Model opční 2 (MF)'!S62*('MF Index'!W20/'MF Index'!$E20)*'Model opční 2 (MF)'!$AQ62,0)+Doplněk!S62*Doplněk!$AO62</f>
        <v>0</v>
      </c>
      <c r="T62" s="357">
        <f>IFERROR('Model výchozí (MV)'!T62*('MV Index'!X20/'MV Index'!$E20)*'Model výchozí (MV)'!$AQ62,0)+IFERROR('Model opční 1 (ME)'!T62*('ME Index'!X20/'ME Index'!$E20)*'Model opční 1 (ME)'!$AQ62,0)+IFERROR('Model opční 2 (MF)'!T62*('MF Index'!X20/'MF Index'!$E20)*'Model opční 2 (MF)'!$AQ62,0)+Doplněk!T62*Doplněk!$AO62</f>
        <v>0</v>
      </c>
      <c r="U62" s="357">
        <f>IFERROR('Model výchozí (MV)'!U62*('MV Index'!Y20/'MV Index'!$E20)*'Model výchozí (MV)'!$AQ62,0)+IFERROR('Model opční 1 (ME)'!U62*('ME Index'!Y20/'ME Index'!$E20)*'Model opční 1 (ME)'!$AQ62,0)+IFERROR('Model opční 2 (MF)'!U62*('MF Index'!Y20/'MF Index'!$E20)*'Model opční 2 (MF)'!$AQ62,0)+Doplněk!U62*Doplněk!$AO62</f>
        <v>0</v>
      </c>
      <c r="V62" s="357">
        <f>IFERROR('Model výchozí (MV)'!V62*('MV Index'!Z20/'MV Index'!$E20)*'Model výchozí (MV)'!$AQ62,0)+IFERROR('Model opční 1 (ME)'!V62*('ME Index'!Z20/'ME Index'!$E20)*'Model opční 1 (ME)'!$AQ62,0)+IFERROR('Model opční 2 (MF)'!V62*('MF Index'!Z20/'MF Index'!$E20)*'Model opční 2 (MF)'!$AQ62,0)+Doplněk!V62*Doplněk!$AO62</f>
        <v>0</v>
      </c>
      <c r="W62" s="357">
        <f>IFERROR('Model výchozí (MV)'!W62*('MV Index'!AA20/'MV Index'!$E20)*'Model výchozí (MV)'!$AQ62,0)+IFERROR('Model opční 1 (ME)'!W62*('ME Index'!AA20/'ME Index'!$E20)*'Model opční 1 (ME)'!$AQ62,0)+IFERROR('Model opční 2 (MF)'!W62*('MF Index'!AA20/'MF Index'!$E20)*'Model opční 2 (MF)'!$AQ62,0)+Doplněk!W62*Doplněk!$AO62</f>
        <v>0</v>
      </c>
      <c r="X62" s="357">
        <f>IFERROR('Model výchozí (MV)'!X62*('MV Index'!AB20/'MV Index'!$E20)*'Model výchozí (MV)'!$AQ62,0)+IFERROR('Model opční 1 (ME)'!X62*('ME Index'!AB20/'ME Index'!$E20)*'Model opční 1 (ME)'!$AQ62,0)+IFERROR('Model opční 2 (MF)'!X62*('MF Index'!AB20/'MF Index'!$E20)*'Model opční 2 (MF)'!$AQ62,0)+Doplněk!X62*Doplněk!$AO62</f>
        <v>0</v>
      </c>
      <c r="Y62" s="357">
        <f>IFERROR('Model výchozí (MV)'!Y62*('MV Index'!AC20/'MV Index'!$E20)*'Model výchozí (MV)'!$AQ62,0)+IFERROR('Model opční 1 (ME)'!Y62*('ME Index'!AC20/'ME Index'!$E20)*'Model opční 1 (ME)'!$AQ62,0)+IFERROR('Model opční 2 (MF)'!Y62*('MF Index'!AC20/'MF Index'!$E20)*'Model opční 2 (MF)'!$AQ62,0)+Doplněk!Y62*Doplněk!$AO62</f>
        <v>0</v>
      </c>
      <c r="Z62" s="357">
        <f>IFERROR('Model výchozí (MV)'!Z62*('MV Index'!AD20/'MV Index'!$E20)*'Model výchozí (MV)'!$AQ62,0)+IFERROR('Model opční 1 (ME)'!Z62*('ME Index'!AD20/'ME Index'!$E20)*'Model opční 1 (ME)'!$AQ62,0)+IFERROR('Model opční 2 (MF)'!Z62*('MF Index'!AD20/'MF Index'!$E20)*'Model opční 2 (MF)'!$AQ62,0)+Doplněk!Z62*Doplněk!$AO62</f>
        <v>0</v>
      </c>
      <c r="AA62" s="357">
        <f>IFERROR('Model výchozí (MV)'!AA62*('MV Index'!AE20/'MV Index'!$E20)*'Model výchozí (MV)'!$AQ62,0)+IFERROR('Model opční 1 (ME)'!AA62*('ME Index'!AE20/'ME Index'!$E20)*'Model opční 1 (ME)'!$AQ62,0)+IFERROR('Model opční 2 (MF)'!AA62*('MF Index'!AE20/'MF Index'!$E20)*'Model opční 2 (MF)'!$AQ62,0)+Doplněk!AA62*Doplněk!$AO62</f>
        <v>0</v>
      </c>
      <c r="AB62" s="357">
        <f>IFERROR('Model výchozí (MV)'!AB62*('MV Index'!AF20/'MV Index'!$E20)*'Model výchozí (MV)'!$AQ62,0)+IFERROR('Model opční 1 (ME)'!AB62*('ME Index'!AF20/'ME Index'!$E20)*'Model opční 1 (ME)'!$AQ62,0)+IFERROR('Model opční 2 (MF)'!AB62*('MF Index'!AF20/'MF Index'!$E20)*'Model opční 2 (MF)'!$AQ62,0)+Doplněk!AB62*Doplněk!$AO62</f>
        <v>0</v>
      </c>
      <c r="AC62" s="357">
        <f>IFERROR('Model výchozí (MV)'!AC62*('MV Index'!AG20/'MV Index'!$E20)*'Model výchozí (MV)'!$AQ62,0)+IFERROR('Model opční 1 (ME)'!AC62*('ME Index'!AG20/'ME Index'!$E20)*'Model opční 1 (ME)'!$AQ62,0)+IFERROR('Model opční 2 (MF)'!AC62*('MF Index'!AG20/'MF Index'!$E20)*'Model opční 2 (MF)'!$AQ62,0)+Doplněk!AC62*Doplněk!$AO62</f>
        <v>0</v>
      </c>
      <c r="AD62" s="357">
        <f>IFERROR('Model výchozí (MV)'!AD62*('MV Index'!AH20/'MV Index'!$E20)*'Model výchozí (MV)'!$AQ62,0)+IFERROR('Model opční 1 (ME)'!AD62*('ME Index'!AH20/'ME Index'!$E20)*'Model opční 1 (ME)'!$AQ62,0)+IFERROR('Model opční 2 (MF)'!AD62*('MF Index'!AH20/'MF Index'!$E20)*'Model opční 2 (MF)'!$AQ62,0)+Doplněk!AD62*Doplněk!$AO62</f>
        <v>0</v>
      </c>
      <c r="AE62" s="357">
        <f>IFERROR('Model výchozí (MV)'!AE62*('MV Index'!AI20/'MV Index'!$E20)*'Model výchozí (MV)'!$AQ62,0)+IFERROR('Model opční 1 (ME)'!AE62*('ME Index'!AI20/'ME Index'!$E20)*'Model opční 1 (ME)'!$AQ62,0)+IFERROR('Model opční 2 (MF)'!AE62*('MF Index'!AI20/'MF Index'!$E20)*'Model opční 2 (MF)'!$AQ62,0)+Doplněk!AE62*Doplněk!$AO62</f>
        <v>0</v>
      </c>
      <c r="AF62" s="357">
        <f>IFERROR('Model výchozí (MV)'!AF62*('MV Index'!AJ20/'MV Index'!$E20)*'Model výchozí (MV)'!$AQ62,0)+IFERROR('Model opční 1 (ME)'!AF62*('ME Index'!AJ20/'ME Index'!$E20)*'Model opční 1 (ME)'!$AQ62,0)+IFERROR('Model opční 2 (MF)'!AF62*('MF Index'!AJ20/'MF Index'!$E20)*'Model opční 2 (MF)'!$AQ62,0)+Doplněk!AF62*Doplněk!$AO62</f>
        <v>0</v>
      </c>
      <c r="AG62" s="357">
        <f>IFERROR('Model výchozí (MV)'!AG62*('MV Index'!AK20/'MV Index'!$E20)*'Model výchozí (MV)'!$AQ62,0)+IFERROR('Model opční 1 (ME)'!AG62*('ME Index'!AK20/'ME Index'!$E20)*'Model opční 1 (ME)'!$AQ62,0)+IFERROR('Model opční 2 (MF)'!AG62*('MF Index'!AK20/'MF Index'!$E20)*'Model opční 2 (MF)'!$AQ62,0)+Doplněk!AG62*Doplněk!$AO62</f>
        <v>0</v>
      </c>
      <c r="AH62" s="357">
        <f>IFERROR('Model výchozí (MV)'!AH62*('MV Index'!AL20/'MV Index'!$E20)*'Model výchozí (MV)'!$AQ62,0)+IFERROR('Model opční 1 (ME)'!AH62*('ME Index'!AL20/'ME Index'!$E20)*'Model opční 1 (ME)'!$AQ62,0)+IFERROR('Model opční 2 (MF)'!AH62*('MF Index'!AL20/'MF Index'!$E20)*'Model opční 2 (MF)'!$AQ62,0)+Doplněk!AH62*Doplněk!$AO62</f>
        <v>0</v>
      </c>
      <c r="AI62" s="357">
        <f>IFERROR('Model výchozí (MV)'!AI62*('MV Index'!AM20/'MV Index'!$E20)*'Model výchozí (MV)'!$AQ62,0)+IFERROR('Model opční 1 (ME)'!AI62*('ME Index'!AM20/'ME Index'!$E20)*'Model opční 1 (ME)'!$AQ62,0)+IFERROR('Model opční 2 (MF)'!AI62*('MF Index'!AM20/'MF Index'!$E20)*'Model opční 2 (MF)'!$AQ62,0)+Doplněk!AI62*Doplněk!$AO62</f>
        <v>0</v>
      </c>
      <c r="AJ62" s="357">
        <f>IFERROR('Model výchozí (MV)'!AJ62*('MV Index'!AN20/'MV Index'!$E20)*'Model výchozí (MV)'!$AQ62,0)+IFERROR('Model opční 1 (ME)'!AJ62*('ME Index'!AN20/'ME Index'!$E20)*'Model opční 1 (ME)'!$AQ62,0)+IFERROR('Model opční 2 (MF)'!AJ62*('MF Index'!AN20/'MF Index'!$E20)*'Model opční 2 (MF)'!$AQ62,0)+Doplněk!AJ62*Doplněk!$AO62</f>
        <v>0</v>
      </c>
      <c r="AK62" s="357">
        <f>IFERROR('Model výchozí (MV)'!AK62*('MV Index'!AO20/'MV Index'!$E20)*'Model výchozí (MV)'!$AQ62,0)+IFERROR('Model opční 1 (ME)'!AK62*('ME Index'!AO20/'ME Index'!$E20)*'Model opční 1 (ME)'!$AQ62,0)+IFERROR('Model opční 2 (MF)'!AK62*('MF Index'!AO20/'MF Index'!$E20)*'Model opční 2 (MF)'!$AQ62,0)+Doplněk!AK62*Doplněk!$AO62</f>
        <v>0</v>
      </c>
      <c r="AL62" s="356">
        <f t="shared" si="24"/>
        <v>0</v>
      </c>
      <c r="AM62" s="579">
        <f t="shared" si="23"/>
        <v>0</v>
      </c>
    </row>
    <row r="63" spans="1:39" x14ac:dyDescent="0.3">
      <c r="A63" s="475">
        <f t="shared" si="25"/>
        <v>11</v>
      </c>
      <c r="B63" s="476" t="str">
        <f t="shared" si="25"/>
        <v>Úhrada za použití ostatní infrastruktury</v>
      </c>
      <c r="C63" s="456" t="str">
        <f t="shared" si="25"/>
        <v/>
      </c>
      <c r="D63" s="455" t="str">
        <f t="shared" si="25"/>
        <v/>
      </c>
      <c r="E63" s="357">
        <f>IFERROR('Model výchozí (MV)'!E63*('MV Index'!I21/'MV Index'!$E21)*'Model výchozí (MV)'!$AQ63,0)+IFERROR('Model opční 1 (ME)'!E63*('ME Index'!I21/'ME Index'!$E21)*'Model opční 1 (ME)'!$AQ63,0)+IFERROR('Model opční 2 (MF)'!E63*('MF Index'!I21/'MF Index'!$E21)*'Model opční 2 (MF)'!$AQ63,0)+Doplněk!E63*Doplněk!$AO63</f>
        <v>0</v>
      </c>
      <c r="F63" s="357">
        <f>IFERROR('Model výchozí (MV)'!F63*('MV Index'!J21/'MV Index'!$E21)*'Model výchozí (MV)'!$AQ63,0)+IFERROR('Model opční 1 (ME)'!F63*('ME Index'!J21/'ME Index'!$E21)*'Model opční 1 (ME)'!$AQ63,0)+IFERROR('Model opční 2 (MF)'!F63*('MF Index'!J21/'MF Index'!$E21)*'Model opční 2 (MF)'!$AQ63,0)+Doplněk!F63*Doplněk!$AO63</f>
        <v>0</v>
      </c>
      <c r="G63" s="357">
        <f>IFERROR('Model výchozí (MV)'!G63*('MV Index'!K21/'MV Index'!$E21)*'Model výchozí (MV)'!$AQ63,0)+IFERROR('Model opční 1 (ME)'!G63*('ME Index'!K21/'ME Index'!$E21)*'Model opční 1 (ME)'!$AQ63,0)+IFERROR('Model opční 2 (MF)'!G63*('MF Index'!K21/'MF Index'!$E21)*'Model opční 2 (MF)'!$AQ63,0)+Doplněk!G63*Doplněk!$AO63</f>
        <v>0</v>
      </c>
      <c r="H63" s="357">
        <f>IFERROR('Model výchozí (MV)'!H63*('MV Index'!L21/'MV Index'!$E21)*'Model výchozí (MV)'!$AQ63,0)+IFERROR('Model opční 1 (ME)'!H63*('ME Index'!L21/'ME Index'!$E21)*'Model opční 1 (ME)'!$AQ63,0)+IFERROR('Model opční 2 (MF)'!H63*('MF Index'!L21/'MF Index'!$E21)*'Model opční 2 (MF)'!$AQ63,0)+Doplněk!H63*Doplněk!$AO63</f>
        <v>0</v>
      </c>
      <c r="I63" s="357">
        <f>IFERROR('Model výchozí (MV)'!I63*('MV Index'!M21/'MV Index'!$E21)*'Model výchozí (MV)'!$AQ63,0)+IFERROR('Model opční 1 (ME)'!I63*('ME Index'!M21/'ME Index'!$E21)*'Model opční 1 (ME)'!$AQ63,0)+IFERROR('Model opční 2 (MF)'!I63*('MF Index'!M21/'MF Index'!$E21)*'Model opční 2 (MF)'!$AQ63,0)+Doplněk!I63*Doplněk!$AO63</f>
        <v>0</v>
      </c>
      <c r="J63" s="357">
        <f>IFERROR('Model výchozí (MV)'!J63*('MV Index'!N21/'MV Index'!$E21)*'Model výchozí (MV)'!$AQ63,0)+IFERROR('Model opční 1 (ME)'!J63*('ME Index'!N21/'ME Index'!$E21)*'Model opční 1 (ME)'!$AQ63,0)+IFERROR('Model opční 2 (MF)'!J63*('MF Index'!N21/'MF Index'!$E21)*'Model opční 2 (MF)'!$AQ63,0)+Doplněk!J63*Doplněk!$AO63</f>
        <v>0</v>
      </c>
      <c r="K63" s="357">
        <f>IFERROR('Model výchozí (MV)'!K63*('MV Index'!O21/'MV Index'!$E21)*'Model výchozí (MV)'!$AQ63,0)+IFERROR('Model opční 1 (ME)'!K63*('ME Index'!O21/'ME Index'!$E21)*'Model opční 1 (ME)'!$AQ63,0)+IFERROR('Model opční 2 (MF)'!K63*('MF Index'!O21/'MF Index'!$E21)*'Model opční 2 (MF)'!$AQ63,0)+Doplněk!K63*Doplněk!$AO63</f>
        <v>0</v>
      </c>
      <c r="L63" s="357">
        <f>IFERROR('Model výchozí (MV)'!L63*('MV Index'!P21/'MV Index'!$E21)*'Model výchozí (MV)'!$AQ63,0)+IFERROR('Model opční 1 (ME)'!L63*('ME Index'!P21/'ME Index'!$E21)*'Model opční 1 (ME)'!$AQ63,0)+IFERROR('Model opční 2 (MF)'!L63*('MF Index'!P21/'MF Index'!$E21)*'Model opční 2 (MF)'!$AQ63,0)+Doplněk!L63*Doplněk!$AO63</f>
        <v>0</v>
      </c>
      <c r="M63" s="357">
        <f>IFERROR('Model výchozí (MV)'!M63*('MV Index'!Q21/'MV Index'!$E21)*'Model výchozí (MV)'!$AQ63,0)+IFERROR('Model opční 1 (ME)'!M63*('ME Index'!Q21/'ME Index'!$E21)*'Model opční 1 (ME)'!$AQ63,0)+IFERROR('Model opční 2 (MF)'!M63*('MF Index'!Q21/'MF Index'!$E21)*'Model opční 2 (MF)'!$AQ63,0)+Doplněk!M63*Doplněk!$AO63</f>
        <v>0</v>
      </c>
      <c r="N63" s="357">
        <f>IFERROR('Model výchozí (MV)'!N63*('MV Index'!R21/'MV Index'!$E21)*'Model výchozí (MV)'!$AQ63,0)+IFERROR('Model opční 1 (ME)'!N63*('ME Index'!R21/'ME Index'!$E21)*'Model opční 1 (ME)'!$AQ63,0)+IFERROR('Model opční 2 (MF)'!N63*('MF Index'!R21/'MF Index'!$E21)*'Model opční 2 (MF)'!$AQ63,0)+Doplněk!N63*Doplněk!$AO63</f>
        <v>0</v>
      </c>
      <c r="O63" s="357">
        <f>IFERROR('Model výchozí (MV)'!O63*('MV Index'!S21/'MV Index'!$E21)*'Model výchozí (MV)'!$AQ63,0)+IFERROR('Model opční 1 (ME)'!O63*('ME Index'!S21/'ME Index'!$E21)*'Model opční 1 (ME)'!$AQ63,0)+IFERROR('Model opční 2 (MF)'!O63*('MF Index'!S21/'MF Index'!$E21)*'Model opční 2 (MF)'!$AQ63,0)+Doplněk!O63*Doplněk!$AO63</f>
        <v>0</v>
      </c>
      <c r="P63" s="357">
        <f>IFERROR('Model výchozí (MV)'!P63*('MV Index'!T21/'MV Index'!$E21)*'Model výchozí (MV)'!$AQ63,0)+IFERROR('Model opční 1 (ME)'!P63*('ME Index'!T21/'ME Index'!$E21)*'Model opční 1 (ME)'!$AQ63,0)+IFERROR('Model opční 2 (MF)'!P63*('MF Index'!T21/'MF Index'!$E21)*'Model opční 2 (MF)'!$AQ63,0)+Doplněk!P63*Doplněk!$AO63</f>
        <v>0</v>
      </c>
      <c r="Q63" s="357">
        <f>IFERROR('Model výchozí (MV)'!Q63*('MV Index'!U21/'MV Index'!$E21)*'Model výchozí (MV)'!$AQ63,0)+IFERROR('Model opční 1 (ME)'!Q63*('ME Index'!U21/'ME Index'!$E21)*'Model opční 1 (ME)'!$AQ63,0)+IFERROR('Model opční 2 (MF)'!Q63*('MF Index'!U21/'MF Index'!$E21)*'Model opční 2 (MF)'!$AQ63,0)+Doplněk!Q63*Doplněk!$AO63</f>
        <v>0</v>
      </c>
      <c r="R63" s="357">
        <f>IFERROR('Model výchozí (MV)'!R63*('MV Index'!V21/'MV Index'!$E21)*'Model výchozí (MV)'!$AQ63,0)+IFERROR('Model opční 1 (ME)'!R63*('ME Index'!V21/'ME Index'!$E21)*'Model opční 1 (ME)'!$AQ63,0)+IFERROR('Model opční 2 (MF)'!R63*('MF Index'!V21/'MF Index'!$E21)*'Model opční 2 (MF)'!$AQ63,0)+Doplněk!R63*Doplněk!$AO63</f>
        <v>0</v>
      </c>
      <c r="S63" s="357">
        <f>IFERROR('Model výchozí (MV)'!S63*('MV Index'!W21/'MV Index'!$E21)*'Model výchozí (MV)'!$AQ63,0)+IFERROR('Model opční 1 (ME)'!S63*('ME Index'!W21/'ME Index'!$E21)*'Model opční 1 (ME)'!$AQ63,0)+IFERROR('Model opční 2 (MF)'!S63*('MF Index'!W21/'MF Index'!$E21)*'Model opční 2 (MF)'!$AQ63,0)+Doplněk!S63*Doplněk!$AO63</f>
        <v>0</v>
      </c>
      <c r="T63" s="357">
        <f>IFERROR('Model výchozí (MV)'!T63*('MV Index'!X21/'MV Index'!$E21)*'Model výchozí (MV)'!$AQ63,0)+IFERROR('Model opční 1 (ME)'!T63*('ME Index'!X21/'ME Index'!$E21)*'Model opční 1 (ME)'!$AQ63,0)+IFERROR('Model opční 2 (MF)'!T63*('MF Index'!X21/'MF Index'!$E21)*'Model opční 2 (MF)'!$AQ63,0)+Doplněk!T63*Doplněk!$AO63</f>
        <v>0</v>
      </c>
      <c r="U63" s="357">
        <f>IFERROR('Model výchozí (MV)'!U63*('MV Index'!Y21/'MV Index'!$E21)*'Model výchozí (MV)'!$AQ63,0)+IFERROR('Model opční 1 (ME)'!U63*('ME Index'!Y21/'ME Index'!$E21)*'Model opční 1 (ME)'!$AQ63,0)+IFERROR('Model opční 2 (MF)'!U63*('MF Index'!Y21/'MF Index'!$E21)*'Model opční 2 (MF)'!$AQ63,0)+Doplněk!U63*Doplněk!$AO63</f>
        <v>0</v>
      </c>
      <c r="V63" s="357">
        <f>IFERROR('Model výchozí (MV)'!V63*('MV Index'!Z21/'MV Index'!$E21)*'Model výchozí (MV)'!$AQ63,0)+IFERROR('Model opční 1 (ME)'!V63*('ME Index'!Z21/'ME Index'!$E21)*'Model opční 1 (ME)'!$AQ63,0)+IFERROR('Model opční 2 (MF)'!V63*('MF Index'!Z21/'MF Index'!$E21)*'Model opční 2 (MF)'!$AQ63,0)+Doplněk!V63*Doplněk!$AO63</f>
        <v>0</v>
      </c>
      <c r="W63" s="357">
        <f>IFERROR('Model výchozí (MV)'!W63*('MV Index'!AA21/'MV Index'!$E21)*'Model výchozí (MV)'!$AQ63,0)+IFERROR('Model opční 1 (ME)'!W63*('ME Index'!AA21/'ME Index'!$E21)*'Model opční 1 (ME)'!$AQ63,0)+IFERROR('Model opční 2 (MF)'!W63*('MF Index'!AA21/'MF Index'!$E21)*'Model opční 2 (MF)'!$AQ63,0)+Doplněk!W63*Doplněk!$AO63</f>
        <v>0</v>
      </c>
      <c r="X63" s="357">
        <f>IFERROR('Model výchozí (MV)'!X63*('MV Index'!AB21/'MV Index'!$E21)*'Model výchozí (MV)'!$AQ63,0)+IFERROR('Model opční 1 (ME)'!X63*('ME Index'!AB21/'ME Index'!$E21)*'Model opční 1 (ME)'!$AQ63,0)+IFERROR('Model opční 2 (MF)'!X63*('MF Index'!AB21/'MF Index'!$E21)*'Model opční 2 (MF)'!$AQ63,0)+Doplněk!X63*Doplněk!$AO63</f>
        <v>0</v>
      </c>
      <c r="Y63" s="357">
        <f>IFERROR('Model výchozí (MV)'!Y63*('MV Index'!AC21/'MV Index'!$E21)*'Model výchozí (MV)'!$AQ63,0)+IFERROR('Model opční 1 (ME)'!Y63*('ME Index'!AC21/'ME Index'!$E21)*'Model opční 1 (ME)'!$AQ63,0)+IFERROR('Model opční 2 (MF)'!Y63*('MF Index'!AC21/'MF Index'!$E21)*'Model opční 2 (MF)'!$AQ63,0)+Doplněk!Y63*Doplněk!$AO63</f>
        <v>0</v>
      </c>
      <c r="Z63" s="357">
        <f>IFERROR('Model výchozí (MV)'!Z63*('MV Index'!AD21/'MV Index'!$E21)*'Model výchozí (MV)'!$AQ63,0)+IFERROR('Model opční 1 (ME)'!Z63*('ME Index'!AD21/'ME Index'!$E21)*'Model opční 1 (ME)'!$AQ63,0)+IFERROR('Model opční 2 (MF)'!Z63*('MF Index'!AD21/'MF Index'!$E21)*'Model opční 2 (MF)'!$AQ63,0)+Doplněk!Z63*Doplněk!$AO63</f>
        <v>0</v>
      </c>
      <c r="AA63" s="357">
        <f>IFERROR('Model výchozí (MV)'!AA63*('MV Index'!AE21/'MV Index'!$E21)*'Model výchozí (MV)'!$AQ63,0)+IFERROR('Model opční 1 (ME)'!AA63*('ME Index'!AE21/'ME Index'!$E21)*'Model opční 1 (ME)'!$AQ63,0)+IFERROR('Model opční 2 (MF)'!AA63*('MF Index'!AE21/'MF Index'!$E21)*'Model opční 2 (MF)'!$AQ63,0)+Doplněk!AA63*Doplněk!$AO63</f>
        <v>0</v>
      </c>
      <c r="AB63" s="357">
        <f>IFERROR('Model výchozí (MV)'!AB63*('MV Index'!AF21/'MV Index'!$E21)*'Model výchozí (MV)'!$AQ63,0)+IFERROR('Model opční 1 (ME)'!AB63*('ME Index'!AF21/'ME Index'!$E21)*'Model opční 1 (ME)'!$AQ63,0)+IFERROR('Model opční 2 (MF)'!AB63*('MF Index'!AF21/'MF Index'!$E21)*'Model opční 2 (MF)'!$AQ63,0)+Doplněk!AB63*Doplněk!$AO63</f>
        <v>0</v>
      </c>
      <c r="AC63" s="357">
        <f>IFERROR('Model výchozí (MV)'!AC63*('MV Index'!AG21/'MV Index'!$E21)*'Model výchozí (MV)'!$AQ63,0)+IFERROR('Model opční 1 (ME)'!AC63*('ME Index'!AG21/'ME Index'!$E21)*'Model opční 1 (ME)'!$AQ63,0)+IFERROR('Model opční 2 (MF)'!AC63*('MF Index'!AG21/'MF Index'!$E21)*'Model opční 2 (MF)'!$AQ63,0)+Doplněk!AC63*Doplněk!$AO63</f>
        <v>0</v>
      </c>
      <c r="AD63" s="357">
        <f>IFERROR('Model výchozí (MV)'!AD63*('MV Index'!AH21/'MV Index'!$E21)*'Model výchozí (MV)'!$AQ63,0)+IFERROR('Model opční 1 (ME)'!AD63*('ME Index'!AH21/'ME Index'!$E21)*'Model opční 1 (ME)'!$AQ63,0)+IFERROR('Model opční 2 (MF)'!AD63*('MF Index'!AH21/'MF Index'!$E21)*'Model opční 2 (MF)'!$AQ63,0)+Doplněk!AD63*Doplněk!$AO63</f>
        <v>0</v>
      </c>
      <c r="AE63" s="357">
        <f>IFERROR('Model výchozí (MV)'!AE63*('MV Index'!AI21/'MV Index'!$E21)*'Model výchozí (MV)'!$AQ63,0)+IFERROR('Model opční 1 (ME)'!AE63*('ME Index'!AI21/'ME Index'!$E21)*'Model opční 1 (ME)'!$AQ63,0)+IFERROR('Model opční 2 (MF)'!AE63*('MF Index'!AI21/'MF Index'!$E21)*'Model opční 2 (MF)'!$AQ63,0)+Doplněk!AE63*Doplněk!$AO63</f>
        <v>0</v>
      </c>
      <c r="AF63" s="357">
        <f>IFERROR('Model výchozí (MV)'!AF63*('MV Index'!AJ21/'MV Index'!$E21)*'Model výchozí (MV)'!$AQ63,0)+IFERROR('Model opční 1 (ME)'!AF63*('ME Index'!AJ21/'ME Index'!$E21)*'Model opční 1 (ME)'!$AQ63,0)+IFERROR('Model opční 2 (MF)'!AF63*('MF Index'!AJ21/'MF Index'!$E21)*'Model opční 2 (MF)'!$AQ63,0)+Doplněk!AF63*Doplněk!$AO63</f>
        <v>0</v>
      </c>
      <c r="AG63" s="357">
        <f>IFERROR('Model výchozí (MV)'!AG63*('MV Index'!AK21/'MV Index'!$E21)*'Model výchozí (MV)'!$AQ63,0)+IFERROR('Model opční 1 (ME)'!AG63*('ME Index'!AK21/'ME Index'!$E21)*'Model opční 1 (ME)'!$AQ63,0)+IFERROR('Model opční 2 (MF)'!AG63*('MF Index'!AK21/'MF Index'!$E21)*'Model opční 2 (MF)'!$AQ63,0)+Doplněk!AG63*Doplněk!$AO63</f>
        <v>0</v>
      </c>
      <c r="AH63" s="357">
        <f>IFERROR('Model výchozí (MV)'!AH63*('MV Index'!AL21/'MV Index'!$E21)*'Model výchozí (MV)'!$AQ63,0)+IFERROR('Model opční 1 (ME)'!AH63*('ME Index'!AL21/'ME Index'!$E21)*'Model opční 1 (ME)'!$AQ63,0)+IFERROR('Model opční 2 (MF)'!AH63*('MF Index'!AL21/'MF Index'!$E21)*'Model opční 2 (MF)'!$AQ63,0)+Doplněk!AH63*Doplněk!$AO63</f>
        <v>0</v>
      </c>
      <c r="AI63" s="357">
        <f>IFERROR('Model výchozí (MV)'!AI63*('MV Index'!AM21/'MV Index'!$E21)*'Model výchozí (MV)'!$AQ63,0)+IFERROR('Model opční 1 (ME)'!AI63*('ME Index'!AM21/'ME Index'!$E21)*'Model opční 1 (ME)'!$AQ63,0)+IFERROR('Model opční 2 (MF)'!AI63*('MF Index'!AM21/'MF Index'!$E21)*'Model opční 2 (MF)'!$AQ63,0)+Doplněk!AI63*Doplněk!$AO63</f>
        <v>0</v>
      </c>
      <c r="AJ63" s="357">
        <f>IFERROR('Model výchozí (MV)'!AJ63*('MV Index'!AN21/'MV Index'!$E21)*'Model výchozí (MV)'!$AQ63,0)+IFERROR('Model opční 1 (ME)'!AJ63*('ME Index'!AN21/'ME Index'!$E21)*'Model opční 1 (ME)'!$AQ63,0)+IFERROR('Model opční 2 (MF)'!AJ63*('MF Index'!AN21/'MF Index'!$E21)*'Model opční 2 (MF)'!$AQ63,0)+Doplněk!AJ63*Doplněk!$AO63</f>
        <v>0</v>
      </c>
      <c r="AK63" s="357">
        <f>IFERROR('Model výchozí (MV)'!AK63*('MV Index'!AO21/'MV Index'!$E21)*'Model výchozí (MV)'!$AQ63,0)+IFERROR('Model opční 1 (ME)'!AK63*('ME Index'!AO21/'ME Index'!$E21)*'Model opční 1 (ME)'!$AQ63,0)+IFERROR('Model opční 2 (MF)'!AK63*('MF Index'!AO21/'MF Index'!$E21)*'Model opční 2 (MF)'!$AQ63,0)+Doplněk!AK63*Doplněk!$AO63</f>
        <v>0</v>
      </c>
      <c r="AL63" s="356">
        <f t="shared" si="24"/>
        <v>0</v>
      </c>
      <c r="AM63" s="579">
        <f t="shared" si="23"/>
        <v>0</v>
      </c>
    </row>
    <row r="64" spans="1:39" x14ac:dyDescent="0.3">
      <c r="A64" s="475">
        <f t="shared" si="25"/>
        <v>12</v>
      </c>
      <c r="B64" s="476" t="str">
        <f t="shared" si="25"/>
        <v>Ostatní přímé náklady</v>
      </c>
      <c r="C64" s="456" t="str">
        <f t="shared" si="25"/>
        <v>12.1</v>
      </c>
      <c r="D64" s="455" t="str">
        <f t="shared" si="25"/>
        <v>Finanční náklady</v>
      </c>
      <c r="E64" s="357">
        <f>IFERROR('Model výchozí (MV)'!E64*('MV Index'!I22/'MV Index'!$E22)*'Model výchozí (MV)'!$AQ64,0)+IFERROR('Model opční 1 (ME)'!E64*('ME Index'!I22/'ME Index'!$E22)*'Model opční 1 (ME)'!$AQ64,0)+IFERROR('Model opční 2 (MF)'!E64*('MF Index'!I22/'MF Index'!$E22)*'Model opční 2 (MF)'!$AQ64,0)+Doplněk!E64*Doplněk!$AO64</f>
        <v>0</v>
      </c>
      <c r="F64" s="357">
        <f>IFERROR('Model výchozí (MV)'!F64*('MV Index'!J22/'MV Index'!$E22)*'Model výchozí (MV)'!$AQ64,0)+IFERROR('Model opční 1 (ME)'!F64*('ME Index'!J22/'ME Index'!$E22)*'Model opční 1 (ME)'!$AQ64,0)+IFERROR('Model opční 2 (MF)'!F64*('MF Index'!J22/'MF Index'!$E22)*'Model opční 2 (MF)'!$AQ64,0)+Doplněk!F64*Doplněk!$AO64</f>
        <v>0</v>
      </c>
      <c r="G64" s="357">
        <f>IFERROR('Model výchozí (MV)'!G64*('MV Index'!K22/'MV Index'!$E22)*'Model výchozí (MV)'!$AQ64,0)+IFERROR('Model opční 1 (ME)'!G64*('ME Index'!K22/'ME Index'!$E22)*'Model opční 1 (ME)'!$AQ64,0)+IFERROR('Model opční 2 (MF)'!G64*('MF Index'!K22/'MF Index'!$E22)*'Model opční 2 (MF)'!$AQ64,0)+Doplněk!G64*Doplněk!$AO64</f>
        <v>0</v>
      </c>
      <c r="H64" s="357">
        <f>IFERROR('Model výchozí (MV)'!H64*('MV Index'!L22/'MV Index'!$E22)*'Model výchozí (MV)'!$AQ64,0)+IFERROR('Model opční 1 (ME)'!H64*('ME Index'!L22/'ME Index'!$E22)*'Model opční 1 (ME)'!$AQ64,0)+IFERROR('Model opční 2 (MF)'!H64*('MF Index'!L22/'MF Index'!$E22)*'Model opční 2 (MF)'!$AQ64,0)+Doplněk!H64*Doplněk!$AO64</f>
        <v>0</v>
      </c>
      <c r="I64" s="357">
        <f>IFERROR('Model výchozí (MV)'!I64*('MV Index'!M22/'MV Index'!$E22)*'Model výchozí (MV)'!$AQ64,0)+IFERROR('Model opční 1 (ME)'!I64*('ME Index'!M22/'ME Index'!$E22)*'Model opční 1 (ME)'!$AQ64,0)+IFERROR('Model opční 2 (MF)'!I64*('MF Index'!M22/'MF Index'!$E22)*'Model opční 2 (MF)'!$AQ64,0)+Doplněk!I64*Doplněk!$AO64</f>
        <v>0</v>
      </c>
      <c r="J64" s="357">
        <f>IFERROR('Model výchozí (MV)'!J64*('MV Index'!N22/'MV Index'!$E22)*'Model výchozí (MV)'!$AQ64,0)+IFERROR('Model opční 1 (ME)'!J64*('ME Index'!N22/'ME Index'!$E22)*'Model opční 1 (ME)'!$AQ64,0)+IFERROR('Model opční 2 (MF)'!J64*('MF Index'!N22/'MF Index'!$E22)*'Model opční 2 (MF)'!$AQ64,0)+Doplněk!J64*Doplněk!$AO64</f>
        <v>0</v>
      </c>
      <c r="K64" s="357">
        <f>IFERROR('Model výchozí (MV)'!K64*('MV Index'!O22/'MV Index'!$E22)*'Model výchozí (MV)'!$AQ64,0)+IFERROR('Model opční 1 (ME)'!K64*('ME Index'!O22/'ME Index'!$E22)*'Model opční 1 (ME)'!$AQ64,0)+IFERROR('Model opční 2 (MF)'!K64*('MF Index'!O22/'MF Index'!$E22)*'Model opční 2 (MF)'!$AQ64,0)+Doplněk!K64*Doplněk!$AO64</f>
        <v>0</v>
      </c>
      <c r="L64" s="357">
        <f>IFERROR('Model výchozí (MV)'!L64*('MV Index'!P22/'MV Index'!$E22)*'Model výchozí (MV)'!$AQ64,0)+IFERROR('Model opční 1 (ME)'!L64*('ME Index'!P22/'ME Index'!$E22)*'Model opční 1 (ME)'!$AQ64,0)+IFERROR('Model opční 2 (MF)'!L64*('MF Index'!P22/'MF Index'!$E22)*'Model opční 2 (MF)'!$AQ64,0)+Doplněk!L64*Doplněk!$AO64</f>
        <v>0</v>
      </c>
      <c r="M64" s="357">
        <f>IFERROR('Model výchozí (MV)'!M64*('MV Index'!Q22/'MV Index'!$E22)*'Model výchozí (MV)'!$AQ64,0)+IFERROR('Model opční 1 (ME)'!M64*('ME Index'!Q22/'ME Index'!$E22)*'Model opční 1 (ME)'!$AQ64,0)+IFERROR('Model opční 2 (MF)'!M64*('MF Index'!Q22/'MF Index'!$E22)*'Model opční 2 (MF)'!$AQ64,0)+Doplněk!M64*Doplněk!$AO64</f>
        <v>0</v>
      </c>
      <c r="N64" s="357">
        <f>IFERROR('Model výchozí (MV)'!N64*('MV Index'!R22/'MV Index'!$E22)*'Model výchozí (MV)'!$AQ64,0)+IFERROR('Model opční 1 (ME)'!N64*('ME Index'!R22/'ME Index'!$E22)*'Model opční 1 (ME)'!$AQ64,0)+IFERROR('Model opční 2 (MF)'!N64*('MF Index'!R22/'MF Index'!$E22)*'Model opční 2 (MF)'!$AQ64,0)+Doplněk!N64*Doplněk!$AO64</f>
        <v>0</v>
      </c>
      <c r="O64" s="357">
        <f>IFERROR('Model výchozí (MV)'!O64*('MV Index'!S22/'MV Index'!$E22)*'Model výchozí (MV)'!$AQ64,0)+IFERROR('Model opční 1 (ME)'!O64*('ME Index'!S22/'ME Index'!$E22)*'Model opční 1 (ME)'!$AQ64,0)+IFERROR('Model opční 2 (MF)'!O64*('MF Index'!S22/'MF Index'!$E22)*'Model opční 2 (MF)'!$AQ64,0)+Doplněk!O64*Doplněk!$AO64</f>
        <v>0</v>
      </c>
      <c r="P64" s="357">
        <f>IFERROR('Model výchozí (MV)'!P64*('MV Index'!T22/'MV Index'!$E22)*'Model výchozí (MV)'!$AQ64,0)+IFERROR('Model opční 1 (ME)'!P64*('ME Index'!T22/'ME Index'!$E22)*'Model opční 1 (ME)'!$AQ64,0)+IFERROR('Model opční 2 (MF)'!P64*('MF Index'!T22/'MF Index'!$E22)*'Model opční 2 (MF)'!$AQ64,0)+Doplněk!P64*Doplněk!$AO64</f>
        <v>0</v>
      </c>
      <c r="Q64" s="357">
        <f>IFERROR('Model výchozí (MV)'!Q64*('MV Index'!U22/'MV Index'!$E22)*'Model výchozí (MV)'!$AQ64,0)+IFERROR('Model opční 1 (ME)'!Q64*('ME Index'!U22/'ME Index'!$E22)*'Model opční 1 (ME)'!$AQ64,0)+IFERROR('Model opční 2 (MF)'!Q64*('MF Index'!U22/'MF Index'!$E22)*'Model opční 2 (MF)'!$AQ64,0)+Doplněk!Q64*Doplněk!$AO64</f>
        <v>0</v>
      </c>
      <c r="R64" s="357">
        <f>IFERROR('Model výchozí (MV)'!R64*('MV Index'!V22/'MV Index'!$E22)*'Model výchozí (MV)'!$AQ64,0)+IFERROR('Model opční 1 (ME)'!R64*('ME Index'!V22/'ME Index'!$E22)*'Model opční 1 (ME)'!$AQ64,0)+IFERROR('Model opční 2 (MF)'!R64*('MF Index'!V22/'MF Index'!$E22)*'Model opční 2 (MF)'!$AQ64,0)+Doplněk!R64*Doplněk!$AO64</f>
        <v>0</v>
      </c>
      <c r="S64" s="357">
        <f>IFERROR('Model výchozí (MV)'!S64*('MV Index'!W22/'MV Index'!$E22)*'Model výchozí (MV)'!$AQ64,0)+IFERROR('Model opční 1 (ME)'!S64*('ME Index'!W22/'ME Index'!$E22)*'Model opční 1 (ME)'!$AQ64,0)+IFERROR('Model opční 2 (MF)'!S64*('MF Index'!W22/'MF Index'!$E22)*'Model opční 2 (MF)'!$AQ64,0)+Doplněk!S64*Doplněk!$AO64</f>
        <v>0</v>
      </c>
      <c r="T64" s="357">
        <f>IFERROR('Model výchozí (MV)'!T64*('MV Index'!X22/'MV Index'!$E22)*'Model výchozí (MV)'!$AQ64,0)+IFERROR('Model opční 1 (ME)'!T64*('ME Index'!X22/'ME Index'!$E22)*'Model opční 1 (ME)'!$AQ64,0)+IFERROR('Model opční 2 (MF)'!T64*('MF Index'!X22/'MF Index'!$E22)*'Model opční 2 (MF)'!$AQ64,0)+Doplněk!T64*Doplněk!$AO64</f>
        <v>0</v>
      </c>
      <c r="U64" s="357">
        <f>IFERROR('Model výchozí (MV)'!U64*('MV Index'!Y22/'MV Index'!$E22)*'Model výchozí (MV)'!$AQ64,0)+IFERROR('Model opční 1 (ME)'!U64*('ME Index'!Y22/'ME Index'!$E22)*'Model opční 1 (ME)'!$AQ64,0)+IFERROR('Model opční 2 (MF)'!U64*('MF Index'!Y22/'MF Index'!$E22)*'Model opční 2 (MF)'!$AQ64,0)+Doplněk!U64*Doplněk!$AO64</f>
        <v>0</v>
      </c>
      <c r="V64" s="357">
        <f>IFERROR('Model výchozí (MV)'!V64*('MV Index'!Z22/'MV Index'!$E22)*'Model výchozí (MV)'!$AQ64,0)+IFERROR('Model opční 1 (ME)'!V64*('ME Index'!Z22/'ME Index'!$E22)*'Model opční 1 (ME)'!$AQ64,0)+IFERROR('Model opční 2 (MF)'!V64*('MF Index'!Z22/'MF Index'!$E22)*'Model opční 2 (MF)'!$AQ64,0)+Doplněk!V64*Doplněk!$AO64</f>
        <v>0</v>
      </c>
      <c r="W64" s="357">
        <f>IFERROR('Model výchozí (MV)'!W64*('MV Index'!AA22/'MV Index'!$E22)*'Model výchozí (MV)'!$AQ64,0)+IFERROR('Model opční 1 (ME)'!W64*('ME Index'!AA22/'ME Index'!$E22)*'Model opční 1 (ME)'!$AQ64,0)+IFERROR('Model opční 2 (MF)'!W64*('MF Index'!AA22/'MF Index'!$E22)*'Model opční 2 (MF)'!$AQ64,0)+Doplněk!W64*Doplněk!$AO64</f>
        <v>0</v>
      </c>
      <c r="X64" s="357">
        <f>IFERROR('Model výchozí (MV)'!X64*('MV Index'!AB22/'MV Index'!$E22)*'Model výchozí (MV)'!$AQ64,0)+IFERROR('Model opční 1 (ME)'!X64*('ME Index'!AB22/'ME Index'!$E22)*'Model opční 1 (ME)'!$AQ64,0)+IFERROR('Model opční 2 (MF)'!X64*('MF Index'!AB22/'MF Index'!$E22)*'Model opční 2 (MF)'!$AQ64,0)+Doplněk!X64*Doplněk!$AO64</f>
        <v>0</v>
      </c>
      <c r="Y64" s="357">
        <f>IFERROR('Model výchozí (MV)'!Y64*('MV Index'!AC22/'MV Index'!$E22)*'Model výchozí (MV)'!$AQ64,0)+IFERROR('Model opční 1 (ME)'!Y64*('ME Index'!AC22/'ME Index'!$E22)*'Model opční 1 (ME)'!$AQ64,0)+IFERROR('Model opční 2 (MF)'!Y64*('MF Index'!AC22/'MF Index'!$E22)*'Model opční 2 (MF)'!$AQ64,0)+Doplněk!Y64*Doplněk!$AO64</f>
        <v>0</v>
      </c>
      <c r="Z64" s="357">
        <f>IFERROR('Model výchozí (MV)'!Z64*('MV Index'!AD22/'MV Index'!$E22)*'Model výchozí (MV)'!$AQ64,0)+IFERROR('Model opční 1 (ME)'!Z64*('ME Index'!AD22/'ME Index'!$E22)*'Model opční 1 (ME)'!$AQ64,0)+IFERROR('Model opční 2 (MF)'!Z64*('MF Index'!AD22/'MF Index'!$E22)*'Model opční 2 (MF)'!$AQ64,0)+Doplněk!Z64*Doplněk!$AO64</f>
        <v>0</v>
      </c>
      <c r="AA64" s="357">
        <f>IFERROR('Model výchozí (MV)'!AA64*('MV Index'!AE22/'MV Index'!$E22)*'Model výchozí (MV)'!$AQ64,0)+IFERROR('Model opční 1 (ME)'!AA64*('ME Index'!AE22/'ME Index'!$E22)*'Model opční 1 (ME)'!$AQ64,0)+IFERROR('Model opční 2 (MF)'!AA64*('MF Index'!AE22/'MF Index'!$E22)*'Model opční 2 (MF)'!$AQ64,0)+Doplněk!AA64*Doplněk!$AO64</f>
        <v>0</v>
      </c>
      <c r="AB64" s="357">
        <f>IFERROR('Model výchozí (MV)'!AB64*('MV Index'!AF22/'MV Index'!$E22)*'Model výchozí (MV)'!$AQ64,0)+IFERROR('Model opční 1 (ME)'!AB64*('ME Index'!AF22/'ME Index'!$E22)*'Model opční 1 (ME)'!$AQ64,0)+IFERROR('Model opční 2 (MF)'!AB64*('MF Index'!AF22/'MF Index'!$E22)*'Model opční 2 (MF)'!$AQ64,0)+Doplněk!AB64*Doplněk!$AO64</f>
        <v>0</v>
      </c>
      <c r="AC64" s="357">
        <f>IFERROR('Model výchozí (MV)'!AC64*('MV Index'!AG22/'MV Index'!$E22)*'Model výchozí (MV)'!$AQ64,0)+IFERROR('Model opční 1 (ME)'!AC64*('ME Index'!AG22/'ME Index'!$E22)*'Model opční 1 (ME)'!$AQ64,0)+IFERROR('Model opční 2 (MF)'!AC64*('MF Index'!AG22/'MF Index'!$E22)*'Model opční 2 (MF)'!$AQ64,0)+Doplněk!AC64*Doplněk!$AO64</f>
        <v>0</v>
      </c>
      <c r="AD64" s="357">
        <f>IFERROR('Model výchozí (MV)'!AD64*('MV Index'!AH22/'MV Index'!$E22)*'Model výchozí (MV)'!$AQ64,0)+IFERROR('Model opční 1 (ME)'!AD64*('ME Index'!AH22/'ME Index'!$E22)*'Model opční 1 (ME)'!$AQ64,0)+IFERROR('Model opční 2 (MF)'!AD64*('MF Index'!AH22/'MF Index'!$E22)*'Model opční 2 (MF)'!$AQ64,0)+Doplněk!AD64*Doplněk!$AO64</f>
        <v>0</v>
      </c>
      <c r="AE64" s="357">
        <f>IFERROR('Model výchozí (MV)'!AE64*('MV Index'!AI22/'MV Index'!$E22)*'Model výchozí (MV)'!$AQ64,0)+IFERROR('Model opční 1 (ME)'!AE64*('ME Index'!AI22/'ME Index'!$E22)*'Model opční 1 (ME)'!$AQ64,0)+IFERROR('Model opční 2 (MF)'!AE64*('MF Index'!AI22/'MF Index'!$E22)*'Model opční 2 (MF)'!$AQ64,0)+Doplněk!AE64*Doplněk!$AO64</f>
        <v>0</v>
      </c>
      <c r="AF64" s="357">
        <f>IFERROR('Model výchozí (MV)'!AF64*('MV Index'!AJ22/'MV Index'!$E22)*'Model výchozí (MV)'!$AQ64,0)+IFERROR('Model opční 1 (ME)'!AF64*('ME Index'!AJ22/'ME Index'!$E22)*'Model opční 1 (ME)'!$AQ64,0)+IFERROR('Model opční 2 (MF)'!AF64*('MF Index'!AJ22/'MF Index'!$E22)*'Model opční 2 (MF)'!$AQ64,0)+Doplněk!AF64*Doplněk!$AO64</f>
        <v>0</v>
      </c>
      <c r="AG64" s="357">
        <f>IFERROR('Model výchozí (MV)'!AG64*('MV Index'!AK22/'MV Index'!$E22)*'Model výchozí (MV)'!$AQ64,0)+IFERROR('Model opční 1 (ME)'!AG64*('ME Index'!AK22/'ME Index'!$E22)*'Model opční 1 (ME)'!$AQ64,0)+IFERROR('Model opční 2 (MF)'!AG64*('MF Index'!AK22/'MF Index'!$E22)*'Model opční 2 (MF)'!$AQ64,0)+Doplněk!AG64*Doplněk!$AO64</f>
        <v>0</v>
      </c>
      <c r="AH64" s="357">
        <f>IFERROR('Model výchozí (MV)'!AH64*('MV Index'!AL22/'MV Index'!$E22)*'Model výchozí (MV)'!$AQ64,0)+IFERROR('Model opční 1 (ME)'!AH64*('ME Index'!AL22/'ME Index'!$E22)*'Model opční 1 (ME)'!$AQ64,0)+IFERROR('Model opční 2 (MF)'!AH64*('MF Index'!AL22/'MF Index'!$E22)*'Model opční 2 (MF)'!$AQ64,0)+Doplněk!AH64*Doplněk!$AO64</f>
        <v>0</v>
      </c>
      <c r="AI64" s="357">
        <f>IFERROR('Model výchozí (MV)'!AI64*('MV Index'!AM22/'MV Index'!$E22)*'Model výchozí (MV)'!$AQ64,0)+IFERROR('Model opční 1 (ME)'!AI64*('ME Index'!AM22/'ME Index'!$E22)*'Model opční 1 (ME)'!$AQ64,0)+IFERROR('Model opční 2 (MF)'!AI64*('MF Index'!AM22/'MF Index'!$E22)*'Model opční 2 (MF)'!$AQ64,0)+Doplněk!AI64*Doplněk!$AO64</f>
        <v>0</v>
      </c>
      <c r="AJ64" s="357">
        <f>IFERROR('Model výchozí (MV)'!AJ64*('MV Index'!AN22/'MV Index'!$E22)*'Model výchozí (MV)'!$AQ64,0)+IFERROR('Model opční 1 (ME)'!AJ64*('ME Index'!AN22/'ME Index'!$E22)*'Model opční 1 (ME)'!$AQ64,0)+IFERROR('Model opční 2 (MF)'!AJ64*('MF Index'!AN22/'MF Index'!$E22)*'Model opční 2 (MF)'!$AQ64,0)+Doplněk!AJ64*Doplněk!$AO64</f>
        <v>0</v>
      </c>
      <c r="AK64" s="357">
        <f>IFERROR('Model výchozí (MV)'!AK64*('MV Index'!AO22/'MV Index'!$E22)*'Model výchozí (MV)'!$AQ64,0)+IFERROR('Model opční 1 (ME)'!AK64*('ME Index'!AO22/'ME Index'!$E22)*'Model opční 1 (ME)'!$AQ64,0)+IFERROR('Model opční 2 (MF)'!AK64*('MF Index'!AO22/'MF Index'!$E22)*'Model opční 2 (MF)'!$AQ64,0)+Doplněk!AK64*Doplněk!$AO64</f>
        <v>0</v>
      </c>
      <c r="AL64" s="356">
        <f t="shared" si="24"/>
        <v>0</v>
      </c>
      <c r="AM64" s="579">
        <f t="shared" si="23"/>
        <v>0</v>
      </c>
    </row>
    <row r="65" spans="1:39" x14ac:dyDescent="0.3">
      <c r="A65" s="475" t="str">
        <f t="shared" si="25"/>
        <v/>
      </c>
      <c r="B65" s="476" t="str">
        <f t="shared" si="25"/>
        <v/>
      </c>
      <c r="C65" s="456" t="str">
        <f t="shared" si="25"/>
        <v>12.2</v>
      </c>
      <c r="D65" s="455" t="str">
        <f t="shared" si="25"/>
        <v>Ostatní</v>
      </c>
      <c r="E65" s="357">
        <f>IFERROR('Model výchozí (MV)'!E65*('MV Index'!I23/'MV Index'!$E23)*'Model výchozí (MV)'!$AQ65,0)+IFERROR('Model opční 1 (ME)'!E65*('ME Index'!I23/'ME Index'!$E23)*'Model opční 1 (ME)'!$AQ65,0)+IFERROR('Model opční 2 (MF)'!E65*('MF Index'!I23/'MF Index'!$E23)*'Model opční 2 (MF)'!$AQ65,0)+Doplněk!E65*Doplněk!$AO65</f>
        <v>0</v>
      </c>
      <c r="F65" s="357">
        <f>IFERROR('Model výchozí (MV)'!F65*('MV Index'!J23/'MV Index'!$E23)*'Model výchozí (MV)'!$AQ65,0)+IFERROR('Model opční 1 (ME)'!F65*('ME Index'!J23/'ME Index'!$E23)*'Model opční 1 (ME)'!$AQ65,0)+IFERROR('Model opční 2 (MF)'!F65*('MF Index'!J23/'MF Index'!$E23)*'Model opční 2 (MF)'!$AQ65,0)+Doplněk!F65*Doplněk!$AO65</f>
        <v>0</v>
      </c>
      <c r="G65" s="357">
        <f>IFERROR('Model výchozí (MV)'!G65*('MV Index'!K23/'MV Index'!$E23)*'Model výchozí (MV)'!$AQ65,0)+IFERROR('Model opční 1 (ME)'!G65*('ME Index'!K23/'ME Index'!$E23)*'Model opční 1 (ME)'!$AQ65,0)+IFERROR('Model opční 2 (MF)'!G65*('MF Index'!K23/'MF Index'!$E23)*'Model opční 2 (MF)'!$AQ65,0)+Doplněk!G65*Doplněk!$AO65</f>
        <v>0</v>
      </c>
      <c r="H65" s="357">
        <f>IFERROR('Model výchozí (MV)'!H65*('MV Index'!L23/'MV Index'!$E23)*'Model výchozí (MV)'!$AQ65,0)+IFERROR('Model opční 1 (ME)'!H65*('ME Index'!L23/'ME Index'!$E23)*'Model opční 1 (ME)'!$AQ65,0)+IFERROR('Model opční 2 (MF)'!H65*('MF Index'!L23/'MF Index'!$E23)*'Model opční 2 (MF)'!$AQ65,0)+Doplněk!H65*Doplněk!$AO65</f>
        <v>0</v>
      </c>
      <c r="I65" s="357">
        <f>IFERROR('Model výchozí (MV)'!I65*('MV Index'!M23/'MV Index'!$E23)*'Model výchozí (MV)'!$AQ65,0)+IFERROR('Model opční 1 (ME)'!I65*('ME Index'!M23/'ME Index'!$E23)*'Model opční 1 (ME)'!$AQ65,0)+IFERROR('Model opční 2 (MF)'!I65*('MF Index'!M23/'MF Index'!$E23)*'Model opční 2 (MF)'!$AQ65,0)+Doplněk!I65*Doplněk!$AO65</f>
        <v>0</v>
      </c>
      <c r="J65" s="357">
        <f>IFERROR('Model výchozí (MV)'!J65*('MV Index'!N23/'MV Index'!$E23)*'Model výchozí (MV)'!$AQ65,0)+IFERROR('Model opční 1 (ME)'!J65*('ME Index'!N23/'ME Index'!$E23)*'Model opční 1 (ME)'!$AQ65,0)+IFERROR('Model opční 2 (MF)'!J65*('MF Index'!N23/'MF Index'!$E23)*'Model opční 2 (MF)'!$AQ65,0)+Doplněk!J65*Doplněk!$AO65</f>
        <v>0</v>
      </c>
      <c r="K65" s="357">
        <f>IFERROR('Model výchozí (MV)'!K65*('MV Index'!O23/'MV Index'!$E23)*'Model výchozí (MV)'!$AQ65,0)+IFERROR('Model opční 1 (ME)'!K65*('ME Index'!O23/'ME Index'!$E23)*'Model opční 1 (ME)'!$AQ65,0)+IFERROR('Model opční 2 (MF)'!K65*('MF Index'!O23/'MF Index'!$E23)*'Model opční 2 (MF)'!$AQ65,0)+Doplněk!K65*Doplněk!$AO65</f>
        <v>0</v>
      </c>
      <c r="L65" s="357">
        <f>IFERROR('Model výchozí (MV)'!L65*('MV Index'!P23/'MV Index'!$E23)*'Model výchozí (MV)'!$AQ65,0)+IFERROR('Model opční 1 (ME)'!L65*('ME Index'!P23/'ME Index'!$E23)*'Model opční 1 (ME)'!$AQ65,0)+IFERROR('Model opční 2 (MF)'!L65*('MF Index'!P23/'MF Index'!$E23)*'Model opční 2 (MF)'!$AQ65,0)+Doplněk!L65*Doplněk!$AO65</f>
        <v>0</v>
      </c>
      <c r="M65" s="357">
        <f>IFERROR('Model výchozí (MV)'!M65*('MV Index'!Q23/'MV Index'!$E23)*'Model výchozí (MV)'!$AQ65,0)+IFERROR('Model opční 1 (ME)'!M65*('ME Index'!Q23/'ME Index'!$E23)*'Model opční 1 (ME)'!$AQ65,0)+IFERROR('Model opční 2 (MF)'!M65*('MF Index'!Q23/'MF Index'!$E23)*'Model opční 2 (MF)'!$AQ65,0)+Doplněk!M65*Doplněk!$AO65</f>
        <v>0</v>
      </c>
      <c r="N65" s="357">
        <f>IFERROR('Model výchozí (MV)'!N65*('MV Index'!R23/'MV Index'!$E23)*'Model výchozí (MV)'!$AQ65,0)+IFERROR('Model opční 1 (ME)'!N65*('ME Index'!R23/'ME Index'!$E23)*'Model opční 1 (ME)'!$AQ65,0)+IFERROR('Model opční 2 (MF)'!N65*('MF Index'!R23/'MF Index'!$E23)*'Model opční 2 (MF)'!$AQ65,0)+Doplněk!N65*Doplněk!$AO65</f>
        <v>0</v>
      </c>
      <c r="O65" s="357">
        <f>IFERROR('Model výchozí (MV)'!O65*('MV Index'!S23/'MV Index'!$E23)*'Model výchozí (MV)'!$AQ65,0)+IFERROR('Model opční 1 (ME)'!O65*('ME Index'!S23/'ME Index'!$E23)*'Model opční 1 (ME)'!$AQ65,0)+IFERROR('Model opční 2 (MF)'!O65*('MF Index'!S23/'MF Index'!$E23)*'Model opční 2 (MF)'!$AQ65,0)+Doplněk!O65*Doplněk!$AO65</f>
        <v>0</v>
      </c>
      <c r="P65" s="357">
        <f>IFERROR('Model výchozí (MV)'!P65*('MV Index'!T23/'MV Index'!$E23)*'Model výchozí (MV)'!$AQ65,0)+IFERROR('Model opční 1 (ME)'!P65*('ME Index'!T23/'ME Index'!$E23)*'Model opční 1 (ME)'!$AQ65,0)+IFERROR('Model opční 2 (MF)'!P65*('MF Index'!T23/'MF Index'!$E23)*'Model opční 2 (MF)'!$AQ65,0)+Doplněk!P65*Doplněk!$AO65</f>
        <v>0</v>
      </c>
      <c r="Q65" s="357">
        <f>IFERROR('Model výchozí (MV)'!Q65*('MV Index'!U23/'MV Index'!$E23)*'Model výchozí (MV)'!$AQ65,0)+IFERROR('Model opční 1 (ME)'!Q65*('ME Index'!U23/'ME Index'!$E23)*'Model opční 1 (ME)'!$AQ65,0)+IFERROR('Model opční 2 (MF)'!Q65*('MF Index'!U23/'MF Index'!$E23)*'Model opční 2 (MF)'!$AQ65,0)+Doplněk!Q65*Doplněk!$AO65</f>
        <v>0</v>
      </c>
      <c r="R65" s="357">
        <f>IFERROR('Model výchozí (MV)'!R65*('MV Index'!V23/'MV Index'!$E23)*'Model výchozí (MV)'!$AQ65,0)+IFERROR('Model opční 1 (ME)'!R65*('ME Index'!V23/'ME Index'!$E23)*'Model opční 1 (ME)'!$AQ65,0)+IFERROR('Model opční 2 (MF)'!R65*('MF Index'!V23/'MF Index'!$E23)*'Model opční 2 (MF)'!$AQ65,0)+Doplněk!R65*Doplněk!$AO65</f>
        <v>0</v>
      </c>
      <c r="S65" s="357">
        <f>IFERROR('Model výchozí (MV)'!S65*('MV Index'!W23/'MV Index'!$E23)*'Model výchozí (MV)'!$AQ65,0)+IFERROR('Model opční 1 (ME)'!S65*('ME Index'!W23/'ME Index'!$E23)*'Model opční 1 (ME)'!$AQ65,0)+IFERROR('Model opční 2 (MF)'!S65*('MF Index'!W23/'MF Index'!$E23)*'Model opční 2 (MF)'!$AQ65,0)+Doplněk!S65*Doplněk!$AO65</f>
        <v>0</v>
      </c>
      <c r="T65" s="357">
        <f>IFERROR('Model výchozí (MV)'!T65*('MV Index'!X23/'MV Index'!$E23)*'Model výchozí (MV)'!$AQ65,0)+IFERROR('Model opční 1 (ME)'!T65*('ME Index'!X23/'ME Index'!$E23)*'Model opční 1 (ME)'!$AQ65,0)+IFERROR('Model opční 2 (MF)'!T65*('MF Index'!X23/'MF Index'!$E23)*'Model opční 2 (MF)'!$AQ65,0)+Doplněk!T65*Doplněk!$AO65</f>
        <v>0</v>
      </c>
      <c r="U65" s="357">
        <f>IFERROR('Model výchozí (MV)'!U65*('MV Index'!Y23/'MV Index'!$E23)*'Model výchozí (MV)'!$AQ65,0)+IFERROR('Model opční 1 (ME)'!U65*('ME Index'!Y23/'ME Index'!$E23)*'Model opční 1 (ME)'!$AQ65,0)+IFERROR('Model opční 2 (MF)'!U65*('MF Index'!Y23/'MF Index'!$E23)*'Model opční 2 (MF)'!$AQ65,0)+Doplněk!U65*Doplněk!$AO65</f>
        <v>0</v>
      </c>
      <c r="V65" s="357">
        <f>IFERROR('Model výchozí (MV)'!V65*('MV Index'!Z23/'MV Index'!$E23)*'Model výchozí (MV)'!$AQ65,0)+IFERROR('Model opční 1 (ME)'!V65*('ME Index'!Z23/'ME Index'!$E23)*'Model opční 1 (ME)'!$AQ65,0)+IFERROR('Model opční 2 (MF)'!V65*('MF Index'!Z23/'MF Index'!$E23)*'Model opční 2 (MF)'!$AQ65,0)+Doplněk!V65*Doplněk!$AO65</f>
        <v>0</v>
      </c>
      <c r="W65" s="357">
        <f>IFERROR('Model výchozí (MV)'!W65*('MV Index'!AA23/'MV Index'!$E23)*'Model výchozí (MV)'!$AQ65,0)+IFERROR('Model opční 1 (ME)'!W65*('ME Index'!AA23/'ME Index'!$E23)*'Model opční 1 (ME)'!$AQ65,0)+IFERROR('Model opční 2 (MF)'!W65*('MF Index'!AA23/'MF Index'!$E23)*'Model opční 2 (MF)'!$AQ65,0)+Doplněk!W65*Doplněk!$AO65</f>
        <v>0</v>
      </c>
      <c r="X65" s="357">
        <f>IFERROR('Model výchozí (MV)'!X65*('MV Index'!AB23/'MV Index'!$E23)*'Model výchozí (MV)'!$AQ65,0)+IFERROR('Model opční 1 (ME)'!X65*('ME Index'!AB23/'ME Index'!$E23)*'Model opční 1 (ME)'!$AQ65,0)+IFERROR('Model opční 2 (MF)'!X65*('MF Index'!AB23/'MF Index'!$E23)*'Model opční 2 (MF)'!$AQ65,0)+Doplněk!X65*Doplněk!$AO65</f>
        <v>0</v>
      </c>
      <c r="Y65" s="357">
        <f>IFERROR('Model výchozí (MV)'!Y65*('MV Index'!AC23/'MV Index'!$E23)*'Model výchozí (MV)'!$AQ65,0)+IFERROR('Model opční 1 (ME)'!Y65*('ME Index'!AC23/'ME Index'!$E23)*'Model opční 1 (ME)'!$AQ65,0)+IFERROR('Model opční 2 (MF)'!Y65*('MF Index'!AC23/'MF Index'!$E23)*'Model opční 2 (MF)'!$AQ65,0)+Doplněk!Y65*Doplněk!$AO65</f>
        <v>0</v>
      </c>
      <c r="Z65" s="357">
        <f>IFERROR('Model výchozí (MV)'!Z65*('MV Index'!AD23/'MV Index'!$E23)*'Model výchozí (MV)'!$AQ65,0)+IFERROR('Model opční 1 (ME)'!Z65*('ME Index'!AD23/'ME Index'!$E23)*'Model opční 1 (ME)'!$AQ65,0)+IFERROR('Model opční 2 (MF)'!Z65*('MF Index'!AD23/'MF Index'!$E23)*'Model opční 2 (MF)'!$AQ65,0)+Doplněk!Z65*Doplněk!$AO65</f>
        <v>0</v>
      </c>
      <c r="AA65" s="357">
        <f>IFERROR('Model výchozí (MV)'!AA65*('MV Index'!AE23/'MV Index'!$E23)*'Model výchozí (MV)'!$AQ65,0)+IFERROR('Model opční 1 (ME)'!AA65*('ME Index'!AE23/'ME Index'!$E23)*'Model opční 1 (ME)'!$AQ65,0)+IFERROR('Model opční 2 (MF)'!AA65*('MF Index'!AE23/'MF Index'!$E23)*'Model opční 2 (MF)'!$AQ65,0)+Doplněk!AA65*Doplněk!$AO65</f>
        <v>0</v>
      </c>
      <c r="AB65" s="357">
        <f>IFERROR('Model výchozí (MV)'!AB65*('MV Index'!AF23/'MV Index'!$E23)*'Model výchozí (MV)'!$AQ65,0)+IFERROR('Model opční 1 (ME)'!AB65*('ME Index'!AF23/'ME Index'!$E23)*'Model opční 1 (ME)'!$AQ65,0)+IFERROR('Model opční 2 (MF)'!AB65*('MF Index'!AF23/'MF Index'!$E23)*'Model opční 2 (MF)'!$AQ65,0)+Doplněk!AB65*Doplněk!$AO65</f>
        <v>0</v>
      </c>
      <c r="AC65" s="357">
        <f>IFERROR('Model výchozí (MV)'!AC65*('MV Index'!AG23/'MV Index'!$E23)*'Model výchozí (MV)'!$AQ65,0)+IFERROR('Model opční 1 (ME)'!AC65*('ME Index'!AG23/'ME Index'!$E23)*'Model opční 1 (ME)'!$AQ65,0)+IFERROR('Model opční 2 (MF)'!AC65*('MF Index'!AG23/'MF Index'!$E23)*'Model opční 2 (MF)'!$AQ65,0)+Doplněk!AC65*Doplněk!$AO65</f>
        <v>0</v>
      </c>
      <c r="AD65" s="357">
        <f>IFERROR('Model výchozí (MV)'!AD65*('MV Index'!AH23/'MV Index'!$E23)*'Model výchozí (MV)'!$AQ65,0)+IFERROR('Model opční 1 (ME)'!AD65*('ME Index'!AH23/'ME Index'!$E23)*'Model opční 1 (ME)'!$AQ65,0)+IFERROR('Model opční 2 (MF)'!AD65*('MF Index'!AH23/'MF Index'!$E23)*'Model opční 2 (MF)'!$AQ65,0)+Doplněk!AD65*Doplněk!$AO65</f>
        <v>0</v>
      </c>
      <c r="AE65" s="357">
        <f>IFERROR('Model výchozí (MV)'!AE65*('MV Index'!AI23/'MV Index'!$E23)*'Model výchozí (MV)'!$AQ65,0)+IFERROR('Model opční 1 (ME)'!AE65*('ME Index'!AI23/'ME Index'!$E23)*'Model opční 1 (ME)'!$AQ65,0)+IFERROR('Model opční 2 (MF)'!AE65*('MF Index'!AI23/'MF Index'!$E23)*'Model opční 2 (MF)'!$AQ65,0)+Doplněk!AE65*Doplněk!$AO65</f>
        <v>0</v>
      </c>
      <c r="AF65" s="357">
        <f>IFERROR('Model výchozí (MV)'!AF65*('MV Index'!AJ23/'MV Index'!$E23)*'Model výchozí (MV)'!$AQ65,0)+IFERROR('Model opční 1 (ME)'!AF65*('ME Index'!AJ23/'ME Index'!$E23)*'Model opční 1 (ME)'!$AQ65,0)+IFERROR('Model opční 2 (MF)'!AF65*('MF Index'!AJ23/'MF Index'!$E23)*'Model opční 2 (MF)'!$AQ65,0)+Doplněk!AF65*Doplněk!$AO65</f>
        <v>0</v>
      </c>
      <c r="AG65" s="357">
        <f>IFERROR('Model výchozí (MV)'!AG65*('MV Index'!AK23/'MV Index'!$E23)*'Model výchozí (MV)'!$AQ65,0)+IFERROR('Model opční 1 (ME)'!AG65*('ME Index'!AK23/'ME Index'!$E23)*'Model opční 1 (ME)'!$AQ65,0)+IFERROR('Model opční 2 (MF)'!AG65*('MF Index'!AK23/'MF Index'!$E23)*'Model opční 2 (MF)'!$AQ65,0)+Doplněk!AG65*Doplněk!$AO65</f>
        <v>0</v>
      </c>
      <c r="AH65" s="357">
        <f>IFERROR('Model výchozí (MV)'!AH65*('MV Index'!AL23/'MV Index'!$E23)*'Model výchozí (MV)'!$AQ65,0)+IFERROR('Model opční 1 (ME)'!AH65*('ME Index'!AL23/'ME Index'!$E23)*'Model opční 1 (ME)'!$AQ65,0)+IFERROR('Model opční 2 (MF)'!AH65*('MF Index'!AL23/'MF Index'!$E23)*'Model opční 2 (MF)'!$AQ65,0)+Doplněk!AH65*Doplněk!$AO65</f>
        <v>0</v>
      </c>
      <c r="AI65" s="357">
        <f>IFERROR('Model výchozí (MV)'!AI65*('MV Index'!AM23/'MV Index'!$E23)*'Model výchozí (MV)'!$AQ65,0)+IFERROR('Model opční 1 (ME)'!AI65*('ME Index'!AM23/'ME Index'!$E23)*'Model opční 1 (ME)'!$AQ65,0)+IFERROR('Model opční 2 (MF)'!AI65*('MF Index'!AM23/'MF Index'!$E23)*'Model opční 2 (MF)'!$AQ65,0)+Doplněk!AI65*Doplněk!$AO65</f>
        <v>0</v>
      </c>
      <c r="AJ65" s="357">
        <f>IFERROR('Model výchozí (MV)'!AJ65*('MV Index'!AN23/'MV Index'!$E23)*'Model výchozí (MV)'!$AQ65,0)+IFERROR('Model opční 1 (ME)'!AJ65*('ME Index'!AN23/'ME Index'!$E23)*'Model opční 1 (ME)'!$AQ65,0)+IFERROR('Model opční 2 (MF)'!AJ65*('MF Index'!AN23/'MF Index'!$E23)*'Model opční 2 (MF)'!$AQ65,0)+Doplněk!AJ65*Doplněk!$AO65</f>
        <v>0</v>
      </c>
      <c r="AK65" s="357">
        <f>IFERROR('Model výchozí (MV)'!AK65*('MV Index'!AO23/'MV Index'!$E23)*'Model výchozí (MV)'!$AQ65,0)+IFERROR('Model opční 1 (ME)'!AK65*('ME Index'!AO23/'ME Index'!$E23)*'Model opční 1 (ME)'!$AQ65,0)+IFERROR('Model opční 2 (MF)'!AK65*('MF Index'!AO23/'MF Index'!$E23)*'Model opční 2 (MF)'!$AQ65,0)+Doplněk!AK65*Doplněk!$AO65</f>
        <v>0</v>
      </c>
      <c r="AL65" s="356">
        <f t="shared" si="24"/>
        <v>0</v>
      </c>
      <c r="AM65" s="579">
        <f t="shared" si="23"/>
        <v>0</v>
      </c>
    </row>
    <row r="66" spans="1:39" x14ac:dyDescent="0.3">
      <c r="A66" s="475">
        <f t="shared" si="25"/>
        <v>13</v>
      </c>
      <c r="B66" s="476" t="str">
        <f t="shared" si="25"/>
        <v>Ostatní služby</v>
      </c>
      <c r="C66" s="476" t="str">
        <f t="shared" si="25"/>
        <v>13.1</v>
      </c>
      <c r="D66" s="455" t="str">
        <f t="shared" si="25"/>
        <v>Ostraha</v>
      </c>
      <c r="E66" s="357">
        <f>IFERROR('Model výchozí (MV)'!E66*('MV Index'!I24/'MV Index'!$E24)*'Model výchozí (MV)'!$AQ66,0)+IFERROR('Model opční 1 (ME)'!E66*('ME Index'!I24/'ME Index'!$E24)*'Model opční 1 (ME)'!$AQ66,0)+IFERROR('Model opční 2 (MF)'!E66*('MF Index'!I24/'MF Index'!$E24)*'Model opční 2 (MF)'!$AQ66,0)+Doplněk!E66*Doplněk!$AO66</f>
        <v>0</v>
      </c>
      <c r="F66" s="357">
        <f>IFERROR('Model výchozí (MV)'!F66*('MV Index'!J24/'MV Index'!$E24)*'Model výchozí (MV)'!$AQ66,0)+IFERROR('Model opční 1 (ME)'!F66*('ME Index'!J24/'ME Index'!$E24)*'Model opční 1 (ME)'!$AQ66,0)+IFERROR('Model opční 2 (MF)'!F66*('MF Index'!J24/'MF Index'!$E24)*'Model opční 2 (MF)'!$AQ66,0)+Doplněk!F66*Doplněk!$AO66</f>
        <v>0</v>
      </c>
      <c r="G66" s="357">
        <f>IFERROR('Model výchozí (MV)'!G66*('MV Index'!K24/'MV Index'!$E24)*'Model výchozí (MV)'!$AQ66,0)+IFERROR('Model opční 1 (ME)'!G66*('ME Index'!K24/'ME Index'!$E24)*'Model opční 1 (ME)'!$AQ66,0)+IFERROR('Model opční 2 (MF)'!G66*('MF Index'!K24/'MF Index'!$E24)*'Model opční 2 (MF)'!$AQ66,0)+Doplněk!G66*Doplněk!$AO66</f>
        <v>0</v>
      </c>
      <c r="H66" s="357">
        <f>IFERROR('Model výchozí (MV)'!H66*('MV Index'!L24/'MV Index'!$E24)*'Model výchozí (MV)'!$AQ66,0)+IFERROR('Model opční 1 (ME)'!H66*('ME Index'!L24/'ME Index'!$E24)*'Model opční 1 (ME)'!$AQ66,0)+IFERROR('Model opční 2 (MF)'!H66*('MF Index'!L24/'MF Index'!$E24)*'Model opční 2 (MF)'!$AQ66,0)+Doplněk!H66*Doplněk!$AO66</f>
        <v>0</v>
      </c>
      <c r="I66" s="357">
        <f>IFERROR('Model výchozí (MV)'!I66*('MV Index'!M24/'MV Index'!$E24)*'Model výchozí (MV)'!$AQ66,0)+IFERROR('Model opční 1 (ME)'!I66*('ME Index'!M24/'ME Index'!$E24)*'Model opční 1 (ME)'!$AQ66,0)+IFERROR('Model opční 2 (MF)'!I66*('MF Index'!M24/'MF Index'!$E24)*'Model opční 2 (MF)'!$AQ66,0)+Doplněk!I66*Doplněk!$AO66</f>
        <v>0</v>
      </c>
      <c r="J66" s="357">
        <f>IFERROR('Model výchozí (MV)'!J66*('MV Index'!N24/'MV Index'!$E24)*'Model výchozí (MV)'!$AQ66,0)+IFERROR('Model opční 1 (ME)'!J66*('ME Index'!N24/'ME Index'!$E24)*'Model opční 1 (ME)'!$AQ66,0)+IFERROR('Model opční 2 (MF)'!J66*('MF Index'!N24/'MF Index'!$E24)*'Model opční 2 (MF)'!$AQ66,0)+Doplněk!J66*Doplněk!$AO66</f>
        <v>0</v>
      </c>
      <c r="K66" s="357">
        <f>IFERROR('Model výchozí (MV)'!K66*('MV Index'!O24/'MV Index'!$E24)*'Model výchozí (MV)'!$AQ66,0)+IFERROR('Model opční 1 (ME)'!K66*('ME Index'!O24/'ME Index'!$E24)*'Model opční 1 (ME)'!$AQ66,0)+IFERROR('Model opční 2 (MF)'!K66*('MF Index'!O24/'MF Index'!$E24)*'Model opční 2 (MF)'!$AQ66,0)+Doplněk!K66*Doplněk!$AO66</f>
        <v>0</v>
      </c>
      <c r="L66" s="357">
        <f>IFERROR('Model výchozí (MV)'!L66*('MV Index'!P24/'MV Index'!$E24)*'Model výchozí (MV)'!$AQ66,0)+IFERROR('Model opční 1 (ME)'!L66*('ME Index'!P24/'ME Index'!$E24)*'Model opční 1 (ME)'!$AQ66,0)+IFERROR('Model opční 2 (MF)'!L66*('MF Index'!P24/'MF Index'!$E24)*'Model opční 2 (MF)'!$AQ66,0)+Doplněk!L66*Doplněk!$AO66</f>
        <v>0</v>
      </c>
      <c r="M66" s="357">
        <f>IFERROR('Model výchozí (MV)'!M66*('MV Index'!Q24/'MV Index'!$E24)*'Model výchozí (MV)'!$AQ66,0)+IFERROR('Model opční 1 (ME)'!M66*('ME Index'!Q24/'ME Index'!$E24)*'Model opční 1 (ME)'!$AQ66,0)+IFERROR('Model opční 2 (MF)'!M66*('MF Index'!Q24/'MF Index'!$E24)*'Model opční 2 (MF)'!$AQ66,0)+Doplněk!M66*Doplněk!$AO66</f>
        <v>0</v>
      </c>
      <c r="N66" s="357">
        <f>IFERROR('Model výchozí (MV)'!N66*('MV Index'!R24/'MV Index'!$E24)*'Model výchozí (MV)'!$AQ66,0)+IFERROR('Model opční 1 (ME)'!N66*('ME Index'!R24/'ME Index'!$E24)*'Model opční 1 (ME)'!$AQ66,0)+IFERROR('Model opční 2 (MF)'!N66*('MF Index'!R24/'MF Index'!$E24)*'Model opční 2 (MF)'!$AQ66,0)+Doplněk!N66*Doplněk!$AO66</f>
        <v>0</v>
      </c>
      <c r="O66" s="357">
        <f>IFERROR('Model výchozí (MV)'!O66*('MV Index'!S24/'MV Index'!$E24)*'Model výchozí (MV)'!$AQ66,0)+IFERROR('Model opční 1 (ME)'!O66*('ME Index'!S24/'ME Index'!$E24)*'Model opční 1 (ME)'!$AQ66,0)+IFERROR('Model opční 2 (MF)'!O66*('MF Index'!S24/'MF Index'!$E24)*'Model opční 2 (MF)'!$AQ66,0)+Doplněk!O66*Doplněk!$AO66</f>
        <v>0</v>
      </c>
      <c r="P66" s="357">
        <f>IFERROR('Model výchozí (MV)'!P66*('MV Index'!T24/'MV Index'!$E24)*'Model výchozí (MV)'!$AQ66,0)+IFERROR('Model opční 1 (ME)'!P66*('ME Index'!T24/'ME Index'!$E24)*'Model opční 1 (ME)'!$AQ66,0)+IFERROR('Model opční 2 (MF)'!P66*('MF Index'!T24/'MF Index'!$E24)*'Model opční 2 (MF)'!$AQ66,0)+Doplněk!P66*Doplněk!$AO66</f>
        <v>0</v>
      </c>
      <c r="Q66" s="357">
        <f>IFERROR('Model výchozí (MV)'!Q66*('MV Index'!U24/'MV Index'!$E24)*'Model výchozí (MV)'!$AQ66,0)+IFERROR('Model opční 1 (ME)'!Q66*('ME Index'!U24/'ME Index'!$E24)*'Model opční 1 (ME)'!$AQ66,0)+IFERROR('Model opční 2 (MF)'!Q66*('MF Index'!U24/'MF Index'!$E24)*'Model opční 2 (MF)'!$AQ66,0)+Doplněk!Q66*Doplněk!$AO66</f>
        <v>0</v>
      </c>
      <c r="R66" s="357">
        <f>IFERROR('Model výchozí (MV)'!R66*('MV Index'!V24/'MV Index'!$E24)*'Model výchozí (MV)'!$AQ66,0)+IFERROR('Model opční 1 (ME)'!R66*('ME Index'!V24/'ME Index'!$E24)*'Model opční 1 (ME)'!$AQ66,0)+IFERROR('Model opční 2 (MF)'!R66*('MF Index'!V24/'MF Index'!$E24)*'Model opční 2 (MF)'!$AQ66,0)+Doplněk!R66*Doplněk!$AO66</f>
        <v>0</v>
      </c>
      <c r="S66" s="357">
        <f>IFERROR('Model výchozí (MV)'!S66*('MV Index'!W24/'MV Index'!$E24)*'Model výchozí (MV)'!$AQ66,0)+IFERROR('Model opční 1 (ME)'!S66*('ME Index'!W24/'ME Index'!$E24)*'Model opční 1 (ME)'!$AQ66,0)+IFERROR('Model opční 2 (MF)'!S66*('MF Index'!W24/'MF Index'!$E24)*'Model opční 2 (MF)'!$AQ66,0)+Doplněk!S66*Doplněk!$AO66</f>
        <v>0</v>
      </c>
      <c r="T66" s="357">
        <f>IFERROR('Model výchozí (MV)'!T66*('MV Index'!X24/'MV Index'!$E24)*'Model výchozí (MV)'!$AQ66,0)+IFERROR('Model opční 1 (ME)'!T66*('ME Index'!X24/'ME Index'!$E24)*'Model opční 1 (ME)'!$AQ66,0)+IFERROR('Model opční 2 (MF)'!T66*('MF Index'!X24/'MF Index'!$E24)*'Model opční 2 (MF)'!$AQ66,0)+Doplněk!T66*Doplněk!$AO66</f>
        <v>0</v>
      </c>
      <c r="U66" s="357">
        <f>IFERROR('Model výchozí (MV)'!U66*('MV Index'!Y24/'MV Index'!$E24)*'Model výchozí (MV)'!$AQ66,0)+IFERROR('Model opční 1 (ME)'!U66*('ME Index'!Y24/'ME Index'!$E24)*'Model opční 1 (ME)'!$AQ66,0)+IFERROR('Model opční 2 (MF)'!U66*('MF Index'!Y24/'MF Index'!$E24)*'Model opční 2 (MF)'!$AQ66,0)+Doplněk!U66*Doplněk!$AO66</f>
        <v>0</v>
      </c>
      <c r="V66" s="357">
        <f>IFERROR('Model výchozí (MV)'!V66*('MV Index'!Z24/'MV Index'!$E24)*'Model výchozí (MV)'!$AQ66,0)+IFERROR('Model opční 1 (ME)'!V66*('ME Index'!Z24/'ME Index'!$E24)*'Model opční 1 (ME)'!$AQ66,0)+IFERROR('Model opční 2 (MF)'!V66*('MF Index'!Z24/'MF Index'!$E24)*'Model opční 2 (MF)'!$AQ66,0)+Doplněk!V66*Doplněk!$AO66</f>
        <v>0</v>
      </c>
      <c r="W66" s="357">
        <f>IFERROR('Model výchozí (MV)'!W66*('MV Index'!AA24/'MV Index'!$E24)*'Model výchozí (MV)'!$AQ66,0)+IFERROR('Model opční 1 (ME)'!W66*('ME Index'!AA24/'ME Index'!$E24)*'Model opční 1 (ME)'!$AQ66,0)+IFERROR('Model opční 2 (MF)'!W66*('MF Index'!AA24/'MF Index'!$E24)*'Model opční 2 (MF)'!$AQ66,0)+Doplněk!W66*Doplněk!$AO66</f>
        <v>0</v>
      </c>
      <c r="X66" s="357">
        <f>IFERROR('Model výchozí (MV)'!X66*('MV Index'!AB24/'MV Index'!$E24)*'Model výchozí (MV)'!$AQ66,0)+IFERROR('Model opční 1 (ME)'!X66*('ME Index'!AB24/'ME Index'!$E24)*'Model opční 1 (ME)'!$AQ66,0)+IFERROR('Model opční 2 (MF)'!X66*('MF Index'!AB24/'MF Index'!$E24)*'Model opční 2 (MF)'!$AQ66,0)+Doplněk!X66*Doplněk!$AO66</f>
        <v>0</v>
      </c>
      <c r="Y66" s="357">
        <f>IFERROR('Model výchozí (MV)'!Y66*('MV Index'!AC24/'MV Index'!$E24)*'Model výchozí (MV)'!$AQ66,0)+IFERROR('Model opční 1 (ME)'!Y66*('ME Index'!AC24/'ME Index'!$E24)*'Model opční 1 (ME)'!$AQ66,0)+IFERROR('Model opční 2 (MF)'!Y66*('MF Index'!AC24/'MF Index'!$E24)*'Model opční 2 (MF)'!$AQ66,0)+Doplněk!Y66*Doplněk!$AO66</f>
        <v>0</v>
      </c>
      <c r="Z66" s="357">
        <f>IFERROR('Model výchozí (MV)'!Z66*('MV Index'!AD24/'MV Index'!$E24)*'Model výchozí (MV)'!$AQ66,0)+IFERROR('Model opční 1 (ME)'!Z66*('ME Index'!AD24/'ME Index'!$E24)*'Model opční 1 (ME)'!$AQ66,0)+IFERROR('Model opční 2 (MF)'!Z66*('MF Index'!AD24/'MF Index'!$E24)*'Model opční 2 (MF)'!$AQ66,0)+Doplněk!Z66*Doplněk!$AO66</f>
        <v>0</v>
      </c>
      <c r="AA66" s="357">
        <f>IFERROR('Model výchozí (MV)'!AA66*('MV Index'!AE24/'MV Index'!$E24)*'Model výchozí (MV)'!$AQ66,0)+IFERROR('Model opční 1 (ME)'!AA66*('ME Index'!AE24/'ME Index'!$E24)*'Model opční 1 (ME)'!$AQ66,0)+IFERROR('Model opční 2 (MF)'!AA66*('MF Index'!AE24/'MF Index'!$E24)*'Model opční 2 (MF)'!$AQ66,0)+Doplněk!AA66*Doplněk!$AO66</f>
        <v>0</v>
      </c>
      <c r="AB66" s="357">
        <f>IFERROR('Model výchozí (MV)'!AB66*('MV Index'!AF24/'MV Index'!$E24)*'Model výchozí (MV)'!$AQ66,0)+IFERROR('Model opční 1 (ME)'!AB66*('ME Index'!AF24/'ME Index'!$E24)*'Model opční 1 (ME)'!$AQ66,0)+IFERROR('Model opční 2 (MF)'!AB66*('MF Index'!AF24/'MF Index'!$E24)*'Model opční 2 (MF)'!$AQ66,0)+Doplněk!AB66*Doplněk!$AO66</f>
        <v>0</v>
      </c>
      <c r="AC66" s="357">
        <f>IFERROR('Model výchozí (MV)'!AC66*('MV Index'!AG24/'MV Index'!$E24)*'Model výchozí (MV)'!$AQ66,0)+IFERROR('Model opční 1 (ME)'!AC66*('ME Index'!AG24/'ME Index'!$E24)*'Model opční 1 (ME)'!$AQ66,0)+IFERROR('Model opční 2 (MF)'!AC66*('MF Index'!AG24/'MF Index'!$E24)*'Model opční 2 (MF)'!$AQ66,0)+Doplněk!AC66*Doplněk!$AO66</f>
        <v>0</v>
      </c>
      <c r="AD66" s="357">
        <f>IFERROR('Model výchozí (MV)'!AD66*('MV Index'!AH24/'MV Index'!$E24)*'Model výchozí (MV)'!$AQ66,0)+IFERROR('Model opční 1 (ME)'!AD66*('ME Index'!AH24/'ME Index'!$E24)*'Model opční 1 (ME)'!$AQ66,0)+IFERROR('Model opční 2 (MF)'!AD66*('MF Index'!AH24/'MF Index'!$E24)*'Model opční 2 (MF)'!$AQ66,0)+Doplněk!AD66*Doplněk!$AO66</f>
        <v>0</v>
      </c>
      <c r="AE66" s="357">
        <f>IFERROR('Model výchozí (MV)'!AE66*('MV Index'!AI24/'MV Index'!$E24)*'Model výchozí (MV)'!$AQ66,0)+IFERROR('Model opční 1 (ME)'!AE66*('ME Index'!AI24/'ME Index'!$E24)*'Model opční 1 (ME)'!$AQ66,0)+IFERROR('Model opční 2 (MF)'!AE66*('MF Index'!AI24/'MF Index'!$E24)*'Model opční 2 (MF)'!$AQ66,0)+Doplněk!AE66*Doplněk!$AO66</f>
        <v>0</v>
      </c>
      <c r="AF66" s="357">
        <f>IFERROR('Model výchozí (MV)'!AF66*('MV Index'!AJ24/'MV Index'!$E24)*'Model výchozí (MV)'!$AQ66,0)+IFERROR('Model opční 1 (ME)'!AF66*('ME Index'!AJ24/'ME Index'!$E24)*'Model opční 1 (ME)'!$AQ66,0)+IFERROR('Model opční 2 (MF)'!AF66*('MF Index'!AJ24/'MF Index'!$E24)*'Model opční 2 (MF)'!$AQ66,0)+Doplněk!AF66*Doplněk!$AO66</f>
        <v>0</v>
      </c>
      <c r="AG66" s="357">
        <f>IFERROR('Model výchozí (MV)'!AG66*('MV Index'!AK24/'MV Index'!$E24)*'Model výchozí (MV)'!$AQ66,0)+IFERROR('Model opční 1 (ME)'!AG66*('ME Index'!AK24/'ME Index'!$E24)*'Model opční 1 (ME)'!$AQ66,0)+IFERROR('Model opční 2 (MF)'!AG66*('MF Index'!AK24/'MF Index'!$E24)*'Model opční 2 (MF)'!$AQ66,0)+Doplněk!AG66*Doplněk!$AO66</f>
        <v>0</v>
      </c>
      <c r="AH66" s="357">
        <f>IFERROR('Model výchozí (MV)'!AH66*('MV Index'!AL24/'MV Index'!$E24)*'Model výchozí (MV)'!$AQ66,0)+IFERROR('Model opční 1 (ME)'!AH66*('ME Index'!AL24/'ME Index'!$E24)*'Model opční 1 (ME)'!$AQ66,0)+IFERROR('Model opční 2 (MF)'!AH66*('MF Index'!AL24/'MF Index'!$E24)*'Model opční 2 (MF)'!$AQ66,0)+Doplněk!AH66*Doplněk!$AO66</f>
        <v>0</v>
      </c>
      <c r="AI66" s="357">
        <f>IFERROR('Model výchozí (MV)'!AI66*('MV Index'!AM24/'MV Index'!$E24)*'Model výchozí (MV)'!$AQ66,0)+IFERROR('Model opční 1 (ME)'!AI66*('ME Index'!AM24/'ME Index'!$E24)*'Model opční 1 (ME)'!$AQ66,0)+IFERROR('Model opční 2 (MF)'!AI66*('MF Index'!AM24/'MF Index'!$E24)*'Model opční 2 (MF)'!$AQ66,0)+Doplněk!AI66*Doplněk!$AO66</f>
        <v>0</v>
      </c>
      <c r="AJ66" s="357">
        <f>IFERROR('Model výchozí (MV)'!AJ66*('MV Index'!AN24/'MV Index'!$E24)*'Model výchozí (MV)'!$AQ66,0)+IFERROR('Model opční 1 (ME)'!AJ66*('ME Index'!AN24/'ME Index'!$E24)*'Model opční 1 (ME)'!$AQ66,0)+IFERROR('Model opční 2 (MF)'!AJ66*('MF Index'!AN24/'MF Index'!$E24)*'Model opční 2 (MF)'!$AQ66,0)+Doplněk!AJ66*Doplněk!$AO66</f>
        <v>0</v>
      </c>
      <c r="AK66" s="357">
        <f>IFERROR('Model výchozí (MV)'!AK66*('MV Index'!AO24/'MV Index'!$E24)*'Model výchozí (MV)'!$AQ66,0)+IFERROR('Model opční 1 (ME)'!AK66*('ME Index'!AO24/'ME Index'!$E24)*'Model opční 1 (ME)'!$AQ66,0)+IFERROR('Model opční 2 (MF)'!AK66*('MF Index'!AO24/'MF Index'!$E24)*'Model opční 2 (MF)'!$AQ66,0)+Doplněk!AK66*Doplněk!$AO66</f>
        <v>0</v>
      </c>
      <c r="AL66" s="356">
        <f t="shared" si="24"/>
        <v>0</v>
      </c>
      <c r="AM66" s="579">
        <f t="shared" si="23"/>
        <v>0</v>
      </c>
    </row>
    <row r="67" spans="1:39" x14ac:dyDescent="0.3">
      <c r="A67" s="475"/>
      <c r="B67" s="476"/>
      <c r="C67" s="476" t="str">
        <f t="shared" si="25"/>
        <v>13.2</v>
      </c>
      <c r="D67" s="455" t="str">
        <f t="shared" si="25"/>
        <v>Ostatní služby</v>
      </c>
      <c r="E67" s="357">
        <f>IFERROR('Model výchozí (MV)'!E67*('MV Index'!I25/'MV Index'!$E25)*'Model výchozí (MV)'!$AQ67,0)+IFERROR('Model opční 1 (ME)'!E67*('ME Index'!I25/'ME Index'!$E25)*'Model opční 1 (ME)'!$AQ67,0)+IFERROR('Model opční 2 (MF)'!E67*('MF Index'!I25/'MF Index'!$E25)*'Model opční 2 (MF)'!$AQ67,0)+Doplněk!E67*Doplněk!$AO67</f>
        <v>0</v>
      </c>
      <c r="F67" s="357">
        <f>IFERROR('Model výchozí (MV)'!F67*('MV Index'!J25/'MV Index'!$E25)*'Model výchozí (MV)'!$AQ67,0)+IFERROR('Model opční 1 (ME)'!F67*('ME Index'!J25/'ME Index'!$E25)*'Model opční 1 (ME)'!$AQ67,0)+IFERROR('Model opční 2 (MF)'!F67*('MF Index'!J25/'MF Index'!$E25)*'Model opční 2 (MF)'!$AQ67,0)+Doplněk!F67*Doplněk!$AO67</f>
        <v>0</v>
      </c>
      <c r="G67" s="357">
        <f>IFERROR('Model výchozí (MV)'!G67*('MV Index'!K25/'MV Index'!$E25)*'Model výchozí (MV)'!$AQ67,0)+IFERROR('Model opční 1 (ME)'!G67*('ME Index'!K25/'ME Index'!$E25)*'Model opční 1 (ME)'!$AQ67,0)+IFERROR('Model opční 2 (MF)'!G67*('MF Index'!K25/'MF Index'!$E25)*'Model opční 2 (MF)'!$AQ67,0)+Doplněk!G67*Doplněk!$AO67</f>
        <v>0</v>
      </c>
      <c r="H67" s="357">
        <f>IFERROR('Model výchozí (MV)'!H67*('MV Index'!L25/'MV Index'!$E25)*'Model výchozí (MV)'!$AQ67,0)+IFERROR('Model opční 1 (ME)'!H67*('ME Index'!L25/'ME Index'!$E25)*'Model opční 1 (ME)'!$AQ67,0)+IFERROR('Model opční 2 (MF)'!H67*('MF Index'!L25/'MF Index'!$E25)*'Model opční 2 (MF)'!$AQ67,0)+Doplněk!H67*Doplněk!$AO67</f>
        <v>0</v>
      </c>
      <c r="I67" s="357">
        <f>IFERROR('Model výchozí (MV)'!I67*('MV Index'!M25/'MV Index'!$E25)*'Model výchozí (MV)'!$AQ67,0)+IFERROR('Model opční 1 (ME)'!I67*('ME Index'!M25/'ME Index'!$E25)*'Model opční 1 (ME)'!$AQ67,0)+IFERROR('Model opční 2 (MF)'!I67*('MF Index'!M25/'MF Index'!$E25)*'Model opční 2 (MF)'!$AQ67,0)+Doplněk!I67*Doplněk!$AO67</f>
        <v>0</v>
      </c>
      <c r="J67" s="357">
        <f>IFERROR('Model výchozí (MV)'!J67*('MV Index'!N25/'MV Index'!$E25)*'Model výchozí (MV)'!$AQ67,0)+IFERROR('Model opční 1 (ME)'!J67*('ME Index'!N25/'ME Index'!$E25)*'Model opční 1 (ME)'!$AQ67,0)+IFERROR('Model opční 2 (MF)'!J67*('MF Index'!N25/'MF Index'!$E25)*'Model opční 2 (MF)'!$AQ67,0)+Doplněk!J67*Doplněk!$AO67</f>
        <v>0</v>
      </c>
      <c r="K67" s="357">
        <f>IFERROR('Model výchozí (MV)'!K67*('MV Index'!O25/'MV Index'!$E25)*'Model výchozí (MV)'!$AQ67,0)+IFERROR('Model opční 1 (ME)'!K67*('ME Index'!O25/'ME Index'!$E25)*'Model opční 1 (ME)'!$AQ67,0)+IFERROR('Model opční 2 (MF)'!K67*('MF Index'!O25/'MF Index'!$E25)*'Model opční 2 (MF)'!$AQ67,0)+Doplněk!K67*Doplněk!$AO67</f>
        <v>0</v>
      </c>
      <c r="L67" s="357">
        <f>IFERROR('Model výchozí (MV)'!L67*('MV Index'!P25/'MV Index'!$E25)*'Model výchozí (MV)'!$AQ67,0)+IFERROR('Model opční 1 (ME)'!L67*('ME Index'!P25/'ME Index'!$E25)*'Model opční 1 (ME)'!$AQ67,0)+IFERROR('Model opční 2 (MF)'!L67*('MF Index'!P25/'MF Index'!$E25)*'Model opční 2 (MF)'!$AQ67,0)+Doplněk!L67*Doplněk!$AO67</f>
        <v>0</v>
      </c>
      <c r="M67" s="357">
        <f>IFERROR('Model výchozí (MV)'!M67*('MV Index'!Q25/'MV Index'!$E25)*'Model výchozí (MV)'!$AQ67,0)+IFERROR('Model opční 1 (ME)'!M67*('ME Index'!Q25/'ME Index'!$E25)*'Model opční 1 (ME)'!$AQ67,0)+IFERROR('Model opční 2 (MF)'!M67*('MF Index'!Q25/'MF Index'!$E25)*'Model opční 2 (MF)'!$AQ67,0)+Doplněk!M67*Doplněk!$AO67</f>
        <v>0</v>
      </c>
      <c r="N67" s="357">
        <f>IFERROR('Model výchozí (MV)'!N67*('MV Index'!R25/'MV Index'!$E25)*'Model výchozí (MV)'!$AQ67,0)+IFERROR('Model opční 1 (ME)'!N67*('ME Index'!R25/'ME Index'!$E25)*'Model opční 1 (ME)'!$AQ67,0)+IFERROR('Model opční 2 (MF)'!N67*('MF Index'!R25/'MF Index'!$E25)*'Model opční 2 (MF)'!$AQ67,0)+Doplněk!N67*Doplněk!$AO67</f>
        <v>0</v>
      </c>
      <c r="O67" s="357">
        <f>IFERROR('Model výchozí (MV)'!O67*('MV Index'!S25/'MV Index'!$E25)*'Model výchozí (MV)'!$AQ67,0)+IFERROR('Model opční 1 (ME)'!O67*('ME Index'!S25/'ME Index'!$E25)*'Model opční 1 (ME)'!$AQ67,0)+IFERROR('Model opční 2 (MF)'!O67*('MF Index'!S25/'MF Index'!$E25)*'Model opční 2 (MF)'!$AQ67,0)+Doplněk!O67*Doplněk!$AO67</f>
        <v>0</v>
      </c>
      <c r="P67" s="357">
        <f>IFERROR('Model výchozí (MV)'!P67*('MV Index'!T25/'MV Index'!$E25)*'Model výchozí (MV)'!$AQ67,0)+IFERROR('Model opční 1 (ME)'!P67*('ME Index'!T25/'ME Index'!$E25)*'Model opční 1 (ME)'!$AQ67,0)+IFERROR('Model opční 2 (MF)'!P67*('MF Index'!T25/'MF Index'!$E25)*'Model opční 2 (MF)'!$AQ67,0)+Doplněk!P67*Doplněk!$AO67</f>
        <v>0</v>
      </c>
      <c r="Q67" s="357">
        <f>IFERROR('Model výchozí (MV)'!Q67*('MV Index'!U25/'MV Index'!$E25)*'Model výchozí (MV)'!$AQ67,0)+IFERROR('Model opční 1 (ME)'!Q67*('ME Index'!U25/'ME Index'!$E25)*'Model opční 1 (ME)'!$AQ67,0)+IFERROR('Model opční 2 (MF)'!Q67*('MF Index'!U25/'MF Index'!$E25)*'Model opční 2 (MF)'!$AQ67,0)+Doplněk!Q67*Doplněk!$AO67</f>
        <v>0</v>
      </c>
      <c r="R67" s="357">
        <f>IFERROR('Model výchozí (MV)'!R67*('MV Index'!V25/'MV Index'!$E25)*'Model výchozí (MV)'!$AQ67,0)+IFERROR('Model opční 1 (ME)'!R67*('ME Index'!V25/'ME Index'!$E25)*'Model opční 1 (ME)'!$AQ67,0)+IFERROR('Model opční 2 (MF)'!R67*('MF Index'!V25/'MF Index'!$E25)*'Model opční 2 (MF)'!$AQ67,0)+Doplněk!R67*Doplněk!$AO67</f>
        <v>0</v>
      </c>
      <c r="S67" s="357">
        <f>IFERROR('Model výchozí (MV)'!S67*('MV Index'!W25/'MV Index'!$E25)*'Model výchozí (MV)'!$AQ67,0)+IFERROR('Model opční 1 (ME)'!S67*('ME Index'!W25/'ME Index'!$E25)*'Model opční 1 (ME)'!$AQ67,0)+IFERROR('Model opční 2 (MF)'!S67*('MF Index'!W25/'MF Index'!$E25)*'Model opční 2 (MF)'!$AQ67,0)+Doplněk!S67*Doplněk!$AO67</f>
        <v>0</v>
      </c>
      <c r="T67" s="357">
        <f>IFERROR('Model výchozí (MV)'!T67*('MV Index'!X25/'MV Index'!$E25)*'Model výchozí (MV)'!$AQ67,0)+IFERROR('Model opční 1 (ME)'!T67*('ME Index'!X25/'ME Index'!$E25)*'Model opční 1 (ME)'!$AQ67,0)+IFERROR('Model opční 2 (MF)'!T67*('MF Index'!X25/'MF Index'!$E25)*'Model opční 2 (MF)'!$AQ67,0)+Doplněk!T67*Doplněk!$AO67</f>
        <v>0</v>
      </c>
      <c r="U67" s="357">
        <f>IFERROR('Model výchozí (MV)'!U67*('MV Index'!Y25/'MV Index'!$E25)*'Model výchozí (MV)'!$AQ67,0)+IFERROR('Model opční 1 (ME)'!U67*('ME Index'!Y25/'ME Index'!$E25)*'Model opční 1 (ME)'!$AQ67,0)+IFERROR('Model opční 2 (MF)'!U67*('MF Index'!Y25/'MF Index'!$E25)*'Model opční 2 (MF)'!$AQ67,0)+Doplněk!U67*Doplněk!$AO67</f>
        <v>0</v>
      </c>
      <c r="V67" s="357">
        <f>IFERROR('Model výchozí (MV)'!V67*('MV Index'!Z25/'MV Index'!$E25)*'Model výchozí (MV)'!$AQ67,0)+IFERROR('Model opční 1 (ME)'!V67*('ME Index'!Z25/'ME Index'!$E25)*'Model opční 1 (ME)'!$AQ67,0)+IFERROR('Model opční 2 (MF)'!V67*('MF Index'!Z25/'MF Index'!$E25)*'Model opční 2 (MF)'!$AQ67,0)+Doplněk!V67*Doplněk!$AO67</f>
        <v>0</v>
      </c>
      <c r="W67" s="357">
        <f>IFERROR('Model výchozí (MV)'!W67*('MV Index'!AA25/'MV Index'!$E25)*'Model výchozí (MV)'!$AQ67,0)+IFERROR('Model opční 1 (ME)'!W67*('ME Index'!AA25/'ME Index'!$E25)*'Model opční 1 (ME)'!$AQ67,0)+IFERROR('Model opční 2 (MF)'!W67*('MF Index'!AA25/'MF Index'!$E25)*'Model opční 2 (MF)'!$AQ67,0)+Doplněk!W67*Doplněk!$AO67</f>
        <v>0</v>
      </c>
      <c r="X67" s="357">
        <f>IFERROR('Model výchozí (MV)'!X67*('MV Index'!AB25/'MV Index'!$E25)*'Model výchozí (MV)'!$AQ67,0)+IFERROR('Model opční 1 (ME)'!X67*('ME Index'!AB25/'ME Index'!$E25)*'Model opční 1 (ME)'!$AQ67,0)+IFERROR('Model opční 2 (MF)'!X67*('MF Index'!AB25/'MF Index'!$E25)*'Model opční 2 (MF)'!$AQ67,0)+Doplněk!X67*Doplněk!$AO67</f>
        <v>0</v>
      </c>
      <c r="Y67" s="357">
        <f>IFERROR('Model výchozí (MV)'!Y67*('MV Index'!AC25/'MV Index'!$E25)*'Model výchozí (MV)'!$AQ67,0)+IFERROR('Model opční 1 (ME)'!Y67*('ME Index'!AC25/'ME Index'!$E25)*'Model opční 1 (ME)'!$AQ67,0)+IFERROR('Model opční 2 (MF)'!Y67*('MF Index'!AC25/'MF Index'!$E25)*'Model opční 2 (MF)'!$AQ67,0)+Doplněk!Y67*Doplněk!$AO67</f>
        <v>0</v>
      </c>
      <c r="Z67" s="357">
        <f>IFERROR('Model výchozí (MV)'!Z67*('MV Index'!AD25/'MV Index'!$E25)*'Model výchozí (MV)'!$AQ67,0)+IFERROR('Model opční 1 (ME)'!Z67*('ME Index'!AD25/'ME Index'!$E25)*'Model opční 1 (ME)'!$AQ67,0)+IFERROR('Model opční 2 (MF)'!Z67*('MF Index'!AD25/'MF Index'!$E25)*'Model opční 2 (MF)'!$AQ67,0)+Doplněk!Z67*Doplněk!$AO67</f>
        <v>0</v>
      </c>
      <c r="AA67" s="357">
        <f>IFERROR('Model výchozí (MV)'!AA67*('MV Index'!AE25/'MV Index'!$E25)*'Model výchozí (MV)'!$AQ67,0)+IFERROR('Model opční 1 (ME)'!AA67*('ME Index'!AE25/'ME Index'!$E25)*'Model opční 1 (ME)'!$AQ67,0)+IFERROR('Model opční 2 (MF)'!AA67*('MF Index'!AE25/'MF Index'!$E25)*'Model opční 2 (MF)'!$AQ67,0)+Doplněk!AA67*Doplněk!$AO67</f>
        <v>0</v>
      </c>
      <c r="AB67" s="357">
        <f>IFERROR('Model výchozí (MV)'!AB67*('MV Index'!AF25/'MV Index'!$E25)*'Model výchozí (MV)'!$AQ67,0)+IFERROR('Model opční 1 (ME)'!AB67*('ME Index'!AF25/'ME Index'!$E25)*'Model opční 1 (ME)'!$AQ67,0)+IFERROR('Model opční 2 (MF)'!AB67*('MF Index'!AF25/'MF Index'!$E25)*'Model opční 2 (MF)'!$AQ67,0)+Doplněk!AB67*Doplněk!$AO67</f>
        <v>0</v>
      </c>
      <c r="AC67" s="357">
        <f>IFERROR('Model výchozí (MV)'!AC67*('MV Index'!AG25/'MV Index'!$E25)*'Model výchozí (MV)'!$AQ67,0)+IFERROR('Model opční 1 (ME)'!AC67*('ME Index'!AG25/'ME Index'!$E25)*'Model opční 1 (ME)'!$AQ67,0)+IFERROR('Model opční 2 (MF)'!AC67*('MF Index'!AG25/'MF Index'!$E25)*'Model opční 2 (MF)'!$AQ67,0)+Doplněk!AC67*Doplněk!$AO67</f>
        <v>0</v>
      </c>
      <c r="AD67" s="357">
        <f>IFERROR('Model výchozí (MV)'!AD67*('MV Index'!AH25/'MV Index'!$E25)*'Model výchozí (MV)'!$AQ67,0)+IFERROR('Model opční 1 (ME)'!AD67*('ME Index'!AH25/'ME Index'!$E25)*'Model opční 1 (ME)'!$AQ67,0)+IFERROR('Model opční 2 (MF)'!AD67*('MF Index'!AH25/'MF Index'!$E25)*'Model opční 2 (MF)'!$AQ67,0)+Doplněk!AD67*Doplněk!$AO67</f>
        <v>0</v>
      </c>
      <c r="AE67" s="357">
        <f>IFERROR('Model výchozí (MV)'!AE67*('MV Index'!AI25/'MV Index'!$E25)*'Model výchozí (MV)'!$AQ67,0)+IFERROR('Model opční 1 (ME)'!AE67*('ME Index'!AI25/'ME Index'!$E25)*'Model opční 1 (ME)'!$AQ67,0)+IFERROR('Model opční 2 (MF)'!AE67*('MF Index'!AI25/'MF Index'!$E25)*'Model opční 2 (MF)'!$AQ67,0)+Doplněk!AE67*Doplněk!$AO67</f>
        <v>0</v>
      </c>
      <c r="AF67" s="357">
        <f>IFERROR('Model výchozí (MV)'!AF67*('MV Index'!AJ25/'MV Index'!$E25)*'Model výchozí (MV)'!$AQ67,0)+IFERROR('Model opční 1 (ME)'!AF67*('ME Index'!AJ25/'ME Index'!$E25)*'Model opční 1 (ME)'!$AQ67,0)+IFERROR('Model opční 2 (MF)'!AF67*('MF Index'!AJ25/'MF Index'!$E25)*'Model opční 2 (MF)'!$AQ67,0)+Doplněk!AF67*Doplněk!$AO67</f>
        <v>0</v>
      </c>
      <c r="AG67" s="357">
        <f>IFERROR('Model výchozí (MV)'!AG67*('MV Index'!AK25/'MV Index'!$E25)*'Model výchozí (MV)'!$AQ67,0)+IFERROR('Model opční 1 (ME)'!AG67*('ME Index'!AK25/'ME Index'!$E25)*'Model opční 1 (ME)'!$AQ67,0)+IFERROR('Model opční 2 (MF)'!AG67*('MF Index'!AK25/'MF Index'!$E25)*'Model opční 2 (MF)'!$AQ67,0)+Doplněk!AG67*Doplněk!$AO67</f>
        <v>0</v>
      </c>
      <c r="AH67" s="357">
        <f>IFERROR('Model výchozí (MV)'!AH67*('MV Index'!AL25/'MV Index'!$E25)*'Model výchozí (MV)'!$AQ67,0)+IFERROR('Model opční 1 (ME)'!AH67*('ME Index'!AL25/'ME Index'!$E25)*'Model opční 1 (ME)'!$AQ67,0)+IFERROR('Model opční 2 (MF)'!AH67*('MF Index'!AL25/'MF Index'!$E25)*'Model opční 2 (MF)'!$AQ67,0)+Doplněk!AH67*Doplněk!$AO67</f>
        <v>0</v>
      </c>
      <c r="AI67" s="357">
        <f>IFERROR('Model výchozí (MV)'!AI67*('MV Index'!AM25/'MV Index'!$E25)*'Model výchozí (MV)'!$AQ67,0)+IFERROR('Model opční 1 (ME)'!AI67*('ME Index'!AM25/'ME Index'!$E25)*'Model opční 1 (ME)'!$AQ67,0)+IFERROR('Model opční 2 (MF)'!AI67*('MF Index'!AM25/'MF Index'!$E25)*'Model opční 2 (MF)'!$AQ67,0)+Doplněk!AI67*Doplněk!$AO67</f>
        <v>0</v>
      </c>
      <c r="AJ67" s="357">
        <f>IFERROR('Model výchozí (MV)'!AJ67*('MV Index'!AN25/'MV Index'!$E25)*'Model výchozí (MV)'!$AQ67,0)+IFERROR('Model opční 1 (ME)'!AJ67*('ME Index'!AN25/'ME Index'!$E25)*'Model opční 1 (ME)'!$AQ67,0)+IFERROR('Model opční 2 (MF)'!AJ67*('MF Index'!AN25/'MF Index'!$E25)*'Model opční 2 (MF)'!$AQ67,0)+Doplněk!AJ67*Doplněk!$AO67</f>
        <v>0</v>
      </c>
      <c r="AK67" s="357">
        <f>IFERROR('Model výchozí (MV)'!AK67*('MV Index'!AO25/'MV Index'!$E25)*'Model výchozí (MV)'!$AQ67,0)+IFERROR('Model opční 1 (ME)'!AK67*('ME Index'!AO25/'ME Index'!$E25)*'Model opční 1 (ME)'!$AQ67,0)+IFERROR('Model opční 2 (MF)'!AK67*('MF Index'!AO25/'MF Index'!$E25)*'Model opční 2 (MF)'!$AQ67,0)+Doplněk!AK67*Doplněk!$AO67</f>
        <v>0</v>
      </c>
      <c r="AL67" s="356">
        <f t="shared" si="24"/>
        <v>0</v>
      </c>
      <c r="AM67" s="579">
        <f t="shared" si="23"/>
        <v>0</v>
      </c>
    </row>
    <row r="68" spans="1:39" x14ac:dyDescent="0.3">
      <c r="A68" s="475">
        <f t="shared" ref="A68:B71" si="26">IF(A26="","",A26)</f>
        <v>14</v>
      </c>
      <c r="B68" s="476" t="str">
        <f t="shared" si="26"/>
        <v>Provozní režie</v>
      </c>
      <c r="C68" s="476" t="str">
        <f t="shared" si="25"/>
        <v/>
      </c>
      <c r="D68" s="455" t="str">
        <f t="shared" si="25"/>
        <v/>
      </c>
      <c r="E68" s="357">
        <f>IFERROR('Model výchozí (MV)'!E68*('MV Index'!I26/'MV Index'!$E26)*'Model výchozí (MV)'!$AQ68,0)+IFERROR('Model opční 1 (ME)'!E68*('ME Index'!I26/'ME Index'!$E26)*'Model opční 1 (ME)'!$AQ68,0)+IFERROR('Model opční 2 (MF)'!E68*('MF Index'!I26/'MF Index'!$E26)*'Model opční 2 (MF)'!$AQ68,0)+Doplněk!E68*Doplněk!$AO68</f>
        <v>0</v>
      </c>
      <c r="F68" s="357">
        <f>IFERROR('Model výchozí (MV)'!F68*('MV Index'!J26/'MV Index'!$E26)*'Model výchozí (MV)'!$AQ68,0)+IFERROR('Model opční 1 (ME)'!F68*('ME Index'!J26/'ME Index'!$E26)*'Model opční 1 (ME)'!$AQ68,0)+IFERROR('Model opční 2 (MF)'!F68*('MF Index'!J26/'MF Index'!$E26)*'Model opční 2 (MF)'!$AQ68,0)+Doplněk!F68*Doplněk!$AO68</f>
        <v>0</v>
      </c>
      <c r="G68" s="357">
        <f>IFERROR('Model výchozí (MV)'!G68*('MV Index'!K26/'MV Index'!$E26)*'Model výchozí (MV)'!$AQ68,0)+IFERROR('Model opční 1 (ME)'!G68*('ME Index'!K26/'ME Index'!$E26)*'Model opční 1 (ME)'!$AQ68,0)+IFERROR('Model opční 2 (MF)'!G68*('MF Index'!K26/'MF Index'!$E26)*'Model opční 2 (MF)'!$AQ68,0)+Doplněk!G68*Doplněk!$AO68</f>
        <v>0</v>
      </c>
      <c r="H68" s="357">
        <f>IFERROR('Model výchozí (MV)'!H68*('MV Index'!L26/'MV Index'!$E26)*'Model výchozí (MV)'!$AQ68,0)+IFERROR('Model opční 1 (ME)'!H68*('ME Index'!L26/'ME Index'!$E26)*'Model opční 1 (ME)'!$AQ68,0)+IFERROR('Model opční 2 (MF)'!H68*('MF Index'!L26/'MF Index'!$E26)*'Model opční 2 (MF)'!$AQ68,0)+Doplněk!H68*Doplněk!$AO68</f>
        <v>0</v>
      </c>
      <c r="I68" s="357">
        <f>IFERROR('Model výchozí (MV)'!I68*('MV Index'!M26/'MV Index'!$E26)*'Model výchozí (MV)'!$AQ68,0)+IFERROR('Model opční 1 (ME)'!I68*('ME Index'!M26/'ME Index'!$E26)*'Model opční 1 (ME)'!$AQ68,0)+IFERROR('Model opční 2 (MF)'!I68*('MF Index'!M26/'MF Index'!$E26)*'Model opční 2 (MF)'!$AQ68,0)+Doplněk!I68*Doplněk!$AO68</f>
        <v>0</v>
      </c>
      <c r="J68" s="357">
        <f>IFERROR('Model výchozí (MV)'!J68*('MV Index'!N26/'MV Index'!$E26)*'Model výchozí (MV)'!$AQ68,0)+IFERROR('Model opční 1 (ME)'!J68*('ME Index'!N26/'ME Index'!$E26)*'Model opční 1 (ME)'!$AQ68,0)+IFERROR('Model opční 2 (MF)'!J68*('MF Index'!N26/'MF Index'!$E26)*'Model opční 2 (MF)'!$AQ68,0)+Doplněk!J68*Doplněk!$AO68</f>
        <v>0</v>
      </c>
      <c r="K68" s="357">
        <f>IFERROR('Model výchozí (MV)'!K68*('MV Index'!O26/'MV Index'!$E26)*'Model výchozí (MV)'!$AQ68,0)+IFERROR('Model opční 1 (ME)'!K68*('ME Index'!O26/'ME Index'!$E26)*'Model opční 1 (ME)'!$AQ68,0)+IFERROR('Model opční 2 (MF)'!K68*('MF Index'!O26/'MF Index'!$E26)*'Model opční 2 (MF)'!$AQ68,0)+Doplněk!K68*Doplněk!$AO68</f>
        <v>0</v>
      </c>
      <c r="L68" s="357">
        <f>IFERROR('Model výchozí (MV)'!L68*('MV Index'!P26/'MV Index'!$E26)*'Model výchozí (MV)'!$AQ68,0)+IFERROR('Model opční 1 (ME)'!L68*('ME Index'!P26/'ME Index'!$E26)*'Model opční 1 (ME)'!$AQ68,0)+IFERROR('Model opční 2 (MF)'!L68*('MF Index'!P26/'MF Index'!$E26)*'Model opční 2 (MF)'!$AQ68,0)+Doplněk!L68*Doplněk!$AO68</f>
        <v>0</v>
      </c>
      <c r="M68" s="357">
        <f>IFERROR('Model výchozí (MV)'!M68*('MV Index'!Q26/'MV Index'!$E26)*'Model výchozí (MV)'!$AQ68,0)+IFERROR('Model opční 1 (ME)'!M68*('ME Index'!Q26/'ME Index'!$E26)*'Model opční 1 (ME)'!$AQ68,0)+IFERROR('Model opční 2 (MF)'!M68*('MF Index'!Q26/'MF Index'!$E26)*'Model opční 2 (MF)'!$AQ68,0)+Doplněk!M68*Doplněk!$AO68</f>
        <v>0</v>
      </c>
      <c r="N68" s="357">
        <f>IFERROR('Model výchozí (MV)'!N68*('MV Index'!R26/'MV Index'!$E26)*'Model výchozí (MV)'!$AQ68,0)+IFERROR('Model opční 1 (ME)'!N68*('ME Index'!R26/'ME Index'!$E26)*'Model opční 1 (ME)'!$AQ68,0)+IFERROR('Model opční 2 (MF)'!N68*('MF Index'!R26/'MF Index'!$E26)*'Model opční 2 (MF)'!$AQ68,0)+Doplněk!N68*Doplněk!$AO68</f>
        <v>0</v>
      </c>
      <c r="O68" s="357">
        <f>IFERROR('Model výchozí (MV)'!O68*('MV Index'!S26/'MV Index'!$E26)*'Model výchozí (MV)'!$AQ68,0)+IFERROR('Model opční 1 (ME)'!O68*('ME Index'!S26/'ME Index'!$E26)*'Model opční 1 (ME)'!$AQ68,0)+IFERROR('Model opční 2 (MF)'!O68*('MF Index'!S26/'MF Index'!$E26)*'Model opční 2 (MF)'!$AQ68,0)+Doplněk!O68*Doplněk!$AO68</f>
        <v>0</v>
      </c>
      <c r="P68" s="357">
        <f>IFERROR('Model výchozí (MV)'!P68*('MV Index'!T26/'MV Index'!$E26)*'Model výchozí (MV)'!$AQ68,0)+IFERROR('Model opční 1 (ME)'!P68*('ME Index'!T26/'ME Index'!$E26)*'Model opční 1 (ME)'!$AQ68,0)+IFERROR('Model opční 2 (MF)'!P68*('MF Index'!T26/'MF Index'!$E26)*'Model opční 2 (MF)'!$AQ68,0)+Doplněk!P68*Doplněk!$AO68</f>
        <v>0</v>
      </c>
      <c r="Q68" s="357">
        <f>IFERROR('Model výchozí (MV)'!Q68*('MV Index'!U26/'MV Index'!$E26)*'Model výchozí (MV)'!$AQ68,0)+IFERROR('Model opční 1 (ME)'!Q68*('ME Index'!U26/'ME Index'!$E26)*'Model opční 1 (ME)'!$AQ68,0)+IFERROR('Model opční 2 (MF)'!Q68*('MF Index'!U26/'MF Index'!$E26)*'Model opční 2 (MF)'!$AQ68,0)+Doplněk!Q68*Doplněk!$AO68</f>
        <v>0</v>
      </c>
      <c r="R68" s="357">
        <f>IFERROR('Model výchozí (MV)'!R68*('MV Index'!V26/'MV Index'!$E26)*'Model výchozí (MV)'!$AQ68,0)+IFERROR('Model opční 1 (ME)'!R68*('ME Index'!V26/'ME Index'!$E26)*'Model opční 1 (ME)'!$AQ68,0)+IFERROR('Model opční 2 (MF)'!R68*('MF Index'!V26/'MF Index'!$E26)*'Model opční 2 (MF)'!$AQ68,0)+Doplněk!R68*Doplněk!$AO68</f>
        <v>0</v>
      </c>
      <c r="S68" s="357">
        <f>IFERROR('Model výchozí (MV)'!S68*('MV Index'!W26/'MV Index'!$E26)*'Model výchozí (MV)'!$AQ68,0)+IFERROR('Model opční 1 (ME)'!S68*('ME Index'!W26/'ME Index'!$E26)*'Model opční 1 (ME)'!$AQ68,0)+IFERROR('Model opční 2 (MF)'!S68*('MF Index'!W26/'MF Index'!$E26)*'Model opční 2 (MF)'!$AQ68,0)+Doplněk!S68*Doplněk!$AO68</f>
        <v>0</v>
      </c>
      <c r="T68" s="357">
        <f>IFERROR('Model výchozí (MV)'!T68*('MV Index'!X26/'MV Index'!$E26)*'Model výchozí (MV)'!$AQ68,0)+IFERROR('Model opční 1 (ME)'!T68*('ME Index'!X26/'ME Index'!$E26)*'Model opční 1 (ME)'!$AQ68,0)+IFERROR('Model opční 2 (MF)'!T68*('MF Index'!X26/'MF Index'!$E26)*'Model opční 2 (MF)'!$AQ68,0)+Doplněk!T68*Doplněk!$AO68</f>
        <v>0</v>
      </c>
      <c r="U68" s="357">
        <f>IFERROR('Model výchozí (MV)'!U68*('MV Index'!Y26/'MV Index'!$E26)*'Model výchozí (MV)'!$AQ68,0)+IFERROR('Model opční 1 (ME)'!U68*('ME Index'!Y26/'ME Index'!$E26)*'Model opční 1 (ME)'!$AQ68,0)+IFERROR('Model opční 2 (MF)'!U68*('MF Index'!Y26/'MF Index'!$E26)*'Model opční 2 (MF)'!$AQ68,0)+Doplněk!U68*Doplněk!$AO68</f>
        <v>0</v>
      </c>
      <c r="V68" s="357">
        <f>IFERROR('Model výchozí (MV)'!V68*('MV Index'!Z26/'MV Index'!$E26)*'Model výchozí (MV)'!$AQ68,0)+IFERROR('Model opční 1 (ME)'!V68*('ME Index'!Z26/'ME Index'!$E26)*'Model opční 1 (ME)'!$AQ68,0)+IFERROR('Model opční 2 (MF)'!V68*('MF Index'!Z26/'MF Index'!$E26)*'Model opční 2 (MF)'!$AQ68,0)+Doplněk!V68*Doplněk!$AO68</f>
        <v>0</v>
      </c>
      <c r="W68" s="357">
        <f>IFERROR('Model výchozí (MV)'!W68*('MV Index'!AA26/'MV Index'!$E26)*'Model výchozí (MV)'!$AQ68,0)+IFERROR('Model opční 1 (ME)'!W68*('ME Index'!AA26/'ME Index'!$E26)*'Model opční 1 (ME)'!$AQ68,0)+IFERROR('Model opční 2 (MF)'!W68*('MF Index'!AA26/'MF Index'!$E26)*'Model opční 2 (MF)'!$AQ68,0)+Doplněk!W68*Doplněk!$AO68</f>
        <v>0</v>
      </c>
      <c r="X68" s="357">
        <f>IFERROR('Model výchozí (MV)'!X68*('MV Index'!AB26/'MV Index'!$E26)*'Model výchozí (MV)'!$AQ68,0)+IFERROR('Model opční 1 (ME)'!X68*('ME Index'!AB26/'ME Index'!$E26)*'Model opční 1 (ME)'!$AQ68,0)+IFERROR('Model opční 2 (MF)'!X68*('MF Index'!AB26/'MF Index'!$E26)*'Model opční 2 (MF)'!$AQ68,0)+Doplněk!X68*Doplněk!$AO68</f>
        <v>0</v>
      </c>
      <c r="Y68" s="357">
        <f>IFERROR('Model výchozí (MV)'!Y68*('MV Index'!AC26/'MV Index'!$E26)*'Model výchozí (MV)'!$AQ68,0)+IFERROR('Model opční 1 (ME)'!Y68*('ME Index'!AC26/'ME Index'!$E26)*'Model opční 1 (ME)'!$AQ68,0)+IFERROR('Model opční 2 (MF)'!Y68*('MF Index'!AC26/'MF Index'!$E26)*'Model opční 2 (MF)'!$AQ68,0)+Doplněk!Y68*Doplněk!$AO68</f>
        <v>0</v>
      </c>
      <c r="Z68" s="357">
        <f>IFERROR('Model výchozí (MV)'!Z68*('MV Index'!AD26/'MV Index'!$E26)*'Model výchozí (MV)'!$AQ68,0)+IFERROR('Model opční 1 (ME)'!Z68*('ME Index'!AD26/'ME Index'!$E26)*'Model opční 1 (ME)'!$AQ68,0)+IFERROR('Model opční 2 (MF)'!Z68*('MF Index'!AD26/'MF Index'!$E26)*'Model opční 2 (MF)'!$AQ68,0)+Doplněk!Z68*Doplněk!$AO68</f>
        <v>0</v>
      </c>
      <c r="AA68" s="357">
        <f>IFERROR('Model výchozí (MV)'!AA68*('MV Index'!AE26/'MV Index'!$E26)*'Model výchozí (MV)'!$AQ68,0)+IFERROR('Model opční 1 (ME)'!AA68*('ME Index'!AE26/'ME Index'!$E26)*'Model opční 1 (ME)'!$AQ68,0)+IFERROR('Model opční 2 (MF)'!AA68*('MF Index'!AE26/'MF Index'!$E26)*'Model opční 2 (MF)'!$AQ68,0)+Doplněk!AA68*Doplněk!$AO68</f>
        <v>0</v>
      </c>
      <c r="AB68" s="357">
        <f>IFERROR('Model výchozí (MV)'!AB68*('MV Index'!AF26/'MV Index'!$E26)*'Model výchozí (MV)'!$AQ68,0)+IFERROR('Model opční 1 (ME)'!AB68*('ME Index'!AF26/'ME Index'!$E26)*'Model opční 1 (ME)'!$AQ68,0)+IFERROR('Model opční 2 (MF)'!AB68*('MF Index'!AF26/'MF Index'!$E26)*'Model opční 2 (MF)'!$AQ68,0)+Doplněk!AB68*Doplněk!$AO68</f>
        <v>0</v>
      </c>
      <c r="AC68" s="357">
        <f>IFERROR('Model výchozí (MV)'!AC68*('MV Index'!AG26/'MV Index'!$E26)*'Model výchozí (MV)'!$AQ68,0)+IFERROR('Model opční 1 (ME)'!AC68*('ME Index'!AG26/'ME Index'!$E26)*'Model opční 1 (ME)'!$AQ68,0)+IFERROR('Model opční 2 (MF)'!AC68*('MF Index'!AG26/'MF Index'!$E26)*'Model opční 2 (MF)'!$AQ68,0)+Doplněk!AC68*Doplněk!$AO68</f>
        <v>0</v>
      </c>
      <c r="AD68" s="357">
        <f>IFERROR('Model výchozí (MV)'!AD68*('MV Index'!AH26/'MV Index'!$E26)*'Model výchozí (MV)'!$AQ68,0)+IFERROR('Model opční 1 (ME)'!AD68*('ME Index'!AH26/'ME Index'!$E26)*'Model opční 1 (ME)'!$AQ68,0)+IFERROR('Model opční 2 (MF)'!AD68*('MF Index'!AH26/'MF Index'!$E26)*'Model opční 2 (MF)'!$AQ68,0)+Doplněk!AD68*Doplněk!$AO68</f>
        <v>0</v>
      </c>
      <c r="AE68" s="357">
        <f>IFERROR('Model výchozí (MV)'!AE68*('MV Index'!AI26/'MV Index'!$E26)*'Model výchozí (MV)'!$AQ68,0)+IFERROR('Model opční 1 (ME)'!AE68*('ME Index'!AI26/'ME Index'!$E26)*'Model opční 1 (ME)'!$AQ68,0)+IFERROR('Model opční 2 (MF)'!AE68*('MF Index'!AI26/'MF Index'!$E26)*'Model opční 2 (MF)'!$AQ68,0)+Doplněk!AE68*Doplněk!$AO68</f>
        <v>0</v>
      </c>
      <c r="AF68" s="357">
        <f>IFERROR('Model výchozí (MV)'!AF68*('MV Index'!AJ26/'MV Index'!$E26)*'Model výchozí (MV)'!$AQ68,0)+IFERROR('Model opční 1 (ME)'!AF68*('ME Index'!AJ26/'ME Index'!$E26)*'Model opční 1 (ME)'!$AQ68,0)+IFERROR('Model opční 2 (MF)'!AF68*('MF Index'!AJ26/'MF Index'!$E26)*'Model opční 2 (MF)'!$AQ68,0)+Doplněk!AF68*Doplněk!$AO68</f>
        <v>0</v>
      </c>
      <c r="AG68" s="357">
        <f>IFERROR('Model výchozí (MV)'!AG68*('MV Index'!AK26/'MV Index'!$E26)*'Model výchozí (MV)'!$AQ68,0)+IFERROR('Model opční 1 (ME)'!AG68*('ME Index'!AK26/'ME Index'!$E26)*'Model opční 1 (ME)'!$AQ68,0)+IFERROR('Model opční 2 (MF)'!AG68*('MF Index'!AK26/'MF Index'!$E26)*'Model opční 2 (MF)'!$AQ68,0)+Doplněk!AG68*Doplněk!$AO68</f>
        <v>0</v>
      </c>
      <c r="AH68" s="357">
        <f>IFERROR('Model výchozí (MV)'!AH68*('MV Index'!AL26/'MV Index'!$E26)*'Model výchozí (MV)'!$AQ68,0)+IFERROR('Model opční 1 (ME)'!AH68*('ME Index'!AL26/'ME Index'!$E26)*'Model opční 1 (ME)'!$AQ68,0)+IFERROR('Model opční 2 (MF)'!AH68*('MF Index'!AL26/'MF Index'!$E26)*'Model opční 2 (MF)'!$AQ68,0)+Doplněk!AH68*Doplněk!$AO68</f>
        <v>0</v>
      </c>
      <c r="AI68" s="357">
        <f>IFERROR('Model výchozí (MV)'!AI68*('MV Index'!AM26/'MV Index'!$E26)*'Model výchozí (MV)'!$AQ68,0)+IFERROR('Model opční 1 (ME)'!AI68*('ME Index'!AM26/'ME Index'!$E26)*'Model opční 1 (ME)'!$AQ68,0)+IFERROR('Model opční 2 (MF)'!AI68*('MF Index'!AM26/'MF Index'!$E26)*'Model opční 2 (MF)'!$AQ68,0)+Doplněk!AI68*Doplněk!$AO68</f>
        <v>0</v>
      </c>
      <c r="AJ68" s="357">
        <f>IFERROR('Model výchozí (MV)'!AJ68*('MV Index'!AN26/'MV Index'!$E26)*'Model výchozí (MV)'!$AQ68,0)+IFERROR('Model opční 1 (ME)'!AJ68*('ME Index'!AN26/'ME Index'!$E26)*'Model opční 1 (ME)'!$AQ68,0)+IFERROR('Model opční 2 (MF)'!AJ68*('MF Index'!AN26/'MF Index'!$E26)*'Model opční 2 (MF)'!$AQ68,0)+Doplněk!AJ68*Doplněk!$AO68</f>
        <v>0</v>
      </c>
      <c r="AK68" s="357">
        <f>IFERROR('Model výchozí (MV)'!AK68*('MV Index'!AO26/'MV Index'!$E26)*'Model výchozí (MV)'!$AQ68,0)+IFERROR('Model opční 1 (ME)'!AK68*('ME Index'!AO26/'ME Index'!$E26)*'Model opční 1 (ME)'!$AQ68,0)+IFERROR('Model opční 2 (MF)'!AK68*('MF Index'!AO26/'MF Index'!$E26)*'Model opční 2 (MF)'!$AQ68,0)+Doplněk!AK68*Doplněk!$AO68</f>
        <v>0</v>
      </c>
      <c r="AL68" s="356">
        <f t="shared" si="24"/>
        <v>0</v>
      </c>
      <c r="AM68" s="579">
        <f t="shared" si="23"/>
        <v>0</v>
      </c>
    </row>
    <row r="69" spans="1:39" x14ac:dyDescent="0.3">
      <c r="A69" s="475">
        <f t="shared" si="26"/>
        <v>15</v>
      </c>
      <c r="B69" s="476" t="str">
        <f t="shared" si="26"/>
        <v>Správní režie</v>
      </c>
      <c r="C69" s="476" t="str">
        <f t="shared" si="25"/>
        <v/>
      </c>
      <c r="D69" s="455" t="str">
        <f t="shared" si="25"/>
        <v/>
      </c>
      <c r="E69" s="357">
        <f>IFERROR('Model výchozí (MV)'!E69*('MV Index'!I27/'MV Index'!$E27)*'Model výchozí (MV)'!$AQ69,0)+IFERROR('Model opční 1 (ME)'!E69*('ME Index'!I27/'ME Index'!$E27)*'Model opční 1 (ME)'!$AQ69,0)+IFERROR('Model opční 2 (MF)'!E69*('MF Index'!I27/'MF Index'!$E27)*'Model opční 2 (MF)'!$AQ69,0)+Doplněk!E69*Doplněk!$AO69</f>
        <v>0</v>
      </c>
      <c r="F69" s="357">
        <f>IFERROR('Model výchozí (MV)'!F69*('MV Index'!J27/'MV Index'!$E27)*'Model výchozí (MV)'!$AQ69,0)+IFERROR('Model opční 1 (ME)'!F69*('ME Index'!J27/'ME Index'!$E27)*'Model opční 1 (ME)'!$AQ69,0)+IFERROR('Model opční 2 (MF)'!F69*('MF Index'!J27/'MF Index'!$E27)*'Model opční 2 (MF)'!$AQ69,0)+Doplněk!F69*Doplněk!$AO69</f>
        <v>0</v>
      </c>
      <c r="G69" s="357">
        <f>IFERROR('Model výchozí (MV)'!G69*('MV Index'!K27/'MV Index'!$E27)*'Model výchozí (MV)'!$AQ69,0)+IFERROR('Model opční 1 (ME)'!G69*('ME Index'!K27/'ME Index'!$E27)*'Model opční 1 (ME)'!$AQ69,0)+IFERROR('Model opční 2 (MF)'!G69*('MF Index'!K27/'MF Index'!$E27)*'Model opční 2 (MF)'!$AQ69,0)+Doplněk!G69*Doplněk!$AO69</f>
        <v>0</v>
      </c>
      <c r="H69" s="357">
        <f>IFERROR('Model výchozí (MV)'!H69*('MV Index'!L27/'MV Index'!$E27)*'Model výchozí (MV)'!$AQ69,0)+IFERROR('Model opční 1 (ME)'!H69*('ME Index'!L27/'ME Index'!$E27)*'Model opční 1 (ME)'!$AQ69,0)+IFERROR('Model opční 2 (MF)'!H69*('MF Index'!L27/'MF Index'!$E27)*'Model opční 2 (MF)'!$AQ69,0)+Doplněk!H69*Doplněk!$AO69</f>
        <v>0</v>
      </c>
      <c r="I69" s="357">
        <f>IFERROR('Model výchozí (MV)'!I69*('MV Index'!M27/'MV Index'!$E27)*'Model výchozí (MV)'!$AQ69,0)+IFERROR('Model opční 1 (ME)'!I69*('ME Index'!M27/'ME Index'!$E27)*'Model opční 1 (ME)'!$AQ69,0)+IFERROR('Model opční 2 (MF)'!I69*('MF Index'!M27/'MF Index'!$E27)*'Model opční 2 (MF)'!$AQ69,0)+Doplněk!I69*Doplněk!$AO69</f>
        <v>0</v>
      </c>
      <c r="J69" s="357">
        <f>IFERROR('Model výchozí (MV)'!J69*('MV Index'!N27/'MV Index'!$E27)*'Model výchozí (MV)'!$AQ69,0)+IFERROR('Model opční 1 (ME)'!J69*('ME Index'!N27/'ME Index'!$E27)*'Model opční 1 (ME)'!$AQ69,0)+IFERROR('Model opční 2 (MF)'!J69*('MF Index'!N27/'MF Index'!$E27)*'Model opční 2 (MF)'!$AQ69,0)+Doplněk!J69*Doplněk!$AO69</f>
        <v>0</v>
      </c>
      <c r="K69" s="357">
        <f>IFERROR('Model výchozí (MV)'!K69*('MV Index'!O27/'MV Index'!$E27)*'Model výchozí (MV)'!$AQ69,0)+IFERROR('Model opční 1 (ME)'!K69*('ME Index'!O27/'ME Index'!$E27)*'Model opční 1 (ME)'!$AQ69,0)+IFERROR('Model opční 2 (MF)'!K69*('MF Index'!O27/'MF Index'!$E27)*'Model opční 2 (MF)'!$AQ69,0)+Doplněk!K69*Doplněk!$AO69</f>
        <v>0</v>
      </c>
      <c r="L69" s="357">
        <f>IFERROR('Model výchozí (MV)'!L69*('MV Index'!P27/'MV Index'!$E27)*'Model výchozí (MV)'!$AQ69,0)+IFERROR('Model opční 1 (ME)'!L69*('ME Index'!P27/'ME Index'!$E27)*'Model opční 1 (ME)'!$AQ69,0)+IFERROR('Model opční 2 (MF)'!L69*('MF Index'!P27/'MF Index'!$E27)*'Model opční 2 (MF)'!$AQ69,0)+Doplněk!L69*Doplněk!$AO69</f>
        <v>0</v>
      </c>
      <c r="M69" s="357">
        <f>IFERROR('Model výchozí (MV)'!M69*('MV Index'!Q27/'MV Index'!$E27)*'Model výchozí (MV)'!$AQ69,0)+IFERROR('Model opční 1 (ME)'!M69*('ME Index'!Q27/'ME Index'!$E27)*'Model opční 1 (ME)'!$AQ69,0)+IFERROR('Model opční 2 (MF)'!M69*('MF Index'!Q27/'MF Index'!$E27)*'Model opční 2 (MF)'!$AQ69,0)+Doplněk!M69*Doplněk!$AO69</f>
        <v>0</v>
      </c>
      <c r="N69" s="357">
        <f>IFERROR('Model výchozí (MV)'!N69*('MV Index'!R27/'MV Index'!$E27)*'Model výchozí (MV)'!$AQ69,0)+IFERROR('Model opční 1 (ME)'!N69*('ME Index'!R27/'ME Index'!$E27)*'Model opční 1 (ME)'!$AQ69,0)+IFERROR('Model opční 2 (MF)'!N69*('MF Index'!R27/'MF Index'!$E27)*'Model opční 2 (MF)'!$AQ69,0)+Doplněk!N69*Doplněk!$AO69</f>
        <v>0</v>
      </c>
      <c r="O69" s="357">
        <f>IFERROR('Model výchozí (MV)'!O69*('MV Index'!S27/'MV Index'!$E27)*'Model výchozí (MV)'!$AQ69,0)+IFERROR('Model opční 1 (ME)'!O69*('ME Index'!S27/'ME Index'!$E27)*'Model opční 1 (ME)'!$AQ69,0)+IFERROR('Model opční 2 (MF)'!O69*('MF Index'!S27/'MF Index'!$E27)*'Model opční 2 (MF)'!$AQ69,0)+Doplněk!O69*Doplněk!$AO69</f>
        <v>0</v>
      </c>
      <c r="P69" s="357">
        <f>IFERROR('Model výchozí (MV)'!P69*('MV Index'!T27/'MV Index'!$E27)*'Model výchozí (MV)'!$AQ69,0)+IFERROR('Model opční 1 (ME)'!P69*('ME Index'!T27/'ME Index'!$E27)*'Model opční 1 (ME)'!$AQ69,0)+IFERROR('Model opční 2 (MF)'!P69*('MF Index'!T27/'MF Index'!$E27)*'Model opční 2 (MF)'!$AQ69,0)+Doplněk!P69*Doplněk!$AO69</f>
        <v>0</v>
      </c>
      <c r="Q69" s="357">
        <f>IFERROR('Model výchozí (MV)'!Q69*('MV Index'!U27/'MV Index'!$E27)*'Model výchozí (MV)'!$AQ69,0)+IFERROR('Model opční 1 (ME)'!Q69*('ME Index'!U27/'ME Index'!$E27)*'Model opční 1 (ME)'!$AQ69,0)+IFERROR('Model opční 2 (MF)'!Q69*('MF Index'!U27/'MF Index'!$E27)*'Model opční 2 (MF)'!$AQ69,0)+Doplněk!Q69*Doplněk!$AO69</f>
        <v>0</v>
      </c>
      <c r="R69" s="357">
        <f>IFERROR('Model výchozí (MV)'!R69*('MV Index'!V27/'MV Index'!$E27)*'Model výchozí (MV)'!$AQ69,0)+IFERROR('Model opční 1 (ME)'!R69*('ME Index'!V27/'ME Index'!$E27)*'Model opční 1 (ME)'!$AQ69,0)+IFERROR('Model opční 2 (MF)'!R69*('MF Index'!V27/'MF Index'!$E27)*'Model opční 2 (MF)'!$AQ69,0)+Doplněk!R69*Doplněk!$AO69</f>
        <v>0</v>
      </c>
      <c r="S69" s="357">
        <f>IFERROR('Model výchozí (MV)'!S69*('MV Index'!W27/'MV Index'!$E27)*'Model výchozí (MV)'!$AQ69,0)+IFERROR('Model opční 1 (ME)'!S69*('ME Index'!W27/'ME Index'!$E27)*'Model opční 1 (ME)'!$AQ69,0)+IFERROR('Model opční 2 (MF)'!S69*('MF Index'!W27/'MF Index'!$E27)*'Model opční 2 (MF)'!$AQ69,0)+Doplněk!S69*Doplněk!$AO69</f>
        <v>0</v>
      </c>
      <c r="T69" s="357">
        <f>IFERROR('Model výchozí (MV)'!T69*('MV Index'!X27/'MV Index'!$E27)*'Model výchozí (MV)'!$AQ69,0)+IFERROR('Model opční 1 (ME)'!T69*('ME Index'!X27/'ME Index'!$E27)*'Model opční 1 (ME)'!$AQ69,0)+IFERROR('Model opční 2 (MF)'!T69*('MF Index'!X27/'MF Index'!$E27)*'Model opční 2 (MF)'!$AQ69,0)+Doplněk!T69*Doplněk!$AO69</f>
        <v>0</v>
      </c>
      <c r="U69" s="357">
        <f>IFERROR('Model výchozí (MV)'!U69*('MV Index'!Y27/'MV Index'!$E27)*'Model výchozí (MV)'!$AQ69,0)+IFERROR('Model opční 1 (ME)'!U69*('ME Index'!Y27/'ME Index'!$E27)*'Model opční 1 (ME)'!$AQ69,0)+IFERROR('Model opční 2 (MF)'!U69*('MF Index'!Y27/'MF Index'!$E27)*'Model opční 2 (MF)'!$AQ69,0)+Doplněk!U69*Doplněk!$AO69</f>
        <v>0</v>
      </c>
      <c r="V69" s="357">
        <f>IFERROR('Model výchozí (MV)'!V69*('MV Index'!Z27/'MV Index'!$E27)*'Model výchozí (MV)'!$AQ69,0)+IFERROR('Model opční 1 (ME)'!V69*('ME Index'!Z27/'ME Index'!$E27)*'Model opční 1 (ME)'!$AQ69,0)+IFERROR('Model opční 2 (MF)'!V69*('MF Index'!Z27/'MF Index'!$E27)*'Model opční 2 (MF)'!$AQ69,0)+Doplněk!V69*Doplněk!$AO69</f>
        <v>0</v>
      </c>
      <c r="W69" s="357">
        <f>IFERROR('Model výchozí (MV)'!W69*('MV Index'!AA27/'MV Index'!$E27)*'Model výchozí (MV)'!$AQ69,0)+IFERROR('Model opční 1 (ME)'!W69*('ME Index'!AA27/'ME Index'!$E27)*'Model opční 1 (ME)'!$AQ69,0)+IFERROR('Model opční 2 (MF)'!W69*('MF Index'!AA27/'MF Index'!$E27)*'Model opční 2 (MF)'!$AQ69,0)+Doplněk!W69*Doplněk!$AO69</f>
        <v>0</v>
      </c>
      <c r="X69" s="357">
        <f>IFERROR('Model výchozí (MV)'!X69*('MV Index'!AB27/'MV Index'!$E27)*'Model výchozí (MV)'!$AQ69,0)+IFERROR('Model opční 1 (ME)'!X69*('ME Index'!AB27/'ME Index'!$E27)*'Model opční 1 (ME)'!$AQ69,0)+IFERROR('Model opční 2 (MF)'!X69*('MF Index'!AB27/'MF Index'!$E27)*'Model opční 2 (MF)'!$AQ69,0)+Doplněk!X69*Doplněk!$AO69</f>
        <v>0</v>
      </c>
      <c r="Y69" s="357">
        <f>IFERROR('Model výchozí (MV)'!Y69*('MV Index'!AC27/'MV Index'!$E27)*'Model výchozí (MV)'!$AQ69,0)+IFERROR('Model opční 1 (ME)'!Y69*('ME Index'!AC27/'ME Index'!$E27)*'Model opční 1 (ME)'!$AQ69,0)+IFERROR('Model opční 2 (MF)'!Y69*('MF Index'!AC27/'MF Index'!$E27)*'Model opční 2 (MF)'!$AQ69,0)+Doplněk!Y69*Doplněk!$AO69</f>
        <v>0</v>
      </c>
      <c r="Z69" s="357">
        <f>IFERROR('Model výchozí (MV)'!Z69*('MV Index'!AD27/'MV Index'!$E27)*'Model výchozí (MV)'!$AQ69,0)+IFERROR('Model opční 1 (ME)'!Z69*('ME Index'!AD27/'ME Index'!$E27)*'Model opční 1 (ME)'!$AQ69,0)+IFERROR('Model opční 2 (MF)'!Z69*('MF Index'!AD27/'MF Index'!$E27)*'Model opční 2 (MF)'!$AQ69,0)+Doplněk!Z69*Doplněk!$AO69</f>
        <v>0</v>
      </c>
      <c r="AA69" s="357">
        <f>IFERROR('Model výchozí (MV)'!AA69*('MV Index'!AE27/'MV Index'!$E27)*'Model výchozí (MV)'!$AQ69,0)+IFERROR('Model opční 1 (ME)'!AA69*('ME Index'!AE27/'ME Index'!$E27)*'Model opční 1 (ME)'!$AQ69,0)+IFERROR('Model opční 2 (MF)'!AA69*('MF Index'!AE27/'MF Index'!$E27)*'Model opční 2 (MF)'!$AQ69,0)+Doplněk!AA69*Doplněk!$AO69</f>
        <v>0</v>
      </c>
      <c r="AB69" s="357">
        <f>IFERROR('Model výchozí (MV)'!AB69*('MV Index'!AF27/'MV Index'!$E27)*'Model výchozí (MV)'!$AQ69,0)+IFERROR('Model opční 1 (ME)'!AB69*('ME Index'!AF27/'ME Index'!$E27)*'Model opční 1 (ME)'!$AQ69,0)+IFERROR('Model opční 2 (MF)'!AB69*('MF Index'!AF27/'MF Index'!$E27)*'Model opční 2 (MF)'!$AQ69,0)+Doplněk!AB69*Doplněk!$AO69</f>
        <v>0</v>
      </c>
      <c r="AC69" s="357">
        <f>IFERROR('Model výchozí (MV)'!AC69*('MV Index'!AG27/'MV Index'!$E27)*'Model výchozí (MV)'!$AQ69,0)+IFERROR('Model opční 1 (ME)'!AC69*('ME Index'!AG27/'ME Index'!$E27)*'Model opční 1 (ME)'!$AQ69,0)+IFERROR('Model opční 2 (MF)'!AC69*('MF Index'!AG27/'MF Index'!$E27)*'Model opční 2 (MF)'!$AQ69,0)+Doplněk!AC69*Doplněk!$AO69</f>
        <v>0</v>
      </c>
      <c r="AD69" s="357">
        <f>IFERROR('Model výchozí (MV)'!AD69*('MV Index'!AH27/'MV Index'!$E27)*'Model výchozí (MV)'!$AQ69,0)+IFERROR('Model opční 1 (ME)'!AD69*('ME Index'!AH27/'ME Index'!$E27)*'Model opční 1 (ME)'!$AQ69,0)+IFERROR('Model opční 2 (MF)'!AD69*('MF Index'!AH27/'MF Index'!$E27)*'Model opční 2 (MF)'!$AQ69,0)+Doplněk!AD69*Doplněk!$AO69</f>
        <v>0</v>
      </c>
      <c r="AE69" s="357">
        <f>IFERROR('Model výchozí (MV)'!AE69*('MV Index'!AI27/'MV Index'!$E27)*'Model výchozí (MV)'!$AQ69,0)+IFERROR('Model opční 1 (ME)'!AE69*('ME Index'!AI27/'ME Index'!$E27)*'Model opční 1 (ME)'!$AQ69,0)+IFERROR('Model opční 2 (MF)'!AE69*('MF Index'!AI27/'MF Index'!$E27)*'Model opční 2 (MF)'!$AQ69,0)+Doplněk!AE69*Doplněk!$AO69</f>
        <v>0</v>
      </c>
      <c r="AF69" s="357">
        <f>IFERROR('Model výchozí (MV)'!AF69*('MV Index'!AJ27/'MV Index'!$E27)*'Model výchozí (MV)'!$AQ69,0)+IFERROR('Model opční 1 (ME)'!AF69*('ME Index'!AJ27/'ME Index'!$E27)*'Model opční 1 (ME)'!$AQ69,0)+IFERROR('Model opční 2 (MF)'!AF69*('MF Index'!AJ27/'MF Index'!$E27)*'Model opční 2 (MF)'!$AQ69,0)+Doplněk!AF69*Doplněk!$AO69</f>
        <v>0</v>
      </c>
      <c r="AG69" s="357">
        <f>IFERROR('Model výchozí (MV)'!AG69*('MV Index'!AK27/'MV Index'!$E27)*'Model výchozí (MV)'!$AQ69,0)+IFERROR('Model opční 1 (ME)'!AG69*('ME Index'!AK27/'ME Index'!$E27)*'Model opční 1 (ME)'!$AQ69,0)+IFERROR('Model opční 2 (MF)'!AG69*('MF Index'!AK27/'MF Index'!$E27)*'Model opční 2 (MF)'!$AQ69,0)+Doplněk!AG69*Doplněk!$AO69</f>
        <v>0</v>
      </c>
      <c r="AH69" s="357">
        <f>IFERROR('Model výchozí (MV)'!AH69*('MV Index'!AL27/'MV Index'!$E27)*'Model výchozí (MV)'!$AQ69,0)+IFERROR('Model opční 1 (ME)'!AH69*('ME Index'!AL27/'ME Index'!$E27)*'Model opční 1 (ME)'!$AQ69,0)+IFERROR('Model opční 2 (MF)'!AH69*('MF Index'!AL27/'MF Index'!$E27)*'Model opční 2 (MF)'!$AQ69,0)+Doplněk!AH69*Doplněk!$AO69</f>
        <v>0</v>
      </c>
      <c r="AI69" s="357">
        <f>IFERROR('Model výchozí (MV)'!AI69*('MV Index'!AM27/'MV Index'!$E27)*'Model výchozí (MV)'!$AQ69,0)+IFERROR('Model opční 1 (ME)'!AI69*('ME Index'!AM27/'ME Index'!$E27)*'Model opční 1 (ME)'!$AQ69,0)+IFERROR('Model opční 2 (MF)'!AI69*('MF Index'!AM27/'MF Index'!$E27)*'Model opční 2 (MF)'!$AQ69,0)+Doplněk!AI69*Doplněk!$AO69</f>
        <v>0</v>
      </c>
      <c r="AJ69" s="357">
        <f>IFERROR('Model výchozí (MV)'!AJ69*('MV Index'!AN27/'MV Index'!$E27)*'Model výchozí (MV)'!$AQ69,0)+IFERROR('Model opční 1 (ME)'!AJ69*('ME Index'!AN27/'ME Index'!$E27)*'Model opční 1 (ME)'!$AQ69,0)+IFERROR('Model opční 2 (MF)'!AJ69*('MF Index'!AN27/'MF Index'!$E27)*'Model opční 2 (MF)'!$AQ69,0)+Doplněk!AJ69*Doplněk!$AO69</f>
        <v>0</v>
      </c>
      <c r="AK69" s="357">
        <f>IFERROR('Model výchozí (MV)'!AK69*('MV Index'!AO27/'MV Index'!$E27)*'Model výchozí (MV)'!$AQ69,0)+IFERROR('Model opční 1 (ME)'!AK69*('ME Index'!AO27/'ME Index'!$E27)*'Model opční 1 (ME)'!$AQ69,0)+IFERROR('Model opční 2 (MF)'!AK69*('MF Index'!AO27/'MF Index'!$E27)*'Model opční 2 (MF)'!$AQ69,0)+Doplněk!AK69*Doplněk!$AO69</f>
        <v>0</v>
      </c>
      <c r="AL69" s="356">
        <f t="shared" si="24"/>
        <v>0</v>
      </c>
      <c r="AM69" s="579">
        <f t="shared" si="23"/>
        <v>0</v>
      </c>
    </row>
    <row r="70" spans="1:39" x14ac:dyDescent="0.3">
      <c r="A70" s="480">
        <f t="shared" si="26"/>
        <v>16</v>
      </c>
      <c r="B70" s="481" t="str">
        <f t="shared" si="26"/>
        <v>Zisk</v>
      </c>
      <c r="C70" s="481" t="str">
        <f t="shared" si="25"/>
        <v/>
      </c>
      <c r="D70" s="482" t="str">
        <f t="shared" si="25"/>
        <v/>
      </c>
      <c r="E70" s="357">
        <f>IFERROR('Model výchozí (MV)'!E70*('MV Index'!I28/'MV Index'!$E28)*'Model výchozí (MV)'!$AQ70,0)+IFERROR('Model opční 1 (ME)'!E70*('ME Index'!I28/'ME Index'!$E28)*'Model opční 1 (ME)'!$AQ70,0)+IFERROR('Model opční 2 (MF)'!E70*('MF Index'!I28/'MF Index'!$E28)*'Model opční 2 (MF)'!$AQ70,0)+Doplněk!E70*Doplněk!$AO70</f>
        <v>0</v>
      </c>
      <c r="F70" s="357">
        <f>IFERROR('Model výchozí (MV)'!F70*('MV Index'!J28/'MV Index'!$E28)*'Model výchozí (MV)'!$AQ70,0)+IFERROR('Model opční 1 (ME)'!F70*('ME Index'!J28/'ME Index'!$E28)*'Model opční 1 (ME)'!$AQ70,0)+IFERROR('Model opční 2 (MF)'!F70*('MF Index'!J28/'MF Index'!$E28)*'Model opční 2 (MF)'!$AQ70,0)+Doplněk!F70*Doplněk!$AO70</f>
        <v>0</v>
      </c>
      <c r="G70" s="357">
        <f>IFERROR('Model výchozí (MV)'!G70*('MV Index'!K28/'MV Index'!$E28)*'Model výchozí (MV)'!$AQ70,0)+IFERROR('Model opční 1 (ME)'!G70*('ME Index'!K28/'ME Index'!$E28)*'Model opční 1 (ME)'!$AQ70,0)+IFERROR('Model opční 2 (MF)'!G70*('MF Index'!K28/'MF Index'!$E28)*'Model opční 2 (MF)'!$AQ70,0)+Doplněk!G70*Doplněk!$AO70</f>
        <v>0</v>
      </c>
      <c r="H70" s="357">
        <f>IFERROR('Model výchozí (MV)'!H70*('MV Index'!L28/'MV Index'!$E28)*'Model výchozí (MV)'!$AQ70,0)+IFERROR('Model opční 1 (ME)'!H70*('ME Index'!L28/'ME Index'!$E28)*'Model opční 1 (ME)'!$AQ70,0)+IFERROR('Model opční 2 (MF)'!H70*('MF Index'!L28/'MF Index'!$E28)*'Model opční 2 (MF)'!$AQ70,0)+Doplněk!H70*Doplněk!$AO70</f>
        <v>0</v>
      </c>
      <c r="I70" s="357">
        <f>IFERROR('Model výchozí (MV)'!I70*('MV Index'!M28/'MV Index'!$E28)*'Model výchozí (MV)'!$AQ70,0)+IFERROR('Model opční 1 (ME)'!I70*('ME Index'!M28/'ME Index'!$E28)*'Model opční 1 (ME)'!$AQ70,0)+IFERROR('Model opční 2 (MF)'!I70*('MF Index'!M28/'MF Index'!$E28)*'Model opční 2 (MF)'!$AQ70,0)+Doplněk!I70*Doplněk!$AO70</f>
        <v>0</v>
      </c>
      <c r="J70" s="357">
        <f>IFERROR('Model výchozí (MV)'!J70*('MV Index'!N28/'MV Index'!$E28)*'Model výchozí (MV)'!$AQ70,0)+IFERROR('Model opční 1 (ME)'!J70*('ME Index'!N28/'ME Index'!$E28)*'Model opční 1 (ME)'!$AQ70,0)+IFERROR('Model opční 2 (MF)'!J70*('MF Index'!N28/'MF Index'!$E28)*'Model opční 2 (MF)'!$AQ70,0)+Doplněk!J70*Doplněk!$AO70</f>
        <v>0</v>
      </c>
      <c r="K70" s="357">
        <f>IFERROR('Model výchozí (MV)'!K70*('MV Index'!O28/'MV Index'!$E28)*'Model výchozí (MV)'!$AQ70,0)+IFERROR('Model opční 1 (ME)'!K70*('ME Index'!O28/'ME Index'!$E28)*'Model opční 1 (ME)'!$AQ70,0)+IFERROR('Model opční 2 (MF)'!K70*('MF Index'!O28/'MF Index'!$E28)*'Model opční 2 (MF)'!$AQ70,0)+Doplněk!K70*Doplněk!$AO70</f>
        <v>0</v>
      </c>
      <c r="L70" s="357">
        <f>IFERROR('Model výchozí (MV)'!L70*('MV Index'!P28/'MV Index'!$E28)*'Model výchozí (MV)'!$AQ70,0)+IFERROR('Model opční 1 (ME)'!L70*('ME Index'!P28/'ME Index'!$E28)*'Model opční 1 (ME)'!$AQ70,0)+IFERROR('Model opční 2 (MF)'!L70*('MF Index'!P28/'MF Index'!$E28)*'Model opční 2 (MF)'!$AQ70,0)+Doplněk!L70*Doplněk!$AO70</f>
        <v>0</v>
      </c>
      <c r="M70" s="357">
        <f>IFERROR('Model výchozí (MV)'!M70*('MV Index'!Q28/'MV Index'!$E28)*'Model výchozí (MV)'!$AQ70,0)+IFERROR('Model opční 1 (ME)'!M70*('ME Index'!Q28/'ME Index'!$E28)*'Model opční 1 (ME)'!$AQ70,0)+IFERROR('Model opční 2 (MF)'!M70*('MF Index'!Q28/'MF Index'!$E28)*'Model opční 2 (MF)'!$AQ70,0)+Doplněk!M70*Doplněk!$AO70</f>
        <v>0</v>
      </c>
      <c r="N70" s="357">
        <f>IFERROR('Model výchozí (MV)'!N70*('MV Index'!R28/'MV Index'!$E28)*'Model výchozí (MV)'!$AQ70,0)+IFERROR('Model opční 1 (ME)'!N70*('ME Index'!R28/'ME Index'!$E28)*'Model opční 1 (ME)'!$AQ70,0)+IFERROR('Model opční 2 (MF)'!N70*('MF Index'!R28/'MF Index'!$E28)*'Model opční 2 (MF)'!$AQ70,0)+Doplněk!N70*Doplněk!$AO70</f>
        <v>0</v>
      </c>
      <c r="O70" s="357">
        <f>IFERROR('Model výchozí (MV)'!O70*('MV Index'!S28/'MV Index'!$E28)*'Model výchozí (MV)'!$AQ70,0)+IFERROR('Model opční 1 (ME)'!O70*('ME Index'!S28/'ME Index'!$E28)*'Model opční 1 (ME)'!$AQ70,0)+IFERROR('Model opční 2 (MF)'!O70*('MF Index'!S28/'MF Index'!$E28)*'Model opční 2 (MF)'!$AQ70,0)+Doplněk!O70*Doplněk!$AO70</f>
        <v>0</v>
      </c>
      <c r="P70" s="357">
        <f>IFERROR('Model výchozí (MV)'!P70*('MV Index'!T28/'MV Index'!$E28)*'Model výchozí (MV)'!$AQ70,0)+IFERROR('Model opční 1 (ME)'!P70*('ME Index'!T28/'ME Index'!$E28)*'Model opční 1 (ME)'!$AQ70,0)+IFERROR('Model opční 2 (MF)'!P70*('MF Index'!T28/'MF Index'!$E28)*'Model opční 2 (MF)'!$AQ70,0)+Doplněk!P70*Doplněk!$AO70</f>
        <v>0</v>
      </c>
      <c r="Q70" s="357">
        <f>IFERROR('Model výchozí (MV)'!Q70*('MV Index'!U28/'MV Index'!$E28)*'Model výchozí (MV)'!$AQ70,0)+IFERROR('Model opční 1 (ME)'!Q70*('ME Index'!U28/'ME Index'!$E28)*'Model opční 1 (ME)'!$AQ70,0)+IFERROR('Model opční 2 (MF)'!Q70*('MF Index'!U28/'MF Index'!$E28)*'Model opční 2 (MF)'!$AQ70,0)+Doplněk!Q70*Doplněk!$AO70</f>
        <v>0</v>
      </c>
      <c r="R70" s="357">
        <f>IFERROR('Model výchozí (MV)'!R70*('MV Index'!V28/'MV Index'!$E28)*'Model výchozí (MV)'!$AQ70,0)+IFERROR('Model opční 1 (ME)'!R70*('ME Index'!V28/'ME Index'!$E28)*'Model opční 1 (ME)'!$AQ70,0)+IFERROR('Model opční 2 (MF)'!R70*('MF Index'!V28/'MF Index'!$E28)*'Model opční 2 (MF)'!$AQ70,0)+Doplněk!R70*Doplněk!$AO70</f>
        <v>0</v>
      </c>
      <c r="S70" s="357">
        <f>IFERROR('Model výchozí (MV)'!S70*('MV Index'!W28/'MV Index'!$E28)*'Model výchozí (MV)'!$AQ70,0)+IFERROR('Model opční 1 (ME)'!S70*('ME Index'!W28/'ME Index'!$E28)*'Model opční 1 (ME)'!$AQ70,0)+IFERROR('Model opční 2 (MF)'!S70*('MF Index'!W28/'MF Index'!$E28)*'Model opční 2 (MF)'!$AQ70,0)+Doplněk!S70*Doplněk!$AO70</f>
        <v>0</v>
      </c>
      <c r="T70" s="357">
        <f>IFERROR('Model výchozí (MV)'!T70*('MV Index'!X28/'MV Index'!$E28)*'Model výchozí (MV)'!$AQ70,0)+IFERROR('Model opční 1 (ME)'!T70*('ME Index'!X28/'ME Index'!$E28)*'Model opční 1 (ME)'!$AQ70,0)+IFERROR('Model opční 2 (MF)'!T70*('MF Index'!X28/'MF Index'!$E28)*'Model opční 2 (MF)'!$AQ70,0)+Doplněk!T70*Doplněk!$AO70</f>
        <v>0</v>
      </c>
      <c r="U70" s="357">
        <f>IFERROR('Model výchozí (MV)'!U70*('MV Index'!Y28/'MV Index'!$E28)*'Model výchozí (MV)'!$AQ70,0)+IFERROR('Model opční 1 (ME)'!U70*('ME Index'!Y28/'ME Index'!$E28)*'Model opční 1 (ME)'!$AQ70,0)+IFERROR('Model opční 2 (MF)'!U70*('MF Index'!Y28/'MF Index'!$E28)*'Model opční 2 (MF)'!$AQ70,0)+Doplněk!U70*Doplněk!$AO70</f>
        <v>0</v>
      </c>
      <c r="V70" s="357">
        <f>IFERROR('Model výchozí (MV)'!V70*('MV Index'!Z28/'MV Index'!$E28)*'Model výchozí (MV)'!$AQ70,0)+IFERROR('Model opční 1 (ME)'!V70*('ME Index'!Z28/'ME Index'!$E28)*'Model opční 1 (ME)'!$AQ70,0)+IFERROR('Model opční 2 (MF)'!V70*('MF Index'!Z28/'MF Index'!$E28)*'Model opční 2 (MF)'!$AQ70,0)+Doplněk!V70*Doplněk!$AO70</f>
        <v>0</v>
      </c>
      <c r="W70" s="357">
        <f>IFERROR('Model výchozí (MV)'!W70*('MV Index'!AA28/'MV Index'!$E28)*'Model výchozí (MV)'!$AQ70,0)+IFERROR('Model opční 1 (ME)'!W70*('ME Index'!AA28/'ME Index'!$E28)*'Model opční 1 (ME)'!$AQ70,0)+IFERROR('Model opční 2 (MF)'!W70*('MF Index'!AA28/'MF Index'!$E28)*'Model opční 2 (MF)'!$AQ70,0)+Doplněk!W70*Doplněk!$AO70</f>
        <v>0</v>
      </c>
      <c r="X70" s="357">
        <f>IFERROR('Model výchozí (MV)'!X70*('MV Index'!AB28/'MV Index'!$E28)*'Model výchozí (MV)'!$AQ70,0)+IFERROR('Model opční 1 (ME)'!X70*('ME Index'!AB28/'ME Index'!$E28)*'Model opční 1 (ME)'!$AQ70,0)+IFERROR('Model opční 2 (MF)'!X70*('MF Index'!AB28/'MF Index'!$E28)*'Model opční 2 (MF)'!$AQ70,0)+Doplněk!X70*Doplněk!$AO70</f>
        <v>0</v>
      </c>
      <c r="Y70" s="357">
        <f>IFERROR('Model výchozí (MV)'!Y70*('MV Index'!AC28/'MV Index'!$E28)*'Model výchozí (MV)'!$AQ70,0)+IFERROR('Model opční 1 (ME)'!Y70*('ME Index'!AC28/'ME Index'!$E28)*'Model opční 1 (ME)'!$AQ70,0)+IFERROR('Model opční 2 (MF)'!Y70*('MF Index'!AC28/'MF Index'!$E28)*'Model opční 2 (MF)'!$AQ70,0)+Doplněk!Y70*Doplněk!$AO70</f>
        <v>0</v>
      </c>
      <c r="Z70" s="357">
        <f>IFERROR('Model výchozí (MV)'!Z70*('MV Index'!AD28/'MV Index'!$E28)*'Model výchozí (MV)'!$AQ70,0)+IFERROR('Model opční 1 (ME)'!Z70*('ME Index'!AD28/'ME Index'!$E28)*'Model opční 1 (ME)'!$AQ70,0)+IFERROR('Model opční 2 (MF)'!Z70*('MF Index'!AD28/'MF Index'!$E28)*'Model opční 2 (MF)'!$AQ70,0)+Doplněk!Z70*Doplněk!$AO70</f>
        <v>0</v>
      </c>
      <c r="AA70" s="357">
        <f>IFERROR('Model výchozí (MV)'!AA70*('MV Index'!AE28/'MV Index'!$E28)*'Model výchozí (MV)'!$AQ70,0)+IFERROR('Model opční 1 (ME)'!AA70*('ME Index'!AE28/'ME Index'!$E28)*'Model opční 1 (ME)'!$AQ70,0)+IFERROR('Model opční 2 (MF)'!AA70*('MF Index'!AE28/'MF Index'!$E28)*'Model opční 2 (MF)'!$AQ70,0)+Doplněk!AA70*Doplněk!$AO70</f>
        <v>0</v>
      </c>
      <c r="AB70" s="357">
        <f>IFERROR('Model výchozí (MV)'!AB70*('MV Index'!AF28/'MV Index'!$E28)*'Model výchozí (MV)'!$AQ70,0)+IFERROR('Model opční 1 (ME)'!AB70*('ME Index'!AF28/'ME Index'!$E28)*'Model opční 1 (ME)'!$AQ70,0)+IFERROR('Model opční 2 (MF)'!AB70*('MF Index'!AF28/'MF Index'!$E28)*'Model opční 2 (MF)'!$AQ70,0)+Doplněk!AB70*Doplněk!$AO70</f>
        <v>0</v>
      </c>
      <c r="AC70" s="357">
        <f>IFERROR('Model výchozí (MV)'!AC70*('MV Index'!AG28/'MV Index'!$E28)*'Model výchozí (MV)'!$AQ70,0)+IFERROR('Model opční 1 (ME)'!AC70*('ME Index'!AG28/'ME Index'!$E28)*'Model opční 1 (ME)'!$AQ70,0)+IFERROR('Model opční 2 (MF)'!AC70*('MF Index'!AG28/'MF Index'!$E28)*'Model opční 2 (MF)'!$AQ70,0)+Doplněk!AC70*Doplněk!$AO70</f>
        <v>0</v>
      </c>
      <c r="AD70" s="357">
        <f>IFERROR('Model výchozí (MV)'!AD70*('MV Index'!AH28/'MV Index'!$E28)*'Model výchozí (MV)'!$AQ70,0)+IFERROR('Model opční 1 (ME)'!AD70*('ME Index'!AH28/'ME Index'!$E28)*'Model opční 1 (ME)'!$AQ70,0)+IFERROR('Model opční 2 (MF)'!AD70*('MF Index'!AH28/'MF Index'!$E28)*'Model opční 2 (MF)'!$AQ70,0)+Doplněk!AD70*Doplněk!$AO70</f>
        <v>0</v>
      </c>
      <c r="AE70" s="357">
        <f>IFERROR('Model výchozí (MV)'!AE70*('MV Index'!AI28/'MV Index'!$E28)*'Model výchozí (MV)'!$AQ70,0)+IFERROR('Model opční 1 (ME)'!AE70*('ME Index'!AI28/'ME Index'!$E28)*'Model opční 1 (ME)'!$AQ70,0)+IFERROR('Model opční 2 (MF)'!AE70*('MF Index'!AI28/'MF Index'!$E28)*'Model opční 2 (MF)'!$AQ70,0)+Doplněk!AE70*Doplněk!$AO70</f>
        <v>0</v>
      </c>
      <c r="AF70" s="357">
        <f>IFERROR('Model výchozí (MV)'!AF70*('MV Index'!AJ28/'MV Index'!$E28)*'Model výchozí (MV)'!$AQ70,0)+IFERROR('Model opční 1 (ME)'!AF70*('ME Index'!AJ28/'ME Index'!$E28)*'Model opční 1 (ME)'!$AQ70,0)+IFERROR('Model opční 2 (MF)'!AF70*('MF Index'!AJ28/'MF Index'!$E28)*'Model opční 2 (MF)'!$AQ70,0)+Doplněk!AF70*Doplněk!$AO70</f>
        <v>0</v>
      </c>
      <c r="AG70" s="357">
        <f>IFERROR('Model výchozí (MV)'!AG70*('MV Index'!AK28/'MV Index'!$E28)*'Model výchozí (MV)'!$AQ70,0)+IFERROR('Model opční 1 (ME)'!AG70*('ME Index'!AK28/'ME Index'!$E28)*'Model opční 1 (ME)'!$AQ70,0)+IFERROR('Model opční 2 (MF)'!AG70*('MF Index'!AK28/'MF Index'!$E28)*'Model opční 2 (MF)'!$AQ70,0)+Doplněk!AG70*Doplněk!$AO70</f>
        <v>0</v>
      </c>
      <c r="AH70" s="357">
        <f>IFERROR('Model výchozí (MV)'!AH70*('MV Index'!AL28/'MV Index'!$E28)*'Model výchozí (MV)'!$AQ70,0)+IFERROR('Model opční 1 (ME)'!AH70*('ME Index'!AL28/'ME Index'!$E28)*'Model opční 1 (ME)'!$AQ70,0)+IFERROR('Model opční 2 (MF)'!AH70*('MF Index'!AL28/'MF Index'!$E28)*'Model opční 2 (MF)'!$AQ70,0)+Doplněk!AH70*Doplněk!$AO70</f>
        <v>0</v>
      </c>
      <c r="AI70" s="357">
        <f>IFERROR('Model výchozí (MV)'!AI70*('MV Index'!AM28/'MV Index'!$E28)*'Model výchozí (MV)'!$AQ70,0)+IFERROR('Model opční 1 (ME)'!AI70*('ME Index'!AM28/'ME Index'!$E28)*'Model opční 1 (ME)'!$AQ70,0)+IFERROR('Model opční 2 (MF)'!AI70*('MF Index'!AM28/'MF Index'!$E28)*'Model opční 2 (MF)'!$AQ70,0)+Doplněk!AI70*Doplněk!$AO70</f>
        <v>0</v>
      </c>
      <c r="AJ70" s="357">
        <f>IFERROR('Model výchozí (MV)'!AJ70*('MV Index'!AN28/'MV Index'!$E28)*'Model výchozí (MV)'!$AQ70,0)+IFERROR('Model opční 1 (ME)'!AJ70*('ME Index'!AN28/'ME Index'!$E28)*'Model opční 1 (ME)'!$AQ70,0)+IFERROR('Model opční 2 (MF)'!AJ70*('MF Index'!AN28/'MF Index'!$E28)*'Model opční 2 (MF)'!$AQ70,0)+Doplněk!AJ70*Doplněk!$AO70</f>
        <v>0</v>
      </c>
      <c r="AK70" s="357">
        <f>IFERROR('Model výchozí (MV)'!AK70*('MV Index'!AO28/'MV Index'!$E28)*'Model výchozí (MV)'!$AQ70,0)+IFERROR('Model opční 1 (ME)'!AK70*('ME Index'!AO28/'ME Index'!$E28)*'Model opční 1 (ME)'!$AQ70,0)+IFERROR('Model opční 2 (MF)'!AK70*('MF Index'!AO28/'MF Index'!$E28)*'Model opční 2 (MF)'!$AQ70,0)+Doplněk!AK70*Doplněk!$AO70</f>
        <v>0</v>
      </c>
      <c r="AL70" s="356">
        <f t="shared" si="24"/>
        <v>0</v>
      </c>
      <c r="AM70" s="579">
        <f t="shared" si="23"/>
        <v>0</v>
      </c>
    </row>
    <row r="71" spans="1:39" ht="16.2" thickBot="1" x14ac:dyDescent="0.4">
      <c r="A71" s="483">
        <f t="shared" si="26"/>
        <v>21</v>
      </c>
      <c r="B71" s="484" t="str">
        <f t="shared" si="26"/>
        <v>Aktualizovaná cena za Hodiny [tis.Kč]</v>
      </c>
      <c r="C71" s="484" t="str">
        <f>IF(C29="","",C29)</f>
        <v/>
      </c>
      <c r="D71" s="485" t="s">
        <v>497</v>
      </c>
      <c r="E71" s="517">
        <f t="shared" ref="E71:AK71" si="27">SUM(E45:E70)</f>
        <v>0</v>
      </c>
      <c r="F71" s="517">
        <f t="shared" si="27"/>
        <v>0</v>
      </c>
      <c r="G71" s="517">
        <f t="shared" ref="G71:H71" si="28">SUM(G45:G70)</f>
        <v>0</v>
      </c>
      <c r="H71" s="517">
        <f t="shared" si="28"/>
        <v>0</v>
      </c>
      <c r="I71" s="517">
        <f t="shared" si="27"/>
        <v>0</v>
      </c>
      <c r="J71" s="517">
        <f t="shared" si="27"/>
        <v>0</v>
      </c>
      <c r="K71" s="517">
        <f t="shared" si="27"/>
        <v>0</v>
      </c>
      <c r="L71" s="517">
        <f t="shared" si="27"/>
        <v>0</v>
      </c>
      <c r="M71" s="517">
        <f t="shared" si="27"/>
        <v>0</v>
      </c>
      <c r="N71" s="517">
        <f t="shared" si="27"/>
        <v>0</v>
      </c>
      <c r="O71" s="517">
        <f t="shared" si="27"/>
        <v>0</v>
      </c>
      <c r="P71" s="517">
        <f t="shared" si="27"/>
        <v>0</v>
      </c>
      <c r="Q71" s="517">
        <f t="shared" si="27"/>
        <v>0</v>
      </c>
      <c r="R71" s="517">
        <f t="shared" si="27"/>
        <v>0</v>
      </c>
      <c r="S71" s="517">
        <f t="shared" si="27"/>
        <v>0</v>
      </c>
      <c r="T71" s="517">
        <f t="shared" si="27"/>
        <v>0</v>
      </c>
      <c r="U71" s="517">
        <f t="shared" si="27"/>
        <v>0</v>
      </c>
      <c r="V71" s="517">
        <f t="shared" si="27"/>
        <v>0</v>
      </c>
      <c r="W71" s="517">
        <f t="shared" si="27"/>
        <v>0</v>
      </c>
      <c r="X71" s="517">
        <f t="shared" si="27"/>
        <v>0</v>
      </c>
      <c r="Y71" s="517">
        <f t="shared" si="27"/>
        <v>0</v>
      </c>
      <c r="Z71" s="517">
        <f t="shared" si="27"/>
        <v>0</v>
      </c>
      <c r="AA71" s="517">
        <f t="shared" si="27"/>
        <v>0</v>
      </c>
      <c r="AB71" s="517">
        <f t="shared" si="27"/>
        <v>0</v>
      </c>
      <c r="AC71" s="517">
        <f t="shared" si="27"/>
        <v>0</v>
      </c>
      <c r="AD71" s="517">
        <f t="shared" si="27"/>
        <v>0</v>
      </c>
      <c r="AE71" s="517">
        <f t="shared" si="27"/>
        <v>0</v>
      </c>
      <c r="AF71" s="517">
        <f t="shared" si="27"/>
        <v>0</v>
      </c>
      <c r="AG71" s="517">
        <f t="shared" si="27"/>
        <v>0</v>
      </c>
      <c r="AH71" s="517">
        <f t="shared" si="27"/>
        <v>0</v>
      </c>
      <c r="AI71" s="517">
        <f t="shared" si="27"/>
        <v>0</v>
      </c>
      <c r="AJ71" s="517">
        <f t="shared" si="27"/>
        <v>0</v>
      </c>
      <c r="AK71" s="517">
        <f t="shared" si="27"/>
        <v>0</v>
      </c>
      <c r="AL71" s="518">
        <f t="shared" ref="AL71:AL79" si="29">SUM(E71:AK71)</f>
        <v>0</v>
      </c>
      <c r="AM71" s="584">
        <f>IFERROR(SUMPRODUCT(E71:AK71,E$79:AK$79)/SUM(E$79:AK$79),0)</f>
        <v>0</v>
      </c>
    </row>
    <row r="72" spans="1:39" hidden="1" x14ac:dyDescent="0.3">
      <c r="A72" s="488"/>
      <c r="B72" s="489"/>
      <c r="C72" s="489"/>
      <c r="D72" s="490"/>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2"/>
      <c r="AM72" s="581"/>
    </row>
    <row r="73" spans="1:39" hidden="1" x14ac:dyDescent="0.3">
      <c r="A73" s="488"/>
      <c r="B73" s="489"/>
      <c r="C73" s="489"/>
      <c r="D73" s="490"/>
      <c r="E73" s="491"/>
      <c r="F73" s="491"/>
      <c r="G73" s="491"/>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2"/>
      <c r="AM73" s="581"/>
    </row>
    <row r="74" spans="1:39" hidden="1" x14ac:dyDescent="0.3">
      <c r="A74" s="488"/>
      <c r="B74" s="489"/>
      <c r="C74" s="489"/>
      <c r="D74" s="490"/>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491"/>
      <c r="AI74" s="491"/>
      <c r="AJ74" s="491"/>
      <c r="AK74" s="491"/>
      <c r="AL74" s="492"/>
      <c r="AM74" s="581"/>
    </row>
    <row r="75" spans="1:39" hidden="1" x14ac:dyDescent="0.3">
      <c r="A75" s="488"/>
      <c r="B75" s="489"/>
      <c r="C75" s="489"/>
      <c r="D75" s="490"/>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2"/>
      <c r="AM75" s="581"/>
    </row>
    <row r="76" spans="1:39" hidden="1" x14ac:dyDescent="0.3">
      <c r="A76" s="488"/>
      <c r="B76" s="489"/>
      <c r="C76" s="489"/>
      <c r="D76" s="490"/>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2"/>
      <c r="AM76" s="581"/>
    </row>
    <row r="77" spans="1:39" hidden="1" x14ac:dyDescent="0.3">
      <c r="A77" s="488"/>
      <c r="B77" s="489"/>
      <c r="C77" s="489"/>
      <c r="D77" s="490"/>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2"/>
      <c r="AM77" s="581"/>
    </row>
    <row r="78" spans="1:39" ht="15" hidden="1" thickBot="1" x14ac:dyDescent="0.35">
      <c r="A78" s="488"/>
      <c r="B78" s="489"/>
      <c r="C78" s="489"/>
      <c r="D78" s="490"/>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2"/>
      <c r="AM78" s="581"/>
    </row>
    <row r="79" spans="1:39" ht="15" x14ac:dyDescent="0.35">
      <c r="A79" s="475">
        <v>26</v>
      </c>
      <c r="B79" s="476" t="s">
        <v>133</v>
      </c>
      <c r="C79" s="476"/>
      <c r="D79" s="493" t="s">
        <v>498</v>
      </c>
      <c r="E79" s="477">
        <f>'Provoz výchozí'!C15+'Provoz opční 1'!C15+'Provoz opční 2'!C15</f>
        <v>41941.396164383565</v>
      </c>
      <c r="F79" s="477">
        <f>'Provoz výchozí'!D15+'Provoz opční 1'!D15+'Provoz opční 2'!D15</f>
        <v>422035.29890410963</v>
      </c>
      <c r="G79" s="477">
        <f>'Provoz výchozí'!E15+'Provoz opční 1'!E15+'Provoz opční 2'!E15</f>
        <v>822024.64328767126</v>
      </c>
      <c r="H79" s="477">
        <f>'Provoz výchozí'!F15+'Provoz opční 1'!F15+'Provoz opční 2'!F15</f>
        <v>125356.20383561644</v>
      </c>
      <c r="I79" s="477">
        <f>'Provoz výchozí'!G15+'Provoz opční 1'!G15+'Provoz opční 2'!G15</f>
        <v>2859688.4</v>
      </c>
      <c r="J79" s="477">
        <f>'Provoz výchozí'!H15+'Provoz opční 1'!H15+'Provoz opční 2'!H15</f>
        <v>3406360.4</v>
      </c>
      <c r="K79" s="477">
        <f>'Provoz výchozí'!I15+'Provoz opční 1'!I15+'Provoz opční 2'!I15</f>
        <v>4453710.0999999996</v>
      </c>
      <c r="L79" s="477">
        <f>'Provoz výchozí'!J15+'Provoz opční 1'!J15+'Provoz opční 2'!J15</f>
        <v>4840556.2</v>
      </c>
      <c r="M79" s="477">
        <f>'Provoz výchozí'!K15+'Provoz opční 1'!K15+'Provoz opční 2'!K15</f>
        <v>4840556.2</v>
      </c>
      <c r="N79" s="477">
        <f>'Provoz výchozí'!L15+'Provoz opční 1'!L15+'Provoz opční 2'!L15</f>
        <v>4840556.2</v>
      </c>
      <c r="O79" s="477">
        <f>'Provoz výchozí'!M15+'Provoz opční 1'!M15+'Provoz opční 2'!M15</f>
        <v>4840556.2</v>
      </c>
      <c r="P79" s="477">
        <f>'Provoz výchozí'!N15+'Provoz opční 1'!N15+'Provoz opční 2'!N15</f>
        <v>4840556.2</v>
      </c>
      <c r="Q79" s="477">
        <f>'Provoz výchozí'!O15+'Provoz opční 1'!O15+'Provoz opční 2'!O15</f>
        <v>4840556.2</v>
      </c>
      <c r="R79" s="477">
        <f>'Provoz výchozí'!P15+'Provoz opční 1'!P15+'Provoz opční 2'!P15</f>
        <v>4840556.2</v>
      </c>
      <c r="S79" s="477">
        <f>'Provoz výchozí'!Q15+'Provoz opční 1'!Q15+'Provoz opční 2'!Q15</f>
        <v>4840556.2</v>
      </c>
      <c r="T79" s="477">
        <f>'Provoz výchozí'!R15+'Provoz opční 1'!R15+'Provoz opční 2'!R15</f>
        <v>4840556.2</v>
      </c>
      <c r="U79" s="477">
        <f>'Provoz výchozí'!S15+'Provoz opční 1'!S15+'Provoz opční 2'!S15</f>
        <v>4840556.2</v>
      </c>
      <c r="V79" s="477">
        <f>'Provoz výchozí'!T15+'Provoz opční 1'!T15+'Provoz opční 2'!T15</f>
        <v>4840556.2</v>
      </c>
      <c r="W79" s="477">
        <f>'Provoz výchozí'!U15+'Provoz opční 1'!U15+'Provoz opční 2'!U15</f>
        <v>4840556.2</v>
      </c>
      <c r="X79" s="477">
        <f>'Provoz výchozí'!V15+'Provoz opční 1'!V15+'Provoz opční 2'!V15</f>
        <v>4840556.2</v>
      </c>
      <c r="Y79" s="477">
        <f>'Provoz výchozí'!W15+'Provoz opční 1'!W15+'Provoz opční 2'!W15</f>
        <v>4840556.2</v>
      </c>
      <c r="Z79" s="477">
        <f>'Provoz výchozí'!X15+'Provoz opční 1'!X15+'Provoz opční 2'!X15</f>
        <v>4840556.2</v>
      </c>
      <c r="AA79" s="477">
        <f>'Provoz výchozí'!Y15+'Provoz opční 1'!Y15+'Provoz opční 2'!Y15</f>
        <v>4840556.2</v>
      </c>
      <c r="AB79" s="477">
        <f>'Provoz výchozí'!Z15+'Provoz opční 1'!Z15+'Provoz opční 2'!Z15</f>
        <v>4840556.2</v>
      </c>
      <c r="AC79" s="477">
        <f>'Provoz výchozí'!AA15+'Provoz opční 1'!AA15+'Provoz opční 2'!AA15</f>
        <v>4840556.2</v>
      </c>
      <c r="AD79" s="477">
        <f>'Provoz výchozí'!AB15+'Provoz opční 1'!AB15+'Provoz opční 2'!AB15</f>
        <v>4840556.2</v>
      </c>
      <c r="AE79" s="477">
        <f>'Provoz výchozí'!AC15+'Provoz opční 1'!AC15+'Provoz opční 2'!AC15</f>
        <v>4840556.2</v>
      </c>
      <c r="AF79" s="477">
        <f>'Provoz výchozí'!AD15+'Provoz opční 1'!AD15+'Provoz opční 2'!AD15</f>
        <v>4840556.2</v>
      </c>
      <c r="AG79" s="477">
        <f>'Provoz výchozí'!AE15+'Provoz opční 1'!AE15+'Provoz opční 2'!AE15</f>
        <v>4840556.2</v>
      </c>
      <c r="AH79" s="477">
        <f>'Provoz výchozí'!AF15+'Provoz opční 1'!AF15+'Provoz opční 2'!AF15</f>
        <v>4840556.2</v>
      </c>
      <c r="AI79" s="477">
        <f>'Provoz výchozí'!AG15+'Provoz opční 1'!AG15+'Provoz opční 2'!AG15</f>
        <v>4840556.2</v>
      </c>
      <c r="AJ79" s="477">
        <f>'Provoz výchozí'!AH15+'Provoz opční 1'!AH15+'Provoz opční 2'!AH15</f>
        <v>4840556.2</v>
      </c>
      <c r="AK79" s="477">
        <f>'Provoz výchozí'!AI15+'Provoz opční 1'!AI15+'Provoz opční 2'!AI15</f>
        <v>4840556.2</v>
      </c>
      <c r="AL79" s="494">
        <f t="shared" si="29"/>
        <v>137985577.64219183</v>
      </c>
      <c r="AM79" s="582" t="s">
        <v>134</v>
      </c>
    </row>
    <row r="80" spans="1:39" ht="16.2" thickBot="1" x14ac:dyDescent="0.4">
      <c r="A80" s="483">
        <v>27</v>
      </c>
      <c r="B80" s="484" t="str">
        <f>IF(B38="","",B38)</f>
        <v>Aktualizovaná jednotková cena za Hodiny [Kč/vlkm]</v>
      </c>
      <c r="C80" s="484"/>
      <c r="D80" s="485" t="s">
        <v>499</v>
      </c>
      <c r="E80" s="519">
        <f t="shared" ref="E80:AL80" si="30">IFERROR(E71/E79,0)</f>
        <v>0</v>
      </c>
      <c r="F80" s="519">
        <f t="shared" si="30"/>
        <v>0</v>
      </c>
      <c r="G80" s="519">
        <f t="shared" ref="G80:H80" si="31">IFERROR(G71/G79,0)</f>
        <v>0</v>
      </c>
      <c r="H80" s="519">
        <f t="shared" si="31"/>
        <v>0</v>
      </c>
      <c r="I80" s="519">
        <f t="shared" si="30"/>
        <v>0</v>
      </c>
      <c r="J80" s="519">
        <f t="shared" si="30"/>
        <v>0</v>
      </c>
      <c r="K80" s="519">
        <f t="shared" si="30"/>
        <v>0</v>
      </c>
      <c r="L80" s="519">
        <f t="shared" si="30"/>
        <v>0</v>
      </c>
      <c r="M80" s="519">
        <f t="shared" si="30"/>
        <v>0</v>
      </c>
      <c r="N80" s="519">
        <f t="shared" si="30"/>
        <v>0</v>
      </c>
      <c r="O80" s="519">
        <f t="shared" si="30"/>
        <v>0</v>
      </c>
      <c r="P80" s="519">
        <f t="shared" si="30"/>
        <v>0</v>
      </c>
      <c r="Q80" s="519">
        <f t="shared" si="30"/>
        <v>0</v>
      </c>
      <c r="R80" s="519">
        <f t="shared" si="30"/>
        <v>0</v>
      </c>
      <c r="S80" s="519">
        <f t="shared" si="30"/>
        <v>0</v>
      </c>
      <c r="T80" s="519">
        <f t="shared" si="30"/>
        <v>0</v>
      </c>
      <c r="U80" s="519">
        <f t="shared" si="30"/>
        <v>0</v>
      </c>
      <c r="V80" s="519">
        <f t="shared" si="30"/>
        <v>0</v>
      </c>
      <c r="W80" s="519">
        <f t="shared" si="30"/>
        <v>0</v>
      </c>
      <c r="X80" s="519">
        <f t="shared" si="30"/>
        <v>0</v>
      </c>
      <c r="Y80" s="519">
        <f t="shared" si="30"/>
        <v>0</v>
      </c>
      <c r="Z80" s="519">
        <f t="shared" si="30"/>
        <v>0</v>
      </c>
      <c r="AA80" s="519">
        <f t="shared" si="30"/>
        <v>0</v>
      </c>
      <c r="AB80" s="519">
        <f t="shared" si="30"/>
        <v>0</v>
      </c>
      <c r="AC80" s="519">
        <f t="shared" si="30"/>
        <v>0</v>
      </c>
      <c r="AD80" s="519">
        <f t="shared" si="30"/>
        <v>0</v>
      </c>
      <c r="AE80" s="519">
        <f t="shared" si="30"/>
        <v>0</v>
      </c>
      <c r="AF80" s="519">
        <f t="shared" si="30"/>
        <v>0</v>
      </c>
      <c r="AG80" s="519">
        <f t="shared" si="30"/>
        <v>0</v>
      </c>
      <c r="AH80" s="519">
        <f t="shared" si="30"/>
        <v>0</v>
      </c>
      <c r="AI80" s="519">
        <f t="shared" si="30"/>
        <v>0</v>
      </c>
      <c r="AJ80" s="519">
        <f t="shared" si="30"/>
        <v>0</v>
      </c>
      <c r="AK80" s="519">
        <f t="shared" si="30"/>
        <v>0</v>
      </c>
      <c r="AL80" s="496">
        <f t="shared" si="30"/>
        <v>0</v>
      </c>
      <c r="AM80" s="583" t="s">
        <v>134</v>
      </c>
    </row>
    <row r="81" spans="1:39" hidden="1" x14ac:dyDescent="0.3">
      <c r="A81" s="480">
        <v>28</v>
      </c>
      <c r="B81" s="520" t="str">
        <f>IF(B39="","",B39)</f>
        <v>Aktualizovaná jednotková cena za jednotku za Hodiny [Kč/vlkm]</v>
      </c>
      <c r="C81" s="481"/>
      <c r="D81" s="520"/>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500"/>
      <c r="AM81" s="501"/>
    </row>
    <row r="82" spans="1:39" ht="15" hidden="1" thickBot="1" x14ac:dyDescent="0.35">
      <c r="A82" s="502">
        <v>29</v>
      </c>
      <c r="B82" s="503" t="str">
        <f>IF(B40="","",B40)</f>
        <v>Aktualizovaná jednotková cena za soupravu za Hodiny [Kč/vlkm]</v>
      </c>
      <c r="C82" s="504"/>
      <c r="D82" s="503"/>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7"/>
      <c r="AM82" s="508"/>
    </row>
    <row r="83" spans="1:39" hidden="1" x14ac:dyDescent="0.3">
      <c r="A83" s="521"/>
    </row>
    <row r="84" spans="1:39" ht="15" thickBot="1" x14ac:dyDescent="0.35">
      <c r="A84" s="521"/>
    </row>
    <row r="85" spans="1:39" x14ac:dyDescent="0.3">
      <c r="A85" s="138" t="s">
        <v>196</v>
      </c>
      <c r="B85" s="457"/>
      <c r="C85" s="457"/>
      <c r="D85" s="151" t="str">
        <f>'Provoz výchozí'!B25</f>
        <v>HMP</v>
      </c>
      <c r="E85" s="513" t="str">
        <f>E1</f>
        <v>Kalendářní rok</v>
      </c>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4" t="s">
        <v>76</v>
      </c>
      <c r="AM85" s="585"/>
    </row>
    <row r="86" spans="1:39" ht="15" thickBot="1" x14ac:dyDescent="0.35">
      <c r="A86" s="461" t="str">
        <f>A2</f>
        <v>Cenová úroveň pro Kalendářní rok [tis.Kč]</v>
      </c>
      <c r="B86" s="462"/>
      <c r="C86" s="463"/>
      <c r="D86" s="464"/>
      <c r="E86" s="515" t="str">
        <f>E2</f>
        <v>XII/29</v>
      </c>
      <c r="F86" s="515" t="str">
        <f t="shared" ref="F86:AK86" si="32">F2</f>
        <v>I-VI/30</v>
      </c>
      <c r="G86" s="515" t="str">
        <f t="shared" si="32"/>
        <v>VI-XII/30</v>
      </c>
      <c r="H86" s="515" t="str">
        <f t="shared" si="32"/>
        <v>XII/30</v>
      </c>
      <c r="I86" s="515">
        <f t="shared" si="32"/>
        <v>2031</v>
      </c>
      <c r="J86" s="515">
        <f t="shared" si="32"/>
        <v>2032</v>
      </c>
      <c r="K86" s="515">
        <f t="shared" si="32"/>
        <v>2033</v>
      </c>
      <c r="L86" s="515">
        <f t="shared" si="32"/>
        <v>2034</v>
      </c>
      <c r="M86" s="515">
        <f t="shared" si="32"/>
        <v>2035</v>
      </c>
      <c r="N86" s="515">
        <f t="shared" si="32"/>
        <v>2036</v>
      </c>
      <c r="O86" s="515">
        <f t="shared" si="32"/>
        <v>2037</v>
      </c>
      <c r="P86" s="515">
        <f t="shared" si="32"/>
        <v>2038</v>
      </c>
      <c r="Q86" s="515">
        <f t="shared" si="32"/>
        <v>2039</v>
      </c>
      <c r="R86" s="515">
        <f t="shared" si="32"/>
        <v>2040</v>
      </c>
      <c r="S86" s="515">
        <f t="shared" si="32"/>
        <v>2041</v>
      </c>
      <c r="T86" s="515">
        <f t="shared" si="32"/>
        <v>2042</v>
      </c>
      <c r="U86" s="515">
        <f t="shared" si="32"/>
        <v>2043</v>
      </c>
      <c r="V86" s="515">
        <f t="shared" si="32"/>
        <v>2044</v>
      </c>
      <c r="W86" s="515">
        <f t="shared" si="32"/>
        <v>2045</v>
      </c>
      <c r="X86" s="515">
        <f t="shared" si="32"/>
        <v>2046</v>
      </c>
      <c r="Y86" s="515">
        <f t="shared" si="32"/>
        <v>2047</v>
      </c>
      <c r="Z86" s="515">
        <f t="shared" si="32"/>
        <v>2048</v>
      </c>
      <c r="AA86" s="515">
        <f t="shared" si="32"/>
        <v>2049</v>
      </c>
      <c r="AB86" s="515">
        <f t="shared" si="32"/>
        <v>2050</v>
      </c>
      <c r="AC86" s="515">
        <f t="shared" si="32"/>
        <v>2051</v>
      </c>
      <c r="AD86" s="515">
        <f t="shared" si="32"/>
        <v>2052</v>
      </c>
      <c r="AE86" s="515">
        <f t="shared" si="32"/>
        <v>2053</v>
      </c>
      <c r="AF86" s="515">
        <f t="shared" si="32"/>
        <v>2054</v>
      </c>
      <c r="AG86" s="515">
        <f t="shared" si="32"/>
        <v>2055</v>
      </c>
      <c r="AH86" s="515">
        <f t="shared" si="32"/>
        <v>2056</v>
      </c>
      <c r="AI86" s="515">
        <f t="shared" si="32"/>
        <v>2057</v>
      </c>
      <c r="AJ86" s="515">
        <f t="shared" si="32"/>
        <v>2058</v>
      </c>
      <c r="AK86" s="515">
        <f t="shared" si="32"/>
        <v>2059</v>
      </c>
      <c r="AL86" s="516" t="s">
        <v>78</v>
      </c>
      <c r="AM86" s="586" t="s">
        <v>79</v>
      </c>
    </row>
    <row r="87" spans="1:39" ht="15" thickTop="1" x14ac:dyDescent="0.3">
      <c r="A87" s="467">
        <f t="shared" ref="A87:D102" si="33">IF(A45="","",A45)</f>
        <v>1</v>
      </c>
      <c r="B87" s="468" t="str">
        <f t="shared" si="33"/>
        <v>Trakční energie a palivo</v>
      </c>
      <c r="C87" s="469">
        <f t="shared" si="33"/>
        <v>1.1000000000000001</v>
      </c>
      <c r="D87" s="470" t="str">
        <f t="shared" si="33"/>
        <v>Elektrická energie</v>
      </c>
      <c r="E87" s="524">
        <f>IFERROR('Model výchozí (MV)'!E87*('MV Index'!I3/'MV Index'!$E3)*'Model výchozí (MV)'!$AQ87,0)+IFERROR('Model opční 1 (ME)'!E87*('ME Index'!I3/'ME Index'!$E3)*'Model opční 1 (ME)'!$AQ87,0)+IFERROR('Model opční 2 (MF)'!E87*('MF Index'!I3/'MF Index'!$E3)*'Model opční 2 (MF)'!$AQ87,0)+Doplněk!E87*Doplněk!$AO87</f>
        <v>0</v>
      </c>
      <c r="F87" s="524">
        <f>IFERROR('Model výchozí (MV)'!F87*('MV Index'!J3/'MV Index'!$E3)*'Model výchozí (MV)'!$AQ87,0)+IFERROR('Model opční 1 (ME)'!F87*('ME Index'!J3/'ME Index'!$E3)*'Model opční 1 (ME)'!$AQ87,0)+IFERROR('Model opční 2 (MF)'!F87*('MF Index'!J3/'MF Index'!$E3)*'Model opční 2 (MF)'!$AQ87,0)+Doplněk!F87*Doplněk!$AO87</f>
        <v>0</v>
      </c>
      <c r="G87" s="524">
        <f>IFERROR('Model výchozí (MV)'!G87*('MV Index'!K3/'MV Index'!$E3)*'Model výchozí (MV)'!$AQ87,0)+IFERROR('Model opční 1 (ME)'!G87*('ME Index'!K3/'ME Index'!$E3)*'Model opční 1 (ME)'!$AQ87,0)+IFERROR('Model opční 2 (MF)'!G87*('MF Index'!K3/'MF Index'!$E3)*'Model opční 2 (MF)'!$AQ87,0)+Doplněk!G87*Doplněk!$AO87</f>
        <v>0</v>
      </c>
      <c r="H87" s="524">
        <f>IFERROR('Model výchozí (MV)'!H87*('MV Index'!L3/'MV Index'!$E3)*'Model výchozí (MV)'!$AQ87,0)+IFERROR('Model opční 1 (ME)'!H87*('ME Index'!L3/'ME Index'!$E3)*'Model opční 1 (ME)'!$AQ87,0)+IFERROR('Model opční 2 (MF)'!H87*('MF Index'!L3/'MF Index'!$E3)*'Model opční 2 (MF)'!$AQ87,0)+Doplněk!H87*Doplněk!$AO87</f>
        <v>0</v>
      </c>
      <c r="I87" s="524">
        <f>IFERROR('Model výchozí (MV)'!I87*('MV Index'!M3/'MV Index'!$E3)*'Model výchozí (MV)'!$AQ87,0)+IFERROR('Model opční 1 (ME)'!I87*('ME Index'!M3/'ME Index'!$E3)*'Model opční 1 (ME)'!$AQ87,0)+IFERROR('Model opční 2 (MF)'!I87*('MF Index'!M3/'MF Index'!$E3)*'Model opční 2 (MF)'!$AQ87,0)+Doplněk!I87*Doplněk!$AO87</f>
        <v>0</v>
      </c>
      <c r="J87" s="524">
        <f>IFERROR('Model výchozí (MV)'!J87*('MV Index'!N3/'MV Index'!$E3)*'Model výchozí (MV)'!$AQ87,0)+IFERROR('Model opční 1 (ME)'!J87*('ME Index'!N3/'ME Index'!$E3)*'Model opční 1 (ME)'!$AQ87,0)+IFERROR('Model opční 2 (MF)'!J87*('MF Index'!N3/'MF Index'!$E3)*'Model opční 2 (MF)'!$AQ87,0)+Doplněk!J87*Doplněk!$AO87</f>
        <v>0</v>
      </c>
      <c r="K87" s="524">
        <f>IFERROR('Model výchozí (MV)'!K87*('MV Index'!O3/'MV Index'!$E3)*'Model výchozí (MV)'!$AQ87,0)+IFERROR('Model opční 1 (ME)'!K87*('ME Index'!O3/'ME Index'!$E3)*'Model opční 1 (ME)'!$AQ87,0)+IFERROR('Model opční 2 (MF)'!K87*('MF Index'!O3/'MF Index'!$E3)*'Model opční 2 (MF)'!$AQ87,0)+Doplněk!K87*Doplněk!$AO87</f>
        <v>0</v>
      </c>
      <c r="L87" s="524">
        <f>IFERROR('Model výchozí (MV)'!L87*('MV Index'!P3/'MV Index'!$E3)*'Model výchozí (MV)'!$AQ87,0)+IFERROR('Model opční 1 (ME)'!L87*('ME Index'!P3/'ME Index'!$E3)*'Model opční 1 (ME)'!$AQ87,0)+IFERROR('Model opční 2 (MF)'!L87*('MF Index'!P3/'MF Index'!$E3)*'Model opční 2 (MF)'!$AQ87,0)+Doplněk!L87*Doplněk!$AO87</f>
        <v>0</v>
      </c>
      <c r="M87" s="524">
        <f>IFERROR('Model výchozí (MV)'!M87*('MV Index'!Q3/'MV Index'!$E3)*'Model výchozí (MV)'!$AQ87,0)+IFERROR('Model opční 1 (ME)'!M87*('ME Index'!Q3/'ME Index'!$E3)*'Model opční 1 (ME)'!$AQ87,0)+IFERROR('Model opční 2 (MF)'!M87*('MF Index'!Q3/'MF Index'!$E3)*'Model opční 2 (MF)'!$AQ87,0)+Doplněk!M87*Doplněk!$AO87</f>
        <v>0</v>
      </c>
      <c r="N87" s="524">
        <f>IFERROR('Model výchozí (MV)'!N87*('MV Index'!R3/'MV Index'!$E3)*'Model výchozí (MV)'!$AQ87,0)+IFERROR('Model opční 1 (ME)'!N87*('ME Index'!R3/'ME Index'!$E3)*'Model opční 1 (ME)'!$AQ87,0)+IFERROR('Model opční 2 (MF)'!N87*('MF Index'!R3/'MF Index'!$E3)*'Model opční 2 (MF)'!$AQ87,0)+Doplněk!N87*Doplněk!$AO87</f>
        <v>0</v>
      </c>
      <c r="O87" s="524">
        <f>IFERROR('Model výchozí (MV)'!O87*('MV Index'!S3/'MV Index'!$E3)*'Model výchozí (MV)'!$AQ87,0)+IFERROR('Model opční 1 (ME)'!O87*('ME Index'!S3/'ME Index'!$E3)*'Model opční 1 (ME)'!$AQ87,0)+IFERROR('Model opční 2 (MF)'!O87*('MF Index'!S3/'MF Index'!$E3)*'Model opční 2 (MF)'!$AQ87,0)+Doplněk!O87*Doplněk!$AO87</f>
        <v>0</v>
      </c>
      <c r="P87" s="524">
        <f>IFERROR('Model výchozí (MV)'!P87*('MV Index'!T3/'MV Index'!$E3)*'Model výchozí (MV)'!$AQ87,0)+IFERROR('Model opční 1 (ME)'!P87*('ME Index'!T3/'ME Index'!$E3)*'Model opční 1 (ME)'!$AQ87,0)+IFERROR('Model opční 2 (MF)'!P87*('MF Index'!T3/'MF Index'!$E3)*'Model opční 2 (MF)'!$AQ87,0)+Doplněk!P87*Doplněk!$AO87</f>
        <v>0</v>
      </c>
      <c r="Q87" s="524">
        <f>IFERROR('Model výchozí (MV)'!Q87*('MV Index'!U3/'MV Index'!$E3)*'Model výchozí (MV)'!$AQ87,0)+IFERROR('Model opční 1 (ME)'!Q87*('ME Index'!U3/'ME Index'!$E3)*'Model opční 1 (ME)'!$AQ87,0)+IFERROR('Model opční 2 (MF)'!Q87*('MF Index'!U3/'MF Index'!$E3)*'Model opční 2 (MF)'!$AQ87,0)+Doplněk!Q87*Doplněk!$AO87</f>
        <v>0</v>
      </c>
      <c r="R87" s="524">
        <f>IFERROR('Model výchozí (MV)'!R87*('MV Index'!V3/'MV Index'!$E3)*'Model výchozí (MV)'!$AQ87,0)+IFERROR('Model opční 1 (ME)'!R87*('ME Index'!V3/'ME Index'!$E3)*'Model opční 1 (ME)'!$AQ87,0)+IFERROR('Model opční 2 (MF)'!R87*('MF Index'!V3/'MF Index'!$E3)*'Model opční 2 (MF)'!$AQ87,0)+Doplněk!R87*Doplněk!$AO87</f>
        <v>0</v>
      </c>
      <c r="S87" s="524">
        <f>IFERROR('Model výchozí (MV)'!S87*('MV Index'!W3/'MV Index'!$E3)*'Model výchozí (MV)'!$AQ87,0)+IFERROR('Model opční 1 (ME)'!S87*('ME Index'!W3/'ME Index'!$E3)*'Model opční 1 (ME)'!$AQ87,0)+IFERROR('Model opční 2 (MF)'!S87*('MF Index'!W3/'MF Index'!$E3)*'Model opční 2 (MF)'!$AQ87,0)+Doplněk!S87*Doplněk!$AO87</f>
        <v>0</v>
      </c>
      <c r="T87" s="524">
        <f>IFERROR('Model výchozí (MV)'!T87*('MV Index'!X3/'MV Index'!$E3)*'Model výchozí (MV)'!$AQ87,0)+IFERROR('Model opční 1 (ME)'!T87*('ME Index'!X3/'ME Index'!$E3)*'Model opční 1 (ME)'!$AQ87,0)+IFERROR('Model opční 2 (MF)'!T87*('MF Index'!X3/'MF Index'!$E3)*'Model opční 2 (MF)'!$AQ87,0)+Doplněk!T87*Doplněk!$AO87</f>
        <v>0</v>
      </c>
      <c r="U87" s="524">
        <f>IFERROR('Model výchozí (MV)'!U87*('MV Index'!Y3/'MV Index'!$E3)*'Model výchozí (MV)'!$AQ87,0)+IFERROR('Model opční 1 (ME)'!U87*('ME Index'!Y3/'ME Index'!$E3)*'Model opční 1 (ME)'!$AQ87,0)+IFERROR('Model opční 2 (MF)'!U87*('MF Index'!Y3/'MF Index'!$E3)*'Model opční 2 (MF)'!$AQ87,0)+Doplněk!U87*Doplněk!$AO87</f>
        <v>0</v>
      </c>
      <c r="V87" s="524">
        <f>IFERROR('Model výchozí (MV)'!V87*('MV Index'!Z3/'MV Index'!$E3)*'Model výchozí (MV)'!$AQ87,0)+IFERROR('Model opční 1 (ME)'!V87*('ME Index'!Z3/'ME Index'!$E3)*'Model opční 1 (ME)'!$AQ87,0)+IFERROR('Model opční 2 (MF)'!V87*('MF Index'!Z3/'MF Index'!$E3)*'Model opční 2 (MF)'!$AQ87,0)+Doplněk!V87*Doplněk!$AO87</f>
        <v>0</v>
      </c>
      <c r="W87" s="524">
        <f>IFERROR('Model výchozí (MV)'!W87*('MV Index'!AA3/'MV Index'!$E3)*'Model výchozí (MV)'!$AQ87,0)+IFERROR('Model opční 1 (ME)'!W87*('ME Index'!AA3/'ME Index'!$E3)*'Model opční 1 (ME)'!$AQ87,0)+IFERROR('Model opční 2 (MF)'!W87*('MF Index'!AA3/'MF Index'!$E3)*'Model opční 2 (MF)'!$AQ87,0)+Doplněk!W87*Doplněk!$AO87</f>
        <v>0</v>
      </c>
      <c r="X87" s="524">
        <f>IFERROR('Model výchozí (MV)'!X87*('MV Index'!AB3/'MV Index'!$E3)*'Model výchozí (MV)'!$AQ87,0)+IFERROR('Model opční 1 (ME)'!X87*('ME Index'!AB3/'ME Index'!$E3)*'Model opční 1 (ME)'!$AQ87,0)+IFERROR('Model opční 2 (MF)'!X87*('MF Index'!AB3/'MF Index'!$E3)*'Model opční 2 (MF)'!$AQ87,0)+Doplněk!X87*Doplněk!$AO87</f>
        <v>0</v>
      </c>
      <c r="Y87" s="524">
        <f>IFERROR('Model výchozí (MV)'!Y87*('MV Index'!AC3/'MV Index'!$E3)*'Model výchozí (MV)'!$AQ87,0)+IFERROR('Model opční 1 (ME)'!Y87*('ME Index'!AC3/'ME Index'!$E3)*'Model opční 1 (ME)'!$AQ87,0)+IFERROR('Model opční 2 (MF)'!Y87*('MF Index'!AC3/'MF Index'!$E3)*'Model opční 2 (MF)'!$AQ87,0)+Doplněk!Y87*Doplněk!$AO87</f>
        <v>0</v>
      </c>
      <c r="Z87" s="524">
        <f>IFERROR('Model výchozí (MV)'!Z87*('MV Index'!AD3/'MV Index'!$E3)*'Model výchozí (MV)'!$AQ87,0)+IFERROR('Model opční 1 (ME)'!Z87*('ME Index'!AD3/'ME Index'!$E3)*'Model opční 1 (ME)'!$AQ87,0)+IFERROR('Model opční 2 (MF)'!Z87*('MF Index'!AD3/'MF Index'!$E3)*'Model opční 2 (MF)'!$AQ87,0)+Doplněk!Z87*Doplněk!$AO87</f>
        <v>0</v>
      </c>
      <c r="AA87" s="524">
        <f>IFERROR('Model výchozí (MV)'!AA87*('MV Index'!AE3/'MV Index'!$E3)*'Model výchozí (MV)'!$AQ87,0)+IFERROR('Model opční 1 (ME)'!AA87*('ME Index'!AE3/'ME Index'!$E3)*'Model opční 1 (ME)'!$AQ87,0)+IFERROR('Model opční 2 (MF)'!AA87*('MF Index'!AE3/'MF Index'!$E3)*'Model opční 2 (MF)'!$AQ87,0)+Doplněk!AA87*Doplněk!$AO87</f>
        <v>0</v>
      </c>
      <c r="AB87" s="524">
        <f>IFERROR('Model výchozí (MV)'!AB87*('MV Index'!AF3/'MV Index'!$E3)*'Model výchozí (MV)'!$AQ87,0)+IFERROR('Model opční 1 (ME)'!AB87*('ME Index'!AF3/'ME Index'!$E3)*'Model opční 1 (ME)'!$AQ87,0)+IFERROR('Model opční 2 (MF)'!AB87*('MF Index'!AF3/'MF Index'!$E3)*'Model opční 2 (MF)'!$AQ87,0)+Doplněk!AB87*Doplněk!$AO87</f>
        <v>0</v>
      </c>
      <c r="AC87" s="524">
        <f>IFERROR('Model výchozí (MV)'!AC87*('MV Index'!AG3/'MV Index'!$E3)*'Model výchozí (MV)'!$AQ87,0)+IFERROR('Model opční 1 (ME)'!AC87*('ME Index'!AG3/'ME Index'!$E3)*'Model opční 1 (ME)'!$AQ87,0)+IFERROR('Model opční 2 (MF)'!AC87*('MF Index'!AG3/'MF Index'!$E3)*'Model opční 2 (MF)'!$AQ87,0)+Doplněk!AC87*Doplněk!$AO87</f>
        <v>0</v>
      </c>
      <c r="AD87" s="524">
        <f>IFERROR('Model výchozí (MV)'!AD87*('MV Index'!AH3/'MV Index'!$E3)*'Model výchozí (MV)'!$AQ87,0)+IFERROR('Model opční 1 (ME)'!AD87*('ME Index'!AH3/'ME Index'!$E3)*'Model opční 1 (ME)'!$AQ87,0)+IFERROR('Model opční 2 (MF)'!AD87*('MF Index'!AH3/'MF Index'!$E3)*'Model opční 2 (MF)'!$AQ87,0)+Doplněk!AD87*Doplněk!$AO87</f>
        <v>0</v>
      </c>
      <c r="AE87" s="524">
        <f>IFERROR('Model výchozí (MV)'!AE87*('MV Index'!AI3/'MV Index'!$E3)*'Model výchozí (MV)'!$AQ87,0)+IFERROR('Model opční 1 (ME)'!AE87*('ME Index'!AI3/'ME Index'!$E3)*'Model opční 1 (ME)'!$AQ87,0)+IFERROR('Model opční 2 (MF)'!AE87*('MF Index'!AI3/'MF Index'!$E3)*'Model opční 2 (MF)'!$AQ87,0)+Doplněk!AE87*Doplněk!$AO87</f>
        <v>0</v>
      </c>
      <c r="AF87" s="524">
        <f>IFERROR('Model výchozí (MV)'!AF87*('MV Index'!AJ3/'MV Index'!$E3)*'Model výchozí (MV)'!$AQ87,0)+IFERROR('Model opční 1 (ME)'!AF87*('ME Index'!AJ3/'ME Index'!$E3)*'Model opční 1 (ME)'!$AQ87,0)+IFERROR('Model opční 2 (MF)'!AF87*('MF Index'!AJ3/'MF Index'!$E3)*'Model opční 2 (MF)'!$AQ87,0)+Doplněk!AF87*Doplněk!$AO87</f>
        <v>0</v>
      </c>
      <c r="AG87" s="524">
        <f>IFERROR('Model výchozí (MV)'!AG87*('MV Index'!AK3/'MV Index'!$E3)*'Model výchozí (MV)'!$AQ87,0)+IFERROR('Model opční 1 (ME)'!AG87*('ME Index'!AK3/'ME Index'!$E3)*'Model opční 1 (ME)'!$AQ87,0)+IFERROR('Model opční 2 (MF)'!AG87*('MF Index'!AK3/'MF Index'!$E3)*'Model opční 2 (MF)'!$AQ87,0)+Doplněk!AG87*Doplněk!$AO87</f>
        <v>0</v>
      </c>
      <c r="AH87" s="524">
        <f>IFERROR('Model výchozí (MV)'!AH87*('MV Index'!AL3/'MV Index'!$E3)*'Model výchozí (MV)'!$AQ87,0)+IFERROR('Model opční 1 (ME)'!AH87*('ME Index'!AL3/'ME Index'!$E3)*'Model opční 1 (ME)'!$AQ87,0)+IFERROR('Model opční 2 (MF)'!AH87*('MF Index'!AL3/'MF Index'!$E3)*'Model opční 2 (MF)'!$AQ87,0)+Doplněk!AH87*Doplněk!$AO87</f>
        <v>0</v>
      </c>
      <c r="AI87" s="524">
        <f>IFERROR('Model výchozí (MV)'!AI87*('MV Index'!AM3/'MV Index'!$E3)*'Model výchozí (MV)'!$AQ87,0)+IFERROR('Model opční 1 (ME)'!AI87*('ME Index'!AM3/'ME Index'!$E3)*'Model opční 1 (ME)'!$AQ87,0)+IFERROR('Model opční 2 (MF)'!AI87*('MF Index'!AM3/'MF Index'!$E3)*'Model opční 2 (MF)'!$AQ87,0)+Doplněk!AI87*Doplněk!$AO87</f>
        <v>0</v>
      </c>
      <c r="AJ87" s="524">
        <f>IFERROR('Model výchozí (MV)'!AJ87*('MV Index'!AN3/'MV Index'!$E3)*'Model výchozí (MV)'!$AQ87,0)+IFERROR('Model opční 1 (ME)'!AJ87*('ME Index'!AN3/'ME Index'!$E3)*'Model opční 1 (ME)'!$AQ87,0)+IFERROR('Model opční 2 (MF)'!AJ87*('MF Index'!AN3/'MF Index'!$E3)*'Model opční 2 (MF)'!$AQ87,0)+Doplněk!AJ87*Doplněk!$AO87</f>
        <v>0</v>
      </c>
      <c r="AK87" s="524">
        <f>IFERROR('Model výchozí (MV)'!AK87*('MV Index'!AO3/'MV Index'!$E3)*'Model výchozí (MV)'!$AQ87,0)+IFERROR('Model opční 1 (ME)'!AK87*('ME Index'!AO3/'ME Index'!$E3)*'Model opční 1 (ME)'!$AQ87,0)+IFERROR('Model opční 2 (MF)'!AK87*('MF Index'!AO3/'MF Index'!$E3)*'Model opční 2 (MF)'!$AQ87,0)+Doplněk!AK87*Doplněk!$AO87</f>
        <v>0</v>
      </c>
      <c r="AL87" s="471">
        <f>SUM(E87:AK87)</f>
        <v>0</v>
      </c>
      <c r="AM87" s="578">
        <f t="shared" ref="AM87:AM112" si="34">IFERROR(SUMPRODUCT(E87:AK87,E$121:AK$121)/SUM(E$121:AK$121),0)</f>
        <v>0</v>
      </c>
    </row>
    <row r="88" spans="1:39" x14ac:dyDescent="0.3">
      <c r="A88" s="475" t="str">
        <f t="shared" si="33"/>
        <v/>
      </c>
      <c r="B88" s="476" t="str">
        <f t="shared" si="33"/>
        <v/>
      </c>
      <c r="C88" s="456">
        <f t="shared" si="33"/>
        <v>1.2</v>
      </c>
      <c r="D88" s="455" t="str">
        <f t="shared" si="33"/>
        <v>Motorová nafta</v>
      </c>
      <c r="E88" s="524">
        <f>IFERROR('Model výchozí (MV)'!E88*('MV Index'!I4/'MV Index'!$E4)*'Model výchozí (MV)'!$AQ88,0)+IFERROR('Model opční 1 (ME)'!E88*('ME Index'!I4/'ME Index'!$E4)*'Model opční 1 (ME)'!$AQ88,0)+IFERROR('Model opční 2 (MF)'!E88*('MF Index'!I4/'MF Index'!$E4)*'Model opční 2 (MF)'!$AQ88,0)+Doplněk!E88*Doplněk!$AO88</f>
        <v>0</v>
      </c>
      <c r="F88" s="524">
        <f>IFERROR('Model výchozí (MV)'!F88*('MV Index'!J4/'MV Index'!$E4)*'Model výchozí (MV)'!$AQ88,0)+IFERROR('Model opční 1 (ME)'!F88*('ME Index'!J4/'ME Index'!$E4)*'Model opční 1 (ME)'!$AQ88,0)+IFERROR('Model opční 2 (MF)'!F88*('MF Index'!J4/'MF Index'!$E4)*'Model opční 2 (MF)'!$AQ88,0)+Doplněk!F88*Doplněk!$AO88</f>
        <v>0</v>
      </c>
      <c r="G88" s="524">
        <f>IFERROR('Model výchozí (MV)'!G88*('MV Index'!K4/'MV Index'!$E4)*'Model výchozí (MV)'!$AQ88,0)+IFERROR('Model opční 1 (ME)'!G88*('ME Index'!K4/'ME Index'!$E4)*'Model opční 1 (ME)'!$AQ88,0)+IFERROR('Model opční 2 (MF)'!G88*('MF Index'!K4/'MF Index'!$E4)*'Model opční 2 (MF)'!$AQ88,0)+Doplněk!G88*Doplněk!$AO88</f>
        <v>0</v>
      </c>
      <c r="H88" s="524">
        <f>IFERROR('Model výchozí (MV)'!H88*('MV Index'!L4/'MV Index'!$E4)*'Model výchozí (MV)'!$AQ88,0)+IFERROR('Model opční 1 (ME)'!H88*('ME Index'!L4/'ME Index'!$E4)*'Model opční 1 (ME)'!$AQ88,0)+IFERROR('Model opční 2 (MF)'!H88*('MF Index'!L4/'MF Index'!$E4)*'Model opční 2 (MF)'!$AQ88,0)+Doplněk!H88*Doplněk!$AO88</f>
        <v>0</v>
      </c>
      <c r="I88" s="524">
        <f>IFERROR('Model výchozí (MV)'!I88*('MV Index'!M4/'MV Index'!$E4)*'Model výchozí (MV)'!$AQ88,0)+IFERROR('Model opční 1 (ME)'!I88*('ME Index'!M4/'ME Index'!$E4)*'Model opční 1 (ME)'!$AQ88,0)+IFERROR('Model opční 2 (MF)'!I88*('MF Index'!M4/'MF Index'!$E4)*'Model opční 2 (MF)'!$AQ88,0)+Doplněk!I88*Doplněk!$AO88</f>
        <v>0</v>
      </c>
      <c r="J88" s="524">
        <f>IFERROR('Model výchozí (MV)'!J88*('MV Index'!N4/'MV Index'!$E4)*'Model výchozí (MV)'!$AQ88,0)+IFERROR('Model opční 1 (ME)'!J88*('ME Index'!N4/'ME Index'!$E4)*'Model opční 1 (ME)'!$AQ88,0)+IFERROR('Model opční 2 (MF)'!J88*('MF Index'!N4/'MF Index'!$E4)*'Model opční 2 (MF)'!$AQ88,0)+Doplněk!J88*Doplněk!$AO88</f>
        <v>0</v>
      </c>
      <c r="K88" s="524">
        <f>IFERROR('Model výchozí (MV)'!K88*('MV Index'!O4/'MV Index'!$E4)*'Model výchozí (MV)'!$AQ88,0)+IFERROR('Model opční 1 (ME)'!K88*('ME Index'!O4/'ME Index'!$E4)*'Model opční 1 (ME)'!$AQ88,0)+IFERROR('Model opční 2 (MF)'!K88*('MF Index'!O4/'MF Index'!$E4)*'Model opční 2 (MF)'!$AQ88,0)+Doplněk!K88*Doplněk!$AO88</f>
        <v>0</v>
      </c>
      <c r="L88" s="524">
        <f>IFERROR('Model výchozí (MV)'!L88*('MV Index'!P4/'MV Index'!$E4)*'Model výchozí (MV)'!$AQ88,0)+IFERROR('Model opční 1 (ME)'!L88*('ME Index'!P4/'ME Index'!$E4)*'Model opční 1 (ME)'!$AQ88,0)+IFERROR('Model opční 2 (MF)'!L88*('MF Index'!P4/'MF Index'!$E4)*'Model opční 2 (MF)'!$AQ88,0)+Doplněk!L88*Doplněk!$AO88</f>
        <v>0</v>
      </c>
      <c r="M88" s="524">
        <f>IFERROR('Model výchozí (MV)'!M88*('MV Index'!Q4/'MV Index'!$E4)*'Model výchozí (MV)'!$AQ88,0)+IFERROR('Model opční 1 (ME)'!M88*('ME Index'!Q4/'ME Index'!$E4)*'Model opční 1 (ME)'!$AQ88,0)+IFERROR('Model opční 2 (MF)'!M88*('MF Index'!Q4/'MF Index'!$E4)*'Model opční 2 (MF)'!$AQ88,0)+Doplněk!M88*Doplněk!$AO88</f>
        <v>0</v>
      </c>
      <c r="N88" s="524">
        <f>IFERROR('Model výchozí (MV)'!N88*('MV Index'!R4/'MV Index'!$E4)*'Model výchozí (MV)'!$AQ88,0)+IFERROR('Model opční 1 (ME)'!N88*('ME Index'!R4/'ME Index'!$E4)*'Model opční 1 (ME)'!$AQ88,0)+IFERROR('Model opční 2 (MF)'!N88*('MF Index'!R4/'MF Index'!$E4)*'Model opční 2 (MF)'!$AQ88,0)+Doplněk!N88*Doplněk!$AO88</f>
        <v>0</v>
      </c>
      <c r="O88" s="524">
        <f>IFERROR('Model výchozí (MV)'!O88*('MV Index'!S4/'MV Index'!$E4)*'Model výchozí (MV)'!$AQ88,0)+IFERROR('Model opční 1 (ME)'!O88*('ME Index'!S4/'ME Index'!$E4)*'Model opční 1 (ME)'!$AQ88,0)+IFERROR('Model opční 2 (MF)'!O88*('MF Index'!S4/'MF Index'!$E4)*'Model opční 2 (MF)'!$AQ88,0)+Doplněk!O88*Doplněk!$AO88</f>
        <v>0</v>
      </c>
      <c r="P88" s="524">
        <f>IFERROR('Model výchozí (MV)'!P88*('MV Index'!T4/'MV Index'!$E4)*'Model výchozí (MV)'!$AQ88,0)+IFERROR('Model opční 1 (ME)'!P88*('ME Index'!T4/'ME Index'!$E4)*'Model opční 1 (ME)'!$AQ88,0)+IFERROR('Model opční 2 (MF)'!P88*('MF Index'!T4/'MF Index'!$E4)*'Model opční 2 (MF)'!$AQ88,0)+Doplněk!P88*Doplněk!$AO88</f>
        <v>0</v>
      </c>
      <c r="Q88" s="524">
        <f>IFERROR('Model výchozí (MV)'!Q88*('MV Index'!U4/'MV Index'!$E4)*'Model výchozí (MV)'!$AQ88,0)+IFERROR('Model opční 1 (ME)'!Q88*('ME Index'!U4/'ME Index'!$E4)*'Model opční 1 (ME)'!$AQ88,0)+IFERROR('Model opční 2 (MF)'!Q88*('MF Index'!U4/'MF Index'!$E4)*'Model opční 2 (MF)'!$AQ88,0)+Doplněk!Q88*Doplněk!$AO88</f>
        <v>0</v>
      </c>
      <c r="R88" s="524">
        <f>IFERROR('Model výchozí (MV)'!R88*('MV Index'!V4/'MV Index'!$E4)*'Model výchozí (MV)'!$AQ88,0)+IFERROR('Model opční 1 (ME)'!R88*('ME Index'!V4/'ME Index'!$E4)*'Model opční 1 (ME)'!$AQ88,0)+IFERROR('Model opční 2 (MF)'!R88*('MF Index'!V4/'MF Index'!$E4)*'Model opční 2 (MF)'!$AQ88,0)+Doplněk!R88*Doplněk!$AO88</f>
        <v>0</v>
      </c>
      <c r="S88" s="524">
        <f>IFERROR('Model výchozí (MV)'!S88*('MV Index'!W4/'MV Index'!$E4)*'Model výchozí (MV)'!$AQ88,0)+IFERROR('Model opční 1 (ME)'!S88*('ME Index'!W4/'ME Index'!$E4)*'Model opční 1 (ME)'!$AQ88,0)+IFERROR('Model opční 2 (MF)'!S88*('MF Index'!W4/'MF Index'!$E4)*'Model opční 2 (MF)'!$AQ88,0)+Doplněk!S88*Doplněk!$AO88</f>
        <v>0</v>
      </c>
      <c r="T88" s="524">
        <f>IFERROR('Model výchozí (MV)'!T88*('MV Index'!X4/'MV Index'!$E4)*'Model výchozí (MV)'!$AQ88,0)+IFERROR('Model opční 1 (ME)'!T88*('ME Index'!X4/'ME Index'!$E4)*'Model opční 1 (ME)'!$AQ88,0)+IFERROR('Model opční 2 (MF)'!T88*('MF Index'!X4/'MF Index'!$E4)*'Model opční 2 (MF)'!$AQ88,0)+Doplněk!T88*Doplněk!$AO88</f>
        <v>0</v>
      </c>
      <c r="U88" s="524">
        <f>IFERROR('Model výchozí (MV)'!U88*('MV Index'!Y4/'MV Index'!$E4)*'Model výchozí (MV)'!$AQ88,0)+IFERROR('Model opční 1 (ME)'!U88*('ME Index'!Y4/'ME Index'!$E4)*'Model opční 1 (ME)'!$AQ88,0)+IFERROR('Model opční 2 (MF)'!U88*('MF Index'!Y4/'MF Index'!$E4)*'Model opční 2 (MF)'!$AQ88,0)+Doplněk!U88*Doplněk!$AO88</f>
        <v>0</v>
      </c>
      <c r="V88" s="524">
        <f>IFERROR('Model výchozí (MV)'!V88*('MV Index'!Z4/'MV Index'!$E4)*'Model výchozí (MV)'!$AQ88,0)+IFERROR('Model opční 1 (ME)'!V88*('ME Index'!Z4/'ME Index'!$E4)*'Model opční 1 (ME)'!$AQ88,0)+IFERROR('Model opční 2 (MF)'!V88*('MF Index'!Z4/'MF Index'!$E4)*'Model opční 2 (MF)'!$AQ88,0)+Doplněk!V88*Doplněk!$AO88</f>
        <v>0</v>
      </c>
      <c r="W88" s="524">
        <f>IFERROR('Model výchozí (MV)'!W88*('MV Index'!AA4/'MV Index'!$E4)*'Model výchozí (MV)'!$AQ88,0)+IFERROR('Model opční 1 (ME)'!W88*('ME Index'!AA4/'ME Index'!$E4)*'Model opční 1 (ME)'!$AQ88,0)+IFERROR('Model opční 2 (MF)'!W88*('MF Index'!AA4/'MF Index'!$E4)*'Model opční 2 (MF)'!$AQ88,0)+Doplněk!W88*Doplněk!$AO88</f>
        <v>0</v>
      </c>
      <c r="X88" s="524">
        <f>IFERROR('Model výchozí (MV)'!X88*('MV Index'!AB4/'MV Index'!$E4)*'Model výchozí (MV)'!$AQ88,0)+IFERROR('Model opční 1 (ME)'!X88*('ME Index'!AB4/'ME Index'!$E4)*'Model opční 1 (ME)'!$AQ88,0)+IFERROR('Model opční 2 (MF)'!X88*('MF Index'!AB4/'MF Index'!$E4)*'Model opční 2 (MF)'!$AQ88,0)+Doplněk!X88*Doplněk!$AO88</f>
        <v>0</v>
      </c>
      <c r="Y88" s="524">
        <f>IFERROR('Model výchozí (MV)'!Y88*('MV Index'!AC4/'MV Index'!$E4)*'Model výchozí (MV)'!$AQ88,0)+IFERROR('Model opční 1 (ME)'!Y88*('ME Index'!AC4/'ME Index'!$E4)*'Model opční 1 (ME)'!$AQ88,0)+IFERROR('Model opční 2 (MF)'!Y88*('MF Index'!AC4/'MF Index'!$E4)*'Model opční 2 (MF)'!$AQ88,0)+Doplněk!Y88*Doplněk!$AO88</f>
        <v>0</v>
      </c>
      <c r="Z88" s="524">
        <f>IFERROR('Model výchozí (MV)'!Z88*('MV Index'!AD4/'MV Index'!$E4)*'Model výchozí (MV)'!$AQ88,0)+IFERROR('Model opční 1 (ME)'!Z88*('ME Index'!AD4/'ME Index'!$E4)*'Model opční 1 (ME)'!$AQ88,0)+IFERROR('Model opční 2 (MF)'!Z88*('MF Index'!AD4/'MF Index'!$E4)*'Model opční 2 (MF)'!$AQ88,0)+Doplněk!Z88*Doplněk!$AO88</f>
        <v>0</v>
      </c>
      <c r="AA88" s="524">
        <f>IFERROR('Model výchozí (MV)'!AA88*('MV Index'!AE4/'MV Index'!$E4)*'Model výchozí (MV)'!$AQ88,0)+IFERROR('Model opční 1 (ME)'!AA88*('ME Index'!AE4/'ME Index'!$E4)*'Model opční 1 (ME)'!$AQ88,0)+IFERROR('Model opční 2 (MF)'!AA88*('MF Index'!AE4/'MF Index'!$E4)*'Model opční 2 (MF)'!$AQ88,0)+Doplněk!AA88*Doplněk!$AO88</f>
        <v>0</v>
      </c>
      <c r="AB88" s="524">
        <f>IFERROR('Model výchozí (MV)'!AB88*('MV Index'!AF4/'MV Index'!$E4)*'Model výchozí (MV)'!$AQ88,0)+IFERROR('Model opční 1 (ME)'!AB88*('ME Index'!AF4/'ME Index'!$E4)*'Model opční 1 (ME)'!$AQ88,0)+IFERROR('Model opční 2 (MF)'!AB88*('MF Index'!AF4/'MF Index'!$E4)*'Model opční 2 (MF)'!$AQ88,0)+Doplněk!AB88*Doplněk!$AO88</f>
        <v>0</v>
      </c>
      <c r="AC88" s="524">
        <f>IFERROR('Model výchozí (MV)'!AC88*('MV Index'!AG4/'MV Index'!$E4)*'Model výchozí (MV)'!$AQ88,0)+IFERROR('Model opční 1 (ME)'!AC88*('ME Index'!AG4/'ME Index'!$E4)*'Model opční 1 (ME)'!$AQ88,0)+IFERROR('Model opční 2 (MF)'!AC88*('MF Index'!AG4/'MF Index'!$E4)*'Model opční 2 (MF)'!$AQ88,0)+Doplněk!AC88*Doplněk!$AO88</f>
        <v>0</v>
      </c>
      <c r="AD88" s="524">
        <f>IFERROR('Model výchozí (MV)'!AD88*('MV Index'!AH4/'MV Index'!$E4)*'Model výchozí (MV)'!$AQ88,0)+IFERROR('Model opční 1 (ME)'!AD88*('ME Index'!AH4/'ME Index'!$E4)*'Model opční 1 (ME)'!$AQ88,0)+IFERROR('Model opční 2 (MF)'!AD88*('MF Index'!AH4/'MF Index'!$E4)*'Model opční 2 (MF)'!$AQ88,0)+Doplněk!AD88*Doplněk!$AO88</f>
        <v>0</v>
      </c>
      <c r="AE88" s="524">
        <f>IFERROR('Model výchozí (MV)'!AE88*('MV Index'!AI4/'MV Index'!$E4)*'Model výchozí (MV)'!$AQ88,0)+IFERROR('Model opční 1 (ME)'!AE88*('ME Index'!AI4/'ME Index'!$E4)*'Model opční 1 (ME)'!$AQ88,0)+IFERROR('Model opční 2 (MF)'!AE88*('MF Index'!AI4/'MF Index'!$E4)*'Model opční 2 (MF)'!$AQ88,0)+Doplněk!AE88*Doplněk!$AO88</f>
        <v>0</v>
      </c>
      <c r="AF88" s="524">
        <f>IFERROR('Model výchozí (MV)'!AF88*('MV Index'!AJ4/'MV Index'!$E4)*'Model výchozí (MV)'!$AQ88,0)+IFERROR('Model opční 1 (ME)'!AF88*('ME Index'!AJ4/'ME Index'!$E4)*'Model opční 1 (ME)'!$AQ88,0)+IFERROR('Model opční 2 (MF)'!AF88*('MF Index'!AJ4/'MF Index'!$E4)*'Model opční 2 (MF)'!$AQ88,0)+Doplněk!AF88*Doplněk!$AO88</f>
        <v>0</v>
      </c>
      <c r="AG88" s="524">
        <f>IFERROR('Model výchozí (MV)'!AG88*('MV Index'!AK4/'MV Index'!$E4)*'Model výchozí (MV)'!$AQ88,0)+IFERROR('Model opční 1 (ME)'!AG88*('ME Index'!AK4/'ME Index'!$E4)*'Model opční 1 (ME)'!$AQ88,0)+IFERROR('Model opční 2 (MF)'!AG88*('MF Index'!AK4/'MF Index'!$E4)*'Model opční 2 (MF)'!$AQ88,0)+Doplněk!AG88*Doplněk!$AO88</f>
        <v>0</v>
      </c>
      <c r="AH88" s="524">
        <f>IFERROR('Model výchozí (MV)'!AH88*('MV Index'!AL4/'MV Index'!$E4)*'Model výchozí (MV)'!$AQ88,0)+IFERROR('Model opční 1 (ME)'!AH88*('ME Index'!AL4/'ME Index'!$E4)*'Model opční 1 (ME)'!$AQ88,0)+IFERROR('Model opční 2 (MF)'!AH88*('MF Index'!AL4/'MF Index'!$E4)*'Model opční 2 (MF)'!$AQ88,0)+Doplněk!AH88*Doplněk!$AO88</f>
        <v>0</v>
      </c>
      <c r="AI88" s="524">
        <f>IFERROR('Model výchozí (MV)'!AI88*('MV Index'!AM4/'MV Index'!$E4)*'Model výchozí (MV)'!$AQ88,0)+IFERROR('Model opční 1 (ME)'!AI88*('ME Index'!AM4/'ME Index'!$E4)*'Model opční 1 (ME)'!$AQ88,0)+IFERROR('Model opční 2 (MF)'!AI88*('MF Index'!AM4/'MF Index'!$E4)*'Model opční 2 (MF)'!$AQ88,0)+Doplněk!AI88*Doplněk!$AO88</f>
        <v>0</v>
      </c>
      <c r="AJ88" s="524">
        <f>IFERROR('Model výchozí (MV)'!AJ88*('MV Index'!AN4/'MV Index'!$E4)*'Model výchozí (MV)'!$AQ88,0)+IFERROR('Model opční 1 (ME)'!AJ88*('ME Index'!AN4/'ME Index'!$E4)*'Model opční 1 (ME)'!$AQ88,0)+IFERROR('Model opční 2 (MF)'!AJ88*('MF Index'!AN4/'MF Index'!$E4)*'Model opční 2 (MF)'!$AQ88,0)+Doplněk!AJ88*Doplněk!$AO88</f>
        <v>0</v>
      </c>
      <c r="AK88" s="524">
        <f>IFERROR('Model výchozí (MV)'!AK88*('MV Index'!AO4/'MV Index'!$E4)*'Model výchozí (MV)'!$AQ88,0)+IFERROR('Model opční 1 (ME)'!AK88*('ME Index'!AO4/'ME Index'!$E4)*'Model opční 1 (ME)'!$AQ88,0)+IFERROR('Model opční 2 (MF)'!AK88*('MF Index'!AO4/'MF Index'!$E4)*'Model opční 2 (MF)'!$AQ88,0)+Doplněk!AK88*Doplněk!$AO88</f>
        <v>0</v>
      </c>
      <c r="AL88" s="356">
        <f t="shared" ref="AL88:AL112" si="35">SUM(E88:AK88)</f>
        <v>0</v>
      </c>
      <c r="AM88" s="579">
        <f t="shared" si="34"/>
        <v>0</v>
      </c>
    </row>
    <row r="89" spans="1:39" x14ac:dyDescent="0.3">
      <c r="A89" s="475">
        <f t="shared" si="33"/>
        <v>2</v>
      </c>
      <c r="B89" s="476" t="str">
        <f t="shared" si="33"/>
        <v>Netrakční energie a palivo</v>
      </c>
      <c r="C89" s="456" t="str">
        <f t="shared" si="33"/>
        <v/>
      </c>
      <c r="D89" s="455" t="str">
        <f t="shared" si="33"/>
        <v/>
      </c>
      <c r="E89" s="524">
        <f>IFERROR('Model výchozí (MV)'!E89*('MV Index'!I5/'MV Index'!$E5)*'Model výchozí (MV)'!$AQ89,0)+IFERROR('Model opční 1 (ME)'!E89*('ME Index'!I5/'ME Index'!$E5)*'Model opční 1 (ME)'!$AQ89,0)+IFERROR('Model opční 2 (MF)'!E89*('MF Index'!I5/'MF Index'!$E5)*'Model opční 2 (MF)'!$AQ89,0)+Doplněk!E89*Doplněk!$AO89</f>
        <v>0</v>
      </c>
      <c r="F89" s="524">
        <f>IFERROR('Model výchozí (MV)'!F89*('MV Index'!J5/'MV Index'!$E5)*'Model výchozí (MV)'!$AQ89,0)+IFERROR('Model opční 1 (ME)'!F89*('ME Index'!J5/'ME Index'!$E5)*'Model opční 1 (ME)'!$AQ89,0)+IFERROR('Model opční 2 (MF)'!F89*('MF Index'!J5/'MF Index'!$E5)*'Model opční 2 (MF)'!$AQ89,0)+Doplněk!F89*Doplněk!$AO89</f>
        <v>0</v>
      </c>
      <c r="G89" s="524">
        <f>IFERROR('Model výchozí (MV)'!G89*('MV Index'!K5/'MV Index'!$E5)*'Model výchozí (MV)'!$AQ89,0)+IFERROR('Model opční 1 (ME)'!G89*('ME Index'!K5/'ME Index'!$E5)*'Model opční 1 (ME)'!$AQ89,0)+IFERROR('Model opční 2 (MF)'!G89*('MF Index'!K5/'MF Index'!$E5)*'Model opční 2 (MF)'!$AQ89,0)+Doplněk!G89*Doplněk!$AO89</f>
        <v>0</v>
      </c>
      <c r="H89" s="524">
        <f>IFERROR('Model výchozí (MV)'!H89*('MV Index'!L5/'MV Index'!$E5)*'Model výchozí (MV)'!$AQ89,0)+IFERROR('Model opční 1 (ME)'!H89*('ME Index'!L5/'ME Index'!$E5)*'Model opční 1 (ME)'!$AQ89,0)+IFERROR('Model opční 2 (MF)'!H89*('MF Index'!L5/'MF Index'!$E5)*'Model opční 2 (MF)'!$AQ89,0)+Doplněk!H89*Doplněk!$AO89</f>
        <v>0</v>
      </c>
      <c r="I89" s="524">
        <f>IFERROR('Model výchozí (MV)'!I89*('MV Index'!M5/'MV Index'!$E5)*'Model výchozí (MV)'!$AQ89,0)+IFERROR('Model opční 1 (ME)'!I89*('ME Index'!M5/'ME Index'!$E5)*'Model opční 1 (ME)'!$AQ89,0)+IFERROR('Model opční 2 (MF)'!I89*('MF Index'!M5/'MF Index'!$E5)*'Model opční 2 (MF)'!$AQ89,0)+Doplněk!I89*Doplněk!$AO89</f>
        <v>0</v>
      </c>
      <c r="J89" s="524">
        <f>IFERROR('Model výchozí (MV)'!J89*('MV Index'!N5/'MV Index'!$E5)*'Model výchozí (MV)'!$AQ89,0)+IFERROR('Model opční 1 (ME)'!J89*('ME Index'!N5/'ME Index'!$E5)*'Model opční 1 (ME)'!$AQ89,0)+IFERROR('Model opční 2 (MF)'!J89*('MF Index'!N5/'MF Index'!$E5)*'Model opční 2 (MF)'!$AQ89,0)+Doplněk!J89*Doplněk!$AO89</f>
        <v>0</v>
      </c>
      <c r="K89" s="524">
        <f>IFERROR('Model výchozí (MV)'!K89*('MV Index'!O5/'MV Index'!$E5)*'Model výchozí (MV)'!$AQ89,0)+IFERROR('Model opční 1 (ME)'!K89*('ME Index'!O5/'ME Index'!$E5)*'Model opční 1 (ME)'!$AQ89,0)+IFERROR('Model opční 2 (MF)'!K89*('MF Index'!O5/'MF Index'!$E5)*'Model opční 2 (MF)'!$AQ89,0)+Doplněk!K89*Doplněk!$AO89</f>
        <v>0</v>
      </c>
      <c r="L89" s="524">
        <f>IFERROR('Model výchozí (MV)'!L89*('MV Index'!P5/'MV Index'!$E5)*'Model výchozí (MV)'!$AQ89,0)+IFERROR('Model opční 1 (ME)'!L89*('ME Index'!P5/'ME Index'!$E5)*'Model opční 1 (ME)'!$AQ89,0)+IFERROR('Model opční 2 (MF)'!L89*('MF Index'!P5/'MF Index'!$E5)*'Model opční 2 (MF)'!$AQ89,0)+Doplněk!L89*Doplněk!$AO89</f>
        <v>0</v>
      </c>
      <c r="M89" s="524">
        <f>IFERROR('Model výchozí (MV)'!M89*('MV Index'!Q5/'MV Index'!$E5)*'Model výchozí (MV)'!$AQ89,0)+IFERROR('Model opční 1 (ME)'!M89*('ME Index'!Q5/'ME Index'!$E5)*'Model opční 1 (ME)'!$AQ89,0)+IFERROR('Model opční 2 (MF)'!M89*('MF Index'!Q5/'MF Index'!$E5)*'Model opční 2 (MF)'!$AQ89,0)+Doplněk!M89*Doplněk!$AO89</f>
        <v>0</v>
      </c>
      <c r="N89" s="524">
        <f>IFERROR('Model výchozí (MV)'!N89*('MV Index'!R5/'MV Index'!$E5)*'Model výchozí (MV)'!$AQ89,0)+IFERROR('Model opční 1 (ME)'!N89*('ME Index'!R5/'ME Index'!$E5)*'Model opční 1 (ME)'!$AQ89,0)+IFERROR('Model opční 2 (MF)'!N89*('MF Index'!R5/'MF Index'!$E5)*'Model opční 2 (MF)'!$AQ89,0)+Doplněk!N89*Doplněk!$AO89</f>
        <v>0</v>
      </c>
      <c r="O89" s="524">
        <f>IFERROR('Model výchozí (MV)'!O89*('MV Index'!S5/'MV Index'!$E5)*'Model výchozí (MV)'!$AQ89,0)+IFERROR('Model opční 1 (ME)'!O89*('ME Index'!S5/'ME Index'!$E5)*'Model opční 1 (ME)'!$AQ89,0)+IFERROR('Model opční 2 (MF)'!O89*('MF Index'!S5/'MF Index'!$E5)*'Model opční 2 (MF)'!$AQ89,0)+Doplněk!O89*Doplněk!$AO89</f>
        <v>0</v>
      </c>
      <c r="P89" s="524">
        <f>IFERROR('Model výchozí (MV)'!P89*('MV Index'!T5/'MV Index'!$E5)*'Model výchozí (MV)'!$AQ89,0)+IFERROR('Model opční 1 (ME)'!P89*('ME Index'!T5/'ME Index'!$E5)*'Model opční 1 (ME)'!$AQ89,0)+IFERROR('Model opční 2 (MF)'!P89*('MF Index'!T5/'MF Index'!$E5)*'Model opční 2 (MF)'!$AQ89,0)+Doplněk!P89*Doplněk!$AO89</f>
        <v>0</v>
      </c>
      <c r="Q89" s="524">
        <f>IFERROR('Model výchozí (MV)'!Q89*('MV Index'!U5/'MV Index'!$E5)*'Model výchozí (MV)'!$AQ89,0)+IFERROR('Model opční 1 (ME)'!Q89*('ME Index'!U5/'ME Index'!$E5)*'Model opční 1 (ME)'!$AQ89,0)+IFERROR('Model opční 2 (MF)'!Q89*('MF Index'!U5/'MF Index'!$E5)*'Model opční 2 (MF)'!$AQ89,0)+Doplněk!Q89*Doplněk!$AO89</f>
        <v>0</v>
      </c>
      <c r="R89" s="524">
        <f>IFERROR('Model výchozí (MV)'!R89*('MV Index'!V5/'MV Index'!$E5)*'Model výchozí (MV)'!$AQ89,0)+IFERROR('Model opční 1 (ME)'!R89*('ME Index'!V5/'ME Index'!$E5)*'Model opční 1 (ME)'!$AQ89,0)+IFERROR('Model opční 2 (MF)'!R89*('MF Index'!V5/'MF Index'!$E5)*'Model opční 2 (MF)'!$AQ89,0)+Doplněk!R89*Doplněk!$AO89</f>
        <v>0</v>
      </c>
      <c r="S89" s="524">
        <f>IFERROR('Model výchozí (MV)'!S89*('MV Index'!W5/'MV Index'!$E5)*'Model výchozí (MV)'!$AQ89,0)+IFERROR('Model opční 1 (ME)'!S89*('ME Index'!W5/'ME Index'!$E5)*'Model opční 1 (ME)'!$AQ89,0)+IFERROR('Model opční 2 (MF)'!S89*('MF Index'!W5/'MF Index'!$E5)*'Model opční 2 (MF)'!$AQ89,0)+Doplněk!S89*Doplněk!$AO89</f>
        <v>0</v>
      </c>
      <c r="T89" s="524">
        <f>IFERROR('Model výchozí (MV)'!T89*('MV Index'!X5/'MV Index'!$E5)*'Model výchozí (MV)'!$AQ89,0)+IFERROR('Model opční 1 (ME)'!T89*('ME Index'!X5/'ME Index'!$E5)*'Model opční 1 (ME)'!$AQ89,0)+IFERROR('Model opční 2 (MF)'!T89*('MF Index'!X5/'MF Index'!$E5)*'Model opční 2 (MF)'!$AQ89,0)+Doplněk!T89*Doplněk!$AO89</f>
        <v>0</v>
      </c>
      <c r="U89" s="524">
        <f>IFERROR('Model výchozí (MV)'!U89*('MV Index'!Y5/'MV Index'!$E5)*'Model výchozí (MV)'!$AQ89,0)+IFERROR('Model opční 1 (ME)'!U89*('ME Index'!Y5/'ME Index'!$E5)*'Model opční 1 (ME)'!$AQ89,0)+IFERROR('Model opční 2 (MF)'!U89*('MF Index'!Y5/'MF Index'!$E5)*'Model opční 2 (MF)'!$AQ89,0)+Doplněk!U89*Doplněk!$AO89</f>
        <v>0</v>
      </c>
      <c r="V89" s="524">
        <f>IFERROR('Model výchozí (MV)'!V89*('MV Index'!Z5/'MV Index'!$E5)*'Model výchozí (MV)'!$AQ89,0)+IFERROR('Model opční 1 (ME)'!V89*('ME Index'!Z5/'ME Index'!$E5)*'Model opční 1 (ME)'!$AQ89,0)+IFERROR('Model opční 2 (MF)'!V89*('MF Index'!Z5/'MF Index'!$E5)*'Model opční 2 (MF)'!$AQ89,0)+Doplněk!V89*Doplněk!$AO89</f>
        <v>0</v>
      </c>
      <c r="W89" s="524">
        <f>IFERROR('Model výchozí (MV)'!W89*('MV Index'!AA5/'MV Index'!$E5)*'Model výchozí (MV)'!$AQ89,0)+IFERROR('Model opční 1 (ME)'!W89*('ME Index'!AA5/'ME Index'!$E5)*'Model opční 1 (ME)'!$AQ89,0)+IFERROR('Model opční 2 (MF)'!W89*('MF Index'!AA5/'MF Index'!$E5)*'Model opční 2 (MF)'!$AQ89,0)+Doplněk!W89*Doplněk!$AO89</f>
        <v>0</v>
      </c>
      <c r="X89" s="524">
        <f>IFERROR('Model výchozí (MV)'!X89*('MV Index'!AB5/'MV Index'!$E5)*'Model výchozí (MV)'!$AQ89,0)+IFERROR('Model opční 1 (ME)'!X89*('ME Index'!AB5/'ME Index'!$E5)*'Model opční 1 (ME)'!$AQ89,0)+IFERROR('Model opční 2 (MF)'!X89*('MF Index'!AB5/'MF Index'!$E5)*'Model opční 2 (MF)'!$AQ89,0)+Doplněk!X89*Doplněk!$AO89</f>
        <v>0</v>
      </c>
      <c r="Y89" s="524">
        <f>IFERROR('Model výchozí (MV)'!Y89*('MV Index'!AC5/'MV Index'!$E5)*'Model výchozí (MV)'!$AQ89,0)+IFERROR('Model opční 1 (ME)'!Y89*('ME Index'!AC5/'ME Index'!$E5)*'Model opční 1 (ME)'!$AQ89,0)+IFERROR('Model opční 2 (MF)'!Y89*('MF Index'!AC5/'MF Index'!$E5)*'Model opční 2 (MF)'!$AQ89,0)+Doplněk!Y89*Doplněk!$AO89</f>
        <v>0</v>
      </c>
      <c r="Z89" s="524">
        <f>IFERROR('Model výchozí (MV)'!Z89*('MV Index'!AD5/'MV Index'!$E5)*'Model výchozí (MV)'!$AQ89,0)+IFERROR('Model opční 1 (ME)'!Z89*('ME Index'!AD5/'ME Index'!$E5)*'Model opční 1 (ME)'!$AQ89,0)+IFERROR('Model opční 2 (MF)'!Z89*('MF Index'!AD5/'MF Index'!$E5)*'Model opční 2 (MF)'!$AQ89,0)+Doplněk!Z89*Doplněk!$AO89</f>
        <v>0</v>
      </c>
      <c r="AA89" s="524">
        <f>IFERROR('Model výchozí (MV)'!AA89*('MV Index'!AE5/'MV Index'!$E5)*'Model výchozí (MV)'!$AQ89,0)+IFERROR('Model opční 1 (ME)'!AA89*('ME Index'!AE5/'ME Index'!$E5)*'Model opční 1 (ME)'!$AQ89,0)+IFERROR('Model opční 2 (MF)'!AA89*('MF Index'!AE5/'MF Index'!$E5)*'Model opční 2 (MF)'!$AQ89,0)+Doplněk!AA89*Doplněk!$AO89</f>
        <v>0</v>
      </c>
      <c r="AB89" s="524">
        <f>IFERROR('Model výchozí (MV)'!AB89*('MV Index'!AF5/'MV Index'!$E5)*'Model výchozí (MV)'!$AQ89,0)+IFERROR('Model opční 1 (ME)'!AB89*('ME Index'!AF5/'ME Index'!$E5)*'Model opční 1 (ME)'!$AQ89,0)+IFERROR('Model opční 2 (MF)'!AB89*('MF Index'!AF5/'MF Index'!$E5)*'Model opční 2 (MF)'!$AQ89,0)+Doplněk!AB89*Doplněk!$AO89</f>
        <v>0</v>
      </c>
      <c r="AC89" s="524">
        <f>IFERROR('Model výchozí (MV)'!AC89*('MV Index'!AG5/'MV Index'!$E5)*'Model výchozí (MV)'!$AQ89,0)+IFERROR('Model opční 1 (ME)'!AC89*('ME Index'!AG5/'ME Index'!$E5)*'Model opční 1 (ME)'!$AQ89,0)+IFERROR('Model opční 2 (MF)'!AC89*('MF Index'!AG5/'MF Index'!$E5)*'Model opční 2 (MF)'!$AQ89,0)+Doplněk!AC89*Doplněk!$AO89</f>
        <v>0</v>
      </c>
      <c r="AD89" s="524">
        <f>IFERROR('Model výchozí (MV)'!AD89*('MV Index'!AH5/'MV Index'!$E5)*'Model výchozí (MV)'!$AQ89,0)+IFERROR('Model opční 1 (ME)'!AD89*('ME Index'!AH5/'ME Index'!$E5)*'Model opční 1 (ME)'!$AQ89,0)+IFERROR('Model opční 2 (MF)'!AD89*('MF Index'!AH5/'MF Index'!$E5)*'Model opční 2 (MF)'!$AQ89,0)+Doplněk!AD89*Doplněk!$AO89</f>
        <v>0</v>
      </c>
      <c r="AE89" s="524">
        <f>IFERROR('Model výchozí (MV)'!AE89*('MV Index'!AI5/'MV Index'!$E5)*'Model výchozí (MV)'!$AQ89,0)+IFERROR('Model opční 1 (ME)'!AE89*('ME Index'!AI5/'ME Index'!$E5)*'Model opční 1 (ME)'!$AQ89,0)+IFERROR('Model opční 2 (MF)'!AE89*('MF Index'!AI5/'MF Index'!$E5)*'Model opční 2 (MF)'!$AQ89,0)+Doplněk!AE89*Doplněk!$AO89</f>
        <v>0</v>
      </c>
      <c r="AF89" s="524">
        <f>IFERROR('Model výchozí (MV)'!AF89*('MV Index'!AJ5/'MV Index'!$E5)*'Model výchozí (MV)'!$AQ89,0)+IFERROR('Model opční 1 (ME)'!AF89*('ME Index'!AJ5/'ME Index'!$E5)*'Model opční 1 (ME)'!$AQ89,0)+IFERROR('Model opční 2 (MF)'!AF89*('MF Index'!AJ5/'MF Index'!$E5)*'Model opční 2 (MF)'!$AQ89,0)+Doplněk!AF89*Doplněk!$AO89</f>
        <v>0</v>
      </c>
      <c r="AG89" s="524">
        <f>IFERROR('Model výchozí (MV)'!AG89*('MV Index'!AK5/'MV Index'!$E5)*'Model výchozí (MV)'!$AQ89,0)+IFERROR('Model opční 1 (ME)'!AG89*('ME Index'!AK5/'ME Index'!$E5)*'Model opční 1 (ME)'!$AQ89,0)+IFERROR('Model opční 2 (MF)'!AG89*('MF Index'!AK5/'MF Index'!$E5)*'Model opční 2 (MF)'!$AQ89,0)+Doplněk!AG89*Doplněk!$AO89</f>
        <v>0</v>
      </c>
      <c r="AH89" s="524">
        <f>IFERROR('Model výchozí (MV)'!AH89*('MV Index'!AL5/'MV Index'!$E5)*'Model výchozí (MV)'!$AQ89,0)+IFERROR('Model opční 1 (ME)'!AH89*('ME Index'!AL5/'ME Index'!$E5)*'Model opční 1 (ME)'!$AQ89,0)+IFERROR('Model opční 2 (MF)'!AH89*('MF Index'!AL5/'MF Index'!$E5)*'Model opční 2 (MF)'!$AQ89,0)+Doplněk!AH89*Doplněk!$AO89</f>
        <v>0</v>
      </c>
      <c r="AI89" s="524">
        <f>IFERROR('Model výchozí (MV)'!AI89*('MV Index'!AM5/'MV Index'!$E5)*'Model výchozí (MV)'!$AQ89,0)+IFERROR('Model opční 1 (ME)'!AI89*('ME Index'!AM5/'ME Index'!$E5)*'Model opční 1 (ME)'!$AQ89,0)+IFERROR('Model opční 2 (MF)'!AI89*('MF Index'!AM5/'MF Index'!$E5)*'Model opční 2 (MF)'!$AQ89,0)+Doplněk!AI89*Doplněk!$AO89</f>
        <v>0</v>
      </c>
      <c r="AJ89" s="524">
        <f>IFERROR('Model výchozí (MV)'!AJ89*('MV Index'!AN5/'MV Index'!$E5)*'Model výchozí (MV)'!$AQ89,0)+IFERROR('Model opční 1 (ME)'!AJ89*('ME Index'!AN5/'ME Index'!$E5)*'Model opční 1 (ME)'!$AQ89,0)+IFERROR('Model opční 2 (MF)'!AJ89*('MF Index'!AN5/'MF Index'!$E5)*'Model opční 2 (MF)'!$AQ89,0)+Doplněk!AJ89*Doplněk!$AO89</f>
        <v>0</v>
      </c>
      <c r="AK89" s="524">
        <f>IFERROR('Model výchozí (MV)'!AK89*('MV Index'!AO5/'MV Index'!$E5)*'Model výchozí (MV)'!$AQ89,0)+IFERROR('Model opční 1 (ME)'!AK89*('ME Index'!AO5/'ME Index'!$E5)*'Model opční 1 (ME)'!$AQ89,0)+IFERROR('Model opční 2 (MF)'!AK89*('MF Index'!AO5/'MF Index'!$E5)*'Model opční 2 (MF)'!$AQ89,0)+Doplněk!AK89*Doplněk!$AO89</f>
        <v>0</v>
      </c>
      <c r="AL89" s="356">
        <f t="shared" si="35"/>
        <v>0</v>
      </c>
      <c r="AM89" s="579">
        <f t="shared" si="34"/>
        <v>0</v>
      </c>
    </row>
    <row r="90" spans="1:39" x14ac:dyDescent="0.3">
      <c r="A90" s="475">
        <f t="shared" si="33"/>
        <v>3</v>
      </c>
      <c r="B90" s="476" t="str">
        <f t="shared" si="33"/>
        <v>Přímý materiál</v>
      </c>
      <c r="C90" s="456" t="str">
        <f t="shared" si="33"/>
        <v/>
      </c>
      <c r="D90" s="455" t="str">
        <f t="shared" si="33"/>
        <v/>
      </c>
      <c r="E90" s="524">
        <f>IFERROR('Model výchozí (MV)'!E90*('MV Index'!I6/'MV Index'!$E6)*'Model výchozí (MV)'!$AQ90,0)+IFERROR('Model opční 1 (ME)'!E90*('ME Index'!I6/'ME Index'!$E6)*'Model opční 1 (ME)'!$AQ90,0)+IFERROR('Model opční 2 (MF)'!E90*('MF Index'!I6/'MF Index'!$E6)*'Model opční 2 (MF)'!$AQ90,0)+Doplněk!E90*Doplněk!$AO90</f>
        <v>0</v>
      </c>
      <c r="F90" s="524">
        <f>IFERROR('Model výchozí (MV)'!F90*('MV Index'!J6/'MV Index'!$E6)*'Model výchozí (MV)'!$AQ90,0)+IFERROR('Model opční 1 (ME)'!F90*('ME Index'!J6/'ME Index'!$E6)*'Model opční 1 (ME)'!$AQ90,0)+IFERROR('Model opční 2 (MF)'!F90*('MF Index'!J6/'MF Index'!$E6)*'Model opční 2 (MF)'!$AQ90,0)+Doplněk!F90*Doplněk!$AO90</f>
        <v>0</v>
      </c>
      <c r="G90" s="524">
        <f>IFERROR('Model výchozí (MV)'!G90*('MV Index'!K6/'MV Index'!$E6)*'Model výchozí (MV)'!$AQ90,0)+IFERROR('Model opční 1 (ME)'!G90*('ME Index'!K6/'ME Index'!$E6)*'Model opční 1 (ME)'!$AQ90,0)+IFERROR('Model opční 2 (MF)'!G90*('MF Index'!K6/'MF Index'!$E6)*'Model opční 2 (MF)'!$AQ90,0)+Doplněk!G90*Doplněk!$AO90</f>
        <v>0</v>
      </c>
      <c r="H90" s="524">
        <f>IFERROR('Model výchozí (MV)'!H90*('MV Index'!L6/'MV Index'!$E6)*'Model výchozí (MV)'!$AQ90,0)+IFERROR('Model opční 1 (ME)'!H90*('ME Index'!L6/'ME Index'!$E6)*'Model opční 1 (ME)'!$AQ90,0)+IFERROR('Model opční 2 (MF)'!H90*('MF Index'!L6/'MF Index'!$E6)*'Model opční 2 (MF)'!$AQ90,0)+Doplněk!H90*Doplněk!$AO90</f>
        <v>0</v>
      </c>
      <c r="I90" s="524">
        <f>IFERROR('Model výchozí (MV)'!I90*('MV Index'!M6/'MV Index'!$E6)*'Model výchozí (MV)'!$AQ90,0)+IFERROR('Model opční 1 (ME)'!I90*('ME Index'!M6/'ME Index'!$E6)*'Model opční 1 (ME)'!$AQ90,0)+IFERROR('Model opční 2 (MF)'!I90*('MF Index'!M6/'MF Index'!$E6)*'Model opční 2 (MF)'!$AQ90,0)+Doplněk!I90*Doplněk!$AO90</f>
        <v>0</v>
      </c>
      <c r="J90" s="524">
        <f>IFERROR('Model výchozí (MV)'!J90*('MV Index'!N6/'MV Index'!$E6)*'Model výchozí (MV)'!$AQ90,0)+IFERROR('Model opční 1 (ME)'!J90*('ME Index'!N6/'ME Index'!$E6)*'Model opční 1 (ME)'!$AQ90,0)+IFERROR('Model opční 2 (MF)'!J90*('MF Index'!N6/'MF Index'!$E6)*'Model opční 2 (MF)'!$AQ90,0)+Doplněk!J90*Doplněk!$AO90</f>
        <v>0</v>
      </c>
      <c r="K90" s="524">
        <f>IFERROR('Model výchozí (MV)'!K90*('MV Index'!O6/'MV Index'!$E6)*'Model výchozí (MV)'!$AQ90,0)+IFERROR('Model opční 1 (ME)'!K90*('ME Index'!O6/'ME Index'!$E6)*'Model opční 1 (ME)'!$AQ90,0)+IFERROR('Model opční 2 (MF)'!K90*('MF Index'!O6/'MF Index'!$E6)*'Model opční 2 (MF)'!$AQ90,0)+Doplněk!K90*Doplněk!$AO90</f>
        <v>0</v>
      </c>
      <c r="L90" s="524">
        <f>IFERROR('Model výchozí (MV)'!L90*('MV Index'!P6/'MV Index'!$E6)*'Model výchozí (MV)'!$AQ90,0)+IFERROR('Model opční 1 (ME)'!L90*('ME Index'!P6/'ME Index'!$E6)*'Model opční 1 (ME)'!$AQ90,0)+IFERROR('Model opční 2 (MF)'!L90*('MF Index'!P6/'MF Index'!$E6)*'Model opční 2 (MF)'!$AQ90,0)+Doplněk!L90*Doplněk!$AO90</f>
        <v>0</v>
      </c>
      <c r="M90" s="524">
        <f>IFERROR('Model výchozí (MV)'!M90*('MV Index'!Q6/'MV Index'!$E6)*'Model výchozí (MV)'!$AQ90,0)+IFERROR('Model opční 1 (ME)'!M90*('ME Index'!Q6/'ME Index'!$E6)*'Model opční 1 (ME)'!$AQ90,0)+IFERROR('Model opční 2 (MF)'!M90*('MF Index'!Q6/'MF Index'!$E6)*'Model opční 2 (MF)'!$AQ90,0)+Doplněk!M90*Doplněk!$AO90</f>
        <v>0</v>
      </c>
      <c r="N90" s="524">
        <f>IFERROR('Model výchozí (MV)'!N90*('MV Index'!R6/'MV Index'!$E6)*'Model výchozí (MV)'!$AQ90,0)+IFERROR('Model opční 1 (ME)'!N90*('ME Index'!R6/'ME Index'!$E6)*'Model opční 1 (ME)'!$AQ90,0)+IFERROR('Model opční 2 (MF)'!N90*('MF Index'!R6/'MF Index'!$E6)*'Model opční 2 (MF)'!$AQ90,0)+Doplněk!N90*Doplněk!$AO90</f>
        <v>0</v>
      </c>
      <c r="O90" s="524">
        <f>IFERROR('Model výchozí (MV)'!O90*('MV Index'!S6/'MV Index'!$E6)*'Model výchozí (MV)'!$AQ90,0)+IFERROR('Model opční 1 (ME)'!O90*('ME Index'!S6/'ME Index'!$E6)*'Model opční 1 (ME)'!$AQ90,0)+IFERROR('Model opční 2 (MF)'!O90*('MF Index'!S6/'MF Index'!$E6)*'Model opční 2 (MF)'!$AQ90,0)+Doplněk!O90*Doplněk!$AO90</f>
        <v>0</v>
      </c>
      <c r="P90" s="524">
        <f>IFERROR('Model výchozí (MV)'!P90*('MV Index'!T6/'MV Index'!$E6)*'Model výchozí (MV)'!$AQ90,0)+IFERROR('Model opční 1 (ME)'!P90*('ME Index'!T6/'ME Index'!$E6)*'Model opční 1 (ME)'!$AQ90,0)+IFERROR('Model opční 2 (MF)'!P90*('MF Index'!T6/'MF Index'!$E6)*'Model opční 2 (MF)'!$AQ90,0)+Doplněk!P90*Doplněk!$AO90</f>
        <v>0</v>
      </c>
      <c r="Q90" s="524">
        <f>IFERROR('Model výchozí (MV)'!Q90*('MV Index'!U6/'MV Index'!$E6)*'Model výchozí (MV)'!$AQ90,0)+IFERROR('Model opční 1 (ME)'!Q90*('ME Index'!U6/'ME Index'!$E6)*'Model opční 1 (ME)'!$AQ90,0)+IFERROR('Model opční 2 (MF)'!Q90*('MF Index'!U6/'MF Index'!$E6)*'Model opční 2 (MF)'!$AQ90,0)+Doplněk!Q90*Doplněk!$AO90</f>
        <v>0</v>
      </c>
      <c r="R90" s="524">
        <f>IFERROR('Model výchozí (MV)'!R90*('MV Index'!V6/'MV Index'!$E6)*'Model výchozí (MV)'!$AQ90,0)+IFERROR('Model opční 1 (ME)'!R90*('ME Index'!V6/'ME Index'!$E6)*'Model opční 1 (ME)'!$AQ90,0)+IFERROR('Model opční 2 (MF)'!R90*('MF Index'!V6/'MF Index'!$E6)*'Model opční 2 (MF)'!$AQ90,0)+Doplněk!R90*Doplněk!$AO90</f>
        <v>0</v>
      </c>
      <c r="S90" s="524">
        <f>IFERROR('Model výchozí (MV)'!S90*('MV Index'!W6/'MV Index'!$E6)*'Model výchozí (MV)'!$AQ90,0)+IFERROR('Model opční 1 (ME)'!S90*('ME Index'!W6/'ME Index'!$E6)*'Model opční 1 (ME)'!$AQ90,0)+IFERROR('Model opční 2 (MF)'!S90*('MF Index'!W6/'MF Index'!$E6)*'Model opční 2 (MF)'!$AQ90,0)+Doplněk!S90*Doplněk!$AO90</f>
        <v>0</v>
      </c>
      <c r="T90" s="524">
        <f>IFERROR('Model výchozí (MV)'!T90*('MV Index'!X6/'MV Index'!$E6)*'Model výchozí (MV)'!$AQ90,0)+IFERROR('Model opční 1 (ME)'!T90*('ME Index'!X6/'ME Index'!$E6)*'Model opční 1 (ME)'!$AQ90,0)+IFERROR('Model opční 2 (MF)'!T90*('MF Index'!X6/'MF Index'!$E6)*'Model opční 2 (MF)'!$AQ90,0)+Doplněk!T90*Doplněk!$AO90</f>
        <v>0</v>
      </c>
      <c r="U90" s="524">
        <f>IFERROR('Model výchozí (MV)'!U90*('MV Index'!Y6/'MV Index'!$E6)*'Model výchozí (MV)'!$AQ90,0)+IFERROR('Model opční 1 (ME)'!U90*('ME Index'!Y6/'ME Index'!$E6)*'Model opční 1 (ME)'!$AQ90,0)+IFERROR('Model opční 2 (MF)'!U90*('MF Index'!Y6/'MF Index'!$E6)*'Model opční 2 (MF)'!$AQ90,0)+Doplněk!U90*Doplněk!$AO90</f>
        <v>0</v>
      </c>
      <c r="V90" s="524">
        <f>IFERROR('Model výchozí (MV)'!V90*('MV Index'!Z6/'MV Index'!$E6)*'Model výchozí (MV)'!$AQ90,0)+IFERROR('Model opční 1 (ME)'!V90*('ME Index'!Z6/'ME Index'!$E6)*'Model opční 1 (ME)'!$AQ90,0)+IFERROR('Model opční 2 (MF)'!V90*('MF Index'!Z6/'MF Index'!$E6)*'Model opční 2 (MF)'!$AQ90,0)+Doplněk!V90*Doplněk!$AO90</f>
        <v>0</v>
      </c>
      <c r="W90" s="524">
        <f>IFERROR('Model výchozí (MV)'!W90*('MV Index'!AA6/'MV Index'!$E6)*'Model výchozí (MV)'!$AQ90,0)+IFERROR('Model opční 1 (ME)'!W90*('ME Index'!AA6/'ME Index'!$E6)*'Model opční 1 (ME)'!$AQ90,0)+IFERROR('Model opční 2 (MF)'!W90*('MF Index'!AA6/'MF Index'!$E6)*'Model opční 2 (MF)'!$AQ90,0)+Doplněk!W90*Doplněk!$AO90</f>
        <v>0</v>
      </c>
      <c r="X90" s="524">
        <f>IFERROR('Model výchozí (MV)'!X90*('MV Index'!AB6/'MV Index'!$E6)*'Model výchozí (MV)'!$AQ90,0)+IFERROR('Model opční 1 (ME)'!X90*('ME Index'!AB6/'ME Index'!$E6)*'Model opční 1 (ME)'!$AQ90,0)+IFERROR('Model opční 2 (MF)'!X90*('MF Index'!AB6/'MF Index'!$E6)*'Model opční 2 (MF)'!$AQ90,0)+Doplněk!X90*Doplněk!$AO90</f>
        <v>0</v>
      </c>
      <c r="Y90" s="524">
        <f>IFERROR('Model výchozí (MV)'!Y90*('MV Index'!AC6/'MV Index'!$E6)*'Model výchozí (MV)'!$AQ90,0)+IFERROR('Model opční 1 (ME)'!Y90*('ME Index'!AC6/'ME Index'!$E6)*'Model opční 1 (ME)'!$AQ90,0)+IFERROR('Model opční 2 (MF)'!Y90*('MF Index'!AC6/'MF Index'!$E6)*'Model opční 2 (MF)'!$AQ90,0)+Doplněk!Y90*Doplněk!$AO90</f>
        <v>0</v>
      </c>
      <c r="Z90" s="524">
        <f>IFERROR('Model výchozí (MV)'!Z90*('MV Index'!AD6/'MV Index'!$E6)*'Model výchozí (MV)'!$AQ90,0)+IFERROR('Model opční 1 (ME)'!Z90*('ME Index'!AD6/'ME Index'!$E6)*'Model opční 1 (ME)'!$AQ90,0)+IFERROR('Model opční 2 (MF)'!Z90*('MF Index'!AD6/'MF Index'!$E6)*'Model opční 2 (MF)'!$AQ90,0)+Doplněk!Z90*Doplněk!$AO90</f>
        <v>0</v>
      </c>
      <c r="AA90" s="524">
        <f>IFERROR('Model výchozí (MV)'!AA90*('MV Index'!AE6/'MV Index'!$E6)*'Model výchozí (MV)'!$AQ90,0)+IFERROR('Model opční 1 (ME)'!AA90*('ME Index'!AE6/'ME Index'!$E6)*'Model opční 1 (ME)'!$AQ90,0)+IFERROR('Model opční 2 (MF)'!AA90*('MF Index'!AE6/'MF Index'!$E6)*'Model opční 2 (MF)'!$AQ90,0)+Doplněk!AA90*Doplněk!$AO90</f>
        <v>0</v>
      </c>
      <c r="AB90" s="524">
        <f>IFERROR('Model výchozí (MV)'!AB90*('MV Index'!AF6/'MV Index'!$E6)*'Model výchozí (MV)'!$AQ90,0)+IFERROR('Model opční 1 (ME)'!AB90*('ME Index'!AF6/'ME Index'!$E6)*'Model opční 1 (ME)'!$AQ90,0)+IFERROR('Model opční 2 (MF)'!AB90*('MF Index'!AF6/'MF Index'!$E6)*'Model opční 2 (MF)'!$AQ90,0)+Doplněk!AB90*Doplněk!$AO90</f>
        <v>0</v>
      </c>
      <c r="AC90" s="524">
        <f>IFERROR('Model výchozí (MV)'!AC90*('MV Index'!AG6/'MV Index'!$E6)*'Model výchozí (MV)'!$AQ90,0)+IFERROR('Model opční 1 (ME)'!AC90*('ME Index'!AG6/'ME Index'!$E6)*'Model opční 1 (ME)'!$AQ90,0)+IFERROR('Model opční 2 (MF)'!AC90*('MF Index'!AG6/'MF Index'!$E6)*'Model opční 2 (MF)'!$AQ90,0)+Doplněk!AC90*Doplněk!$AO90</f>
        <v>0</v>
      </c>
      <c r="AD90" s="524">
        <f>IFERROR('Model výchozí (MV)'!AD90*('MV Index'!AH6/'MV Index'!$E6)*'Model výchozí (MV)'!$AQ90,0)+IFERROR('Model opční 1 (ME)'!AD90*('ME Index'!AH6/'ME Index'!$E6)*'Model opční 1 (ME)'!$AQ90,0)+IFERROR('Model opční 2 (MF)'!AD90*('MF Index'!AH6/'MF Index'!$E6)*'Model opční 2 (MF)'!$AQ90,0)+Doplněk!AD90*Doplněk!$AO90</f>
        <v>0</v>
      </c>
      <c r="AE90" s="524">
        <f>IFERROR('Model výchozí (MV)'!AE90*('MV Index'!AI6/'MV Index'!$E6)*'Model výchozí (MV)'!$AQ90,0)+IFERROR('Model opční 1 (ME)'!AE90*('ME Index'!AI6/'ME Index'!$E6)*'Model opční 1 (ME)'!$AQ90,0)+IFERROR('Model opční 2 (MF)'!AE90*('MF Index'!AI6/'MF Index'!$E6)*'Model opční 2 (MF)'!$AQ90,0)+Doplněk!AE90*Doplněk!$AO90</f>
        <v>0</v>
      </c>
      <c r="AF90" s="524">
        <f>IFERROR('Model výchozí (MV)'!AF90*('MV Index'!AJ6/'MV Index'!$E6)*'Model výchozí (MV)'!$AQ90,0)+IFERROR('Model opční 1 (ME)'!AF90*('ME Index'!AJ6/'ME Index'!$E6)*'Model opční 1 (ME)'!$AQ90,0)+IFERROR('Model opční 2 (MF)'!AF90*('MF Index'!AJ6/'MF Index'!$E6)*'Model opční 2 (MF)'!$AQ90,0)+Doplněk!AF90*Doplněk!$AO90</f>
        <v>0</v>
      </c>
      <c r="AG90" s="524">
        <f>IFERROR('Model výchozí (MV)'!AG90*('MV Index'!AK6/'MV Index'!$E6)*'Model výchozí (MV)'!$AQ90,0)+IFERROR('Model opční 1 (ME)'!AG90*('ME Index'!AK6/'ME Index'!$E6)*'Model opční 1 (ME)'!$AQ90,0)+IFERROR('Model opční 2 (MF)'!AG90*('MF Index'!AK6/'MF Index'!$E6)*'Model opční 2 (MF)'!$AQ90,0)+Doplněk!AG90*Doplněk!$AO90</f>
        <v>0</v>
      </c>
      <c r="AH90" s="524">
        <f>IFERROR('Model výchozí (MV)'!AH90*('MV Index'!AL6/'MV Index'!$E6)*'Model výchozí (MV)'!$AQ90,0)+IFERROR('Model opční 1 (ME)'!AH90*('ME Index'!AL6/'ME Index'!$E6)*'Model opční 1 (ME)'!$AQ90,0)+IFERROR('Model opční 2 (MF)'!AH90*('MF Index'!AL6/'MF Index'!$E6)*'Model opční 2 (MF)'!$AQ90,0)+Doplněk!AH90*Doplněk!$AO90</f>
        <v>0</v>
      </c>
      <c r="AI90" s="524">
        <f>IFERROR('Model výchozí (MV)'!AI90*('MV Index'!AM6/'MV Index'!$E6)*'Model výchozí (MV)'!$AQ90,0)+IFERROR('Model opční 1 (ME)'!AI90*('ME Index'!AM6/'ME Index'!$E6)*'Model opční 1 (ME)'!$AQ90,0)+IFERROR('Model opční 2 (MF)'!AI90*('MF Index'!AM6/'MF Index'!$E6)*'Model opční 2 (MF)'!$AQ90,0)+Doplněk!AI90*Doplněk!$AO90</f>
        <v>0</v>
      </c>
      <c r="AJ90" s="524">
        <f>IFERROR('Model výchozí (MV)'!AJ90*('MV Index'!AN6/'MV Index'!$E6)*'Model výchozí (MV)'!$AQ90,0)+IFERROR('Model opční 1 (ME)'!AJ90*('ME Index'!AN6/'ME Index'!$E6)*'Model opční 1 (ME)'!$AQ90,0)+IFERROR('Model opční 2 (MF)'!AJ90*('MF Index'!AN6/'MF Index'!$E6)*'Model opční 2 (MF)'!$AQ90,0)+Doplněk!AJ90*Doplněk!$AO90</f>
        <v>0</v>
      </c>
      <c r="AK90" s="524">
        <f>IFERROR('Model výchozí (MV)'!AK90*('MV Index'!AO6/'MV Index'!$E6)*'Model výchozí (MV)'!$AQ90,0)+IFERROR('Model opční 1 (ME)'!AK90*('ME Index'!AO6/'ME Index'!$E6)*'Model opční 1 (ME)'!$AQ90,0)+IFERROR('Model opční 2 (MF)'!AK90*('MF Index'!AO6/'MF Index'!$E6)*'Model opční 2 (MF)'!$AQ90,0)+Doplněk!AK90*Doplněk!$AO90</f>
        <v>0</v>
      </c>
      <c r="AL90" s="356">
        <f t="shared" si="35"/>
        <v>0</v>
      </c>
      <c r="AM90" s="579">
        <f t="shared" si="34"/>
        <v>0</v>
      </c>
    </row>
    <row r="91" spans="1:39" x14ac:dyDescent="0.3">
      <c r="A91" s="475">
        <f t="shared" si="33"/>
        <v>4</v>
      </c>
      <c r="B91" s="476" t="str">
        <f t="shared" si="33"/>
        <v>Opravy a údržba vozidel</v>
      </c>
      <c r="C91" s="456" t="str">
        <f t="shared" si="33"/>
        <v/>
      </c>
      <c r="D91" s="455" t="str">
        <f t="shared" si="33"/>
        <v/>
      </c>
      <c r="E91" s="524">
        <f>IFERROR('Model výchozí (MV)'!E91*('MV Index'!I7/'MV Index'!$E7)*'Model výchozí (MV)'!$AQ91,0)+IFERROR('Model opční 1 (ME)'!E91*('ME Index'!I7/'ME Index'!$E7)*'Model opční 1 (ME)'!$AQ91,0)+IFERROR('Model opční 2 (MF)'!E91*('MF Index'!I7/'MF Index'!$E7)*'Model opční 2 (MF)'!$AQ91,0)+Doplněk!E91*Doplněk!$AO91</f>
        <v>0</v>
      </c>
      <c r="F91" s="524">
        <f>IFERROR('Model výchozí (MV)'!F91*('MV Index'!J7/'MV Index'!$E7)*'Model výchozí (MV)'!$AQ91,0)+IFERROR('Model opční 1 (ME)'!F91*('ME Index'!J7/'ME Index'!$E7)*'Model opční 1 (ME)'!$AQ91,0)+IFERROR('Model opční 2 (MF)'!F91*('MF Index'!J7/'MF Index'!$E7)*'Model opční 2 (MF)'!$AQ91,0)+Doplněk!F91*Doplněk!$AO91</f>
        <v>0</v>
      </c>
      <c r="G91" s="524">
        <f>IFERROR('Model výchozí (MV)'!G91*('MV Index'!K7/'MV Index'!$E7)*'Model výchozí (MV)'!$AQ91,0)+IFERROR('Model opční 1 (ME)'!G91*('ME Index'!K7/'ME Index'!$E7)*'Model opční 1 (ME)'!$AQ91,0)+IFERROR('Model opční 2 (MF)'!G91*('MF Index'!K7/'MF Index'!$E7)*'Model opční 2 (MF)'!$AQ91,0)+Doplněk!G91*Doplněk!$AO91</f>
        <v>0</v>
      </c>
      <c r="H91" s="524">
        <f>IFERROR('Model výchozí (MV)'!H91*('MV Index'!L7/'MV Index'!$E7)*'Model výchozí (MV)'!$AQ91,0)+IFERROR('Model opční 1 (ME)'!H91*('ME Index'!L7/'ME Index'!$E7)*'Model opční 1 (ME)'!$AQ91,0)+IFERROR('Model opční 2 (MF)'!H91*('MF Index'!L7/'MF Index'!$E7)*'Model opční 2 (MF)'!$AQ91,0)+Doplněk!H91*Doplněk!$AO91</f>
        <v>0</v>
      </c>
      <c r="I91" s="524">
        <f>IFERROR('Model výchozí (MV)'!I91*('MV Index'!M7/'MV Index'!$E7)*'Model výchozí (MV)'!$AQ91,0)+IFERROR('Model opční 1 (ME)'!I91*('ME Index'!M7/'ME Index'!$E7)*'Model opční 1 (ME)'!$AQ91,0)+IFERROR('Model opční 2 (MF)'!I91*('MF Index'!M7/'MF Index'!$E7)*'Model opční 2 (MF)'!$AQ91,0)+Doplněk!I91*Doplněk!$AO91</f>
        <v>0</v>
      </c>
      <c r="J91" s="524">
        <f>IFERROR('Model výchozí (MV)'!J91*('MV Index'!N7/'MV Index'!$E7)*'Model výchozí (MV)'!$AQ91,0)+IFERROR('Model opční 1 (ME)'!J91*('ME Index'!N7/'ME Index'!$E7)*'Model opční 1 (ME)'!$AQ91,0)+IFERROR('Model opční 2 (MF)'!J91*('MF Index'!N7/'MF Index'!$E7)*'Model opční 2 (MF)'!$AQ91,0)+Doplněk!J91*Doplněk!$AO91</f>
        <v>0</v>
      </c>
      <c r="K91" s="524">
        <f>IFERROR('Model výchozí (MV)'!K91*('MV Index'!O7/'MV Index'!$E7)*'Model výchozí (MV)'!$AQ91,0)+IFERROR('Model opční 1 (ME)'!K91*('ME Index'!O7/'ME Index'!$E7)*'Model opční 1 (ME)'!$AQ91,0)+IFERROR('Model opční 2 (MF)'!K91*('MF Index'!O7/'MF Index'!$E7)*'Model opční 2 (MF)'!$AQ91,0)+Doplněk!K91*Doplněk!$AO91</f>
        <v>0</v>
      </c>
      <c r="L91" s="524">
        <f>IFERROR('Model výchozí (MV)'!L91*('MV Index'!P7/'MV Index'!$E7)*'Model výchozí (MV)'!$AQ91,0)+IFERROR('Model opční 1 (ME)'!L91*('ME Index'!P7/'ME Index'!$E7)*'Model opční 1 (ME)'!$AQ91,0)+IFERROR('Model opční 2 (MF)'!L91*('MF Index'!P7/'MF Index'!$E7)*'Model opční 2 (MF)'!$AQ91,0)+Doplněk!L91*Doplněk!$AO91</f>
        <v>0</v>
      </c>
      <c r="M91" s="524">
        <f>IFERROR('Model výchozí (MV)'!M91*('MV Index'!Q7/'MV Index'!$E7)*'Model výchozí (MV)'!$AQ91,0)+IFERROR('Model opční 1 (ME)'!M91*('ME Index'!Q7/'ME Index'!$E7)*'Model opční 1 (ME)'!$AQ91,0)+IFERROR('Model opční 2 (MF)'!M91*('MF Index'!Q7/'MF Index'!$E7)*'Model opční 2 (MF)'!$AQ91,0)+Doplněk!M91*Doplněk!$AO91</f>
        <v>0</v>
      </c>
      <c r="N91" s="524">
        <f>IFERROR('Model výchozí (MV)'!N91*('MV Index'!R7/'MV Index'!$E7)*'Model výchozí (MV)'!$AQ91,0)+IFERROR('Model opční 1 (ME)'!N91*('ME Index'!R7/'ME Index'!$E7)*'Model opční 1 (ME)'!$AQ91,0)+IFERROR('Model opční 2 (MF)'!N91*('MF Index'!R7/'MF Index'!$E7)*'Model opční 2 (MF)'!$AQ91,0)+Doplněk!N91*Doplněk!$AO91</f>
        <v>0</v>
      </c>
      <c r="O91" s="524">
        <f>IFERROR('Model výchozí (MV)'!O91*('MV Index'!S7/'MV Index'!$E7)*'Model výchozí (MV)'!$AQ91,0)+IFERROR('Model opční 1 (ME)'!O91*('ME Index'!S7/'ME Index'!$E7)*'Model opční 1 (ME)'!$AQ91,0)+IFERROR('Model opční 2 (MF)'!O91*('MF Index'!S7/'MF Index'!$E7)*'Model opční 2 (MF)'!$AQ91,0)+Doplněk!O91*Doplněk!$AO91</f>
        <v>0</v>
      </c>
      <c r="P91" s="524">
        <f>IFERROR('Model výchozí (MV)'!P91*('MV Index'!T7/'MV Index'!$E7)*'Model výchozí (MV)'!$AQ91,0)+IFERROR('Model opční 1 (ME)'!P91*('ME Index'!T7/'ME Index'!$E7)*'Model opční 1 (ME)'!$AQ91,0)+IFERROR('Model opční 2 (MF)'!P91*('MF Index'!T7/'MF Index'!$E7)*'Model opční 2 (MF)'!$AQ91,0)+Doplněk!P91*Doplněk!$AO91</f>
        <v>0</v>
      </c>
      <c r="Q91" s="524">
        <f>IFERROR('Model výchozí (MV)'!Q91*('MV Index'!U7/'MV Index'!$E7)*'Model výchozí (MV)'!$AQ91,0)+IFERROR('Model opční 1 (ME)'!Q91*('ME Index'!U7/'ME Index'!$E7)*'Model opční 1 (ME)'!$AQ91,0)+IFERROR('Model opční 2 (MF)'!Q91*('MF Index'!U7/'MF Index'!$E7)*'Model opční 2 (MF)'!$AQ91,0)+Doplněk!Q91*Doplněk!$AO91</f>
        <v>0</v>
      </c>
      <c r="R91" s="524">
        <f>IFERROR('Model výchozí (MV)'!R91*('MV Index'!V7/'MV Index'!$E7)*'Model výchozí (MV)'!$AQ91,0)+IFERROR('Model opční 1 (ME)'!R91*('ME Index'!V7/'ME Index'!$E7)*'Model opční 1 (ME)'!$AQ91,0)+IFERROR('Model opční 2 (MF)'!R91*('MF Index'!V7/'MF Index'!$E7)*'Model opční 2 (MF)'!$AQ91,0)+Doplněk!R91*Doplněk!$AO91</f>
        <v>0</v>
      </c>
      <c r="S91" s="524">
        <f>IFERROR('Model výchozí (MV)'!S91*('MV Index'!W7/'MV Index'!$E7)*'Model výchozí (MV)'!$AQ91,0)+IFERROR('Model opční 1 (ME)'!S91*('ME Index'!W7/'ME Index'!$E7)*'Model opční 1 (ME)'!$AQ91,0)+IFERROR('Model opční 2 (MF)'!S91*('MF Index'!W7/'MF Index'!$E7)*'Model opční 2 (MF)'!$AQ91,0)+Doplněk!S91*Doplněk!$AO91</f>
        <v>0</v>
      </c>
      <c r="T91" s="524">
        <f>IFERROR('Model výchozí (MV)'!T91*('MV Index'!X7/'MV Index'!$E7)*'Model výchozí (MV)'!$AQ91,0)+IFERROR('Model opční 1 (ME)'!T91*('ME Index'!X7/'ME Index'!$E7)*'Model opční 1 (ME)'!$AQ91,0)+IFERROR('Model opční 2 (MF)'!T91*('MF Index'!X7/'MF Index'!$E7)*'Model opční 2 (MF)'!$AQ91,0)+Doplněk!T91*Doplněk!$AO91</f>
        <v>0</v>
      </c>
      <c r="U91" s="524">
        <f>IFERROR('Model výchozí (MV)'!U91*('MV Index'!Y7/'MV Index'!$E7)*'Model výchozí (MV)'!$AQ91,0)+IFERROR('Model opční 1 (ME)'!U91*('ME Index'!Y7/'ME Index'!$E7)*'Model opční 1 (ME)'!$AQ91,0)+IFERROR('Model opční 2 (MF)'!U91*('MF Index'!Y7/'MF Index'!$E7)*'Model opční 2 (MF)'!$AQ91,0)+Doplněk!U91*Doplněk!$AO91</f>
        <v>0</v>
      </c>
      <c r="V91" s="524">
        <f>IFERROR('Model výchozí (MV)'!V91*('MV Index'!Z7/'MV Index'!$E7)*'Model výchozí (MV)'!$AQ91,0)+IFERROR('Model opční 1 (ME)'!V91*('ME Index'!Z7/'ME Index'!$E7)*'Model opční 1 (ME)'!$AQ91,0)+IFERROR('Model opční 2 (MF)'!V91*('MF Index'!Z7/'MF Index'!$E7)*'Model opční 2 (MF)'!$AQ91,0)+Doplněk!V91*Doplněk!$AO91</f>
        <v>0</v>
      </c>
      <c r="W91" s="524">
        <f>IFERROR('Model výchozí (MV)'!W91*('MV Index'!AA7/'MV Index'!$E7)*'Model výchozí (MV)'!$AQ91,0)+IFERROR('Model opční 1 (ME)'!W91*('ME Index'!AA7/'ME Index'!$E7)*'Model opční 1 (ME)'!$AQ91,0)+IFERROR('Model opční 2 (MF)'!W91*('MF Index'!AA7/'MF Index'!$E7)*'Model opční 2 (MF)'!$AQ91,0)+Doplněk!W91*Doplněk!$AO91</f>
        <v>0</v>
      </c>
      <c r="X91" s="524">
        <f>IFERROR('Model výchozí (MV)'!X91*('MV Index'!AB7/'MV Index'!$E7)*'Model výchozí (MV)'!$AQ91,0)+IFERROR('Model opční 1 (ME)'!X91*('ME Index'!AB7/'ME Index'!$E7)*'Model opční 1 (ME)'!$AQ91,0)+IFERROR('Model opční 2 (MF)'!X91*('MF Index'!AB7/'MF Index'!$E7)*'Model opční 2 (MF)'!$AQ91,0)+Doplněk!X91*Doplněk!$AO91</f>
        <v>0</v>
      </c>
      <c r="Y91" s="524">
        <f>IFERROR('Model výchozí (MV)'!Y91*('MV Index'!AC7/'MV Index'!$E7)*'Model výchozí (MV)'!$AQ91,0)+IFERROR('Model opční 1 (ME)'!Y91*('ME Index'!AC7/'ME Index'!$E7)*'Model opční 1 (ME)'!$AQ91,0)+IFERROR('Model opční 2 (MF)'!Y91*('MF Index'!AC7/'MF Index'!$E7)*'Model opční 2 (MF)'!$AQ91,0)+Doplněk!Y91*Doplněk!$AO91</f>
        <v>0</v>
      </c>
      <c r="Z91" s="524">
        <f>IFERROR('Model výchozí (MV)'!Z91*('MV Index'!AD7/'MV Index'!$E7)*'Model výchozí (MV)'!$AQ91,0)+IFERROR('Model opční 1 (ME)'!Z91*('ME Index'!AD7/'ME Index'!$E7)*'Model opční 1 (ME)'!$AQ91,0)+IFERROR('Model opční 2 (MF)'!Z91*('MF Index'!AD7/'MF Index'!$E7)*'Model opční 2 (MF)'!$AQ91,0)+Doplněk!Z91*Doplněk!$AO91</f>
        <v>0</v>
      </c>
      <c r="AA91" s="524">
        <f>IFERROR('Model výchozí (MV)'!AA91*('MV Index'!AE7/'MV Index'!$E7)*'Model výchozí (MV)'!$AQ91,0)+IFERROR('Model opční 1 (ME)'!AA91*('ME Index'!AE7/'ME Index'!$E7)*'Model opční 1 (ME)'!$AQ91,0)+IFERROR('Model opční 2 (MF)'!AA91*('MF Index'!AE7/'MF Index'!$E7)*'Model opční 2 (MF)'!$AQ91,0)+Doplněk!AA91*Doplněk!$AO91</f>
        <v>0</v>
      </c>
      <c r="AB91" s="524">
        <f>IFERROR('Model výchozí (MV)'!AB91*('MV Index'!AF7/'MV Index'!$E7)*'Model výchozí (MV)'!$AQ91,0)+IFERROR('Model opční 1 (ME)'!AB91*('ME Index'!AF7/'ME Index'!$E7)*'Model opční 1 (ME)'!$AQ91,0)+IFERROR('Model opční 2 (MF)'!AB91*('MF Index'!AF7/'MF Index'!$E7)*'Model opční 2 (MF)'!$AQ91,0)+Doplněk!AB91*Doplněk!$AO91</f>
        <v>0</v>
      </c>
      <c r="AC91" s="524">
        <f>IFERROR('Model výchozí (MV)'!AC91*('MV Index'!AG7/'MV Index'!$E7)*'Model výchozí (MV)'!$AQ91,0)+IFERROR('Model opční 1 (ME)'!AC91*('ME Index'!AG7/'ME Index'!$E7)*'Model opční 1 (ME)'!$AQ91,0)+IFERROR('Model opční 2 (MF)'!AC91*('MF Index'!AG7/'MF Index'!$E7)*'Model opční 2 (MF)'!$AQ91,0)+Doplněk!AC91*Doplněk!$AO91</f>
        <v>0</v>
      </c>
      <c r="AD91" s="524">
        <f>IFERROR('Model výchozí (MV)'!AD91*('MV Index'!AH7/'MV Index'!$E7)*'Model výchozí (MV)'!$AQ91,0)+IFERROR('Model opční 1 (ME)'!AD91*('ME Index'!AH7/'ME Index'!$E7)*'Model opční 1 (ME)'!$AQ91,0)+IFERROR('Model opční 2 (MF)'!AD91*('MF Index'!AH7/'MF Index'!$E7)*'Model opční 2 (MF)'!$AQ91,0)+Doplněk!AD91*Doplněk!$AO91</f>
        <v>0</v>
      </c>
      <c r="AE91" s="524">
        <f>IFERROR('Model výchozí (MV)'!AE91*('MV Index'!AI7/'MV Index'!$E7)*'Model výchozí (MV)'!$AQ91,0)+IFERROR('Model opční 1 (ME)'!AE91*('ME Index'!AI7/'ME Index'!$E7)*'Model opční 1 (ME)'!$AQ91,0)+IFERROR('Model opční 2 (MF)'!AE91*('MF Index'!AI7/'MF Index'!$E7)*'Model opční 2 (MF)'!$AQ91,0)+Doplněk!AE91*Doplněk!$AO91</f>
        <v>0</v>
      </c>
      <c r="AF91" s="524">
        <f>IFERROR('Model výchozí (MV)'!AF91*('MV Index'!AJ7/'MV Index'!$E7)*'Model výchozí (MV)'!$AQ91,0)+IFERROR('Model opční 1 (ME)'!AF91*('ME Index'!AJ7/'ME Index'!$E7)*'Model opční 1 (ME)'!$AQ91,0)+IFERROR('Model opční 2 (MF)'!AF91*('MF Index'!AJ7/'MF Index'!$E7)*'Model opční 2 (MF)'!$AQ91,0)+Doplněk!AF91*Doplněk!$AO91</f>
        <v>0</v>
      </c>
      <c r="AG91" s="524">
        <f>IFERROR('Model výchozí (MV)'!AG91*('MV Index'!AK7/'MV Index'!$E7)*'Model výchozí (MV)'!$AQ91,0)+IFERROR('Model opční 1 (ME)'!AG91*('ME Index'!AK7/'ME Index'!$E7)*'Model opční 1 (ME)'!$AQ91,0)+IFERROR('Model opční 2 (MF)'!AG91*('MF Index'!AK7/'MF Index'!$E7)*'Model opční 2 (MF)'!$AQ91,0)+Doplněk!AG91*Doplněk!$AO91</f>
        <v>0</v>
      </c>
      <c r="AH91" s="524">
        <f>IFERROR('Model výchozí (MV)'!AH91*('MV Index'!AL7/'MV Index'!$E7)*'Model výchozí (MV)'!$AQ91,0)+IFERROR('Model opční 1 (ME)'!AH91*('ME Index'!AL7/'ME Index'!$E7)*'Model opční 1 (ME)'!$AQ91,0)+IFERROR('Model opční 2 (MF)'!AH91*('MF Index'!AL7/'MF Index'!$E7)*'Model opční 2 (MF)'!$AQ91,0)+Doplněk!AH91*Doplněk!$AO91</f>
        <v>0</v>
      </c>
      <c r="AI91" s="524">
        <f>IFERROR('Model výchozí (MV)'!AI91*('MV Index'!AM7/'MV Index'!$E7)*'Model výchozí (MV)'!$AQ91,0)+IFERROR('Model opční 1 (ME)'!AI91*('ME Index'!AM7/'ME Index'!$E7)*'Model opční 1 (ME)'!$AQ91,0)+IFERROR('Model opční 2 (MF)'!AI91*('MF Index'!AM7/'MF Index'!$E7)*'Model opční 2 (MF)'!$AQ91,0)+Doplněk!AI91*Doplněk!$AO91</f>
        <v>0</v>
      </c>
      <c r="AJ91" s="524">
        <f>IFERROR('Model výchozí (MV)'!AJ91*('MV Index'!AN7/'MV Index'!$E7)*'Model výchozí (MV)'!$AQ91,0)+IFERROR('Model opční 1 (ME)'!AJ91*('ME Index'!AN7/'ME Index'!$E7)*'Model opční 1 (ME)'!$AQ91,0)+IFERROR('Model opční 2 (MF)'!AJ91*('MF Index'!AN7/'MF Index'!$E7)*'Model opční 2 (MF)'!$AQ91,0)+Doplněk!AJ91*Doplněk!$AO91</f>
        <v>0</v>
      </c>
      <c r="AK91" s="524">
        <f>IFERROR('Model výchozí (MV)'!AK91*('MV Index'!AO7/'MV Index'!$E7)*'Model výchozí (MV)'!$AQ91,0)+IFERROR('Model opční 1 (ME)'!AK91*('ME Index'!AO7/'ME Index'!$E7)*'Model opční 1 (ME)'!$AQ91,0)+IFERROR('Model opční 2 (MF)'!AK91*('MF Index'!AO7/'MF Index'!$E7)*'Model opční 2 (MF)'!$AQ91,0)+Doplněk!AK91*Doplněk!$AO91</f>
        <v>0</v>
      </c>
      <c r="AL91" s="356">
        <f t="shared" si="35"/>
        <v>0</v>
      </c>
      <c r="AM91" s="579">
        <f t="shared" si="34"/>
        <v>0</v>
      </c>
    </row>
    <row r="92" spans="1:39" x14ac:dyDescent="0.3">
      <c r="A92" s="475">
        <f t="shared" si="33"/>
        <v>5</v>
      </c>
      <c r="B92" s="476" t="str">
        <f t="shared" si="33"/>
        <v>Odpisy dlouhodobého majetku</v>
      </c>
      <c r="C92" s="456">
        <f t="shared" si="33"/>
        <v>5.0999999999999996</v>
      </c>
      <c r="D92" s="478" t="str">
        <f t="shared" si="33"/>
        <v>Vozidla</v>
      </c>
      <c r="E92" s="524">
        <f>IFERROR('Model výchozí (MV)'!E92*('MV Index'!I8/'MV Index'!$E8)*'Model výchozí (MV)'!$AQ92,0)+IFERROR('Model opční 1 (ME)'!E92*('ME Index'!I8/'ME Index'!$E8)*'Model opční 1 (ME)'!$AQ92,0)+IFERROR('Model opční 2 (MF)'!E92*('MF Index'!I8/'MF Index'!$E8)*'Model opční 2 (MF)'!$AQ92,0)+Doplněk!E92*Doplněk!$AO92</f>
        <v>0</v>
      </c>
      <c r="F92" s="524">
        <f>IFERROR('Model výchozí (MV)'!F92*('MV Index'!J8/'MV Index'!$E8)*'Model výchozí (MV)'!$AQ92,0)+IFERROR('Model opční 1 (ME)'!F92*('ME Index'!J8/'ME Index'!$E8)*'Model opční 1 (ME)'!$AQ92,0)+IFERROR('Model opční 2 (MF)'!F92*('MF Index'!J8/'MF Index'!$E8)*'Model opční 2 (MF)'!$AQ92,0)+Doplněk!F92*Doplněk!$AO92</f>
        <v>0</v>
      </c>
      <c r="G92" s="524">
        <f>IFERROR('Model výchozí (MV)'!G92*('MV Index'!K8/'MV Index'!$E8)*'Model výchozí (MV)'!$AQ92,0)+IFERROR('Model opční 1 (ME)'!G92*('ME Index'!K8/'ME Index'!$E8)*'Model opční 1 (ME)'!$AQ92,0)+IFERROR('Model opční 2 (MF)'!G92*('MF Index'!K8/'MF Index'!$E8)*'Model opční 2 (MF)'!$AQ92,0)+Doplněk!G92*Doplněk!$AO92</f>
        <v>0</v>
      </c>
      <c r="H92" s="524">
        <f>IFERROR('Model výchozí (MV)'!H92*('MV Index'!L8/'MV Index'!$E8)*'Model výchozí (MV)'!$AQ92,0)+IFERROR('Model opční 1 (ME)'!H92*('ME Index'!L8/'ME Index'!$E8)*'Model opční 1 (ME)'!$AQ92,0)+IFERROR('Model opční 2 (MF)'!H92*('MF Index'!L8/'MF Index'!$E8)*'Model opční 2 (MF)'!$AQ92,0)+Doplněk!H92*Doplněk!$AO92</f>
        <v>0</v>
      </c>
      <c r="I92" s="524">
        <f>IFERROR('Model výchozí (MV)'!I92*('MV Index'!M8/'MV Index'!$E8)*'Model výchozí (MV)'!$AQ92,0)+IFERROR('Model opční 1 (ME)'!I92*('ME Index'!M8/'ME Index'!$E8)*'Model opční 1 (ME)'!$AQ92,0)+IFERROR('Model opční 2 (MF)'!I92*('MF Index'!M8/'MF Index'!$E8)*'Model opční 2 (MF)'!$AQ92,0)+Doplněk!I92*Doplněk!$AO92</f>
        <v>0</v>
      </c>
      <c r="J92" s="524">
        <f>IFERROR('Model výchozí (MV)'!J92*('MV Index'!N8/'MV Index'!$E8)*'Model výchozí (MV)'!$AQ92,0)+IFERROR('Model opční 1 (ME)'!J92*('ME Index'!N8/'ME Index'!$E8)*'Model opční 1 (ME)'!$AQ92,0)+IFERROR('Model opční 2 (MF)'!J92*('MF Index'!N8/'MF Index'!$E8)*'Model opční 2 (MF)'!$AQ92,0)+Doplněk!J92*Doplněk!$AO92</f>
        <v>0</v>
      </c>
      <c r="K92" s="524">
        <f>IFERROR('Model výchozí (MV)'!K92*('MV Index'!O8/'MV Index'!$E8)*'Model výchozí (MV)'!$AQ92,0)+IFERROR('Model opční 1 (ME)'!K92*('ME Index'!O8/'ME Index'!$E8)*'Model opční 1 (ME)'!$AQ92,0)+IFERROR('Model opční 2 (MF)'!K92*('MF Index'!O8/'MF Index'!$E8)*'Model opční 2 (MF)'!$AQ92,0)+Doplněk!K92*Doplněk!$AO92</f>
        <v>0</v>
      </c>
      <c r="L92" s="524">
        <f>IFERROR('Model výchozí (MV)'!L92*('MV Index'!P8/'MV Index'!$E8)*'Model výchozí (MV)'!$AQ92,0)+IFERROR('Model opční 1 (ME)'!L92*('ME Index'!P8/'ME Index'!$E8)*'Model opční 1 (ME)'!$AQ92,0)+IFERROR('Model opční 2 (MF)'!L92*('MF Index'!P8/'MF Index'!$E8)*'Model opční 2 (MF)'!$AQ92,0)+Doplněk!L92*Doplněk!$AO92</f>
        <v>0</v>
      </c>
      <c r="M92" s="524">
        <f>IFERROR('Model výchozí (MV)'!M92*('MV Index'!Q8/'MV Index'!$E8)*'Model výchozí (MV)'!$AQ92,0)+IFERROR('Model opční 1 (ME)'!M92*('ME Index'!Q8/'ME Index'!$E8)*'Model opční 1 (ME)'!$AQ92,0)+IFERROR('Model opční 2 (MF)'!M92*('MF Index'!Q8/'MF Index'!$E8)*'Model opční 2 (MF)'!$AQ92,0)+Doplněk!M92*Doplněk!$AO92</f>
        <v>0</v>
      </c>
      <c r="N92" s="524">
        <f>IFERROR('Model výchozí (MV)'!N92*('MV Index'!R8/'MV Index'!$E8)*'Model výchozí (MV)'!$AQ92,0)+IFERROR('Model opční 1 (ME)'!N92*('ME Index'!R8/'ME Index'!$E8)*'Model opční 1 (ME)'!$AQ92,0)+IFERROR('Model opční 2 (MF)'!N92*('MF Index'!R8/'MF Index'!$E8)*'Model opční 2 (MF)'!$AQ92,0)+Doplněk!N92*Doplněk!$AO92</f>
        <v>0</v>
      </c>
      <c r="O92" s="524">
        <f>IFERROR('Model výchozí (MV)'!O92*('MV Index'!S8/'MV Index'!$E8)*'Model výchozí (MV)'!$AQ92,0)+IFERROR('Model opční 1 (ME)'!O92*('ME Index'!S8/'ME Index'!$E8)*'Model opční 1 (ME)'!$AQ92,0)+IFERROR('Model opční 2 (MF)'!O92*('MF Index'!S8/'MF Index'!$E8)*'Model opční 2 (MF)'!$AQ92,0)+Doplněk!O92*Doplněk!$AO92</f>
        <v>0</v>
      </c>
      <c r="P92" s="524">
        <f>IFERROR('Model výchozí (MV)'!P92*('MV Index'!T8/'MV Index'!$E8)*'Model výchozí (MV)'!$AQ92,0)+IFERROR('Model opční 1 (ME)'!P92*('ME Index'!T8/'ME Index'!$E8)*'Model opční 1 (ME)'!$AQ92,0)+IFERROR('Model opční 2 (MF)'!P92*('MF Index'!T8/'MF Index'!$E8)*'Model opční 2 (MF)'!$AQ92,0)+Doplněk!P92*Doplněk!$AO92</f>
        <v>0</v>
      </c>
      <c r="Q92" s="524">
        <f>IFERROR('Model výchozí (MV)'!Q92*('MV Index'!U8/'MV Index'!$E8)*'Model výchozí (MV)'!$AQ92,0)+IFERROR('Model opční 1 (ME)'!Q92*('ME Index'!U8/'ME Index'!$E8)*'Model opční 1 (ME)'!$AQ92,0)+IFERROR('Model opční 2 (MF)'!Q92*('MF Index'!U8/'MF Index'!$E8)*'Model opční 2 (MF)'!$AQ92,0)+Doplněk!Q92*Doplněk!$AO92</f>
        <v>0</v>
      </c>
      <c r="R92" s="524">
        <f>IFERROR('Model výchozí (MV)'!R92*('MV Index'!V8/'MV Index'!$E8)*'Model výchozí (MV)'!$AQ92,0)+IFERROR('Model opční 1 (ME)'!R92*('ME Index'!V8/'ME Index'!$E8)*'Model opční 1 (ME)'!$AQ92,0)+IFERROR('Model opční 2 (MF)'!R92*('MF Index'!V8/'MF Index'!$E8)*'Model opční 2 (MF)'!$AQ92,0)+Doplněk!R92*Doplněk!$AO92</f>
        <v>0</v>
      </c>
      <c r="S92" s="524">
        <f>IFERROR('Model výchozí (MV)'!S92*('MV Index'!W8/'MV Index'!$E8)*'Model výchozí (MV)'!$AQ92,0)+IFERROR('Model opční 1 (ME)'!S92*('ME Index'!W8/'ME Index'!$E8)*'Model opční 1 (ME)'!$AQ92,0)+IFERROR('Model opční 2 (MF)'!S92*('MF Index'!W8/'MF Index'!$E8)*'Model opční 2 (MF)'!$AQ92,0)+Doplněk!S92*Doplněk!$AO92</f>
        <v>0</v>
      </c>
      <c r="T92" s="524">
        <f>IFERROR('Model výchozí (MV)'!T92*('MV Index'!X8/'MV Index'!$E8)*'Model výchozí (MV)'!$AQ92,0)+IFERROR('Model opční 1 (ME)'!T92*('ME Index'!X8/'ME Index'!$E8)*'Model opční 1 (ME)'!$AQ92,0)+IFERROR('Model opční 2 (MF)'!T92*('MF Index'!X8/'MF Index'!$E8)*'Model opční 2 (MF)'!$AQ92,0)+Doplněk!T92*Doplněk!$AO92</f>
        <v>0</v>
      </c>
      <c r="U92" s="524">
        <f>IFERROR('Model výchozí (MV)'!U92*('MV Index'!Y8/'MV Index'!$E8)*'Model výchozí (MV)'!$AQ92,0)+IFERROR('Model opční 1 (ME)'!U92*('ME Index'!Y8/'ME Index'!$E8)*'Model opční 1 (ME)'!$AQ92,0)+IFERROR('Model opční 2 (MF)'!U92*('MF Index'!Y8/'MF Index'!$E8)*'Model opční 2 (MF)'!$AQ92,0)+Doplněk!U92*Doplněk!$AO92</f>
        <v>0</v>
      </c>
      <c r="V92" s="524">
        <f>IFERROR('Model výchozí (MV)'!V92*('MV Index'!Z8/'MV Index'!$E8)*'Model výchozí (MV)'!$AQ92,0)+IFERROR('Model opční 1 (ME)'!V92*('ME Index'!Z8/'ME Index'!$E8)*'Model opční 1 (ME)'!$AQ92,0)+IFERROR('Model opční 2 (MF)'!V92*('MF Index'!Z8/'MF Index'!$E8)*'Model opční 2 (MF)'!$AQ92,0)+Doplněk!V92*Doplněk!$AO92</f>
        <v>0</v>
      </c>
      <c r="W92" s="524">
        <f>IFERROR('Model výchozí (MV)'!W92*('MV Index'!AA8/'MV Index'!$E8)*'Model výchozí (MV)'!$AQ92,0)+IFERROR('Model opční 1 (ME)'!W92*('ME Index'!AA8/'ME Index'!$E8)*'Model opční 1 (ME)'!$AQ92,0)+IFERROR('Model opční 2 (MF)'!W92*('MF Index'!AA8/'MF Index'!$E8)*'Model opční 2 (MF)'!$AQ92,0)+Doplněk!W92*Doplněk!$AO92</f>
        <v>0</v>
      </c>
      <c r="X92" s="524">
        <f>IFERROR('Model výchozí (MV)'!X92*('MV Index'!AB8/'MV Index'!$E8)*'Model výchozí (MV)'!$AQ92,0)+IFERROR('Model opční 1 (ME)'!X92*('ME Index'!AB8/'ME Index'!$E8)*'Model opční 1 (ME)'!$AQ92,0)+IFERROR('Model opční 2 (MF)'!X92*('MF Index'!AB8/'MF Index'!$E8)*'Model opční 2 (MF)'!$AQ92,0)+Doplněk!X92*Doplněk!$AO92</f>
        <v>0</v>
      </c>
      <c r="Y92" s="524">
        <f>IFERROR('Model výchozí (MV)'!Y92*('MV Index'!AC8/'MV Index'!$E8)*'Model výchozí (MV)'!$AQ92,0)+IFERROR('Model opční 1 (ME)'!Y92*('ME Index'!AC8/'ME Index'!$E8)*'Model opční 1 (ME)'!$AQ92,0)+IFERROR('Model opční 2 (MF)'!Y92*('MF Index'!AC8/'MF Index'!$E8)*'Model opční 2 (MF)'!$AQ92,0)+Doplněk!Y92*Doplněk!$AO92</f>
        <v>0</v>
      </c>
      <c r="Z92" s="524">
        <f>IFERROR('Model výchozí (MV)'!Z92*('MV Index'!AD8/'MV Index'!$E8)*'Model výchozí (MV)'!$AQ92,0)+IFERROR('Model opční 1 (ME)'!Z92*('ME Index'!AD8/'ME Index'!$E8)*'Model opční 1 (ME)'!$AQ92,0)+IFERROR('Model opční 2 (MF)'!Z92*('MF Index'!AD8/'MF Index'!$E8)*'Model opční 2 (MF)'!$AQ92,0)+Doplněk!Z92*Doplněk!$AO92</f>
        <v>0</v>
      </c>
      <c r="AA92" s="524">
        <f>IFERROR('Model výchozí (MV)'!AA92*('MV Index'!AE8/'MV Index'!$E8)*'Model výchozí (MV)'!$AQ92,0)+IFERROR('Model opční 1 (ME)'!AA92*('ME Index'!AE8/'ME Index'!$E8)*'Model opční 1 (ME)'!$AQ92,0)+IFERROR('Model opční 2 (MF)'!AA92*('MF Index'!AE8/'MF Index'!$E8)*'Model opční 2 (MF)'!$AQ92,0)+Doplněk!AA92*Doplněk!$AO92</f>
        <v>0</v>
      </c>
      <c r="AB92" s="524">
        <f>IFERROR('Model výchozí (MV)'!AB92*('MV Index'!AF8/'MV Index'!$E8)*'Model výchozí (MV)'!$AQ92,0)+IFERROR('Model opční 1 (ME)'!AB92*('ME Index'!AF8/'ME Index'!$E8)*'Model opční 1 (ME)'!$AQ92,0)+IFERROR('Model opční 2 (MF)'!AB92*('MF Index'!AF8/'MF Index'!$E8)*'Model opční 2 (MF)'!$AQ92,0)+Doplněk!AB92*Doplněk!$AO92</f>
        <v>0</v>
      </c>
      <c r="AC92" s="524">
        <f>IFERROR('Model výchozí (MV)'!AC92*('MV Index'!AG8/'MV Index'!$E8)*'Model výchozí (MV)'!$AQ92,0)+IFERROR('Model opční 1 (ME)'!AC92*('ME Index'!AG8/'ME Index'!$E8)*'Model opční 1 (ME)'!$AQ92,0)+IFERROR('Model opční 2 (MF)'!AC92*('MF Index'!AG8/'MF Index'!$E8)*'Model opční 2 (MF)'!$AQ92,0)+Doplněk!AC92*Doplněk!$AO92</f>
        <v>0</v>
      </c>
      <c r="AD92" s="524">
        <f>IFERROR('Model výchozí (MV)'!AD92*('MV Index'!AH8/'MV Index'!$E8)*'Model výchozí (MV)'!$AQ92,0)+IFERROR('Model opční 1 (ME)'!AD92*('ME Index'!AH8/'ME Index'!$E8)*'Model opční 1 (ME)'!$AQ92,0)+IFERROR('Model opční 2 (MF)'!AD92*('MF Index'!AH8/'MF Index'!$E8)*'Model opční 2 (MF)'!$AQ92,0)+Doplněk!AD92*Doplněk!$AO92</f>
        <v>0</v>
      </c>
      <c r="AE92" s="524">
        <f>IFERROR('Model výchozí (MV)'!AE92*('MV Index'!AI8/'MV Index'!$E8)*'Model výchozí (MV)'!$AQ92,0)+IFERROR('Model opční 1 (ME)'!AE92*('ME Index'!AI8/'ME Index'!$E8)*'Model opční 1 (ME)'!$AQ92,0)+IFERROR('Model opční 2 (MF)'!AE92*('MF Index'!AI8/'MF Index'!$E8)*'Model opční 2 (MF)'!$AQ92,0)+Doplněk!AE92*Doplněk!$AO92</f>
        <v>0</v>
      </c>
      <c r="AF92" s="524">
        <f>IFERROR('Model výchozí (MV)'!AF92*('MV Index'!AJ8/'MV Index'!$E8)*'Model výchozí (MV)'!$AQ92,0)+IFERROR('Model opční 1 (ME)'!AF92*('ME Index'!AJ8/'ME Index'!$E8)*'Model opční 1 (ME)'!$AQ92,0)+IFERROR('Model opční 2 (MF)'!AF92*('MF Index'!AJ8/'MF Index'!$E8)*'Model opční 2 (MF)'!$AQ92,0)+Doplněk!AF92*Doplněk!$AO92</f>
        <v>0</v>
      </c>
      <c r="AG92" s="524">
        <f>IFERROR('Model výchozí (MV)'!AG92*('MV Index'!AK8/'MV Index'!$E8)*'Model výchozí (MV)'!$AQ92,0)+IFERROR('Model opční 1 (ME)'!AG92*('ME Index'!AK8/'ME Index'!$E8)*'Model opční 1 (ME)'!$AQ92,0)+IFERROR('Model opční 2 (MF)'!AG92*('MF Index'!AK8/'MF Index'!$E8)*'Model opční 2 (MF)'!$AQ92,0)+Doplněk!AG92*Doplněk!$AO92</f>
        <v>0</v>
      </c>
      <c r="AH92" s="524">
        <f>IFERROR('Model výchozí (MV)'!AH92*('MV Index'!AL8/'MV Index'!$E8)*'Model výchozí (MV)'!$AQ92,0)+IFERROR('Model opční 1 (ME)'!AH92*('ME Index'!AL8/'ME Index'!$E8)*'Model opční 1 (ME)'!$AQ92,0)+IFERROR('Model opční 2 (MF)'!AH92*('MF Index'!AL8/'MF Index'!$E8)*'Model opční 2 (MF)'!$AQ92,0)+Doplněk!AH92*Doplněk!$AO92</f>
        <v>0</v>
      </c>
      <c r="AI92" s="524">
        <f>IFERROR('Model výchozí (MV)'!AI92*('MV Index'!AM8/'MV Index'!$E8)*'Model výchozí (MV)'!$AQ92,0)+IFERROR('Model opční 1 (ME)'!AI92*('ME Index'!AM8/'ME Index'!$E8)*'Model opční 1 (ME)'!$AQ92,0)+IFERROR('Model opční 2 (MF)'!AI92*('MF Index'!AM8/'MF Index'!$E8)*'Model opční 2 (MF)'!$AQ92,0)+Doplněk!AI92*Doplněk!$AO92</f>
        <v>0</v>
      </c>
      <c r="AJ92" s="524">
        <f>IFERROR('Model výchozí (MV)'!AJ92*('MV Index'!AN8/'MV Index'!$E8)*'Model výchozí (MV)'!$AQ92,0)+IFERROR('Model opční 1 (ME)'!AJ92*('ME Index'!AN8/'ME Index'!$E8)*'Model opční 1 (ME)'!$AQ92,0)+IFERROR('Model opční 2 (MF)'!AJ92*('MF Index'!AN8/'MF Index'!$E8)*'Model opční 2 (MF)'!$AQ92,0)+Doplněk!AJ92*Doplněk!$AO92</f>
        <v>0</v>
      </c>
      <c r="AK92" s="524">
        <f>IFERROR('Model výchozí (MV)'!AK92*('MV Index'!AO8/'MV Index'!$E8)*'Model výchozí (MV)'!$AQ92,0)+IFERROR('Model opční 1 (ME)'!AK92*('ME Index'!AO8/'ME Index'!$E8)*'Model opční 1 (ME)'!$AQ92,0)+IFERROR('Model opční 2 (MF)'!AK92*('MF Index'!AO8/'MF Index'!$E8)*'Model opční 2 (MF)'!$AQ92,0)+Doplněk!AK92*Doplněk!$AO92</f>
        <v>0</v>
      </c>
      <c r="AL92" s="356">
        <f t="shared" si="35"/>
        <v>0</v>
      </c>
      <c r="AM92" s="579">
        <f t="shared" si="34"/>
        <v>0</v>
      </c>
    </row>
    <row r="93" spans="1:39" x14ac:dyDescent="0.3">
      <c r="A93" s="475" t="str">
        <f t="shared" si="33"/>
        <v/>
      </c>
      <c r="B93" s="476" t="str">
        <f t="shared" si="33"/>
        <v/>
      </c>
      <c r="C93" s="456">
        <f t="shared" si="33"/>
        <v>5.2</v>
      </c>
      <c r="D93" s="478" t="str">
        <f t="shared" si="33"/>
        <v>Ostatní</v>
      </c>
      <c r="E93" s="524">
        <f>IFERROR('Model výchozí (MV)'!E93*('MV Index'!I9/'MV Index'!$E9)*'Model výchozí (MV)'!$AQ93,0)+IFERROR('Model opční 1 (ME)'!E93*('ME Index'!I9/'ME Index'!$E9)*'Model opční 1 (ME)'!$AQ93,0)+IFERROR('Model opční 2 (MF)'!E93*('MF Index'!I9/'MF Index'!$E9)*'Model opční 2 (MF)'!$AQ93,0)+Doplněk!E93*Doplněk!$AO93</f>
        <v>0</v>
      </c>
      <c r="F93" s="524">
        <f>IFERROR('Model výchozí (MV)'!F93*('MV Index'!J9/'MV Index'!$E9)*'Model výchozí (MV)'!$AQ93,0)+IFERROR('Model opční 1 (ME)'!F93*('ME Index'!J9/'ME Index'!$E9)*'Model opční 1 (ME)'!$AQ93,0)+IFERROR('Model opční 2 (MF)'!F93*('MF Index'!J9/'MF Index'!$E9)*'Model opční 2 (MF)'!$AQ93,0)+Doplněk!F93*Doplněk!$AO93</f>
        <v>0</v>
      </c>
      <c r="G93" s="524">
        <f>IFERROR('Model výchozí (MV)'!G93*('MV Index'!K9/'MV Index'!$E9)*'Model výchozí (MV)'!$AQ93,0)+IFERROR('Model opční 1 (ME)'!G93*('ME Index'!K9/'ME Index'!$E9)*'Model opční 1 (ME)'!$AQ93,0)+IFERROR('Model opční 2 (MF)'!G93*('MF Index'!K9/'MF Index'!$E9)*'Model opční 2 (MF)'!$AQ93,0)+Doplněk!G93*Doplněk!$AO93</f>
        <v>0</v>
      </c>
      <c r="H93" s="524">
        <f>IFERROR('Model výchozí (MV)'!H93*('MV Index'!L9/'MV Index'!$E9)*'Model výchozí (MV)'!$AQ93,0)+IFERROR('Model opční 1 (ME)'!H93*('ME Index'!L9/'ME Index'!$E9)*'Model opční 1 (ME)'!$AQ93,0)+IFERROR('Model opční 2 (MF)'!H93*('MF Index'!L9/'MF Index'!$E9)*'Model opční 2 (MF)'!$AQ93,0)+Doplněk!H93*Doplněk!$AO93</f>
        <v>0</v>
      </c>
      <c r="I93" s="524">
        <f>IFERROR('Model výchozí (MV)'!I93*('MV Index'!M9/'MV Index'!$E9)*'Model výchozí (MV)'!$AQ93,0)+IFERROR('Model opční 1 (ME)'!I93*('ME Index'!M9/'ME Index'!$E9)*'Model opční 1 (ME)'!$AQ93,0)+IFERROR('Model opční 2 (MF)'!I93*('MF Index'!M9/'MF Index'!$E9)*'Model opční 2 (MF)'!$AQ93,0)+Doplněk!I93*Doplněk!$AO93</f>
        <v>0</v>
      </c>
      <c r="J93" s="524">
        <f>IFERROR('Model výchozí (MV)'!J93*('MV Index'!N9/'MV Index'!$E9)*'Model výchozí (MV)'!$AQ93,0)+IFERROR('Model opční 1 (ME)'!J93*('ME Index'!N9/'ME Index'!$E9)*'Model opční 1 (ME)'!$AQ93,0)+IFERROR('Model opční 2 (MF)'!J93*('MF Index'!N9/'MF Index'!$E9)*'Model opční 2 (MF)'!$AQ93,0)+Doplněk!J93*Doplněk!$AO93</f>
        <v>0</v>
      </c>
      <c r="K93" s="524">
        <f>IFERROR('Model výchozí (MV)'!K93*('MV Index'!O9/'MV Index'!$E9)*'Model výchozí (MV)'!$AQ93,0)+IFERROR('Model opční 1 (ME)'!K93*('ME Index'!O9/'ME Index'!$E9)*'Model opční 1 (ME)'!$AQ93,0)+IFERROR('Model opční 2 (MF)'!K93*('MF Index'!O9/'MF Index'!$E9)*'Model opční 2 (MF)'!$AQ93,0)+Doplněk!K93*Doplněk!$AO93</f>
        <v>0</v>
      </c>
      <c r="L93" s="524">
        <f>IFERROR('Model výchozí (MV)'!L93*('MV Index'!P9/'MV Index'!$E9)*'Model výchozí (MV)'!$AQ93,0)+IFERROR('Model opční 1 (ME)'!L93*('ME Index'!P9/'ME Index'!$E9)*'Model opční 1 (ME)'!$AQ93,0)+IFERROR('Model opční 2 (MF)'!L93*('MF Index'!P9/'MF Index'!$E9)*'Model opční 2 (MF)'!$AQ93,0)+Doplněk!L93*Doplněk!$AO93</f>
        <v>0</v>
      </c>
      <c r="M93" s="524">
        <f>IFERROR('Model výchozí (MV)'!M93*('MV Index'!Q9/'MV Index'!$E9)*'Model výchozí (MV)'!$AQ93,0)+IFERROR('Model opční 1 (ME)'!M93*('ME Index'!Q9/'ME Index'!$E9)*'Model opční 1 (ME)'!$AQ93,0)+IFERROR('Model opční 2 (MF)'!M93*('MF Index'!Q9/'MF Index'!$E9)*'Model opční 2 (MF)'!$AQ93,0)+Doplněk!M93*Doplněk!$AO93</f>
        <v>0</v>
      </c>
      <c r="N93" s="524">
        <f>IFERROR('Model výchozí (MV)'!N93*('MV Index'!R9/'MV Index'!$E9)*'Model výchozí (MV)'!$AQ93,0)+IFERROR('Model opční 1 (ME)'!N93*('ME Index'!R9/'ME Index'!$E9)*'Model opční 1 (ME)'!$AQ93,0)+IFERROR('Model opční 2 (MF)'!N93*('MF Index'!R9/'MF Index'!$E9)*'Model opční 2 (MF)'!$AQ93,0)+Doplněk!N93*Doplněk!$AO93</f>
        <v>0</v>
      </c>
      <c r="O93" s="524">
        <f>IFERROR('Model výchozí (MV)'!O93*('MV Index'!S9/'MV Index'!$E9)*'Model výchozí (MV)'!$AQ93,0)+IFERROR('Model opční 1 (ME)'!O93*('ME Index'!S9/'ME Index'!$E9)*'Model opční 1 (ME)'!$AQ93,0)+IFERROR('Model opční 2 (MF)'!O93*('MF Index'!S9/'MF Index'!$E9)*'Model opční 2 (MF)'!$AQ93,0)+Doplněk!O93*Doplněk!$AO93</f>
        <v>0</v>
      </c>
      <c r="P93" s="524">
        <f>IFERROR('Model výchozí (MV)'!P93*('MV Index'!T9/'MV Index'!$E9)*'Model výchozí (MV)'!$AQ93,0)+IFERROR('Model opční 1 (ME)'!P93*('ME Index'!T9/'ME Index'!$E9)*'Model opční 1 (ME)'!$AQ93,0)+IFERROR('Model opční 2 (MF)'!P93*('MF Index'!T9/'MF Index'!$E9)*'Model opční 2 (MF)'!$AQ93,0)+Doplněk!P93*Doplněk!$AO93</f>
        <v>0</v>
      </c>
      <c r="Q93" s="524">
        <f>IFERROR('Model výchozí (MV)'!Q93*('MV Index'!U9/'MV Index'!$E9)*'Model výchozí (MV)'!$AQ93,0)+IFERROR('Model opční 1 (ME)'!Q93*('ME Index'!U9/'ME Index'!$E9)*'Model opční 1 (ME)'!$AQ93,0)+IFERROR('Model opční 2 (MF)'!Q93*('MF Index'!U9/'MF Index'!$E9)*'Model opční 2 (MF)'!$AQ93,0)+Doplněk!Q93*Doplněk!$AO93</f>
        <v>0</v>
      </c>
      <c r="R93" s="524">
        <f>IFERROR('Model výchozí (MV)'!R93*('MV Index'!V9/'MV Index'!$E9)*'Model výchozí (MV)'!$AQ93,0)+IFERROR('Model opční 1 (ME)'!R93*('ME Index'!V9/'ME Index'!$E9)*'Model opční 1 (ME)'!$AQ93,0)+IFERROR('Model opční 2 (MF)'!R93*('MF Index'!V9/'MF Index'!$E9)*'Model opční 2 (MF)'!$AQ93,0)+Doplněk!R93*Doplněk!$AO93</f>
        <v>0</v>
      </c>
      <c r="S93" s="524">
        <f>IFERROR('Model výchozí (MV)'!S93*('MV Index'!W9/'MV Index'!$E9)*'Model výchozí (MV)'!$AQ93,0)+IFERROR('Model opční 1 (ME)'!S93*('ME Index'!W9/'ME Index'!$E9)*'Model opční 1 (ME)'!$AQ93,0)+IFERROR('Model opční 2 (MF)'!S93*('MF Index'!W9/'MF Index'!$E9)*'Model opční 2 (MF)'!$AQ93,0)+Doplněk!S93*Doplněk!$AO93</f>
        <v>0</v>
      </c>
      <c r="T93" s="524">
        <f>IFERROR('Model výchozí (MV)'!T93*('MV Index'!X9/'MV Index'!$E9)*'Model výchozí (MV)'!$AQ93,0)+IFERROR('Model opční 1 (ME)'!T93*('ME Index'!X9/'ME Index'!$E9)*'Model opční 1 (ME)'!$AQ93,0)+IFERROR('Model opční 2 (MF)'!T93*('MF Index'!X9/'MF Index'!$E9)*'Model opční 2 (MF)'!$AQ93,0)+Doplněk!T93*Doplněk!$AO93</f>
        <v>0</v>
      </c>
      <c r="U93" s="524">
        <f>IFERROR('Model výchozí (MV)'!U93*('MV Index'!Y9/'MV Index'!$E9)*'Model výchozí (MV)'!$AQ93,0)+IFERROR('Model opční 1 (ME)'!U93*('ME Index'!Y9/'ME Index'!$E9)*'Model opční 1 (ME)'!$AQ93,0)+IFERROR('Model opční 2 (MF)'!U93*('MF Index'!Y9/'MF Index'!$E9)*'Model opční 2 (MF)'!$AQ93,0)+Doplněk!U93*Doplněk!$AO93</f>
        <v>0</v>
      </c>
      <c r="V93" s="524">
        <f>IFERROR('Model výchozí (MV)'!V93*('MV Index'!Z9/'MV Index'!$E9)*'Model výchozí (MV)'!$AQ93,0)+IFERROR('Model opční 1 (ME)'!V93*('ME Index'!Z9/'ME Index'!$E9)*'Model opční 1 (ME)'!$AQ93,0)+IFERROR('Model opční 2 (MF)'!V93*('MF Index'!Z9/'MF Index'!$E9)*'Model opční 2 (MF)'!$AQ93,0)+Doplněk!V93*Doplněk!$AO93</f>
        <v>0</v>
      </c>
      <c r="W93" s="524">
        <f>IFERROR('Model výchozí (MV)'!W93*('MV Index'!AA9/'MV Index'!$E9)*'Model výchozí (MV)'!$AQ93,0)+IFERROR('Model opční 1 (ME)'!W93*('ME Index'!AA9/'ME Index'!$E9)*'Model opční 1 (ME)'!$AQ93,0)+IFERROR('Model opční 2 (MF)'!W93*('MF Index'!AA9/'MF Index'!$E9)*'Model opční 2 (MF)'!$AQ93,0)+Doplněk!W93*Doplněk!$AO93</f>
        <v>0</v>
      </c>
      <c r="X93" s="524">
        <f>IFERROR('Model výchozí (MV)'!X93*('MV Index'!AB9/'MV Index'!$E9)*'Model výchozí (MV)'!$AQ93,0)+IFERROR('Model opční 1 (ME)'!X93*('ME Index'!AB9/'ME Index'!$E9)*'Model opční 1 (ME)'!$AQ93,0)+IFERROR('Model opční 2 (MF)'!X93*('MF Index'!AB9/'MF Index'!$E9)*'Model opční 2 (MF)'!$AQ93,0)+Doplněk!X93*Doplněk!$AO93</f>
        <v>0</v>
      </c>
      <c r="Y93" s="524">
        <f>IFERROR('Model výchozí (MV)'!Y93*('MV Index'!AC9/'MV Index'!$E9)*'Model výchozí (MV)'!$AQ93,0)+IFERROR('Model opční 1 (ME)'!Y93*('ME Index'!AC9/'ME Index'!$E9)*'Model opční 1 (ME)'!$AQ93,0)+IFERROR('Model opční 2 (MF)'!Y93*('MF Index'!AC9/'MF Index'!$E9)*'Model opční 2 (MF)'!$AQ93,0)+Doplněk!Y93*Doplněk!$AO93</f>
        <v>0</v>
      </c>
      <c r="Z93" s="524">
        <f>IFERROR('Model výchozí (MV)'!Z93*('MV Index'!AD9/'MV Index'!$E9)*'Model výchozí (MV)'!$AQ93,0)+IFERROR('Model opční 1 (ME)'!Z93*('ME Index'!AD9/'ME Index'!$E9)*'Model opční 1 (ME)'!$AQ93,0)+IFERROR('Model opční 2 (MF)'!Z93*('MF Index'!AD9/'MF Index'!$E9)*'Model opční 2 (MF)'!$AQ93,0)+Doplněk!Z93*Doplněk!$AO93</f>
        <v>0</v>
      </c>
      <c r="AA93" s="524">
        <f>IFERROR('Model výchozí (MV)'!AA93*('MV Index'!AE9/'MV Index'!$E9)*'Model výchozí (MV)'!$AQ93,0)+IFERROR('Model opční 1 (ME)'!AA93*('ME Index'!AE9/'ME Index'!$E9)*'Model opční 1 (ME)'!$AQ93,0)+IFERROR('Model opční 2 (MF)'!AA93*('MF Index'!AE9/'MF Index'!$E9)*'Model opční 2 (MF)'!$AQ93,0)+Doplněk!AA93*Doplněk!$AO93</f>
        <v>0</v>
      </c>
      <c r="AB93" s="524">
        <f>IFERROR('Model výchozí (MV)'!AB93*('MV Index'!AF9/'MV Index'!$E9)*'Model výchozí (MV)'!$AQ93,0)+IFERROR('Model opční 1 (ME)'!AB93*('ME Index'!AF9/'ME Index'!$E9)*'Model opční 1 (ME)'!$AQ93,0)+IFERROR('Model opční 2 (MF)'!AB93*('MF Index'!AF9/'MF Index'!$E9)*'Model opční 2 (MF)'!$AQ93,0)+Doplněk!AB93*Doplněk!$AO93</f>
        <v>0</v>
      </c>
      <c r="AC93" s="524">
        <f>IFERROR('Model výchozí (MV)'!AC93*('MV Index'!AG9/'MV Index'!$E9)*'Model výchozí (MV)'!$AQ93,0)+IFERROR('Model opční 1 (ME)'!AC93*('ME Index'!AG9/'ME Index'!$E9)*'Model opční 1 (ME)'!$AQ93,0)+IFERROR('Model opční 2 (MF)'!AC93*('MF Index'!AG9/'MF Index'!$E9)*'Model opční 2 (MF)'!$AQ93,0)+Doplněk!AC93*Doplněk!$AO93</f>
        <v>0</v>
      </c>
      <c r="AD93" s="524">
        <f>IFERROR('Model výchozí (MV)'!AD93*('MV Index'!AH9/'MV Index'!$E9)*'Model výchozí (MV)'!$AQ93,0)+IFERROR('Model opční 1 (ME)'!AD93*('ME Index'!AH9/'ME Index'!$E9)*'Model opční 1 (ME)'!$AQ93,0)+IFERROR('Model opční 2 (MF)'!AD93*('MF Index'!AH9/'MF Index'!$E9)*'Model opční 2 (MF)'!$AQ93,0)+Doplněk!AD93*Doplněk!$AO93</f>
        <v>0</v>
      </c>
      <c r="AE93" s="524">
        <f>IFERROR('Model výchozí (MV)'!AE93*('MV Index'!AI9/'MV Index'!$E9)*'Model výchozí (MV)'!$AQ93,0)+IFERROR('Model opční 1 (ME)'!AE93*('ME Index'!AI9/'ME Index'!$E9)*'Model opční 1 (ME)'!$AQ93,0)+IFERROR('Model opční 2 (MF)'!AE93*('MF Index'!AI9/'MF Index'!$E9)*'Model opční 2 (MF)'!$AQ93,0)+Doplněk!AE93*Doplněk!$AO93</f>
        <v>0</v>
      </c>
      <c r="AF93" s="524">
        <f>IFERROR('Model výchozí (MV)'!AF93*('MV Index'!AJ9/'MV Index'!$E9)*'Model výchozí (MV)'!$AQ93,0)+IFERROR('Model opční 1 (ME)'!AF93*('ME Index'!AJ9/'ME Index'!$E9)*'Model opční 1 (ME)'!$AQ93,0)+IFERROR('Model opční 2 (MF)'!AF93*('MF Index'!AJ9/'MF Index'!$E9)*'Model opční 2 (MF)'!$AQ93,0)+Doplněk!AF93*Doplněk!$AO93</f>
        <v>0</v>
      </c>
      <c r="AG93" s="524">
        <f>IFERROR('Model výchozí (MV)'!AG93*('MV Index'!AK9/'MV Index'!$E9)*'Model výchozí (MV)'!$AQ93,0)+IFERROR('Model opční 1 (ME)'!AG93*('ME Index'!AK9/'ME Index'!$E9)*'Model opční 1 (ME)'!$AQ93,0)+IFERROR('Model opční 2 (MF)'!AG93*('MF Index'!AK9/'MF Index'!$E9)*'Model opční 2 (MF)'!$AQ93,0)+Doplněk!AG93*Doplněk!$AO93</f>
        <v>0</v>
      </c>
      <c r="AH93" s="524">
        <f>IFERROR('Model výchozí (MV)'!AH93*('MV Index'!AL9/'MV Index'!$E9)*'Model výchozí (MV)'!$AQ93,0)+IFERROR('Model opční 1 (ME)'!AH93*('ME Index'!AL9/'ME Index'!$E9)*'Model opční 1 (ME)'!$AQ93,0)+IFERROR('Model opční 2 (MF)'!AH93*('MF Index'!AL9/'MF Index'!$E9)*'Model opční 2 (MF)'!$AQ93,0)+Doplněk!AH93*Doplněk!$AO93</f>
        <v>0</v>
      </c>
      <c r="AI93" s="524">
        <f>IFERROR('Model výchozí (MV)'!AI93*('MV Index'!AM9/'MV Index'!$E9)*'Model výchozí (MV)'!$AQ93,0)+IFERROR('Model opční 1 (ME)'!AI93*('ME Index'!AM9/'ME Index'!$E9)*'Model opční 1 (ME)'!$AQ93,0)+IFERROR('Model opční 2 (MF)'!AI93*('MF Index'!AM9/'MF Index'!$E9)*'Model opční 2 (MF)'!$AQ93,0)+Doplněk!AI93*Doplněk!$AO93</f>
        <v>0</v>
      </c>
      <c r="AJ93" s="524">
        <f>IFERROR('Model výchozí (MV)'!AJ93*('MV Index'!AN9/'MV Index'!$E9)*'Model výchozí (MV)'!$AQ93,0)+IFERROR('Model opční 1 (ME)'!AJ93*('ME Index'!AN9/'ME Index'!$E9)*'Model opční 1 (ME)'!$AQ93,0)+IFERROR('Model opční 2 (MF)'!AJ93*('MF Index'!AN9/'MF Index'!$E9)*'Model opční 2 (MF)'!$AQ93,0)+Doplněk!AJ93*Doplněk!$AO93</f>
        <v>0</v>
      </c>
      <c r="AK93" s="524">
        <f>IFERROR('Model výchozí (MV)'!AK93*('MV Index'!AO9/'MV Index'!$E9)*'Model výchozí (MV)'!$AQ93,0)+IFERROR('Model opční 1 (ME)'!AK93*('ME Index'!AO9/'ME Index'!$E9)*'Model opční 1 (ME)'!$AQ93,0)+IFERROR('Model opční 2 (MF)'!AK93*('MF Index'!AO9/'MF Index'!$E9)*'Model opční 2 (MF)'!$AQ93,0)+Doplněk!AK93*Doplněk!$AO93</f>
        <v>0</v>
      </c>
      <c r="AL93" s="356">
        <f t="shared" si="35"/>
        <v>0</v>
      </c>
      <c r="AM93" s="579">
        <f t="shared" si="34"/>
        <v>0</v>
      </c>
    </row>
    <row r="94" spans="1:39" x14ac:dyDescent="0.3">
      <c r="A94" s="475">
        <f t="shared" si="33"/>
        <v>6</v>
      </c>
      <c r="B94" s="476" t="str">
        <f t="shared" si="33"/>
        <v>Pronájem a leasing vozidel</v>
      </c>
      <c r="C94" s="456" t="str">
        <f t="shared" si="33"/>
        <v/>
      </c>
      <c r="D94" s="455" t="str">
        <f t="shared" si="33"/>
        <v/>
      </c>
      <c r="E94" s="524">
        <f>IFERROR('Model výchozí (MV)'!E94*('MV Index'!I10/'MV Index'!$E10)*'Model výchozí (MV)'!$AQ94,0)+IFERROR('Model opční 1 (ME)'!E94*('ME Index'!I10/'ME Index'!$E10)*'Model opční 1 (ME)'!$AQ94,0)+IFERROR('Model opční 2 (MF)'!E94*('MF Index'!I10/'MF Index'!$E10)*'Model opční 2 (MF)'!$AQ94,0)+Doplněk!E94*Doplněk!$AO94</f>
        <v>0</v>
      </c>
      <c r="F94" s="524">
        <f>IFERROR('Model výchozí (MV)'!F94*('MV Index'!J10/'MV Index'!$E10)*'Model výchozí (MV)'!$AQ94,0)+IFERROR('Model opční 1 (ME)'!F94*('ME Index'!J10/'ME Index'!$E10)*'Model opční 1 (ME)'!$AQ94,0)+IFERROR('Model opční 2 (MF)'!F94*('MF Index'!J10/'MF Index'!$E10)*'Model opční 2 (MF)'!$AQ94,0)+Doplněk!F94*Doplněk!$AO94</f>
        <v>0</v>
      </c>
      <c r="G94" s="524">
        <f>IFERROR('Model výchozí (MV)'!G94*('MV Index'!K10/'MV Index'!$E10)*'Model výchozí (MV)'!$AQ94,0)+IFERROR('Model opční 1 (ME)'!G94*('ME Index'!K10/'ME Index'!$E10)*'Model opční 1 (ME)'!$AQ94,0)+IFERROR('Model opční 2 (MF)'!G94*('MF Index'!K10/'MF Index'!$E10)*'Model opční 2 (MF)'!$AQ94,0)+Doplněk!G94*Doplněk!$AO94</f>
        <v>0</v>
      </c>
      <c r="H94" s="524">
        <f>IFERROR('Model výchozí (MV)'!H94*('MV Index'!L10/'MV Index'!$E10)*'Model výchozí (MV)'!$AQ94,0)+IFERROR('Model opční 1 (ME)'!H94*('ME Index'!L10/'ME Index'!$E10)*'Model opční 1 (ME)'!$AQ94,0)+IFERROR('Model opční 2 (MF)'!H94*('MF Index'!L10/'MF Index'!$E10)*'Model opční 2 (MF)'!$AQ94,0)+Doplněk!H94*Doplněk!$AO94</f>
        <v>0</v>
      </c>
      <c r="I94" s="524">
        <f>IFERROR('Model výchozí (MV)'!I94*('MV Index'!M10/'MV Index'!$E10)*'Model výchozí (MV)'!$AQ94,0)+IFERROR('Model opční 1 (ME)'!I94*('ME Index'!M10/'ME Index'!$E10)*'Model opční 1 (ME)'!$AQ94,0)+IFERROR('Model opční 2 (MF)'!I94*('MF Index'!M10/'MF Index'!$E10)*'Model opční 2 (MF)'!$AQ94,0)+Doplněk!I94*Doplněk!$AO94</f>
        <v>0</v>
      </c>
      <c r="J94" s="524">
        <f>IFERROR('Model výchozí (MV)'!J94*('MV Index'!N10/'MV Index'!$E10)*'Model výchozí (MV)'!$AQ94,0)+IFERROR('Model opční 1 (ME)'!J94*('ME Index'!N10/'ME Index'!$E10)*'Model opční 1 (ME)'!$AQ94,0)+IFERROR('Model opční 2 (MF)'!J94*('MF Index'!N10/'MF Index'!$E10)*'Model opční 2 (MF)'!$AQ94,0)+Doplněk!J94*Doplněk!$AO94</f>
        <v>0</v>
      </c>
      <c r="K94" s="524">
        <f>IFERROR('Model výchozí (MV)'!K94*('MV Index'!O10/'MV Index'!$E10)*'Model výchozí (MV)'!$AQ94,0)+IFERROR('Model opční 1 (ME)'!K94*('ME Index'!O10/'ME Index'!$E10)*'Model opční 1 (ME)'!$AQ94,0)+IFERROR('Model opční 2 (MF)'!K94*('MF Index'!O10/'MF Index'!$E10)*'Model opční 2 (MF)'!$AQ94,0)+Doplněk!K94*Doplněk!$AO94</f>
        <v>0</v>
      </c>
      <c r="L94" s="524">
        <f>IFERROR('Model výchozí (MV)'!L94*('MV Index'!P10/'MV Index'!$E10)*'Model výchozí (MV)'!$AQ94,0)+IFERROR('Model opční 1 (ME)'!L94*('ME Index'!P10/'ME Index'!$E10)*'Model opční 1 (ME)'!$AQ94,0)+IFERROR('Model opční 2 (MF)'!L94*('MF Index'!P10/'MF Index'!$E10)*'Model opční 2 (MF)'!$AQ94,0)+Doplněk!L94*Doplněk!$AO94</f>
        <v>0</v>
      </c>
      <c r="M94" s="524">
        <f>IFERROR('Model výchozí (MV)'!M94*('MV Index'!Q10/'MV Index'!$E10)*'Model výchozí (MV)'!$AQ94,0)+IFERROR('Model opční 1 (ME)'!M94*('ME Index'!Q10/'ME Index'!$E10)*'Model opční 1 (ME)'!$AQ94,0)+IFERROR('Model opční 2 (MF)'!M94*('MF Index'!Q10/'MF Index'!$E10)*'Model opční 2 (MF)'!$AQ94,0)+Doplněk!M94*Doplněk!$AO94</f>
        <v>0</v>
      </c>
      <c r="N94" s="524">
        <f>IFERROR('Model výchozí (MV)'!N94*('MV Index'!R10/'MV Index'!$E10)*'Model výchozí (MV)'!$AQ94,0)+IFERROR('Model opční 1 (ME)'!N94*('ME Index'!R10/'ME Index'!$E10)*'Model opční 1 (ME)'!$AQ94,0)+IFERROR('Model opční 2 (MF)'!N94*('MF Index'!R10/'MF Index'!$E10)*'Model opční 2 (MF)'!$AQ94,0)+Doplněk!N94*Doplněk!$AO94</f>
        <v>0</v>
      </c>
      <c r="O94" s="524">
        <f>IFERROR('Model výchozí (MV)'!O94*('MV Index'!S10/'MV Index'!$E10)*'Model výchozí (MV)'!$AQ94,0)+IFERROR('Model opční 1 (ME)'!O94*('ME Index'!S10/'ME Index'!$E10)*'Model opční 1 (ME)'!$AQ94,0)+IFERROR('Model opční 2 (MF)'!O94*('MF Index'!S10/'MF Index'!$E10)*'Model opční 2 (MF)'!$AQ94,0)+Doplněk!O94*Doplněk!$AO94</f>
        <v>0</v>
      </c>
      <c r="P94" s="524">
        <f>IFERROR('Model výchozí (MV)'!P94*('MV Index'!T10/'MV Index'!$E10)*'Model výchozí (MV)'!$AQ94,0)+IFERROR('Model opční 1 (ME)'!P94*('ME Index'!T10/'ME Index'!$E10)*'Model opční 1 (ME)'!$AQ94,0)+IFERROR('Model opční 2 (MF)'!P94*('MF Index'!T10/'MF Index'!$E10)*'Model opční 2 (MF)'!$AQ94,0)+Doplněk!P94*Doplněk!$AO94</f>
        <v>0</v>
      </c>
      <c r="Q94" s="524">
        <f>IFERROR('Model výchozí (MV)'!Q94*('MV Index'!U10/'MV Index'!$E10)*'Model výchozí (MV)'!$AQ94,0)+IFERROR('Model opční 1 (ME)'!Q94*('ME Index'!U10/'ME Index'!$E10)*'Model opční 1 (ME)'!$AQ94,0)+IFERROR('Model opční 2 (MF)'!Q94*('MF Index'!U10/'MF Index'!$E10)*'Model opční 2 (MF)'!$AQ94,0)+Doplněk!Q94*Doplněk!$AO94</f>
        <v>0</v>
      </c>
      <c r="R94" s="524">
        <f>IFERROR('Model výchozí (MV)'!R94*('MV Index'!V10/'MV Index'!$E10)*'Model výchozí (MV)'!$AQ94,0)+IFERROR('Model opční 1 (ME)'!R94*('ME Index'!V10/'ME Index'!$E10)*'Model opční 1 (ME)'!$AQ94,0)+IFERROR('Model opční 2 (MF)'!R94*('MF Index'!V10/'MF Index'!$E10)*'Model opční 2 (MF)'!$AQ94,0)+Doplněk!R94*Doplněk!$AO94</f>
        <v>0</v>
      </c>
      <c r="S94" s="524">
        <f>IFERROR('Model výchozí (MV)'!S94*('MV Index'!W10/'MV Index'!$E10)*'Model výchozí (MV)'!$AQ94,0)+IFERROR('Model opční 1 (ME)'!S94*('ME Index'!W10/'ME Index'!$E10)*'Model opční 1 (ME)'!$AQ94,0)+IFERROR('Model opční 2 (MF)'!S94*('MF Index'!W10/'MF Index'!$E10)*'Model opční 2 (MF)'!$AQ94,0)+Doplněk!S94*Doplněk!$AO94</f>
        <v>0</v>
      </c>
      <c r="T94" s="524">
        <f>IFERROR('Model výchozí (MV)'!T94*('MV Index'!X10/'MV Index'!$E10)*'Model výchozí (MV)'!$AQ94,0)+IFERROR('Model opční 1 (ME)'!T94*('ME Index'!X10/'ME Index'!$E10)*'Model opční 1 (ME)'!$AQ94,0)+IFERROR('Model opční 2 (MF)'!T94*('MF Index'!X10/'MF Index'!$E10)*'Model opční 2 (MF)'!$AQ94,0)+Doplněk!T94*Doplněk!$AO94</f>
        <v>0</v>
      </c>
      <c r="U94" s="524">
        <f>IFERROR('Model výchozí (MV)'!U94*('MV Index'!Y10/'MV Index'!$E10)*'Model výchozí (MV)'!$AQ94,0)+IFERROR('Model opční 1 (ME)'!U94*('ME Index'!Y10/'ME Index'!$E10)*'Model opční 1 (ME)'!$AQ94,0)+IFERROR('Model opční 2 (MF)'!U94*('MF Index'!Y10/'MF Index'!$E10)*'Model opční 2 (MF)'!$AQ94,0)+Doplněk!U94*Doplněk!$AO94</f>
        <v>0</v>
      </c>
      <c r="V94" s="524">
        <f>IFERROR('Model výchozí (MV)'!V94*('MV Index'!Z10/'MV Index'!$E10)*'Model výchozí (MV)'!$AQ94,0)+IFERROR('Model opční 1 (ME)'!V94*('ME Index'!Z10/'ME Index'!$E10)*'Model opční 1 (ME)'!$AQ94,0)+IFERROR('Model opční 2 (MF)'!V94*('MF Index'!Z10/'MF Index'!$E10)*'Model opční 2 (MF)'!$AQ94,0)+Doplněk!V94*Doplněk!$AO94</f>
        <v>0</v>
      </c>
      <c r="W94" s="524">
        <f>IFERROR('Model výchozí (MV)'!W94*('MV Index'!AA10/'MV Index'!$E10)*'Model výchozí (MV)'!$AQ94,0)+IFERROR('Model opční 1 (ME)'!W94*('ME Index'!AA10/'ME Index'!$E10)*'Model opční 1 (ME)'!$AQ94,0)+IFERROR('Model opční 2 (MF)'!W94*('MF Index'!AA10/'MF Index'!$E10)*'Model opční 2 (MF)'!$AQ94,0)+Doplněk!W94*Doplněk!$AO94</f>
        <v>0</v>
      </c>
      <c r="X94" s="524">
        <f>IFERROR('Model výchozí (MV)'!X94*('MV Index'!AB10/'MV Index'!$E10)*'Model výchozí (MV)'!$AQ94,0)+IFERROR('Model opční 1 (ME)'!X94*('ME Index'!AB10/'ME Index'!$E10)*'Model opční 1 (ME)'!$AQ94,0)+IFERROR('Model opční 2 (MF)'!X94*('MF Index'!AB10/'MF Index'!$E10)*'Model opční 2 (MF)'!$AQ94,0)+Doplněk!X94*Doplněk!$AO94</f>
        <v>0</v>
      </c>
      <c r="Y94" s="524">
        <f>IFERROR('Model výchozí (MV)'!Y94*('MV Index'!AC10/'MV Index'!$E10)*'Model výchozí (MV)'!$AQ94,0)+IFERROR('Model opční 1 (ME)'!Y94*('ME Index'!AC10/'ME Index'!$E10)*'Model opční 1 (ME)'!$AQ94,0)+IFERROR('Model opční 2 (MF)'!Y94*('MF Index'!AC10/'MF Index'!$E10)*'Model opční 2 (MF)'!$AQ94,0)+Doplněk!Y94*Doplněk!$AO94</f>
        <v>0</v>
      </c>
      <c r="Z94" s="524">
        <f>IFERROR('Model výchozí (MV)'!Z94*('MV Index'!AD10/'MV Index'!$E10)*'Model výchozí (MV)'!$AQ94,0)+IFERROR('Model opční 1 (ME)'!Z94*('ME Index'!AD10/'ME Index'!$E10)*'Model opční 1 (ME)'!$AQ94,0)+IFERROR('Model opční 2 (MF)'!Z94*('MF Index'!AD10/'MF Index'!$E10)*'Model opční 2 (MF)'!$AQ94,0)+Doplněk!Z94*Doplněk!$AO94</f>
        <v>0</v>
      </c>
      <c r="AA94" s="524">
        <f>IFERROR('Model výchozí (MV)'!AA94*('MV Index'!AE10/'MV Index'!$E10)*'Model výchozí (MV)'!$AQ94,0)+IFERROR('Model opční 1 (ME)'!AA94*('ME Index'!AE10/'ME Index'!$E10)*'Model opční 1 (ME)'!$AQ94,0)+IFERROR('Model opční 2 (MF)'!AA94*('MF Index'!AE10/'MF Index'!$E10)*'Model opční 2 (MF)'!$AQ94,0)+Doplněk!AA94*Doplněk!$AO94</f>
        <v>0</v>
      </c>
      <c r="AB94" s="524">
        <f>IFERROR('Model výchozí (MV)'!AB94*('MV Index'!AF10/'MV Index'!$E10)*'Model výchozí (MV)'!$AQ94,0)+IFERROR('Model opční 1 (ME)'!AB94*('ME Index'!AF10/'ME Index'!$E10)*'Model opční 1 (ME)'!$AQ94,0)+IFERROR('Model opční 2 (MF)'!AB94*('MF Index'!AF10/'MF Index'!$E10)*'Model opční 2 (MF)'!$AQ94,0)+Doplněk!AB94*Doplněk!$AO94</f>
        <v>0</v>
      </c>
      <c r="AC94" s="524">
        <f>IFERROR('Model výchozí (MV)'!AC94*('MV Index'!AG10/'MV Index'!$E10)*'Model výchozí (MV)'!$AQ94,0)+IFERROR('Model opční 1 (ME)'!AC94*('ME Index'!AG10/'ME Index'!$E10)*'Model opční 1 (ME)'!$AQ94,0)+IFERROR('Model opční 2 (MF)'!AC94*('MF Index'!AG10/'MF Index'!$E10)*'Model opční 2 (MF)'!$AQ94,0)+Doplněk!AC94*Doplněk!$AO94</f>
        <v>0</v>
      </c>
      <c r="AD94" s="524">
        <f>IFERROR('Model výchozí (MV)'!AD94*('MV Index'!AH10/'MV Index'!$E10)*'Model výchozí (MV)'!$AQ94,0)+IFERROR('Model opční 1 (ME)'!AD94*('ME Index'!AH10/'ME Index'!$E10)*'Model opční 1 (ME)'!$AQ94,0)+IFERROR('Model opční 2 (MF)'!AD94*('MF Index'!AH10/'MF Index'!$E10)*'Model opční 2 (MF)'!$AQ94,0)+Doplněk!AD94*Doplněk!$AO94</f>
        <v>0</v>
      </c>
      <c r="AE94" s="524">
        <f>IFERROR('Model výchozí (MV)'!AE94*('MV Index'!AI10/'MV Index'!$E10)*'Model výchozí (MV)'!$AQ94,0)+IFERROR('Model opční 1 (ME)'!AE94*('ME Index'!AI10/'ME Index'!$E10)*'Model opční 1 (ME)'!$AQ94,0)+IFERROR('Model opční 2 (MF)'!AE94*('MF Index'!AI10/'MF Index'!$E10)*'Model opční 2 (MF)'!$AQ94,0)+Doplněk!AE94*Doplněk!$AO94</f>
        <v>0</v>
      </c>
      <c r="AF94" s="524">
        <f>IFERROR('Model výchozí (MV)'!AF94*('MV Index'!AJ10/'MV Index'!$E10)*'Model výchozí (MV)'!$AQ94,0)+IFERROR('Model opční 1 (ME)'!AF94*('ME Index'!AJ10/'ME Index'!$E10)*'Model opční 1 (ME)'!$AQ94,0)+IFERROR('Model opční 2 (MF)'!AF94*('MF Index'!AJ10/'MF Index'!$E10)*'Model opční 2 (MF)'!$AQ94,0)+Doplněk!AF94*Doplněk!$AO94</f>
        <v>0</v>
      </c>
      <c r="AG94" s="524">
        <f>IFERROR('Model výchozí (MV)'!AG94*('MV Index'!AK10/'MV Index'!$E10)*'Model výchozí (MV)'!$AQ94,0)+IFERROR('Model opční 1 (ME)'!AG94*('ME Index'!AK10/'ME Index'!$E10)*'Model opční 1 (ME)'!$AQ94,0)+IFERROR('Model opční 2 (MF)'!AG94*('MF Index'!AK10/'MF Index'!$E10)*'Model opční 2 (MF)'!$AQ94,0)+Doplněk!AG94*Doplněk!$AO94</f>
        <v>0</v>
      </c>
      <c r="AH94" s="524">
        <f>IFERROR('Model výchozí (MV)'!AH94*('MV Index'!AL10/'MV Index'!$E10)*'Model výchozí (MV)'!$AQ94,0)+IFERROR('Model opční 1 (ME)'!AH94*('ME Index'!AL10/'ME Index'!$E10)*'Model opční 1 (ME)'!$AQ94,0)+IFERROR('Model opční 2 (MF)'!AH94*('MF Index'!AL10/'MF Index'!$E10)*'Model opční 2 (MF)'!$AQ94,0)+Doplněk!AH94*Doplněk!$AO94</f>
        <v>0</v>
      </c>
      <c r="AI94" s="524">
        <f>IFERROR('Model výchozí (MV)'!AI94*('MV Index'!AM10/'MV Index'!$E10)*'Model výchozí (MV)'!$AQ94,0)+IFERROR('Model opční 1 (ME)'!AI94*('ME Index'!AM10/'ME Index'!$E10)*'Model opční 1 (ME)'!$AQ94,0)+IFERROR('Model opční 2 (MF)'!AI94*('MF Index'!AM10/'MF Index'!$E10)*'Model opční 2 (MF)'!$AQ94,0)+Doplněk!AI94*Doplněk!$AO94</f>
        <v>0</v>
      </c>
      <c r="AJ94" s="524">
        <f>IFERROR('Model výchozí (MV)'!AJ94*('MV Index'!AN10/'MV Index'!$E10)*'Model výchozí (MV)'!$AQ94,0)+IFERROR('Model opční 1 (ME)'!AJ94*('ME Index'!AN10/'ME Index'!$E10)*'Model opční 1 (ME)'!$AQ94,0)+IFERROR('Model opční 2 (MF)'!AJ94*('MF Index'!AN10/'MF Index'!$E10)*'Model opční 2 (MF)'!$AQ94,0)+Doplněk!AJ94*Doplněk!$AO94</f>
        <v>0</v>
      </c>
      <c r="AK94" s="524">
        <f>IFERROR('Model výchozí (MV)'!AK94*('MV Index'!AO10/'MV Index'!$E10)*'Model výchozí (MV)'!$AQ94,0)+IFERROR('Model opční 1 (ME)'!AK94*('ME Index'!AO10/'ME Index'!$E10)*'Model opční 1 (ME)'!$AQ94,0)+IFERROR('Model opční 2 (MF)'!AK94*('MF Index'!AO10/'MF Index'!$E10)*'Model opční 2 (MF)'!$AQ94,0)+Doplněk!AK94*Doplněk!$AO94</f>
        <v>0</v>
      </c>
      <c r="AL94" s="356">
        <f t="shared" si="35"/>
        <v>0</v>
      </c>
      <c r="AM94" s="579">
        <f t="shared" si="34"/>
        <v>0</v>
      </c>
    </row>
    <row r="95" spans="1:39" x14ac:dyDescent="0.3">
      <c r="A95" s="475">
        <f t="shared" si="33"/>
        <v>7</v>
      </c>
      <c r="B95" s="476" t="str">
        <f t="shared" si="33"/>
        <v>Mzdové náklady</v>
      </c>
      <c r="C95" s="456">
        <f t="shared" si="33"/>
        <v>7.1</v>
      </c>
      <c r="D95" s="455" t="str">
        <f t="shared" si="33"/>
        <v>Vlaková četa</v>
      </c>
      <c r="E95" s="524">
        <f>IFERROR('Model výchozí (MV)'!E95*('MV Index'!I11/'MV Index'!$E11)*'Model výchozí (MV)'!$AQ95,0)+IFERROR('Model opční 1 (ME)'!E95*('ME Index'!I11/'ME Index'!$E11)*'Model opční 1 (ME)'!$AQ95,0)+IFERROR('Model opční 2 (MF)'!E95*('MF Index'!I11/'MF Index'!$E11)*'Model opční 2 (MF)'!$AQ95,0)+Doplněk!E95*Doplněk!$AO95</f>
        <v>0</v>
      </c>
      <c r="F95" s="524">
        <f>IFERROR('Model výchozí (MV)'!F95*('MV Index'!J11/'MV Index'!$E11)*'Model výchozí (MV)'!$AQ95,0)+IFERROR('Model opční 1 (ME)'!F95*('ME Index'!J11/'ME Index'!$E11)*'Model opční 1 (ME)'!$AQ95,0)+IFERROR('Model opční 2 (MF)'!F95*('MF Index'!J11/'MF Index'!$E11)*'Model opční 2 (MF)'!$AQ95,0)+Doplněk!F95*Doplněk!$AO95</f>
        <v>0</v>
      </c>
      <c r="G95" s="524">
        <f>IFERROR('Model výchozí (MV)'!G95*('MV Index'!K11/'MV Index'!$E11)*'Model výchozí (MV)'!$AQ95,0)+IFERROR('Model opční 1 (ME)'!G95*('ME Index'!K11/'ME Index'!$E11)*'Model opční 1 (ME)'!$AQ95,0)+IFERROR('Model opční 2 (MF)'!G95*('MF Index'!K11/'MF Index'!$E11)*'Model opční 2 (MF)'!$AQ95,0)+Doplněk!G95*Doplněk!$AO95</f>
        <v>0</v>
      </c>
      <c r="H95" s="524">
        <f>IFERROR('Model výchozí (MV)'!H95*('MV Index'!L11/'MV Index'!$E11)*'Model výchozí (MV)'!$AQ95,0)+IFERROR('Model opční 1 (ME)'!H95*('ME Index'!L11/'ME Index'!$E11)*'Model opční 1 (ME)'!$AQ95,0)+IFERROR('Model opční 2 (MF)'!H95*('MF Index'!L11/'MF Index'!$E11)*'Model opční 2 (MF)'!$AQ95,0)+Doplněk!H95*Doplněk!$AO95</f>
        <v>0</v>
      </c>
      <c r="I95" s="524">
        <f>IFERROR('Model výchozí (MV)'!I95*('MV Index'!M11/'MV Index'!$E11)*'Model výchozí (MV)'!$AQ95,0)+IFERROR('Model opční 1 (ME)'!I95*('ME Index'!M11/'ME Index'!$E11)*'Model opční 1 (ME)'!$AQ95,0)+IFERROR('Model opční 2 (MF)'!I95*('MF Index'!M11/'MF Index'!$E11)*'Model opční 2 (MF)'!$AQ95,0)+Doplněk!I95*Doplněk!$AO95</f>
        <v>0</v>
      </c>
      <c r="J95" s="524">
        <f>IFERROR('Model výchozí (MV)'!J95*('MV Index'!N11/'MV Index'!$E11)*'Model výchozí (MV)'!$AQ95,0)+IFERROR('Model opční 1 (ME)'!J95*('ME Index'!N11/'ME Index'!$E11)*'Model opční 1 (ME)'!$AQ95,0)+IFERROR('Model opční 2 (MF)'!J95*('MF Index'!N11/'MF Index'!$E11)*'Model opční 2 (MF)'!$AQ95,0)+Doplněk!J95*Doplněk!$AO95</f>
        <v>0</v>
      </c>
      <c r="K95" s="524">
        <f>IFERROR('Model výchozí (MV)'!K95*('MV Index'!O11/'MV Index'!$E11)*'Model výchozí (MV)'!$AQ95,0)+IFERROR('Model opční 1 (ME)'!K95*('ME Index'!O11/'ME Index'!$E11)*'Model opční 1 (ME)'!$AQ95,0)+IFERROR('Model opční 2 (MF)'!K95*('MF Index'!O11/'MF Index'!$E11)*'Model opční 2 (MF)'!$AQ95,0)+Doplněk!K95*Doplněk!$AO95</f>
        <v>0</v>
      </c>
      <c r="L95" s="524">
        <f>IFERROR('Model výchozí (MV)'!L95*('MV Index'!P11/'MV Index'!$E11)*'Model výchozí (MV)'!$AQ95,0)+IFERROR('Model opční 1 (ME)'!L95*('ME Index'!P11/'ME Index'!$E11)*'Model opční 1 (ME)'!$AQ95,0)+IFERROR('Model opční 2 (MF)'!L95*('MF Index'!P11/'MF Index'!$E11)*'Model opční 2 (MF)'!$AQ95,0)+Doplněk!L95*Doplněk!$AO95</f>
        <v>0</v>
      </c>
      <c r="M95" s="524">
        <f>IFERROR('Model výchozí (MV)'!M95*('MV Index'!Q11/'MV Index'!$E11)*'Model výchozí (MV)'!$AQ95,0)+IFERROR('Model opční 1 (ME)'!M95*('ME Index'!Q11/'ME Index'!$E11)*'Model opční 1 (ME)'!$AQ95,0)+IFERROR('Model opční 2 (MF)'!M95*('MF Index'!Q11/'MF Index'!$E11)*'Model opční 2 (MF)'!$AQ95,0)+Doplněk!M95*Doplněk!$AO95</f>
        <v>0</v>
      </c>
      <c r="N95" s="524">
        <f>IFERROR('Model výchozí (MV)'!N95*('MV Index'!R11/'MV Index'!$E11)*'Model výchozí (MV)'!$AQ95,0)+IFERROR('Model opční 1 (ME)'!N95*('ME Index'!R11/'ME Index'!$E11)*'Model opční 1 (ME)'!$AQ95,0)+IFERROR('Model opční 2 (MF)'!N95*('MF Index'!R11/'MF Index'!$E11)*'Model opční 2 (MF)'!$AQ95,0)+Doplněk!N95*Doplněk!$AO95</f>
        <v>0</v>
      </c>
      <c r="O95" s="524">
        <f>IFERROR('Model výchozí (MV)'!O95*('MV Index'!S11/'MV Index'!$E11)*'Model výchozí (MV)'!$AQ95,0)+IFERROR('Model opční 1 (ME)'!O95*('ME Index'!S11/'ME Index'!$E11)*'Model opční 1 (ME)'!$AQ95,0)+IFERROR('Model opční 2 (MF)'!O95*('MF Index'!S11/'MF Index'!$E11)*'Model opční 2 (MF)'!$AQ95,0)+Doplněk!O95*Doplněk!$AO95</f>
        <v>0</v>
      </c>
      <c r="P95" s="524">
        <f>IFERROR('Model výchozí (MV)'!P95*('MV Index'!T11/'MV Index'!$E11)*'Model výchozí (MV)'!$AQ95,0)+IFERROR('Model opční 1 (ME)'!P95*('ME Index'!T11/'ME Index'!$E11)*'Model opční 1 (ME)'!$AQ95,0)+IFERROR('Model opční 2 (MF)'!P95*('MF Index'!T11/'MF Index'!$E11)*'Model opční 2 (MF)'!$AQ95,0)+Doplněk!P95*Doplněk!$AO95</f>
        <v>0</v>
      </c>
      <c r="Q95" s="524">
        <f>IFERROR('Model výchozí (MV)'!Q95*('MV Index'!U11/'MV Index'!$E11)*'Model výchozí (MV)'!$AQ95,0)+IFERROR('Model opční 1 (ME)'!Q95*('ME Index'!U11/'ME Index'!$E11)*'Model opční 1 (ME)'!$AQ95,0)+IFERROR('Model opční 2 (MF)'!Q95*('MF Index'!U11/'MF Index'!$E11)*'Model opční 2 (MF)'!$AQ95,0)+Doplněk!Q95*Doplněk!$AO95</f>
        <v>0</v>
      </c>
      <c r="R95" s="524">
        <f>IFERROR('Model výchozí (MV)'!R95*('MV Index'!V11/'MV Index'!$E11)*'Model výchozí (MV)'!$AQ95,0)+IFERROR('Model opční 1 (ME)'!R95*('ME Index'!V11/'ME Index'!$E11)*'Model opční 1 (ME)'!$AQ95,0)+IFERROR('Model opční 2 (MF)'!R95*('MF Index'!V11/'MF Index'!$E11)*'Model opční 2 (MF)'!$AQ95,0)+Doplněk!R95*Doplněk!$AO95</f>
        <v>0</v>
      </c>
      <c r="S95" s="524">
        <f>IFERROR('Model výchozí (MV)'!S95*('MV Index'!W11/'MV Index'!$E11)*'Model výchozí (MV)'!$AQ95,0)+IFERROR('Model opční 1 (ME)'!S95*('ME Index'!W11/'ME Index'!$E11)*'Model opční 1 (ME)'!$AQ95,0)+IFERROR('Model opční 2 (MF)'!S95*('MF Index'!W11/'MF Index'!$E11)*'Model opční 2 (MF)'!$AQ95,0)+Doplněk!S95*Doplněk!$AO95</f>
        <v>0</v>
      </c>
      <c r="T95" s="524">
        <f>IFERROR('Model výchozí (MV)'!T95*('MV Index'!X11/'MV Index'!$E11)*'Model výchozí (MV)'!$AQ95,0)+IFERROR('Model opční 1 (ME)'!T95*('ME Index'!X11/'ME Index'!$E11)*'Model opční 1 (ME)'!$AQ95,0)+IFERROR('Model opční 2 (MF)'!T95*('MF Index'!X11/'MF Index'!$E11)*'Model opční 2 (MF)'!$AQ95,0)+Doplněk!T95*Doplněk!$AO95</f>
        <v>0</v>
      </c>
      <c r="U95" s="524">
        <f>IFERROR('Model výchozí (MV)'!U95*('MV Index'!Y11/'MV Index'!$E11)*'Model výchozí (MV)'!$AQ95,0)+IFERROR('Model opční 1 (ME)'!U95*('ME Index'!Y11/'ME Index'!$E11)*'Model opční 1 (ME)'!$AQ95,0)+IFERROR('Model opční 2 (MF)'!U95*('MF Index'!Y11/'MF Index'!$E11)*'Model opční 2 (MF)'!$AQ95,0)+Doplněk!U95*Doplněk!$AO95</f>
        <v>0</v>
      </c>
      <c r="V95" s="524">
        <f>IFERROR('Model výchozí (MV)'!V95*('MV Index'!Z11/'MV Index'!$E11)*'Model výchozí (MV)'!$AQ95,0)+IFERROR('Model opční 1 (ME)'!V95*('ME Index'!Z11/'ME Index'!$E11)*'Model opční 1 (ME)'!$AQ95,0)+IFERROR('Model opční 2 (MF)'!V95*('MF Index'!Z11/'MF Index'!$E11)*'Model opční 2 (MF)'!$AQ95,0)+Doplněk!V95*Doplněk!$AO95</f>
        <v>0</v>
      </c>
      <c r="W95" s="524">
        <f>IFERROR('Model výchozí (MV)'!W95*('MV Index'!AA11/'MV Index'!$E11)*'Model výchozí (MV)'!$AQ95,0)+IFERROR('Model opční 1 (ME)'!W95*('ME Index'!AA11/'ME Index'!$E11)*'Model opční 1 (ME)'!$AQ95,0)+IFERROR('Model opční 2 (MF)'!W95*('MF Index'!AA11/'MF Index'!$E11)*'Model opční 2 (MF)'!$AQ95,0)+Doplněk!W95*Doplněk!$AO95</f>
        <v>0</v>
      </c>
      <c r="X95" s="524">
        <f>IFERROR('Model výchozí (MV)'!X95*('MV Index'!AB11/'MV Index'!$E11)*'Model výchozí (MV)'!$AQ95,0)+IFERROR('Model opční 1 (ME)'!X95*('ME Index'!AB11/'ME Index'!$E11)*'Model opční 1 (ME)'!$AQ95,0)+IFERROR('Model opční 2 (MF)'!X95*('MF Index'!AB11/'MF Index'!$E11)*'Model opční 2 (MF)'!$AQ95,0)+Doplněk!X95*Doplněk!$AO95</f>
        <v>0</v>
      </c>
      <c r="Y95" s="524">
        <f>IFERROR('Model výchozí (MV)'!Y95*('MV Index'!AC11/'MV Index'!$E11)*'Model výchozí (MV)'!$AQ95,0)+IFERROR('Model opční 1 (ME)'!Y95*('ME Index'!AC11/'ME Index'!$E11)*'Model opční 1 (ME)'!$AQ95,0)+IFERROR('Model opční 2 (MF)'!Y95*('MF Index'!AC11/'MF Index'!$E11)*'Model opční 2 (MF)'!$AQ95,0)+Doplněk!Y95*Doplněk!$AO95</f>
        <v>0</v>
      </c>
      <c r="Z95" s="524">
        <f>IFERROR('Model výchozí (MV)'!Z95*('MV Index'!AD11/'MV Index'!$E11)*'Model výchozí (MV)'!$AQ95,0)+IFERROR('Model opční 1 (ME)'!Z95*('ME Index'!AD11/'ME Index'!$E11)*'Model opční 1 (ME)'!$AQ95,0)+IFERROR('Model opční 2 (MF)'!Z95*('MF Index'!AD11/'MF Index'!$E11)*'Model opční 2 (MF)'!$AQ95,0)+Doplněk!Z95*Doplněk!$AO95</f>
        <v>0</v>
      </c>
      <c r="AA95" s="524">
        <f>IFERROR('Model výchozí (MV)'!AA95*('MV Index'!AE11/'MV Index'!$E11)*'Model výchozí (MV)'!$AQ95,0)+IFERROR('Model opční 1 (ME)'!AA95*('ME Index'!AE11/'ME Index'!$E11)*'Model opční 1 (ME)'!$AQ95,0)+IFERROR('Model opční 2 (MF)'!AA95*('MF Index'!AE11/'MF Index'!$E11)*'Model opční 2 (MF)'!$AQ95,0)+Doplněk!AA95*Doplněk!$AO95</f>
        <v>0</v>
      </c>
      <c r="AB95" s="524">
        <f>IFERROR('Model výchozí (MV)'!AB95*('MV Index'!AF11/'MV Index'!$E11)*'Model výchozí (MV)'!$AQ95,0)+IFERROR('Model opční 1 (ME)'!AB95*('ME Index'!AF11/'ME Index'!$E11)*'Model opční 1 (ME)'!$AQ95,0)+IFERROR('Model opční 2 (MF)'!AB95*('MF Index'!AF11/'MF Index'!$E11)*'Model opční 2 (MF)'!$AQ95,0)+Doplněk!AB95*Doplněk!$AO95</f>
        <v>0</v>
      </c>
      <c r="AC95" s="524">
        <f>IFERROR('Model výchozí (MV)'!AC95*('MV Index'!AG11/'MV Index'!$E11)*'Model výchozí (MV)'!$AQ95,0)+IFERROR('Model opční 1 (ME)'!AC95*('ME Index'!AG11/'ME Index'!$E11)*'Model opční 1 (ME)'!$AQ95,0)+IFERROR('Model opční 2 (MF)'!AC95*('MF Index'!AG11/'MF Index'!$E11)*'Model opční 2 (MF)'!$AQ95,0)+Doplněk!AC95*Doplněk!$AO95</f>
        <v>0</v>
      </c>
      <c r="AD95" s="524">
        <f>IFERROR('Model výchozí (MV)'!AD95*('MV Index'!AH11/'MV Index'!$E11)*'Model výchozí (MV)'!$AQ95,0)+IFERROR('Model opční 1 (ME)'!AD95*('ME Index'!AH11/'ME Index'!$E11)*'Model opční 1 (ME)'!$AQ95,0)+IFERROR('Model opční 2 (MF)'!AD95*('MF Index'!AH11/'MF Index'!$E11)*'Model opční 2 (MF)'!$AQ95,0)+Doplněk!AD95*Doplněk!$AO95</f>
        <v>0</v>
      </c>
      <c r="AE95" s="524">
        <f>IFERROR('Model výchozí (MV)'!AE95*('MV Index'!AI11/'MV Index'!$E11)*'Model výchozí (MV)'!$AQ95,0)+IFERROR('Model opční 1 (ME)'!AE95*('ME Index'!AI11/'ME Index'!$E11)*'Model opční 1 (ME)'!$AQ95,0)+IFERROR('Model opční 2 (MF)'!AE95*('MF Index'!AI11/'MF Index'!$E11)*'Model opční 2 (MF)'!$AQ95,0)+Doplněk!AE95*Doplněk!$AO95</f>
        <v>0</v>
      </c>
      <c r="AF95" s="524">
        <f>IFERROR('Model výchozí (MV)'!AF95*('MV Index'!AJ11/'MV Index'!$E11)*'Model výchozí (MV)'!$AQ95,0)+IFERROR('Model opční 1 (ME)'!AF95*('ME Index'!AJ11/'ME Index'!$E11)*'Model opční 1 (ME)'!$AQ95,0)+IFERROR('Model opční 2 (MF)'!AF95*('MF Index'!AJ11/'MF Index'!$E11)*'Model opční 2 (MF)'!$AQ95,0)+Doplněk!AF95*Doplněk!$AO95</f>
        <v>0</v>
      </c>
      <c r="AG95" s="524">
        <f>IFERROR('Model výchozí (MV)'!AG95*('MV Index'!AK11/'MV Index'!$E11)*'Model výchozí (MV)'!$AQ95,0)+IFERROR('Model opční 1 (ME)'!AG95*('ME Index'!AK11/'ME Index'!$E11)*'Model opční 1 (ME)'!$AQ95,0)+IFERROR('Model opční 2 (MF)'!AG95*('MF Index'!AK11/'MF Index'!$E11)*'Model opční 2 (MF)'!$AQ95,0)+Doplněk!AG95*Doplněk!$AO95</f>
        <v>0</v>
      </c>
      <c r="AH95" s="524">
        <f>IFERROR('Model výchozí (MV)'!AH95*('MV Index'!AL11/'MV Index'!$E11)*'Model výchozí (MV)'!$AQ95,0)+IFERROR('Model opční 1 (ME)'!AH95*('ME Index'!AL11/'ME Index'!$E11)*'Model opční 1 (ME)'!$AQ95,0)+IFERROR('Model opční 2 (MF)'!AH95*('MF Index'!AL11/'MF Index'!$E11)*'Model opční 2 (MF)'!$AQ95,0)+Doplněk!AH95*Doplněk!$AO95</f>
        <v>0</v>
      </c>
      <c r="AI95" s="524">
        <f>IFERROR('Model výchozí (MV)'!AI95*('MV Index'!AM11/'MV Index'!$E11)*'Model výchozí (MV)'!$AQ95,0)+IFERROR('Model opční 1 (ME)'!AI95*('ME Index'!AM11/'ME Index'!$E11)*'Model opční 1 (ME)'!$AQ95,0)+IFERROR('Model opční 2 (MF)'!AI95*('MF Index'!AM11/'MF Index'!$E11)*'Model opční 2 (MF)'!$AQ95,0)+Doplněk!AI95*Doplněk!$AO95</f>
        <v>0</v>
      </c>
      <c r="AJ95" s="524">
        <f>IFERROR('Model výchozí (MV)'!AJ95*('MV Index'!AN11/'MV Index'!$E11)*'Model výchozí (MV)'!$AQ95,0)+IFERROR('Model opční 1 (ME)'!AJ95*('ME Index'!AN11/'ME Index'!$E11)*'Model opční 1 (ME)'!$AQ95,0)+IFERROR('Model opční 2 (MF)'!AJ95*('MF Index'!AN11/'MF Index'!$E11)*'Model opční 2 (MF)'!$AQ95,0)+Doplněk!AJ95*Doplněk!$AO95</f>
        <v>0</v>
      </c>
      <c r="AK95" s="524">
        <f>IFERROR('Model výchozí (MV)'!AK95*('MV Index'!AO11/'MV Index'!$E11)*'Model výchozí (MV)'!$AQ95,0)+IFERROR('Model opční 1 (ME)'!AK95*('ME Index'!AO11/'ME Index'!$E11)*'Model opční 1 (ME)'!$AQ95,0)+IFERROR('Model opční 2 (MF)'!AK95*('MF Index'!AO11/'MF Index'!$E11)*'Model opční 2 (MF)'!$AQ95,0)+Doplněk!AK95*Doplněk!$AO95</f>
        <v>0</v>
      </c>
      <c r="AL95" s="356">
        <f t="shared" si="35"/>
        <v>0</v>
      </c>
      <c r="AM95" s="579">
        <f t="shared" si="34"/>
        <v>0</v>
      </c>
    </row>
    <row r="96" spans="1:39" x14ac:dyDescent="0.3">
      <c r="A96" s="475" t="str">
        <f t="shared" si="33"/>
        <v/>
      </c>
      <c r="B96" s="476" t="str">
        <f t="shared" si="33"/>
        <v/>
      </c>
      <c r="C96" s="456" t="str">
        <f t="shared" si="33"/>
        <v>7.2</v>
      </c>
      <c r="D96" s="455" t="str">
        <f t="shared" si="33"/>
        <v>Strojvedoucí</v>
      </c>
      <c r="E96" s="524">
        <f>IFERROR('Model výchozí (MV)'!E96*('MV Index'!I12/'MV Index'!$E12)*'Model výchozí (MV)'!$AQ96,0)+IFERROR('Model opční 1 (ME)'!E96*('ME Index'!I12/'ME Index'!$E12)*'Model opční 1 (ME)'!$AQ96,0)+IFERROR('Model opční 2 (MF)'!E96*('MF Index'!I12/'MF Index'!$E12)*'Model opční 2 (MF)'!$AQ96,0)+Doplněk!E96*Doplněk!$AO96</f>
        <v>0</v>
      </c>
      <c r="F96" s="524">
        <f>IFERROR('Model výchozí (MV)'!F96*('MV Index'!J12/'MV Index'!$E12)*'Model výchozí (MV)'!$AQ96,0)+IFERROR('Model opční 1 (ME)'!F96*('ME Index'!J12/'ME Index'!$E12)*'Model opční 1 (ME)'!$AQ96,0)+IFERROR('Model opční 2 (MF)'!F96*('MF Index'!J12/'MF Index'!$E12)*'Model opční 2 (MF)'!$AQ96,0)+Doplněk!F96*Doplněk!$AO96</f>
        <v>0</v>
      </c>
      <c r="G96" s="524">
        <f>IFERROR('Model výchozí (MV)'!G96*('MV Index'!K12/'MV Index'!$E12)*'Model výchozí (MV)'!$AQ96,0)+IFERROR('Model opční 1 (ME)'!G96*('ME Index'!K12/'ME Index'!$E12)*'Model opční 1 (ME)'!$AQ96,0)+IFERROR('Model opční 2 (MF)'!G96*('MF Index'!K12/'MF Index'!$E12)*'Model opční 2 (MF)'!$AQ96,0)+Doplněk!G96*Doplněk!$AO96</f>
        <v>0</v>
      </c>
      <c r="H96" s="524">
        <f>IFERROR('Model výchozí (MV)'!H96*('MV Index'!L12/'MV Index'!$E12)*'Model výchozí (MV)'!$AQ96,0)+IFERROR('Model opční 1 (ME)'!H96*('ME Index'!L12/'ME Index'!$E12)*'Model opční 1 (ME)'!$AQ96,0)+IFERROR('Model opční 2 (MF)'!H96*('MF Index'!L12/'MF Index'!$E12)*'Model opční 2 (MF)'!$AQ96,0)+Doplněk!H96*Doplněk!$AO96</f>
        <v>0</v>
      </c>
      <c r="I96" s="524">
        <f>IFERROR('Model výchozí (MV)'!I96*('MV Index'!M12/'MV Index'!$E12)*'Model výchozí (MV)'!$AQ96,0)+IFERROR('Model opční 1 (ME)'!I96*('ME Index'!M12/'ME Index'!$E12)*'Model opční 1 (ME)'!$AQ96,0)+IFERROR('Model opční 2 (MF)'!I96*('MF Index'!M12/'MF Index'!$E12)*'Model opční 2 (MF)'!$AQ96,0)+Doplněk!I96*Doplněk!$AO96</f>
        <v>0</v>
      </c>
      <c r="J96" s="524">
        <f>IFERROR('Model výchozí (MV)'!J96*('MV Index'!N12/'MV Index'!$E12)*'Model výchozí (MV)'!$AQ96,0)+IFERROR('Model opční 1 (ME)'!J96*('ME Index'!N12/'ME Index'!$E12)*'Model opční 1 (ME)'!$AQ96,0)+IFERROR('Model opční 2 (MF)'!J96*('MF Index'!N12/'MF Index'!$E12)*'Model opční 2 (MF)'!$AQ96,0)+Doplněk!J96*Doplněk!$AO96</f>
        <v>0</v>
      </c>
      <c r="K96" s="524">
        <f>IFERROR('Model výchozí (MV)'!K96*('MV Index'!O12/'MV Index'!$E12)*'Model výchozí (MV)'!$AQ96,0)+IFERROR('Model opční 1 (ME)'!K96*('ME Index'!O12/'ME Index'!$E12)*'Model opční 1 (ME)'!$AQ96,0)+IFERROR('Model opční 2 (MF)'!K96*('MF Index'!O12/'MF Index'!$E12)*'Model opční 2 (MF)'!$AQ96,0)+Doplněk!K96*Doplněk!$AO96</f>
        <v>0</v>
      </c>
      <c r="L96" s="524">
        <f>IFERROR('Model výchozí (MV)'!L96*('MV Index'!P12/'MV Index'!$E12)*'Model výchozí (MV)'!$AQ96,0)+IFERROR('Model opční 1 (ME)'!L96*('ME Index'!P12/'ME Index'!$E12)*'Model opční 1 (ME)'!$AQ96,0)+IFERROR('Model opční 2 (MF)'!L96*('MF Index'!P12/'MF Index'!$E12)*'Model opční 2 (MF)'!$AQ96,0)+Doplněk!L96*Doplněk!$AO96</f>
        <v>0</v>
      </c>
      <c r="M96" s="524">
        <f>IFERROR('Model výchozí (MV)'!M96*('MV Index'!Q12/'MV Index'!$E12)*'Model výchozí (MV)'!$AQ96,0)+IFERROR('Model opční 1 (ME)'!M96*('ME Index'!Q12/'ME Index'!$E12)*'Model opční 1 (ME)'!$AQ96,0)+IFERROR('Model opční 2 (MF)'!M96*('MF Index'!Q12/'MF Index'!$E12)*'Model opční 2 (MF)'!$AQ96,0)+Doplněk!M96*Doplněk!$AO96</f>
        <v>0</v>
      </c>
      <c r="N96" s="524">
        <f>IFERROR('Model výchozí (MV)'!N96*('MV Index'!R12/'MV Index'!$E12)*'Model výchozí (MV)'!$AQ96,0)+IFERROR('Model opční 1 (ME)'!N96*('ME Index'!R12/'ME Index'!$E12)*'Model opční 1 (ME)'!$AQ96,0)+IFERROR('Model opční 2 (MF)'!N96*('MF Index'!R12/'MF Index'!$E12)*'Model opční 2 (MF)'!$AQ96,0)+Doplněk!N96*Doplněk!$AO96</f>
        <v>0</v>
      </c>
      <c r="O96" s="524">
        <f>IFERROR('Model výchozí (MV)'!O96*('MV Index'!S12/'MV Index'!$E12)*'Model výchozí (MV)'!$AQ96,0)+IFERROR('Model opční 1 (ME)'!O96*('ME Index'!S12/'ME Index'!$E12)*'Model opční 1 (ME)'!$AQ96,0)+IFERROR('Model opční 2 (MF)'!O96*('MF Index'!S12/'MF Index'!$E12)*'Model opční 2 (MF)'!$AQ96,0)+Doplněk!O96*Doplněk!$AO96</f>
        <v>0</v>
      </c>
      <c r="P96" s="524">
        <f>IFERROR('Model výchozí (MV)'!P96*('MV Index'!T12/'MV Index'!$E12)*'Model výchozí (MV)'!$AQ96,0)+IFERROR('Model opční 1 (ME)'!P96*('ME Index'!T12/'ME Index'!$E12)*'Model opční 1 (ME)'!$AQ96,0)+IFERROR('Model opční 2 (MF)'!P96*('MF Index'!T12/'MF Index'!$E12)*'Model opční 2 (MF)'!$AQ96,0)+Doplněk!P96*Doplněk!$AO96</f>
        <v>0</v>
      </c>
      <c r="Q96" s="524">
        <f>IFERROR('Model výchozí (MV)'!Q96*('MV Index'!U12/'MV Index'!$E12)*'Model výchozí (MV)'!$AQ96,0)+IFERROR('Model opční 1 (ME)'!Q96*('ME Index'!U12/'ME Index'!$E12)*'Model opční 1 (ME)'!$AQ96,0)+IFERROR('Model opční 2 (MF)'!Q96*('MF Index'!U12/'MF Index'!$E12)*'Model opční 2 (MF)'!$AQ96,0)+Doplněk!Q96*Doplněk!$AO96</f>
        <v>0</v>
      </c>
      <c r="R96" s="524">
        <f>IFERROR('Model výchozí (MV)'!R96*('MV Index'!V12/'MV Index'!$E12)*'Model výchozí (MV)'!$AQ96,0)+IFERROR('Model opční 1 (ME)'!R96*('ME Index'!V12/'ME Index'!$E12)*'Model opční 1 (ME)'!$AQ96,0)+IFERROR('Model opční 2 (MF)'!R96*('MF Index'!V12/'MF Index'!$E12)*'Model opční 2 (MF)'!$AQ96,0)+Doplněk!R96*Doplněk!$AO96</f>
        <v>0</v>
      </c>
      <c r="S96" s="524">
        <f>IFERROR('Model výchozí (MV)'!S96*('MV Index'!W12/'MV Index'!$E12)*'Model výchozí (MV)'!$AQ96,0)+IFERROR('Model opční 1 (ME)'!S96*('ME Index'!W12/'ME Index'!$E12)*'Model opční 1 (ME)'!$AQ96,0)+IFERROR('Model opční 2 (MF)'!S96*('MF Index'!W12/'MF Index'!$E12)*'Model opční 2 (MF)'!$AQ96,0)+Doplněk!S96*Doplněk!$AO96</f>
        <v>0</v>
      </c>
      <c r="T96" s="524">
        <f>IFERROR('Model výchozí (MV)'!T96*('MV Index'!X12/'MV Index'!$E12)*'Model výchozí (MV)'!$AQ96,0)+IFERROR('Model opční 1 (ME)'!T96*('ME Index'!X12/'ME Index'!$E12)*'Model opční 1 (ME)'!$AQ96,0)+IFERROR('Model opční 2 (MF)'!T96*('MF Index'!X12/'MF Index'!$E12)*'Model opční 2 (MF)'!$AQ96,0)+Doplněk!T96*Doplněk!$AO96</f>
        <v>0</v>
      </c>
      <c r="U96" s="524">
        <f>IFERROR('Model výchozí (MV)'!U96*('MV Index'!Y12/'MV Index'!$E12)*'Model výchozí (MV)'!$AQ96,0)+IFERROR('Model opční 1 (ME)'!U96*('ME Index'!Y12/'ME Index'!$E12)*'Model opční 1 (ME)'!$AQ96,0)+IFERROR('Model opční 2 (MF)'!U96*('MF Index'!Y12/'MF Index'!$E12)*'Model opční 2 (MF)'!$AQ96,0)+Doplněk!U96*Doplněk!$AO96</f>
        <v>0</v>
      </c>
      <c r="V96" s="524">
        <f>IFERROR('Model výchozí (MV)'!V96*('MV Index'!Z12/'MV Index'!$E12)*'Model výchozí (MV)'!$AQ96,0)+IFERROR('Model opční 1 (ME)'!V96*('ME Index'!Z12/'ME Index'!$E12)*'Model opční 1 (ME)'!$AQ96,0)+IFERROR('Model opční 2 (MF)'!V96*('MF Index'!Z12/'MF Index'!$E12)*'Model opční 2 (MF)'!$AQ96,0)+Doplněk!V96*Doplněk!$AO96</f>
        <v>0</v>
      </c>
      <c r="W96" s="524">
        <f>IFERROR('Model výchozí (MV)'!W96*('MV Index'!AA12/'MV Index'!$E12)*'Model výchozí (MV)'!$AQ96,0)+IFERROR('Model opční 1 (ME)'!W96*('ME Index'!AA12/'ME Index'!$E12)*'Model opční 1 (ME)'!$AQ96,0)+IFERROR('Model opční 2 (MF)'!W96*('MF Index'!AA12/'MF Index'!$E12)*'Model opční 2 (MF)'!$AQ96,0)+Doplněk!W96*Doplněk!$AO96</f>
        <v>0</v>
      </c>
      <c r="X96" s="524">
        <f>IFERROR('Model výchozí (MV)'!X96*('MV Index'!AB12/'MV Index'!$E12)*'Model výchozí (MV)'!$AQ96,0)+IFERROR('Model opční 1 (ME)'!X96*('ME Index'!AB12/'ME Index'!$E12)*'Model opční 1 (ME)'!$AQ96,0)+IFERROR('Model opční 2 (MF)'!X96*('MF Index'!AB12/'MF Index'!$E12)*'Model opční 2 (MF)'!$AQ96,0)+Doplněk!X96*Doplněk!$AO96</f>
        <v>0</v>
      </c>
      <c r="Y96" s="524">
        <f>IFERROR('Model výchozí (MV)'!Y96*('MV Index'!AC12/'MV Index'!$E12)*'Model výchozí (MV)'!$AQ96,0)+IFERROR('Model opční 1 (ME)'!Y96*('ME Index'!AC12/'ME Index'!$E12)*'Model opční 1 (ME)'!$AQ96,0)+IFERROR('Model opční 2 (MF)'!Y96*('MF Index'!AC12/'MF Index'!$E12)*'Model opční 2 (MF)'!$AQ96,0)+Doplněk!Y96*Doplněk!$AO96</f>
        <v>0</v>
      </c>
      <c r="Z96" s="524">
        <f>IFERROR('Model výchozí (MV)'!Z96*('MV Index'!AD12/'MV Index'!$E12)*'Model výchozí (MV)'!$AQ96,0)+IFERROR('Model opční 1 (ME)'!Z96*('ME Index'!AD12/'ME Index'!$E12)*'Model opční 1 (ME)'!$AQ96,0)+IFERROR('Model opční 2 (MF)'!Z96*('MF Index'!AD12/'MF Index'!$E12)*'Model opční 2 (MF)'!$AQ96,0)+Doplněk!Z96*Doplněk!$AO96</f>
        <v>0</v>
      </c>
      <c r="AA96" s="524">
        <f>IFERROR('Model výchozí (MV)'!AA96*('MV Index'!AE12/'MV Index'!$E12)*'Model výchozí (MV)'!$AQ96,0)+IFERROR('Model opční 1 (ME)'!AA96*('ME Index'!AE12/'ME Index'!$E12)*'Model opční 1 (ME)'!$AQ96,0)+IFERROR('Model opční 2 (MF)'!AA96*('MF Index'!AE12/'MF Index'!$E12)*'Model opční 2 (MF)'!$AQ96,0)+Doplněk!AA96*Doplněk!$AO96</f>
        <v>0</v>
      </c>
      <c r="AB96" s="524">
        <f>IFERROR('Model výchozí (MV)'!AB96*('MV Index'!AF12/'MV Index'!$E12)*'Model výchozí (MV)'!$AQ96,0)+IFERROR('Model opční 1 (ME)'!AB96*('ME Index'!AF12/'ME Index'!$E12)*'Model opční 1 (ME)'!$AQ96,0)+IFERROR('Model opční 2 (MF)'!AB96*('MF Index'!AF12/'MF Index'!$E12)*'Model opční 2 (MF)'!$AQ96,0)+Doplněk!AB96*Doplněk!$AO96</f>
        <v>0</v>
      </c>
      <c r="AC96" s="524">
        <f>IFERROR('Model výchozí (MV)'!AC96*('MV Index'!AG12/'MV Index'!$E12)*'Model výchozí (MV)'!$AQ96,0)+IFERROR('Model opční 1 (ME)'!AC96*('ME Index'!AG12/'ME Index'!$E12)*'Model opční 1 (ME)'!$AQ96,0)+IFERROR('Model opční 2 (MF)'!AC96*('MF Index'!AG12/'MF Index'!$E12)*'Model opční 2 (MF)'!$AQ96,0)+Doplněk!AC96*Doplněk!$AO96</f>
        <v>0</v>
      </c>
      <c r="AD96" s="524">
        <f>IFERROR('Model výchozí (MV)'!AD96*('MV Index'!AH12/'MV Index'!$E12)*'Model výchozí (MV)'!$AQ96,0)+IFERROR('Model opční 1 (ME)'!AD96*('ME Index'!AH12/'ME Index'!$E12)*'Model opční 1 (ME)'!$AQ96,0)+IFERROR('Model opční 2 (MF)'!AD96*('MF Index'!AH12/'MF Index'!$E12)*'Model opční 2 (MF)'!$AQ96,0)+Doplněk!AD96*Doplněk!$AO96</f>
        <v>0</v>
      </c>
      <c r="AE96" s="524">
        <f>IFERROR('Model výchozí (MV)'!AE96*('MV Index'!AI12/'MV Index'!$E12)*'Model výchozí (MV)'!$AQ96,0)+IFERROR('Model opční 1 (ME)'!AE96*('ME Index'!AI12/'ME Index'!$E12)*'Model opční 1 (ME)'!$AQ96,0)+IFERROR('Model opční 2 (MF)'!AE96*('MF Index'!AI12/'MF Index'!$E12)*'Model opční 2 (MF)'!$AQ96,0)+Doplněk!AE96*Doplněk!$AO96</f>
        <v>0</v>
      </c>
      <c r="AF96" s="524">
        <f>IFERROR('Model výchozí (MV)'!AF96*('MV Index'!AJ12/'MV Index'!$E12)*'Model výchozí (MV)'!$AQ96,0)+IFERROR('Model opční 1 (ME)'!AF96*('ME Index'!AJ12/'ME Index'!$E12)*'Model opční 1 (ME)'!$AQ96,0)+IFERROR('Model opční 2 (MF)'!AF96*('MF Index'!AJ12/'MF Index'!$E12)*'Model opční 2 (MF)'!$AQ96,0)+Doplněk!AF96*Doplněk!$AO96</f>
        <v>0</v>
      </c>
      <c r="AG96" s="524">
        <f>IFERROR('Model výchozí (MV)'!AG96*('MV Index'!AK12/'MV Index'!$E12)*'Model výchozí (MV)'!$AQ96,0)+IFERROR('Model opční 1 (ME)'!AG96*('ME Index'!AK12/'ME Index'!$E12)*'Model opční 1 (ME)'!$AQ96,0)+IFERROR('Model opční 2 (MF)'!AG96*('MF Index'!AK12/'MF Index'!$E12)*'Model opční 2 (MF)'!$AQ96,0)+Doplněk!AG96*Doplněk!$AO96</f>
        <v>0</v>
      </c>
      <c r="AH96" s="524">
        <f>IFERROR('Model výchozí (MV)'!AH96*('MV Index'!AL12/'MV Index'!$E12)*'Model výchozí (MV)'!$AQ96,0)+IFERROR('Model opční 1 (ME)'!AH96*('ME Index'!AL12/'ME Index'!$E12)*'Model opční 1 (ME)'!$AQ96,0)+IFERROR('Model opční 2 (MF)'!AH96*('MF Index'!AL12/'MF Index'!$E12)*'Model opční 2 (MF)'!$AQ96,0)+Doplněk!AH96*Doplněk!$AO96</f>
        <v>0</v>
      </c>
      <c r="AI96" s="524">
        <f>IFERROR('Model výchozí (MV)'!AI96*('MV Index'!AM12/'MV Index'!$E12)*'Model výchozí (MV)'!$AQ96,0)+IFERROR('Model opční 1 (ME)'!AI96*('ME Index'!AM12/'ME Index'!$E12)*'Model opční 1 (ME)'!$AQ96,0)+IFERROR('Model opční 2 (MF)'!AI96*('MF Index'!AM12/'MF Index'!$E12)*'Model opční 2 (MF)'!$AQ96,0)+Doplněk!AI96*Doplněk!$AO96</f>
        <v>0</v>
      </c>
      <c r="AJ96" s="524">
        <f>IFERROR('Model výchozí (MV)'!AJ96*('MV Index'!AN12/'MV Index'!$E12)*'Model výchozí (MV)'!$AQ96,0)+IFERROR('Model opční 1 (ME)'!AJ96*('ME Index'!AN12/'ME Index'!$E12)*'Model opční 1 (ME)'!$AQ96,0)+IFERROR('Model opční 2 (MF)'!AJ96*('MF Index'!AN12/'MF Index'!$E12)*'Model opční 2 (MF)'!$AQ96,0)+Doplněk!AJ96*Doplněk!$AO96</f>
        <v>0</v>
      </c>
      <c r="AK96" s="524">
        <f>IFERROR('Model výchozí (MV)'!AK96*('MV Index'!AO12/'MV Index'!$E12)*'Model výchozí (MV)'!$AQ96,0)+IFERROR('Model opční 1 (ME)'!AK96*('ME Index'!AO12/'ME Index'!$E12)*'Model opční 1 (ME)'!$AQ96,0)+IFERROR('Model opční 2 (MF)'!AK96*('MF Index'!AO12/'MF Index'!$E12)*'Model opční 2 (MF)'!$AQ96,0)+Doplněk!AK96*Doplněk!$AO96</f>
        <v>0</v>
      </c>
      <c r="AL96" s="356">
        <f t="shared" si="35"/>
        <v>0</v>
      </c>
      <c r="AM96" s="579">
        <f t="shared" si="34"/>
        <v>0</v>
      </c>
    </row>
    <row r="97" spans="1:39" x14ac:dyDescent="0.3">
      <c r="A97" s="475" t="str">
        <f t="shared" si="33"/>
        <v/>
      </c>
      <c r="B97" s="476" t="str">
        <f t="shared" si="33"/>
        <v/>
      </c>
      <c r="C97" s="456" t="str">
        <f t="shared" si="33"/>
        <v>7.3</v>
      </c>
      <c r="D97" s="455" t="str">
        <f t="shared" si="33"/>
        <v>Pokladní</v>
      </c>
      <c r="E97" s="524">
        <f>IFERROR('Model výchozí (MV)'!E97*('MV Index'!I13/'MV Index'!$E13)*'Model výchozí (MV)'!$AQ97,0)+IFERROR('Model opční 1 (ME)'!E97*('ME Index'!I13/'ME Index'!$E13)*'Model opční 1 (ME)'!$AQ97,0)+IFERROR('Model opční 2 (MF)'!E97*('MF Index'!I13/'MF Index'!$E13)*'Model opční 2 (MF)'!$AQ97,0)+Doplněk!E97*Doplněk!$AO97</f>
        <v>0</v>
      </c>
      <c r="F97" s="524">
        <f>IFERROR('Model výchozí (MV)'!F97*('MV Index'!J13/'MV Index'!$E13)*'Model výchozí (MV)'!$AQ97,0)+IFERROR('Model opční 1 (ME)'!F97*('ME Index'!J13/'ME Index'!$E13)*'Model opční 1 (ME)'!$AQ97,0)+IFERROR('Model opční 2 (MF)'!F97*('MF Index'!J13/'MF Index'!$E13)*'Model opční 2 (MF)'!$AQ97,0)+Doplněk!F97*Doplněk!$AO97</f>
        <v>0</v>
      </c>
      <c r="G97" s="524">
        <f>IFERROR('Model výchozí (MV)'!G97*('MV Index'!K13/'MV Index'!$E13)*'Model výchozí (MV)'!$AQ97,0)+IFERROR('Model opční 1 (ME)'!G97*('ME Index'!K13/'ME Index'!$E13)*'Model opční 1 (ME)'!$AQ97,0)+IFERROR('Model opční 2 (MF)'!G97*('MF Index'!K13/'MF Index'!$E13)*'Model opční 2 (MF)'!$AQ97,0)+Doplněk!G97*Doplněk!$AO97</f>
        <v>0</v>
      </c>
      <c r="H97" s="524">
        <f>IFERROR('Model výchozí (MV)'!H97*('MV Index'!L13/'MV Index'!$E13)*'Model výchozí (MV)'!$AQ97,0)+IFERROR('Model opční 1 (ME)'!H97*('ME Index'!L13/'ME Index'!$E13)*'Model opční 1 (ME)'!$AQ97,0)+IFERROR('Model opční 2 (MF)'!H97*('MF Index'!L13/'MF Index'!$E13)*'Model opční 2 (MF)'!$AQ97,0)+Doplněk!H97*Doplněk!$AO97</f>
        <v>0</v>
      </c>
      <c r="I97" s="524">
        <f>IFERROR('Model výchozí (MV)'!I97*('MV Index'!M13/'MV Index'!$E13)*'Model výchozí (MV)'!$AQ97,0)+IFERROR('Model opční 1 (ME)'!I97*('ME Index'!M13/'ME Index'!$E13)*'Model opční 1 (ME)'!$AQ97,0)+IFERROR('Model opční 2 (MF)'!I97*('MF Index'!M13/'MF Index'!$E13)*'Model opční 2 (MF)'!$AQ97,0)+Doplněk!I97*Doplněk!$AO97</f>
        <v>0</v>
      </c>
      <c r="J97" s="524">
        <f>IFERROR('Model výchozí (MV)'!J97*('MV Index'!N13/'MV Index'!$E13)*'Model výchozí (MV)'!$AQ97,0)+IFERROR('Model opční 1 (ME)'!J97*('ME Index'!N13/'ME Index'!$E13)*'Model opční 1 (ME)'!$AQ97,0)+IFERROR('Model opční 2 (MF)'!J97*('MF Index'!N13/'MF Index'!$E13)*'Model opční 2 (MF)'!$AQ97,0)+Doplněk!J97*Doplněk!$AO97</f>
        <v>0</v>
      </c>
      <c r="K97" s="524">
        <f>IFERROR('Model výchozí (MV)'!K97*('MV Index'!O13/'MV Index'!$E13)*'Model výchozí (MV)'!$AQ97,0)+IFERROR('Model opční 1 (ME)'!K97*('ME Index'!O13/'ME Index'!$E13)*'Model opční 1 (ME)'!$AQ97,0)+IFERROR('Model opční 2 (MF)'!K97*('MF Index'!O13/'MF Index'!$E13)*'Model opční 2 (MF)'!$AQ97,0)+Doplněk!K97*Doplněk!$AO97</f>
        <v>0</v>
      </c>
      <c r="L97" s="524">
        <f>IFERROR('Model výchozí (MV)'!L97*('MV Index'!P13/'MV Index'!$E13)*'Model výchozí (MV)'!$AQ97,0)+IFERROR('Model opční 1 (ME)'!L97*('ME Index'!P13/'ME Index'!$E13)*'Model opční 1 (ME)'!$AQ97,0)+IFERROR('Model opční 2 (MF)'!L97*('MF Index'!P13/'MF Index'!$E13)*'Model opční 2 (MF)'!$AQ97,0)+Doplněk!L97*Doplněk!$AO97</f>
        <v>0</v>
      </c>
      <c r="M97" s="524">
        <f>IFERROR('Model výchozí (MV)'!M97*('MV Index'!Q13/'MV Index'!$E13)*'Model výchozí (MV)'!$AQ97,0)+IFERROR('Model opční 1 (ME)'!M97*('ME Index'!Q13/'ME Index'!$E13)*'Model opční 1 (ME)'!$AQ97,0)+IFERROR('Model opční 2 (MF)'!M97*('MF Index'!Q13/'MF Index'!$E13)*'Model opční 2 (MF)'!$AQ97,0)+Doplněk!M97*Doplněk!$AO97</f>
        <v>0</v>
      </c>
      <c r="N97" s="524">
        <f>IFERROR('Model výchozí (MV)'!N97*('MV Index'!R13/'MV Index'!$E13)*'Model výchozí (MV)'!$AQ97,0)+IFERROR('Model opční 1 (ME)'!N97*('ME Index'!R13/'ME Index'!$E13)*'Model opční 1 (ME)'!$AQ97,0)+IFERROR('Model opční 2 (MF)'!N97*('MF Index'!R13/'MF Index'!$E13)*'Model opční 2 (MF)'!$AQ97,0)+Doplněk!N97*Doplněk!$AO97</f>
        <v>0</v>
      </c>
      <c r="O97" s="524">
        <f>IFERROR('Model výchozí (MV)'!O97*('MV Index'!S13/'MV Index'!$E13)*'Model výchozí (MV)'!$AQ97,0)+IFERROR('Model opční 1 (ME)'!O97*('ME Index'!S13/'ME Index'!$E13)*'Model opční 1 (ME)'!$AQ97,0)+IFERROR('Model opční 2 (MF)'!O97*('MF Index'!S13/'MF Index'!$E13)*'Model opční 2 (MF)'!$AQ97,0)+Doplněk!O97*Doplněk!$AO97</f>
        <v>0</v>
      </c>
      <c r="P97" s="524">
        <f>IFERROR('Model výchozí (MV)'!P97*('MV Index'!T13/'MV Index'!$E13)*'Model výchozí (MV)'!$AQ97,0)+IFERROR('Model opční 1 (ME)'!P97*('ME Index'!T13/'ME Index'!$E13)*'Model opční 1 (ME)'!$AQ97,0)+IFERROR('Model opční 2 (MF)'!P97*('MF Index'!T13/'MF Index'!$E13)*'Model opční 2 (MF)'!$AQ97,0)+Doplněk!P97*Doplněk!$AO97</f>
        <v>0</v>
      </c>
      <c r="Q97" s="524">
        <f>IFERROR('Model výchozí (MV)'!Q97*('MV Index'!U13/'MV Index'!$E13)*'Model výchozí (MV)'!$AQ97,0)+IFERROR('Model opční 1 (ME)'!Q97*('ME Index'!U13/'ME Index'!$E13)*'Model opční 1 (ME)'!$AQ97,0)+IFERROR('Model opční 2 (MF)'!Q97*('MF Index'!U13/'MF Index'!$E13)*'Model opční 2 (MF)'!$AQ97,0)+Doplněk!Q97*Doplněk!$AO97</f>
        <v>0</v>
      </c>
      <c r="R97" s="524">
        <f>IFERROR('Model výchozí (MV)'!R97*('MV Index'!V13/'MV Index'!$E13)*'Model výchozí (MV)'!$AQ97,0)+IFERROR('Model opční 1 (ME)'!R97*('ME Index'!V13/'ME Index'!$E13)*'Model opční 1 (ME)'!$AQ97,0)+IFERROR('Model opční 2 (MF)'!R97*('MF Index'!V13/'MF Index'!$E13)*'Model opční 2 (MF)'!$AQ97,0)+Doplněk!R97*Doplněk!$AO97</f>
        <v>0</v>
      </c>
      <c r="S97" s="524">
        <f>IFERROR('Model výchozí (MV)'!S97*('MV Index'!W13/'MV Index'!$E13)*'Model výchozí (MV)'!$AQ97,0)+IFERROR('Model opční 1 (ME)'!S97*('ME Index'!W13/'ME Index'!$E13)*'Model opční 1 (ME)'!$AQ97,0)+IFERROR('Model opční 2 (MF)'!S97*('MF Index'!W13/'MF Index'!$E13)*'Model opční 2 (MF)'!$AQ97,0)+Doplněk!S97*Doplněk!$AO97</f>
        <v>0</v>
      </c>
      <c r="T97" s="524">
        <f>IFERROR('Model výchozí (MV)'!T97*('MV Index'!X13/'MV Index'!$E13)*'Model výchozí (MV)'!$AQ97,0)+IFERROR('Model opční 1 (ME)'!T97*('ME Index'!X13/'ME Index'!$E13)*'Model opční 1 (ME)'!$AQ97,0)+IFERROR('Model opční 2 (MF)'!T97*('MF Index'!X13/'MF Index'!$E13)*'Model opční 2 (MF)'!$AQ97,0)+Doplněk!T97*Doplněk!$AO97</f>
        <v>0</v>
      </c>
      <c r="U97" s="524">
        <f>IFERROR('Model výchozí (MV)'!U97*('MV Index'!Y13/'MV Index'!$E13)*'Model výchozí (MV)'!$AQ97,0)+IFERROR('Model opční 1 (ME)'!U97*('ME Index'!Y13/'ME Index'!$E13)*'Model opční 1 (ME)'!$AQ97,0)+IFERROR('Model opční 2 (MF)'!U97*('MF Index'!Y13/'MF Index'!$E13)*'Model opční 2 (MF)'!$AQ97,0)+Doplněk!U97*Doplněk!$AO97</f>
        <v>0</v>
      </c>
      <c r="V97" s="524">
        <f>IFERROR('Model výchozí (MV)'!V97*('MV Index'!Z13/'MV Index'!$E13)*'Model výchozí (MV)'!$AQ97,0)+IFERROR('Model opční 1 (ME)'!V97*('ME Index'!Z13/'ME Index'!$E13)*'Model opční 1 (ME)'!$AQ97,0)+IFERROR('Model opční 2 (MF)'!V97*('MF Index'!Z13/'MF Index'!$E13)*'Model opční 2 (MF)'!$AQ97,0)+Doplněk!V97*Doplněk!$AO97</f>
        <v>0</v>
      </c>
      <c r="W97" s="524">
        <f>IFERROR('Model výchozí (MV)'!W97*('MV Index'!AA13/'MV Index'!$E13)*'Model výchozí (MV)'!$AQ97,0)+IFERROR('Model opční 1 (ME)'!W97*('ME Index'!AA13/'ME Index'!$E13)*'Model opční 1 (ME)'!$AQ97,0)+IFERROR('Model opční 2 (MF)'!W97*('MF Index'!AA13/'MF Index'!$E13)*'Model opční 2 (MF)'!$AQ97,0)+Doplněk!W97*Doplněk!$AO97</f>
        <v>0</v>
      </c>
      <c r="X97" s="524">
        <f>IFERROR('Model výchozí (MV)'!X97*('MV Index'!AB13/'MV Index'!$E13)*'Model výchozí (MV)'!$AQ97,0)+IFERROR('Model opční 1 (ME)'!X97*('ME Index'!AB13/'ME Index'!$E13)*'Model opční 1 (ME)'!$AQ97,0)+IFERROR('Model opční 2 (MF)'!X97*('MF Index'!AB13/'MF Index'!$E13)*'Model opční 2 (MF)'!$AQ97,0)+Doplněk!X97*Doplněk!$AO97</f>
        <v>0</v>
      </c>
      <c r="Y97" s="524">
        <f>IFERROR('Model výchozí (MV)'!Y97*('MV Index'!AC13/'MV Index'!$E13)*'Model výchozí (MV)'!$AQ97,0)+IFERROR('Model opční 1 (ME)'!Y97*('ME Index'!AC13/'ME Index'!$E13)*'Model opční 1 (ME)'!$AQ97,0)+IFERROR('Model opční 2 (MF)'!Y97*('MF Index'!AC13/'MF Index'!$E13)*'Model opční 2 (MF)'!$AQ97,0)+Doplněk!Y97*Doplněk!$AO97</f>
        <v>0</v>
      </c>
      <c r="Z97" s="524">
        <f>IFERROR('Model výchozí (MV)'!Z97*('MV Index'!AD13/'MV Index'!$E13)*'Model výchozí (MV)'!$AQ97,0)+IFERROR('Model opční 1 (ME)'!Z97*('ME Index'!AD13/'ME Index'!$E13)*'Model opční 1 (ME)'!$AQ97,0)+IFERROR('Model opční 2 (MF)'!Z97*('MF Index'!AD13/'MF Index'!$E13)*'Model opční 2 (MF)'!$AQ97,0)+Doplněk!Z97*Doplněk!$AO97</f>
        <v>0</v>
      </c>
      <c r="AA97" s="524">
        <f>IFERROR('Model výchozí (MV)'!AA97*('MV Index'!AE13/'MV Index'!$E13)*'Model výchozí (MV)'!$AQ97,0)+IFERROR('Model opční 1 (ME)'!AA97*('ME Index'!AE13/'ME Index'!$E13)*'Model opční 1 (ME)'!$AQ97,0)+IFERROR('Model opční 2 (MF)'!AA97*('MF Index'!AE13/'MF Index'!$E13)*'Model opční 2 (MF)'!$AQ97,0)+Doplněk!AA97*Doplněk!$AO97</f>
        <v>0</v>
      </c>
      <c r="AB97" s="524">
        <f>IFERROR('Model výchozí (MV)'!AB97*('MV Index'!AF13/'MV Index'!$E13)*'Model výchozí (MV)'!$AQ97,0)+IFERROR('Model opční 1 (ME)'!AB97*('ME Index'!AF13/'ME Index'!$E13)*'Model opční 1 (ME)'!$AQ97,0)+IFERROR('Model opční 2 (MF)'!AB97*('MF Index'!AF13/'MF Index'!$E13)*'Model opční 2 (MF)'!$AQ97,0)+Doplněk!AB97*Doplněk!$AO97</f>
        <v>0</v>
      </c>
      <c r="AC97" s="524">
        <f>IFERROR('Model výchozí (MV)'!AC97*('MV Index'!AG13/'MV Index'!$E13)*'Model výchozí (MV)'!$AQ97,0)+IFERROR('Model opční 1 (ME)'!AC97*('ME Index'!AG13/'ME Index'!$E13)*'Model opční 1 (ME)'!$AQ97,0)+IFERROR('Model opční 2 (MF)'!AC97*('MF Index'!AG13/'MF Index'!$E13)*'Model opční 2 (MF)'!$AQ97,0)+Doplněk!AC97*Doplněk!$AO97</f>
        <v>0</v>
      </c>
      <c r="AD97" s="524">
        <f>IFERROR('Model výchozí (MV)'!AD97*('MV Index'!AH13/'MV Index'!$E13)*'Model výchozí (MV)'!$AQ97,0)+IFERROR('Model opční 1 (ME)'!AD97*('ME Index'!AH13/'ME Index'!$E13)*'Model opční 1 (ME)'!$AQ97,0)+IFERROR('Model opční 2 (MF)'!AD97*('MF Index'!AH13/'MF Index'!$E13)*'Model opční 2 (MF)'!$AQ97,0)+Doplněk!AD97*Doplněk!$AO97</f>
        <v>0</v>
      </c>
      <c r="AE97" s="524">
        <f>IFERROR('Model výchozí (MV)'!AE97*('MV Index'!AI13/'MV Index'!$E13)*'Model výchozí (MV)'!$AQ97,0)+IFERROR('Model opční 1 (ME)'!AE97*('ME Index'!AI13/'ME Index'!$E13)*'Model opční 1 (ME)'!$AQ97,0)+IFERROR('Model opční 2 (MF)'!AE97*('MF Index'!AI13/'MF Index'!$E13)*'Model opční 2 (MF)'!$AQ97,0)+Doplněk!AE97*Doplněk!$AO97</f>
        <v>0</v>
      </c>
      <c r="AF97" s="524">
        <f>IFERROR('Model výchozí (MV)'!AF97*('MV Index'!AJ13/'MV Index'!$E13)*'Model výchozí (MV)'!$AQ97,0)+IFERROR('Model opční 1 (ME)'!AF97*('ME Index'!AJ13/'ME Index'!$E13)*'Model opční 1 (ME)'!$AQ97,0)+IFERROR('Model opční 2 (MF)'!AF97*('MF Index'!AJ13/'MF Index'!$E13)*'Model opční 2 (MF)'!$AQ97,0)+Doplněk!AF97*Doplněk!$AO97</f>
        <v>0</v>
      </c>
      <c r="AG97" s="524">
        <f>IFERROR('Model výchozí (MV)'!AG97*('MV Index'!AK13/'MV Index'!$E13)*'Model výchozí (MV)'!$AQ97,0)+IFERROR('Model opční 1 (ME)'!AG97*('ME Index'!AK13/'ME Index'!$E13)*'Model opční 1 (ME)'!$AQ97,0)+IFERROR('Model opční 2 (MF)'!AG97*('MF Index'!AK13/'MF Index'!$E13)*'Model opční 2 (MF)'!$AQ97,0)+Doplněk!AG97*Doplněk!$AO97</f>
        <v>0</v>
      </c>
      <c r="AH97" s="524">
        <f>IFERROR('Model výchozí (MV)'!AH97*('MV Index'!AL13/'MV Index'!$E13)*'Model výchozí (MV)'!$AQ97,0)+IFERROR('Model opční 1 (ME)'!AH97*('ME Index'!AL13/'ME Index'!$E13)*'Model opční 1 (ME)'!$AQ97,0)+IFERROR('Model opční 2 (MF)'!AH97*('MF Index'!AL13/'MF Index'!$E13)*'Model opční 2 (MF)'!$AQ97,0)+Doplněk!AH97*Doplněk!$AO97</f>
        <v>0</v>
      </c>
      <c r="AI97" s="524">
        <f>IFERROR('Model výchozí (MV)'!AI97*('MV Index'!AM13/'MV Index'!$E13)*'Model výchozí (MV)'!$AQ97,0)+IFERROR('Model opční 1 (ME)'!AI97*('ME Index'!AM13/'ME Index'!$E13)*'Model opční 1 (ME)'!$AQ97,0)+IFERROR('Model opční 2 (MF)'!AI97*('MF Index'!AM13/'MF Index'!$E13)*'Model opční 2 (MF)'!$AQ97,0)+Doplněk!AI97*Doplněk!$AO97</f>
        <v>0</v>
      </c>
      <c r="AJ97" s="524">
        <f>IFERROR('Model výchozí (MV)'!AJ97*('MV Index'!AN13/'MV Index'!$E13)*'Model výchozí (MV)'!$AQ97,0)+IFERROR('Model opční 1 (ME)'!AJ97*('ME Index'!AN13/'ME Index'!$E13)*'Model opční 1 (ME)'!$AQ97,0)+IFERROR('Model opční 2 (MF)'!AJ97*('MF Index'!AN13/'MF Index'!$E13)*'Model opční 2 (MF)'!$AQ97,0)+Doplněk!AJ97*Doplněk!$AO97</f>
        <v>0</v>
      </c>
      <c r="AK97" s="524">
        <f>IFERROR('Model výchozí (MV)'!AK97*('MV Index'!AO13/'MV Index'!$E13)*'Model výchozí (MV)'!$AQ97,0)+IFERROR('Model opční 1 (ME)'!AK97*('ME Index'!AO13/'ME Index'!$E13)*'Model opční 1 (ME)'!$AQ97,0)+IFERROR('Model opční 2 (MF)'!AK97*('MF Index'!AO13/'MF Index'!$E13)*'Model opční 2 (MF)'!$AQ97,0)+Doplněk!AK97*Doplněk!$AO97</f>
        <v>0</v>
      </c>
      <c r="AL97" s="356">
        <f t="shared" si="35"/>
        <v>0</v>
      </c>
      <c r="AM97" s="579">
        <f t="shared" si="34"/>
        <v>0</v>
      </c>
    </row>
    <row r="98" spans="1:39" x14ac:dyDescent="0.3">
      <c r="A98" s="475" t="str">
        <f t="shared" si="33"/>
        <v/>
      </c>
      <c r="B98" s="476" t="str">
        <f t="shared" si="33"/>
        <v/>
      </c>
      <c r="C98" s="456" t="str">
        <f t="shared" si="33"/>
        <v>7.4</v>
      </c>
      <c r="D98" s="455" t="str">
        <f t="shared" si="33"/>
        <v>Ostatní zaměstnanci</v>
      </c>
      <c r="E98" s="524">
        <f>IFERROR('Model výchozí (MV)'!E98*('MV Index'!I14/'MV Index'!$E14)*'Model výchozí (MV)'!$AQ98,0)+IFERROR('Model opční 1 (ME)'!E98*('ME Index'!I14/'ME Index'!$E14)*'Model opční 1 (ME)'!$AQ98,0)+IFERROR('Model opční 2 (MF)'!E98*('MF Index'!I14/'MF Index'!$E14)*'Model opční 2 (MF)'!$AQ98,0)+Doplněk!E98*Doplněk!$AO98</f>
        <v>0</v>
      </c>
      <c r="F98" s="524">
        <f>IFERROR('Model výchozí (MV)'!F98*('MV Index'!J14/'MV Index'!$E14)*'Model výchozí (MV)'!$AQ98,0)+IFERROR('Model opční 1 (ME)'!F98*('ME Index'!J14/'ME Index'!$E14)*'Model opční 1 (ME)'!$AQ98,0)+IFERROR('Model opční 2 (MF)'!F98*('MF Index'!J14/'MF Index'!$E14)*'Model opční 2 (MF)'!$AQ98,0)+Doplněk!F98*Doplněk!$AO98</f>
        <v>0</v>
      </c>
      <c r="G98" s="524">
        <f>IFERROR('Model výchozí (MV)'!G98*('MV Index'!K14/'MV Index'!$E14)*'Model výchozí (MV)'!$AQ98,0)+IFERROR('Model opční 1 (ME)'!G98*('ME Index'!K14/'ME Index'!$E14)*'Model opční 1 (ME)'!$AQ98,0)+IFERROR('Model opční 2 (MF)'!G98*('MF Index'!K14/'MF Index'!$E14)*'Model opční 2 (MF)'!$AQ98,0)+Doplněk!G98*Doplněk!$AO98</f>
        <v>0</v>
      </c>
      <c r="H98" s="524">
        <f>IFERROR('Model výchozí (MV)'!H98*('MV Index'!L14/'MV Index'!$E14)*'Model výchozí (MV)'!$AQ98,0)+IFERROR('Model opční 1 (ME)'!H98*('ME Index'!L14/'ME Index'!$E14)*'Model opční 1 (ME)'!$AQ98,0)+IFERROR('Model opční 2 (MF)'!H98*('MF Index'!L14/'MF Index'!$E14)*'Model opční 2 (MF)'!$AQ98,0)+Doplněk!H98*Doplněk!$AO98</f>
        <v>0</v>
      </c>
      <c r="I98" s="524">
        <f>IFERROR('Model výchozí (MV)'!I98*('MV Index'!M14/'MV Index'!$E14)*'Model výchozí (MV)'!$AQ98,0)+IFERROR('Model opční 1 (ME)'!I98*('ME Index'!M14/'ME Index'!$E14)*'Model opční 1 (ME)'!$AQ98,0)+IFERROR('Model opční 2 (MF)'!I98*('MF Index'!M14/'MF Index'!$E14)*'Model opční 2 (MF)'!$AQ98,0)+Doplněk!I98*Doplněk!$AO98</f>
        <v>0</v>
      </c>
      <c r="J98" s="524">
        <f>IFERROR('Model výchozí (MV)'!J98*('MV Index'!N14/'MV Index'!$E14)*'Model výchozí (MV)'!$AQ98,0)+IFERROR('Model opční 1 (ME)'!J98*('ME Index'!N14/'ME Index'!$E14)*'Model opční 1 (ME)'!$AQ98,0)+IFERROR('Model opční 2 (MF)'!J98*('MF Index'!N14/'MF Index'!$E14)*'Model opční 2 (MF)'!$AQ98,0)+Doplněk!J98*Doplněk!$AO98</f>
        <v>0</v>
      </c>
      <c r="K98" s="524">
        <f>IFERROR('Model výchozí (MV)'!K98*('MV Index'!O14/'MV Index'!$E14)*'Model výchozí (MV)'!$AQ98,0)+IFERROR('Model opční 1 (ME)'!K98*('ME Index'!O14/'ME Index'!$E14)*'Model opční 1 (ME)'!$AQ98,0)+IFERROR('Model opční 2 (MF)'!K98*('MF Index'!O14/'MF Index'!$E14)*'Model opční 2 (MF)'!$AQ98,0)+Doplněk!K98*Doplněk!$AO98</f>
        <v>0</v>
      </c>
      <c r="L98" s="524">
        <f>IFERROR('Model výchozí (MV)'!L98*('MV Index'!P14/'MV Index'!$E14)*'Model výchozí (MV)'!$AQ98,0)+IFERROR('Model opční 1 (ME)'!L98*('ME Index'!P14/'ME Index'!$E14)*'Model opční 1 (ME)'!$AQ98,0)+IFERROR('Model opční 2 (MF)'!L98*('MF Index'!P14/'MF Index'!$E14)*'Model opční 2 (MF)'!$AQ98,0)+Doplněk!L98*Doplněk!$AO98</f>
        <v>0</v>
      </c>
      <c r="M98" s="524">
        <f>IFERROR('Model výchozí (MV)'!M98*('MV Index'!Q14/'MV Index'!$E14)*'Model výchozí (MV)'!$AQ98,0)+IFERROR('Model opční 1 (ME)'!M98*('ME Index'!Q14/'ME Index'!$E14)*'Model opční 1 (ME)'!$AQ98,0)+IFERROR('Model opční 2 (MF)'!M98*('MF Index'!Q14/'MF Index'!$E14)*'Model opční 2 (MF)'!$AQ98,0)+Doplněk!M98*Doplněk!$AO98</f>
        <v>0</v>
      </c>
      <c r="N98" s="524">
        <f>IFERROR('Model výchozí (MV)'!N98*('MV Index'!R14/'MV Index'!$E14)*'Model výchozí (MV)'!$AQ98,0)+IFERROR('Model opční 1 (ME)'!N98*('ME Index'!R14/'ME Index'!$E14)*'Model opční 1 (ME)'!$AQ98,0)+IFERROR('Model opční 2 (MF)'!N98*('MF Index'!R14/'MF Index'!$E14)*'Model opční 2 (MF)'!$AQ98,0)+Doplněk!N98*Doplněk!$AO98</f>
        <v>0</v>
      </c>
      <c r="O98" s="524">
        <f>IFERROR('Model výchozí (MV)'!O98*('MV Index'!S14/'MV Index'!$E14)*'Model výchozí (MV)'!$AQ98,0)+IFERROR('Model opční 1 (ME)'!O98*('ME Index'!S14/'ME Index'!$E14)*'Model opční 1 (ME)'!$AQ98,0)+IFERROR('Model opční 2 (MF)'!O98*('MF Index'!S14/'MF Index'!$E14)*'Model opční 2 (MF)'!$AQ98,0)+Doplněk!O98*Doplněk!$AO98</f>
        <v>0</v>
      </c>
      <c r="P98" s="524">
        <f>IFERROR('Model výchozí (MV)'!P98*('MV Index'!T14/'MV Index'!$E14)*'Model výchozí (MV)'!$AQ98,0)+IFERROR('Model opční 1 (ME)'!P98*('ME Index'!T14/'ME Index'!$E14)*'Model opční 1 (ME)'!$AQ98,0)+IFERROR('Model opční 2 (MF)'!P98*('MF Index'!T14/'MF Index'!$E14)*'Model opční 2 (MF)'!$AQ98,0)+Doplněk!P98*Doplněk!$AO98</f>
        <v>0</v>
      </c>
      <c r="Q98" s="524">
        <f>IFERROR('Model výchozí (MV)'!Q98*('MV Index'!U14/'MV Index'!$E14)*'Model výchozí (MV)'!$AQ98,0)+IFERROR('Model opční 1 (ME)'!Q98*('ME Index'!U14/'ME Index'!$E14)*'Model opční 1 (ME)'!$AQ98,0)+IFERROR('Model opční 2 (MF)'!Q98*('MF Index'!U14/'MF Index'!$E14)*'Model opční 2 (MF)'!$AQ98,0)+Doplněk!Q98*Doplněk!$AO98</f>
        <v>0</v>
      </c>
      <c r="R98" s="524">
        <f>IFERROR('Model výchozí (MV)'!R98*('MV Index'!V14/'MV Index'!$E14)*'Model výchozí (MV)'!$AQ98,0)+IFERROR('Model opční 1 (ME)'!R98*('ME Index'!V14/'ME Index'!$E14)*'Model opční 1 (ME)'!$AQ98,0)+IFERROR('Model opční 2 (MF)'!R98*('MF Index'!V14/'MF Index'!$E14)*'Model opční 2 (MF)'!$AQ98,0)+Doplněk!R98*Doplněk!$AO98</f>
        <v>0</v>
      </c>
      <c r="S98" s="524">
        <f>IFERROR('Model výchozí (MV)'!S98*('MV Index'!W14/'MV Index'!$E14)*'Model výchozí (MV)'!$AQ98,0)+IFERROR('Model opční 1 (ME)'!S98*('ME Index'!W14/'ME Index'!$E14)*'Model opční 1 (ME)'!$AQ98,0)+IFERROR('Model opční 2 (MF)'!S98*('MF Index'!W14/'MF Index'!$E14)*'Model opční 2 (MF)'!$AQ98,0)+Doplněk!S98*Doplněk!$AO98</f>
        <v>0</v>
      </c>
      <c r="T98" s="524">
        <f>IFERROR('Model výchozí (MV)'!T98*('MV Index'!X14/'MV Index'!$E14)*'Model výchozí (MV)'!$AQ98,0)+IFERROR('Model opční 1 (ME)'!T98*('ME Index'!X14/'ME Index'!$E14)*'Model opční 1 (ME)'!$AQ98,0)+IFERROR('Model opční 2 (MF)'!T98*('MF Index'!X14/'MF Index'!$E14)*'Model opční 2 (MF)'!$AQ98,0)+Doplněk!T98*Doplněk!$AO98</f>
        <v>0</v>
      </c>
      <c r="U98" s="524">
        <f>IFERROR('Model výchozí (MV)'!U98*('MV Index'!Y14/'MV Index'!$E14)*'Model výchozí (MV)'!$AQ98,0)+IFERROR('Model opční 1 (ME)'!U98*('ME Index'!Y14/'ME Index'!$E14)*'Model opční 1 (ME)'!$AQ98,0)+IFERROR('Model opční 2 (MF)'!U98*('MF Index'!Y14/'MF Index'!$E14)*'Model opční 2 (MF)'!$AQ98,0)+Doplněk!U98*Doplněk!$AO98</f>
        <v>0</v>
      </c>
      <c r="V98" s="524">
        <f>IFERROR('Model výchozí (MV)'!V98*('MV Index'!Z14/'MV Index'!$E14)*'Model výchozí (MV)'!$AQ98,0)+IFERROR('Model opční 1 (ME)'!V98*('ME Index'!Z14/'ME Index'!$E14)*'Model opční 1 (ME)'!$AQ98,0)+IFERROR('Model opční 2 (MF)'!V98*('MF Index'!Z14/'MF Index'!$E14)*'Model opční 2 (MF)'!$AQ98,0)+Doplněk!V98*Doplněk!$AO98</f>
        <v>0</v>
      </c>
      <c r="W98" s="524">
        <f>IFERROR('Model výchozí (MV)'!W98*('MV Index'!AA14/'MV Index'!$E14)*'Model výchozí (MV)'!$AQ98,0)+IFERROR('Model opční 1 (ME)'!W98*('ME Index'!AA14/'ME Index'!$E14)*'Model opční 1 (ME)'!$AQ98,0)+IFERROR('Model opční 2 (MF)'!W98*('MF Index'!AA14/'MF Index'!$E14)*'Model opční 2 (MF)'!$AQ98,0)+Doplněk!W98*Doplněk!$AO98</f>
        <v>0</v>
      </c>
      <c r="X98" s="524">
        <f>IFERROR('Model výchozí (MV)'!X98*('MV Index'!AB14/'MV Index'!$E14)*'Model výchozí (MV)'!$AQ98,0)+IFERROR('Model opční 1 (ME)'!X98*('ME Index'!AB14/'ME Index'!$E14)*'Model opční 1 (ME)'!$AQ98,0)+IFERROR('Model opční 2 (MF)'!X98*('MF Index'!AB14/'MF Index'!$E14)*'Model opční 2 (MF)'!$AQ98,0)+Doplněk!X98*Doplněk!$AO98</f>
        <v>0</v>
      </c>
      <c r="Y98" s="524">
        <f>IFERROR('Model výchozí (MV)'!Y98*('MV Index'!AC14/'MV Index'!$E14)*'Model výchozí (MV)'!$AQ98,0)+IFERROR('Model opční 1 (ME)'!Y98*('ME Index'!AC14/'ME Index'!$E14)*'Model opční 1 (ME)'!$AQ98,0)+IFERROR('Model opční 2 (MF)'!Y98*('MF Index'!AC14/'MF Index'!$E14)*'Model opční 2 (MF)'!$AQ98,0)+Doplněk!Y98*Doplněk!$AO98</f>
        <v>0</v>
      </c>
      <c r="Z98" s="524">
        <f>IFERROR('Model výchozí (MV)'!Z98*('MV Index'!AD14/'MV Index'!$E14)*'Model výchozí (MV)'!$AQ98,0)+IFERROR('Model opční 1 (ME)'!Z98*('ME Index'!AD14/'ME Index'!$E14)*'Model opční 1 (ME)'!$AQ98,0)+IFERROR('Model opční 2 (MF)'!Z98*('MF Index'!AD14/'MF Index'!$E14)*'Model opční 2 (MF)'!$AQ98,0)+Doplněk!Z98*Doplněk!$AO98</f>
        <v>0</v>
      </c>
      <c r="AA98" s="524">
        <f>IFERROR('Model výchozí (MV)'!AA98*('MV Index'!AE14/'MV Index'!$E14)*'Model výchozí (MV)'!$AQ98,0)+IFERROR('Model opční 1 (ME)'!AA98*('ME Index'!AE14/'ME Index'!$E14)*'Model opční 1 (ME)'!$AQ98,0)+IFERROR('Model opční 2 (MF)'!AA98*('MF Index'!AE14/'MF Index'!$E14)*'Model opční 2 (MF)'!$AQ98,0)+Doplněk!AA98*Doplněk!$AO98</f>
        <v>0</v>
      </c>
      <c r="AB98" s="524">
        <f>IFERROR('Model výchozí (MV)'!AB98*('MV Index'!AF14/'MV Index'!$E14)*'Model výchozí (MV)'!$AQ98,0)+IFERROR('Model opční 1 (ME)'!AB98*('ME Index'!AF14/'ME Index'!$E14)*'Model opční 1 (ME)'!$AQ98,0)+IFERROR('Model opční 2 (MF)'!AB98*('MF Index'!AF14/'MF Index'!$E14)*'Model opční 2 (MF)'!$AQ98,0)+Doplněk!AB98*Doplněk!$AO98</f>
        <v>0</v>
      </c>
      <c r="AC98" s="524">
        <f>IFERROR('Model výchozí (MV)'!AC98*('MV Index'!AG14/'MV Index'!$E14)*'Model výchozí (MV)'!$AQ98,0)+IFERROR('Model opční 1 (ME)'!AC98*('ME Index'!AG14/'ME Index'!$E14)*'Model opční 1 (ME)'!$AQ98,0)+IFERROR('Model opční 2 (MF)'!AC98*('MF Index'!AG14/'MF Index'!$E14)*'Model opční 2 (MF)'!$AQ98,0)+Doplněk!AC98*Doplněk!$AO98</f>
        <v>0</v>
      </c>
      <c r="AD98" s="524">
        <f>IFERROR('Model výchozí (MV)'!AD98*('MV Index'!AH14/'MV Index'!$E14)*'Model výchozí (MV)'!$AQ98,0)+IFERROR('Model opční 1 (ME)'!AD98*('ME Index'!AH14/'ME Index'!$E14)*'Model opční 1 (ME)'!$AQ98,0)+IFERROR('Model opční 2 (MF)'!AD98*('MF Index'!AH14/'MF Index'!$E14)*'Model opční 2 (MF)'!$AQ98,0)+Doplněk!AD98*Doplněk!$AO98</f>
        <v>0</v>
      </c>
      <c r="AE98" s="524">
        <f>IFERROR('Model výchozí (MV)'!AE98*('MV Index'!AI14/'MV Index'!$E14)*'Model výchozí (MV)'!$AQ98,0)+IFERROR('Model opční 1 (ME)'!AE98*('ME Index'!AI14/'ME Index'!$E14)*'Model opční 1 (ME)'!$AQ98,0)+IFERROR('Model opční 2 (MF)'!AE98*('MF Index'!AI14/'MF Index'!$E14)*'Model opční 2 (MF)'!$AQ98,0)+Doplněk!AE98*Doplněk!$AO98</f>
        <v>0</v>
      </c>
      <c r="AF98" s="524">
        <f>IFERROR('Model výchozí (MV)'!AF98*('MV Index'!AJ14/'MV Index'!$E14)*'Model výchozí (MV)'!$AQ98,0)+IFERROR('Model opční 1 (ME)'!AF98*('ME Index'!AJ14/'ME Index'!$E14)*'Model opční 1 (ME)'!$AQ98,0)+IFERROR('Model opční 2 (MF)'!AF98*('MF Index'!AJ14/'MF Index'!$E14)*'Model opční 2 (MF)'!$AQ98,0)+Doplněk!AF98*Doplněk!$AO98</f>
        <v>0</v>
      </c>
      <c r="AG98" s="524">
        <f>IFERROR('Model výchozí (MV)'!AG98*('MV Index'!AK14/'MV Index'!$E14)*'Model výchozí (MV)'!$AQ98,0)+IFERROR('Model opční 1 (ME)'!AG98*('ME Index'!AK14/'ME Index'!$E14)*'Model opční 1 (ME)'!$AQ98,0)+IFERROR('Model opční 2 (MF)'!AG98*('MF Index'!AK14/'MF Index'!$E14)*'Model opční 2 (MF)'!$AQ98,0)+Doplněk!AG98*Doplněk!$AO98</f>
        <v>0</v>
      </c>
      <c r="AH98" s="524">
        <f>IFERROR('Model výchozí (MV)'!AH98*('MV Index'!AL14/'MV Index'!$E14)*'Model výchozí (MV)'!$AQ98,0)+IFERROR('Model opční 1 (ME)'!AH98*('ME Index'!AL14/'ME Index'!$E14)*'Model opční 1 (ME)'!$AQ98,0)+IFERROR('Model opční 2 (MF)'!AH98*('MF Index'!AL14/'MF Index'!$E14)*'Model opční 2 (MF)'!$AQ98,0)+Doplněk!AH98*Doplněk!$AO98</f>
        <v>0</v>
      </c>
      <c r="AI98" s="524">
        <f>IFERROR('Model výchozí (MV)'!AI98*('MV Index'!AM14/'MV Index'!$E14)*'Model výchozí (MV)'!$AQ98,0)+IFERROR('Model opční 1 (ME)'!AI98*('ME Index'!AM14/'ME Index'!$E14)*'Model opční 1 (ME)'!$AQ98,0)+IFERROR('Model opční 2 (MF)'!AI98*('MF Index'!AM14/'MF Index'!$E14)*'Model opční 2 (MF)'!$AQ98,0)+Doplněk!AI98*Doplněk!$AO98</f>
        <v>0</v>
      </c>
      <c r="AJ98" s="524">
        <f>IFERROR('Model výchozí (MV)'!AJ98*('MV Index'!AN14/'MV Index'!$E14)*'Model výchozí (MV)'!$AQ98,0)+IFERROR('Model opční 1 (ME)'!AJ98*('ME Index'!AN14/'ME Index'!$E14)*'Model opční 1 (ME)'!$AQ98,0)+IFERROR('Model opční 2 (MF)'!AJ98*('MF Index'!AN14/'MF Index'!$E14)*'Model opční 2 (MF)'!$AQ98,0)+Doplněk!AJ98*Doplněk!$AO98</f>
        <v>0</v>
      </c>
      <c r="AK98" s="524">
        <f>IFERROR('Model výchozí (MV)'!AK98*('MV Index'!AO14/'MV Index'!$E14)*'Model výchozí (MV)'!$AQ98,0)+IFERROR('Model opční 1 (ME)'!AK98*('ME Index'!AO14/'ME Index'!$E14)*'Model opční 1 (ME)'!$AQ98,0)+IFERROR('Model opční 2 (MF)'!AK98*('MF Index'!AO14/'MF Index'!$E14)*'Model opční 2 (MF)'!$AQ98,0)+Doplněk!AK98*Doplněk!$AO98</f>
        <v>0</v>
      </c>
      <c r="AL98" s="356">
        <f t="shared" si="35"/>
        <v>0</v>
      </c>
      <c r="AM98" s="579">
        <f t="shared" si="34"/>
        <v>0</v>
      </c>
    </row>
    <row r="99" spans="1:39" x14ac:dyDescent="0.3">
      <c r="A99" s="475">
        <f t="shared" si="33"/>
        <v>8</v>
      </c>
      <c r="B99" s="476" t="str">
        <f t="shared" si="33"/>
        <v>Sociální a zdravotní pojištění</v>
      </c>
      <c r="C99" s="456">
        <f t="shared" si="33"/>
        <v>8.1</v>
      </c>
      <c r="D99" s="455" t="str">
        <f t="shared" si="33"/>
        <v>Vlaková četa</v>
      </c>
      <c r="E99" s="524">
        <f>IFERROR('Model výchozí (MV)'!E99*('MV Index'!I15/'MV Index'!$E15)*'Model výchozí (MV)'!$AQ99,0)+IFERROR('Model opční 1 (ME)'!E99*('ME Index'!I15/'ME Index'!$E15)*'Model opční 1 (ME)'!$AQ99,0)+IFERROR('Model opční 2 (MF)'!E99*('MF Index'!I15/'MF Index'!$E15)*'Model opční 2 (MF)'!$AQ99,0)+Doplněk!E99*Doplněk!$AO99</f>
        <v>0</v>
      </c>
      <c r="F99" s="524">
        <f>IFERROR('Model výchozí (MV)'!F99*('MV Index'!J15/'MV Index'!$E15)*'Model výchozí (MV)'!$AQ99,0)+IFERROR('Model opční 1 (ME)'!F99*('ME Index'!J15/'ME Index'!$E15)*'Model opční 1 (ME)'!$AQ99,0)+IFERROR('Model opční 2 (MF)'!F99*('MF Index'!J15/'MF Index'!$E15)*'Model opční 2 (MF)'!$AQ99,0)+Doplněk!F99*Doplněk!$AO99</f>
        <v>0</v>
      </c>
      <c r="G99" s="524">
        <f>IFERROR('Model výchozí (MV)'!G99*('MV Index'!K15/'MV Index'!$E15)*'Model výchozí (MV)'!$AQ99,0)+IFERROR('Model opční 1 (ME)'!G99*('ME Index'!K15/'ME Index'!$E15)*'Model opční 1 (ME)'!$AQ99,0)+IFERROR('Model opční 2 (MF)'!G99*('MF Index'!K15/'MF Index'!$E15)*'Model opční 2 (MF)'!$AQ99,0)+Doplněk!G99*Doplněk!$AO99</f>
        <v>0</v>
      </c>
      <c r="H99" s="524">
        <f>IFERROR('Model výchozí (MV)'!H99*('MV Index'!L15/'MV Index'!$E15)*'Model výchozí (MV)'!$AQ99,0)+IFERROR('Model opční 1 (ME)'!H99*('ME Index'!L15/'ME Index'!$E15)*'Model opční 1 (ME)'!$AQ99,0)+IFERROR('Model opční 2 (MF)'!H99*('MF Index'!L15/'MF Index'!$E15)*'Model opční 2 (MF)'!$AQ99,0)+Doplněk!H99*Doplněk!$AO99</f>
        <v>0</v>
      </c>
      <c r="I99" s="524">
        <f>IFERROR('Model výchozí (MV)'!I99*('MV Index'!M15/'MV Index'!$E15)*'Model výchozí (MV)'!$AQ99,0)+IFERROR('Model opční 1 (ME)'!I99*('ME Index'!M15/'ME Index'!$E15)*'Model opční 1 (ME)'!$AQ99,0)+IFERROR('Model opční 2 (MF)'!I99*('MF Index'!M15/'MF Index'!$E15)*'Model opční 2 (MF)'!$AQ99,0)+Doplněk!I99*Doplněk!$AO99</f>
        <v>0</v>
      </c>
      <c r="J99" s="524">
        <f>IFERROR('Model výchozí (MV)'!J99*('MV Index'!N15/'MV Index'!$E15)*'Model výchozí (MV)'!$AQ99,0)+IFERROR('Model opční 1 (ME)'!J99*('ME Index'!N15/'ME Index'!$E15)*'Model opční 1 (ME)'!$AQ99,0)+IFERROR('Model opční 2 (MF)'!J99*('MF Index'!N15/'MF Index'!$E15)*'Model opční 2 (MF)'!$AQ99,0)+Doplněk!J99*Doplněk!$AO99</f>
        <v>0</v>
      </c>
      <c r="K99" s="524">
        <f>IFERROR('Model výchozí (MV)'!K99*('MV Index'!O15/'MV Index'!$E15)*'Model výchozí (MV)'!$AQ99,0)+IFERROR('Model opční 1 (ME)'!K99*('ME Index'!O15/'ME Index'!$E15)*'Model opční 1 (ME)'!$AQ99,0)+IFERROR('Model opční 2 (MF)'!K99*('MF Index'!O15/'MF Index'!$E15)*'Model opční 2 (MF)'!$AQ99,0)+Doplněk!K99*Doplněk!$AO99</f>
        <v>0</v>
      </c>
      <c r="L99" s="524">
        <f>IFERROR('Model výchozí (MV)'!L99*('MV Index'!P15/'MV Index'!$E15)*'Model výchozí (MV)'!$AQ99,0)+IFERROR('Model opční 1 (ME)'!L99*('ME Index'!P15/'ME Index'!$E15)*'Model opční 1 (ME)'!$AQ99,0)+IFERROR('Model opční 2 (MF)'!L99*('MF Index'!P15/'MF Index'!$E15)*'Model opční 2 (MF)'!$AQ99,0)+Doplněk!L99*Doplněk!$AO99</f>
        <v>0</v>
      </c>
      <c r="M99" s="524">
        <f>IFERROR('Model výchozí (MV)'!M99*('MV Index'!Q15/'MV Index'!$E15)*'Model výchozí (MV)'!$AQ99,0)+IFERROR('Model opční 1 (ME)'!M99*('ME Index'!Q15/'ME Index'!$E15)*'Model opční 1 (ME)'!$AQ99,0)+IFERROR('Model opční 2 (MF)'!M99*('MF Index'!Q15/'MF Index'!$E15)*'Model opční 2 (MF)'!$AQ99,0)+Doplněk!M99*Doplněk!$AO99</f>
        <v>0</v>
      </c>
      <c r="N99" s="524">
        <f>IFERROR('Model výchozí (MV)'!N99*('MV Index'!R15/'MV Index'!$E15)*'Model výchozí (MV)'!$AQ99,0)+IFERROR('Model opční 1 (ME)'!N99*('ME Index'!R15/'ME Index'!$E15)*'Model opční 1 (ME)'!$AQ99,0)+IFERROR('Model opční 2 (MF)'!N99*('MF Index'!R15/'MF Index'!$E15)*'Model opční 2 (MF)'!$AQ99,0)+Doplněk!N99*Doplněk!$AO99</f>
        <v>0</v>
      </c>
      <c r="O99" s="524">
        <f>IFERROR('Model výchozí (MV)'!O99*('MV Index'!S15/'MV Index'!$E15)*'Model výchozí (MV)'!$AQ99,0)+IFERROR('Model opční 1 (ME)'!O99*('ME Index'!S15/'ME Index'!$E15)*'Model opční 1 (ME)'!$AQ99,0)+IFERROR('Model opční 2 (MF)'!O99*('MF Index'!S15/'MF Index'!$E15)*'Model opční 2 (MF)'!$AQ99,0)+Doplněk!O99*Doplněk!$AO99</f>
        <v>0</v>
      </c>
      <c r="P99" s="524">
        <f>IFERROR('Model výchozí (MV)'!P99*('MV Index'!T15/'MV Index'!$E15)*'Model výchozí (MV)'!$AQ99,0)+IFERROR('Model opční 1 (ME)'!P99*('ME Index'!T15/'ME Index'!$E15)*'Model opční 1 (ME)'!$AQ99,0)+IFERROR('Model opční 2 (MF)'!P99*('MF Index'!T15/'MF Index'!$E15)*'Model opční 2 (MF)'!$AQ99,0)+Doplněk!P99*Doplněk!$AO99</f>
        <v>0</v>
      </c>
      <c r="Q99" s="524">
        <f>IFERROR('Model výchozí (MV)'!Q99*('MV Index'!U15/'MV Index'!$E15)*'Model výchozí (MV)'!$AQ99,0)+IFERROR('Model opční 1 (ME)'!Q99*('ME Index'!U15/'ME Index'!$E15)*'Model opční 1 (ME)'!$AQ99,0)+IFERROR('Model opční 2 (MF)'!Q99*('MF Index'!U15/'MF Index'!$E15)*'Model opční 2 (MF)'!$AQ99,0)+Doplněk!Q99*Doplněk!$AO99</f>
        <v>0</v>
      </c>
      <c r="R99" s="524">
        <f>IFERROR('Model výchozí (MV)'!R99*('MV Index'!V15/'MV Index'!$E15)*'Model výchozí (MV)'!$AQ99,0)+IFERROR('Model opční 1 (ME)'!R99*('ME Index'!V15/'ME Index'!$E15)*'Model opční 1 (ME)'!$AQ99,0)+IFERROR('Model opční 2 (MF)'!R99*('MF Index'!V15/'MF Index'!$E15)*'Model opční 2 (MF)'!$AQ99,0)+Doplněk!R99*Doplněk!$AO99</f>
        <v>0</v>
      </c>
      <c r="S99" s="524">
        <f>IFERROR('Model výchozí (MV)'!S99*('MV Index'!W15/'MV Index'!$E15)*'Model výchozí (MV)'!$AQ99,0)+IFERROR('Model opční 1 (ME)'!S99*('ME Index'!W15/'ME Index'!$E15)*'Model opční 1 (ME)'!$AQ99,0)+IFERROR('Model opční 2 (MF)'!S99*('MF Index'!W15/'MF Index'!$E15)*'Model opční 2 (MF)'!$AQ99,0)+Doplněk!S99*Doplněk!$AO99</f>
        <v>0</v>
      </c>
      <c r="T99" s="524">
        <f>IFERROR('Model výchozí (MV)'!T99*('MV Index'!X15/'MV Index'!$E15)*'Model výchozí (MV)'!$AQ99,0)+IFERROR('Model opční 1 (ME)'!T99*('ME Index'!X15/'ME Index'!$E15)*'Model opční 1 (ME)'!$AQ99,0)+IFERROR('Model opční 2 (MF)'!T99*('MF Index'!X15/'MF Index'!$E15)*'Model opční 2 (MF)'!$AQ99,0)+Doplněk!T99*Doplněk!$AO99</f>
        <v>0</v>
      </c>
      <c r="U99" s="524">
        <f>IFERROR('Model výchozí (MV)'!U99*('MV Index'!Y15/'MV Index'!$E15)*'Model výchozí (MV)'!$AQ99,0)+IFERROR('Model opční 1 (ME)'!U99*('ME Index'!Y15/'ME Index'!$E15)*'Model opční 1 (ME)'!$AQ99,0)+IFERROR('Model opční 2 (MF)'!U99*('MF Index'!Y15/'MF Index'!$E15)*'Model opční 2 (MF)'!$AQ99,0)+Doplněk!U99*Doplněk!$AO99</f>
        <v>0</v>
      </c>
      <c r="V99" s="524">
        <f>IFERROR('Model výchozí (MV)'!V99*('MV Index'!Z15/'MV Index'!$E15)*'Model výchozí (MV)'!$AQ99,0)+IFERROR('Model opční 1 (ME)'!V99*('ME Index'!Z15/'ME Index'!$E15)*'Model opční 1 (ME)'!$AQ99,0)+IFERROR('Model opční 2 (MF)'!V99*('MF Index'!Z15/'MF Index'!$E15)*'Model opční 2 (MF)'!$AQ99,0)+Doplněk!V99*Doplněk!$AO99</f>
        <v>0</v>
      </c>
      <c r="W99" s="524">
        <f>IFERROR('Model výchozí (MV)'!W99*('MV Index'!AA15/'MV Index'!$E15)*'Model výchozí (MV)'!$AQ99,0)+IFERROR('Model opční 1 (ME)'!W99*('ME Index'!AA15/'ME Index'!$E15)*'Model opční 1 (ME)'!$AQ99,0)+IFERROR('Model opční 2 (MF)'!W99*('MF Index'!AA15/'MF Index'!$E15)*'Model opční 2 (MF)'!$AQ99,0)+Doplněk!W99*Doplněk!$AO99</f>
        <v>0</v>
      </c>
      <c r="X99" s="524">
        <f>IFERROR('Model výchozí (MV)'!X99*('MV Index'!AB15/'MV Index'!$E15)*'Model výchozí (MV)'!$AQ99,0)+IFERROR('Model opční 1 (ME)'!X99*('ME Index'!AB15/'ME Index'!$E15)*'Model opční 1 (ME)'!$AQ99,0)+IFERROR('Model opční 2 (MF)'!X99*('MF Index'!AB15/'MF Index'!$E15)*'Model opční 2 (MF)'!$AQ99,0)+Doplněk!X99*Doplněk!$AO99</f>
        <v>0</v>
      </c>
      <c r="Y99" s="524">
        <f>IFERROR('Model výchozí (MV)'!Y99*('MV Index'!AC15/'MV Index'!$E15)*'Model výchozí (MV)'!$AQ99,0)+IFERROR('Model opční 1 (ME)'!Y99*('ME Index'!AC15/'ME Index'!$E15)*'Model opční 1 (ME)'!$AQ99,0)+IFERROR('Model opční 2 (MF)'!Y99*('MF Index'!AC15/'MF Index'!$E15)*'Model opční 2 (MF)'!$AQ99,0)+Doplněk!Y99*Doplněk!$AO99</f>
        <v>0</v>
      </c>
      <c r="Z99" s="524">
        <f>IFERROR('Model výchozí (MV)'!Z99*('MV Index'!AD15/'MV Index'!$E15)*'Model výchozí (MV)'!$AQ99,0)+IFERROR('Model opční 1 (ME)'!Z99*('ME Index'!AD15/'ME Index'!$E15)*'Model opční 1 (ME)'!$AQ99,0)+IFERROR('Model opční 2 (MF)'!Z99*('MF Index'!AD15/'MF Index'!$E15)*'Model opční 2 (MF)'!$AQ99,0)+Doplněk!Z99*Doplněk!$AO99</f>
        <v>0</v>
      </c>
      <c r="AA99" s="524">
        <f>IFERROR('Model výchozí (MV)'!AA99*('MV Index'!AE15/'MV Index'!$E15)*'Model výchozí (MV)'!$AQ99,0)+IFERROR('Model opční 1 (ME)'!AA99*('ME Index'!AE15/'ME Index'!$E15)*'Model opční 1 (ME)'!$AQ99,0)+IFERROR('Model opční 2 (MF)'!AA99*('MF Index'!AE15/'MF Index'!$E15)*'Model opční 2 (MF)'!$AQ99,0)+Doplněk!AA99*Doplněk!$AO99</f>
        <v>0</v>
      </c>
      <c r="AB99" s="524">
        <f>IFERROR('Model výchozí (MV)'!AB99*('MV Index'!AF15/'MV Index'!$E15)*'Model výchozí (MV)'!$AQ99,0)+IFERROR('Model opční 1 (ME)'!AB99*('ME Index'!AF15/'ME Index'!$E15)*'Model opční 1 (ME)'!$AQ99,0)+IFERROR('Model opční 2 (MF)'!AB99*('MF Index'!AF15/'MF Index'!$E15)*'Model opční 2 (MF)'!$AQ99,0)+Doplněk!AB99*Doplněk!$AO99</f>
        <v>0</v>
      </c>
      <c r="AC99" s="524">
        <f>IFERROR('Model výchozí (MV)'!AC99*('MV Index'!AG15/'MV Index'!$E15)*'Model výchozí (MV)'!$AQ99,0)+IFERROR('Model opční 1 (ME)'!AC99*('ME Index'!AG15/'ME Index'!$E15)*'Model opční 1 (ME)'!$AQ99,0)+IFERROR('Model opční 2 (MF)'!AC99*('MF Index'!AG15/'MF Index'!$E15)*'Model opční 2 (MF)'!$AQ99,0)+Doplněk!AC99*Doplněk!$AO99</f>
        <v>0</v>
      </c>
      <c r="AD99" s="524">
        <f>IFERROR('Model výchozí (MV)'!AD99*('MV Index'!AH15/'MV Index'!$E15)*'Model výchozí (MV)'!$AQ99,0)+IFERROR('Model opční 1 (ME)'!AD99*('ME Index'!AH15/'ME Index'!$E15)*'Model opční 1 (ME)'!$AQ99,0)+IFERROR('Model opční 2 (MF)'!AD99*('MF Index'!AH15/'MF Index'!$E15)*'Model opční 2 (MF)'!$AQ99,0)+Doplněk!AD99*Doplněk!$AO99</f>
        <v>0</v>
      </c>
      <c r="AE99" s="524">
        <f>IFERROR('Model výchozí (MV)'!AE99*('MV Index'!AI15/'MV Index'!$E15)*'Model výchozí (MV)'!$AQ99,0)+IFERROR('Model opční 1 (ME)'!AE99*('ME Index'!AI15/'ME Index'!$E15)*'Model opční 1 (ME)'!$AQ99,0)+IFERROR('Model opční 2 (MF)'!AE99*('MF Index'!AI15/'MF Index'!$E15)*'Model opční 2 (MF)'!$AQ99,0)+Doplněk!AE99*Doplněk!$AO99</f>
        <v>0</v>
      </c>
      <c r="AF99" s="524">
        <f>IFERROR('Model výchozí (MV)'!AF99*('MV Index'!AJ15/'MV Index'!$E15)*'Model výchozí (MV)'!$AQ99,0)+IFERROR('Model opční 1 (ME)'!AF99*('ME Index'!AJ15/'ME Index'!$E15)*'Model opční 1 (ME)'!$AQ99,0)+IFERROR('Model opční 2 (MF)'!AF99*('MF Index'!AJ15/'MF Index'!$E15)*'Model opční 2 (MF)'!$AQ99,0)+Doplněk!AF99*Doplněk!$AO99</f>
        <v>0</v>
      </c>
      <c r="AG99" s="524">
        <f>IFERROR('Model výchozí (MV)'!AG99*('MV Index'!AK15/'MV Index'!$E15)*'Model výchozí (MV)'!$AQ99,0)+IFERROR('Model opční 1 (ME)'!AG99*('ME Index'!AK15/'ME Index'!$E15)*'Model opční 1 (ME)'!$AQ99,0)+IFERROR('Model opční 2 (MF)'!AG99*('MF Index'!AK15/'MF Index'!$E15)*'Model opční 2 (MF)'!$AQ99,0)+Doplněk!AG99*Doplněk!$AO99</f>
        <v>0</v>
      </c>
      <c r="AH99" s="524">
        <f>IFERROR('Model výchozí (MV)'!AH99*('MV Index'!AL15/'MV Index'!$E15)*'Model výchozí (MV)'!$AQ99,0)+IFERROR('Model opční 1 (ME)'!AH99*('ME Index'!AL15/'ME Index'!$E15)*'Model opční 1 (ME)'!$AQ99,0)+IFERROR('Model opční 2 (MF)'!AH99*('MF Index'!AL15/'MF Index'!$E15)*'Model opční 2 (MF)'!$AQ99,0)+Doplněk!AH99*Doplněk!$AO99</f>
        <v>0</v>
      </c>
      <c r="AI99" s="524">
        <f>IFERROR('Model výchozí (MV)'!AI99*('MV Index'!AM15/'MV Index'!$E15)*'Model výchozí (MV)'!$AQ99,0)+IFERROR('Model opční 1 (ME)'!AI99*('ME Index'!AM15/'ME Index'!$E15)*'Model opční 1 (ME)'!$AQ99,0)+IFERROR('Model opční 2 (MF)'!AI99*('MF Index'!AM15/'MF Index'!$E15)*'Model opční 2 (MF)'!$AQ99,0)+Doplněk!AI99*Doplněk!$AO99</f>
        <v>0</v>
      </c>
      <c r="AJ99" s="524">
        <f>IFERROR('Model výchozí (MV)'!AJ99*('MV Index'!AN15/'MV Index'!$E15)*'Model výchozí (MV)'!$AQ99,0)+IFERROR('Model opční 1 (ME)'!AJ99*('ME Index'!AN15/'ME Index'!$E15)*'Model opční 1 (ME)'!$AQ99,0)+IFERROR('Model opční 2 (MF)'!AJ99*('MF Index'!AN15/'MF Index'!$E15)*'Model opční 2 (MF)'!$AQ99,0)+Doplněk!AJ99*Doplněk!$AO99</f>
        <v>0</v>
      </c>
      <c r="AK99" s="524">
        <f>IFERROR('Model výchozí (MV)'!AK99*('MV Index'!AO15/'MV Index'!$E15)*'Model výchozí (MV)'!$AQ99,0)+IFERROR('Model opční 1 (ME)'!AK99*('ME Index'!AO15/'ME Index'!$E15)*'Model opční 1 (ME)'!$AQ99,0)+IFERROR('Model opční 2 (MF)'!AK99*('MF Index'!AO15/'MF Index'!$E15)*'Model opční 2 (MF)'!$AQ99,0)+Doplněk!AK99*Doplněk!$AO99</f>
        <v>0</v>
      </c>
      <c r="AL99" s="356">
        <f t="shared" si="35"/>
        <v>0</v>
      </c>
      <c r="AM99" s="579">
        <f t="shared" si="34"/>
        <v>0</v>
      </c>
    </row>
    <row r="100" spans="1:39" x14ac:dyDescent="0.3">
      <c r="A100" s="475" t="str">
        <f t="shared" si="33"/>
        <v/>
      </c>
      <c r="B100" s="476" t="str">
        <f t="shared" si="33"/>
        <v/>
      </c>
      <c r="C100" s="456" t="str">
        <f t="shared" si="33"/>
        <v>8.2</v>
      </c>
      <c r="D100" s="455" t="str">
        <f t="shared" si="33"/>
        <v>Strojvedoucí</v>
      </c>
      <c r="E100" s="524">
        <f>IFERROR('Model výchozí (MV)'!E100*('MV Index'!I16/'MV Index'!$E16)*'Model výchozí (MV)'!$AQ100,0)+IFERROR('Model opční 1 (ME)'!E100*('ME Index'!I16/'ME Index'!$E16)*'Model opční 1 (ME)'!$AQ100,0)+IFERROR('Model opční 2 (MF)'!E100*('MF Index'!I16/'MF Index'!$E16)*'Model opční 2 (MF)'!$AQ100,0)+Doplněk!E100*Doplněk!$AO100</f>
        <v>0</v>
      </c>
      <c r="F100" s="524">
        <f>IFERROR('Model výchozí (MV)'!F100*('MV Index'!J16/'MV Index'!$E16)*'Model výchozí (MV)'!$AQ100,0)+IFERROR('Model opční 1 (ME)'!F100*('ME Index'!J16/'ME Index'!$E16)*'Model opční 1 (ME)'!$AQ100,0)+IFERROR('Model opční 2 (MF)'!F100*('MF Index'!J16/'MF Index'!$E16)*'Model opční 2 (MF)'!$AQ100,0)+Doplněk!F100*Doplněk!$AO100</f>
        <v>0</v>
      </c>
      <c r="G100" s="524">
        <f>IFERROR('Model výchozí (MV)'!G100*('MV Index'!K16/'MV Index'!$E16)*'Model výchozí (MV)'!$AQ100,0)+IFERROR('Model opční 1 (ME)'!G100*('ME Index'!K16/'ME Index'!$E16)*'Model opční 1 (ME)'!$AQ100,0)+IFERROR('Model opční 2 (MF)'!G100*('MF Index'!K16/'MF Index'!$E16)*'Model opční 2 (MF)'!$AQ100,0)+Doplněk!G100*Doplněk!$AO100</f>
        <v>0</v>
      </c>
      <c r="H100" s="524">
        <f>IFERROR('Model výchozí (MV)'!H100*('MV Index'!L16/'MV Index'!$E16)*'Model výchozí (MV)'!$AQ100,0)+IFERROR('Model opční 1 (ME)'!H100*('ME Index'!L16/'ME Index'!$E16)*'Model opční 1 (ME)'!$AQ100,0)+IFERROR('Model opční 2 (MF)'!H100*('MF Index'!L16/'MF Index'!$E16)*'Model opční 2 (MF)'!$AQ100,0)+Doplněk!H100*Doplněk!$AO100</f>
        <v>0</v>
      </c>
      <c r="I100" s="524">
        <f>IFERROR('Model výchozí (MV)'!I100*('MV Index'!M16/'MV Index'!$E16)*'Model výchozí (MV)'!$AQ100,0)+IFERROR('Model opční 1 (ME)'!I100*('ME Index'!M16/'ME Index'!$E16)*'Model opční 1 (ME)'!$AQ100,0)+IFERROR('Model opční 2 (MF)'!I100*('MF Index'!M16/'MF Index'!$E16)*'Model opční 2 (MF)'!$AQ100,0)+Doplněk!I100*Doplněk!$AO100</f>
        <v>0</v>
      </c>
      <c r="J100" s="524">
        <f>IFERROR('Model výchozí (MV)'!J100*('MV Index'!N16/'MV Index'!$E16)*'Model výchozí (MV)'!$AQ100,0)+IFERROR('Model opční 1 (ME)'!J100*('ME Index'!N16/'ME Index'!$E16)*'Model opční 1 (ME)'!$AQ100,0)+IFERROR('Model opční 2 (MF)'!J100*('MF Index'!N16/'MF Index'!$E16)*'Model opční 2 (MF)'!$AQ100,0)+Doplněk!J100*Doplněk!$AO100</f>
        <v>0</v>
      </c>
      <c r="K100" s="524">
        <f>IFERROR('Model výchozí (MV)'!K100*('MV Index'!O16/'MV Index'!$E16)*'Model výchozí (MV)'!$AQ100,0)+IFERROR('Model opční 1 (ME)'!K100*('ME Index'!O16/'ME Index'!$E16)*'Model opční 1 (ME)'!$AQ100,0)+IFERROR('Model opční 2 (MF)'!K100*('MF Index'!O16/'MF Index'!$E16)*'Model opční 2 (MF)'!$AQ100,0)+Doplněk!K100*Doplněk!$AO100</f>
        <v>0</v>
      </c>
      <c r="L100" s="524">
        <f>IFERROR('Model výchozí (MV)'!L100*('MV Index'!P16/'MV Index'!$E16)*'Model výchozí (MV)'!$AQ100,0)+IFERROR('Model opční 1 (ME)'!L100*('ME Index'!P16/'ME Index'!$E16)*'Model opční 1 (ME)'!$AQ100,0)+IFERROR('Model opční 2 (MF)'!L100*('MF Index'!P16/'MF Index'!$E16)*'Model opční 2 (MF)'!$AQ100,0)+Doplněk!L100*Doplněk!$AO100</f>
        <v>0</v>
      </c>
      <c r="M100" s="524">
        <f>IFERROR('Model výchozí (MV)'!M100*('MV Index'!Q16/'MV Index'!$E16)*'Model výchozí (MV)'!$AQ100,0)+IFERROR('Model opční 1 (ME)'!M100*('ME Index'!Q16/'ME Index'!$E16)*'Model opční 1 (ME)'!$AQ100,0)+IFERROR('Model opční 2 (MF)'!M100*('MF Index'!Q16/'MF Index'!$E16)*'Model opční 2 (MF)'!$AQ100,0)+Doplněk!M100*Doplněk!$AO100</f>
        <v>0</v>
      </c>
      <c r="N100" s="524">
        <f>IFERROR('Model výchozí (MV)'!N100*('MV Index'!R16/'MV Index'!$E16)*'Model výchozí (MV)'!$AQ100,0)+IFERROR('Model opční 1 (ME)'!N100*('ME Index'!R16/'ME Index'!$E16)*'Model opční 1 (ME)'!$AQ100,0)+IFERROR('Model opční 2 (MF)'!N100*('MF Index'!R16/'MF Index'!$E16)*'Model opční 2 (MF)'!$AQ100,0)+Doplněk!N100*Doplněk!$AO100</f>
        <v>0</v>
      </c>
      <c r="O100" s="524">
        <f>IFERROR('Model výchozí (MV)'!O100*('MV Index'!S16/'MV Index'!$E16)*'Model výchozí (MV)'!$AQ100,0)+IFERROR('Model opční 1 (ME)'!O100*('ME Index'!S16/'ME Index'!$E16)*'Model opční 1 (ME)'!$AQ100,0)+IFERROR('Model opční 2 (MF)'!O100*('MF Index'!S16/'MF Index'!$E16)*'Model opční 2 (MF)'!$AQ100,0)+Doplněk!O100*Doplněk!$AO100</f>
        <v>0</v>
      </c>
      <c r="P100" s="524">
        <f>IFERROR('Model výchozí (MV)'!P100*('MV Index'!T16/'MV Index'!$E16)*'Model výchozí (MV)'!$AQ100,0)+IFERROR('Model opční 1 (ME)'!P100*('ME Index'!T16/'ME Index'!$E16)*'Model opční 1 (ME)'!$AQ100,0)+IFERROR('Model opční 2 (MF)'!P100*('MF Index'!T16/'MF Index'!$E16)*'Model opční 2 (MF)'!$AQ100,0)+Doplněk!P100*Doplněk!$AO100</f>
        <v>0</v>
      </c>
      <c r="Q100" s="524">
        <f>IFERROR('Model výchozí (MV)'!Q100*('MV Index'!U16/'MV Index'!$E16)*'Model výchozí (MV)'!$AQ100,0)+IFERROR('Model opční 1 (ME)'!Q100*('ME Index'!U16/'ME Index'!$E16)*'Model opční 1 (ME)'!$AQ100,0)+IFERROR('Model opční 2 (MF)'!Q100*('MF Index'!U16/'MF Index'!$E16)*'Model opční 2 (MF)'!$AQ100,0)+Doplněk!Q100*Doplněk!$AO100</f>
        <v>0</v>
      </c>
      <c r="R100" s="524">
        <f>IFERROR('Model výchozí (MV)'!R100*('MV Index'!V16/'MV Index'!$E16)*'Model výchozí (MV)'!$AQ100,0)+IFERROR('Model opční 1 (ME)'!R100*('ME Index'!V16/'ME Index'!$E16)*'Model opční 1 (ME)'!$AQ100,0)+IFERROR('Model opční 2 (MF)'!R100*('MF Index'!V16/'MF Index'!$E16)*'Model opční 2 (MF)'!$AQ100,0)+Doplněk!R100*Doplněk!$AO100</f>
        <v>0</v>
      </c>
      <c r="S100" s="524">
        <f>IFERROR('Model výchozí (MV)'!S100*('MV Index'!W16/'MV Index'!$E16)*'Model výchozí (MV)'!$AQ100,0)+IFERROR('Model opční 1 (ME)'!S100*('ME Index'!W16/'ME Index'!$E16)*'Model opční 1 (ME)'!$AQ100,0)+IFERROR('Model opční 2 (MF)'!S100*('MF Index'!W16/'MF Index'!$E16)*'Model opční 2 (MF)'!$AQ100,0)+Doplněk!S100*Doplněk!$AO100</f>
        <v>0</v>
      </c>
      <c r="T100" s="524">
        <f>IFERROR('Model výchozí (MV)'!T100*('MV Index'!X16/'MV Index'!$E16)*'Model výchozí (MV)'!$AQ100,0)+IFERROR('Model opční 1 (ME)'!T100*('ME Index'!X16/'ME Index'!$E16)*'Model opční 1 (ME)'!$AQ100,0)+IFERROR('Model opční 2 (MF)'!T100*('MF Index'!X16/'MF Index'!$E16)*'Model opční 2 (MF)'!$AQ100,0)+Doplněk!T100*Doplněk!$AO100</f>
        <v>0</v>
      </c>
      <c r="U100" s="524">
        <f>IFERROR('Model výchozí (MV)'!U100*('MV Index'!Y16/'MV Index'!$E16)*'Model výchozí (MV)'!$AQ100,0)+IFERROR('Model opční 1 (ME)'!U100*('ME Index'!Y16/'ME Index'!$E16)*'Model opční 1 (ME)'!$AQ100,0)+IFERROR('Model opční 2 (MF)'!U100*('MF Index'!Y16/'MF Index'!$E16)*'Model opční 2 (MF)'!$AQ100,0)+Doplněk!U100*Doplněk!$AO100</f>
        <v>0</v>
      </c>
      <c r="V100" s="524">
        <f>IFERROR('Model výchozí (MV)'!V100*('MV Index'!Z16/'MV Index'!$E16)*'Model výchozí (MV)'!$AQ100,0)+IFERROR('Model opční 1 (ME)'!V100*('ME Index'!Z16/'ME Index'!$E16)*'Model opční 1 (ME)'!$AQ100,0)+IFERROR('Model opční 2 (MF)'!V100*('MF Index'!Z16/'MF Index'!$E16)*'Model opční 2 (MF)'!$AQ100,0)+Doplněk!V100*Doplněk!$AO100</f>
        <v>0</v>
      </c>
      <c r="W100" s="524">
        <f>IFERROR('Model výchozí (MV)'!W100*('MV Index'!AA16/'MV Index'!$E16)*'Model výchozí (MV)'!$AQ100,0)+IFERROR('Model opční 1 (ME)'!W100*('ME Index'!AA16/'ME Index'!$E16)*'Model opční 1 (ME)'!$AQ100,0)+IFERROR('Model opční 2 (MF)'!W100*('MF Index'!AA16/'MF Index'!$E16)*'Model opční 2 (MF)'!$AQ100,0)+Doplněk!W100*Doplněk!$AO100</f>
        <v>0</v>
      </c>
      <c r="X100" s="524">
        <f>IFERROR('Model výchozí (MV)'!X100*('MV Index'!AB16/'MV Index'!$E16)*'Model výchozí (MV)'!$AQ100,0)+IFERROR('Model opční 1 (ME)'!X100*('ME Index'!AB16/'ME Index'!$E16)*'Model opční 1 (ME)'!$AQ100,0)+IFERROR('Model opční 2 (MF)'!X100*('MF Index'!AB16/'MF Index'!$E16)*'Model opční 2 (MF)'!$AQ100,0)+Doplněk!X100*Doplněk!$AO100</f>
        <v>0</v>
      </c>
      <c r="Y100" s="524">
        <f>IFERROR('Model výchozí (MV)'!Y100*('MV Index'!AC16/'MV Index'!$E16)*'Model výchozí (MV)'!$AQ100,0)+IFERROR('Model opční 1 (ME)'!Y100*('ME Index'!AC16/'ME Index'!$E16)*'Model opční 1 (ME)'!$AQ100,0)+IFERROR('Model opční 2 (MF)'!Y100*('MF Index'!AC16/'MF Index'!$E16)*'Model opční 2 (MF)'!$AQ100,0)+Doplněk!Y100*Doplněk!$AO100</f>
        <v>0</v>
      </c>
      <c r="Z100" s="524">
        <f>IFERROR('Model výchozí (MV)'!Z100*('MV Index'!AD16/'MV Index'!$E16)*'Model výchozí (MV)'!$AQ100,0)+IFERROR('Model opční 1 (ME)'!Z100*('ME Index'!AD16/'ME Index'!$E16)*'Model opční 1 (ME)'!$AQ100,0)+IFERROR('Model opční 2 (MF)'!Z100*('MF Index'!AD16/'MF Index'!$E16)*'Model opční 2 (MF)'!$AQ100,0)+Doplněk!Z100*Doplněk!$AO100</f>
        <v>0</v>
      </c>
      <c r="AA100" s="524">
        <f>IFERROR('Model výchozí (MV)'!AA100*('MV Index'!AE16/'MV Index'!$E16)*'Model výchozí (MV)'!$AQ100,0)+IFERROR('Model opční 1 (ME)'!AA100*('ME Index'!AE16/'ME Index'!$E16)*'Model opční 1 (ME)'!$AQ100,0)+IFERROR('Model opční 2 (MF)'!AA100*('MF Index'!AE16/'MF Index'!$E16)*'Model opční 2 (MF)'!$AQ100,0)+Doplněk!AA100*Doplněk!$AO100</f>
        <v>0</v>
      </c>
      <c r="AB100" s="524">
        <f>IFERROR('Model výchozí (MV)'!AB100*('MV Index'!AF16/'MV Index'!$E16)*'Model výchozí (MV)'!$AQ100,0)+IFERROR('Model opční 1 (ME)'!AB100*('ME Index'!AF16/'ME Index'!$E16)*'Model opční 1 (ME)'!$AQ100,0)+IFERROR('Model opční 2 (MF)'!AB100*('MF Index'!AF16/'MF Index'!$E16)*'Model opční 2 (MF)'!$AQ100,0)+Doplněk!AB100*Doplněk!$AO100</f>
        <v>0</v>
      </c>
      <c r="AC100" s="524">
        <f>IFERROR('Model výchozí (MV)'!AC100*('MV Index'!AG16/'MV Index'!$E16)*'Model výchozí (MV)'!$AQ100,0)+IFERROR('Model opční 1 (ME)'!AC100*('ME Index'!AG16/'ME Index'!$E16)*'Model opční 1 (ME)'!$AQ100,0)+IFERROR('Model opční 2 (MF)'!AC100*('MF Index'!AG16/'MF Index'!$E16)*'Model opční 2 (MF)'!$AQ100,0)+Doplněk!AC100*Doplněk!$AO100</f>
        <v>0</v>
      </c>
      <c r="AD100" s="524">
        <f>IFERROR('Model výchozí (MV)'!AD100*('MV Index'!AH16/'MV Index'!$E16)*'Model výchozí (MV)'!$AQ100,0)+IFERROR('Model opční 1 (ME)'!AD100*('ME Index'!AH16/'ME Index'!$E16)*'Model opční 1 (ME)'!$AQ100,0)+IFERROR('Model opční 2 (MF)'!AD100*('MF Index'!AH16/'MF Index'!$E16)*'Model opční 2 (MF)'!$AQ100,0)+Doplněk!AD100*Doplněk!$AO100</f>
        <v>0</v>
      </c>
      <c r="AE100" s="524">
        <f>IFERROR('Model výchozí (MV)'!AE100*('MV Index'!AI16/'MV Index'!$E16)*'Model výchozí (MV)'!$AQ100,0)+IFERROR('Model opční 1 (ME)'!AE100*('ME Index'!AI16/'ME Index'!$E16)*'Model opční 1 (ME)'!$AQ100,0)+IFERROR('Model opční 2 (MF)'!AE100*('MF Index'!AI16/'MF Index'!$E16)*'Model opční 2 (MF)'!$AQ100,0)+Doplněk!AE100*Doplněk!$AO100</f>
        <v>0</v>
      </c>
      <c r="AF100" s="524">
        <f>IFERROR('Model výchozí (MV)'!AF100*('MV Index'!AJ16/'MV Index'!$E16)*'Model výchozí (MV)'!$AQ100,0)+IFERROR('Model opční 1 (ME)'!AF100*('ME Index'!AJ16/'ME Index'!$E16)*'Model opční 1 (ME)'!$AQ100,0)+IFERROR('Model opční 2 (MF)'!AF100*('MF Index'!AJ16/'MF Index'!$E16)*'Model opční 2 (MF)'!$AQ100,0)+Doplněk!AF100*Doplněk!$AO100</f>
        <v>0</v>
      </c>
      <c r="AG100" s="524">
        <f>IFERROR('Model výchozí (MV)'!AG100*('MV Index'!AK16/'MV Index'!$E16)*'Model výchozí (MV)'!$AQ100,0)+IFERROR('Model opční 1 (ME)'!AG100*('ME Index'!AK16/'ME Index'!$E16)*'Model opční 1 (ME)'!$AQ100,0)+IFERROR('Model opční 2 (MF)'!AG100*('MF Index'!AK16/'MF Index'!$E16)*'Model opční 2 (MF)'!$AQ100,0)+Doplněk!AG100*Doplněk!$AO100</f>
        <v>0</v>
      </c>
      <c r="AH100" s="524">
        <f>IFERROR('Model výchozí (MV)'!AH100*('MV Index'!AL16/'MV Index'!$E16)*'Model výchozí (MV)'!$AQ100,0)+IFERROR('Model opční 1 (ME)'!AH100*('ME Index'!AL16/'ME Index'!$E16)*'Model opční 1 (ME)'!$AQ100,0)+IFERROR('Model opční 2 (MF)'!AH100*('MF Index'!AL16/'MF Index'!$E16)*'Model opční 2 (MF)'!$AQ100,0)+Doplněk!AH100*Doplněk!$AO100</f>
        <v>0</v>
      </c>
      <c r="AI100" s="524">
        <f>IFERROR('Model výchozí (MV)'!AI100*('MV Index'!AM16/'MV Index'!$E16)*'Model výchozí (MV)'!$AQ100,0)+IFERROR('Model opční 1 (ME)'!AI100*('ME Index'!AM16/'ME Index'!$E16)*'Model opční 1 (ME)'!$AQ100,0)+IFERROR('Model opční 2 (MF)'!AI100*('MF Index'!AM16/'MF Index'!$E16)*'Model opční 2 (MF)'!$AQ100,0)+Doplněk!AI100*Doplněk!$AO100</f>
        <v>0</v>
      </c>
      <c r="AJ100" s="524">
        <f>IFERROR('Model výchozí (MV)'!AJ100*('MV Index'!AN16/'MV Index'!$E16)*'Model výchozí (MV)'!$AQ100,0)+IFERROR('Model opční 1 (ME)'!AJ100*('ME Index'!AN16/'ME Index'!$E16)*'Model opční 1 (ME)'!$AQ100,0)+IFERROR('Model opční 2 (MF)'!AJ100*('MF Index'!AN16/'MF Index'!$E16)*'Model opční 2 (MF)'!$AQ100,0)+Doplněk!AJ100*Doplněk!$AO100</f>
        <v>0</v>
      </c>
      <c r="AK100" s="524">
        <f>IFERROR('Model výchozí (MV)'!AK100*('MV Index'!AO16/'MV Index'!$E16)*'Model výchozí (MV)'!$AQ100,0)+IFERROR('Model opční 1 (ME)'!AK100*('ME Index'!AO16/'ME Index'!$E16)*'Model opční 1 (ME)'!$AQ100,0)+IFERROR('Model opční 2 (MF)'!AK100*('MF Index'!AO16/'MF Index'!$E16)*'Model opční 2 (MF)'!$AQ100,0)+Doplněk!AK100*Doplněk!$AO100</f>
        <v>0</v>
      </c>
      <c r="AL100" s="356">
        <f t="shared" si="35"/>
        <v>0</v>
      </c>
      <c r="AM100" s="579">
        <f t="shared" si="34"/>
        <v>0</v>
      </c>
    </row>
    <row r="101" spans="1:39" x14ac:dyDescent="0.3">
      <c r="A101" s="475" t="str">
        <f t="shared" si="33"/>
        <v/>
      </c>
      <c r="B101" s="476" t="str">
        <f t="shared" si="33"/>
        <v/>
      </c>
      <c r="C101" s="456" t="str">
        <f t="shared" si="33"/>
        <v>8.3</v>
      </c>
      <c r="D101" s="455" t="str">
        <f t="shared" si="33"/>
        <v>Pokladní</v>
      </c>
      <c r="E101" s="524">
        <f>IFERROR('Model výchozí (MV)'!E101*('MV Index'!I17/'MV Index'!$E17)*'Model výchozí (MV)'!$AQ101,0)+IFERROR('Model opční 1 (ME)'!E101*('ME Index'!I17/'ME Index'!$E17)*'Model opční 1 (ME)'!$AQ101,0)+IFERROR('Model opční 2 (MF)'!E101*('MF Index'!I17/'MF Index'!$E17)*'Model opční 2 (MF)'!$AQ101,0)+Doplněk!E101*Doplněk!$AO101</f>
        <v>0</v>
      </c>
      <c r="F101" s="524">
        <f>IFERROR('Model výchozí (MV)'!F101*('MV Index'!J17/'MV Index'!$E17)*'Model výchozí (MV)'!$AQ101,0)+IFERROR('Model opční 1 (ME)'!F101*('ME Index'!J17/'ME Index'!$E17)*'Model opční 1 (ME)'!$AQ101,0)+IFERROR('Model opční 2 (MF)'!F101*('MF Index'!J17/'MF Index'!$E17)*'Model opční 2 (MF)'!$AQ101,0)+Doplněk!F101*Doplněk!$AO101</f>
        <v>0</v>
      </c>
      <c r="G101" s="524">
        <f>IFERROR('Model výchozí (MV)'!G101*('MV Index'!K17/'MV Index'!$E17)*'Model výchozí (MV)'!$AQ101,0)+IFERROR('Model opční 1 (ME)'!G101*('ME Index'!K17/'ME Index'!$E17)*'Model opční 1 (ME)'!$AQ101,0)+IFERROR('Model opční 2 (MF)'!G101*('MF Index'!K17/'MF Index'!$E17)*'Model opční 2 (MF)'!$AQ101,0)+Doplněk!G101*Doplněk!$AO101</f>
        <v>0</v>
      </c>
      <c r="H101" s="524">
        <f>IFERROR('Model výchozí (MV)'!H101*('MV Index'!L17/'MV Index'!$E17)*'Model výchozí (MV)'!$AQ101,0)+IFERROR('Model opční 1 (ME)'!H101*('ME Index'!L17/'ME Index'!$E17)*'Model opční 1 (ME)'!$AQ101,0)+IFERROR('Model opční 2 (MF)'!H101*('MF Index'!L17/'MF Index'!$E17)*'Model opční 2 (MF)'!$AQ101,0)+Doplněk!H101*Doplněk!$AO101</f>
        <v>0</v>
      </c>
      <c r="I101" s="524">
        <f>IFERROR('Model výchozí (MV)'!I101*('MV Index'!M17/'MV Index'!$E17)*'Model výchozí (MV)'!$AQ101,0)+IFERROR('Model opční 1 (ME)'!I101*('ME Index'!M17/'ME Index'!$E17)*'Model opční 1 (ME)'!$AQ101,0)+IFERROR('Model opční 2 (MF)'!I101*('MF Index'!M17/'MF Index'!$E17)*'Model opční 2 (MF)'!$AQ101,0)+Doplněk!I101*Doplněk!$AO101</f>
        <v>0</v>
      </c>
      <c r="J101" s="524">
        <f>IFERROR('Model výchozí (MV)'!J101*('MV Index'!N17/'MV Index'!$E17)*'Model výchozí (MV)'!$AQ101,0)+IFERROR('Model opční 1 (ME)'!J101*('ME Index'!N17/'ME Index'!$E17)*'Model opční 1 (ME)'!$AQ101,0)+IFERROR('Model opční 2 (MF)'!J101*('MF Index'!N17/'MF Index'!$E17)*'Model opční 2 (MF)'!$AQ101,0)+Doplněk!J101*Doplněk!$AO101</f>
        <v>0</v>
      </c>
      <c r="K101" s="524">
        <f>IFERROR('Model výchozí (MV)'!K101*('MV Index'!O17/'MV Index'!$E17)*'Model výchozí (MV)'!$AQ101,0)+IFERROR('Model opční 1 (ME)'!K101*('ME Index'!O17/'ME Index'!$E17)*'Model opční 1 (ME)'!$AQ101,0)+IFERROR('Model opční 2 (MF)'!K101*('MF Index'!O17/'MF Index'!$E17)*'Model opční 2 (MF)'!$AQ101,0)+Doplněk!K101*Doplněk!$AO101</f>
        <v>0</v>
      </c>
      <c r="L101" s="524">
        <f>IFERROR('Model výchozí (MV)'!L101*('MV Index'!P17/'MV Index'!$E17)*'Model výchozí (MV)'!$AQ101,0)+IFERROR('Model opční 1 (ME)'!L101*('ME Index'!P17/'ME Index'!$E17)*'Model opční 1 (ME)'!$AQ101,0)+IFERROR('Model opční 2 (MF)'!L101*('MF Index'!P17/'MF Index'!$E17)*'Model opční 2 (MF)'!$AQ101,0)+Doplněk!L101*Doplněk!$AO101</f>
        <v>0</v>
      </c>
      <c r="M101" s="524">
        <f>IFERROR('Model výchozí (MV)'!M101*('MV Index'!Q17/'MV Index'!$E17)*'Model výchozí (MV)'!$AQ101,0)+IFERROR('Model opční 1 (ME)'!M101*('ME Index'!Q17/'ME Index'!$E17)*'Model opční 1 (ME)'!$AQ101,0)+IFERROR('Model opční 2 (MF)'!M101*('MF Index'!Q17/'MF Index'!$E17)*'Model opční 2 (MF)'!$AQ101,0)+Doplněk!M101*Doplněk!$AO101</f>
        <v>0</v>
      </c>
      <c r="N101" s="524">
        <f>IFERROR('Model výchozí (MV)'!N101*('MV Index'!R17/'MV Index'!$E17)*'Model výchozí (MV)'!$AQ101,0)+IFERROR('Model opční 1 (ME)'!N101*('ME Index'!R17/'ME Index'!$E17)*'Model opční 1 (ME)'!$AQ101,0)+IFERROR('Model opční 2 (MF)'!N101*('MF Index'!R17/'MF Index'!$E17)*'Model opční 2 (MF)'!$AQ101,0)+Doplněk!N101*Doplněk!$AO101</f>
        <v>0</v>
      </c>
      <c r="O101" s="524">
        <f>IFERROR('Model výchozí (MV)'!O101*('MV Index'!S17/'MV Index'!$E17)*'Model výchozí (MV)'!$AQ101,0)+IFERROR('Model opční 1 (ME)'!O101*('ME Index'!S17/'ME Index'!$E17)*'Model opční 1 (ME)'!$AQ101,0)+IFERROR('Model opční 2 (MF)'!O101*('MF Index'!S17/'MF Index'!$E17)*'Model opční 2 (MF)'!$AQ101,0)+Doplněk!O101*Doplněk!$AO101</f>
        <v>0</v>
      </c>
      <c r="P101" s="524">
        <f>IFERROR('Model výchozí (MV)'!P101*('MV Index'!T17/'MV Index'!$E17)*'Model výchozí (MV)'!$AQ101,0)+IFERROR('Model opční 1 (ME)'!P101*('ME Index'!T17/'ME Index'!$E17)*'Model opční 1 (ME)'!$AQ101,0)+IFERROR('Model opční 2 (MF)'!P101*('MF Index'!T17/'MF Index'!$E17)*'Model opční 2 (MF)'!$AQ101,0)+Doplněk!P101*Doplněk!$AO101</f>
        <v>0</v>
      </c>
      <c r="Q101" s="524">
        <f>IFERROR('Model výchozí (MV)'!Q101*('MV Index'!U17/'MV Index'!$E17)*'Model výchozí (MV)'!$AQ101,0)+IFERROR('Model opční 1 (ME)'!Q101*('ME Index'!U17/'ME Index'!$E17)*'Model opční 1 (ME)'!$AQ101,0)+IFERROR('Model opční 2 (MF)'!Q101*('MF Index'!U17/'MF Index'!$E17)*'Model opční 2 (MF)'!$AQ101,0)+Doplněk!Q101*Doplněk!$AO101</f>
        <v>0</v>
      </c>
      <c r="R101" s="524">
        <f>IFERROR('Model výchozí (MV)'!R101*('MV Index'!V17/'MV Index'!$E17)*'Model výchozí (MV)'!$AQ101,0)+IFERROR('Model opční 1 (ME)'!R101*('ME Index'!V17/'ME Index'!$E17)*'Model opční 1 (ME)'!$AQ101,0)+IFERROR('Model opční 2 (MF)'!R101*('MF Index'!V17/'MF Index'!$E17)*'Model opční 2 (MF)'!$AQ101,0)+Doplněk!R101*Doplněk!$AO101</f>
        <v>0</v>
      </c>
      <c r="S101" s="524">
        <f>IFERROR('Model výchozí (MV)'!S101*('MV Index'!W17/'MV Index'!$E17)*'Model výchozí (MV)'!$AQ101,0)+IFERROR('Model opční 1 (ME)'!S101*('ME Index'!W17/'ME Index'!$E17)*'Model opční 1 (ME)'!$AQ101,0)+IFERROR('Model opční 2 (MF)'!S101*('MF Index'!W17/'MF Index'!$E17)*'Model opční 2 (MF)'!$AQ101,0)+Doplněk!S101*Doplněk!$AO101</f>
        <v>0</v>
      </c>
      <c r="T101" s="524">
        <f>IFERROR('Model výchozí (MV)'!T101*('MV Index'!X17/'MV Index'!$E17)*'Model výchozí (MV)'!$AQ101,0)+IFERROR('Model opční 1 (ME)'!T101*('ME Index'!X17/'ME Index'!$E17)*'Model opční 1 (ME)'!$AQ101,0)+IFERROR('Model opční 2 (MF)'!T101*('MF Index'!X17/'MF Index'!$E17)*'Model opční 2 (MF)'!$AQ101,0)+Doplněk!T101*Doplněk!$AO101</f>
        <v>0</v>
      </c>
      <c r="U101" s="524">
        <f>IFERROR('Model výchozí (MV)'!U101*('MV Index'!Y17/'MV Index'!$E17)*'Model výchozí (MV)'!$AQ101,0)+IFERROR('Model opční 1 (ME)'!U101*('ME Index'!Y17/'ME Index'!$E17)*'Model opční 1 (ME)'!$AQ101,0)+IFERROR('Model opční 2 (MF)'!U101*('MF Index'!Y17/'MF Index'!$E17)*'Model opční 2 (MF)'!$AQ101,0)+Doplněk!U101*Doplněk!$AO101</f>
        <v>0</v>
      </c>
      <c r="V101" s="524">
        <f>IFERROR('Model výchozí (MV)'!V101*('MV Index'!Z17/'MV Index'!$E17)*'Model výchozí (MV)'!$AQ101,0)+IFERROR('Model opční 1 (ME)'!V101*('ME Index'!Z17/'ME Index'!$E17)*'Model opční 1 (ME)'!$AQ101,0)+IFERROR('Model opční 2 (MF)'!V101*('MF Index'!Z17/'MF Index'!$E17)*'Model opční 2 (MF)'!$AQ101,0)+Doplněk!V101*Doplněk!$AO101</f>
        <v>0</v>
      </c>
      <c r="W101" s="524">
        <f>IFERROR('Model výchozí (MV)'!W101*('MV Index'!AA17/'MV Index'!$E17)*'Model výchozí (MV)'!$AQ101,0)+IFERROR('Model opční 1 (ME)'!W101*('ME Index'!AA17/'ME Index'!$E17)*'Model opční 1 (ME)'!$AQ101,0)+IFERROR('Model opční 2 (MF)'!W101*('MF Index'!AA17/'MF Index'!$E17)*'Model opční 2 (MF)'!$AQ101,0)+Doplněk!W101*Doplněk!$AO101</f>
        <v>0</v>
      </c>
      <c r="X101" s="524">
        <f>IFERROR('Model výchozí (MV)'!X101*('MV Index'!AB17/'MV Index'!$E17)*'Model výchozí (MV)'!$AQ101,0)+IFERROR('Model opční 1 (ME)'!X101*('ME Index'!AB17/'ME Index'!$E17)*'Model opční 1 (ME)'!$AQ101,0)+IFERROR('Model opční 2 (MF)'!X101*('MF Index'!AB17/'MF Index'!$E17)*'Model opční 2 (MF)'!$AQ101,0)+Doplněk!X101*Doplněk!$AO101</f>
        <v>0</v>
      </c>
      <c r="Y101" s="524">
        <f>IFERROR('Model výchozí (MV)'!Y101*('MV Index'!AC17/'MV Index'!$E17)*'Model výchozí (MV)'!$AQ101,0)+IFERROR('Model opční 1 (ME)'!Y101*('ME Index'!AC17/'ME Index'!$E17)*'Model opční 1 (ME)'!$AQ101,0)+IFERROR('Model opční 2 (MF)'!Y101*('MF Index'!AC17/'MF Index'!$E17)*'Model opční 2 (MF)'!$AQ101,0)+Doplněk!Y101*Doplněk!$AO101</f>
        <v>0</v>
      </c>
      <c r="Z101" s="524">
        <f>IFERROR('Model výchozí (MV)'!Z101*('MV Index'!AD17/'MV Index'!$E17)*'Model výchozí (MV)'!$AQ101,0)+IFERROR('Model opční 1 (ME)'!Z101*('ME Index'!AD17/'ME Index'!$E17)*'Model opční 1 (ME)'!$AQ101,0)+IFERROR('Model opční 2 (MF)'!Z101*('MF Index'!AD17/'MF Index'!$E17)*'Model opční 2 (MF)'!$AQ101,0)+Doplněk!Z101*Doplněk!$AO101</f>
        <v>0</v>
      </c>
      <c r="AA101" s="524">
        <f>IFERROR('Model výchozí (MV)'!AA101*('MV Index'!AE17/'MV Index'!$E17)*'Model výchozí (MV)'!$AQ101,0)+IFERROR('Model opční 1 (ME)'!AA101*('ME Index'!AE17/'ME Index'!$E17)*'Model opční 1 (ME)'!$AQ101,0)+IFERROR('Model opční 2 (MF)'!AA101*('MF Index'!AE17/'MF Index'!$E17)*'Model opční 2 (MF)'!$AQ101,0)+Doplněk!AA101*Doplněk!$AO101</f>
        <v>0</v>
      </c>
      <c r="AB101" s="524">
        <f>IFERROR('Model výchozí (MV)'!AB101*('MV Index'!AF17/'MV Index'!$E17)*'Model výchozí (MV)'!$AQ101,0)+IFERROR('Model opční 1 (ME)'!AB101*('ME Index'!AF17/'ME Index'!$E17)*'Model opční 1 (ME)'!$AQ101,0)+IFERROR('Model opční 2 (MF)'!AB101*('MF Index'!AF17/'MF Index'!$E17)*'Model opční 2 (MF)'!$AQ101,0)+Doplněk!AB101*Doplněk!$AO101</f>
        <v>0</v>
      </c>
      <c r="AC101" s="524">
        <f>IFERROR('Model výchozí (MV)'!AC101*('MV Index'!AG17/'MV Index'!$E17)*'Model výchozí (MV)'!$AQ101,0)+IFERROR('Model opční 1 (ME)'!AC101*('ME Index'!AG17/'ME Index'!$E17)*'Model opční 1 (ME)'!$AQ101,0)+IFERROR('Model opční 2 (MF)'!AC101*('MF Index'!AG17/'MF Index'!$E17)*'Model opční 2 (MF)'!$AQ101,0)+Doplněk!AC101*Doplněk!$AO101</f>
        <v>0</v>
      </c>
      <c r="AD101" s="524">
        <f>IFERROR('Model výchozí (MV)'!AD101*('MV Index'!AH17/'MV Index'!$E17)*'Model výchozí (MV)'!$AQ101,0)+IFERROR('Model opční 1 (ME)'!AD101*('ME Index'!AH17/'ME Index'!$E17)*'Model opční 1 (ME)'!$AQ101,0)+IFERROR('Model opční 2 (MF)'!AD101*('MF Index'!AH17/'MF Index'!$E17)*'Model opční 2 (MF)'!$AQ101,0)+Doplněk!AD101*Doplněk!$AO101</f>
        <v>0</v>
      </c>
      <c r="AE101" s="524">
        <f>IFERROR('Model výchozí (MV)'!AE101*('MV Index'!AI17/'MV Index'!$E17)*'Model výchozí (MV)'!$AQ101,0)+IFERROR('Model opční 1 (ME)'!AE101*('ME Index'!AI17/'ME Index'!$E17)*'Model opční 1 (ME)'!$AQ101,0)+IFERROR('Model opční 2 (MF)'!AE101*('MF Index'!AI17/'MF Index'!$E17)*'Model opční 2 (MF)'!$AQ101,0)+Doplněk!AE101*Doplněk!$AO101</f>
        <v>0</v>
      </c>
      <c r="AF101" s="524">
        <f>IFERROR('Model výchozí (MV)'!AF101*('MV Index'!AJ17/'MV Index'!$E17)*'Model výchozí (MV)'!$AQ101,0)+IFERROR('Model opční 1 (ME)'!AF101*('ME Index'!AJ17/'ME Index'!$E17)*'Model opční 1 (ME)'!$AQ101,0)+IFERROR('Model opční 2 (MF)'!AF101*('MF Index'!AJ17/'MF Index'!$E17)*'Model opční 2 (MF)'!$AQ101,0)+Doplněk!AF101*Doplněk!$AO101</f>
        <v>0</v>
      </c>
      <c r="AG101" s="524">
        <f>IFERROR('Model výchozí (MV)'!AG101*('MV Index'!AK17/'MV Index'!$E17)*'Model výchozí (MV)'!$AQ101,0)+IFERROR('Model opční 1 (ME)'!AG101*('ME Index'!AK17/'ME Index'!$E17)*'Model opční 1 (ME)'!$AQ101,0)+IFERROR('Model opční 2 (MF)'!AG101*('MF Index'!AK17/'MF Index'!$E17)*'Model opční 2 (MF)'!$AQ101,0)+Doplněk!AG101*Doplněk!$AO101</f>
        <v>0</v>
      </c>
      <c r="AH101" s="524">
        <f>IFERROR('Model výchozí (MV)'!AH101*('MV Index'!AL17/'MV Index'!$E17)*'Model výchozí (MV)'!$AQ101,0)+IFERROR('Model opční 1 (ME)'!AH101*('ME Index'!AL17/'ME Index'!$E17)*'Model opční 1 (ME)'!$AQ101,0)+IFERROR('Model opční 2 (MF)'!AH101*('MF Index'!AL17/'MF Index'!$E17)*'Model opční 2 (MF)'!$AQ101,0)+Doplněk!AH101*Doplněk!$AO101</f>
        <v>0</v>
      </c>
      <c r="AI101" s="524">
        <f>IFERROR('Model výchozí (MV)'!AI101*('MV Index'!AM17/'MV Index'!$E17)*'Model výchozí (MV)'!$AQ101,0)+IFERROR('Model opční 1 (ME)'!AI101*('ME Index'!AM17/'ME Index'!$E17)*'Model opční 1 (ME)'!$AQ101,0)+IFERROR('Model opční 2 (MF)'!AI101*('MF Index'!AM17/'MF Index'!$E17)*'Model opční 2 (MF)'!$AQ101,0)+Doplněk!AI101*Doplněk!$AO101</f>
        <v>0</v>
      </c>
      <c r="AJ101" s="524">
        <f>IFERROR('Model výchozí (MV)'!AJ101*('MV Index'!AN17/'MV Index'!$E17)*'Model výchozí (MV)'!$AQ101,0)+IFERROR('Model opční 1 (ME)'!AJ101*('ME Index'!AN17/'ME Index'!$E17)*'Model opční 1 (ME)'!$AQ101,0)+IFERROR('Model opční 2 (MF)'!AJ101*('MF Index'!AN17/'MF Index'!$E17)*'Model opční 2 (MF)'!$AQ101,0)+Doplněk!AJ101*Doplněk!$AO101</f>
        <v>0</v>
      </c>
      <c r="AK101" s="524">
        <f>IFERROR('Model výchozí (MV)'!AK101*('MV Index'!AO17/'MV Index'!$E17)*'Model výchozí (MV)'!$AQ101,0)+IFERROR('Model opční 1 (ME)'!AK101*('ME Index'!AO17/'ME Index'!$E17)*'Model opční 1 (ME)'!$AQ101,0)+IFERROR('Model opční 2 (MF)'!AK101*('MF Index'!AO17/'MF Index'!$E17)*'Model opční 2 (MF)'!$AQ101,0)+Doplněk!AK101*Doplněk!$AO101</f>
        <v>0</v>
      </c>
      <c r="AL101" s="356">
        <f t="shared" si="35"/>
        <v>0</v>
      </c>
      <c r="AM101" s="579">
        <f t="shared" si="34"/>
        <v>0</v>
      </c>
    </row>
    <row r="102" spans="1:39" x14ac:dyDescent="0.3">
      <c r="A102" s="475" t="str">
        <f t="shared" si="33"/>
        <v/>
      </c>
      <c r="B102" s="476" t="str">
        <f t="shared" si="33"/>
        <v/>
      </c>
      <c r="C102" s="456" t="str">
        <f t="shared" si="33"/>
        <v>8.4</v>
      </c>
      <c r="D102" s="455" t="str">
        <f t="shared" si="33"/>
        <v>Ostatní zaměstnanci</v>
      </c>
      <c r="E102" s="524">
        <f>IFERROR('Model výchozí (MV)'!E102*('MV Index'!I18/'MV Index'!$E18)*'Model výchozí (MV)'!$AQ102,0)+IFERROR('Model opční 1 (ME)'!E102*('ME Index'!I18/'ME Index'!$E18)*'Model opční 1 (ME)'!$AQ102,0)+IFERROR('Model opční 2 (MF)'!E102*('MF Index'!I18/'MF Index'!$E18)*'Model opční 2 (MF)'!$AQ102,0)+Doplněk!E102*Doplněk!$AO102</f>
        <v>0</v>
      </c>
      <c r="F102" s="524">
        <f>IFERROR('Model výchozí (MV)'!F102*('MV Index'!J18/'MV Index'!$E18)*'Model výchozí (MV)'!$AQ102,0)+IFERROR('Model opční 1 (ME)'!F102*('ME Index'!J18/'ME Index'!$E18)*'Model opční 1 (ME)'!$AQ102,0)+IFERROR('Model opční 2 (MF)'!F102*('MF Index'!J18/'MF Index'!$E18)*'Model opční 2 (MF)'!$AQ102,0)+Doplněk!F102*Doplněk!$AO102</f>
        <v>0</v>
      </c>
      <c r="G102" s="524">
        <f>IFERROR('Model výchozí (MV)'!G102*('MV Index'!K18/'MV Index'!$E18)*'Model výchozí (MV)'!$AQ102,0)+IFERROR('Model opční 1 (ME)'!G102*('ME Index'!K18/'ME Index'!$E18)*'Model opční 1 (ME)'!$AQ102,0)+IFERROR('Model opční 2 (MF)'!G102*('MF Index'!K18/'MF Index'!$E18)*'Model opční 2 (MF)'!$AQ102,0)+Doplněk!G102*Doplněk!$AO102</f>
        <v>0</v>
      </c>
      <c r="H102" s="524">
        <f>IFERROR('Model výchozí (MV)'!H102*('MV Index'!L18/'MV Index'!$E18)*'Model výchozí (MV)'!$AQ102,0)+IFERROR('Model opční 1 (ME)'!H102*('ME Index'!L18/'ME Index'!$E18)*'Model opční 1 (ME)'!$AQ102,0)+IFERROR('Model opční 2 (MF)'!H102*('MF Index'!L18/'MF Index'!$E18)*'Model opční 2 (MF)'!$AQ102,0)+Doplněk!H102*Doplněk!$AO102</f>
        <v>0</v>
      </c>
      <c r="I102" s="524">
        <f>IFERROR('Model výchozí (MV)'!I102*('MV Index'!M18/'MV Index'!$E18)*'Model výchozí (MV)'!$AQ102,0)+IFERROR('Model opční 1 (ME)'!I102*('ME Index'!M18/'ME Index'!$E18)*'Model opční 1 (ME)'!$AQ102,0)+IFERROR('Model opční 2 (MF)'!I102*('MF Index'!M18/'MF Index'!$E18)*'Model opční 2 (MF)'!$AQ102,0)+Doplněk!I102*Doplněk!$AO102</f>
        <v>0</v>
      </c>
      <c r="J102" s="524">
        <f>IFERROR('Model výchozí (MV)'!J102*('MV Index'!N18/'MV Index'!$E18)*'Model výchozí (MV)'!$AQ102,0)+IFERROR('Model opční 1 (ME)'!J102*('ME Index'!N18/'ME Index'!$E18)*'Model opční 1 (ME)'!$AQ102,0)+IFERROR('Model opční 2 (MF)'!J102*('MF Index'!N18/'MF Index'!$E18)*'Model opční 2 (MF)'!$AQ102,0)+Doplněk!J102*Doplněk!$AO102</f>
        <v>0</v>
      </c>
      <c r="K102" s="524">
        <f>IFERROR('Model výchozí (MV)'!K102*('MV Index'!O18/'MV Index'!$E18)*'Model výchozí (MV)'!$AQ102,0)+IFERROR('Model opční 1 (ME)'!K102*('ME Index'!O18/'ME Index'!$E18)*'Model opční 1 (ME)'!$AQ102,0)+IFERROR('Model opční 2 (MF)'!K102*('MF Index'!O18/'MF Index'!$E18)*'Model opční 2 (MF)'!$AQ102,0)+Doplněk!K102*Doplněk!$AO102</f>
        <v>0</v>
      </c>
      <c r="L102" s="524">
        <f>IFERROR('Model výchozí (MV)'!L102*('MV Index'!P18/'MV Index'!$E18)*'Model výchozí (MV)'!$AQ102,0)+IFERROR('Model opční 1 (ME)'!L102*('ME Index'!P18/'ME Index'!$E18)*'Model opční 1 (ME)'!$AQ102,0)+IFERROR('Model opční 2 (MF)'!L102*('MF Index'!P18/'MF Index'!$E18)*'Model opční 2 (MF)'!$AQ102,0)+Doplněk!L102*Doplněk!$AO102</f>
        <v>0</v>
      </c>
      <c r="M102" s="524">
        <f>IFERROR('Model výchozí (MV)'!M102*('MV Index'!Q18/'MV Index'!$E18)*'Model výchozí (MV)'!$AQ102,0)+IFERROR('Model opční 1 (ME)'!M102*('ME Index'!Q18/'ME Index'!$E18)*'Model opční 1 (ME)'!$AQ102,0)+IFERROR('Model opční 2 (MF)'!M102*('MF Index'!Q18/'MF Index'!$E18)*'Model opční 2 (MF)'!$AQ102,0)+Doplněk!M102*Doplněk!$AO102</f>
        <v>0</v>
      </c>
      <c r="N102" s="524">
        <f>IFERROR('Model výchozí (MV)'!N102*('MV Index'!R18/'MV Index'!$E18)*'Model výchozí (MV)'!$AQ102,0)+IFERROR('Model opční 1 (ME)'!N102*('ME Index'!R18/'ME Index'!$E18)*'Model opční 1 (ME)'!$AQ102,0)+IFERROR('Model opční 2 (MF)'!N102*('MF Index'!R18/'MF Index'!$E18)*'Model opční 2 (MF)'!$AQ102,0)+Doplněk!N102*Doplněk!$AO102</f>
        <v>0</v>
      </c>
      <c r="O102" s="524">
        <f>IFERROR('Model výchozí (MV)'!O102*('MV Index'!S18/'MV Index'!$E18)*'Model výchozí (MV)'!$AQ102,0)+IFERROR('Model opční 1 (ME)'!O102*('ME Index'!S18/'ME Index'!$E18)*'Model opční 1 (ME)'!$AQ102,0)+IFERROR('Model opční 2 (MF)'!O102*('MF Index'!S18/'MF Index'!$E18)*'Model opční 2 (MF)'!$AQ102,0)+Doplněk!O102*Doplněk!$AO102</f>
        <v>0</v>
      </c>
      <c r="P102" s="524">
        <f>IFERROR('Model výchozí (MV)'!P102*('MV Index'!T18/'MV Index'!$E18)*'Model výchozí (MV)'!$AQ102,0)+IFERROR('Model opční 1 (ME)'!P102*('ME Index'!T18/'ME Index'!$E18)*'Model opční 1 (ME)'!$AQ102,0)+IFERROR('Model opční 2 (MF)'!P102*('MF Index'!T18/'MF Index'!$E18)*'Model opční 2 (MF)'!$AQ102,0)+Doplněk!P102*Doplněk!$AO102</f>
        <v>0</v>
      </c>
      <c r="Q102" s="524">
        <f>IFERROR('Model výchozí (MV)'!Q102*('MV Index'!U18/'MV Index'!$E18)*'Model výchozí (MV)'!$AQ102,0)+IFERROR('Model opční 1 (ME)'!Q102*('ME Index'!U18/'ME Index'!$E18)*'Model opční 1 (ME)'!$AQ102,0)+IFERROR('Model opční 2 (MF)'!Q102*('MF Index'!U18/'MF Index'!$E18)*'Model opční 2 (MF)'!$AQ102,0)+Doplněk!Q102*Doplněk!$AO102</f>
        <v>0</v>
      </c>
      <c r="R102" s="524">
        <f>IFERROR('Model výchozí (MV)'!R102*('MV Index'!V18/'MV Index'!$E18)*'Model výchozí (MV)'!$AQ102,0)+IFERROR('Model opční 1 (ME)'!R102*('ME Index'!V18/'ME Index'!$E18)*'Model opční 1 (ME)'!$AQ102,0)+IFERROR('Model opční 2 (MF)'!R102*('MF Index'!V18/'MF Index'!$E18)*'Model opční 2 (MF)'!$AQ102,0)+Doplněk!R102*Doplněk!$AO102</f>
        <v>0</v>
      </c>
      <c r="S102" s="524">
        <f>IFERROR('Model výchozí (MV)'!S102*('MV Index'!W18/'MV Index'!$E18)*'Model výchozí (MV)'!$AQ102,0)+IFERROR('Model opční 1 (ME)'!S102*('ME Index'!W18/'ME Index'!$E18)*'Model opční 1 (ME)'!$AQ102,0)+IFERROR('Model opční 2 (MF)'!S102*('MF Index'!W18/'MF Index'!$E18)*'Model opční 2 (MF)'!$AQ102,0)+Doplněk!S102*Doplněk!$AO102</f>
        <v>0</v>
      </c>
      <c r="T102" s="524">
        <f>IFERROR('Model výchozí (MV)'!T102*('MV Index'!X18/'MV Index'!$E18)*'Model výchozí (MV)'!$AQ102,0)+IFERROR('Model opční 1 (ME)'!T102*('ME Index'!X18/'ME Index'!$E18)*'Model opční 1 (ME)'!$AQ102,0)+IFERROR('Model opční 2 (MF)'!T102*('MF Index'!X18/'MF Index'!$E18)*'Model opční 2 (MF)'!$AQ102,0)+Doplněk!T102*Doplněk!$AO102</f>
        <v>0</v>
      </c>
      <c r="U102" s="524">
        <f>IFERROR('Model výchozí (MV)'!U102*('MV Index'!Y18/'MV Index'!$E18)*'Model výchozí (MV)'!$AQ102,0)+IFERROR('Model opční 1 (ME)'!U102*('ME Index'!Y18/'ME Index'!$E18)*'Model opční 1 (ME)'!$AQ102,0)+IFERROR('Model opční 2 (MF)'!U102*('MF Index'!Y18/'MF Index'!$E18)*'Model opční 2 (MF)'!$AQ102,0)+Doplněk!U102*Doplněk!$AO102</f>
        <v>0</v>
      </c>
      <c r="V102" s="524">
        <f>IFERROR('Model výchozí (MV)'!V102*('MV Index'!Z18/'MV Index'!$E18)*'Model výchozí (MV)'!$AQ102,0)+IFERROR('Model opční 1 (ME)'!V102*('ME Index'!Z18/'ME Index'!$E18)*'Model opční 1 (ME)'!$AQ102,0)+IFERROR('Model opční 2 (MF)'!V102*('MF Index'!Z18/'MF Index'!$E18)*'Model opční 2 (MF)'!$AQ102,0)+Doplněk!V102*Doplněk!$AO102</f>
        <v>0</v>
      </c>
      <c r="W102" s="524">
        <f>IFERROR('Model výchozí (MV)'!W102*('MV Index'!AA18/'MV Index'!$E18)*'Model výchozí (MV)'!$AQ102,0)+IFERROR('Model opční 1 (ME)'!W102*('ME Index'!AA18/'ME Index'!$E18)*'Model opční 1 (ME)'!$AQ102,0)+IFERROR('Model opční 2 (MF)'!W102*('MF Index'!AA18/'MF Index'!$E18)*'Model opční 2 (MF)'!$AQ102,0)+Doplněk!W102*Doplněk!$AO102</f>
        <v>0</v>
      </c>
      <c r="X102" s="524">
        <f>IFERROR('Model výchozí (MV)'!X102*('MV Index'!AB18/'MV Index'!$E18)*'Model výchozí (MV)'!$AQ102,0)+IFERROR('Model opční 1 (ME)'!X102*('ME Index'!AB18/'ME Index'!$E18)*'Model opční 1 (ME)'!$AQ102,0)+IFERROR('Model opční 2 (MF)'!X102*('MF Index'!AB18/'MF Index'!$E18)*'Model opční 2 (MF)'!$AQ102,0)+Doplněk!X102*Doplněk!$AO102</f>
        <v>0</v>
      </c>
      <c r="Y102" s="524">
        <f>IFERROR('Model výchozí (MV)'!Y102*('MV Index'!AC18/'MV Index'!$E18)*'Model výchozí (MV)'!$AQ102,0)+IFERROR('Model opční 1 (ME)'!Y102*('ME Index'!AC18/'ME Index'!$E18)*'Model opční 1 (ME)'!$AQ102,0)+IFERROR('Model opční 2 (MF)'!Y102*('MF Index'!AC18/'MF Index'!$E18)*'Model opční 2 (MF)'!$AQ102,0)+Doplněk!Y102*Doplněk!$AO102</f>
        <v>0</v>
      </c>
      <c r="Z102" s="524">
        <f>IFERROR('Model výchozí (MV)'!Z102*('MV Index'!AD18/'MV Index'!$E18)*'Model výchozí (MV)'!$AQ102,0)+IFERROR('Model opční 1 (ME)'!Z102*('ME Index'!AD18/'ME Index'!$E18)*'Model opční 1 (ME)'!$AQ102,0)+IFERROR('Model opční 2 (MF)'!Z102*('MF Index'!AD18/'MF Index'!$E18)*'Model opční 2 (MF)'!$AQ102,0)+Doplněk!Z102*Doplněk!$AO102</f>
        <v>0</v>
      </c>
      <c r="AA102" s="524">
        <f>IFERROR('Model výchozí (MV)'!AA102*('MV Index'!AE18/'MV Index'!$E18)*'Model výchozí (MV)'!$AQ102,0)+IFERROR('Model opční 1 (ME)'!AA102*('ME Index'!AE18/'ME Index'!$E18)*'Model opční 1 (ME)'!$AQ102,0)+IFERROR('Model opční 2 (MF)'!AA102*('MF Index'!AE18/'MF Index'!$E18)*'Model opční 2 (MF)'!$AQ102,0)+Doplněk!AA102*Doplněk!$AO102</f>
        <v>0</v>
      </c>
      <c r="AB102" s="524">
        <f>IFERROR('Model výchozí (MV)'!AB102*('MV Index'!AF18/'MV Index'!$E18)*'Model výchozí (MV)'!$AQ102,0)+IFERROR('Model opční 1 (ME)'!AB102*('ME Index'!AF18/'ME Index'!$E18)*'Model opční 1 (ME)'!$AQ102,0)+IFERROR('Model opční 2 (MF)'!AB102*('MF Index'!AF18/'MF Index'!$E18)*'Model opční 2 (MF)'!$AQ102,0)+Doplněk!AB102*Doplněk!$AO102</f>
        <v>0</v>
      </c>
      <c r="AC102" s="524">
        <f>IFERROR('Model výchozí (MV)'!AC102*('MV Index'!AG18/'MV Index'!$E18)*'Model výchozí (MV)'!$AQ102,0)+IFERROR('Model opční 1 (ME)'!AC102*('ME Index'!AG18/'ME Index'!$E18)*'Model opční 1 (ME)'!$AQ102,0)+IFERROR('Model opční 2 (MF)'!AC102*('MF Index'!AG18/'MF Index'!$E18)*'Model opční 2 (MF)'!$AQ102,0)+Doplněk!AC102*Doplněk!$AO102</f>
        <v>0</v>
      </c>
      <c r="AD102" s="524">
        <f>IFERROR('Model výchozí (MV)'!AD102*('MV Index'!AH18/'MV Index'!$E18)*'Model výchozí (MV)'!$AQ102,0)+IFERROR('Model opční 1 (ME)'!AD102*('ME Index'!AH18/'ME Index'!$E18)*'Model opční 1 (ME)'!$AQ102,0)+IFERROR('Model opční 2 (MF)'!AD102*('MF Index'!AH18/'MF Index'!$E18)*'Model opční 2 (MF)'!$AQ102,0)+Doplněk!AD102*Doplněk!$AO102</f>
        <v>0</v>
      </c>
      <c r="AE102" s="524">
        <f>IFERROR('Model výchozí (MV)'!AE102*('MV Index'!AI18/'MV Index'!$E18)*'Model výchozí (MV)'!$AQ102,0)+IFERROR('Model opční 1 (ME)'!AE102*('ME Index'!AI18/'ME Index'!$E18)*'Model opční 1 (ME)'!$AQ102,0)+IFERROR('Model opční 2 (MF)'!AE102*('MF Index'!AI18/'MF Index'!$E18)*'Model opční 2 (MF)'!$AQ102,0)+Doplněk!AE102*Doplněk!$AO102</f>
        <v>0</v>
      </c>
      <c r="AF102" s="524">
        <f>IFERROR('Model výchozí (MV)'!AF102*('MV Index'!AJ18/'MV Index'!$E18)*'Model výchozí (MV)'!$AQ102,0)+IFERROR('Model opční 1 (ME)'!AF102*('ME Index'!AJ18/'ME Index'!$E18)*'Model opční 1 (ME)'!$AQ102,0)+IFERROR('Model opční 2 (MF)'!AF102*('MF Index'!AJ18/'MF Index'!$E18)*'Model opční 2 (MF)'!$AQ102,0)+Doplněk!AF102*Doplněk!$AO102</f>
        <v>0</v>
      </c>
      <c r="AG102" s="524">
        <f>IFERROR('Model výchozí (MV)'!AG102*('MV Index'!AK18/'MV Index'!$E18)*'Model výchozí (MV)'!$AQ102,0)+IFERROR('Model opční 1 (ME)'!AG102*('ME Index'!AK18/'ME Index'!$E18)*'Model opční 1 (ME)'!$AQ102,0)+IFERROR('Model opční 2 (MF)'!AG102*('MF Index'!AK18/'MF Index'!$E18)*'Model opční 2 (MF)'!$AQ102,0)+Doplněk!AG102*Doplněk!$AO102</f>
        <v>0</v>
      </c>
      <c r="AH102" s="524">
        <f>IFERROR('Model výchozí (MV)'!AH102*('MV Index'!AL18/'MV Index'!$E18)*'Model výchozí (MV)'!$AQ102,0)+IFERROR('Model opční 1 (ME)'!AH102*('ME Index'!AL18/'ME Index'!$E18)*'Model opční 1 (ME)'!$AQ102,0)+IFERROR('Model opční 2 (MF)'!AH102*('MF Index'!AL18/'MF Index'!$E18)*'Model opční 2 (MF)'!$AQ102,0)+Doplněk!AH102*Doplněk!$AO102</f>
        <v>0</v>
      </c>
      <c r="AI102" s="524">
        <f>IFERROR('Model výchozí (MV)'!AI102*('MV Index'!AM18/'MV Index'!$E18)*'Model výchozí (MV)'!$AQ102,0)+IFERROR('Model opční 1 (ME)'!AI102*('ME Index'!AM18/'ME Index'!$E18)*'Model opční 1 (ME)'!$AQ102,0)+IFERROR('Model opční 2 (MF)'!AI102*('MF Index'!AM18/'MF Index'!$E18)*'Model opční 2 (MF)'!$AQ102,0)+Doplněk!AI102*Doplněk!$AO102</f>
        <v>0</v>
      </c>
      <c r="AJ102" s="524">
        <f>IFERROR('Model výchozí (MV)'!AJ102*('MV Index'!AN18/'MV Index'!$E18)*'Model výchozí (MV)'!$AQ102,0)+IFERROR('Model opční 1 (ME)'!AJ102*('ME Index'!AN18/'ME Index'!$E18)*'Model opční 1 (ME)'!$AQ102,0)+IFERROR('Model opční 2 (MF)'!AJ102*('MF Index'!AN18/'MF Index'!$E18)*'Model opční 2 (MF)'!$AQ102,0)+Doplněk!AJ102*Doplněk!$AO102</f>
        <v>0</v>
      </c>
      <c r="AK102" s="524">
        <f>IFERROR('Model výchozí (MV)'!AK102*('MV Index'!AO18/'MV Index'!$E18)*'Model výchozí (MV)'!$AQ102,0)+IFERROR('Model opční 1 (ME)'!AK102*('ME Index'!AO18/'ME Index'!$E18)*'Model opční 1 (ME)'!$AQ102,0)+IFERROR('Model opční 2 (MF)'!AK102*('MF Index'!AO18/'MF Index'!$E18)*'Model opční 2 (MF)'!$AQ102,0)+Doplněk!AK102*Doplněk!$AO102</f>
        <v>0</v>
      </c>
      <c r="AL102" s="356">
        <f t="shared" si="35"/>
        <v>0</v>
      </c>
      <c r="AM102" s="579">
        <f t="shared" si="34"/>
        <v>0</v>
      </c>
    </row>
    <row r="103" spans="1:39" x14ac:dyDescent="0.3">
      <c r="A103" s="475">
        <f t="shared" ref="A103:D112" si="36">IF(A61="","",A61)</f>
        <v>9</v>
      </c>
      <c r="B103" s="476" t="str">
        <f t="shared" si="36"/>
        <v>Cestovné</v>
      </c>
      <c r="C103" s="456" t="str">
        <f t="shared" si="36"/>
        <v/>
      </c>
      <c r="D103" s="455" t="str">
        <f t="shared" si="36"/>
        <v/>
      </c>
      <c r="E103" s="524">
        <f>IFERROR('Model výchozí (MV)'!E103*('MV Index'!I19/'MV Index'!$E19)*'Model výchozí (MV)'!$AQ103,0)+IFERROR('Model opční 1 (ME)'!E103*('ME Index'!I19/'ME Index'!$E19)*'Model opční 1 (ME)'!$AQ103,0)+IFERROR('Model opční 2 (MF)'!E103*('MF Index'!I19/'MF Index'!$E19)*'Model opční 2 (MF)'!$AQ103,0)+Doplněk!E103*Doplněk!$AO103</f>
        <v>0</v>
      </c>
      <c r="F103" s="524">
        <f>IFERROR('Model výchozí (MV)'!F103*('MV Index'!J19/'MV Index'!$E19)*'Model výchozí (MV)'!$AQ103,0)+IFERROR('Model opční 1 (ME)'!F103*('ME Index'!J19/'ME Index'!$E19)*'Model opční 1 (ME)'!$AQ103,0)+IFERROR('Model opční 2 (MF)'!F103*('MF Index'!J19/'MF Index'!$E19)*'Model opční 2 (MF)'!$AQ103,0)+Doplněk!F103*Doplněk!$AO103</f>
        <v>0</v>
      </c>
      <c r="G103" s="524">
        <f>IFERROR('Model výchozí (MV)'!G103*('MV Index'!K19/'MV Index'!$E19)*'Model výchozí (MV)'!$AQ103,0)+IFERROR('Model opční 1 (ME)'!G103*('ME Index'!K19/'ME Index'!$E19)*'Model opční 1 (ME)'!$AQ103,0)+IFERROR('Model opční 2 (MF)'!G103*('MF Index'!K19/'MF Index'!$E19)*'Model opční 2 (MF)'!$AQ103,0)+Doplněk!G103*Doplněk!$AO103</f>
        <v>0</v>
      </c>
      <c r="H103" s="524">
        <f>IFERROR('Model výchozí (MV)'!H103*('MV Index'!L19/'MV Index'!$E19)*'Model výchozí (MV)'!$AQ103,0)+IFERROR('Model opční 1 (ME)'!H103*('ME Index'!L19/'ME Index'!$E19)*'Model opční 1 (ME)'!$AQ103,0)+IFERROR('Model opční 2 (MF)'!H103*('MF Index'!L19/'MF Index'!$E19)*'Model opční 2 (MF)'!$AQ103,0)+Doplněk!H103*Doplněk!$AO103</f>
        <v>0</v>
      </c>
      <c r="I103" s="524">
        <f>IFERROR('Model výchozí (MV)'!I103*('MV Index'!M19/'MV Index'!$E19)*'Model výchozí (MV)'!$AQ103,0)+IFERROR('Model opční 1 (ME)'!I103*('ME Index'!M19/'ME Index'!$E19)*'Model opční 1 (ME)'!$AQ103,0)+IFERROR('Model opční 2 (MF)'!I103*('MF Index'!M19/'MF Index'!$E19)*'Model opční 2 (MF)'!$AQ103,0)+Doplněk!I103*Doplněk!$AO103</f>
        <v>0</v>
      </c>
      <c r="J103" s="524">
        <f>IFERROR('Model výchozí (MV)'!J103*('MV Index'!N19/'MV Index'!$E19)*'Model výchozí (MV)'!$AQ103,0)+IFERROR('Model opční 1 (ME)'!J103*('ME Index'!N19/'ME Index'!$E19)*'Model opční 1 (ME)'!$AQ103,0)+IFERROR('Model opční 2 (MF)'!J103*('MF Index'!N19/'MF Index'!$E19)*'Model opční 2 (MF)'!$AQ103,0)+Doplněk!J103*Doplněk!$AO103</f>
        <v>0</v>
      </c>
      <c r="K103" s="524">
        <f>IFERROR('Model výchozí (MV)'!K103*('MV Index'!O19/'MV Index'!$E19)*'Model výchozí (MV)'!$AQ103,0)+IFERROR('Model opční 1 (ME)'!K103*('ME Index'!O19/'ME Index'!$E19)*'Model opční 1 (ME)'!$AQ103,0)+IFERROR('Model opční 2 (MF)'!K103*('MF Index'!O19/'MF Index'!$E19)*'Model opční 2 (MF)'!$AQ103,0)+Doplněk!K103*Doplněk!$AO103</f>
        <v>0</v>
      </c>
      <c r="L103" s="524">
        <f>IFERROR('Model výchozí (MV)'!L103*('MV Index'!P19/'MV Index'!$E19)*'Model výchozí (MV)'!$AQ103,0)+IFERROR('Model opční 1 (ME)'!L103*('ME Index'!P19/'ME Index'!$E19)*'Model opční 1 (ME)'!$AQ103,0)+IFERROR('Model opční 2 (MF)'!L103*('MF Index'!P19/'MF Index'!$E19)*'Model opční 2 (MF)'!$AQ103,0)+Doplněk!L103*Doplněk!$AO103</f>
        <v>0</v>
      </c>
      <c r="M103" s="524">
        <f>IFERROR('Model výchozí (MV)'!M103*('MV Index'!Q19/'MV Index'!$E19)*'Model výchozí (MV)'!$AQ103,0)+IFERROR('Model opční 1 (ME)'!M103*('ME Index'!Q19/'ME Index'!$E19)*'Model opční 1 (ME)'!$AQ103,0)+IFERROR('Model opční 2 (MF)'!M103*('MF Index'!Q19/'MF Index'!$E19)*'Model opční 2 (MF)'!$AQ103,0)+Doplněk!M103*Doplněk!$AO103</f>
        <v>0</v>
      </c>
      <c r="N103" s="524">
        <f>IFERROR('Model výchozí (MV)'!N103*('MV Index'!R19/'MV Index'!$E19)*'Model výchozí (MV)'!$AQ103,0)+IFERROR('Model opční 1 (ME)'!N103*('ME Index'!R19/'ME Index'!$E19)*'Model opční 1 (ME)'!$AQ103,0)+IFERROR('Model opční 2 (MF)'!N103*('MF Index'!R19/'MF Index'!$E19)*'Model opční 2 (MF)'!$AQ103,0)+Doplněk!N103*Doplněk!$AO103</f>
        <v>0</v>
      </c>
      <c r="O103" s="524">
        <f>IFERROR('Model výchozí (MV)'!O103*('MV Index'!S19/'MV Index'!$E19)*'Model výchozí (MV)'!$AQ103,0)+IFERROR('Model opční 1 (ME)'!O103*('ME Index'!S19/'ME Index'!$E19)*'Model opční 1 (ME)'!$AQ103,0)+IFERROR('Model opční 2 (MF)'!O103*('MF Index'!S19/'MF Index'!$E19)*'Model opční 2 (MF)'!$AQ103,0)+Doplněk!O103*Doplněk!$AO103</f>
        <v>0</v>
      </c>
      <c r="P103" s="524">
        <f>IFERROR('Model výchozí (MV)'!P103*('MV Index'!T19/'MV Index'!$E19)*'Model výchozí (MV)'!$AQ103,0)+IFERROR('Model opční 1 (ME)'!P103*('ME Index'!T19/'ME Index'!$E19)*'Model opční 1 (ME)'!$AQ103,0)+IFERROR('Model opční 2 (MF)'!P103*('MF Index'!T19/'MF Index'!$E19)*'Model opční 2 (MF)'!$AQ103,0)+Doplněk!P103*Doplněk!$AO103</f>
        <v>0</v>
      </c>
      <c r="Q103" s="524">
        <f>IFERROR('Model výchozí (MV)'!Q103*('MV Index'!U19/'MV Index'!$E19)*'Model výchozí (MV)'!$AQ103,0)+IFERROR('Model opční 1 (ME)'!Q103*('ME Index'!U19/'ME Index'!$E19)*'Model opční 1 (ME)'!$AQ103,0)+IFERROR('Model opční 2 (MF)'!Q103*('MF Index'!U19/'MF Index'!$E19)*'Model opční 2 (MF)'!$AQ103,0)+Doplněk!Q103*Doplněk!$AO103</f>
        <v>0</v>
      </c>
      <c r="R103" s="524">
        <f>IFERROR('Model výchozí (MV)'!R103*('MV Index'!V19/'MV Index'!$E19)*'Model výchozí (MV)'!$AQ103,0)+IFERROR('Model opční 1 (ME)'!R103*('ME Index'!V19/'ME Index'!$E19)*'Model opční 1 (ME)'!$AQ103,0)+IFERROR('Model opční 2 (MF)'!R103*('MF Index'!V19/'MF Index'!$E19)*'Model opční 2 (MF)'!$AQ103,0)+Doplněk!R103*Doplněk!$AO103</f>
        <v>0</v>
      </c>
      <c r="S103" s="524">
        <f>IFERROR('Model výchozí (MV)'!S103*('MV Index'!W19/'MV Index'!$E19)*'Model výchozí (MV)'!$AQ103,0)+IFERROR('Model opční 1 (ME)'!S103*('ME Index'!W19/'ME Index'!$E19)*'Model opční 1 (ME)'!$AQ103,0)+IFERROR('Model opční 2 (MF)'!S103*('MF Index'!W19/'MF Index'!$E19)*'Model opční 2 (MF)'!$AQ103,0)+Doplněk!S103*Doplněk!$AO103</f>
        <v>0</v>
      </c>
      <c r="T103" s="524">
        <f>IFERROR('Model výchozí (MV)'!T103*('MV Index'!X19/'MV Index'!$E19)*'Model výchozí (MV)'!$AQ103,0)+IFERROR('Model opční 1 (ME)'!T103*('ME Index'!X19/'ME Index'!$E19)*'Model opční 1 (ME)'!$AQ103,0)+IFERROR('Model opční 2 (MF)'!T103*('MF Index'!X19/'MF Index'!$E19)*'Model opční 2 (MF)'!$AQ103,0)+Doplněk!T103*Doplněk!$AO103</f>
        <v>0</v>
      </c>
      <c r="U103" s="524">
        <f>IFERROR('Model výchozí (MV)'!U103*('MV Index'!Y19/'MV Index'!$E19)*'Model výchozí (MV)'!$AQ103,0)+IFERROR('Model opční 1 (ME)'!U103*('ME Index'!Y19/'ME Index'!$E19)*'Model opční 1 (ME)'!$AQ103,0)+IFERROR('Model opční 2 (MF)'!U103*('MF Index'!Y19/'MF Index'!$E19)*'Model opční 2 (MF)'!$AQ103,0)+Doplněk!U103*Doplněk!$AO103</f>
        <v>0</v>
      </c>
      <c r="V103" s="524">
        <f>IFERROR('Model výchozí (MV)'!V103*('MV Index'!Z19/'MV Index'!$E19)*'Model výchozí (MV)'!$AQ103,0)+IFERROR('Model opční 1 (ME)'!V103*('ME Index'!Z19/'ME Index'!$E19)*'Model opční 1 (ME)'!$AQ103,0)+IFERROR('Model opční 2 (MF)'!V103*('MF Index'!Z19/'MF Index'!$E19)*'Model opční 2 (MF)'!$AQ103,0)+Doplněk!V103*Doplněk!$AO103</f>
        <v>0</v>
      </c>
      <c r="W103" s="524">
        <f>IFERROR('Model výchozí (MV)'!W103*('MV Index'!AA19/'MV Index'!$E19)*'Model výchozí (MV)'!$AQ103,0)+IFERROR('Model opční 1 (ME)'!W103*('ME Index'!AA19/'ME Index'!$E19)*'Model opční 1 (ME)'!$AQ103,0)+IFERROR('Model opční 2 (MF)'!W103*('MF Index'!AA19/'MF Index'!$E19)*'Model opční 2 (MF)'!$AQ103,0)+Doplněk!W103*Doplněk!$AO103</f>
        <v>0</v>
      </c>
      <c r="X103" s="524">
        <f>IFERROR('Model výchozí (MV)'!X103*('MV Index'!AB19/'MV Index'!$E19)*'Model výchozí (MV)'!$AQ103,0)+IFERROR('Model opční 1 (ME)'!X103*('ME Index'!AB19/'ME Index'!$E19)*'Model opční 1 (ME)'!$AQ103,0)+IFERROR('Model opční 2 (MF)'!X103*('MF Index'!AB19/'MF Index'!$E19)*'Model opční 2 (MF)'!$AQ103,0)+Doplněk!X103*Doplněk!$AO103</f>
        <v>0</v>
      </c>
      <c r="Y103" s="524">
        <f>IFERROR('Model výchozí (MV)'!Y103*('MV Index'!AC19/'MV Index'!$E19)*'Model výchozí (MV)'!$AQ103,0)+IFERROR('Model opční 1 (ME)'!Y103*('ME Index'!AC19/'ME Index'!$E19)*'Model opční 1 (ME)'!$AQ103,0)+IFERROR('Model opční 2 (MF)'!Y103*('MF Index'!AC19/'MF Index'!$E19)*'Model opční 2 (MF)'!$AQ103,0)+Doplněk!Y103*Doplněk!$AO103</f>
        <v>0</v>
      </c>
      <c r="Z103" s="524">
        <f>IFERROR('Model výchozí (MV)'!Z103*('MV Index'!AD19/'MV Index'!$E19)*'Model výchozí (MV)'!$AQ103,0)+IFERROR('Model opční 1 (ME)'!Z103*('ME Index'!AD19/'ME Index'!$E19)*'Model opční 1 (ME)'!$AQ103,0)+IFERROR('Model opční 2 (MF)'!Z103*('MF Index'!AD19/'MF Index'!$E19)*'Model opční 2 (MF)'!$AQ103,0)+Doplněk!Z103*Doplněk!$AO103</f>
        <v>0</v>
      </c>
      <c r="AA103" s="524">
        <f>IFERROR('Model výchozí (MV)'!AA103*('MV Index'!AE19/'MV Index'!$E19)*'Model výchozí (MV)'!$AQ103,0)+IFERROR('Model opční 1 (ME)'!AA103*('ME Index'!AE19/'ME Index'!$E19)*'Model opční 1 (ME)'!$AQ103,0)+IFERROR('Model opční 2 (MF)'!AA103*('MF Index'!AE19/'MF Index'!$E19)*'Model opční 2 (MF)'!$AQ103,0)+Doplněk!AA103*Doplněk!$AO103</f>
        <v>0</v>
      </c>
      <c r="AB103" s="524">
        <f>IFERROR('Model výchozí (MV)'!AB103*('MV Index'!AF19/'MV Index'!$E19)*'Model výchozí (MV)'!$AQ103,0)+IFERROR('Model opční 1 (ME)'!AB103*('ME Index'!AF19/'ME Index'!$E19)*'Model opční 1 (ME)'!$AQ103,0)+IFERROR('Model opční 2 (MF)'!AB103*('MF Index'!AF19/'MF Index'!$E19)*'Model opční 2 (MF)'!$AQ103,0)+Doplněk!AB103*Doplněk!$AO103</f>
        <v>0</v>
      </c>
      <c r="AC103" s="524">
        <f>IFERROR('Model výchozí (MV)'!AC103*('MV Index'!AG19/'MV Index'!$E19)*'Model výchozí (MV)'!$AQ103,0)+IFERROR('Model opční 1 (ME)'!AC103*('ME Index'!AG19/'ME Index'!$E19)*'Model opční 1 (ME)'!$AQ103,0)+IFERROR('Model opční 2 (MF)'!AC103*('MF Index'!AG19/'MF Index'!$E19)*'Model opční 2 (MF)'!$AQ103,0)+Doplněk!AC103*Doplněk!$AO103</f>
        <v>0</v>
      </c>
      <c r="AD103" s="524">
        <f>IFERROR('Model výchozí (MV)'!AD103*('MV Index'!AH19/'MV Index'!$E19)*'Model výchozí (MV)'!$AQ103,0)+IFERROR('Model opční 1 (ME)'!AD103*('ME Index'!AH19/'ME Index'!$E19)*'Model opční 1 (ME)'!$AQ103,0)+IFERROR('Model opční 2 (MF)'!AD103*('MF Index'!AH19/'MF Index'!$E19)*'Model opční 2 (MF)'!$AQ103,0)+Doplněk!AD103*Doplněk!$AO103</f>
        <v>0</v>
      </c>
      <c r="AE103" s="524">
        <f>IFERROR('Model výchozí (MV)'!AE103*('MV Index'!AI19/'MV Index'!$E19)*'Model výchozí (MV)'!$AQ103,0)+IFERROR('Model opční 1 (ME)'!AE103*('ME Index'!AI19/'ME Index'!$E19)*'Model opční 1 (ME)'!$AQ103,0)+IFERROR('Model opční 2 (MF)'!AE103*('MF Index'!AI19/'MF Index'!$E19)*'Model opční 2 (MF)'!$AQ103,0)+Doplněk!AE103*Doplněk!$AO103</f>
        <v>0</v>
      </c>
      <c r="AF103" s="524">
        <f>IFERROR('Model výchozí (MV)'!AF103*('MV Index'!AJ19/'MV Index'!$E19)*'Model výchozí (MV)'!$AQ103,0)+IFERROR('Model opční 1 (ME)'!AF103*('ME Index'!AJ19/'ME Index'!$E19)*'Model opční 1 (ME)'!$AQ103,0)+IFERROR('Model opční 2 (MF)'!AF103*('MF Index'!AJ19/'MF Index'!$E19)*'Model opční 2 (MF)'!$AQ103,0)+Doplněk!AF103*Doplněk!$AO103</f>
        <v>0</v>
      </c>
      <c r="AG103" s="524">
        <f>IFERROR('Model výchozí (MV)'!AG103*('MV Index'!AK19/'MV Index'!$E19)*'Model výchozí (MV)'!$AQ103,0)+IFERROR('Model opční 1 (ME)'!AG103*('ME Index'!AK19/'ME Index'!$E19)*'Model opční 1 (ME)'!$AQ103,0)+IFERROR('Model opční 2 (MF)'!AG103*('MF Index'!AK19/'MF Index'!$E19)*'Model opční 2 (MF)'!$AQ103,0)+Doplněk!AG103*Doplněk!$AO103</f>
        <v>0</v>
      </c>
      <c r="AH103" s="524">
        <f>IFERROR('Model výchozí (MV)'!AH103*('MV Index'!AL19/'MV Index'!$E19)*'Model výchozí (MV)'!$AQ103,0)+IFERROR('Model opční 1 (ME)'!AH103*('ME Index'!AL19/'ME Index'!$E19)*'Model opční 1 (ME)'!$AQ103,0)+IFERROR('Model opční 2 (MF)'!AH103*('MF Index'!AL19/'MF Index'!$E19)*'Model opční 2 (MF)'!$AQ103,0)+Doplněk!AH103*Doplněk!$AO103</f>
        <v>0</v>
      </c>
      <c r="AI103" s="524">
        <f>IFERROR('Model výchozí (MV)'!AI103*('MV Index'!AM19/'MV Index'!$E19)*'Model výchozí (MV)'!$AQ103,0)+IFERROR('Model opční 1 (ME)'!AI103*('ME Index'!AM19/'ME Index'!$E19)*'Model opční 1 (ME)'!$AQ103,0)+IFERROR('Model opční 2 (MF)'!AI103*('MF Index'!AM19/'MF Index'!$E19)*'Model opční 2 (MF)'!$AQ103,0)+Doplněk!AI103*Doplněk!$AO103</f>
        <v>0</v>
      </c>
      <c r="AJ103" s="524">
        <f>IFERROR('Model výchozí (MV)'!AJ103*('MV Index'!AN19/'MV Index'!$E19)*'Model výchozí (MV)'!$AQ103,0)+IFERROR('Model opční 1 (ME)'!AJ103*('ME Index'!AN19/'ME Index'!$E19)*'Model opční 1 (ME)'!$AQ103,0)+IFERROR('Model opční 2 (MF)'!AJ103*('MF Index'!AN19/'MF Index'!$E19)*'Model opční 2 (MF)'!$AQ103,0)+Doplněk!AJ103*Doplněk!$AO103</f>
        <v>0</v>
      </c>
      <c r="AK103" s="524">
        <f>IFERROR('Model výchozí (MV)'!AK103*('MV Index'!AO19/'MV Index'!$E19)*'Model výchozí (MV)'!$AQ103,0)+IFERROR('Model opční 1 (ME)'!AK103*('ME Index'!AO19/'ME Index'!$E19)*'Model opční 1 (ME)'!$AQ103,0)+IFERROR('Model opční 2 (MF)'!AK103*('MF Index'!AO19/'MF Index'!$E19)*'Model opční 2 (MF)'!$AQ103,0)+Doplněk!AK103*Doplněk!$AO103</f>
        <v>0</v>
      </c>
      <c r="AL103" s="356">
        <f t="shared" si="35"/>
        <v>0</v>
      </c>
      <c r="AM103" s="579">
        <f t="shared" si="34"/>
        <v>0</v>
      </c>
    </row>
    <row r="104" spans="1:39" x14ac:dyDescent="0.3">
      <c r="A104" s="475">
        <f t="shared" si="36"/>
        <v>10</v>
      </c>
      <c r="B104" s="476" t="str">
        <f t="shared" si="36"/>
        <v>Úhrada za použití dopravní cesty</v>
      </c>
      <c r="C104" s="456" t="str">
        <f t="shared" si="36"/>
        <v/>
      </c>
      <c r="D104" s="455" t="str">
        <f t="shared" si="36"/>
        <v/>
      </c>
      <c r="E104" s="524">
        <f>IFERROR('Model výchozí (MV)'!E104*('MV Index'!I20/'MV Index'!$E20)*'Model výchozí (MV)'!$AQ104,0)+IFERROR('Model opční 1 (ME)'!E104*('ME Index'!I20/'ME Index'!$E20)*'Model opční 1 (ME)'!$AQ104,0)+IFERROR('Model opční 2 (MF)'!E104*('MF Index'!I20/'MF Index'!$E20)*'Model opční 2 (MF)'!$AQ104,0)+Doplněk!E104*Doplněk!$AO104</f>
        <v>0</v>
      </c>
      <c r="F104" s="524">
        <f>IFERROR('Model výchozí (MV)'!F104*('MV Index'!J20/'MV Index'!$E20)*'Model výchozí (MV)'!$AQ104,0)+IFERROR('Model opční 1 (ME)'!F104*('ME Index'!J20/'ME Index'!$E20)*'Model opční 1 (ME)'!$AQ104,0)+IFERROR('Model opční 2 (MF)'!F104*('MF Index'!J20/'MF Index'!$E20)*'Model opční 2 (MF)'!$AQ104,0)+Doplněk!F104*Doplněk!$AO104</f>
        <v>0</v>
      </c>
      <c r="G104" s="524">
        <f>IFERROR('Model výchozí (MV)'!G104*('MV Index'!K20/'MV Index'!$E20)*'Model výchozí (MV)'!$AQ104,0)+IFERROR('Model opční 1 (ME)'!G104*('ME Index'!K20/'ME Index'!$E20)*'Model opční 1 (ME)'!$AQ104,0)+IFERROR('Model opční 2 (MF)'!G104*('MF Index'!K20/'MF Index'!$E20)*'Model opční 2 (MF)'!$AQ104,0)+Doplněk!G104*Doplněk!$AO104</f>
        <v>0</v>
      </c>
      <c r="H104" s="524">
        <f>IFERROR('Model výchozí (MV)'!H104*('MV Index'!L20/'MV Index'!$E20)*'Model výchozí (MV)'!$AQ104,0)+IFERROR('Model opční 1 (ME)'!H104*('ME Index'!L20/'ME Index'!$E20)*'Model opční 1 (ME)'!$AQ104,0)+IFERROR('Model opční 2 (MF)'!H104*('MF Index'!L20/'MF Index'!$E20)*'Model opční 2 (MF)'!$AQ104,0)+Doplněk!H104*Doplněk!$AO104</f>
        <v>0</v>
      </c>
      <c r="I104" s="524">
        <f>IFERROR('Model výchozí (MV)'!I104*('MV Index'!M20/'MV Index'!$E20)*'Model výchozí (MV)'!$AQ104,0)+IFERROR('Model opční 1 (ME)'!I104*('ME Index'!M20/'ME Index'!$E20)*'Model opční 1 (ME)'!$AQ104,0)+IFERROR('Model opční 2 (MF)'!I104*('MF Index'!M20/'MF Index'!$E20)*'Model opční 2 (MF)'!$AQ104,0)+Doplněk!I104*Doplněk!$AO104</f>
        <v>0</v>
      </c>
      <c r="J104" s="524">
        <f>IFERROR('Model výchozí (MV)'!J104*('MV Index'!N20/'MV Index'!$E20)*'Model výchozí (MV)'!$AQ104,0)+IFERROR('Model opční 1 (ME)'!J104*('ME Index'!N20/'ME Index'!$E20)*'Model opční 1 (ME)'!$AQ104,0)+IFERROR('Model opční 2 (MF)'!J104*('MF Index'!N20/'MF Index'!$E20)*'Model opční 2 (MF)'!$AQ104,0)+Doplněk!J104*Doplněk!$AO104</f>
        <v>0</v>
      </c>
      <c r="K104" s="524">
        <f>IFERROR('Model výchozí (MV)'!K104*('MV Index'!O20/'MV Index'!$E20)*'Model výchozí (MV)'!$AQ104,0)+IFERROR('Model opční 1 (ME)'!K104*('ME Index'!O20/'ME Index'!$E20)*'Model opční 1 (ME)'!$AQ104,0)+IFERROR('Model opční 2 (MF)'!K104*('MF Index'!O20/'MF Index'!$E20)*'Model opční 2 (MF)'!$AQ104,0)+Doplněk!K104*Doplněk!$AO104</f>
        <v>0</v>
      </c>
      <c r="L104" s="524">
        <f>IFERROR('Model výchozí (MV)'!L104*('MV Index'!P20/'MV Index'!$E20)*'Model výchozí (MV)'!$AQ104,0)+IFERROR('Model opční 1 (ME)'!L104*('ME Index'!P20/'ME Index'!$E20)*'Model opční 1 (ME)'!$AQ104,0)+IFERROR('Model opční 2 (MF)'!L104*('MF Index'!P20/'MF Index'!$E20)*'Model opční 2 (MF)'!$AQ104,0)+Doplněk!L104*Doplněk!$AO104</f>
        <v>0</v>
      </c>
      <c r="M104" s="524">
        <f>IFERROR('Model výchozí (MV)'!M104*('MV Index'!Q20/'MV Index'!$E20)*'Model výchozí (MV)'!$AQ104,0)+IFERROR('Model opční 1 (ME)'!M104*('ME Index'!Q20/'ME Index'!$E20)*'Model opční 1 (ME)'!$AQ104,0)+IFERROR('Model opční 2 (MF)'!M104*('MF Index'!Q20/'MF Index'!$E20)*'Model opční 2 (MF)'!$AQ104,0)+Doplněk!M104*Doplněk!$AO104</f>
        <v>0</v>
      </c>
      <c r="N104" s="524">
        <f>IFERROR('Model výchozí (MV)'!N104*('MV Index'!R20/'MV Index'!$E20)*'Model výchozí (MV)'!$AQ104,0)+IFERROR('Model opční 1 (ME)'!N104*('ME Index'!R20/'ME Index'!$E20)*'Model opční 1 (ME)'!$AQ104,0)+IFERROR('Model opční 2 (MF)'!N104*('MF Index'!R20/'MF Index'!$E20)*'Model opční 2 (MF)'!$AQ104,0)+Doplněk!N104*Doplněk!$AO104</f>
        <v>0</v>
      </c>
      <c r="O104" s="524">
        <f>IFERROR('Model výchozí (MV)'!O104*('MV Index'!S20/'MV Index'!$E20)*'Model výchozí (MV)'!$AQ104,0)+IFERROR('Model opční 1 (ME)'!O104*('ME Index'!S20/'ME Index'!$E20)*'Model opční 1 (ME)'!$AQ104,0)+IFERROR('Model opční 2 (MF)'!O104*('MF Index'!S20/'MF Index'!$E20)*'Model opční 2 (MF)'!$AQ104,0)+Doplněk!O104*Doplněk!$AO104</f>
        <v>0</v>
      </c>
      <c r="P104" s="524">
        <f>IFERROR('Model výchozí (MV)'!P104*('MV Index'!T20/'MV Index'!$E20)*'Model výchozí (MV)'!$AQ104,0)+IFERROR('Model opční 1 (ME)'!P104*('ME Index'!T20/'ME Index'!$E20)*'Model opční 1 (ME)'!$AQ104,0)+IFERROR('Model opční 2 (MF)'!P104*('MF Index'!T20/'MF Index'!$E20)*'Model opční 2 (MF)'!$AQ104,0)+Doplněk!P104*Doplněk!$AO104</f>
        <v>0</v>
      </c>
      <c r="Q104" s="524">
        <f>IFERROR('Model výchozí (MV)'!Q104*('MV Index'!U20/'MV Index'!$E20)*'Model výchozí (MV)'!$AQ104,0)+IFERROR('Model opční 1 (ME)'!Q104*('ME Index'!U20/'ME Index'!$E20)*'Model opční 1 (ME)'!$AQ104,0)+IFERROR('Model opční 2 (MF)'!Q104*('MF Index'!U20/'MF Index'!$E20)*'Model opční 2 (MF)'!$AQ104,0)+Doplněk!Q104*Doplněk!$AO104</f>
        <v>0</v>
      </c>
      <c r="R104" s="524">
        <f>IFERROR('Model výchozí (MV)'!R104*('MV Index'!V20/'MV Index'!$E20)*'Model výchozí (MV)'!$AQ104,0)+IFERROR('Model opční 1 (ME)'!R104*('ME Index'!V20/'ME Index'!$E20)*'Model opční 1 (ME)'!$AQ104,0)+IFERROR('Model opční 2 (MF)'!R104*('MF Index'!V20/'MF Index'!$E20)*'Model opční 2 (MF)'!$AQ104,0)+Doplněk!R104*Doplněk!$AO104</f>
        <v>0</v>
      </c>
      <c r="S104" s="524">
        <f>IFERROR('Model výchozí (MV)'!S104*('MV Index'!W20/'MV Index'!$E20)*'Model výchozí (MV)'!$AQ104,0)+IFERROR('Model opční 1 (ME)'!S104*('ME Index'!W20/'ME Index'!$E20)*'Model opční 1 (ME)'!$AQ104,0)+IFERROR('Model opční 2 (MF)'!S104*('MF Index'!W20/'MF Index'!$E20)*'Model opční 2 (MF)'!$AQ104,0)+Doplněk!S104*Doplněk!$AO104</f>
        <v>0</v>
      </c>
      <c r="T104" s="524">
        <f>IFERROR('Model výchozí (MV)'!T104*('MV Index'!X20/'MV Index'!$E20)*'Model výchozí (MV)'!$AQ104,0)+IFERROR('Model opční 1 (ME)'!T104*('ME Index'!X20/'ME Index'!$E20)*'Model opční 1 (ME)'!$AQ104,0)+IFERROR('Model opční 2 (MF)'!T104*('MF Index'!X20/'MF Index'!$E20)*'Model opční 2 (MF)'!$AQ104,0)+Doplněk!T104*Doplněk!$AO104</f>
        <v>0</v>
      </c>
      <c r="U104" s="524">
        <f>IFERROR('Model výchozí (MV)'!U104*('MV Index'!Y20/'MV Index'!$E20)*'Model výchozí (MV)'!$AQ104,0)+IFERROR('Model opční 1 (ME)'!U104*('ME Index'!Y20/'ME Index'!$E20)*'Model opční 1 (ME)'!$AQ104,0)+IFERROR('Model opční 2 (MF)'!U104*('MF Index'!Y20/'MF Index'!$E20)*'Model opční 2 (MF)'!$AQ104,0)+Doplněk!U104*Doplněk!$AO104</f>
        <v>0</v>
      </c>
      <c r="V104" s="524">
        <f>IFERROR('Model výchozí (MV)'!V104*('MV Index'!Z20/'MV Index'!$E20)*'Model výchozí (MV)'!$AQ104,0)+IFERROR('Model opční 1 (ME)'!V104*('ME Index'!Z20/'ME Index'!$E20)*'Model opční 1 (ME)'!$AQ104,0)+IFERROR('Model opční 2 (MF)'!V104*('MF Index'!Z20/'MF Index'!$E20)*'Model opční 2 (MF)'!$AQ104,0)+Doplněk!V104*Doplněk!$AO104</f>
        <v>0</v>
      </c>
      <c r="W104" s="524">
        <f>IFERROR('Model výchozí (MV)'!W104*('MV Index'!AA20/'MV Index'!$E20)*'Model výchozí (MV)'!$AQ104,0)+IFERROR('Model opční 1 (ME)'!W104*('ME Index'!AA20/'ME Index'!$E20)*'Model opční 1 (ME)'!$AQ104,0)+IFERROR('Model opční 2 (MF)'!W104*('MF Index'!AA20/'MF Index'!$E20)*'Model opční 2 (MF)'!$AQ104,0)+Doplněk!W104*Doplněk!$AO104</f>
        <v>0</v>
      </c>
      <c r="X104" s="524">
        <f>IFERROR('Model výchozí (MV)'!X104*('MV Index'!AB20/'MV Index'!$E20)*'Model výchozí (MV)'!$AQ104,0)+IFERROR('Model opční 1 (ME)'!X104*('ME Index'!AB20/'ME Index'!$E20)*'Model opční 1 (ME)'!$AQ104,0)+IFERROR('Model opční 2 (MF)'!X104*('MF Index'!AB20/'MF Index'!$E20)*'Model opční 2 (MF)'!$AQ104,0)+Doplněk!X104*Doplněk!$AO104</f>
        <v>0</v>
      </c>
      <c r="Y104" s="524">
        <f>IFERROR('Model výchozí (MV)'!Y104*('MV Index'!AC20/'MV Index'!$E20)*'Model výchozí (MV)'!$AQ104,0)+IFERROR('Model opční 1 (ME)'!Y104*('ME Index'!AC20/'ME Index'!$E20)*'Model opční 1 (ME)'!$AQ104,0)+IFERROR('Model opční 2 (MF)'!Y104*('MF Index'!AC20/'MF Index'!$E20)*'Model opční 2 (MF)'!$AQ104,0)+Doplněk!Y104*Doplněk!$AO104</f>
        <v>0</v>
      </c>
      <c r="Z104" s="524">
        <f>IFERROR('Model výchozí (MV)'!Z104*('MV Index'!AD20/'MV Index'!$E20)*'Model výchozí (MV)'!$AQ104,0)+IFERROR('Model opční 1 (ME)'!Z104*('ME Index'!AD20/'ME Index'!$E20)*'Model opční 1 (ME)'!$AQ104,0)+IFERROR('Model opční 2 (MF)'!Z104*('MF Index'!AD20/'MF Index'!$E20)*'Model opční 2 (MF)'!$AQ104,0)+Doplněk!Z104*Doplněk!$AO104</f>
        <v>0</v>
      </c>
      <c r="AA104" s="524">
        <f>IFERROR('Model výchozí (MV)'!AA104*('MV Index'!AE20/'MV Index'!$E20)*'Model výchozí (MV)'!$AQ104,0)+IFERROR('Model opční 1 (ME)'!AA104*('ME Index'!AE20/'ME Index'!$E20)*'Model opční 1 (ME)'!$AQ104,0)+IFERROR('Model opční 2 (MF)'!AA104*('MF Index'!AE20/'MF Index'!$E20)*'Model opční 2 (MF)'!$AQ104,0)+Doplněk!AA104*Doplněk!$AO104</f>
        <v>0</v>
      </c>
      <c r="AB104" s="524">
        <f>IFERROR('Model výchozí (MV)'!AB104*('MV Index'!AF20/'MV Index'!$E20)*'Model výchozí (MV)'!$AQ104,0)+IFERROR('Model opční 1 (ME)'!AB104*('ME Index'!AF20/'ME Index'!$E20)*'Model opční 1 (ME)'!$AQ104,0)+IFERROR('Model opční 2 (MF)'!AB104*('MF Index'!AF20/'MF Index'!$E20)*'Model opční 2 (MF)'!$AQ104,0)+Doplněk!AB104*Doplněk!$AO104</f>
        <v>0</v>
      </c>
      <c r="AC104" s="524">
        <f>IFERROR('Model výchozí (MV)'!AC104*('MV Index'!AG20/'MV Index'!$E20)*'Model výchozí (MV)'!$AQ104,0)+IFERROR('Model opční 1 (ME)'!AC104*('ME Index'!AG20/'ME Index'!$E20)*'Model opční 1 (ME)'!$AQ104,0)+IFERROR('Model opční 2 (MF)'!AC104*('MF Index'!AG20/'MF Index'!$E20)*'Model opční 2 (MF)'!$AQ104,0)+Doplněk!AC104*Doplněk!$AO104</f>
        <v>0</v>
      </c>
      <c r="AD104" s="524">
        <f>IFERROR('Model výchozí (MV)'!AD104*('MV Index'!AH20/'MV Index'!$E20)*'Model výchozí (MV)'!$AQ104,0)+IFERROR('Model opční 1 (ME)'!AD104*('ME Index'!AH20/'ME Index'!$E20)*'Model opční 1 (ME)'!$AQ104,0)+IFERROR('Model opční 2 (MF)'!AD104*('MF Index'!AH20/'MF Index'!$E20)*'Model opční 2 (MF)'!$AQ104,0)+Doplněk!AD104*Doplněk!$AO104</f>
        <v>0</v>
      </c>
      <c r="AE104" s="524">
        <f>IFERROR('Model výchozí (MV)'!AE104*('MV Index'!AI20/'MV Index'!$E20)*'Model výchozí (MV)'!$AQ104,0)+IFERROR('Model opční 1 (ME)'!AE104*('ME Index'!AI20/'ME Index'!$E20)*'Model opční 1 (ME)'!$AQ104,0)+IFERROR('Model opční 2 (MF)'!AE104*('MF Index'!AI20/'MF Index'!$E20)*'Model opční 2 (MF)'!$AQ104,0)+Doplněk!AE104*Doplněk!$AO104</f>
        <v>0</v>
      </c>
      <c r="AF104" s="524">
        <f>IFERROR('Model výchozí (MV)'!AF104*('MV Index'!AJ20/'MV Index'!$E20)*'Model výchozí (MV)'!$AQ104,0)+IFERROR('Model opční 1 (ME)'!AF104*('ME Index'!AJ20/'ME Index'!$E20)*'Model opční 1 (ME)'!$AQ104,0)+IFERROR('Model opční 2 (MF)'!AF104*('MF Index'!AJ20/'MF Index'!$E20)*'Model opční 2 (MF)'!$AQ104,0)+Doplněk!AF104*Doplněk!$AO104</f>
        <v>0</v>
      </c>
      <c r="AG104" s="524">
        <f>IFERROR('Model výchozí (MV)'!AG104*('MV Index'!AK20/'MV Index'!$E20)*'Model výchozí (MV)'!$AQ104,0)+IFERROR('Model opční 1 (ME)'!AG104*('ME Index'!AK20/'ME Index'!$E20)*'Model opční 1 (ME)'!$AQ104,0)+IFERROR('Model opční 2 (MF)'!AG104*('MF Index'!AK20/'MF Index'!$E20)*'Model opční 2 (MF)'!$AQ104,0)+Doplněk!AG104*Doplněk!$AO104</f>
        <v>0</v>
      </c>
      <c r="AH104" s="524">
        <f>IFERROR('Model výchozí (MV)'!AH104*('MV Index'!AL20/'MV Index'!$E20)*'Model výchozí (MV)'!$AQ104,0)+IFERROR('Model opční 1 (ME)'!AH104*('ME Index'!AL20/'ME Index'!$E20)*'Model opční 1 (ME)'!$AQ104,0)+IFERROR('Model opční 2 (MF)'!AH104*('MF Index'!AL20/'MF Index'!$E20)*'Model opční 2 (MF)'!$AQ104,0)+Doplněk!AH104*Doplněk!$AO104</f>
        <v>0</v>
      </c>
      <c r="AI104" s="524">
        <f>IFERROR('Model výchozí (MV)'!AI104*('MV Index'!AM20/'MV Index'!$E20)*'Model výchozí (MV)'!$AQ104,0)+IFERROR('Model opční 1 (ME)'!AI104*('ME Index'!AM20/'ME Index'!$E20)*'Model opční 1 (ME)'!$AQ104,0)+IFERROR('Model opční 2 (MF)'!AI104*('MF Index'!AM20/'MF Index'!$E20)*'Model opční 2 (MF)'!$AQ104,0)+Doplněk!AI104*Doplněk!$AO104</f>
        <v>0</v>
      </c>
      <c r="AJ104" s="524">
        <f>IFERROR('Model výchozí (MV)'!AJ104*('MV Index'!AN20/'MV Index'!$E20)*'Model výchozí (MV)'!$AQ104,0)+IFERROR('Model opční 1 (ME)'!AJ104*('ME Index'!AN20/'ME Index'!$E20)*'Model opční 1 (ME)'!$AQ104,0)+IFERROR('Model opční 2 (MF)'!AJ104*('MF Index'!AN20/'MF Index'!$E20)*'Model opční 2 (MF)'!$AQ104,0)+Doplněk!AJ104*Doplněk!$AO104</f>
        <v>0</v>
      </c>
      <c r="AK104" s="524">
        <f>IFERROR('Model výchozí (MV)'!AK104*('MV Index'!AO20/'MV Index'!$E20)*'Model výchozí (MV)'!$AQ104,0)+IFERROR('Model opční 1 (ME)'!AK104*('ME Index'!AO20/'ME Index'!$E20)*'Model opční 1 (ME)'!$AQ104,0)+IFERROR('Model opční 2 (MF)'!AK104*('MF Index'!AO20/'MF Index'!$E20)*'Model opční 2 (MF)'!$AQ104,0)+Doplněk!AK104*Doplněk!$AO104</f>
        <v>0</v>
      </c>
      <c r="AL104" s="356">
        <f t="shared" si="35"/>
        <v>0</v>
      </c>
      <c r="AM104" s="579">
        <f t="shared" si="34"/>
        <v>0</v>
      </c>
    </row>
    <row r="105" spans="1:39" x14ac:dyDescent="0.3">
      <c r="A105" s="475">
        <f t="shared" si="36"/>
        <v>11</v>
      </c>
      <c r="B105" s="476" t="str">
        <f t="shared" si="36"/>
        <v>Úhrada za použití ostatní infrastruktury</v>
      </c>
      <c r="C105" s="456" t="str">
        <f t="shared" si="36"/>
        <v/>
      </c>
      <c r="D105" s="455" t="str">
        <f t="shared" si="36"/>
        <v/>
      </c>
      <c r="E105" s="524">
        <f>IFERROR('Model výchozí (MV)'!E105*('MV Index'!I21/'MV Index'!$E21)*'Model výchozí (MV)'!$AQ105,0)+IFERROR('Model opční 1 (ME)'!E105*('ME Index'!I21/'ME Index'!$E21)*'Model opční 1 (ME)'!$AQ105,0)+IFERROR('Model opční 2 (MF)'!E105*('MF Index'!I21/'MF Index'!$E21)*'Model opční 2 (MF)'!$AQ105,0)+Doplněk!E105*Doplněk!$AO105</f>
        <v>0</v>
      </c>
      <c r="F105" s="524">
        <f>IFERROR('Model výchozí (MV)'!F105*('MV Index'!J21/'MV Index'!$E21)*'Model výchozí (MV)'!$AQ105,0)+IFERROR('Model opční 1 (ME)'!F105*('ME Index'!J21/'ME Index'!$E21)*'Model opční 1 (ME)'!$AQ105,0)+IFERROR('Model opční 2 (MF)'!F105*('MF Index'!J21/'MF Index'!$E21)*'Model opční 2 (MF)'!$AQ105,0)+Doplněk!F105*Doplněk!$AO105</f>
        <v>0</v>
      </c>
      <c r="G105" s="524">
        <f>IFERROR('Model výchozí (MV)'!G105*('MV Index'!K21/'MV Index'!$E21)*'Model výchozí (MV)'!$AQ105,0)+IFERROR('Model opční 1 (ME)'!G105*('ME Index'!K21/'ME Index'!$E21)*'Model opční 1 (ME)'!$AQ105,0)+IFERROR('Model opční 2 (MF)'!G105*('MF Index'!K21/'MF Index'!$E21)*'Model opční 2 (MF)'!$AQ105,0)+Doplněk!G105*Doplněk!$AO105</f>
        <v>0</v>
      </c>
      <c r="H105" s="524">
        <f>IFERROR('Model výchozí (MV)'!H105*('MV Index'!L21/'MV Index'!$E21)*'Model výchozí (MV)'!$AQ105,0)+IFERROR('Model opční 1 (ME)'!H105*('ME Index'!L21/'ME Index'!$E21)*'Model opční 1 (ME)'!$AQ105,0)+IFERROR('Model opční 2 (MF)'!H105*('MF Index'!L21/'MF Index'!$E21)*'Model opční 2 (MF)'!$AQ105,0)+Doplněk!H105*Doplněk!$AO105</f>
        <v>0</v>
      </c>
      <c r="I105" s="524">
        <f>IFERROR('Model výchozí (MV)'!I105*('MV Index'!M21/'MV Index'!$E21)*'Model výchozí (MV)'!$AQ105,0)+IFERROR('Model opční 1 (ME)'!I105*('ME Index'!M21/'ME Index'!$E21)*'Model opční 1 (ME)'!$AQ105,0)+IFERROR('Model opční 2 (MF)'!I105*('MF Index'!M21/'MF Index'!$E21)*'Model opční 2 (MF)'!$AQ105,0)+Doplněk!I105*Doplněk!$AO105</f>
        <v>0</v>
      </c>
      <c r="J105" s="524">
        <f>IFERROR('Model výchozí (MV)'!J105*('MV Index'!N21/'MV Index'!$E21)*'Model výchozí (MV)'!$AQ105,0)+IFERROR('Model opční 1 (ME)'!J105*('ME Index'!N21/'ME Index'!$E21)*'Model opční 1 (ME)'!$AQ105,0)+IFERROR('Model opční 2 (MF)'!J105*('MF Index'!N21/'MF Index'!$E21)*'Model opční 2 (MF)'!$AQ105,0)+Doplněk!J105*Doplněk!$AO105</f>
        <v>0</v>
      </c>
      <c r="K105" s="524">
        <f>IFERROR('Model výchozí (MV)'!K105*('MV Index'!O21/'MV Index'!$E21)*'Model výchozí (MV)'!$AQ105,0)+IFERROR('Model opční 1 (ME)'!K105*('ME Index'!O21/'ME Index'!$E21)*'Model opční 1 (ME)'!$AQ105,0)+IFERROR('Model opční 2 (MF)'!K105*('MF Index'!O21/'MF Index'!$E21)*'Model opční 2 (MF)'!$AQ105,0)+Doplněk!K105*Doplněk!$AO105</f>
        <v>0</v>
      </c>
      <c r="L105" s="524">
        <f>IFERROR('Model výchozí (MV)'!L105*('MV Index'!P21/'MV Index'!$E21)*'Model výchozí (MV)'!$AQ105,0)+IFERROR('Model opční 1 (ME)'!L105*('ME Index'!P21/'ME Index'!$E21)*'Model opční 1 (ME)'!$AQ105,0)+IFERROR('Model opční 2 (MF)'!L105*('MF Index'!P21/'MF Index'!$E21)*'Model opční 2 (MF)'!$AQ105,0)+Doplněk!L105*Doplněk!$AO105</f>
        <v>0</v>
      </c>
      <c r="M105" s="524">
        <f>IFERROR('Model výchozí (MV)'!M105*('MV Index'!Q21/'MV Index'!$E21)*'Model výchozí (MV)'!$AQ105,0)+IFERROR('Model opční 1 (ME)'!M105*('ME Index'!Q21/'ME Index'!$E21)*'Model opční 1 (ME)'!$AQ105,0)+IFERROR('Model opční 2 (MF)'!M105*('MF Index'!Q21/'MF Index'!$E21)*'Model opční 2 (MF)'!$AQ105,0)+Doplněk!M105*Doplněk!$AO105</f>
        <v>0</v>
      </c>
      <c r="N105" s="524">
        <f>IFERROR('Model výchozí (MV)'!N105*('MV Index'!R21/'MV Index'!$E21)*'Model výchozí (MV)'!$AQ105,0)+IFERROR('Model opční 1 (ME)'!N105*('ME Index'!R21/'ME Index'!$E21)*'Model opční 1 (ME)'!$AQ105,0)+IFERROR('Model opční 2 (MF)'!N105*('MF Index'!R21/'MF Index'!$E21)*'Model opční 2 (MF)'!$AQ105,0)+Doplněk!N105*Doplněk!$AO105</f>
        <v>0</v>
      </c>
      <c r="O105" s="524">
        <f>IFERROR('Model výchozí (MV)'!O105*('MV Index'!S21/'MV Index'!$E21)*'Model výchozí (MV)'!$AQ105,0)+IFERROR('Model opční 1 (ME)'!O105*('ME Index'!S21/'ME Index'!$E21)*'Model opční 1 (ME)'!$AQ105,0)+IFERROR('Model opční 2 (MF)'!O105*('MF Index'!S21/'MF Index'!$E21)*'Model opční 2 (MF)'!$AQ105,0)+Doplněk!O105*Doplněk!$AO105</f>
        <v>0</v>
      </c>
      <c r="P105" s="524">
        <f>IFERROR('Model výchozí (MV)'!P105*('MV Index'!T21/'MV Index'!$E21)*'Model výchozí (MV)'!$AQ105,0)+IFERROR('Model opční 1 (ME)'!P105*('ME Index'!T21/'ME Index'!$E21)*'Model opční 1 (ME)'!$AQ105,0)+IFERROR('Model opční 2 (MF)'!P105*('MF Index'!T21/'MF Index'!$E21)*'Model opční 2 (MF)'!$AQ105,0)+Doplněk!P105*Doplněk!$AO105</f>
        <v>0</v>
      </c>
      <c r="Q105" s="524">
        <f>IFERROR('Model výchozí (MV)'!Q105*('MV Index'!U21/'MV Index'!$E21)*'Model výchozí (MV)'!$AQ105,0)+IFERROR('Model opční 1 (ME)'!Q105*('ME Index'!U21/'ME Index'!$E21)*'Model opční 1 (ME)'!$AQ105,0)+IFERROR('Model opční 2 (MF)'!Q105*('MF Index'!U21/'MF Index'!$E21)*'Model opční 2 (MF)'!$AQ105,0)+Doplněk!Q105*Doplněk!$AO105</f>
        <v>0</v>
      </c>
      <c r="R105" s="524">
        <f>IFERROR('Model výchozí (MV)'!R105*('MV Index'!V21/'MV Index'!$E21)*'Model výchozí (MV)'!$AQ105,0)+IFERROR('Model opční 1 (ME)'!R105*('ME Index'!V21/'ME Index'!$E21)*'Model opční 1 (ME)'!$AQ105,0)+IFERROR('Model opční 2 (MF)'!R105*('MF Index'!V21/'MF Index'!$E21)*'Model opční 2 (MF)'!$AQ105,0)+Doplněk!R105*Doplněk!$AO105</f>
        <v>0</v>
      </c>
      <c r="S105" s="524">
        <f>IFERROR('Model výchozí (MV)'!S105*('MV Index'!W21/'MV Index'!$E21)*'Model výchozí (MV)'!$AQ105,0)+IFERROR('Model opční 1 (ME)'!S105*('ME Index'!W21/'ME Index'!$E21)*'Model opční 1 (ME)'!$AQ105,0)+IFERROR('Model opční 2 (MF)'!S105*('MF Index'!W21/'MF Index'!$E21)*'Model opční 2 (MF)'!$AQ105,0)+Doplněk!S105*Doplněk!$AO105</f>
        <v>0</v>
      </c>
      <c r="T105" s="524">
        <f>IFERROR('Model výchozí (MV)'!T105*('MV Index'!X21/'MV Index'!$E21)*'Model výchozí (MV)'!$AQ105,0)+IFERROR('Model opční 1 (ME)'!T105*('ME Index'!X21/'ME Index'!$E21)*'Model opční 1 (ME)'!$AQ105,0)+IFERROR('Model opční 2 (MF)'!T105*('MF Index'!X21/'MF Index'!$E21)*'Model opční 2 (MF)'!$AQ105,0)+Doplněk!T105*Doplněk!$AO105</f>
        <v>0</v>
      </c>
      <c r="U105" s="524">
        <f>IFERROR('Model výchozí (MV)'!U105*('MV Index'!Y21/'MV Index'!$E21)*'Model výchozí (MV)'!$AQ105,0)+IFERROR('Model opční 1 (ME)'!U105*('ME Index'!Y21/'ME Index'!$E21)*'Model opční 1 (ME)'!$AQ105,0)+IFERROR('Model opční 2 (MF)'!U105*('MF Index'!Y21/'MF Index'!$E21)*'Model opční 2 (MF)'!$AQ105,0)+Doplněk!U105*Doplněk!$AO105</f>
        <v>0</v>
      </c>
      <c r="V105" s="524">
        <f>IFERROR('Model výchozí (MV)'!V105*('MV Index'!Z21/'MV Index'!$E21)*'Model výchozí (MV)'!$AQ105,0)+IFERROR('Model opční 1 (ME)'!V105*('ME Index'!Z21/'ME Index'!$E21)*'Model opční 1 (ME)'!$AQ105,0)+IFERROR('Model opční 2 (MF)'!V105*('MF Index'!Z21/'MF Index'!$E21)*'Model opční 2 (MF)'!$AQ105,0)+Doplněk!V105*Doplněk!$AO105</f>
        <v>0</v>
      </c>
      <c r="W105" s="524">
        <f>IFERROR('Model výchozí (MV)'!W105*('MV Index'!AA21/'MV Index'!$E21)*'Model výchozí (MV)'!$AQ105,0)+IFERROR('Model opční 1 (ME)'!W105*('ME Index'!AA21/'ME Index'!$E21)*'Model opční 1 (ME)'!$AQ105,0)+IFERROR('Model opční 2 (MF)'!W105*('MF Index'!AA21/'MF Index'!$E21)*'Model opční 2 (MF)'!$AQ105,0)+Doplněk!W105*Doplněk!$AO105</f>
        <v>0</v>
      </c>
      <c r="X105" s="524">
        <f>IFERROR('Model výchozí (MV)'!X105*('MV Index'!AB21/'MV Index'!$E21)*'Model výchozí (MV)'!$AQ105,0)+IFERROR('Model opční 1 (ME)'!X105*('ME Index'!AB21/'ME Index'!$E21)*'Model opční 1 (ME)'!$AQ105,0)+IFERROR('Model opční 2 (MF)'!X105*('MF Index'!AB21/'MF Index'!$E21)*'Model opční 2 (MF)'!$AQ105,0)+Doplněk!X105*Doplněk!$AO105</f>
        <v>0</v>
      </c>
      <c r="Y105" s="524">
        <f>IFERROR('Model výchozí (MV)'!Y105*('MV Index'!AC21/'MV Index'!$E21)*'Model výchozí (MV)'!$AQ105,0)+IFERROR('Model opční 1 (ME)'!Y105*('ME Index'!AC21/'ME Index'!$E21)*'Model opční 1 (ME)'!$AQ105,0)+IFERROR('Model opční 2 (MF)'!Y105*('MF Index'!AC21/'MF Index'!$E21)*'Model opční 2 (MF)'!$AQ105,0)+Doplněk!Y105*Doplněk!$AO105</f>
        <v>0</v>
      </c>
      <c r="Z105" s="524">
        <f>IFERROR('Model výchozí (MV)'!Z105*('MV Index'!AD21/'MV Index'!$E21)*'Model výchozí (MV)'!$AQ105,0)+IFERROR('Model opční 1 (ME)'!Z105*('ME Index'!AD21/'ME Index'!$E21)*'Model opční 1 (ME)'!$AQ105,0)+IFERROR('Model opční 2 (MF)'!Z105*('MF Index'!AD21/'MF Index'!$E21)*'Model opční 2 (MF)'!$AQ105,0)+Doplněk!Z105*Doplněk!$AO105</f>
        <v>0</v>
      </c>
      <c r="AA105" s="524">
        <f>IFERROR('Model výchozí (MV)'!AA105*('MV Index'!AE21/'MV Index'!$E21)*'Model výchozí (MV)'!$AQ105,0)+IFERROR('Model opční 1 (ME)'!AA105*('ME Index'!AE21/'ME Index'!$E21)*'Model opční 1 (ME)'!$AQ105,0)+IFERROR('Model opční 2 (MF)'!AA105*('MF Index'!AE21/'MF Index'!$E21)*'Model opční 2 (MF)'!$AQ105,0)+Doplněk!AA105*Doplněk!$AO105</f>
        <v>0</v>
      </c>
      <c r="AB105" s="524">
        <f>IFERROR('Model výchozí (MV)'!AB105*('MV Index'!AF21/'MV Index'!$E21)*'Model výchozí (MV)'!$AQ105,0)+IFERROR('Model opční 1 (ME)'!AB105*('ME Index'!AF21/'ME Index'!$E21)*'Model opční 1 (ME)'!$AQ105,0)+IFERROR('Model opční 2 (MF)'!AB105*('MF Index'!AF21/'MF Index'!$E21)*'Model opční 2 (MF)'!$AQ105,0)+Doplněk!AB105*Doplněk!$AO105</f>
        <v>0</v>
      </c>
      <c r="AC105" s="524">
        <f>IFERROR('Model výchozí (MV)'!AC105*('MV Index'!AG21/'MV Index'!$E21)*'Model výchozí (MV)'!$AQ105,0)+IFERROR('Model opční 1 (ME)'!AC105*('ME Index'!AG21/'ME Index'!$E21)*'Model opční 1 (ME)'!$AQ105,0)+IFERROR('Model opční 2 (MF)'!AC105*('MF Index'!AG21/'MF Index'!$E21)*'Model opční 2 (MF)'!$AQ105,0)+Doplněk!AC105*Doplněk!$AO105</f>
        <v>0</v>
      </c>
      <c r="AD105" s="524">
        <f>IFERROR('Model výchozí (MV)'!AD105*('MV Index'!AH21/'MV Index'!$E21)*'Model výchozí (MV)'!$AQ105,0)+IFERROR('Model opční 1 (ME)'!AD105*('ME Index'!AH21/'ME Index'!$E21)*'Model opční 1 (ME)'!$AQ105,0)+IFERROR('Model opční 2 (MF)'!AD105*('MF Index'!AH21/'MF Index'!$E21)*'Model opční 2 (MF)'!$AQ105,0)+Doplněk!AD105*Doplněk!$AO105</f>
        <v>0</v>
      </c>
      <c r="AE105" s="524">
        <f>IFERROR('Model výchozí (MV)'!AE105*('MV Index'!AI21/'MV Index'!$E21)*'Model výchozí (MV)'!$AQ105,0)+IFERROR('Model opční 1 (ME)'!AE105*('ME Index'!AI21/'ME Index'!$E21)*'Model opční 1 (ME)'!$AQ105,0)+IFERROR('Model opční 2 (MF)'!AE105*('MF Index'!AI21/'MF Index'!$E21)*'Model opční 2 (MF)'!$AQ105,0)+Doplněk!AE105*Doplněk!$AO105</f>
        <v>0</v>
      </c>
      <c r="AF105" s="524">
        <f>IFERROR('Model výchozí (MV)'!AF105*('MV Index'!AJ21/'MV Index'!$E21)*'Model výchozí (MV)'!$AQ105,0)+IFERROR('Model opční 1 (ME)'!AF105*('ME Index'!AJ21/'ME Index'!$E21)*'Model opční 1 (ME)'!$AQ105,0)+IFERROR('Model opční 2 (MF)'!AF105*('MF Index'!AJ21/'MF Index'!$E21)*'Model opční 2 (MF)'!$AQ105,0)+Doplněk!AF105*Doplněk!$AO105</f>
        <v>0</v>
      </c>
      <c r="AG105" s="524">
        <f>IFERROR('Model výchozí (MV)'!AG105*('MV Index'!AK21/'MV Index'!$E21)*'Model výchozí (MV)'!$AQ105,0)+IFERROR('Model opční 1 (ME)'!AG105*('ME Index'!AK21/'ME Index'!$E21)*'Model opční 1 (ME)'!$AQ105,0)+IFERROR('Model opční 2 (MF)'!AG105*('MF Index'!AK21/'MF Index'!$E21)*'Model opční 2 (MF)'!$AQ105,0)+Doplněk!AG105*Doplněk!$AO105</f>
        <v>0</v>
      </c>
      <c r="AH105" s="524">
        <f>IFERROR('Model výchozí (MV)'!AH105*('MV Index'!AL21/'MV Index'!$E21)*'Model výchozí (MV)'!$AQ105,0)+IFERROR('Model opční 1 (ME)'!AH105*('ME Index'!AL21/'ME Index'!$E21)*'Model opční 1 (ME)'!$AQ105,0)+IFERROR('Model opční 2 (MF)'!AH105*('MF Index'!AL21/'MF Index'!$E21)*'Model opční 2 (MF)'!$AQ105,0)+Doplněk!AH105*Doplněk!$AO105</f>
        <v>0</v>
      </c>
      <c r="AI105" s="524">
        <f>IFERROR('Model výchozí (MV)'!AI105*('MV Index'!AM21/'MV Index'!$E21)*'Model výchozí (MV)'!$AQ105,0)+IFERROR('Model opční 1 (ME)'!AI105*('ME Index'!AM21/'ME Index'!$E21)*'Model opční 1 (ME)'!$AQ105,0)+IFERROR('Model opční 2 (MF)'!AI105*('MF Index'!AM21/'MF Index'!$E21)*'Model opční 2 (MF)'!$AQ105,0)+Doplněk!AI105*Doplněk!$AO105</f>
        <v>0</v>
      </c>
      <c r="AJ105" s="524">
        <f>IFERROR('Model výchozí (MV)'!AJ105*('MV Index'!AN21/'MV Index'!$E21)*'Model výchozí (MV)'!$AQ105,0)+IFERROR('Model opční 1 (ME)'!AJ105*('ME Index'!AN21/'ME Index'!$E21)*'Model opční 1 (ME)'!$AQ105,0)+IFERROR('Model opční 2 (MF)'!AJ105*('MF Index'!AN21/'MF Index'!$E21)*'Model opční 2 (MF)'!$AQ105,0)+Doplněk!AJ105*Doplněk!$AO105</f>
        <v>0</v>
      </c>
      <c r="AK105" s="524">
        <f>IFERROR('Model výchozí (MV)'!AK105*('MV Index'!AO21/'MV Index'!$E21)*'Model výchozí (MV)'!$AQ105,0)+IFERROR('Model opční 1 (ME)'!AK105*('ME Index'!AO21/'ME Index'!$E21)*'Model opční 1 (ME)'!$AQ105,0)+IFERROR('Model opční 2 (MF)'!AK105*('MF Index'!AO21/'MF Index'!$E21)*'Model opční 2 (MF)'!$AQ105,0)+Doplněk!AK105*Doplněk!$AO105</f>
        <v>0</v>
      </c>
      <c r="AL105" s="356">
        <f t="shared" si="35"/>
        <v>0</v>
      </c>
      <c r="AM105" s="579">
        <f t="shared" si="34"/>
        <v>0</v>
      </c>
    </row>
    <row r="106" spans="1:39" x14ac:dyDescent="0.3">
      <c r="A106" s="475">
        <f t="shared" si="36"/>
        <v>12</v>
      </c>
      <c r="B106" s="476" t="str">
        <f t="shared" si="36"/>
        <v>Ostatní přímé náklady</v>
      </c>
      <c r="C106" s="456" t="str">
        <f t="shared" si="36"/>
        <v>12.1</v>
      </c>
      <c r="D106" s="455" t="str">
        <f t="shared" si="36"/>
        <v>Finanční náklady</v>
      </c>
      <c r="E106" s="524">
        <f>IFERROR('Model výchozí (MV)'!E106*('MV Index'!I22/'MV Index'!$E22)*'Model výchozí (MV)'!$AQ106,0)+IFERROR('Model opční 1 (ME)'!E106*('ME Index'!I22/'ME Index'!$E22)*'Model opční 1 (ME)'!$AQ106,0)+IFERROR('Model opční 2 (MF)'!E106*('MF Index'!I22/'MF Index'!$E22)*'Model opční 2 (MF)'!$AQ106,0)+Doplněk!E106*Doplněk!$AO106</f>
        <v>0</v>
      </c>
      <c r="F106" s="524">
        <f>IFERROR('Model výchozí (MV)'!F106*('MV Index'!J22/'MV Index'!$E22)*'Model výchozí (MV)'!$AQ106,0)+IFERROR('Model opční 1 (ME)'!F106*('ME Index'!J22/'ME Index'!$E22)*'Model opční 1 (ME)'!$AQ106,0)+IFERROR('Model opční 2 (MF)'!F106*('MF Index'!J22/'MF Index'!$E22)*'Model opční 2 (MF)'!$AQ106,0)+Doplněk!F106*Doplněk!$AO106</f>
        <v>0</v>
      </c>
      <c r="G106" s="524">
        <f>IFERROR('Model výchozí (MV)'!G106*('MV Index'!K22/'MV Index'!$E22)*'Model výchozí (MV)'!$AQ106,0)+IFERROR('Model opční 1 (ME)'!G106*('ME Index'!K22/'ME Index'!$E22)*'Model opční 1 (ME)'!$AQ106,0)+IFERROR('Model opční 2 (MF)'!G106*('MF Index'!K22/'MF Index'!$E22)*'Model opční 2 (MF)'!$AQ106,0)+Doplněk!G106*Doplněk!$AO106</f>
        <v>0</v>
      </c>
      <c r="H106" s="524">
        <f>IFERROR('Model výchozí (MV)'!H106*('MV Index'!L22/'MV Index'!$E22)*'Model výchozí (MV)'!$AQ106,0)+IFERROR('Model opční 1 (ME)'!H106*('ME Index'!L22/'ME Index'!$E22)*'Model opční 1 (ME)'!$AQ106,0)+IFERROR('Model opční 2 (MF)'!H106*('MF Index'!L22/'MF Index'!$E22)*'Model opční 2 (MF)'!$AQ106,0)+Doplněk!H106*Doplněk!$AO106</f>
        <v>0</v>
      </c>
      <c r="I106" s="524">
        <f>IFERROR('Model výchozí (MV)'!I106*('MV Index'!M22/'MV Index'!$E22)*'Model výchozí (MV)'!$AQ106,0)+IFERROR('Model opční 1 (ME)'!I106*('ME Index'!M22/'ME Index'!$E22)*'Model opční 1 (ME)'!$AQ106,0)+IFERROR('Model opční 2 (MF)'!I106*('MF Index'!M22/'MF Index'!$E22)*'Model opční 2 (MF)'!$AQ106,0)+Doplněk!I106*Doplněk!$AO106</f>
        <v>0</v>
      </c>
      <c r="J106" s="524">
        <f>IFERROR('Model výchozí (MV)'!J106*('MV Index'!N22/'MV Index'!$E22)*'Model výchozí (MV)'!$AQ106,0)+IFERROR('Model opční 1 (ME)'!J106*('ME Index'!N22/'ME Index'!$E22)*'Model opční 1 (ME)'!$AQ106,0)+IFERROR('Model opční 2 (MF)'!J106*('MF Index'!N22/'MF Index'!$E22)*'Model opční 2 (MF)'!$AQ106,0)+Doplněk!J106*Doplněk!$AO106</f>
        <v>0</v>
      </c>
      <c r="K106" s="524">
        <f>IFERROR('Model výchozí (MV)'!K106*('MV Index'!O22/'MV Index'!$E22)*'Model výchozí (MV)'!$AQ106,0)+IFERROR('Model opční 1 (ME)'!K106*('ME Index'!O22/'ME Index'!$E22)*'Model opční 1 (ME)'!$AQ106,0)+IFERROR('Model opční 2 (MF)'!K106*('MF Index'!O22/'MF Index'!$E22)*'Model opční 2 (MF)'!$AQ106,0)+Doplněk!K106*Doplněk!$AO106</f>
        <v>0</v>
      </c>
      <c r="L106" s="524">
        <f>IFERROR('Model výchozí (MV)'!L106*('MV Index'!P22/'MV Index'!$E22)*'Model výchozí (MV)'!$AQ106,0)+IFERROR('Model opční 1 (ME)'!L106*('ME Index'!P22/'ME Index'!$E22)*'Model opční 1 (ME)'!$AQ106,0)+IFERROR('Model opční 2 (MF)'!L106*('MF Index'!P22/'MF Index'!$E22)*'Model opční 2 (MF)'!$AQ106,0)+Doplněk!L106*Doplněk!$AO106</f>
        <v>0</v>
      </c>
      <c r="M106" s="524">
        <f>IFERROR('Model výchozí (MV)'!M106*('MV Index'!Q22/'MV Index'!$E22)*'Model výchozí (MV)'!$AQ106,0)+IFERROR('Model opční 1 (ME)'!M106*('ME Index'!Q22/'ME Index'!$E22)*'Model opční 1 (ME)'!$AQ106,0)+IFERROR('Model opční 2 (MF)'!M106*('MF Index'!Q22/'MF Index'!$E22)*'Model opční 2 (MF)'!$AQ106,0)+Doplněk!M106*Doplněk!$AO106</f>
        <v>0</v>
      </c>
      <c r="N106" s="524">
        <f>IFERROR('Model výchozí (MV)'!N106*('MV Index'!R22/'MV Index'!$E22)*'Model výchozí (MV)'!$AQ106,0)+IFERROR('Model opční 1 (ME)'!N106*('ME Index'!R22/'ME Index'!$E22)*'Model opční 1 (ME)'!$AQ106,0)+IFERROR('Model opční 2 (MF)'!N106*('MF Index'!R22/'MF Index'!$E22)*'Model opční 2 (MF)'!$AQ106,0)+Doplněk!N106*Doplněk!$AO106</f>
        <v>0</v>
      </c>
      <c r="O106" s="524">
        <f>IFERROR('Model výchozí (MV)'!O106*('MV Index'!S22/'MV Index'!$E22)*'Model výchozí (MV)'!$AQ106,0)+IFERROR('Model opční 1 (ME)'!O106*('ME Index'!S22/'ME Index'!$E22)*'Model opční 1 (ME)'!$AQ106,0)+IFERROR('Model opční 2 (MF)'!O106*('MF Index'!S22/'MF Index'!$E22)*'Model opční 2 (MF)'!$AQ106,0)+Doplněk!O106*Doplněk!$AO106</f>
        <v>0</v>
      </c>
      <c r="P106" s="524">
        <f>IFERROR('Model výchozí (MV)'!P106*('MV Index'!T22/'MV Index'!$E22)*'Model výchozí (MV)'!$AQ106,0)+IFERROR('Model opční 1 (ME)'!P106*('ME Index'!T22/'ME Index'!$E22)*'Model opční 1 (ME)'!$AQ106,0)+IFERROR('Model opční 2 (MF)'!P106*('MF Index'!T22/'MF Index'!$E22)*'Model opční 2 (MF)'!$AQ106,0)+Doplněk!P106*Doplněk!$AO106</f>
        <v>0</v>
      </c>
      <c r="Q106" s="524">
        <f>IFERROR('Model výchozí (MV)'!Q106*('MV Index'!U22/'MV Index'!$E22)*'Model výchozí (MV)'!$AQ106,0)+IFERROR('Model opční 1 (ME)'!Q106*('ME Index'!U22/'ME Index'!$E22)*'Model opční 1 (ME)'!$AQ106,0)+IFERROR('Model opční 2 (MF)'!Q106*('MF Index'!U22/'MF Index'!$E22)*'Model opční 2 (MF)'!$AQ106,0)+Doplněk!Q106*Doplněk!$AO106</f>
        <v>0</v>
      </c>
      <c r="R106" s="524">
        <f>IFERROR('Model výchozí (MV)'!R106*('MV Index'!V22/'MV Index'!$E22)*'Model výchozí (MV)'!$AQ106,0)+IFERROR('Model opční 1 (ME)'!R106*('ME Index'!V22/'ME Index'!$E22)*'Model opční 1 (ME)'!$AQ106,0)+IFERROR('Model opční 2 (MF)'!R106*('MF Index'!V22/'MF Index'!$E22)*'Model opční 2 (MF)'!$AQ106,0)+Doplněk!R106*Doplněk!$AO106</f>
        <v>0</v>
      </c>
      <c r="S106" s="524">
        <f>IFERROR('Model výchozí (MV)'!S106*('MV Index'!W22/'MV Index'!$E22)*'Model výchozí (MV)'!$AQ106,0)+IFERROR('Model opční 1 (ME)'!S106*('ME Index'!W22/'ME Index'!$E22)*'Model opční 1 (ME)'!$AQ106,0)+IFERROR('Model opční 2 (MF)'!S106*('MF Index'!W22/'MF Index'!$E22)*'Model opční 2 (MF)'!$AQ106,0)+Doplněk!S106*Doplněk!$AO106</f>
        <v>0</v>
      </c>
      <c r="T106" s="524">
        <f>IFERROR('Model výchozí (MV)'!T106*('MV Index'!X22/'MV Index'!$E22)*'Model výchozí (MV)'!$AQ106,0)+IFERROR('Model opční 1 (ME)'!T106*('ME Index'!X22/'ME Index'!$E22)*'Model opční 1 (ME)'!$AQ106,0)+IFERROR('Model opční 2 (MF)'!T106*('MF Index'!X22/'MF Index'!$E22)*'Model opční 2 (MF)'!$AQ106,0)+Doplněk!T106*Doplněk!$AO106</f>
        <v>0</v>
      </c>
      <c r="U106" s="524">
        <f>IFERROR('Model výchozí (MV)'!U106*('MV Index'!Y22/'MV Index'!$E22)*'Model výchozí (MV)'!$AQ106,0)+IFERROR('Model opční 1 (ME)'!U106*('ME Index'!Y22/'ME Index'!$E22)*'Model opční 1 (ME)'!$AQ106,0)+IFERROR('Model opční 2 (MF)'!U106*('MF Index'!Y22/'MF Index'!$E22)*'Model opční 2 (MF)'!$AQ106,0)+Doplněk!U106*Doplněk!$AO106</f>
        <v>0</v>
      </c>
      <c r="V106" s="524">
        <f>IFERROR('Model výchozí (MV)'!V106*('MV Index'!Z22/'MV Index'!$E22)*'Model výchozí (MV)'!$AQ106,0)+IFERROR('Model opční 1 (ME)'!V106*('ME Index'!Z22/'ME Index'!$E22)*'Model opční 1 (ME)'!$AQ106,0)+IFERROR('Model opční 2 (MF)'!V106*('MF Index'!Z22/'MF Index'!$E22)*'Model opční 2 (MF)'!$AQ106,0)+Doplněk!V106*Doplněk!$AO106</f>
        <v>0</v>
      </c>
      <c r="W106" s="524">
        <f>IFERROR('Model výchozí (MV)'!W106*('MV Index'!AA22/'MV Index'!$E22)*'Model výchozí (MV)'!$AQ106,0)+IFERROR('Model opční 1 (ME)'!W106*('ME Index'!AA22/'ME Index'!$E22)*'Model opční 1 (ME)'!$AQ106,0)+IFERROR('Model opční 2 (MF)'!W106*('MF Index'!AA22/'MF Index'!$E22)*'Model opční 2 (MF)'!$AQ106,0)+Doplněk!W106*Doplněk!$AO106</f>
        <v>0</v>
      </c>
      <c r="X106" s="524">
        <f>IFERROR('Model výchozí (MV)'!X106*('MV Index'!AB22/'MV Index'!$E22)*'Model výchozí (MV)'!$AQ106,0)+IFERROR('Model opční 1 (ME)'!X106*('ME Index'!AB22/'ME Index'!$E22)*'Model opční 1 (ME)'!$AQ106,0)+IFERROR('Model opční 2 (MF)'!X106*('MF Index'!AB22/'MF Index'!$E22)*'Model opční 2 (MF)'!$AQ106,0)+Doplněk!X106*Doplněk!$AO106</f>
        <v>0</v>
      </c>
      <c r="Y106" s="524">
        <f>IFERROR('Model výchozí (MV)'!Y106*('MV Index'!AC22/'MV Index'!$E22)*'Model výchozí (MV)'!$AQ106,0)+IFERROR('Model opční 1 (ME)'!Y106*('ME Index'!AC22/'ME Index'!$E22)*'Model opční 1 (ME)'!$AQ106,0)+IFERROR('Model opční 2 (MF)'!Y106*('MF Index'!AC22/'MF Index'!$E22)*'Model opční 2 (MF)'!$AQ106,0)+Doplněk!Y106*Doplněk!$AO106</f>
        <v>0</v>
      </c>
      <c r="Z106" s="524">
        <f>IFERROR('Model výchozí (MV)'!Z106*('MV Index'!AD22/'MV Index'!$E22)*'Model výchozí (MV)'!$AQ106,0)+IFERROR('Model opční 1 (ME)'!Z106*('ME Index'!AD22/'ME Index'!$E22)*'Model opční 1 (ME)'!$AQ106,0)+IFERROR('Model opční 2 (MF)'!Z106*('MF Index'!AD22/'MF Index'!$E22)*'Model opční 2 (MF)'!$AQ106,0)+Doplněk!Z106*Doplněk!$AO106</f>
        <v>0</v>
      </c>
      <c r="AA106" s="524">
        <f>IFERROR('Model výchozí (MV)'!AA106*('MV Index'!AE22/'MV Index'!$E22)*'Model výchozí (MV)'!$AQ106,0)+IFERROR('Model opční 1 (ME)'!AA106*('ME Index'!AE22/'ME Index'!$E22)*'Model opční 1 (ME)'!$AQ106,0)+IFERROR('Model opční 2 (MF)'!AA106*('MF Index'!AE22/'MF Index'!$E22)*'Model opční 2 (MF)'!$AQ106,0)+Doplněk!AA106*Doplněk!$AO106</f>
        <v>0</v>
      </c>
      <c r="AB106" s="524">
        <f>IFERROR('Model výchozí (MV)'!AB106*('MV Index'!AF22/'MV Index'!$E22)*'Model výchozí (MV)'!$AQ106,0)+IFERROR('Model opční 1 (ME)'!AB106*('ME Index'!AF22/'ME Index'!$E22)*'Model opční 1 (ME)'!$AQ106,0)+IFERROR('Model opční 2 (MF)'!AB106*('MF Index'!AF22/'MF Index'!$E22)*'Model opční 2 (MF)'!$AQ106,0)+Doplněk!AB106*Doplněk!$AO106</f>
        <v>0</v>
      </c>
      <c r="AC106" s="524">
        <f>IFERROR('Model výchozí (MV)'!AC106*('MV Index'!AG22/'MV Index'!$E22)*'Model výchozí (MV)'!$AQ106,0)+IFERROR('Model opční 1 (ME)'!AC106*('ME Index'!AG22/'ME Index'!$E22)*'Model opční 1 (ME)'!$AQ106,0)+IFERROR('Model opční 2 (MF)'!AC106*('MF Index'!AG22/'MF Index'!$E22)*'Model opční 2 (MF)'!$AQ106,0)+Doplněk!AC106*Doplněk!$AO106</f>
        <v>0</v>
      </c>
      <c r="AD106" s="524">
        <f>IFERROR('Model výchozí (MV)'!AD106*('MV Index'!AH22/'MV Index'!$E22)*'Model výchozí (MV)'!$AQ106,0)+IFERROR('Model opční 1 (ME)'!AD106*('ME Index'!AH22/'ME Index'!$E22)*'Model opční 1 (ME)'!$AQ106,0)+IFERROR('Model opční 2 (MF)'!AD106*('MF Index'!AH22/'MF Index'!$E22)*'Model opční 2 (MF)'!$AQ106,0)+Doplněk!AD106*Doplněk!$AO106</f>
        <v>0</v>
      </c>
      <c r="AE106" s="524">
        <f>IFERROR('Model výchozí (MV)'!AE106*('MV Index'!AI22/'MV Index'!$E22)*'Model výchozí (MV)'!$AQ106,0)+IFERROR('Model opční 1 (ME)'!AE106*('ME Index'!AI22/'ME Index'!$E22)*'Model opční 1 (ME)'!$AQ106,0)+IFERROR('Model opční 2 (MF)'!AE106*('MF Index'!AI22/'MF Index'!$E22)*'Model opční 2 (MF)'!$AQ106,0)+Doplněk!AE106*Doplněk!$AO106</f>
        <v>0</v>
      </c>
      <c r="AF106" s="524">
        <f>IFERROR('Model výchozí (MV)'!AF106*('MV Index'!AJ22/'MV Index'!$E22)*'Model výchozí (MV)'!$AQ106,0)+IFERROR('Model opční 1 (ME)'!AF106*('ME Index'!AJ22/'ME Index'!$E22)*'Model opční 1 (ME)'!$AQ106,0)+IFERROR('Model opční 2 (MF)'!AF106*('MF Index'!AJ22/'MF Index'!$E22)*'Model opční 2 (MF)'!$AQ106,0)+Doplněk!AF106*Doplněk!$AO106</f>
        <v>0</v>
      </c>
      <c r="AG106" s="524">
        <f>IFERROR('Model výchozí (MV)'!AG106*('MV Index'!AK22/'MV Index'!$E22)*'Model výchozí (MV)'!$AQ106,0)+IFERROR('Model opční 1 (ME)'!AG106*('ME Index'!AK22/'ME Index'!$E22)*'Model opční 1 (ME)'!$AQ106,0)+IFERROR('Model opční 2 (MF)'!AG106*('MF Index'!AK22/'MF Index'!$E22)*'Model opční 2 (MF)'!$AQ106,0)+Doplněk!AG106*Doplněk!$AO106</f>
        <v>0</v>
      </c>
      <c r="AH106" s="524">
        <f>IFERROR('Model výchozí (MV)'!AH106*('MV Index'!AL22/'MV Index'!$E22)*'Model výchozí (MV)'!$AQ106,0)+IFERROR('Model opční 1 (ME)'!AH106*('ME Index'!AL22/'ME Index'!$E22)*'Model opční 1 (ME)'!$AQ106,0)+IFERROR('Model opční 2 (MF)'!AH106*('MF Index'!AL22/'MF Index'!$E22)*'Model opční 2 (MF)'!$AQ106,0)+Doplněk!AH106*Doplněk!$AO106</f>
        <v>0</v>
      </c>
      <c r="AI106" s="524">
        <f>IFERROR('Model výchozí (MV)'!AI106*('MV Index'!AM22/'MV Index'!$E22)*'Model výchozí (MV)'!$AQ106,0)+IFERROR('Model opční 1 (ME)'!AI106*('ME Index'!AM22/'ME Index'!$E22)*'Model opční 1 (ME)'!$AQ106,0)+IFERROR('Model opční 2 (MF)'!AI106*('MF Index'!AM22/'MF Index'!$E22)*'Model opční 2 (MF)'!$AQ106,0)+Doplněk!AI106*Doplněk!$AO106</f>
        <v>0</v>
      </c>
      <c r="AJ106" s="524">
        <f>IFERROR('Model výchozí (MV)'!AJ106*('MV Index'!AN22/'MV Index'!$E22)*'Model výchozí (MV)'!$AQ106,0)+IFERROR('Model opční 1 (ME)'!AJ106*('ME Index'!AN22/'ME Index'!$E22)*'Model opční 1 (ME)'!$AQ106,0)+IFERROR('Model opční 2 (MF)'!AJ106*('MF Index'!AN22/'MF Index'!$E22)*'Model opční 2 (MF)'!$AQ106,0)+Doplněk!AJ106*Doplněk!$AO106</f>
        <v>0</v>
      </c>
      <c r="AK106" s="524">
        <f>IFERROR('Model výchozí (MV)'!AK106*('MV Index'!AO22/'MV Index'!$E22)*'Model výchozí (MV)'!$AQ106,0)+IFERROR('Model opční 1 (ME)'!AK106*('ME Index'!AO22/'ME Index'!$E22)*'Model opční 1 (ME)'!$AQ106,0)+IFERROR('Model opční 2 (MF)'!AK106*('MF Index'!AO22/'MF Index'!$E22)*'Model opční 2 (MF)'!$AQ106,0)+Doplněk!AK106*Doplněk!$AO106</f>
        <v>0</v>
      </c>
      <c r="AL106" s="356">
        <f t="shared" si="35"/>
        <v>0</v>
      </c>
      <c r="AM106" s="579">
        <f t="shared" si="34"/>
        <v>0</v>
      </c>
    </row>
    <row r="107" spans="1:39" x14ac:dyDescent="0.3">
      <c r="A107" s="475" t="str">
        <f t="shared" si="36"/>
        <v/>
      </c>
      <c r="B107" s="476" t="str">
        <f t="shared" si="36"/>
        <v/>
      </c>
      <c r="C107" s="456" t="str">
        <f t="shared" si="36"/>
        <v>12.2</v>
      </c>
      <c r="D107" s="455" t="str">
        <f t="shared" si="36"/>
        <v>Ostatní</v>
      </c>
      <c r="E107" s="524">
        <f>IFERROR('Model výchozí (MV)'!E107*('MV Index'!I23/'MV Index'!$E23)*'Model výchozí (MV)'!$AQ107,0)+IFERROR('Model opční 1 (ME)'!E107*('ME Index'!I23/'ME Index'!$E23)*'Model opční 1 (ME)'!$AQ107,0)+IFERROR('Model opční 2 (MF)'!E107*('MF Index'!I23/'MF Index'!$E23)*'Model opční 2 (MF)'!$AQ107,0)+Doplněk!E107*Doplněk!$AO107</f>
        <v>0</v>
      </c>
      <c r="F107" s="524">
        <f>IFERROR('Model výchozí (MV)'!F107*('MV Index'!J23/'MV Index'!$E23)*'Model výchozí (MV)'!$AQ107,0)+IFERROR('Model opční 1 (ME)'!F107*('ME Index'!J23/'ME Index'!$E23)*'Model opční 1 (ME)'!$AQ107,0)+IFERROR('Model opční 2 (MF)'!F107*('MF Index'!J23/'MF Index'!$E23)*'Model opční 2 (MF)'!$AQ107,0)+Doplněk!F107*Doplněk!$AO107</f>
        <v>0</v>
      </c>
      <c r="G107" s="524">
        <f>IFERROR('Model výchozí (MV)'!G107*('MV Index'!K23/'MV Index'!$E23)*'Model výchozí (MV)'!$AQ107,0)+IFERROR('Model opční 1 (ME)'!G107*('ME Index'!K23/'ME Index'!$E23)*'Model opční 1 (ME)'!$AQ107,0)+IFERROR('Model opční 2 (MF)'!G107*('MF Index'!K23/'MF Index'!$E23)*'Model opční 2 (MF)'!$AQ107,0)+Doplněk!G107*Doplněk!$AO107</f>
        <v>0</v>
      </c>
      <c r="H107" s="524">
        <f>IFERROR('Model výchozí (MV)'!H107*('MV Index'!L23/'MV Index'!$E23)*'Model výchozí (MV)'!$AQ107,0)+IFERROR('Model opční 1 (ME)'!H107*('ME Index'!L23/'ME Index'!$E23)*'Model opční 1 (ME)'!$AQ107,0)+IFERROR('Model opční 2 (MF)'!H107*('MF Index'!L23/'MF Index'!$E23)*'Model opční 2 (MF)'!$AQ107,0)+Doplněk!H107*Doplněk!$AO107</f>
        <v>0</v>
      </c>
      <c r="I107" s="524">
        <f>IFERROR('Model výchozí (MV)'!I107*('MV Index'!M23/'MV Index'!$E23)*'Model výchozí (MV)'!$AQ107,0)+IFERROR('Model opční 1 (ME)'!I107*('ME Index'!M23/'ME Index'!$E23)*'Model opční 1 (ME)'!$AQ107,0)+IFERROR('Model opční 2 (MF)'!I107*('MF Index'!M23/'MF Index'!$E23)*'Model opční 2 (MF)'!$AQ107,0)+Doplněk!I107*Doplněk!$AO107</f>
        <v>0</v>
      </c>
      <c r="J107" s="524">
        <f>IFERROR('Model výchozí (MV)'!J107*('MV Index'!N23/'MV Index'!$E23)*'Model výchozí (MV)'!$AQ107,0)+IFERROR('Model opční 1 (ME)'!J107*('ME Index'!N23/'ME Index'!$E23)*'Model opční 1 (ME)'!$AQ107,0)+IFERROR('Model opční 2 (MF)'!J107*('MF Index'!N23/'MF Index'!$E23)*'Model opční 2 (MF)'!$AQ107,0)+Doplněk!J107*Doplněk!$AO107</f>
        <v>0</v>
      </c>
      <c r="K107" s="524">
        <f>IFERROR('Model výchozí (MV)'!K107*('MV Index'!O23/'MV Index'!$E23)*'Model výchozí (MV)'!$AQ107,0)+IFERROR('Model opční 1 (ME)'!K107*('ME Index'!O23/'ME Index'!$E23)*'Model opční 1 (ME)'!$AQ107,0)+IFERROR('Model opční 2 (MF)'!K107*('MF Index'!O23/'MF Index'!$E23)*'Model opční 2 (MF)'!$AQ107,0)+Doplněk!K107*Doplněk!$AO107</f>
        <v>0</v>
      </c>
      <c r="L107" s="524">
        <f>IFERROR('Model výchozí (MV)'!L107*('MV Index'!P23/'MV Index'!$E23)*'Model výchozí (MV)'!$AQ107,0)+IFERROR('Model opční 1 (ME)'!L107*('ME Index'!P23/'ME Index'!$E23)*'Model opční 1 (ME)'!$AQ107,0)+IFERROR('Model opční 2 (MF)'!L107*('MF Index'!P23/'MF Index'!$E23)*'Model opční 2 (MF)'!$AQ107,0)+Doplněk!L107*Doplněk!$AO107</f>
        <v>0</v>
      </c>
      <c r="M107" s="524">
        <f>IFERROR('Model výchozí (MV)'!M107*('MV Index'!Q23/'MV Index'!$E23)*'Model výchozí (MV)'!$AQ107,0)+IFERROR('Model opční 1 (ME)'!M107*('ME Index'!Q23/'ME Index'!$E23)*'Model opční 1 (ME)'!$AQ107,0)+IFERROR('Model opční 2 (MF)'!M107*('MF Index'!Q23/'MF Index'!$E23)*'Model opční 2 (MF)'!$AQ107,0)+Doplněk!M107*Doplněk!$AO107</f>
        <v>0</v>
      </c>
      <c r="N107" s="524">
        <f>IFERROR('Model výchozí (MV)'!N107*('MV Index'!R23/'MV Index'!$E23)*'Model výchozí (MV)'!$AQ107,0)+IFERROR('Model opční 1 (ME)'!N107*('ME Index'!R23/'ME Index'!$E23)*'Model opční 1 (ME)'!$AQ107,0)+IFERROR('Model opční 2 (MF)'!N107*('MF Index'!R23/'MF Index'!$E23)*'Model opční 2 (MF)'!$AQ107,0)+Doplněk!N107*Doplněk!$AO107</f>
        <v>0</v>
      </c>
      <c r="O107" s="524">
        <f>IFERROR('Model výchozí (MV)'!O107*('MV Index'!S23/'MV Index'!$E23)*'Model výchozí (MV)'!$AQ107,0)+IFERROR('Model opční 1 (ME)'!O107*('ME Index'!S23/'ME Index'!$E23)*'Model opční 1 (ME)'!$AQ107,0)+IFERROR('Model opční 2 (MF)'!O107*('MF Index'!S23/'MF Index'!$E23)*'Model opční 2 (MF)'!$AQ107,0)+Doplněk!O107*Doplněk!$AO107</f>
        <v>0</v>
      </c>
      <c r="P107" s="524">
        <f>IFERROR('Model výchozí (MV)'!P107*('MV Index'!T23/'MV Index'!$E23)*'Model výchozí (MV)'!$AQ107,0)+IFERROR('Model opční 1 (ME)'!P107*('ME Index'!T23/'ME Index'!$E23)*'Model opční 1 (ME)'!$AQ107,0)+IFERROR('Model opční 2 (MF)'!P107*('MF Index'!T23/'MF Index'!$E23)*'Model opční 2 (MF)'!$AQ107,0)+Doplněk!P107*Doplněk!$AO107</f>
        <v>0</v>
      </c>
      <c r="Q107" s="524">
        <f>IFERROR('Model výchozí (MV)'!Q107*('MV Index'!U23/'MV Index'!$E23)*'Model výchozí (MV)'!$AQ107,0)+IFERROR('Model opční 1 (ME)'!Q107*('ME Index'!U23/'ME Index'!$E23)*'Model opční 1 (ME)'!$AQ107,0)+IFERROR('Model opční 2 (MF)'!Q107*('MF Index'!U23/'MF Index'!$E23)*'Model opční 2 (MF)'!$AQ107,0)+Doplněk!Q107*Doplněk!$AO107</f>
        <v>0</v>
      </c>
      <c r="R107" s="524">
        <f>IFERROR('Model výchozí (MV)'!R107*('MV Index'!V23/'MV Index'!$E23)*'Model výchozí (MV)'!$AQ107,0)+IFERROR('Model opční 1 (ME)'!R107*('ME Index'!V23/'ME Index'!$E23)*'Model opční 1 (ME)'!$AQ107,0)+IFERROR('Model opční 2 (MF)'!R107*('MF Index'!V23/'MF Index'!$E23)*'Model opční 2 (MF)'!$AQ107,0)+Doplněk!R107*Doplněk!$AO107</f>
        <v>0</v>
      </c>
      <c r="S107" s="524">
        <f>IFERROR('Model výchozí (MV)'!S107*('MV Index'!W23/'MV Index'!$E23)*'Model výchozí (MV)'!$AQ107,0)+IFERROR('Model opční 1 (ME)'!S107*('ME Index'!W23/'ME Index'!$E23)*'Model opční 1 (ME)'!$AQ107,0)+IFERROR('Model opční 2 (MF)'!S107*('MF Index'!W23/'MF Index'!$E23)*'Model opční 2 (MF)'!$AQ107,0)+Doplněk!S107*Doplněk!$AO107</f>
        <v>0</v>
      </c>
      <c r="T107" s="524">
        <f>IFERROR('Model výchozí (MV)'!T107*('MV Index'!X23/'MV Index'!$E23)*'Model výchozí (MV)'!$AQ107,0)+IFERROR('Model opční 1 (ME)'!T107*('ME Index'!X23/'ME Index'!$E23)*'Model opční 1 (ME)'!$AQ107,0)+IFERROR('Model opční 2 (MF)'!T107*('MF Index'!X23/'MF Index'!$E23)*'Model opční 2 (MF)'!$AQ107,0)+Doplněk!T107*Doplněk!$AO107</f>
        <v>0</v>
      </c>
      <c r="U107" s="524">
        <f>IFERROR('Model výchozí (MV)'!U107*('MV Index'!Y23/'MV Index'!$E23)*'Model výchozí (MV)'!$AQ107,0)+IFERROR('Model opční 1 (ME)'!U107*('ME Index'!Y23/'ME Index'!$E23)*'Model opční 1 (ME)'!$AQ107,0)+IFERROR('Model opční 2 (MF)'!U107*('MF Index'!Y23/'MF Index'!$E23)*'Model opční 2 (MF)'!$AQ107,0)+Doplněk!U107*Doplněk!$AO107</f>
        <v>0</v>
      </c>
      <c r="V107" s="524">
        <f>IFERROR('Model výchozí (MV)'!V107*('MV Index'!Z23/'MV Index'!$E23)*'Model výchozí (MV)'!$AQ107,0)+IFERROR('Model opční 1 (ME)'!V107*('ME Index'!Z23/'ME Index'!$E23)*'Model opční 1 (ME)'!$AQ107,0)+IFERROR('Model opční 2 (MF)'!V107*('MF Index'!Z23/'MF Index'!$E23)*'Model opční 2 (MF)'!$AQ107,0)+Doplněk!V107*Doplněk!$AO107</f>
        <v>0</v>
      </c>
      <c r="W107" s="524">
        <f>IFERROR('Model výchozí (MV)'!W107*('MV Index'!AA23/'MV Index'!$E23)*'Model výchozí (MV)'!$AQ107,0)+IFERROR('Model opční 1 (ME)'!W107*('ME Index'!AA23/'ME Index'!$E23)*'Model opční 1 (ME)'!$AQ107,0)+IFERROR('Model opční 2 (MF)'!W107*('MF Index'!AA23/'MF Index'!$E23)*'Model opční 2 (MF)'!$AQ107,0)+Doplněk!W107*Doplněk!$AO107</f>
        <v>0</v>
      </c>
      <c r="X107" s="524">
        <f>IFERROR('Model výchozí (MV)'!X107*('MV Index'!AB23/'MV Index'!$E23)*'Model výchozí (MV)'!$AQ107,0)+IFERROR('Model opční 1 (ME)'!X107*('ME Index'!AB23/'ME Index'!$E23)*'Model opční 1 (ME)'!$AQ107,0)+IFERROR('Model opční 2 (MF)'!X107*('MF Index'!AB23/'MF Index'!$E23)*'Model opční 2 (MF)'!$AQ107,0)+Doplněk!X107*Doplněk!$AO107</f>
        <v>0</v>
      </c>
      <c r="Y107" s="524">
        <f>IFERROR('Model výchozí (MV)'!Y107*('MV Index'!AC23/'MV Index'!$E23)*'Model výchozí (MV)'!$AQ107,0)+IFERROR('Model opční 1 (ME)'!Y107*('ME Index'!AC23/'ME Index'!$E23)*'Model opční 1 (ME)'!$AQ107,0)+IFERROR('Model opční 2 (MF)'!Y107*('MF Index'!AC23/'MF Index'!$E23)*'Model opční 2 (MF)'!$AQ107,0)+Doplněk!Y107*Doplněk!$AO107</f>
        <v>0</v>
      </c>
      <c r="Z107" s="524">
        <f>IFERROR('Model výchozí (MV)'!Z107*('MV Index'!AD23/'MV Index'!$E23)*'Model výchozí (MV)'!$AQ107,0)+IFERROR('Model opční 1 (ME)'!Z107*('ME Index'!AD23/'ME Index'!$E23)*'Model opční 1 (ME)'!$AQ107,0)+IFERROR('Model opční 2 (MF)'!Z107*('MF Index'!AD23/'MF Index'!$E23)*'Model opční 2 (MF)'!$AQ107,0)+Doplněk!Z107*Doplněk!$AO107</f>
        <v>0</v>
      </c>
      <c r="AA107" s="524">
        <f>IFERROR('Model výchozí (MV)'!AA107*('MV Index'!AE23/'MV Index'!$E23)*'Model výchozí (MV)'!$AQ107,0)+IFERROR('Model opční 1 (ME)'!AA107*('ME Index'!AE23/'ME Index'!$E23)*'Model opční 1 (ME)'!$AQ107,0)+IFERROR('Model opční 2 (MF)'!AA107*('MF Index'!AE23/'MF Index'!$E23)*'Model opční 2 (MF)'!$AQ107,0)+Doplněk!AA107*Doplněk!$AO107</f>
        <v>0</v>
      </c>
      <c r="AB107" s="524">
        <f>IFERROR('Model výchozí (MV)'!AB107*('MV Index'!AF23/'MV Index'!$E23)*'Model výchozí (MV)'!$AQ107,0)+IFERROR('Model opční 1 (ME)'!AB107*('ME Index'!AF23/'ME Index'!$E23)*'Model opční 1 (ME)'!$AQ107,0)+IFERROR('Model opční 2 (MF)'!AB107*('MF Index'!AF23/'MF Index'!$E23)*'Model opční 2 (MF)'!$AQ107,0)+Doplněk!AB107*Doplněk!$AO107</f>
        <v>0</v>
      </c>
      <c r="AC107" s="524">
        <f>IFERROR('Model výchozí (MV)'!AC107*('MV Index'!AG23/'MV Index'!$E23)*'Model výchozí (MV)'!$AQ107,0)+IFERROR('Model opční 1 (ME)'!AC107*('ME Index'!AG23/'ME Index'!$E23)*'Model opční 1 (ME)'!$AQ107,0)+IFERROR('Model opční 2 (MF)'!AC107*('MF Index'!AG23/'MF Index'!$E23)*'Model opční 2 (MF)'!$AQ107,0)+Doplněk!AC107*Doplněk!$AO107</f>
        <v>0</v>
      </c>
      <c r="AD107" s="524">
        <f>IFERROR('Model výchozí (MV)'!AD107*('MV Index'!AH23/'MV Index'!$E23)*'Model výchozí (MV)'!$AQ107,0)+IFERROR('Model opční 1 (ME)'!AD107*('ME Index'!AH23/'ME Index'!$E23)*'Model opční 1 (ME)'!$AQ107,0)+IFERROR('Model opční 2 (MF)'!AD107*('MF Index'!AH23/'MF Index'!$E23)*'Model opční 2 (MF)'!$AQ107,0)+Doplněk!AD107*Doplněk!$AO107</f>
        <v>0</v>
      </c>
      <c r="AE107" s="524">
        <f>IFERROR('Model výchozí (MV)'!AE107*('MV Index'!AI23/'MV Index'!$E23)*'Model výchozí (MV)'!$AQ107,0)+IFERROR('Model opční 1 (ME)'!AE107*('ME Index'!AI23/'ME Index'!$E23)*'Model opční 1 (ME)'!$AQ107,0)+IFERROR('Model opční 2 (MF)'!AE107*('MF Index'!AI23/'MF Index'!$E23)*'Model opční 2 (MF)'!$AQ107,0)+Doplněk!AE107*Doplněk!$AO107</f>
        <v>0</v>
      </c>
      <c r="AF107" s="524">
        <f>IFERROR('Model výchozí (MV)'!AF107*('MV Index'!AJ23/'MV Index'!$E23)*'Model výchozí (MV)'!$AQ107,0)+IFERROR('Model opční 1 (ME)'!AF107*('ME Index'!AJ23/'ME Index'!$E23)*'Model opční 1 (ME)'!$AQ107,0)+IFERROR('Model opční 2 (MF)'!AF107*('MF Index'!AJ23/'MF Index'!$E23)*'Model opční 2 (MF)'!$AQ107,0)+Doplněk!AF107*Doplněk!$AO107</f>
        <v>0</v>
      </c>
      <c r="AG107" s="524">
        <f>IFERROR('Model výchozí (MV)'!AG107*('MV Index'!AK23/'MV Index'!$E23)*'Model výchozí (MV)'!$AQ107,0)+IFERROR('Model opční 1 (ME)'!AG107*('ME Index'!AK23/'ME Index'!$E23)*'Model opční 1 (ME)'!$AQ107,0)+IFERROR('Model opční 2 (MF)'!AG107*('MF Index'!AK23/'MF Index'!$E23)*'Model opční 2 (MF)'!$AQ107,0)+Doplněk!AG107*Doplněk!$AO107</f>
        <v>0</v>
      </c>
      <c r="AH107" s="524">
        <f>IFERROR('Model výchozí (MV)'!AH107*('MV Index'!AL23/'MV Index'!$E23)*'Model výchozí (MV)'!$AQ107,0)+IFERROR('Model opční 1 (ME)'!AH107*('ME Index'!AL23/'ME Index'!$E23)*'Model opční 1 (ME)'!$AQ107,0)+IFERROR('Model opční 2 (MF)'!AH107*('MF Index'!AL23/'MF Index'!$E23)*'Model opční 2 (MF)'!$AQ107,0)+Doplněk!AH107*Doplněk!$AO107</f>
        <v>0</v>
      </c>
      <c r="AI107" s="524">
        <f>IFERROR('Model výchozí (MV)'!AI107*('MV Index'!AM23/'MV Index'!$E23)*'Model výchozí (MV)'!$AQ107,0)+IFERROR('Model opční 1 (ME)'!AI107*('ME Index'!AM23/'ME Index'!$E23)*'Model opční 1 (ME)'!$AQ107,0)+IFERROR('Model opční 2 (MF)'!AI107*('MF Index'!AM23/'MF Index'!$E23)*'Model opční 2 (MF)'!$AQ107,0)+Doplněk!AI107*Doplněk!$AO107</f>
        <v>0</v>
      </c>
      <c r="AJ107" s="524">
        <f>IFERROR('Model výchozí (MV)'!AJ107*('MV Index'!AN23/'MV Index'!$E23)*'Model výchozí (MV)'!$AQ107,0)+IFERROR('Model opční 1 (ME)'!AJ107*('ME Index'!AN23/'ME Index'!$E23)*'Model opční 1 (ME)'!$AQ107,0)+IFERROR('Model opční 2 (MF)'!AJ107*('MF Index'!AN23/'MF Index'!$E23)*'Model opční 2 (MF)'!$AQ107,0)+Doplněk!AJ107*Doplněk!$AO107</f>
        <v>0</v>
      </c>
      <c r="AK107" s="524">
        <f>IFERROR('Model výchozí (MV)'!AK107*('MV Index'!AO23/'MV Index'!$E23)*'Model výchozí (MV)'!$AQ107,0)+IFERROR('Model opční 1 (ME)'!AK107*('ME Index'!AO23/'ME Index'!$E23)*'Model opční 1 (ME)'!$AQ107,0)+IFERROR('Model opční 2 (MF)'!AK107*('MF Index'!AO23/'MF Index'!$E23)*'Model opční 2 (MF)'!$AQ107,0)+Doplněk!AK107*Doplněk!$AO107</f>
        <v>0</v>
      </c>
      <c r="AL107" s="356">
        <f t="shared" si="35"/>
        <v>0</v>
      </c>
      <c r="AM107" s="579">
        <f t="shared" si="34"/>
        <v>0</v>
      </c>
    </row>
    <row r="108" spans="1:39" x14ac:dyDescent="0.3">
      <c r="A108" s="475">
        <f t="shared" si="36"/>
        <v>13</v>
      </c>
      <c r="B108" s="476" t="str">
        <f t="shared" si="36"/>
        <v>Ostatní služby</v>
      </c>
      <c r="C108" s="476" t="str">
        <f t="shared" si="36"/>
        <v>13.1</v>
      </c>
      <c r="D108" s="455" t="str">
        <f t="shared" si="36"/>
        <v>Ostraha</v>
      </c>
      <c r="E108" s="524">
        <f>IFERROR('Model výchozí (MV)'!E108*('MV Index'!I24/'MV Index'!$E24)*'Model výchozí (MV)'!$AQ108,0)+IFERROR('Model opční 1 (ME)'!E108*('ME Index'!I24/'ME Index'!$E24)*'Model opční 1 (ME)'!$AQ108,0)+IFERROR('Model opční 2 (MF)'!E108*('MF Index'!I24/'MF Index'!$E24)*'Model opční 2 (MF)'!$AQ108,0)+Doplněk!E108*Doplněk!$AO108</f>
        <v>0</v>
      </c>
      <c r="F108" s="524">
        <f>IFERROR('Model výchozí (MV)'!F108*('MV Index'!J24/'MV Index'!$E24)*'Model výchozí (MV)'!$AQ108,0)+IFERROR('Model opční 1 (ME)'!F108*('ME Index'!J24/'ME Index'!$E24)*'Model opční 1 (ME)'!$AQ108,0)+IFERROR('Model opční 2 (MF)'!F108*('MF Index'!J24/'MF Index'!$E24)*'Model opční 2 (MF)'!$AQ108,0)+Doplněk!F108*Doplněk!$AO108</f>
        <v>0</v>
      </c>
      <c r="G108" s="524">
        <f>IFERROR('Model výchozí (MV)'!G108*('MV Index'!K24/'MV Index'!$E24)*'Model výchozí (MV)'!$AQ108,0)+IFERROR('Model opční 1 (ME)'!G108*('ME Index'!K24/'ME Index'!$E24)*'Model opční 1 (ME)'!$AQ108,0)+IFERROR('Model opční 2 (MF)'!G108*('MF Index'!K24/'MF Index'!$E24)*'Model opční 2 (MF)'!$AQ108,0)+Doplněk!G108*Doplněk!$AO108</f>
        <v>0</v>
      </c>
      <c r="H108" s="524">
        <f>IFERROR('Model výchozí (MV)'!H108*('MV Index'!L24/'MV Index'!$E24)*'Model výchozí (MV)'!$AQ108,0)+IFERROR('Model opční 1 (ME)'!H108*('ME Index'!L24/'ME Index'!$E24)*'Model opční 1 (ME)'!$AQ108,0)+IFERROR('Model opční 2 (MF)'!H108*('MF Index'!L24/'MF Index'!$E24)*'Model opční 2 (MF)'!$AQ108,0)+Doplněk!H108*Doplněk!$AO108</f>
        <v>0</v>
      </c>
      <c r="I108" s="524">
        <f>IFERROR('Model výchozí (MV)'!I108*('MV Index'!M24/'MV Index'!$E24)*'Model výchozí (MV)'!$AQ108,0)+IFERROR('Model opční 1 (ME)'!I108*('ME Index'!M24/'ME Index'!$E24)*'Model opční 1 (ME)'!$AQ108,0)+IFERROR('Model opční 2 (MF)'!I108*('MF Index'!M24/'MF Index'!$E24)*'Model opční 2 (MF)'!$AQ108,0)+Doplněk!I108*Doplněk!$AO108</f>
        <v>0</v>
      </c>
      <c r="J108" s="524">
        <f>IFERROR('Model výchozí (MV)'!J108*('MV Index'!N24/'MV Index'!$E24)*'Model výchozí (MV)'!$AQ108,0)+IFERROR('Model opční 1 (ME)'!J108*('ME Index'!N24/'ME Index'!$E24)*'Model opční 1 (ME)'!$AQ108,0)+IFERROR('Model opční 2 (MF)'!J108*('MF Index'!N24/'MF Index'!$E24)*'Model opční 2 (MF)'!$AQ108,0)+Doplněk!J108*Doplněk!$AO108</f>
        <v>0</v>
      </c>
      <c r="K108" s="524">
        <f>IFERROR('Model výchozí (MV)'!K108*('MV Index'!O24/'MV Index'!$E24)*'Model výchozí (MV)'!$AQ108,0)+IFERROR('Model opční 1 (ME)'!K108*('ME Index'!O24/'ME Index'!$E24)*'Model opční 1 (ME)'!$AQ108,0)+IFERROR('Model opční 2 (MF)'!K108*('MF Index'!O24/'MF Index'!$E24)*'Model opční 2 (MF)'!$AQ108,0)+Doplněk!K108*Doplněk!$AO108</f>
        <v>0</v>
      </c>
      <c r="L108" s="524">
        <f>IFERROR('Model výchozí (MV)'!L108*('MV Index'!P24/'MV Index'!$E24)*'Model výchozí (MV)'!$AQ108,0)+IFERROR('Model opční 1 (ME)'!L108*('ME Index'!P24/'ME Index'!$E24)*'Model opční 1 (ME)'!$AQ108,0)+IFERROR('Model opční 2 (MF)'!L108*('MF Index'!P24/'MF Index'!$E24)*'Model opční 2 (MF)'!$AQ108,0)+Doplněk!L108*Doplněk!$AO108</f>
        <v>0</v>
      </c>
      <c r="M108" s="524">
        <f>IFERROR('Model výchozí (MV)'!M108*('MV Index'!Q24/'MV Index'!$E24)*'Model výchozí (MV)'!$AQ108,0)+IFERROR('Model opční 1 (ME)'!M108*('ME Index'!Q24/'ME Index'!$E24)*'Model opční 1 (ME)'!$AQ108,0)+IFERROR('Model opční 2 (MF)'!M108*('MF Index'!Q24/'MF Index'!$E24)*'Model opční 2 (MF)'!$AQ108,0)+Doplněk!M108*Doplněk!$AO108</f>
        <v>0</v>
      </c>
      <c r="N108" s="524">
        <f>IFERROR('Model výchozí (MV)'!N108*('MV Index'!R24/'MV Index'!$E24)*'Model výchozí (MV)'!$AQ108,0)+IFERROR('Model opční 1 (ME)'!N108*('ME Index'!R24/'ME Index'!$E24)*'Model opční 1 (ME)'!$AQ108,0)+IFERROR('Model opční 2 (MF)'!N108*('MF Index'!R24/'MF Index'!$E24)*'Model opční 2 (MF)'!$AQ108,0)+Doplněk!N108*Doplněk!$AO108</f>
        <v>0</v>
      </c>
      <c r="O108" s="524">
        <f>IFERROR('Model výchozí (MV)'!O108*('MV Index'!S24/'MV Index'!$E24)*'Model výchozí (MV)'!$AQ108,0)+IFERROR('Model opční 1 (ME)'!O108*('ME Index'!S24/'ME Index'!$E24)*'Model opční 1 (ME)'!$AQ108,0)+IFERROR('Model opční 2 (MF)'!O108*('MF Index'!S24/'MF Index'!$E24)*'Model opční 2 (MF)'!$AQ108,0)+Doplněk!O108*Doplněk!$AO108</f>
        <v>0</v>
      </c>
      <c r="P108" s="524">
        <f>IFERROR('Model výchozí (MV)'!P108*('MV Index'!T24/'MV Index'!$E24)*'Model výchozí (MV)'!$AQ108,0)+IFERROR('Model opční 1 (ME)'!P108*('ME Index'!T24/'ME Index'!$E24)*'Model opční 1 (ME)'!$AQ108,0)+IFERROR('Model opční 2 (MF)'!P108*('MF Index'!T24/'MF Index'!$E24)*'Model opční 2 (MF)'!$AQ108,0)+Doplněk!P108*Doplněk!$AO108</f>
        <v>0</v>
      </c>
      <c r="Q108" s="524">
        <f>IFERROR('Model výchozí (MV)'!Q108*('MV Index'!U24/'MV Index'!$E24)*'Model výchozí (MV)'!$AQ108,0)+IFERROR('Model opční 1 (ME)'!Q108*('ME Index'!U24/'ME Index'!$E24)*'Model opční 1 (ME)'!$AQ108,0)+IFERROR('Model opční 2 (MF)'!Q108*('MF Index'!U24/'MF Index'!$E24)*'Model opční 2 (MF)'!$AQ108,0)+Doplněk!Q108*Doplněk!$AO108</f>
        <v>0</v>
      </c>
      <c r="R108" s="524">
        <f>IFERROR('Model výchozí (MV)'!R108*('MV Index'!V24/'MV Index'!$E24)*'Model výchozí (MV)'!$AQ108,0)+IFERROR('Model opční 1 (ME)'!R108*('ME Index'!V24/'ME Index'!$E24)*'Model opční 1 (ME)'!$AQ108,0)+IFERROR('Model opční 2 (MF)'!R108*('MF Index'!V24/'MF Index'!$E24)*'Model opční 2 (MF)'!$AQ108,0)+Doplněk!R108*Doplněk!$AO108</f>
        <v>0</v>
      </c>
      <c r="S108" s="524">
        <f>IFERROR('Model výchozí (MV)'!S108*('MV Index'!W24/'MV Index'!$E24)*'Model výchozí (MV)'!$AQ108,0)+IFERROR('Model opční 1 (ME)'!S108*('ME Index'!W24/'ME Index'!$E24)*'Model opční 1 (ME)'!$AQ108,0)+IFERROR('Model opční 2 (MF)'!S108*('MF Index'!W24/'MF Index'!$E24)*'Model opční 2 (MF)'!$AQ108,0)+Doplněk!S108*Doplněk!$AO108</f>
        <v>0</v>
      </c>
      <c r="T108" s="524">
        <f>IFERROR('Model výchozí (MV)'!T108*('MV Index'!X24/'MV Index'!$E24)*'Model výchozí (MV)'!$AQ108,0)+IFERROR('Model opční 1 (ME)'!T108*('ME Index'!X24/'ME Index'!$E24)*'Model opční 1 (ME)'!$AQ108,0)+IFERROR('Model opční 2 (MF)'!T108*('MF Index'!X24/'MF Index'!$E24)*'Model opční 2 (MF)'!$AQ108,0)+Doplněk!T108*Doplněk!$AO108</f>
        <v>0</v>
      </c>
      <c r="U108" s="524">
        <f>IFERROR('Model výchozí (MV)'!U108*('MV Index'!Y24/'MV Index'!$E24)*'Model výchozí (MV)'!$AQ108,0)+IFERROR('Model opční 1 (ME)'!U108*('ME Index'!Y24/'ME Index'!$E24)*'Model opční 1 (ME)'!$AQ108,0)+IFERROR('Model opční 2 (MF)'!U108*('MF Index'!Y24/'MF Index'!$E24)*'Model opční 2 (MF)'!$AQ108,0)+Doplněk!U108*Doplněk!$AO108</f>
        <v>0</v>
      </c>
      <c r="V108" s="524">
        <f>IFERROR('Model výchozí (MV)'!V108*('MV Index'!Z24/'MV Index'!$E24)*'Model výchozí (MV)'!$AQ108,0)+IFERROR('Model opční 1 (ME)'!V108*('ME Index'!Z24/'ME Index'!$E24)*'Model opční 1 (ME)'!$AQ108,0)+IFERROR('Model opční 2 (MF)'!V108*('MF Index'!Z24/'MF Index'!$E24)*'Model opční 2 (MF)'!$AQ108,0)+Doplněk!V108*Doplněk!$AO108</f>
        <v>0</v>
      </c>
      <c r="W108" s="524">
        <f>IFERROR('Model výchozí (MV)'!W108*('MV Index'!AA24/'MV Index'!$E24)*'Model výchozí (MV)'!$AQ108,0)+IFERROR('Model opční 1 (ME)'!W108*('ME Index'!AA24/'ME Index'!$E24)*'Model opční 1 (ME)'!$AQ108,0)+IFERROR('Model opční 2 (MF)'!W108*('MF Index'!AA24/'MF Index'!$E24)*'Model opční 2 (MF)'!$AQ108,0)+Doplněk!W108*Doplněk!$AO108</f>
        <v>0</v>
      </c>
      <c r="X108" s="524">
        <f>IFERROR('Model výchozí (MV)'!X108*('MV Index'!AB24/'MV Index'!$E24)*'Model výchozí (MV)'!$AQ108,0)+IFERROR('Model opční 1 (ME)'!X108*('ME Index'!AB24/'ME Index'!$E24)*'Model opční 1 (ME)'!$AQ108,0)+IFERROR('Model opční 2 (MF)'!X108*('MF Index'!AB24/'MF Index'!$E24)*'Model opční 2 (MF)'!$AQ108,0)+Doplněk!X108*Doplněk!$AO108</f>
        <v>0</v>
      </c>
      <c r="Y108" s="524">
        <f>IFERROR('Model výchozí (MV)'!Y108*('MV Index'!AC24/'MV Index'!$E24)*'Model výchozí (MV)'!$AQ108,0)+IFERROR('Model opční 1 (ME)'!Y108*('ME Index'!AC24/'ME Index'!$E24)*'Model opční 1 (ME)'!$AQ108,0)+IFERROR('Model opční 2 (MF)'!Y108*('MF Index'!AC24/'MF Index'!$E24)*'Model opční 2 (MF)'!$AQ108,0)+Doplněk!Y108*Doplněk!$AO108</f>
        <v>0</v>
      </c>
      <c r="Z108" s="524">
        <f>IFERROR('Model výchozí (MV)'!Z108*('MV Index'!AD24/'MV Index'!$E24)*'Model výchozí (MV)'!$AQ108,0)+IFERROR('Model opční 1 (ME)'!Z108*('ME Index'!AD24/'ME Index'!$E24)*'Model opční 1 (ME)'!$AQ108,0)+IFERROR('Model opční 2 (MF)'!Z108*('MF Index'!AD24/'MF Index'!$E24)*'Model opční 2 (MF)'!$AQ108,0)+Doplněk!Z108*Doplněk!$AO108</f>
        <v>0</v>
      </c>
      <c r="AA108" s="524">
        <f>IFERROR('Model výchozí (MV)'!AA108*('MV Index'!AE24/'MV Index'!$E24)*'Model výchozí (MV)'!$AQ108,0)+IFERROR('Model opční 1 (ME)'!AA108*('ME Index'!AE24/'ME Index'!$E24)*'Model opční 1 (ME)'!$AQ108,0)+IFERROR('Model opční 2 (MF)'!AA108*('MF Index'!AE24/'MF Index'!$E24)*'Model opční 2 (MF)'!$AQ108,0)+Doplněk!AA108*Doplněk!$AO108</f>
        <v>0</v>
      </c>
      <c r="AB108" s="524">
        <f>IFERROR('Model výchozí (MV)'!AB108*('MV Index'!AF24/'MV Index'!$E24)*'Model výchozí (MV)'!$AQ108,0)+IFERROR('Model opční 1 (ME)'!AB108*('ME Index'!AF24/'ME Index'!$E24)*'Model opční 1 (ME)'!$AQ108,0)+IFERROR('Model opční 2 (MF)'!AB108*('MF Index'!AF24/'MF Index'!$E24)*'Model opční 2 (MF)'!$AQ108,0)+Doplněk!AB108*Doplněk!$AO108</f>
        <v>0</v>
      </c>
      <c r="AC108" s="524">
        <f>IFERROR('Model výchozí (MV)'!AC108*('MV Index'!AG24/'MV Index'!$E24)*'Model výchozí (MV)'!$AQ108,0)+IFERROR('Model opční 1 (ME)'!AC108*('ME Index'!AG24/'ME Index'!$E24)*'Model opční 1 (ME)'!$AQ108,0)+IFERROR('Model opční 2 (MF)'!AC108*('MF Index'!AG24/'MF Index'!$E24)*'Model opční 2 (MF)'!$AQ108,0)+Doplněk!AC108*Doplněk!$AO108</f>
        <v>0</v>
      </c>
      <c r="AD108" s="524">
        <f>IFERROR('Model výchozí (MV)'!AD108*('MV Index'!AH24/'MV Index'!$E24)*'Model výchozí (MV)'!$AQ108,0)+IFERROR('Model opční 1 (ME)'!AD108*('ME Index'!AH24/'ME Index'!$E24)*'Model opční 1 (ME)'!$AQ108,0)+IFERROR('Model opční 2 (MF)'!AD108*('MF Index'!AH24/'MF Index'!$E24)*'Model opční 2 (MF)'!$AQ108,0)+Doplněk!AD108*Doplněk!$AO108</f>
        <v>0</v>
      </c>
      <c r="AE108" s="524">
        <f>IFERROR('Model výchozí (MV)'!AE108*('MV Index'!AI24/'MV Index'!$E24)*'Model výchozí (MV)'!$AQ108,0)+IFERROR('Model opční 1 (ME)'!AE108*('ME Index'!AI24/'ME Index'!$E24)*'Model opční 1 (ME)'!$AQ108,0)+IFERROR('Model opční 2 (MF)'!AE108*('MF Index'!AI24/'MF Index'!$E24)*'Model opční 2 (MF)'!$AQ108,0)+Doplněk!AE108*Doplněk!$AO108</f>
        <v>0</v>
      </c>
      <c r="AF108" s="524">
        <f>IFERROR('Model výchozí (MV)'!AF108*('MV Index'!AJ24/'MV Index'!$E24)*'Model výchozí (MV)'!$AQ108,0)+IFERROR('Model opční 1 (ME)'!AF108*('ME Index'!AJ24/'ME Index'!$E24)*'Model opční 1 (ME)'!$AQ108,0)+IFERROR('Model opční 2 (MF)'!AF108*('MF Index'!AJ24/'MF Index'!$E24)*'Model opční 2 (MF)'!$AQ108,0)+Doplněk!AF108*Doplněk!$AO108</f>
        <v>0</v>
      </c>
      <c r="AG108" s="524">
        <f>IFERROR('Model výchozí (MV)'!AG108*('MV Index'!AK24/'MV Index'!$E24)*'Model výchozí (MV)'!$AQ108,0)+IFERROR('Model opční 1 (ME)'!AG108*('ME Index'!AK24/'ME Index'!$E24)*'Model opční 1 (ME)'!$AQ108,0)+IFERROR('Model opční 2 (MF)'!AG108*('MF Index'!AK24/'MF Index'!$E24)*'Model opční 2 (MF)'!$AQ108,0)+Doplněk!AG108*Doplněk!$AO108</f>
        <v>0</v>
      </c>
      <c r="AH108" s="524">
        <f>IFERROR('Model výchozí (MV)'!AH108*('MV Index'!AL24/'MV Index'!$E24)*'Model výchozí (MV)'!$AQ108,0)+IFERROR('Model opční 1 (ME)'!AH108*('ME Index'!AL24/'ME Index'!$E24)*'Model opční 1 (ME)'!$AQ108,0)+IFERROR('Model opční 2 (MF)'!AH108*('MF Index'!AL24/'MF Index'!$E24)*'Model opční 2 (MF)'!$AQ108,0)+Doplněk!AH108*Doplněk!$AO108</f>
        <v>0</v>
      </c>
      <c r="AI108" s="524">
        <f>IFERROR('Model výchozí (MV)'!AI108*('MV Index'!AM24/'MV Index'!$E24)*'Model výchozí (MV)'!$AQ108,0)+IFERROR('Model opční 1 (ME)'!AI108*('ME Index'!AM24/'ME Index'!$E24)*'Model opční 1 (ME)'!$AQ108,0)+IFERROR('Model opční 2 (MF)'!AI108*('MF Index'!AM24/'MF Index'!$E24)*'Model opční 2 (MF)'!$AQ108,0)+Doplněk!AI108*Doplněk!$AO108</f>
        <v>0</v>
      </c>
      <c r="AJ108" s="524">
        <f>IFERROR('Model výchozí (MV)'!AJ108*('MV Index'!AN24/'MV Index'!$E24)*'Model výchozí (MV)'!$AQ108,0)+IFERROR('Model opční 1 (ME)'!AJ108*('ME Index'!AN24/'ME Index'!$E24)*'Model opční 1 (ME)'!$AQ108,0)+IFERROR('Model opční 2 (MF)'!AJ108*('MF Index'!AN24/'MF Index'!$E24)*'Model opční 2 (MF)'!$AQ108,0)+Doplněk!AJ108*Doplněk!$AO108</f>
        <v>0</v>
      </c>
      <c r="AK108" s="524">
        <f>IFERROR('Model výchozí (MV)'!AK108*('MV Index'!AO24/'MV Index'!$E24)*'Model výchozí (MV)'!$AQ108,0)+IFERROR('Model opční 1 (ME)'!AK108*('ME Index'!AO24/'ME Index'!$E24)*'Model opční 1 (ME)'!$AQ108,0)+IFERROR('Model opční 2 (MF)'!AK108*('MF Index'!AO24/'MF Index'!$E24)*'Model opční 2 (MF)'!$AQ108,0)+Doplněk!AK108*Doplněk!$AO108</f>
        <v>0</v>
      </c>
      <c r="AL108" s="356">
        <f t="shared" si="35"/>
        <v>0</v>
      </c>
      <c r="AM108" s="579">
        <f t="shared" si="34"/>
        <v>0</v>
      </c>
    </row>
    <row r="109" spans="1:39" x14ac:dyDescent="0.3">
      <c r="A109" s="475"/>
      <c r="B109" s="476"/>
      <c r="C109" s="476" t="str">
        <f t="shared" si="36"/>
        <v>13.2</v>
      </c>
      <c r="D109" s="455" t="str">
        <f t="shared" si="36"/>
        <v>Ostatní služby</v>
      </c>
      <c r="E109" s="524">
        <f>IFERROR('Model výchozí (MV)'!E109*('MV Index'!I25/'MV Index'!$E25)*'Model výchozí (MV)'!$AQ109,0)+IFERROR('Model opční 1 (ME)'!E109*('ME Index'!I25/'ME Index'!$E25)*'Model opční 1 (ME)'!$AQ109,0)+IFERROR('Model opční 2 (MF)'!E109*('MF Index'!I25/'MF Index'!$E25)*'Model opční 2 (MF)'!$AQ109,0)+Doplněk!E109*Doplněk!$AO109</f>
        <v>0</v>
      </c>
      <c r="F109" s="524">
        <f>IFERROR('Model výchozí (MV)'!F109*('MV Index'!J25/'MV Index'!$E25)*'Model výchozí (MV)'!$AQ109,0)+IFERROR('Model opční 1 (ME)'!F109*('ME Index'!J25/'ME Index'!$E25)*'Model opční 1 (ME)'!$AQ109,0)+IFERROR('Model opční 2 (MF)'!F109*('MF Index'!J25/'MF Index'!$E25)*'Model opční 2 (MF)'!$AQ109,0)+Doplněk!F109*Doplněk!$AO109</f>
        <v>0</v>
      </c>
      <c r="G109" s="524">
        <f>IFERROR('Model výchozí (MV)'!G109*('MV Index'!K25/'MV Index'!$E25)*'Model výchozí (MV)'!$AQ109,0)+IFERROR('Model opční 1 (ME)'!G109*('ME Index'!K25/'ME Index'!$E25)*'Model opční 1 (ME)'!$AQ109,0)+IFERROR('Model opční 2 (MF)'!G109*('MF Index'!K25/'MF Index'!$E25)*'Model opční 2 (MF)'!$AQ109,0)+Doplněk!G109*Doplněk!$AO109</f>
        <v>0</v>
      </c>
      <c r="H109" s="524">
        <f>IFERROR('Model výchozí (MV)'!H109*('MV Index'!L25/'MV Index'!$E25)*'Model výchozí (MV)'!$AQ109,0)+IFERROR('Model opční 1 (ME)'!H109*('ME Index'!L25/'ME Index'!$E25)*'Model opční 1 (ME)'!$AQ109,0)+IFERROR('Model opční 2 (MF)'!H109*('MF Index'!L25/'MF Index'!$E25)*'Model opční 2 (MF)'!$AQ109,0)+Doplněk!H109*Doplněk!$AO109</f>
        <v>0</v>
      </c>
      <c r="I109" s="524">
        <f>IFERROR('Model výchozí (MV)'!I109*('MV Index'!M25/'MV Index'!$E25)*'Model výchozí (MV)'!$AQ109,0)+IFERROR('Model opční 1 (ME)'!I109*('ME Index'!M25/'ME Index'!$E25)*'Model opční 1 (ME)'!$AQ109,0)+IFERROR('Model opční 2 (MF)'!I109*('MF Index'!M25/'MF Index'!$E25)*'Model opční 2 (MF)'!$AQ109,0)+Doplněk!I109*Doplněk!$AO109</f>
        <v>0</v>
      </c>
      <c r="J109" s="524">
        <f>IFERROR('Model výchozí (MV)'!J109*('MV Index'!N25/'MV Index'!$E25)*'Model výchozí (MV)'!$AQ109,0)+IFERROR('Model opční 1 (ME)'!J109*('ME Index'!N25/'ME Index'!$E25)*'Model opční 1 (ME)'!$AQ109,0)+IFERROR('Model opční 2 (MF)'!J109*('MF Index'!N25/'MF Index'!$E25)*'Model opční 2 (MF)'!$AQ109,0)+Doplněk!J109*Doplněk!$AO109</f>
        <v>0</v>
      </c>
      <c r="K109" s="524">
        <f>IFERROR('Model výchozí (MV)'!K109*('MV Index'!O25/'MV Index'!$E25)*'Model výchozí (MV)'!$AQ109,0)+IFERROR('Model opční 1 (ME)'!K109*('ME Index'!O25/'ME Index'!$E25)*'Model opční 1 (ME)'!$AQ109,0)+IFERROR('Model opční 2 (MF)'!K109*('MF Index'!O25/'MF Index'!$E25)*'Model opční 2 (MF)'!$AQ109,0)+Doplněk!K109*Doplněk!$AO109</f>
        <v>0</v>
      </c>
      <c r="L109" s="524">
        <f>IFERROR('Model výchozí (MV)'!L109*('MV Index'!P25/'MV Index'!$E25)*'Model výchozí (MV)'!$AQ109,0)+IFERROR('Model opční 1 (ME)'!L109*('ME Index'!P25/'ME Index'!$E25)*'Model opční 1 (ME)'!$AQ109,0)+IFERROR('Model opční 2 (MF)'!L109*('MF Index'!P25/'MF Index'!$E25)*'Model opční 2 (MF)'!$AQ109,0)+Doplněk!L109*Doplněk!$AO109</f>
        <v>0</v>
      </c>
      <c r="M109" s="524">
        <f>IFERROR('Model výchozí (MV)'!M109*('MV Index'!Q25/'MV Index'!$E25)*'Model výchozí (MV)'!$AQ109,0)+IFERROR('Model opční 1 (ME)'!M109*('ME Index'!Q25/'ME Index'!$E25)*'Model opční 1 (ME)'!$AQ109,0)+IFERROR('Model opční 2 (MF)'!M109*('MF Index'!Q25/'MF Index'!$E25)*'Model opční 2 (MF)'!$AQ109,0)+Doplněk!M109*Doplněk!$AO109</f>
        <v>0</v>
      </c>
      <c r="N109" s="524">
        <f>IFERROR('Model výchozí (MV)'!N109*('MV Index'!R25/'MV Index'!$E25)*'Model výchozí (MV)'!$AQ109,0)+IFERROR('Model opční 1 (ME)'!N109*('ME Index'!R25/'ME Index'!$E25)*'Model opční 1 (ME)'!$AQ109,0)+IFERROR('Model opční 2 (MF)'!N109*('MF Index'!R25/'MF Index'!$E25)*'Model opční 2 (MF)'!$AQ109,0)+Doplněk!N109*Doplněk!$AO109</f>
        <v>0</v>
      </c>
      <c r="O109" s="524">
        <f>IFERROR('Model výchozí (MV)'!O109*('MV Index'!S25/'MV Index'!$E25)*'Model výchozí (MV)'!$AQ109,0)+IFERROR('Model opční 1 (ME)'!O109*('ME Index'!S25/'ME Index'!$E25)*'Model opční 1 (ME)'!$AQ109,0)+IFERROR('Model opční 2 (MF)'!O109*('MF Index'!S25/'MF Index'!$E25)*'Model opční 2 (MF)'!$AQ109,0)+Doplněk!O109*Doplněk!$AO109</f>
        <v>0</v>
      </c>
      <c r="P109" s="524">
        <f>IFERROR('Model výchozí (MV)'!P109*('MV Index'!T25/'MV Index'!$E25)*'Model výchozí (MV)'!$AQ109,0)+IFERROR('Model opční 1 (ME)'!P109*('ME Index'!T25/'ME Index'!$E25)*'Model opční 1 (ME)'!$AQ109,0)+IFERROR('Model opční 2 (MF)'!P109*('MF Index'!T25/'MF Index'!$E25)*'Model opční 2 (MF)'!$AQ109,0)+Doplněk!P109*Doplněk!$AO109</f>
        <v>0</v>
      </c>
      <c r="Q109" s="524">
        <f>IFERROR('Model výchozí (MV)'!Q109*('MV Index'!U25/'MV Index'!$E25)*'Model výchozí (MV)'!$AQ109,0)+IFERROR('Model opční 1 (ME)'!Q109*('ME Index'!U25/'ME Index'!$E25)*'Model opční 1 (ME)'!$AQ109,0)+IFERROR('Model opční 2 (MF)'!Q109*('MF Index'!U25/'MF Index'!$E25)*'Model opční 2 (MF)'!$AQ109,0)+Doplněk!Q109*Doplněk!$AO109</f>
        <v>0</v>
      </c>
      <c r="R109" s="524">
        <f>IFERROR('Model výchozí (MV)'!R109*('MV Index'!V25/'MV Index'!$E25)*'Model výchozí (MV)'!$AQ109,0)+IFERROR('Model opční 1 (ME)'!R109*('ME Index'!V25/'ME Index'!$E25)*'Model opční 1 (ME)'!$AQ109,0)+IFERROR('Model opční 2 (MF)'!R109*('MF Index'!V25/'MF Index'!$E25)*'Model opční 2 (MF)'!$AQ109,0)+Doplněk!R109*Doplněk!$AO109</f>
        <v>0</v>
      </c>
      <c r="S109" s="524">
        <f>IFERROR('Model výchozí (MV)'!S109*('MV Index'!W25/'MV Index'!$E25)*'Model výchozí (MV)'!$AQ109,0)+IFERROR('Model opční 1 (ME)'!S109*('ME Index'!W25/'ME Index'!$E25)*'Model opční 1 (ME)'!$AQ109,0)+IFERROR('Model opční 2 (MF)'!S109*('MF Index'!W25/'MF Index'!$E25)*'Model opční 2 (MF)'!$AQ109,0)+Doplněk!S109*Doplněk!$AO109</f>
        <v>0</v>
      </c>
      <c r="T109" s="524">
        <f>IFERROR('Model výchozí (MV)'!T109*('MV Index'!X25/'MV Index'!$E25)*'Model výchozí (MV)'!$AQ109,0)+IFERROR('Model opční 1 (ME)'!T109*('ME Index'!X25/'ME Index'!$E25)*'Model opční 1 (ME)'!$AQ109,0)+IFERROR('Model opční 2 (MF)'!T109*('MF Index'!X25/'MF Index'!$E25)*'Model opční 2 (MF)'!$AQ109,0)+Doplněk!T109*Doplněk!$AO109</f>
        <v>0</v>
      </c>
      <c r="U109" s="524">
        <f>IFERROR('Model výchozí (MV)'!U109*('MV Index'!Y25/'MV Index'!$E25)*'Model výchozí (MV)'!$AQ109,0)+IFERROR('Model opční 1 (ME)'!U109*('ME Index'!Y25/'ME Index'!$E25)*'Model opční 1 (ME)'!$AQ109,0)+IFERROR('Model opční 2 (MF)'!U109*('MF Index'!Y25/'MF Index'!$E25)*'Model opční 2 (MF)'!$AQ109,0)+Doplněk!U109*Doplněk!$AO109</f>
        <v>0</v>
      </c>
      <c r="V109" s="524">
        <f>IFERROR('Model výchozí (MV)'!V109*('MV Index'!Z25/'MV Index'!$E25)*'Model výchozí (MV)'!$AQ109,0)+IFERROR('Model opční 1 (ME)'!V109*('ME Index'!Z25/'ME Index'!$E25)*'Model opční 1 (ME)'!$AQ109,0)+IFERROR('Model opční 2 (MF)'!V109*('MF Index'!Z25/'MF Index'!$E25)*'Model opční 2 (MF)'!$AQ109,0)+Doplněk!V109*Doplněk!$AO109</f>
        <v>0</v>
      </c>
      <c r="W109" s="524">
        <f>IFERROR('Model výchozí (MV)'!W109*('MV Index'!AA25/'MV Index'!$E25)*'Model výchozí (MV)'!$AQ109,0)+IFERROR('Model opční 1 (ME)'!W109*('ME Index'!AA25/'ME Index'!$E25)*'Model opční 1 (ME)'!$AQ109,0)+IFERROR('Model opční 2 (MF)'!W109*('MF Index'!AA25/'MF Index'!$E25)*'Model opční 2 (MF)'!$AQ109,0)+Doplněk!W109*Doplněk!$AO109</f>
        <v>0</v>
      </c>
      <c r="X109" s="524">
        <f>IFERROR('Model výchozí (MV)'!X109*('MV Index'!AB25/'MV Index'!$E25)*'Model výchozí (MV)'!$AQ109,0)+IFERROR('Model opční 1 (ME)'!X109*('ME Index'!AB25/'ME Index'!$E25)*'Model opční 1 (ME)'!$AQ109,0)+IFERROR('Model opční 2 (MF)'!X109*('MF Index'!AB25/'MF Index'!$E25)*'Model opční 2 (MF)'!$AQ109,0)+Doplněk!X109*Doplněk!$AO109</f>
        <v>0</v>
      </c>
      <c r="Y109" s="524">
        <f>IFERROR('Model výchozí (MV)'!Y109*('MV Index'!AC25/'MV Index'!$E25)*'Model výchozí (MV)'!$AQ109,0)+IFERROR('Model opční 1 (ME)'!Y109*('ME Index'!AC25/'ME Index'!$E25)*'Model opční 1 (ME)'!$AQ109,0)+IFERROR('Model opční 2 (MF)'!Y109*('MF Index'!AC25/'MF Index'!$E25)*'Model opční 2 (MF)'!$AQ109,0)+Doplněk!Y109*Doplněk!$AO109</f>
        <v>0</v>
      </c>
      <c r="Z109" s="524">
        <f>IFERROR('Model výchozí (MV)'!Z109*('MV Index'!AD25/'MV Index'!$E25)*'Model výchozí (MV)'!$AQ109,0)+IFERROR('Model opční 1 (ME)'!Z109*('ME Index'!AD25/'ME Index'!$E25)*'Model opční 1 (ME)'!$AQ109,0)+IFERROR('Model opční 2 (MF)'!Z109*('MF Index'!AD25/'MF Index'!$E25)*'Model opční 2 (MF)'!$AQ109,0)+Doplněk!Z109*Doplněk!$AO109</f>
        <v>0</v>
      </c>
      <c r="AA109" s="524">
        <f>IFERROR('Model výchozí (MV)'!AA109*('MV Index'!AE25/'MV Index'!$E25)*'Model výchozí (MV)'!$AQ109,0)+IFERROR('Model opční 1 (ME)'!AA109*('ME Index'!AE25/'ME Index'!$E25)*'Model opční 1 (ME)'!$AQ109,0)+IFERROR('Model opční 2 (MF)'!AA109*('MF Index'!AE25/'MF Index'!$E25)*'Model opční 2 (MF)'!$AQ109,0)+Doplněk!AA109*Doplněk!$AO109</f>
        <v>0</v>
      </c>
      <c r="AB109" s="524">
        <f>IFERROR('Model výchozí (MV)'!AB109*('MV Index'!AF25/'MV Index'!$E25)*'Model výchozí (MV)'!$AQ109,0)+IFERROR('Model opční 1 (ME)'!AB109*('ME Index'!AF25/'ME Index'!$E25)*'Model opční 1 (ME)'!$AQ109,0)+IFERROR('Model opční 2 (MF)'!AB109*('MF Index'!AF25/'MF Index'!$E25)*'Model opční 2 (MF)'!$AQ109,0)+Doplněk!AB109*Doplněk!$AO109</f>
        <v>0</v>
      </c>
      <c r="AC109" s="524">
        <f>IFERROR('Model výchozí (MV)'!AC109*('MV Index'!AG25/'MV Index'!$E25)*'Model výchozí (MV)'!$AQ109,0)+IFERROR('Model opční 1 (ME)'!AC109*('ME Index'!AG25/'ME Index'!$E25)*'Model opční 1 (ME)'!$AQ109,0)+IFERROR('Model opční 2 (MF)'!AC109*('MF Index'!AG25/'MF Index'!$E25)*'Model opční 2 (MF)'!$AQ109,0)+Doplněk!AC109*Doplněk!$AO109</f>
        <v>0</v>
      </c>
      <c r="AD109" s="524">
        <f>IFERROR('Model výchozí (MV)'!AD109*('MV Index'!AH25/'MV Index'!$E25)*'Model výchozí (MV)'!$AQ109,0)+IFERROR('Model opční 1 (ME)'!AD109*('ME Index'!AH25/'ME Index'!$E25)*'Model opční 1 (ME)'!$AQ109,0)+IFERROR('Model opční 2 (MF)'!AD109*('MF Index'!AH25/'MF Index'!$E25)*'Model opční 2 (MF)'!$AQ109,0)+Doplněk!AD109*Doplněk!$AO109</f>
        <v>0</v>
      </c>
      <c r="AE109" s="524">
        <f>IFERROR('Model výchozí (MV)'!AE109*('MV Index'!AI25/'MV Index'!$E25)*'Model výchozí (MV)'!$AQ109,0)+IFERROR('Model opční 1 (ME)'!AE109*('ME Index'!AI25/'ME Index'!$E25)*'Model opční 1 (ME)'!$AQ109,0)+IFERROR('Model opční 2 (MF)'!AE109*('MF Index'!AI25/'MF Index'!$E25)*'Model opční 2 (MF)'!$AQ109,0)+Doplněk!AE109*Doplněk!$AO109</f>
        <v>0</v>
      </c>
      <c r="AF109" s="524">
        <f>IFERROR('Model výchozí (MV)'!AF109*('MV Index'!AJ25/'MV Index'!$E25)*'Model výchozí (MV)'!$AQ109,0)+IFERROR('Model opční 1 (ME)'!AF109*('ME Index'!AJ25/'ME Index'!$E25)*'Model opční 1 (ME)'!$AQ109,0)+IFERROR('Model opční 2 (MF)'!AF109*('MF Index'!AJ25/'MF Index'!$E25)*'Model opční 2 (MF)'!$AQ109,0)+Doplněk!AF109*Doplněk!$AO109</f>
        <v>0</v>
      </c>
      <c r="AG109" s="524">
        <f>IFERROR('Model výchozí (MV)'!AG109*('MV Index'!AK25/'MV Index'!$E25)*'Model výchozí (MV)'!$AQ109,0)+IFERROR('Model opční 1 (ME)'!AG109*('ME Index'!AK25/'ME Index'!$E25)*'Model opční 1 (ME)'!$AQ109,0)+IFERROR('Model opční 2 (MF)'!AG109*('MF Index'!AK25/'MF Index'!$E25)*'Model opční 2 (MF)'!$AQ109,0)+Doplněk!AG109*Doplněk!$AO109</f>
        <v>0</v>
      </c>
      <c r="AH109" s="524">
        <f>IFERROR('Model výchozí (MV)'!AH109*('MV Index'!AL25/'MV Index'!$E25)*'Model výchozí (MV)'!$AQ109,0)+IFERROR('Model opční 1 (ME)'!AH109*('ME Index'!AL25/'ME Index'!$E25)*'Model opční 1 (ME)'!$AQ109,0)+IFERROR('Model opční 2 (MF)'!AH109*('MF Index'!AL25/'MF Index'!$E25)*'Model opční 2 (MF)'!$AQ109,0)+Doplněk!AH109*Doplněk!$AO109</f>
        <v>0</v>
      </c>
      <c r="AI109" s="524">
        <f>IFERROR('Model výchozí (MV)'!AI109*('MV Index'!AM25/'MV Index'!$E25)*'Model výchozí (MV)'!$AQ109,0)+IFERROR('Model opční 1 (ME)'!AI109*('ME Index'!AM25/'ME Index'!$E25)*'Model opční 1 (ME)'!$AQ109,0)+IFERROR('Model opční 2 (MF)'!AI109*('MF Index'!AM25/'MF Index'!$E25)*'Model opční 2 (MF)'!$AQ109,0)+Doplněk!AI109*Doplněk!$AO109</f>
        <v>0</v>
      </c>
      <c r="AJ109" s="524">
        <f>IFERROR('Model výchozí (MV)'!AJ109*('MV Index'!AN25/'MV Index'!$E25)*'Model výchozí (MV)'!$AQ109,0)+IFERROR('Model opční 1 (ME)'!AJ109*('ME Index'!AN25/'ME Index'!$E25)*'Model opční 1 (ME)'!$AQ109,0)+IFERROR('Model opční 2 (MF)'!AJ109*('MF Index'!AN25/'MF Index'!$E25)*'Model opční 2 (MF)'!$AQ109,0)+Doplněk!AJ109*Doplněk!$AO109</f>
        <v>0</v>
      </c>
      <c r="AK109" s="524">
        <f>IFERROR('Model výchozí (MV)'!AK109*('MV Index'!AO25/'MV Index'!$E25)*'Model výchozí (MV)'!$AQ109,0)+IFERROR('Model opční 1 (ME)'!AK109*('ME Index'!AO25/'ME Index'!$E25)*'Model opční 1 (ME)'!$AQ109,0)+IFERROR('Model opční 2 (MF)'!AK109*('MF Index'!AO25/'MF Index'!$E25)*'Model opční 2 (MF)'!$AQ109,0)+Doplněk!AK109*Doplněk!$AO109</f>
        <v>0</v>
      </c>
      <c r="AL109" s="356">
        <f t="shared" si="35"/>
        <v>0</v>
      </c>
      <c r="AM109" s="579">
        <f t="shared" si="34"/>
        <v>0</v>
      </c>
    </row>
    <row r="110" spans="1:39" x14ac:dyDescent="0.3">
      <c r="A110" s="475">
        <f t="shared" ref="A110:B113" si="37">IF(A68="","",A68)</f>
        <v>14</v>
      </c>
      <c r="B110" s="476" t="str">
        <f t="shared" si="37"/>
        <v>Provozní režie</v>
      </c>
      <c r="C110" s="476" t="str">
        <f t="shared" si="36"/>
        <v/>
      </c>
      <c r="D110" s="455" t="str">
        <f t="shared" si="36"/>
        <v/>
      </c>
      <c r="E110" s="524">
        <f>IFERROR('Model výchozí (MV)'!E110*('MV Index'!I26/'MV Index'!$E26)*'Model výchozí (MV)'!$AQ110,0)+IFERROR('Model opční 1 (ME)'!E110*('ME Index'!I26/'ME Index'!$E26)*'Model opční 1 (ME)'!$AQ110,0)+IFERROR('Model opční 2 (MF)'!E110*('MF Index'!I26/'MF Index'!$E26)*'Model opční 2 (MF)'!$AQ110,0)+Doplněk!E110*Doplněk!$AO110</f>
        <v>0</v>
      </c>
      <c r="F110" s="524">
        <f>IFERROR('Model výchozí (MV)'!F110*('MV Index'!J26/'MV Index'!$E26)*'Model výchozí (MV)'!$AQ110,0)+IFERROR('Model opční 1 (ME)'!F110*('ME Index'!J26/'ME Index'!$E26)*'Model opční 1 (ME)'!$AQ110,0)+IFERROR('Model opční 2 (MF)'!F110*('MF Index'!J26/'MF Index'!$E26)*'Model opční 2 (MF)'!$AQ110,0)+Doplněk!F110*Doplněk!$AO110</f>
        <v>0</v>
      </c>
      <c r="G110" s="524">
        <f>IFERROR('Model výchozí (MV)'!G110*('MV Index'!K26/'MV Index'!$E26)*'Model výchozí (MV)'!$AQ110,0)+IFERROR('Model opční 1 (ME)'!G110*('ME Index'!K26/'ME Index'!$E26)*'Model opční 1 (ME)'!$AQ110,0)+IFERROR('Model opční 2 (MF)'!G110*('MF Index'!K26/'MF Index'!$E26)*'Model opční 2 (MF)'!$AQ110,0)+Doplněk!G110*Doplněk!$AO110</f>
        <v>0</v>
      </c>
      <c r="H110" s="524">
        <f>IFERROR('Model výchozí (MV)'!H110*('MV Index'!L26/'MV Index'!$E26)*'Model výchozí (MV)'!$AQ110,0)+IFERROR('Model opční 1 (ME)'!H110*('ME Index'!L26/'ME Index'!$E26)*'Model opční 1 (ME)'!$AQ110,0)+IFERROR('Model opční 2 (MF)'!H110*('MF Index'!L26/'MF Index'!$E26)*'Model opční 2 (MF)'!$AQ110,0)+Doplněk!H110*Doplněk!$AO110</f>
        <v>0</v>
      </c>
      <c r="I110" s="524">
        <f>IFERROR('Model výchozí (MV)'!I110*('MV Index'!M26/'MV Index'!$E26)*'Model výchozí (MV)'!$AQ110,0)+IFERROR('Model opční 1 (ME)'!I110*('ME Index'!M26/'ME Index'!$E26)*'Model opční 1 (ME)'!$AQ110,0)+IFERROR('Model opční 2 (MF)'!I110*('MF Index'!M26/'MF Index'!$E26)*'Model opční 2 (MF)'!$AQ110,0)+Doplněk!I110*Doplněk!$AO110</f>
        <v>0</v>
      </c>
      <c r="J110" s="524">
        <f>IFERROR('Model výchozí (MV)'!J110*('MV Index'!N26/'MV Index'!$E26)*'Model výchozí (MV)'!$AQ110,0)+IFERROR('Model opční 1 (ME)'!J110*('ME Index'!N26/'ME Index'!$E26)*'Model opční 1 (ME)'!$AQ110,0)+IFERROR('Model opční 2 (MF)'!J110*('MF Index'!N26/'MF Index'!$E26)*'Model opční 2 (MF)'!$AQ110,0)+Doplněk!J110*Doplněk!$AO110</f>
        <v>0</v>
      </c>
      <c r="K110" s="524">
        <f>IFERROR('Model výchozí (MV)'!K110*('MV Index'!O26/'MV Index'!$E26)*'Model výchozí (MV)'!$AQ110,0)+IFERROR('Model opční 1 (ME)'!K110*('ME Index'!O26/'ME Index'!$E26)*'Model opční 1 (ME)'!$AQ110,0)+IFERROR('Model opční 2 (MF)'!K110*('MF Index'!O26/'MF Index'!$E26)*'Model opční 2 (MF)'!$AQ110,0)+Doplněk!K110*Doplněk!$AO110</f>
        <v>0</v>
      </c>
      <c r="L110" s="524">
        <f>IFERROR('Model výchozí (MV)'!L110*('MV Index'!P26/'MV Index'!$E26)*'Model výchozí (MV)'!$AQ110,0)+IFERROR('Model opční 1 (ME)'!L110*('ME Index'!P26/'ME Index'!$E26)*'Model opční 1 (ME)'!$AQ110,0)+IFERROR('Model opční 2 (MF)'!L110*('MF Index'!P26/'MF Index'!$E26)*'Model opční 2 (MF)'!$AQ110,0)+Doplněk!L110*Doplněk!$AO110</f>
        <v>0</v>
      </c>
      <c r="M110" s="524">
        <f>IFERROR('Model výchozí (MV)'!M110*('MV Index'!Q26/'MV Index'!$E26)*'Model výchozí (MV)'!$AQ110,0)+IFERROR('Model opční 1 (ME)'!M110*('ME Index'!Q26/'ME Index'!$E26)*'Model opční 1 (ME)'!$AQ110,0)+IFERROR('Model opční 2 (MF)'!M110*('MF Index'!Q26/'MF Index'!$E26)*'Model opční 2 (MF)'!$AQ110,0)+Doplněk!M110*Doplněk!$AO110</f>
        <v>0</v>
      </c>
      <c r="N110" s="524">
        <f>IFERROR('Model výchozí (MV)'!N110*('MV Index'!R26/'MV Index'!$E26)*'Model výchozí (MV)'!$AQ110,0)+IFERROR('Model opční 1 (ME)'!N110*('ME Index'!R26/'ME Index'!$E26)*'Model opční 1 (ME)'!$AQ110,0)+IFERROR('Model opční 2 (MF)'!N110*('MF Index'!R26/'MF Index'!$E26)*'Model opční 2 (MF)'!$AQ110,0)+Doplněk!N110*Doplněk!$AO110</f>
        <v>0</v>
      </c>
      <c r="O110" s="524">
        <f>IFERROR('Model výchozí (MV)'!O110*('MV Index'!S26/'MV Index'!$E26)*'Model výchozí (MV)'!$AQ110,0)+IFERROR('Model opční 1 (ME)'!O110*('ME Index'!S26/'ME Index'!$E26)*'Model opční 1 (ME)'!$AQ110,0)+IFERROR('Model opční 2 (MF)'!O110*('MF Index'!S26/'MF Index'!$E26)*'Model opční 2 (MF)'!$AQ110,0)+Doplněk!O110*Doplněk!$AO110</f>
        <v>0</v>
      </c>
      <c r="P110" s="524">
        <f>IFERROR('Model výchozí (MV)'!P110*('MV Index'!T26/'MV Index'!$E26)*'Model výchozí (MV)'!$AQ110,0)+IFERROR('Model opční 1 (ME)'!P110*('ME Index'!T26/'ME Index'!$E26)*'Model opční 1 (ME)'!$AQ110,0)+IFERROR('Model opční 2 (MF)'!P110*('MF Index'!T26/'MF Index'!$E26)*'Model opční 2 (MF)'!$AQ110,0)+Doplněk!P110*Doplněk!$AO110</f>
        <v>0</v>
      </c>
      <c r="Q110" s="524">
        <f>IFERROR('Model výchozí (MV)'!Q110*('MV Index'!U26/'MV Index'!$E26)*'Model výchozí (MV)'!$AQ110,0)+IFERROR('Model opční 1 (ME)'!Q110*('ME Index'!U26/'ME Index'!$E26)*'Model opční 1 (ME)'!$AQ110,0)+IFERROR('Model opční 2 (MF)'!Q110*('MF Index'!U26/'MF Index'!$E26)*'Model opční 2 (MF)'!$AQ110,0)+Doplněk!Q110*Doplněk!$AO110</f>
        <v>0</v>
      </c>
      <c r="R110" s="524">
        <f>IFERROR('Model výchozí (MV)'!R110*('MV Index'!V26/'MV Index'!$E26)*'Model výchozí (MV)'!$AQ110,0)+IFERROR('Model opční 1 (ME)'!R110*('ME Index'!V26/'ME Index'!$E26)*'Model opční 1 (ME)'!$AQ110,0)+IFERROR('Model opční 2 (MF)'!R110*('MF Index'!V26/'MF Index'!$E26)*'Model opční 2 (MF)'!$AQ110,0)+Doplněk!R110*Doplněk!$AO110</f>
        <v>0</v>
      </c>
      <c r="S110" s="524">
        <f>IFERROR('Model výchozí (MV)'!S110*('MV Index'!W26/'MV Index'!$E26)*'Model výchozí (MV)'!$AQ110,0)+IFERROR('Model opční 1 (ME)'!S110*('ME Index'!W26/'ME Index'!$E26)*'Model opční 1 (ME)'!$AQ110,0)+IFERROR('Model opční 2 (MF)'!S110*('MF Index'!W26/'MF Index'!$E26)*'Model opční 2 (MF)'!$AQ110,0)+Doplněk!S110*Doplněk!$AO110</f>
        <v>0</v>
      </c>
      <c r="T110" s="524">
        <f>IFERROR('Model výchozí (MV)'!T110*('MV Index'!X26/'MV Index'!$E26)*'Model výchozí (MV)'!$AQ110,0)+IFERROR('Model opční 1 (ME)'!T110*('ME Index'!X26/'ME Index'!$E26)*'Model opční 1 (ME)'!$AQ110,0)+IFERROR('Model opční 2 (MF)'!T110*('MF Index'!X26/'MF Index'!$E26)*'Model opční 2 (MF)'!$AQ110,0)+Doplněk!T110*Doplněk!$AO110</f>
        <v>0</v>
      </c>
      <c r="U110" s="524">
        <f>IFERROR('Model výchozí (MV)'!U110*('MV Index'!Y26/'MV Index'!$E26)*'Model výchozí (MV)'!$AQ110,0)+IFERROR('Model opční 1 (ME)'!U110*('ME Index'!Y26/'ME Index'!$E26)*'Model opční 1 (ME)'!$AQ110,0)+IFERROR('Model opční 2 (MF)'!U110*('MF Index'!Y26/'MF Index'!$E26)*'Model opční 2 (MF)'!$AQ110,0)+Doplněk!U110*Doplněk!$AO110</f>
        <v>0</v>
      </c>
      <c r="V110" s="524">
        <f>IFERROR('Model výchozí (MV)'!V110*('MV Index'!Z26/'MV Index'!$E26)*'Model výchozí (MV)'!$AQ110,0)+IFERROR('Model opční 1 (ME)'!V110*('ME Index'!Z26/'ME Index'!$E26)*'Model opční 1 (ME)'!$AQ110,0)+IFERROR('Model opční 2 (MF)'!V110*('MF Index'!Z26/'MF Index'!$E26)*'Model opční 2 (MF)'!$AQ110,0)+Doplněk!V110*Doplněk!$AO110</f>
        <v>0</v>
      </c>
      <c r="W110" s="524">
        <f>IFERROR('Model výchozí (MV)'!W110*('MV Index'!AA26/'MV Index'!$E26)*'Model výchozí (MV)'!$AQ110,0)+IFERROR('Model opční 1 (ME)'!W110*('ME Index'!AA26/'ME Index'!$E26)*'Model opční 1 (ME)'!$AQ110,0)+IFERROR('Model opční 2 (MF)'!W110*('MF Index'!AA26/'MF Index'!$E26)*'Model opční 2 (MF)'!$AQ110,0)+Doplněk!W110*Doplněk!$AO110</f>
        <v>0</v>
      </c>
      <c r="X110" s="524">
        <f>IFERROR('Model výchozí (MV)'!X110*('MV Index'!AB26/'MV Index'!$E26)*'Model výchozí (MV)'!$AQ110,0)+IFERROR('Model opční 1 (ME)'!X110*('ME Index'!AB26/'ME Index'!$E26)*'Model opční 1 (ME)'!$AQ110,0)+IFERROR('Model opční 2 (MF)'!X110*('MF Index'!AB26/'MF Index'!$E26)*'Model opční 2 (MF)'!$AQ110,0)+Doplněk!X110*Doplněk!$AO110</f>
        <v>0</v>
      </c>
      <c r="Y110" s="524">
        <f>IFERROR('Model výchozí (MV)'!Y110*('MV Index'!AC26/'MV Index'!$E26)*'Model výchozí (MV)'!$AQ110,0)+IFERROR('Model opční 1 (ME)'!Y110*('ME Index'!AC26/'ME Index'!$E26)*'Model opční 1 (ME)'!$AQ110,0)+IFERROR('Model opční 2 (MF)'!Y110*('MF Index'!AC26/'MF Index'!$E26)*'Model opční 2 (MF)'!$AQ110,0)+Doplněk!Y110*Doplněk!$AO110</f>
        <v>0</v>
      </c>
      <c r="Z110" s="524">
        <f>IFERROR('Model výchozí (MV)'!Z110*('MV Index'!AD26/'MV Index'!$E26)*'Model výchozí (MV)'!$AQ110,0)+IFERROR('Model opční 1 (ME)'!Z110*('ME Index'!AD26/'ME Index'!$E26)*'Model opční 1 (ME)'!$AQ110,0)+IFERROR('Model opční 2 (MF)'!Z110*('MF Index'!AD26/'MF Index'!$E26)*'Model opční 2 (MF)'!$AQ110,0)+Doplněk!Z110*Doplněk!$AO110</f>
        <v>0</v>
      </c>
      <c r="AA110" s="524">
        <f>IFERROR('Model výchozí (MV)'!AA110*('MV Index'!AE26/'MV Index'!$E26)*'Model výchozí (MV)'!$AQ110,0)+IFERROR('Model opční 1 (ME)'!AA110*('ME Index'!AE26/'ME Index'!$E26)*'Model opční 1 (ME)'!$AQ110,0)+IFERROR('Model opční 2 (MF)'!AA110*('MF Index'!AE26/'MF Index'!$E26)*'Model opční 2 (MF)'!$AQ110,0)+Doplněk!AA110*Doplněk!$AO110</f>
        <v>0</v>
      </c>
      <c r="AB110" s="524">
        <f>IFERROR('Model výchozí (MV)'!AB110*('MV Index'!AF26/'MV Index'!$E26)*'Model výchozí (MV)'!$AQ110,0)+IFERROR('Model opční 1 (ME)'!AB110*('ME Index'!AF26/'ME Index'!$E26)*'Model opční 1 (ME)'!$AQ110,0)+IFERROR('Model opční 2 (MF)'!AB110*('MF Index'!AF26/'MF Index'!$E26)*'Model opční 2 (MF)'!$AQ110,0)+Doplněk!AB110*Doplněk!$AO110</f>
        <v>0</v>
      </c>
      <c r="AC110" s="524">
        <f>IFERROR('Model výchozí (MV)'!AC110*('MV Index'!AG26/'MV Index'!$E26)*'Model výchozí (MV)'!$AQ110,0)+IFERROR('Model opční 1 (ME)'!AC110*('ME Index'!AG26/'ME Index'!$E26)*'Model opční 1 (ME)'!$AQ110,0)+IFERROR('Model opční 2 (MF)'!AC110*('MF Index'!AG26/'MF Index'!$E26)*'Model opční 2 (MF)'!$AQ110,0)+Doplněk!AC110*Doplněk!$AO110</f>
        <v>0</v>
      </c>
      <c r="AD110" s="524">
        <f>IFERROR('Model výchozí (MV)'!AD110*('MV Index'!AH26/'MV Index'!$E26)*'Model výchozí (MV)'!$AQ110,0)+IFERROR('Model opční 1 (ME)'!AD110*('ME Index'!AH26/'ME Index'!$E26)*'Model opční 1 (ME)'!$AQ110,0)+IFERROR('Model opční 2 (MF)'!AD110*('MF Index'!AH26/'MF Index'!$E26)*'Model opční 2 (MF)'!$AQ110,0)+Doplněk!AD110*Doplněk!$AO110</f>
        <v>0</v>
      </c>
      <c r="AE110" s="524">
        <f>IFERROR('Model výchozí (MV)'!AE110*('MV Index'!AI26/'MV Index'!$E26)*'Model výchozí (MV)'!$AQ110,0)+IFERROR('Model opční 1 (ME)'!AE110*('ME Index'!AI26/'ME Index'!$E26)*'Model opční 1 (ME)'!$AQ110,0)+IFERROR('Model opční 2 (MF)'!AE110*('MF Index'!AI26/'MF Index'!$E26)*'Model opční 2 (MF)'!$AQ110,0)+Doplněk!AE110*Doplněk!$AO110</f>
        <v>0</v>
      </c>
      <c r="AF110" s="524">
        <f>IFERROR('Model výchozí (MV)'!AF110*('MV Index'!AJ26/'MV Index'!$E26)*'Model výchozí (MV)'!$AQ110,0)+IFERROR('Model opční 1 (ME)'!AF110*('ME Index'!AJ26/'ME Index'!$E26)*'Model opční 1 (ME)'!$AQ110,0)+IFERROR('Model opční 2 (MF)'!AF110*('MF Index'!AJ26/'MF Index'!$E26)*'Model opční 2 (MF)'!$AQ110,0)+Doplněk!AF110*Doplněk!$AO110</f>
        <v>0</v>
      </c>
      <c r="AG110" s="524">
        <f>IFERROR('Model výchozí (MV)'!AG110*('MV Index'!AK26/'MV Index'!$E26)*'Model výchozí (MV)'!$AQ110,0)+IFERROR('Model opční 1 (ME)'!AG110*('ME Index'!AK26/'ME Index'!$E26)*'Model opční 1 (ME)'!$AQ110,0)+IFERROR('Model opční 2 (MF)'!AG110*('MF Index'!AK26/'MF Index'!$E26)*'Model opční 2 (MF)'!$AQ110,0)+Doplněk!AG110*Doplněk!$AO110</f>
        <v>0</v>
      </c>
      <c r="AH110" s="524">
        <f>IFERROR('Model výchozí (MV)'!AH110*('MV Index'!AL26/'MV Index'!$E26)*'Model výchozí (MV)'!$AQ110,0)+IFERROR('Model opční 1 (ME)'!AH110*('ME Index'!AL26/'ME Index'!$E26)*'Model opční 1 (ME)'!$AQ110,0)+IFERROR('Model opční 2 (MF)'!AH110*('MF Index'!AL26/'MF Index'!$E26)*'Model opční 2 (MF)'!$AQ110,0)+Doplněk!AH110*Doplněk!$AO110</f>
        <v>0</v>
      </c>
      <c r="AI110" s="524">
        <f>IFERROR('Model výchozí (MV)'!AI110*('MV Index'!AM26/'MV Index'!$E26)*'Model výchozí (MV)'!$AQ110,0)+IFERROR('Model opční 1 (ME)'!AI110*('ME Index'!AM26/'ME Index'!$E26)*'Model opční 1 (ME)'!$AQ110,0)+IFERROR('Model opční 2 (MF)'!AI110*('MF Index'!AM26/'MF Index'!$E26)*'Model opční 2 (MF)'!$AQ110,0)+Doplněk!AI110*Doplněk!$AO110</f>
        <v>0</v>
      </c>
      <c r="AJ110" s="524">
        <f>IFERROR('Model výchozí (MV)'!AJ110*('MV Index'!AN26/'MV Index'!$E26)*'Model výchozí (MV)'!$AQ110,0)+IFERROR('Model opční 1 (ME)'!AJ110*('ME Index'!AN26/'ME Index'!$E26)*'Model opční 1 (ME)'!$AQ110,0)+IFERROR('Model opční 2 (MF)'!AJ110*('MF Index'!AN26/'MF Index'!$E26)*'Model opční 2 (MF)'!$AQ110,0)+Doplněk!AJ110*Doplněk!$AO110</f>
        <v>0</v>
      </c>
      <c r="AK110" s="524">
        <f>IFERROR('Model výchozí (MV)'!AK110*('MV Index'!AO26/'MV Index'!$E26)*'Model výchozí (MV)'!$AQ110,0)+IFERROR('Model opční 1 (ME)'!AK110*('ME Index'!AO26/'ME Index'!$E26)*'Model opční 1 (ME)'!$AQ110,0)+IFERROR('Model opční 2 (MF)'!AK110*('MF Index'!AO26/'MF Index'!$E26)*'Model opční 2 (MF)'!$AQ110,0)+Doplněk!AK110*Doplněk!$AO110</f>
        <v>0</v>
      </c>
      <c r="AL110" s="356">
        <f t="shared" si="35"/>
        <v>0</v>
      </c>
      <c r="AM110" s="579">
        <f t="shared" si="34"/>
        <v>0</v>
      </c>
    </row>
    <row r="111" spans="1:39" x14ac:dyDescent="0.3">
      <c r="A111" s="475">
        <f t="shared" si="37"/>
        <v>15</v>
      </c>
      <c r="B111" s="476" t="str">
        <f t="shared" si="37"/>
        <v>Správní režie</v>
      </c>
      <c r="C111" s="476" t="str">
        <f t="shared" si="36"/>
        <v/>
      </c>
      <c r="D111" s="455" t="str">
        <f t="shared" si="36"/>
        <v/>
      </c>
      <c r="E111" s="524">
        <f>IFERROR('Model výchozí (MV)'!E111*('MV Index'!I27/'MV Index'!$E27)*'Model výchozí (MV)'!$AQ111,0)+IFERROR('Model opční 1 (ME)'!E111*('ME Index'!I27/'ME Index'!$E27)*'Model opční 1 (ME)'!$AQ111,0)+IFERROR('Model opční 2 (MF)'!E111*('MF Index'!I27/'MF Index'!$E27)*'Model opční 2 (MF)'!$AQ111,0)+Doplněk!E111*Doplněk!$AO111</f>
        <v>0</v>
      </c>
      <c r="F111" s="524">
        <f>IFERROR('Model výchozí (MV)'!F111*('MV Index'!J27/'MV Index'!$E27)*'Model výchozí (MV)'!$AQ111,0)+IFERROR('Model opční 1 (ME)'!F111*('ME Index'!J27/'ME Index'!$E27)*'Model opční 1 (ME)'!$AQ111,0)+IFERROR('Model opční 2 (MF)'!F111*('MF Index'!J27/'MF Index'!$E27)*'Model opční 2 (MF)'!$AQ111,0)+Doplněk!F111*Doplněk!$AO111</f>
        <v>0</v>
      </c>
      <c r="G111" s="524">
        <f>IFERROR('Model výchozí (MV)'!G111*('MV Index'!K27/'MV Index'!$E27)*'Model výchozí (MV)'!$AQ111,0)+IFERROR('Model opční 1 (ME)'!G111*('ME Index'!K27/'ME Index'!$E27)*'Model opční 1 (ME)'!$AQ111,0)+IFERROR('Model opční 2 (MF)'!G111*('MF Index'!K27/'MF Index'!$E27)*'Model opční 2 (MF)'!$AQ111,0)+Doplněk!G111*Doplněk!$AO111</f>
        <v>0</v>
      </c>
      <c r="H111" s="524">
        <f>IFERROR('Model výchozí (MV)'!H111*('MV Index'!L27/'MV Index'!$E27)*'Model výchozí (MV)'!$AQ111,0)+IFERROR('Model opční 1 (ME)'!H111*('ME Index'!L27/'ME Index'!$E27)*'Model opční 1 (ME)'!$AQ111,0)+IFERROR('Model opční 2 (MF)'!H111*('MF Index'!L27/'MF Index'!$E27)*'Model opční 2 (MF)'!$AQ111,0)+Doplněk!H111*Doplněk!$AO111</f>
        <v>0</v>
      </c>
      <c r="I111" s="524">
        <f>IFERROR('Model výchozí (MV)'!I111*('MV Index'!M27/'MV Index'!$E27)*'Model výchozí (MV)'!$AQ111,0)+IFERROR('Model opční 1 (ME)'!I111*('ME Index'!M27/'ME Index'!$E27)*'Model opční 1 (ME)'!$AQ111,0)+IFERROR('Model opční 2 (MF)'!I111*('MF Index'!M27/'MF Index'!$E27)*'Model opční 2 (MF)'!$AQ111,0)+Doplněk!I111*Doplněk!$AO111</f>
        <v>0</v>
      </c>
      <c r="J111" s="524">
        <f>IFERROR('Model výchozí (MV)'!J111*('MV Index'!N27/'MV Index'!$E27)*'Model výchozí (MV)'!$AQ111,0)+IFERROR('Model opční 1 (ME)'!J111*('ME Index'!N27/'ME Index'!$E27)*'Model opční 1 (ME)'!$AQ111,0)+IFERROR('Model opční 2 (MF)'!J111*('MF Index'!N27/'MF Index'!$E27)*'Model opční 2 (MF)'!$AQ111,0)+Doplněk!J111*Doplněk!$AO111</f>
        <v>0</v>
      </c>
      <c r="K111" s="524">
        <f>IFERROR('Model výchozí (MV)'!K111*('MV Index'!O27/'MV Index'!$E27)*'Model výchozí (MV)'!$AQ111,0)+IFERROR('Model opční 1 (ME)'!K111*('ME Index'!O27/'ME Index'!$E27)*'Model opční 1 (ME)'!$AQ111,0)+IFERROR('Model opční 2 (MF)'!K111*('MF Index'!O27/'MF Index'!$E27)*'Model opční 2 (MF)'!$AQ111,0)+Doplněk!K111*Doplněk!$AO111</f>
        <v>0</v>
      </c>
      <c r="L111" s="524">
        <f>IFERROR('Model výchozí (MV)'!L111*('MV Index'!P27/'MV Index'!$E27)*'Model výchozí (MV)'!$AQ111,0)+IFERROR('Model opční 1 (ME)'!L111*('ME Index'!P27/'ME Index'!$E27)*'Model opční 1 (ME)'!$AQ111,0)+IFERROR('Model opční 2 (MF)'!L111*('MF Index'!P27/'MF Index'!$E27)*'Model opční 2 (MF)'!$AQ111,0)+Doplněk!L111*Doplněk!$AO111</f>
        <v>0</v>
      </c>
      <c r="M111" s="524">
        <f>IFERROR('Model výchozí (MV)'!M111*('MV Index'!Q27/'MV Index'!$E27)*'Model výchozí (MV)'!$AQ111,0)+IFERROR('Model opční 1 (ME)'!M111*('ME Index'!Q27/'ME Index'!$E27)*'Model opční 1 (ME)'!$AQ111,0)+IFERROR('Model opční 2 (MF)'!M111*('MF Index'!Q27/'MF Index'!$E27)*'Model opční 2 (MF)'!$AQ111,0)+Doplněk!M111*Doplněk!$AO111</f>
        <v>0</v>
      </c>
      <c r="N111" s="524">
        <f>IFERROR('Model výchozí (MV)'!N111*('MV Index'!R27/'MV Index'!$E27)*'Model výchozí (MV)'!$AQ111,0)+IFERROR('Model opční 1 (ME)'!N111*('ME Index'!R27/'ME Index'!$E27)*'Model opční 1 (ME)'!$AQ111,0)+IFERROR('Model opční 2 (MF)'!N111*('MF Index'!R27/'MF Index'!$E27)*'Model opční 2 (MF)'!$AQ111,0)+Doplněk!N111*Doplněk!$AO111</f>
        <v>0</v>
      </c>
      <c r="O111" s="524">
        <f>IFERROR('Model výchozí (MV)'!O111*('MV Index'!S27/'MV Index'!$E27)*'Model výchozí (MV)'!$AQ111,0)+IFERROR('Model opční 1 (ME)'!O111*('ME Index'!S27/'ME Index'!$E27)*'Model opční 1 (ME)'!$AQ111,0)+IFERROR('Model opční 2 (MF)'!O111*('MF Index'!S27/'MF Index'!$E27)*'Model opční 2 (MF)'!$AQ111,0)+Doplněk!O111*Doplněk!$AO111</f>
        <v>0</v>
      </c>
      <c r="P111" s="524">
        <f>IFERROR('Model výchozí (MV)'!P111*('MV Index'!T27/'MV Index'!$E27)*'Model výchozí (MV)'!$AQ111,0)+IFERROR('Model opční 1 (ME)'!P111*('ME Index'!T27/'ME Index'!$E27)*'Model opční 1 (ME)'!$AQ111,0)+IFERROR('Model opční 2 (MF)'!P111*('MF Index'!T27/'MF Index'!$E27)*'Model opční 2 (MF)'!$AQ111,0)+Doplněk!P111*Doplněk!$AO111</f>
        <v>0</v>
      </c>
      <c r="Q111" s="524">
        <f>IFERROR('Model výchozí (MV)'!Q111*('MV Index'!U27/'MV Index'!$E27)*'Model výchozí (MV)'!$AQ111,0)+IFERROR('Model opční 1 (ME)'!Q111*('ME Index'!U27/'ME Index'!$E27)*'Model opční 1 (ME)'!$AQ111,0)+IFERROR('Model opční 2 (MF)'!Q111*('MF Index'!U27/'MF Index'!$E27)*'Model opční 2 (MF)'!$AQ111,0)+Doplněk!Q111*Doplněk!$AO111</f>
        <v>0</v>
      </c>
      <c r="R111" s="524">
        <f>IFERROR('Model výchozí (MV)'!R111*('MV Index'!V27/'MV Index'!$E27)*'Model výchozí (MV)'!$AQ111,0)+IFERROR('Model opční 1 (ME)'!R111*('ME Index'!V27/'ME Index'!$E27)*'Model opční 1 (ME)'!$AQ111,0)+IFERROR('Model opční 2 (MF)'!R111*('MF Index'!V27/'MF Index'!$E27)*'Model opční 2 (MF)'!$AQ111,0)+Doplněk!R111*Doplněk!$AO111</f>
        <v>0</v>
      </c>
      <c r="S111" s="524">
        <f>IFERROR('Model výchozí (MV)'!S111*('MV Index'!W27/'MV Index'!$E27)*'Model výchozí (MV)'!$AQ111,0)+IFERROR('Model opční 1 (ME)'!S111*('ME Index'!W27/'ME Index'!$E27)*'Model opční 1 (ME)'!$AQ111,0)+IFERROR('Model opční 2 (MF)'!S111*('MF Index'!W27/'MF Index'!$E27)*'Model opční 2 (MF)'!$AQ111,0)+Doplněk!S111*Doplněk!$AO111</f>
        <v>0</v>
      </c>
      <c r="T111" s="524">
        <f>IFERROR('Model výchozí (MV)'!T111*('MV Index'!X27/'MV Index'!$E27)*'Model výchozí (MV)'!$AQ111,0)+IFERROR('Model opční 1 (ME)'!T111*('ME Index'!X27/'ME Index'!$E27)*'Model opční 1 (ME)'!$AQ111,0)+IFERROR('Model opční 2 (MF)'!T111*('MF Index'!X27/'MF Index'!$E27)*'Model opční 2 (MF)'!$AQ111,0)+Doplněk!T111*Doplněk!$AO111</f>
        <v>0</v>
      </c>
      <c r="U111" s="524">
        <f>IFERROR('Model výchozí (MV)'!U111*('MV Index'!Y27/'MV Index'!$E27)*'Model výchozí (MV)'!$AQ111,0)+IFERROR('Model opční 1 (ME)'!U111*('ME Index'!Y27/'ME Index'!$E27)*'Model opční 1 (ME)'!$AQ111,0)+IFERROR('Model opční 2 (MF)'!U111*('MF Index'!Y27/'MF Index'!$E27)*'Model opční 2 (MF)'!$AQ111,0)+Doplněk!U111*Doplněk!$AO111</f>
        <v>0</v>
      </c>
      <c r="V111" s="524">
        <f>IFERROR('Model výchozí (MV)'!V111*('MV Index'!Z27/'MV Index'!$E27)*'Model výchozí (MV)'!$AQ111,0)+IFERROR('Model opční 1 (ME)'!V111*('ME Index'!Z27/'ME Index'!$E27)*'Model opční 1 (ME)'!$AQ111,0)+IFERROR('Model opční 2 (MF)'!V111*('MF Index'!Z27/'MF Index'!$E27)*'Model opční 2 (MF)'!$AQ111,0)+Doplněk!V111*Doplněk!$AO111</f>
        <v>0</v>
      </c>
      <c r="W111" s="524">
        <f>IFERROR('Model výchozí (MV)'!W111*('MV Index'!AA27/'MV Index'!$E27)*'Model výchozí (MV)'!$AQ111,0)+IFERROR('Model opční 1 (ME)'!W111*('ME Index'!AA27/'ME Index'!$E27)*'Model opční 1 (ME)'!$AQ111,0)+IFERROR('Model opční 2 (MF)'!W111*('MF Index'!AA27/'MF Index'!$E27)*'Model opční 2 (MF)'!$AQ111,0)+Doplněk!W111*Doplněk!$AO111</f>
        <v>0</v>
      </c>
      <c r="X111" s="524">
        <f>IFERROR('Model výchozí (MV)'!X111*('MV Index'!AB27/'MV Index'!$E27)*'Model výchozí (MV)'!$AQ111,0)+IFERROR('Model opční 1 (ME)'!X111*('ME Index'!AB27/'ME Index'!$E27)*'Model opční 1 (ME)'!$AQ111,0)+IFERROR('Model opční 2 (MF)'!X111*('MF Index'!AB27/'MF Index'!$E27)*'Model opční 2 (MF)'!$AQ111,0)+Doplněk!X111*Doplněk!$AO111</f>
        <v>0</v>
      </c>
      <c r="Y111" s="524">
        <f>IFERROR('Model výchozí (MV)'!Y111*('MV Index'!AC27/'MV Index'!$E27)*'Model výchozí (MV)'!$AQ111,0)+IFERROR('Model opční 1 (ME)'!Y111*('ME Index'!AC27/'ME Index'!$E27)*'Model opční 1 (ME)'!$AQ111,0)+IFERROR('Model opční 2 (MF)'!Y111*('MF Index'!AC27/'MF Index'!$E27)*'Model opční 2 (MF)'!$AQ111,0)+Doplněk!Y111*Doplněk!$AO111</f>
        <v>0</v>
      </c>
      <c r="Z111" s="524">
        <f>IFERROR('Model výchozí (MV)'!Z111*('MV Index'!AD27/'MV Index'!$E27)*'Model výchozí (MV)'!$AQ111,0)+IFERROR('Model opční 1 (ME)'!Z111*('ME Index'!AD27/'ME Index'!$E27)*'Model opční 1 (ME)'!$AQ111,0)+IFERROR('Model opční 2 (MF)'!Z111*('MF Index'!AD27/'MF Index'!$E27)*'Model opční 2 (MF)'!$AQ111,0)+Doplněk!Z111*Doplněk!$AO111</f>
        <v>0</v>
      </c>
      <c r="AA111" s="524">
        <f>IFERROR('Model výchozí (MV)'!AA111*('MV Index'!AE27/'MV Index'!$E27)*'Model výchozí (MV)'!$AQ111,0)+IFERROR('Model opční 1 (ME)'!AA111*('ME Index'!AE27/'ME Index'!$E27)*'Model opční 1 (ME)'!$AQ111,0)+IFERROR('Model opční 2 (MF)'!AA111*('MF Index'!AE27/'MF Index'!$E27)*'Model opční 2 (MF)'!$AQ111,0)+Doplněk!AA111*Doplněk!$AO111</f>
        <v>0</v>
      </c>
      <c r="AB111" s="524">
        <f>IFERROR('Model výchozí (MV)'!AB111*('MV Index'!AF27/'MV Index'!$E27)*'Model výchozí (MV)'!$AQ111,0)+IFERROR('Model opční 1 (ME)'!AB111*('ME Index'!AF27/'ME Index'!$E27)*'Model opční 1 (ME)'!$AQ111,0)+IFERROR('Model opční 2 (MF)'!AB111*('MF Index'!AF27/'MF Index'!$E27)*'Model opční 2 (MF)'!$AQ111,0)+Doplněk!AB111*Doplněk!$AO111</f>
        <v>0</v>
      </c>
      <c r="AC111" s="524">
        <f>IFERROR('Model výchozí (MV)'!AC111*('MV Index'!AG27/'MV Index'!$E27)*'Model výchozí (MV)'!$AQ111,0)+IFERROR('Model opční 1 (ME)'!AC111*('ME Index'!AG27/'ME Index'!$E27)*'Model opční 1 (ME)'!$AQ111,0)+IFERROR('Model opční 2 (MF)'!AC111*('MF Index'!AG27/'MF Index'!$E27)*'Model opční 2 (MF)'!$AQ111,0)+Doplněk!AC111*Doplněk!$AO111</f>
        <v>0</v>
      </c>
      <c r="AD111" s="524">
        <f>IFERROR('Model výchozí (MV)'!AD111*('MV Index'!AH27/'MV Index'!$E27)*'Model výchozí (MV)'!$AQ111,0)+IFERROR('Model opční 1 (ME)'!AD111*('ME Index'!AH27/'ME Index'!$E27)*'Model opční 1 (ME)'!$AQ111,0)+IFERROR('Model opční 2 (MF)'!AD111*('MF Index'!AH27/'MF Index'!$E27)*'Model opční 2 (MF)'!$AQ111,0)+Doplněk!AD111*Doplněk!$AO111</f>
        <v>0</v>
      </c>
      <c r="AE111" s="524">
        <f>IFERROR('Model výchozí (MV)'!AE111*('MV Index'!AI27/'MV Index'!$E27)*'Model výchozí (MV)'!$AQ111,0)+IFERROR('Model opční 1 (ME)'!AE111*('ME Index'!AI27/'ME Index'!$E27)*'Model opční 1 (ME)'!$AQ111,0)+IFERROR('Model opční 2 (MF)'!AE111*('MF Index'!AI27/'MF Index'!$E27)*'Model opční 2 (MF)'!$AQ111,0)+Doplněk!AE111*Doplněk!$AO111</f>
        <v>0</v>
      </c>
      <c r="AF111" s="524">
        <f>IFERROR('Model výchozí (MV)'!AF111*('MV Index'!AJ27/'MV Index'!$E27)*'Model výchozí (MV)'!$AQ111,0)+IFERROR('Model opční 1 (ME)'!AF111*('ME Index'!AJ27/'ME Index'!$E27)*'Model opční 1 (ME)'!$AQ111,0)+IFERROR('Model opční 2 (MF)'!AF111*('MF Index'!AJ27/'MF Index'!$E27)*'Model opční 2 (MF)'!$AQ111,0)+Doplněk!AF111*Doplněk!$AO111</f>
        <v>0</v>
      </c>
      <c r="AG111" s="524">
        <f>IFERROR('Model výchozí (MV)'!AG111*('MV Index'!AK27/'MV Index'!$E27)*'Model výchozí (MV)'!$AQ111,0)+IFERROR('Model opční 1 (ME)'!AG111*('ME Index'!AK27/'ME Index'!$E27)*'Model opční 1 (ME)'!$AQ111,0)+IFERROR('Model opční 2 (MF)'!AG111*('MF Index'!AK27/'MF Index'!$E27)*'Model opční 2 (MF)'!$AQ111,0)+Doplněk!AG111*Doplněk!$AO111</f>
        <v>0</v>
      </c>
      <c r="AH111" s="524">
        <f>IFERROR('Model výchozí (MV)'!AH111*('MV Index'!AL27/'MV Index'!$E27)*'Model výchozí (MV)'!$AQ111,0)+IFERROR('Model opční 1 (ME)'!AH111*('ME Index'!AL27/'ME Index'!$E27)*'Model opční 1 (ME)'!$AQ111,0)+IFERROR('Model opční 2 (MF)'!AH111*('MF Index'!AL27/'MF Index'!$E27)*'Model opční 2 (MF)'!$AQ111,0)+Doplněk!AH111*Doplněk!$AO111</f>
        <v>0</v>
      </c>
      <c r="AI111" s="524">
        <f>IFERROR('Model výchozí (MV)'!AI111*('MV Index'!AM27/'MV Index'!$E27)*'Model výchozí (MV)'!$AQ111,0)+IFERROR('Model opční 1 (ME)'!AI111*('ME Index'!AM27/'ME Index'!$E27)*'Model opční 1 (ME)'!$AQ111,0)+IFERROR('Model opční 2 (MF)'!AI111*('MF Index'!AM27/'MF Index'!$E27)*'Model opční 2 (MF)'!$AQ111,0)+Doplněk!AI111*Doplněk!$AO111</f>
        <v>0</v>
      </c>
      <c r="AJ111" s="524">
        <f>IFERROR('Model výchozí (MV)'!AJ111*('MV Index'!AN27/'MV Index'!$E27)*'Model výchozí (MV)'!$AQ111,0)+IFERROR('Model opční 1 (ME)'!AJ111*('ME Index'!AN27/'ME Index'!$E27)*'Model opční 1 (ME)'!$AQ111,0)+IFERROR('Model opční 2 (MF)'!AJ111*('MF Index'!AN27/'MF Index'!$E27)*'Model opční 2 (MF)'!$AQ111,0)+Doplněk!AJ111*Doplněk!$AO111</f>
        <v>0</v>
      </c>
      <c r="AK111" s="524">
        <f>IFERROR('Model výchozí (MV)'!AK111*('MV Index'!AO27/'MV Index'!$E27)*'Model výchozí (MV)'!$AQ111,0)+IFERROR('Model opční 1 (ME)'!AK111*('ME Index'!AO27/'ME Index'!$E27)*'Model opční 1 (ME)'!$AQ111,0)+IFERROR('Model opční 2 (MF)'!AK111*('MF Index'!AO27/'MF Index'!$E27)*'Model opční 2 (MF)'!$AQ111,0)+Doplněk!AK111*Doplněk!$AO111</f>
        <v>0</v>
      </c>
      <c r="AL111" s="356">
        <f t="shared" si="35"/>
        <v>0</v>
      </c>
      <c r="AM111" s="579">
        <f t="shared" si="34"/>
        <v>0</v>
      </c>
    </row>
    <row r="112" spans="1:39" x14ac:dyDescent="0.3">
      <c r="A112" s="480">
        <f t="shared" si="37"/>
        <v>16</v>
      </c>
      <c r="B112" s="481" t="str">
        <f t="shared" si="37"/>
        <v>Zisk</v>
      </c>
      <c r="C112" s="481" t="str">
        <f t="shared" si="36"/>
        <v/>
      </c>
      <c r="D112" s="482" t="str">
        <f t="shared" si="36"/>
        <v/>
      </c>
      <c r="E112" s="524">
        <f>IFERROR('Model výchozí (MV)'!E112*('MV Index'!I28/'MV Index'!$E28)*'Model výchozí (MV)'!$AQ112,0)+IFERROR('Model opční 1 (ME)'!E112*('ME Index'!I28/'ME Index'!$E28)*'Model opční 1 (ME)'!$AQ112,0)+IFERROR('Model opční 2 (MF)'!E112*('MF Index'!I28/'MF Index'!$E28)*'Model opční 2 (MF)'!$AQ112,0)+Doplněk!E112*Doplněk!$AO112</f>
        <v>0</v>
      </c>
      <c r="F112" s="524">
        <f>IFERROR('Model výchozí (MV)'!F112*('MV Index'!J28/'MV Index'!$E28)*'Model výchozí (MV)'!$AQ112,0)+IFERROR('Model opční 1 (ME)'!F112*('ME Index'!J28/'ME Index'!$E28)*'Model opční 1 (ME)'!$AQ112,0)+IFERROR('Model opční 2 (MF)'!F112*('MF Index'!J28/'MF Index'!$E28)*'Model opční 2 (MF)'!$AQ112,0)+Doplněk!F112*Doplněk!$AO112</f>
        <v>0</v>
      </c>
      <c r="G112" s="524">
        <f>IFERROR('Model výchozí (MV)'!G112*('MV Index'!K28/'MV Index'!$E28)*'Model výchozí (MV)'!$AQ112,0)+IFERROR('Model opční 1 (ME)'!G112*('ME Index'!K28/'ME Index'!$E28)*'Model opční 1 (ME)'!$AQ112,0)+IFERROR('Model opční 2 (MF)'!G112*('MF Index'!K28/'MF Index'!$E28)*'Model opční 2 (MF)'!$AQ112,0)+Doplněk!G112*Doplněk!$AO112</f>
        <v>0</v>
      </c>
      <c r="H112" s="524">
        <f>IFERROR('Model výchozí (MV)'!H112*('MV Index'!L28/'MV Index'!$E28)*'Model výchozí (MV)'!$AQ112,0)+IFERROR('Model opční 1 (ME)'!H112*('ME Index'!L28/'ME Index'!$E28)*'Model opční 1 (ME)'!$AQ112,0)+IFERROR('Model opční 2 (MF)'!H112*('MF Index'!L28/'MF Index'!$E28)*'Model opční 2 (MF)'!$AQ112,0)+Doplněk!H112*Doplněk!$AO112</f>
        <v>0</v>
      </c>
      <c r="I112" s="524">
        <f>IFERROR('Model výchozí (MV)'!I112*('MV Index'!M28/'MV Index'!$E28)*'Model výchozí (MV)'!$AQ112,0)+IFERROR('Model opční 1 (ME)'!I112*('ME Index'!M28/'ME Index'!$E28)*'Model opční 1 (ME)'!$AQ112,0)+IFERROR('Model opční 2 (MF)'!I112*('MF Index'!M28/'MF Index'!$E28)*'Model opční 2 (MF)'!$AQ112,0)+Doplněk!I112*Doplněk!$AO112</f>
        <v>0</v>
      </c>
      <c r="J112" s="524">
        <f>IFERROR('Model výchozí (MV)'!J112*('MV Index'!N28/'MV Index'!$E28)*'Model výchozí (MV)'!$AQ112,0)+IFERROR('Model opční 1 (ME)'!J112*('ME Index'!N28/'ME Index'!$E28)*'Model opční 1 (ME)'!$AQ112,0)+IFERROR('Model opční 2 (MF)'!J112*('MF Index'!N28/'MF Index'!$E28)*'Model opční 2 (MF)'!$AQ112,0)+Doplněk!J112*Doplněk!$AO112</f>
        <v>0</v>
      </c>
      <c r="K112" s="524">
        <f>IFERROR('Model výchozí (MV)'!K112*('MV Index'!O28/'MV Index'!$E28)*'Model výchozí (MV)'!$AQ112,0)+IFERROR('Model opční 1 (ME)'!K112*('ME Index'!O28/'ME Index'!$E28)*'Model opční 1 (ME)'!$AQ112,0)+IFERROR('Model opční 2 (MF)'!K112*('MF Index'!O28/'MF Index'!$E28)*'Model opční 2 (MF)'!$AQ112,0)+Doplněk!K112*Doplněk!$AO112</f>
        <v>0</v>
      </c>
      <c r="L112" s="524">
        <f>IFERROR('Model výchozí (MV)'!L112*('MV Index'!P28/'MV Index'!$E28)*'Model výchozí (MV)'!$AQ112,0)+IFERROR('Model opční 1 (ME)'!L112*('ME Index'!P28/'ME Index'!$E28)*'Model opční 1 (ME)'!$AQ112,0)+IFERROR('Model opční 2 (MF)'!L112*('MF Index'!P28/'MF Index'!$E28)*'Model opční 2 (MF)'!$AQ112,0)+Doplněk!L112*Doplněk!$AO112</f>
        <v>0</v>
      </c>
      <c r="M112" s="524">
        <f>IFERROR('Model výchozí (MV)'!M112*('MV Index'!Q28/'MV Index'!$E28)*'Model výchozí (MV)'!$AQ112,0)+IFERROR('Model opční 1 (ME)'!M112*('ME Index'!Q28/'ME Index'!$E28)*'Model opční 1 (ME)'!$AQ112,0)+IFERROR('Model opční 2 (MF)'!M112*('MF Index'!Q28/'MF Index'!$E28)*'Model opční 2 (MF)'!$AQ112,0)+Doplněk!M112*Doplněk!$AO112</f>
        <v>0</v>
      </c>
      <c r="N112" s="524">
        <f>IFERROR('Model výchozí (MV)'!N112*('MV Index'!R28/'MV Index'!$E28)*'Model výchozí (MV)'!$AQ112,0)+IFERROR('Model opční 1 (ME)'!N112*('ME Index'!R28/'ME Index'!$E28)*'Model opční 1 (ME)'!$AQ112,0)+IFERROR('Model opční 2 (MF)'!N112*('MF Index'!R28/'MF Index'!$E28)*'Model opční 2 (MF)'!$AQ112,0)+Doplněk!N112*Doplněk!$AO112</f>
        <v>0</v>
      </c>
      <c r="O112" s="524">
        <f>IFERROR('Model výchozí (MV)'!O112*('MV Index'!S28/'MV Index'!$E28)*'Model výchozí (MV)'!$AQ112,0)+IFERROR('Model opční 1 (ME)'!O112*('ME Index'!S28/'ME Index'!$E28)*'Model opční 1 (ME)'!$AQ112,0)+IFERROR('Model opční 2 (MF)'!O112*('MF Index'!S28/'MF Index'!$E28)*'Model opční 2 (MF)'!$AQ112,0)+Doplněk!O112*Doplněk!$AO112</f>
        <v>0</v>
      </c>
      <c r="P112" s="524">
        <f>IFERROR('Model výchozí (MV)'!P112*('MV Index'!T28/'MV Index'!$E28)*'Model výchozí (MV)'!$AQ112,0)+IFERROR('Model opční 1 (ME)'!P112*('ME Index'!T28/'ME Index'!$E28)*'Model opční 1 (ME)'!$AQ112,0)+IFERROR('Model opční 2 (MF)'!P112*('MF Index'!T28/'MF Index'!$E28)*'Model opční 2 (MF)'!$AQ112,0)+Doplněk!P112*Doplněk!$AO112</f>
        <v>0</v>
      </c>
      <c r="Q112" s="524">
        <f>IFERROR('Model výchozí (MV)'!Q112*('MV Index'!U28/'MV Index'!$E28)*'Model výchozí (MV)'!$AQ112,0)+IFERROR('Model opční 1 (ME)'!Q112*('ME Index'!U28/'ME Index'!$E28)*'Model opční 1 (ME)'!$AQ112,0)+IFERROR('Model opční 2 (MF)'!Q112*('MF Index'!U28/'MF Index'!$E28)*'Model opční 2 (MF)'!$AQ112,0)+Doplněk!Q112*Doplněk!$AO112</f>
        <v>0</v>
      </c>
      <c r="R112" s="524">
        <f>IFERROR('Model výchozí (MV)'!R112*('MV Index'!V28/'MV Index'!$E28)*'Model výchozí (MV)'!$AQ112,0)+IFERROR('Model opční 1 (ME)'!R112*('ME Index'!V28/'ME Index'!$E28)*'Model opční 1 (ME)'!$AQ112,0)+IFERROR('Model opční 2 (MF)'!R112*('MF Index'!V28/'MF Index'!$E28)*'Model opční 2 (MF)'!$AQ112,0)+Doplněk!R112*Doplněk!$AO112</f>
        <v>0</v>
      </c>
      <c r="S112" s="524">
        <f>IFERROR('Model výchozí (MV)'!S112*('MV Index'!W28/'MV Index'!$E28)*'Model výchozí (MV)'!$AQ112,0)+IFERROR('Model opční 1 (ME)'!S112*('ME Index'!W28/'ME Index'!$E28)*'Model opční 1 (ME)'!$AQ112,0)+IFERROR('Model opční 2 (MF)'!S112*('MF Index'!W28/'MF Index'!$E28)*'Model opční 2 (MF)'!$AQ112,0)+Doplněk!S112*Doplněk!$AO112</f>
        <v>0</v>
      </c>
      <c r="T112" s="524">
        <f>IFERROR('Model výchozí (MV)'!T112*('MV Index'!X28/'MV Index'!$E28)*'Model výchozí (MV)'!$AQ112,0)+IFERROR('Model opční 1 (ME)'!T112*('ME Index'!X28/'ME Index'!$E28)*'Model opční 1 (ME)'!$AQ112,0)+IFERROR('Model opční 2 (MF)'!T112*('MF Index'!X28/'MF Index'!$E28)*'Model opční 2 (MF)'!$AQ112,0)+Doplněk!T112*Doplněk!$AO112</f>
        <v>0</v>
      </c>
      <c r="U112" s="524">
        <f>IFERROR('Model výchozí (MV)'!U112*('MV Index'!Y28/'MV Index'!$E28)*'Model výchozí (MV)'!$AQ112,0)+IFERROR('Model opční 1 (ME)'!U112*('ME Index'!Y28/'ME Index'!$E28)*'Model opční 1 (ME)'!$AQ112,0)+IFERROR('Model opční 2 (MF)'!U112*('MF Index'!Y28/'MF Index'!$E28)*'Model opční 2 (MF)'!$AQ112,0)+Doplněk!U112*Doplněk!$AO112</f>
        <v>0</v>
      </c>
      <c r="V112" s="524">
        <f>IFERROR('Model výchozí (MV)'!V112*('MV Index'!Z28/'MV Index'!$E28)*'Model výchozí (MV)'!$AQ112,0)+IFERROR('Model opční 1 (ME)'!V112*('ME Index'!Z28/'ME Index'!$E28)*'Model opční 1 (ME)'!$AQ112,0)+IFERROR('Model opční 2 (MF)'!V112*('MF Index'!Z28/'MF Index'!$E28)*'Model opční 2 (MF)'!$AQ112,0)+Doplněk!V112*Doplněk!$AO112</f>
        <v>0</v>
      </c>
      <c r="W112" s="524">
        <f>IFERROR('Model výchozí (MV)'!W112*('MV Index'!AA28/'MV Index'!$E28)*'Model výchozí (MV)'!$AQ112,0)+IFERROR('Model opční 1 (ME)'!W112*('ME Index'!AA28/'ME Index'!$E28)*'Model opční 1 (ME)'!$AQ112,0)+IFERROR('Model opční 2 (MF)'!W112*('MF Index'!AA28/'MF Index'!$E28)*'Model opční 2 (MF)'!$AQ112,0)+Doplněk!W112*Doplněk!$AO112</f>
        <v>0</v>
      </c>
      <c r="X112" s="524">
        <f>IFERROR('Model výchozí (MV)'!X112*('MV Index'!AB28/'MV Index'!$E28)*'Model výchozí (MV)'!$AQ112,0)+IFERROR('Model opční 1 (ME)'!X112*('ME Index'!AB28/'ME Index'!$E28)*'Model opční 1 (ME)'!$AQ112,0)+IFERROR('Model opční 2 (MF)'!X112*('MF Index'!AB28/'MF Index'!$E28)*'Model opční 2 (MF)'!$AQ112,0)+Doplněk!X112*Doplněk!$AO112</f>
        <v>0</v>
      </c>
      <c r="Y112" s="524">
        <f>IFERROR('Model výchozí (MV)'!Y112*('MV Index'!AC28/'MV Index'!$E28)*'Model výchozí (MV)'!$AQ112,0)+IFERROR('Model opční 1 (ME)'!Y112*('ME Index'!AC28/'ME Index'!$E28)*'Model opční 1 (ME)'!$AQ112,0)+IFERROR('Model opční 2 (MF)'!Y112*('MF Index'!AC28/'MF Index'!$E28)*'Model opční 2 (MF)'!$AQ112,0)+Doplněk!Y112*Doplněk!$AO112</f>
        <v>0</v>
      </c>
      <c r="Z112" s="524">
        <f>IFERROR('Model výchozí (MV)'!Z112*('MV Index'!AD28/'MV Index'!$E28)*'Model výchozí (MV)'!$AQ112,0)+IFERROR('Model opční 1 (ME)'!Z112*('ME Index'!AD28/'ME Index'!$E28)*'Model opční 1 (ME)'!$AQ112,0)+IFERROR('Model opční 2 (MF)'!Z112*('MF Index'!AD28/'MF Index'!$E28)*'Model opční 2 (MF)'!$AQ112,0)+Doplněk!Z112*Doplněk!$AO112</f>
        <v>0</v>
      </c>
      <c r="AA112" s="524">
        <f>IFERROR('Model výchozí (MV)'!AA112*('MV Index'!AE28/'MV Index'!$E28)*'Model výchozí (MV)'!$AQ112,0)+IFERROR('Model opční 1 (ME)'!AA112*('ME Index'!AE28/'ME Index'!$E28)*'Model opční 1 (ME)'!$AQ112,0)+IFERROR('Model opční 2 (MF)'!AA112*('MF Index'!AE28/'MF Index'!$E28)*'Model opční 2 (MF)'!$AQ112,0)+Doplněk!AA112*Doplněk!$AO112</f>
        <v>0</v>
      </c>
      <c r="AB112" s="524">
        <f>IFERROR('Model výchozí (MV)'!AB112*('MV Index'!AF28/'MV Index'!$E28)*'Model výchozí (MV)'!$AQ112,0)+IFERROR('Model opční 1 (ME)'!AB112*('ME Index'!AF28/'ME Index'!$E28)*'Model opční 1 (ME)'!$AQ112,0)+IFERROR('Model opční 2 (MF)'!AB112*('MF Index'!AF28/'MF Index'!$E28)*'Model opční 2 (MF)'!$AQ112,0)+Doplněk!AB112*Doplněk!$AO112</f>
        <v>0</v>
      </c>
      <c r="AC112" s="524">
        <f>IFERROR('Model výchozí (MV)'!AC112*('MV Index'!AG28/'MV Index'!$E28)*'Model výchozí (MV)'!$AQ112,0)+IFERROR('Model opční 1 (ME)'!AC112*('ME Index'!AG28/'ME Index'!$E28)*'Model opční 1 (ME)'!$AQ112,0)+IFERROR('Model opční 2 (MF)'!AC112*('MF Index'!AG28/'MF Index'!$E28)*'Model opční 2 (MF)'!$AQ112,0)+Doplněk!AC112*Doplněk!$AO112</f>
        <v>0</v>
      </c>
      <c r="AD112" s="524">
        <f>IFERROR('Model výchozí (MV)'!AD112*('MV Index'!AH28/'MV Index'!$E28)*'Model výchozí (MV)'!$AQ112,0)+IFERROR('Model opční 1 (ME)'!AD112*('ME Index'!AH28/'ME Index'!$E28)*'Model opční 1 (ME)'!$AQ112,0)+IFERROR('Model opční 2 (MF)'!AD112*('MF Index'!AH28/'MF Index'!$E28)*'Model opční 2 (MF)'!$AQ112,0)+Doplněk!AD112*Doplněk!$AO112</f>
        <v>0</v>
      </c>
      <c r="AE112" s="524">
        <f>IFERROR('Model výchozí (MV)'!AE112*('MV Index'!AI28/'MV Index'!$E28)*'Model výchozí (MV)'!$AQ112,0)+IFERROR('Model opční 1 (ME)'!AE112*('ME Index'!AI28/'ME Index'!$E28)*'Model opční 1 (ME)'!$AQ112,0)+IFERROR('Model opční 2 (MF)'!AE112*('MF Index'!AI28/'MF Index'!$E28)*'Model opční 2 (MF)'!$AQ112,0)+Doplněk!AE112*Doplněk!$AO112</f>
        <v>0</v>
      </c>
      <c r="AF112" s="524">
        <f>IFERROR('Model výchozí (MV)'!AF112*('MV Index'!AJ28/'MV Index'!$E28)*'Model výchozí (MV)'!$AQ112,0)+IFERROR('Model opční 1 (ME)'!AF112*('ME Index'!AJ28/'ME Index'!$E28)*'Model opční 1 (ME)'!$AQ112,0)+IFERROR('Model opční 2 (MF)'!AF112*('MF Index'!AJ28/'MF Index'!$E28)*'Model opční 2 (MF)'!$AQ112,0)+Doplněk!AF112*Doplněk!$AO112</f>
        <v>0</v>
      </c>
      <c r="AG112" s="524">
        <f>IFERROR('Model výchozí (MV)'!AG112*('MV Index'!AK28/'MV Index'!$E28)*'Model výchozí (MV)'!$AQ112,0)+IFERROR('Model opční 1 (ME)'!AG112*('ME Index'!AK28/'ME Index'!$E28)*'Model opční 1 (ME)'!$AQ112,0)+IFERROR('Model opční 2 (MF)'!AG112*('MF Index'!AK28/'MF Index'!$E28)*'Model opční 2 (MF)'!$AQ112,0)+Doplněk!AG112*Doplněk!$AO112</f>
        <v>0</v>
      </c>
      <c r="AH112" s="524">
        <f>IFERROR('Model výchozí (MV)'!AH112*('MV Index'!AL28/'MV Index'!$E28)*'Model výchozí (MV)'!$AQ112,0)+IFERROR('Model opční 1 (ME)'!AH112*('ME Index'!AL28/'ME Index'!$E28)*'Model opční 1 (ME)'!$AQ112,0)+IFERROR('Model opční 2 (MF)'!AH112*('MF Index'!AL28/'MF Index'!$E28)*'Model opční 2 (MF)'!$AQ112,0)+Doplněk!AH112*Doplněk!$AO112</f>
        <v>0</v>
      </c>
      <c r="AI112" s="524">
        <f>IFERROR('Model výchozí (MV)'!AI112*('MV Index'!AM28/'MV Index'!$E28)*'Model výchozí (MV)'!$AQ112,0)+IFERROR('Model opční 1 (ME)'!AI112*('ME Index'!AM28/'ME Index'!$E28)*'Model opční 1 (ME)'!$AQ112,0)+IFERROR('Model opční 2 (MF)'!AI112*('MF Index'!AM28/'MF Index'!$E28)*'Model opční 2 (MF)'!$AQ112,0)+Doplněk!AI112*Doplněk!$AO112</f>
        <v>0</v>
      </c>
      <c r="AJ112" s="524">
        <f>IFERROR('Model výchozí (MV)'!AJ112*('MV Index'!AN28/'MV Index'!$E28)*'Model výchozí (MV)'!$AQ112,0)+IFERROR('Model opční 1 (ME)'!AJ112*('ME Index'!AN28/'ME Index'!$E28)*'Model opční 1 (ME)'!$AQ112,0)+IFERROR('Model opční 2 (MF)'!AJ112*('MF Index'!AN28/'MF Index'!$E28)*'Model opční 2 (MF)'!$AQ112,0)+Doplněk!AJ112*Doplněk!$AO112</f>
        <v>0</v>
      </c>
      <c r="AK112" s="524">
        <f>IFERROR('Model výchozí (MV)'!AK112*('MV Index'!AO28/'MV Index'!$E28)*'Model výchozí (MV)'!$AQ112,0)+IFERROR('Model opční 1 (ME)'!AK112*('ME Index'!AO28/'ME Index'!$E28)*'Model opční 1 (ME)'!$AQ112,0)+IFERROR('Model opční 2 (MF)'!AK112*('MF Index'!AO28/'MF Index'!$E28)*'Model opční 2 (MF)'!$AQ112,0)+Doplněk!AK112*Doplněk!$AO112</f>
        <v>0</v>
      </c>
      <c r="AL112" s="356">
        <f t="shared" si="35"/>
        <v>0</v>
      </c>
      <c r="AM112" s="579">
        <f t="shared" si="34"/>
        <v>0</v>
      </c>
    </row>
    <row r="113" spans="1:39" ht="16.2" thickBot="1" x14ac:dyDescent="0.4">
      <c r="A113" s="483">
        <f t="shared" si="37"/>
        <v>21</v>
      </c>
      <c r="B113" s="484" t="str">
        <f t="shared" si="37"/>
        <v>Aktualizovaná cena za Hodiny [tis.Kč]</v>
      </c>
      <c r="C113" s="484" t="str">
        <f>IF(C71="","",C71)</f>
        <v/>
      </c>
      <c r="D113" s="485" t="s">
        <v>500</v>
      </c>
      <c r="E113" s="517">
        <f t="shared" ref="E113:AK113" si="38">SUM(E87:E112)</f>
        <v>0</v>
      </c>
      <c r="F113" s="517">
        <f t="shared" si="38"/>
        <v>0</v>
      </c>
      <c r="G113" s="517">
        <f t="shared" ref="G113:H113" si="39">SUM(G87:G112)</f>
        <v>0</v>
      </c>
      <c r="H113" s="517">
        <f t="shared" si="39"/>
        <v>0</v>
      </c>
      <c r="I113" s="517">
        <f t="shared" si="38"/>
        <v>0</v>
      </c>
      <c r="J113" s="517">
        <f t="shared" si="38"/>
        <v>0</v>
      </c>
      <c r="K113" s="517">
        <f t="shared" si="38"/>
        <v>0</v>
      </c>
      <c r="L113" s="517">
        <f t="shared" si="38"/>
        <v>0</v>
      </c>
      <c r="M113" s="517">
        <f t="shared" si="38"/>
        <v>0</v>
      </c>
      <c r="N113" s="517">
        <f t="shared" si="38"/>
        <v>0</v>
      </c>
      <c r="O113" s="517">
        <f t="shared" si="38"/>
        <v>0</v>
      </c>
      <c r="P113" s="517">
        <f t="shared" si="38"/>
        <v>0</v>
      </c>
      <c r="Q113" s="517">
        <f t="shared" si="38"/>
        <v>0</v>
      </c>
      <c r="R113" s="517">
        <f t="shared" si="38"/>
        <v>0</v>
      </c>
      <c r="S113" s="517">
        <f t="shared" si="38"/>
        <v>0</v>
      </c>
      <c r="T113" s="517">
        <f t="shared" si="38"/>
        <v>0</v>
      </c>
      <c r="U113" s="517">
        <f t="shared" si="38"/>
        <v>0</v>
      </c>
      <c r="V113" s="517">
        <f t="shared" si="38"/>
        <v>0</v>
      </c>
      <c r="W113" s="517">
        <f t="shared" si="38"/>
        <v>0</v>
      </c>
      <c r="X113" s="517">
        <f t="shared" si="38"/>
        <v>0</v>
      </c>
      <c r="Y113" s="517">
        <f t="shared" si="38"/>
        <v>0</v>
      </c>
      <c r="Z113" s="517">
        <f t="shared" si="38"/>
        <v>0</v>
      </c>
      <c r="AA113" s="517">
        <f t="shared" si="38"/>
        <v>0</v>
      </c>
      <c r="AB113" s="517">
        <f t="shared" si="38"/>
        <v>0</v>
      </c>
      <c r="AC113" s="517">
        <f t="shared" si="38"/>
        <v>0</v>
      </c>
      <c r="AD113" s="517">
        <f t="shared" si="38"/>
        <v>0</v>
      </c>
      <c r="AE113" s="517">
        <f t="shared" si="38"/>
        <v>0</v>
      </c>
      <c r="AF113" s="517">
        <f t="shared" si="38"/>
        <v>0</v>
      </c>
      <c r="AG113" s="517">
        <f t="shared" si="38"/>
        <v>0</v>
      </c>
      <c r="AH113" s="517">
        <f t="shared" si="38"/>
        <v>0</v>
      </c>
      <c r="AI113" s="517">
        <f t="shared" si="38"/>
        <v>0</v>
      </c>
      <c r="AJ113" s="517">
        <f t="shared" si="38"/>
        <v>0</v>
      </c>
      <c r="AK113" s="517">
        <f t="shared" si="38"/>
        <v>0</v>
      </c>
      <c r="AL113" s="518">
        <f t="shared" ref="AL113:AL121" si="40">SUM(E113:AK113)</f>
        <v>0</v>
      </c>
      <c r="AM113" s="584">
        <f>IFERROR(SUMPRODUCT(E113:AK113,E$121:AK$121)/SUM(E$121:AK$121),0)</f>
        <v>0</v>
      </c>
    </row>
    <row r="114" spans="1:39" hidden="1" x14ac:dyDescent="0.3">
      <c r="A114" s="488"/>
      <c r="B114" s="489"/>
      <c r="C114" s="489"/>
      <c r="D114" s="490"/>
      <c r="E114" s="491"/>
      <c r="F114" s="491"/>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2"/>
      <c r="AM114" s="581"/>
    </row>
    <row r="115" spans="1:39" hidden="1" x14ac:dyDescent="0.3">
      <c r="A115" s="488"/>
      <c r="B115" s="489"/>
      <c r="C115" s="489"/>
      <c r="D115" s="490"/>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2"/>
      <c r="AM115" s="581"/>
    </row>
    <row r="116" spans="1:39" hidden="1" x14ac:dyDescent="0.3">
      <c r="A116" s="488"/>
      <c r="B116" s="489"/>
      <c r="C116" s="489"/>
      <c r="D116" s="490"/>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2"/>
      <c r="AM116" s="581"/>
    </row>
    <row r="117" spans="1:39" hidden="1" x14ac:dyDescent="0.3">
      <c r="A117" s="488"/>
      <c r="B117" s="489"/>
      <c r="C117" s="489"/>
      <c r="D117" s="490"/>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2"/>
      <c r="AM117" s="581"/>
    </row>
    <row r="118" spans="1:39" hidden="1" x14ac:dyDescent="0.3">
      <c r="A118" s="488"/>
      <c r="B118" s="489"/>
      <c r="C118" s="489"/>
      <c r="D118" s="490"/>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2"/>
      <c r="AM118" s="581"/>
    </row>
    <row r="119" spans="1:39" hidden="1" x14ac:dyDescent="0.3">
      <c r="A119" s="488"/>
      <c r="B119" s="489"/>
      <c r="C119" s="489"/>
      <c r="D119" s="490"/>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2"/>
      <c r="AM119" s="581"/>
    </row>
    <row r="120" spans="1:39" ht="15" hidden="1" thickBot="1" x14ac:dyDescent="0.35">
      <c r="A120" s="488"/>
      <c r="B120" s="489"/>
      <c r="C120" s="489"/>
      <c r="D120" s="490"/>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2"/>
      <c r="AM120" s="581"/>
    </row>
    <row r="121" spans="1:39" ht="15" x14ac:dyDescent="0.35">
      <c r="A121" s="475">
        <v>26</v>
      </c>
      <c r="B121" s="476" t="s">
        <v>133</v>
      </c>
      <c r="C121" s="476"/>
      <c r="D121" s="493" t="s">
        <v>501</v>
      </c>
      <c r="E121" s="477">
        <f>'Provoz výchozí'!C27+'Provoz opční 1'!C27+'Provoz opční 2'!C27</f>
        <v>38985.66136986301</v>
      </c>
      <c r="F121" s="477">
        <f>'Provoz výchozí'!D27+'Provoz opční 1'!D27+'Provoz opční 2'!D27</f>
        <v>392293.21753424662</v>
      </c>
      <c r="G121" s="477">
        <f>'Provoz výchozí'!E27+'Provoz opční 1'!E27+'Provoz opční 2'!E27</f>
        <v>943664.04273972602</v>
      </c>
      <c r="H121" s="477">
        <f>'Provoz výchozí'!F27+'Provoz opční 1'!F27+'Provoz opční 2'!F27</f>
        <v>118665.47287671233</v>
      </c>
      <c r="I121" s="477">
        <f>'Provoz výchozí'!G27+'Provoz opční 1'!G27+'Provoz opční 2'!G27</f>
        <v>2707056.1</v>
      </c>
      <c r="J121" s="477">
        <f>'Provoz výchozí'!H27+'Provoz opční 1'!H27+'Provoz opční 2'!H27</f>
        <v>4151805.5</v>
      </c>
      <c r="K121" s="477">
        <f>'Provoz výchozí'!I27+'Provoz opční 1'!I27+'Provoz opční 2'!I27</f>
        <v>4967203.4000000004</v>
      </c>
      <c r="L121" s="477">
        <f>'Provoz výchozí'!J27+'Provoz opční 1'!J27+'Provoz opční 2'!J27</f>
        <v>5226496</v>
      </c>
      <c r="M121" s="477">
        <f>'Provoz výchozí'!K27+'Provoz opční 1'!K27+'Provoz opční 2'!K27</f>
        <v>5226496</v>
      </c>
      <c r="N121" s="477">
        <f>'Provoz výchozí'!L27+'Provoz opční 1'!L27+'Provoz opční 2'!L27</f>
        <v>5226496</v>
      </c>
      <c r="O121" s="477">
        <f>'Provoz výchozí'!M27+'Provoz opční 1'!M27+'Provoz opční 2'!M27</f>
        <v>5226496</v>
      </c>
      <c r="P121" s="477">
        <f>'Provoz výchozí'!N27+'Provoz opční 1'!N27+'Provoz opční 2'!N27</f>
        <v>5226496</v>
      </c>
      <c r="Q121" s="477">
        <f>'Provoz výchozí'!O27+'Provoz opční 1'!O27+'Provoz opční 2'!O27</f>
        <v>5226496</v>
      </c>
      <c r="R121" s="477">
        <f>'Provoz výchozí'!P27+'Provoz opční 1'!P27+'Provoz opční 2'!P27</f>
        <v>5226496</v>
      </c>
      <c r="S121" s="477">
        <f>'Provoz výchozí'!Q27+'Provoz opční 1'!Q27+'Provoz opční 2'!Q27</f>
        <v>5226496</v>
      </c>
      <c r="T121" s="477">
        <f>'Provoz výchozí'!R27+'Provoz opční 1'!R27+'Provoz opční 2'!R27</f>
        <v>5226496</v>
      </c>
      <c r="U121" s="477">
        <f>'Provoz výchozí'!S27+'Provoz opční 1'!S27+'Provoz opční 2'!S27</f>
        <v>5226496</v>
      </c>
      <c r="V121" s="477">
        <f>'Provoz výchozí'!T27+'Provoz opční 1'!T27+'Provoz opční 2'!T27</f>
        <v>5226496</v>
      </c>
      <c r="W121" s="477">
        <f>'Provoz výchozí'!U27+'Provoz opční 1'!U27+'Provoz opční 2'!U27</f>
        <v>5226496</v>
      </c>
      <c r="X121" s="477">
        <f>'Provoz výchozí'!V27+'Provoz opční 1'!V27+'Provoz opční 2'!V27</f>
        <v>5226496</v>
      </c>
      <c r="Y121" s="477">
        <f>'Provoz výchozí'!W27+'Provoz opční 1'!W27+'Provoz opční 2'!W27</f>
        <v>5226496</v>
      </c>
      <c r="Z121" s="477">
        <f>'Provoz výchozí'!X27+'Provoz opční 1'!X27+'Provoz opční 2'!X27</f>
        <v>5226496</v>
      </c>
      <c r="AA121" s="477">
        <f>'Provoz výchozí'!Y27+'Provoz opční 1'!Y27+'Provoz opční 2'!Y27</f>
        <v>5226496</v>
      </c>
      <c r="AB121" s="477">
        <f>'Provoz výchozí'!Z27+'Provoz opční 1'!Z27+'Provoz opční 2'!Z27</f>
        <v>5226496</v>
      </c>
      <c r="AC121" s="477">
        <f>'Provoz výchozí'!AA27+'Provoz opční 1'!AA27+'Provoz opční 2'!AA27</f>
        <v>5226496</v>
      </c>
      <c r="AD121" s="477">
        <f>'Provoz výchozí'!AB27+'Provoz opční 1'!AB27+'Provoz opční 2'!AB27</f>
        <v>5226496</v>
      </c>
      <c r="AE121" s="477">
        <f>'Provoz výchozí'!AC27+'Provoz opční 1'!AC27+'Provoz opční 2'!AC27</f>
        <v>5226496</v>
      </c>
      <c r="AF121" s="477">
        <f>'Provoz výchozí'!AD27+'Provoz opční 1'!AD27+'Provoz opční 2'!AD27</f>
        <v>5226496</v>
      </c>
      <c r="AG121" s="477">
        <f>'Provoz výchozí'!AE27+'Provoz opční 1'!AE27+'Provoz opční 2'!AE27</f>
        <v>5226496</v>
      </c>
      <c r="AH121" s="477">
        <f>'Provoz výchozí'!AF27+'Provoz opční 1'!AF27+'Provoz opční 2'!AF27</f>
        <v>5226496</v>
      </c>
      <c r="AI121" s="477">
        <f>'Provoz výchozí'!AG27+'Provoz opční 1'!AG27+'Provoz opční 2'!AG27</f>
        <v>5226496</v>
      </c>
      <c r="AJ121" s="477">
        <f>'Provoz výchozí'!AH27+'Provoz opční 1'!AH27+'Provoz opční 2'!AH27</f>
        <v>5226496</v>
      </c>
      <c r="AK121" s="477">
        <f>'Provoz výchozí'!AI27+'Provoz opční 1'!AI27+'Provoz opční 2'!AI27</f>
        <v>5226496</v>
      </c>
      <c r="AL121" s="494">
        <f t="shared" si="40"/>
        <v>149208569.39452055</v>
      </c>
      <c r="AM121" s="582" t="s">
        <v>134</v>
      </c>
    </row>
    <row r="122" spans="1:39" ht="16.2" thickBot="1" x14ac:dyDescent="0.4">
      <c r="A122" s="483">
        <v>27</v>
      </c>
      <c r="B122" s="484" t="str">
        <f>IF(B80="","",B80)</f>
        <v>Aktualizovaná jednotková cena za Hodiny [Kč/vlkm]</v>
      </c>
      <c r="C122" s="484"/>
      <c r="D122" s="485" t="s">
        <v>502</v>
      </c>
      <c r="E122" s="519">
        <f t="shared" ref="E122:AL122" si="41">IFERROR(E113/E121,0)</f>
        <v>0</v>
      </c>
      <c r="F122" s="519">
        <f t="shared" si="41"/>
        <v>0</v>
      </c>
      <c r="G122" s="519">
        <f t="shared" ref="G122:H122" si="42">IFERROR(G113/G121,0)</f>
        <v>0</v>
      </c>
      <c r="H122" s="519">
        <f t="shared" si="42"/>
        <v>0</v>
      </c>
      <c r="I122" s="519">
        <f t="shared" si="41"/>
        <v>0</v>
      </c>
      <c r="J122" s="519">
        <f t="shared" si="41"/>
        <v>0</v>
      </c>
      <c r="K122" s="519">
        <f t="shared" si="41"/>
        <v>0</v>
      </c>
      <c r="L122" s="519">
        <f t="shared" si="41"/>
        <v>0</v>
      </c>
      <c r="M122" s="519">
        <f t="shared" si="41"/>
        <v>0</v>
      </c>
      <c r="N122" s="519">
        <f t="shared" si="41"/>
        <v>0</v>
      </c>
      <c r="O122" s="519">
        <f t="shared" si="41"/>
        <v>0</v>
      </c>
      <c r="P122" s="519">
        <f t="shared" si="41"/>
        <v>0</v>
      </c>
      <c r="Q122" s="519">
        <f t="shared" si="41"/>
        <v>0</v>
      </c>
      <c r="R122" s="519">
        <f t="shared" si="41"/>
        <v>0</v>
      </c>
      <c r="S122" s="519">
        <f t="shared" si="41"/>
        <v>0</v>
      </c>
      <c r="T122" s="519">
        <f t="shared" si="41"/>
        <v>0</v>
      </c>
      <c r="U122" s="519">
        <f t="shared" si="41"/>
        <v>0</v>
      </c>
      <c r="V122" s="519">
        <f t="shared" si="41"/>
        <v>0</v>
      </c>
      <c r="W122" s="519">
        <f t="shared" si="41"/>
        <v>0</v>
      </c>
      <c r="X122" s="519">
        <f t="shared" si="41"/>
        <v>0</v>
      </c>
      <c r="Y122" s="519">
        <f t="shared" si="41"/>
        <v>0</v>
      </c>
      <c r="Z122" s="519">
        <f t="shared" si="41"/>
        <v>0</v>
      </c>
      <c r="AA122" s="519">
        <f t="shared" si="41"/>
        <v>0</v>
      </c>
      <c r="AB122" s="519">
        <f t="shared" si="41"/>
        <v>0</v>
      </c>
      <c r="AC122" s="519">
        <f t="shared" si="41"/>
        <v>0</v>
      </c>
      <c r="AD122" s="519">
        <f t="shared" si="41"/>
        <v>0</v>
      </c>
      <c r="AE122" s="519">
        <f t="shared" si="41"/>
        <v>0</v>
      </c>
      <c r="AF122" s="519">
        <f t="shared" si="41"/>
        <v>0</v>
      </c>
      <c r="AG122" s="519">
        <f t="shared" si="41"/>
        <v>0</v>
      </c>
      <c r="AH122" s="519">
        <f t="shared" si="41"/>
        <v>0</v>
      </c>
      <c r="AI122" s="519">
        <f t="shared" si="41"/>
        <v>0</v>
      </c>
      <c r="AJ122" s="519">
        <f t="shared" si="41"/>
        <v>0</v>
      </c>
      <c r="AK122" s="519">
        <f t="shared" si="41"/>
        <v>0</v>
      </c>
      <c r="AL122" s="496">
        <f t="shared" si="41"/>
        <v>0</v>
      </c>
      <c r="AM122" s="583" t="s">
        <v>134</v>
      </c>
    </row>
    <row r="123" spans="1:39" hidden="1" x14ac:dyDescent="0.3">
      <c r="A123" s="480">
        <v>28</v>
      </c>
      <c r="B123" s="520" t="str">
        <f t="shared" ref="B123:B124" si="43">IF(B81="","",B81)</f>
        <v>Aktualizovaná jednotková cena za jednotku za Hodiny [Kč/vlkm]</v>
      </c>
      <c r="C123" s="481"/>
      <c r="D123" s="498"/>
      <c r="E123" s="499"/>
      <c r="F123" s="499"/>
      <c r="G123" s="499"/>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499"/>
      <c r="AK123" s="499"/>
      <c r="AL123" s="500"/>
      <c r="AM123" s="501"/>
    </row>
    <row r="124" spans="1:39" ht="15" hidden="1" thickBot="1" x14ac:dyDescent="0.35">
      <c r="A124" s="502">
        <v>29</v>
      </c>
      <c r="B124" s="503" t="str">
        <f t="shared" si="43"/>
        <v>Aktualizovaná jednotková cena za soupravu za Hodiny [Kč/vlkm]</v>
      </c>
      <c r="C124" s="504"/>
      <c r="D124" s="505"/>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6"/>
      <c r="AK124" s="506"/>
      <c r="AL124" s="507"/>
      <c r="AM124" s="508"/>
    </row>
    <row r="125" spans="1:39" x14ac:dyDescent="0.3"/>
  </sheetData>
  <sheetProtection algorithmName="SHA-512" hashValue="ymRrdrIqqcx1qxiRY9yMZquKKJFWm2gUmNCYiv+jitdexH1uVCz0rMNQcGKxz/b4VrHCqsgW5mw3flPvuPZEYQ==" saltValue="P8LSUkfvAHgMoJeSINA85Q==" spinCount="100000" sheet="1" objects="1" scenarios="1"/>
  <conditionalFormatting sqref="E39">
    <cfRule type="expression" dxfId="458" priority="12">
      <formula>E$38&lt;A$38*(1-#REF!)</formula>
    </cfRule>
    <cfRule type="expression" dxfId="457" priority="13">
      <formula>E$38&gt;A$38*(1+#REF!)</formula>
    </cfRule>
  </conditionalFormatting>
  <conditionalFormatting sqref="E39:G39 E81:G81 E123:G123">
    <cfRule type="expression" dxfId="456" priority="18">
      <formula>E$38&lt;D$38*(1-#REF!)</formula>
    </cfRule>
    <cfRule type="expression" dxfId="455" priority="19">
      <formula>E$38&gt;D$38*(1+#REF!)</formula>
    </cfRule>
  </conditionalFormatting>
  <conditionalFormatting sqref="E38:AK38">
    <cfRule type="expression" dxfId="454" priority="31">
      <formula>$E$38&gt;#REF!</formula>
    </cfRule>
  </conditionalFormatting>
  <conditionalFormatting sqref="E39:AK39">
    <cfRule type="expression" dxfId="453" priority="11">
      <formula>$E$38&gt;#REF!</formula>
    </cfRule>
  </conditionalFormatting>
  <conditionalFormatting sqref="E40:AK40">
    <cfRule type="expression" dxfId="452" priority="20">
      <formula>$E$38&gt;#REF!</formula>
    </cfRule>
  </conditionalFormatting>
  <conditionalFormatting sqref="E80:AK82">
    <cfRule type="expression" dxfId="451" priority="7">
      <formula>$E$38&gt;#REF!</formula>
    </cfRule>
  </conditionalFormatting>
  <conditionalFormatting sqref="E122:AK124">
    <cfRule type="expression" dxfId="450" priority="3">
      <formula>$E$38&gt;#REF!</formula>
    </cfRule>
  </conditionalFormatting>
  <conditionalFormatting sqref="F39:G39">
    <cfRule type="expression" dxfId="449" priority="732">
      <formula>F$38&gt;#REF!*(1+#REF!)</formula>
    </cfRule>
    <cfRule type="expression" dxfId="448" priority="731">
      <formula>F$38&lt;#REF!*(1-#REF!)</formula>
    </cfRule>
  </conditionalFormatting>
  <conditionalFormatting sqref="F38:H38">
    <cfRule type="expression" dxfId="447" priority="27">
      <formula>$F$38&lt;$E$38*(1-#REF!)</formula>
    </cfRule>
    <cfRule type="expression" dxfId="446" priority="28">
      <formula>$F$38&gt;$E$38*(1+#REF!)</formula>
    </cfRule>
  </conditionalFormatting>
  <conditionalFormatting sqref="F80:H80">
    <cfRule type="expression" dxfId="445" priority="24">
      <formula>$F$38&lt;$E$38*(1-#REF!)</formula>
    </cfRule>
    <cfRule type="expression" dxfId="444" priority="25">
      <formula>$F$38&gt;$E$38*(1+#REF!)</formula>
    </cfRule>
  </conditionalFormatting>
  <conditionalFormatting sqref="F122:H122">
    <cfRule type="expression" dxfId="443" priority="21">
      <formula>$F$38&lt;$E$38*(1-#REF!)</formula>
    </cfRule>
    <cfRule type="expression" dxfId="442" priority="22">
      <formula>$F$38&gt;$E$38*(1+#REF!)</formula>
    </cfRule>
  </conditionalFormatting>
  <conditionalFormatting sqref="F40:AK40">
    <cfRule type="expression" dxfId="441" priority="17">
      <formula>$F$38&gt;$E$38*(1+#REF!)</formula>
    </cfRule>
    <cfRule type="expression" dxfId="440" priority="16">
      <formula>$F$38&lt;$E$38*(1-#REF!)</formula>
    </cfRule>
  </conditionalFormatting>
  <conditionalFormatting sqref="H81 H123">
    <cfRule type="expression" dxfId="439" priority="394">
      <formula>H$38&gt;C$38*(1+#REF!)</formula>
    </cfRule>
    <cfRule type="expression" dxfId="438" priority="393">
      <formula>H$38&lt;C$38*(1-#REF!)</formula>
    </cfRule>
  </conditionalFormatting>
  <conditionalFormatting sqref="I39">
    <cfRule type="expression" dxfId="437" priority="408">
      <formula>I$38&gt;#REF!*(1+#REF!)</formula>
    </cfRule>
    <cfRule type="expression" dxfId="436" priority="407">
      <formula>I$38&lt;#REF!*(1-#REF!)</formula>
    </cfRule>
  </conditionalFormatting>
  <conditionalFormatting sqref="I39:AK39 I81:AK81 I123:AK123">
    <cfRule type="expression" dxfId="435" priority="721">
      <formula>I$38&lt;F$38*(1-#REF!)</formula>
    </cfRule>
    <cfRule type="expression" dxfId="434" priority="722">
      <formula>I$38&gt;F$38*(1+#REF!)</formula>
    </cfRule>
  </conditionalFormatting>
  <conditionalFormatting sqref="I81:AK81 I123:AK123">
    <cfRule type="expression" dxfId="433" priority="403">
      <formula>I$38&lt;C$38*(1-#REF!)</formula>
    </cfRule>
    <cfRule type="expression" dxfId="432" priority="404">
      <formula>I$38&gt;C$38*(1+#REF!)</formula>
    </cfRule>
  </conditionalFormatting>
  <conditionalFormatting sqref="J38:AK38 J80:AK80 J122:AK122">
    <cfRule type="expression" dxfId="431" priority="30">
      <formula>J$38&gt;I$38*(1+#REF!)</formula>
    </cfRule>
    <cfRule type="expression" dxfId="430" priority="29">
      <formula>J$38&lt;I$38*(1-#REF!)</formula>
    </cfRule>
  </conditionalFormatting>
  <conditionalFormatting sqref="J39:AK39">
    <cfRule type="expression" dxfId="429" priority="735">
      <formula>J$38&lt;A$38*(1-#REF!)</formula>
    </cfRule>
    <cfRule type="expression" dxfId="428" priority="736">
      <formula>J$38&gt;A$38*(1+#REF!)</formula>
    </cfRule>
  </conditionalFormatting>
  <conditionalFormatting sqref="P38:R38 E81:G81 E123:G123">
    <cfRule type="expression" dxfId="427" priority="38">
      <formula>E$38&lt;A$38*(1-#REF!)</formula>
    </cfRule>
    <cfRule type="expression" dxfId="426" priority="39">
      <formula>E$38&gt;A$38*(1+#REF!)</formula>
    </cfRule>
  </conditionalFormatting>
  <conditionalFormatting sqref="S38:U38 H39">
    <cfRule type="expression" dxfId="425" priority="40">
      <formula>H$38&lt;A$38*(1-#REF!)</formula>
    </cfRule>
    <cfRule type="expression" dxfId="424" priority="41">
      <formula>H$38&gt;A$38*(1+#REF!)</formula>
    </cfRule>
  </conditionalFormatting>
  <conditionalFormatting sqref="V38:AC38">
    <cfRule type="expression" dxfId="423" priority="42">
      <formula>V$38&lt;L$38*(1-#REF!)</formula>
    </cfRule>
    <cfRule type="expression" dxfId="422" priority="43">
      <formula>V$38&gt;L$38*(1+#REF!)</formula>
    </cfRule>
  </conditionalFormatting>
  <conditionalFormatting sqref="AD38:AF38">
    <cfRule type="expression" dxfId="421" priority="44">
      <formula>AD$38&lt;L$38*(1-#REF!)</formula>
    </cfRule>
    <cfRule type="expression" dxfId="420" priority="45">
      <formula>AD$38&gt;L$38*(1+#REF!)</formula>
    </cfRule>
  </conditionalFormatting>
  <conditionalFormatting sqref="AG38">
    <cfRule type="expression" dxfId="419" priority="36">
      <formula>AG$38&lt;L$38*(1-#REF!)</formula>
    </cfRule>
    <cfRule type="expression" dxfId="418" priority="37">
      <formula>AG$38&gt;L$38*(1+#REF!)</formula>
    </cfRule>
  </conditionalFormatting>
  <conditionalFormatting sqref="AH38:AK38">
    <cfRule type="expression" dxfId="417" priority="35">
      <formula>AH$38&gt;L$38*(1+#REF!)</formula>
    </cfRule>
    <cfRule type="expression" dxfId="416" priority="34">
      <formula>AH$38&lt;L$38*(1-#REF!)</formula>
    </cfRule>
  </conditionalFormatting>
  <conditionalFormatting sqref="AK38 H39 AK80 H81 AK122 H123">
    <cfRule type="expression" dxfId="415" priority="46">
      <formula>H$38&lt;F$38*(1-#REF!)</formula>
    </cfRule>
    <cfRule type="expression" dxfId="414" priority="47">
      <formula>H$38&gt;F$38*(1+#REF!)</formula>
    </cfRule>
  </conditionalFormatting>
  <conditionalFormatting sqref="AK38">
    <cfRule type="expression" dxfId="413" priority="33">
      <formula>AK$38&gt;L$38*(1+#REF!)</formula>
    </cfRule>
    <cfRule type="expression" dxfId="412" priority="32">
      <formula>AK$38&lt;L$38*(1-#REF!)</formula>
    </cfRule>
  </conditionalFormatting>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B43D-2E0A-4BC2-BF3D-687C9BFCB471}">
  <sheetPr>
    <tabColor theme="1"/>
  </sheetPr>
  <dimension ref="A1:AN125"/>
  <sheetViews>
    <sheetView showGridLines="0" zoomScaleNormal="100" workbookViewId="0">
      <pane xSplit="4" topLeftCell="E1" activePane="topRight" state="frozen"/>
      <selection activeCell="F86" sqref="F86:H86"/>
      <selection pane="topRight" activeCell="A21" sqref="A21"/>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x14ac:dyDescent="0.3">
      <c r="A1" s="138" t="s">
        <v>201</v>
      </c>
      <c r="B1" s="139"/>
      <c r="C1" s="139"/>
      <c r="D1" s="151"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563"/>
    </row>
    <row r="2" spans="1:39"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43" t="s">
        <v>79</v>
      </c>
    </row>
    <row r="3" spans="1:39" ht="15" thickTop="1" x14ac:dyDescent="0.3">
      <c r="A3" s="3">
        <v>1</v>
      </c>
      <c r="B3" s="44" t="s">
        <v>84</v>
      </c>
      <c r="C3" s="62">
        <v>1.1000000000000001</v>
      </c>
      <c r="D3" s="63" t="s">
        <v>85</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x14ac:dyDescent="0.3">
      <c r="A4" s="4"/>
      <c r="B4" s="45"/>
      <c r="C4" s="64">
        <v>1.2</v>
      </c>
      <c r="D4" s="65" t="s">
        <v>86</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x14ac:dyDescent="0.3">
      <c r="A5" s="4">
        <v>2</v>
      </c>
      <c r="B5" s="45" t="s">
        <v>87</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x14ac:dyDescent="0.3">
      <c r="A6" s="4">
        <v>3</v>
      </c>
      <c r="B6" s="45" t="s">
        <v>88</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x14ac:dyDescent="0.3">
      <c r="A7" s="4">
        <v>4</v>
      </c>
      <c r="B7" s="45" t="s">
        <v>89</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x14ac:dyDescent="0.3">
      <c r="A8" s="4">
        <v>5</v>
      </c>
      <c r="B8" s="45" t="s">
        <v>90</v>
      </c>
      <c r="C8" s="64">
        <v>5.0999999999999996</v>
      </c>
      <c r="D8" s="66" t="s">
        <v>91</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x14ac:dyDescent="0.3">
      <c r="A9" s="4"/>
      <c r="B9" s="45"/>
      <c r="C9" s="64">
        <v>5.2</v>
      </c>
      <c r="D9" s="66" t="s">
        <v>92</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x14ac:dyDescent="0.3">
      <c r="A10" s="4">
        <v>6</v>
      </c>
      <c r="B10" s="45" t="s">
        <v>93</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x14ac:dyDescent="0.3">
      <c r="A11" s="4">
        <v>7</v>
      </c>
      <c r="B11" s="45" t="s">
        <v>94</v>
      </c>
      <c r="C11" s="64">
        <v>7.1</v>
      </c>
      <c r="D11" s="65" t="s">
        <v>95</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x14ac:dyDescent="0.3">
      <c r="A12" s="4"/>
      <c r="B12" s="45"/>
      <c r="C12" s="64" t="s">
        <v>96</v>
      </c>
      <c r="D12" s="65" t="s">
        <v>97</v>
      </c>
      <c r="E12" s="24">
        <f t="shared" ref="E12:AK12" si="20">E54+E96</f>
        <v>0</v>
      </c>
      <c r="F12" s="107">
        <f t="shared" si="20"/>
        <v>0</v>
      </c>
      <c r="G12" s="107">
        <f t="shared" ref="G12:H12" si="21">G54+G96</f>
        <v>0</v>
      </c>
      <c r="H12" s="107">
        <f t="shared" si="21"/>
        <v>0</v>
      </c>
      <c r="I12" s="107">
        <f t="shared" si="20"/>
        <v>0</v>
      </c>
      <c r="J12" s="107">
        <f t="shared" si="20"/>
        <v>0</v>
      </c>
      <c r="K12" s="107">
        <f t="shared" si="20"/>
        <v>0</v>
      </c>
      <c r="L12" s="107">
        <f t="shared" si="20"/>
        <v>0</v>
      </c>
      <c r="M12" s="107">
        <f t="shared" si="20"/>
        <v>0</v>
      </c>
      <c r="N12" s="107">
        <f t="shared" si="20"/>
        <v>0</v>
      </c>
      <c r="O12" s="107">
        <f t="shared" si="20"/>
        <v>0</v>
      </c>
      <c r="P12" s="107">
        <f t="shared" si="20"/>
        <v>0</v>
      </c>
      <c r="Q12" s="107">
        <f t="shared" si="20"/>
        <v>0</v>
      </c>
      <c r="R12" s="107">
        <f t="shared" si="20"/>
        <v>0</v>
      </c>
      <c r="S12" s="107">
        <f t="shared" si="20"/>
        <v>0</v>
      </c>
      <c r="T12" s="107">
        <f t="shared" si="20"/>
        <v>0</v>
      </c>
      <c r="U12" s="107">
        <f t="shared" si="20"/>
        <v>0</v>
      </c>
      <c r="V12" s="107">
        <f t="shared" si="20"/>
        <v>0</v>
      </c>
      <c r="W12" s="107">
        <f t="shared" si="20"/>
        <v>0</v>
      </c>
      <c r="X12" s="107">
        <f t="shared" si="20"/>
        <v>0</v>
      </c>
      <c r="Y12" s="107">
        <f t="shared" si="20"/>
        <v>0</v>
      </c>
      <c r="Z12" s="107">
        <f t="shared" si="20"/>
        <v>0</v>
      </c>
      <c r="AA12" s="107">
        <f t="shared" si="20"/>
        <v>0</v>
      </c>
      <c r="AB12" s="107">
        <f t="shared" si="20"/>
        <v>0</v>
      </c>
      <c r="AC12" s="107">
        <f t="shared" si="20"/>
        <v>0</v>
      </c>
      <c r="AD12" s="107">
        <f t="shared" si="20"/>
        <v>0</v>
      </c>
      <c r="AE12" s="107">
        <f t="shared" si="20"/>
        <v>0</v>
      </c>
      <c r="AF12" s="107">
        <f t="shared" si="20"/>
        <v>0</v>
      </c>
      <c r="AG12" s="107">
        <f t="shared" si="20"/>
        <v>0</v>
      </c>
      <c r="AH12" s="107">
        <f t="shared" si="20"/>
        <v>0</v>
      </c>
      <c r="AI12" s="107">
        <f t="shared" si="20"/>
        <v>0</v>
      </c>
      <c r="AJ12" s="107">
        <f t="shared" si="20"/>
        <v>0</v>
      </c>
      <c r="AK12" s="25">
        <f t="shared" si="20"/>
        <v>0</v>
      </c>
      <c r="AL12" s="103">
        <f t="shared" si="5"/>
        <v>0</v>
      </c>
      <c r="AM12" s="149">
        <f t="shared" si="2"/>
        <v>0</v>
      </c>
    </row>
    <row r="13" spans="1:39" x14ac:dyDescent="0.3">
      <c r="A13" s="4"/>
      <c r="B13" s="45"/>
      <c r="C13" s="64" t="s">
        <v>98</v>
      </c>
      <c r="D13" s="65" t="s">
        <v>99</v>
      </c>
      <c r="E13" s="24">
        <f t="shared" ref="E13:AK13" si="22">E55+E97</f>
        <v>0</v>
      </c>
      <c r="F13" s="107">
        <f t="shared" si="22"/>
        <v>0</v>
      </c>
      <c r="G13" s="107">
        <f t="shared" ref="G13:H13" si="23">G55+G97</f>
        <v>0</v>
      </c>
      <c r="H13" s="107">
        <f t="shared" si="23"/>
        <v>0</v>
      </c>
      <c r="I13" s="107">
        <f t="shared" si="22"/>
        <v>0</v>
      </c>
      <c r="J13" s="107">
        <f t="shared" si="22"/>
        <v>0</v>
      </c>
      <c r="K13" s="107">
        <f t="shared" si="22"/>
        <v>0</v>
      </c>
      <c r="L13" s="107">
        <f t="shared" si="22"/>
        <v>0</v>
      </c>
      <c r="M13" s="107">
        <f t="shared" si="22"/>
        <v>0</v>
      </c>
      <c r="N13" s="107">
        <f t="shared" si="22"/>
        <v>0</v>
      </c>
      <c r="O13" s="107">
        <f t="shared" si="22"/>
        <v>0</v>
      </c>
      <c r="P13" s="107">
        <f t="shared" si="22"/>
        <v>0</v>
      </c>
      <c r="Q13" s="107">
        <f t="shared" si="22"/>
        <v>0</v>
      </c>
      <c r="R13" s="107">
        <f t="shared" si="22"/>
        <v>0</v>
      </c>
      <c r="S13" s="107">
        <f t="shared" si="22"/>
        <v>0</v>
      </c>
      <c r="T13" s="107">
        <f t="shared" si="22"/>
        <v>0</v>
      </c>
      <c r="U13" s="107">
        <f t="shared" si="22"/>
        <v>0</v>
      </c>
      <c r="V13" s="107">
        <f t="shared" si="22"/>
        <v>0</v>
      </c>
      <c r="W13" s="107">
        <f t="shared" si="22"/>
        <v>0</v>
      </c>
      <c r="X13" s="107">
        <f t="shared" si="22"/>
        <v>0</v>
      </c>
      <c r="Y13" s="107">
        <f t="shared" si="22"/>
        <v>0</v>
      </c>
      <c r="Z13" s="107">
        <f t="shared" si="22"/>
        <v>0</v>
      </c>
      <c r="AA13" s="107">
        <f t="shared" si="22"/>
        <v>0</v>
      </c>
      <c r="AB13" s="107">
        <f t="shared" si="22"/>
        <v>0</v>
      </c>
      <c r="AC13" s="107">
        <f t="shared" si="22"/>
        <v>0</v>
      </c>
      <c r="AD13" s="107">
        <f t="shared" si="22"/>
        <v>0</v>
      </c>
      <c r="AE13" s="107">
        <f t="shared" si="22"/>
        <v>0</v>
      </c>
      <c r="AF13" s="107">
        <f t="shared" si="22"/>
        <v>0</v>
      </c>
      <c r="AG13" s="107">
        <f t="shared" si="22"/>
        <v>0</v>
      </c>
      <c r="AH13" s="107">
        <f t="shared" si="22"/>
        <v>0</v>
      </c>
      <c r="AI13" s="107">
        <f t="shared" si="22"/>
        <v>0</v>
      </c>
      <c r="AJ13" s="107">
        <f t="shared" si="22"/>
        <v>0</v>
      </c>
      <c r="AK13" s="25">
        <f t="shared" si="22"/>
        <v>0</v>
      </c>
      <c r="AL13" s="103">
        <f t="shared" si="5"/>
        <v>0</v>
      </c>
      <c r="AM13" s="149">
        <f t="shared" si="2"/>
        <v>0</v>
      </c>
    </row>
    <row r="14" spans="1:39" x14ac:dyDescent="0.3">
      <c r="A14" s="4"/>
      <c r="B14" s="45"/>
      <c r="C14" s="64" t="s">
        <v>100</v>
      </c>
      <c r="D14" s="65" t="s">
        <v>101</v>
      </c>
      <c r="E14" s="24">
        <f t="shared" ref="E14:AK14" si="24">E56+E98</f>
        <v>0</v>
      </c>
      <c r="F14" s="107">
        <f t="shared" si="24"/>
        <v>0</v>
      </c>
      <c r="G14" s="107">
        <f t="shared" ref="G14:H14" si="25">G56+G98</f>
        <v>0</v>
      </c>
      <c r="H14" s="107">
        <f t="shared" si="25"/>
        <v>0</v>
      </c>
      <c r="I14" s="107">
        <f t="shared" si="24"/>
        <v>0</v>
      </c>
      <c r="J14" s="107">
        <f t="shared" si="24"/>
        <v>0</v>
      </c>
      <c r="K14" s="107">
        <f t="shared" si="24"/>
        <v>0</v>
      </c>
      <c r="L14" s="107">
        <f t="shared" si="24"/>
        <v>0</v>
      </c>
      <c r="M14" s="107">
        <f t="shared" si="24"/>
        <v>0</v>
      </c>
      <c r="N14" s="107">
        <f t="shared" si="24"/>
        <v>0</v>
      </c>
      <c r="O14" s="107">
        <f t="shared" si="24"/>
        <v>0</v>
      </c>
      <c r="P14" s="107">
        <f t="shared" si="24"/>
        <v>0</v>
      </c>
      <c r="Q14" s="107">
        <f t="shared" si="24"/>
        <v>0</v>
      </c>
      <c r="R14" s="107">
        <f t="shared" si="24"/>
        <v>0</v>
      </c>
      <c r="S14" s="107">
        <f t="shared" si="24"/>
        <v>0</v>
      </c>
      <c r="T14" s="107">
        <f t="shared" si="24"/>
        <v>0</v>
      </c>
      <c r="U14" s="107">
        <f t="shared" si="24"/>
        <v>0</v>
      </c>
      <c r="V14" s="107">
        <f t="shared" si="24"/>
        <v>0</v>
      </c>
      <c r="W14" s="107">
        <f t="shared" si="24"/>
        <v>0</v>
      </c>
      <c r="X14" s="107">
        <f t="shared" si="24"/>
        <v>0</v>
      </c>
      <c r="Y14" s="107">
        <f t="shared" si="24"/>
        <v>0</v>
      </c>
      <c r="Z14" s="107">
        <f t="shared" si="24"/>
        <v>0</v>
      </c>
      <c r="AA14" s="107">
        <f t="shared" si="24"/>
        <v>0</v>
      </c>
      <c r="AB14" s="107">
        <f t="shared" si="24"/>
        <v>0</v>
      </c>
      <c r="AC14" s="107">
        <f t="shared" si="24"/>
        <v>0</v>
      </c>
      <c r="AD14" s="107">
        <f t="shared" si="24"/>
        <v>0</v>
      </c>
      <c r="AE14" s="107">
        <f t="shared" si="24"/>
        <v>0</v>
      </c>
      <c r="AF14" s="107">
        <f t="shared" si="24"/>
        <v>0</v>
      </c>
      <c r="AG14" s="107">
        <f t="shared" si="24"/>
        <v>0</v>
      </c>
      <c r="AH14" s="107">
        <f t="shared" si="24"/>
        <v>0</v>
      </c>
      <c r="AI14" s="107">
        <f t="shared" si="24"/>
        <v>0</v>
      </c>
      <c r="AJ14" s="107">
        <f t="shared" si="24"/>
        <v>0</v>
      </c>
      <c r="AK14" s="25">
        <f t="shared" si="24"/>
        <v>0</v>
      </c>
      <c r="AL14" s="103">
        <f t="shared" si="5"/>
        <v>0</v>
      </c>
      <c r="AM14" s="149">
        <f t="shared" si="2"/>
        <v>0</v>
      </c>
    </row>
    <row r="15" spans="1:39" x14ac:dyDescent="0.3">
      <c r="A15" s="4">
        <v>8</v>
      </c>
      <c r="B15" s="45" t="s">
        <v>102</v>
      </c>
      <c r="C15" s="64">
        <v>8.1</v>
      </c>
      <c r="D15" s="65" t="s">
        <v>95</v>
      </c>
      <c r="E15" s="24">
        <f t="shared" ref="E15:AK15" si="26">E57+E99</f>
        <v>0</v>
      </c>
      <c r="F15" s="107">
        <f t="shared" si="26"/>
        <v>0</v>
      </c>
      <c r="G15" s="107">
        <f t="shared" ref="G15:H15" si="27">G57+G99</f>
        <v>0</v>
      </c>
      <c r="H15" s="107">
        <f t="shared" si="27"/>
        <v>0</v>
      </c>
      <c r="I15" s="107">
        <f t="shared" si="26"/>
        <v>0</v>
      </c>
      <c r="J15" s="107">
        <f t="shared" si="26"/>
        <v>0</v>
      </c>
      <c r="K15" s="107">
        <f t="shared" si="26"/>
        <v>0</v>
      </c>
      <c r="L15" s="107">
        <f t="shared" si="26"/>
        <v>0</v>
      </c>
      <c r="M15" s="107">
        <f t="shared" si="26"/>
        <v>0</v>
      </c>
      <c r="N15" s="107">
        <f t="shared" si="26"/>
        <v>0</v>
      </c>
      <c r="O15" s="107">
        <f t="shared" si="26"/>
        <v>0</v>
      </c>
      <c r="P15" s="107">
        <f t="shared" si="26"/>
        <v>0</v>
      </c>
      <c r="Q15" s="107">
        <f t="shared" si="26"/>
        <v>0</v>
      </c>
      <c r="R15" s="107">
        <f t="shared" si="26"/>
        <v>0</v>
      </c>
      <c r="S15" s="107">
        <f t="shared" si="26"/>
        <v>0</v>
      </c>
      <c r="T15" s="107">
        <f t="shared" si="26"/>
        <v>0</v>
      </c>
      <c r="U15" s="107">
        <f t="shared" si="26"/>
        <v>0</v>
      </c>
      <c r="V15" s="107">
        <f t="shared" si="26"/>
        <v>0</v>
      </c>
      <c r="W15" s="107">
        <f t="shared" si="26"/>
        <v>0</v>
      </c>
      <c r="X15" s="107">
        <f t="shared" si="26"/>
        <v>0</v>
      </c>
      <c r="Y15" s="107">
        <f t="shared" si="26"/>
        <v>0</v>
      </c>
      <c r="Z15" s="107">
        <f t="shared" si="26"/>
        <v>0</v>
      </c>
      <c r="AA15" s="107">
        <f t="shared" si="26"/>
        <v>0</v>
      </c>
      <c r="AB15" s="107">
        <f t="shared" si="26"/>
        <v>0</v>
      </c>
      <c r="AC15" s="107">
        <f t="shared" si="26"/>
        <v>0</v>
      </c>
      <c r="AD15" s="107">
        <f t="shared" si="26"/>
        <v>0</v>
      </c>
      <c r="AE15" s="107">
        <f t="shared" si="26"/>
        <v>0</v>
      </c>
      <c r="AF15" s="107">
        <f t="shared" si="26"/>
        <v>0</v>
      </c>
      <c r="AG15" s="107">
        <f t="shared" si="26"/>
        <v>0</v>
      </c>
      <c r="AH15" s="107">
        <f t="shared" si="26"/>
        <v>0</v>
      </c>
      <c r="AI15" s="107">
        <f t="shared" si="26"/>
        <v>0</v>
      </c>
      <c r="AJ15" s="107">
        <f t="shared" si="26"/>
        <v>0</v>
      </c>
      <c r="AK15" s="25">
        <f t="shared" si="26"/>
        <v>0</v>
      </c>
      <c r="AL15" s="103">
        <f t="shared" si="5"/>
        <v>0</v>
      </c>
      <c r="AM15" s="149">
        <f t="shared" si="2"/>
        <v>0</v>
      </c>
    </row>
    <row r="16" spans="1:39" x14ac:dyDescent="0.3">
      <c r="A16" s="4"/>
      <c r="B16" s="45"/>
      <c r="C16" s="64" t="s">
        <v>103</v>
      </c>
      <c r="D16" s="65" t="s">
        <v>97</v>
      </c>
      <c r="E16" s="24">
        <f t="shared" ref="E16:AK16" si="28">E58+E100</f>
        <v>0</v>
      </c>
      <c r="F16" s="107">
        <f t="shared" si="28"/>
        <v>0</v>
      </c>
      <c r="G16" s="107">
        <f t="shared" ref="G16:H16" si="29">G58+G100</f>
        <v>0</v>
      </c>
      <c r="H16" s="107">
        <f t="shared" si="29"/>
        <v>0</v>
      </c>
      <c r="I16" s="107">
        <f t="shared" si="28"/>
        <v>0</v>
      </c>
      <c r="J16" s="107">
        <f t="shared" si="28"/>
        <v>0</v>
      </c>
      <c r="K16" s="107">
        <f t="shared" si="28"/>
        <v>0</v>
      </c>
      <c r="L16" s="107">
        <f t="shared" si="28"/>
        <v>0</v>
      </c>
      <c r="M16" s="107">
        <f t="shared" si="28"/>
        <v>0</v>
      </c>
      <c r="N16" s="107">
        <f t="shared" si="28"/>
        <v>0</v>
      </c>
      <c r="O16" s="107">
        <f t="shared" si="28"/>
        <v>0</v>
      </c>
      <c r="P16" s="107">
        <f t="shared" si="28"/>
        <v>0</v>
      </c>
      <c r="Q16" s="107">
        <f t="shared" si="28"/>
        <v>0</v>
      </c>
      <c r="R16" s="107">
        <f t="shared" si="28"/>
        <v>0</v>
      </c>
      <c r="S16" s="107">
        <f t="shared" si="28"/>
        <v>0</v>
      </c>
      <c r="T16" s="107">
        <f t="shared" si="28"/>
        <v>0</v>
      </c>
      <c r="U16" s="107">
        <f t="shared" si="28"/>
        <v>0</v>
      </c>
      <c r="V16" s="107">
        <f t="shared" si="28"/>
        <v>0</v>
      </c>
      <c r="W16" s="107">
        <f t="shared" si="28"/>
        <v>0</v>
      </c>
      <c r="X16" s="107">
        <f t="shared" si="28"/>
        <v>0</v>
      </c>
      <c r="Y16" s="107">
        <f t="shared" si="28"/>
        <v>0</v>
      </c>
      <c r="Z16" s="107">
        <f t="shared" si="28"/>
        <v>0</v>
      </c>
      <c r="AA16" s="107">
        <f t="shared" si="28"/>
        <v>0</v>
      </c>
      <c r="AB16" s="107">
        <f t="shared" si="28"/>
        <v>0</v>
      </c>
      <c r="AC16" s="107">
        <f t="shared" si="28"/>
        <v>0</v>
      </c>
      <c r="AD16" s="107">
        <f t="shared" si="28"/>
        <v>0</v>
      </c>
      <c r="AE16" s="107">
        <f t="shared" si="28"/>
        <v>0</v>
      </c>
      <c r="AF16" s="107">
        <f t="shared" si="28"/>
        <v>0</v>
      </c>
      <c r="AG16" s="107">
        <f t="shared" si="28"/>
        <v>0</v>
      </c>
      <c r="AH16" s="107">
        <f t="shared" si="28"/>
        <v>0</v>
      </c>
      <c r="AI16" s="107">
        <f t="shared" si="28"/>
        <v>0</v>
      </c>
      <c r="AJ16" s="107">
        <f t="shared" si="28"/>
        <v>0</v>
      </c>
      <c r="AK16" s="25">
        <f t="shared" si="28"/>
        <v>0</v>
      </c>
      <c r="AL16" s="103">
        <f t="shared" si="5"/>
        <v>0</v>
      </c>
      <c r="AM16" s="149">
        <f t="shared" si="2"/>
        <v>0</v>
      </c>
    </row>
    <row r="17" spans="1:39" x14ac:dyDescent="0.3">
      <c r="A17" s="4"/>
      <c r="B17" s="45"/>
      <c r="C17" s="64" t="s">
        <v>104</v>
      </c>
      <c r="D17" s="65" t="s">
        <v>99</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103">
        <f t="shared" si="5"/>
        <v>0</v>
      </c>
      <c r="AM17" s="149">
        <f t="shared" si="2"/>
        <v>0</v>
      </c>
    </row>
    <row r="18" spans="1:39" x14ac:dyDescent="0.3">
      <c r="A18" s="4"/>
      <c r="B18" s="45"/>
      <c r="C18" s="64" t="s">
        <v>105</v>
      </c>
      <c r="D18" s="65" t="s">
        <v>101</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x14ac:dyDescent="0.3">
      <c r="A19" s="4">
        <v>9</v>
      </c>
      <c r="B19" s="45" t="s">
        <v>106</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x14ac:dyDescent="0.3">
      <c r="A20" s="4">
        <v>10</v>
      </c>
      <c r="B20" s="45" t="s">
        <v>107</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x14ac:dyDescent="0.3">
      <c r="A21" s="4">
        <v>11</v>
      </c>
      <c r="B21" s="45" t="s">
        <v>108</v>
      </c>
      <c r="C21" s="64"/>
      <c r="D21" s="65"/>
      <c r="E21" s="24">
        <f t="shared" ref="E21:AK21" si="38">E63+E105</f>
        <v>0</v>
      </c>
      <c r="F21" s="107">
        <f t="shared" si="38"/>
        <v>0</v>
      </c>
      <c r="G21" s="107">
        <f t="shared" ref="G21:H21" si="39">G63+G105</f>
        <v>0</v>
      </c>
      <c r="H21" s="107">
        <f t="shared" si="39"/>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x14ac:dyDescent="0.3">
      <c r="A22" s="4">
        <v>12</v>
      </c>
      <c r="B22" s="45" t="s">
        <v>109</v>
      </c>
      <c r="C22" s="64" t="s">
        <v>110</v>
      </c>
      <c r="D22" s="65" t="s">
        <v>111</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x14ac:dyDescent="0.3">
      <c r="A23" s="4"/>
      <c r="B23" s="45"/>
      <c r="C23" s="64" t="s">
        <v>112</v>
      </c>
      <c r="D23" s="65" t="s">
        <v>92</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x14ac:dyDescent="0.3">
      <c r="A24" s="4">
        <v>13</v>
      </c>
      <c r="B24" s="45" t="s">
        <v>113</v>
      </c>
      <c r="C24" s="45">
        <v>13.1</v>
      </c>
      <c r="D24" s="137" t="s">
        <v>115</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x14ac:dyDescent="0.3">
      <c r="A25" s="4"/>
      <c r="B25" s="45"/>
      <c r="C25" s="45">
        <v>13.2</v>
      </c>
      <c r="D25" s="137" t="s">
        <v>113</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x14ac:dyDescent="0.3">
      <c r="A26" s="4">
        <v>14</v>
      </c>
      <c r="B26" s="45" t="s">
        <v>117</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x14ac:dyDescent="0.3">
      <c r="A27" s="4">
        <v>15</v>
      </c>
      <c r="B27" s="45" t="s">
        <v>118</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x14ac:dyDescent="0.3">
      <c r="A28" s="9">
        <v>16</v>
      </c>
      <c r="B28" s="67" t="s">
        <v>119</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69" t="s">
        <v>202</v>
      </c>
      <c r="C29" s="69"/>
      <c r="D29" s="253" t="s">
        <v>203</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ht="15" x14ac:dyDescent="0.35">
      <c r="A37" s="4">
        <v>26</v>
      </c>
      <c r="B37" s="45" t="str">
        <f>'MA Výkon'!B37</f>
        <v>Výchozí dopravní výkon [tis.vlkm]</v>
      </c>
      <c r="C37" s="45"/>
      <c r="D37" s="257" t="s">
        <v>204</v>
      </c>
      <c r="E37" s="107">
        <f>'Provoz výchozí'!C3+'Provoz opční 1'!C3+'Provoz opční 2'!C3</f>
        <v>80927.057534246575</v>
      </c>
      <c r="F37" s="107">
        <f>'Provoz výchozí'!D3+'Provoz opční 1'!D3+'Provoz opční 2'!D3</f>
        <v>814328.51643835625</v>
      </c>
      <c r="G37" s="107">
        <f>'Provoz výchozí'!E3+'Provoz opční 1'!E3+'Provoz opční 2'!E3</f>
        <v>1765688.6860273974</v>
      </c>
      <c r="H37" s="107">
        <f>'Provoz výchozí'!F3+'Provoz opční 1'!F3+'Provoz opční 2'!F3</f>
        <v>244021.67671232877</v>
      </c>
      <c r="I37" s="107">
        <f>'Provoz výchozí'!G3+'Provoz opční 1'!G3+'Provoz opční 2'!G3</f>
        <v>5566744.5</v>
      </c>
      <c r="J37" s="107">
        <f>'Provoz výchozí'!H3+'Provoz opční 1'!H3+'Provoz opční 2'!H3</f>
        <v>7558165.9000000004</v>
      </c>
      <c r="K37" s="107">
        <f>'Provoz výchozí'!I3+'Provoz opční 1'!I3+'Provoz opční 2'!I3</f>
        <v>9420913.5</v>
      </c>
      <c r="L37" s="107">
        <f>'Provoz výchozí'!J3+'Provoz opční 1'!J3+'Provoz opční 2'!J3</f>
        <v>10067052.199999999</v>
      </c>
      <c r="M37" s="107">
        <f>'Provoz výchozí'!K3+'Provoz opční 1'!K3+'Provoz opční 2'!K3</f>
        <v>10067052.199999999</v>
      </c>
      <c r="N37" s="107">
        <f>'Provoz výchozí'!L3+'Provoz opční 1'!L3+'Provoz opční 2'!L3</f>
        <v>10067052.199999999</v>
      </c>
      <c r="O37" s="107">
        <f>'Provoz výchozí'!M3+'Provoz opční 1'!M3+'Provoz opční 2'!M3</f>
        <v>10067052.199999999</v>
      </c>
      <c r="P37" s="107">
        <f>'Provoz výchozí'!N3+'Provoz opční 1'!N3+'Provoz opční 2'!N3</f>
        <v>10067052.199999999</v>
      </c>
      <c r="Q37" s="107">
        <f>'Provoz výchozí'!O3+'Provoz opční 1'!O3+'Provoz opční 2'!O3</f>
        <v>10067052.199999999</v>
      </c>
      <c r="R37" s="107">
        <f>'Provoz výchozí'!P3+'Provoz opční 1'!P3+'Provoz opční 2'!P3</f>
        <v>10067052.199999999</v>
      </c>
      <c r="S37" s="107">
        <f>'Provoz výchozí'!Q3+'Provoz opční 1'!Q3+'Provoz opční 2'!Q3</f>
        <v>10067052.199999999</v>
      </c>
      <c r="T37" s="107">
        <f>'Provoz výchozí'!R3+'Provoz opční 1'!R3+'Provoz opční 2'!R3</f>
        <v>10067052.199999999</v>
      </c>
      <c r="U37" s="107">
        <f>'Provoz výchozí'!S3+'Provoz opční 1'!S3+'Provoz opční 2'!S3</f>
        <v>10067052.199999999</v>
      </c>
      <c r="V37" s="107">
        <f>'Provoz výchozí'!T3+'Provoz opční 1'!T3+'Provoz opční 2'!T3</f>
        <v>10067052.199999999</v>
      </c>
      <c r="W37" s="107">
        <f>'Provoz výchozí'!U3+'Provoz opční 1'!U3+'Provoz opční 2'!U3</f>
        <v>10067052.199999999</v>
      </c>
      <c r="X37" s="107">
        <f>'Provoz výchozí'!V3+'Provoz opční 1'!V3+'Provoz opční 2'!V3</f>
        <v>10067052.199999999</v>
      </c>
      <c r="Y37" s="107">
        <f>'Provoz výchozí'!W3+'Provoz opční 1'!W3+'Provoz opční 2'!W3</f>
        <v>10067052.199999999</v>
      </c>
      <c r="Z37" s="107">
        <f>'Provoz výchozí'!X3+'Provoz opční 1'!X3+'Provoz opční 2'!X3</f>
        <v>10067052.199999999</v>
      </c>
      <c r="AA37" s="107">
        <f>'Provoz výchozí'!Y3+'Provoz opční 1'!Y3+'Provoz opční 2'!Y3</f>
        <v>10067052.199999999</v>
      </c>
      <c r="AB37" s="107">
        <f>'Provoz výchozí'!Z3+'Provoz opční 1'!Z3+'Provoz opční 2'!Z3</f>
        <v>10067052.199999999</v>
      </c>
      <c r="AC37" s="107">
        <f>'Provoz výchozí'!AA3+'Provoz opční 1'!AA3+'Provoz opční 2'!AA3</f>
        <v>10067052.199999999</v>
      </c>
      <c r="AD37" s="107">
        <f>'Provoz výchozí'!AB3+'Provoz opční 1'!AB3+'Provoz opční 2'!AB3</f>
        <v>10067052.199999999</v>
      </c>
      <c r="AE37" s="107">
        <f>'Provoz výchozí'!AC3+'Provoz opční 1'!AC3+'Provoz opční 2'!AC3</f>
        <v>10067052.199999999</v>
      </c>
      <c r="AF37" s="107">
        <f>'Provoz výchozí'!AD3+'Provoz opční 1'!AD3+'Provoz opční 2'!AD3</f>
        <v>10067052.199999999</v>
      </c>
      <c r="AG37" s="107">
        <f>'Provoz výchozí'!AE3+'Provoz opční 1'!AE3+'Provoz opční 2'!AE3</f>
        <v>10067052.199999999</v>
      </c>
      <c r="AH37" s="107">
        <f>'Provoz výchozí'!AF3+'Provoz opční 1'!AF3+'Provoz opční 2'!AF3</f>
        <v>10067052.199999999</v>
      </c>
      <c r="AI37" s="107">
        <f>'Provoz výchozí'!AG3+'Provoz opční 1'!AG3+'Provoz opční 2'!AG3</f>
        <v>10067052.199999999</v>
      </c>
      <c r="AJ37" s="107">
        <f>'Provoz výchozí'!AH3+'Provoz opční 1'!AH3+'Provoz opční 2'!AH3</f>
        <v>10067052.199999999</v>
      </c>
      <c r="AK37" s="107">
        <f>'Provoz výchozí'!AI3+'Provoz opční 1'!AI3+'Provoz opční 2'!AI3</f>
        <v>10067052.199999999</v>
      </c>
      <c r="AL37" s="84">
        <f t="shared" si="56"/>
        <v>287194147.03671217</v>
      </c>
      <c r="AM37" s="570" t="s">
        <v>134</v>
      </c>
    </row>
    <row r="38" spans="1:39" s="113" customFormat="1" ht="16.2" thickBot="1" x14ac:dyDescent="0.4">
      <c r="A38" s="5">
        <v>27</v>
      </c>
      <c r="B38" s="204" t="s">
        <v>205</v>
      </c>
      <c r="C38" s="69"/>
      <c r="D38" s="253" t="s">
        <v>206</v>
      </c>
      <c r="E38" s="110">
        <f t="shared" ref="E38:AL38" si="57">IFERROR(E29/E37,0)</f>
        <v>0</v>
      </c>
      <c r="F38" s="110">
        <f t="shared" si="57"/>
        <v>0</v>
      </c>
      <c r="G38" s="110">
        <f t="shared" ref="G38:H38" si="58">IFERROR(G29/G37,0)</f>
        <v>0</v>
      </c>
      <c r="H38" s="110">
        <f t="shared" si="58"/>
        <v>0</v>
      </c>
      <c r="I38" s="110">
        <f t="shared" si="57"/>
        <v>0</v>
      </c>
      <c r="J38" s="110">
        <f t="shared" si="57"/>
        <v>0</v>
      </c>
      <c r="K38" s="110">
        <f t="shared" si="57"/>
        <v>0</v>
      </c>
      <c r="L38" s="110">
        <f t="shared" si="57"/>
        <v>0</v>
      </c>
      <c r="M38" s="110">
        <f t="shared" si="57"/>
        <v>0</v>
      </c>
      <c r="N38" s="110">
        <f t="shared" si="57"/>
        <v>0</v>
      </c>
      <c r="O38" s="110">
        <f t="shared" si="57"/>
        <v>0</v>
      </c>
      <c r="P38" s="110">
        <f t="shared" si="57"/>
        <v>0</v>
      </c>
      <c r="Q38" s="110">
        <f t="shared" si="57"/>
        <v>0</v>
      </c>
      <c r="R38" s="110">
        <f t="shared" si="57"/>
        <v>0</v>
      </c>
      <c r="S38" s="110">
        <f t="shared" si="57"/>
        <v>0</v>
      </c>
      <c r="T38" s="110">
        <f t="shared" si="57"/>
        <v>0</v>
      </c>
      <c r="U38" s="110">
        <f t="shared" si="57"/>
        <v>0</v>
      </c>
      <c r="V38" s="110">
        <f t="shared" si="57"/>
        <v>0</v>
      </c>
      <c r="W38" s="110">
        <f t="shared" si="57"/>
        <v>0</v>
      </c>
      <c r="X38" s="110">
        <f t="shared" si="57"/>
        <v>0</v>
      </c>
      <c r="Y38" s="110">
        <f t="shared" si="57"/>
        <v>0</v>
      </c>
      <c r="Z38" s="110">
        <f t="shared" si="57"/>
        <v>0</v>
      </c>
      <c r="AA38" s="110">
        <f t="shared" si="57"/>
        <v>0</v>
      </c>
      <c r="AB38" s="110">
        <f t="shared" si="57"/>
        <v>0</v>
      </c>
      <c r="AC38" s="110">
        <f t="shared" si="57"/>
        <v>0</v>
      </c>
      <c r="AD38" s="110">
        <f t="shared" si="57"/>
        <v>0</v>
      </c>
      <c r="AE38" s="110">
        <f t="shared" si="57"/>
        <v>0</v>
      </c>
      <c r="AF38" s="110">
        <f t="shared" si="57"/>
        <v>0</v>
      </c>
      <c r="AG38" s="110">
        <f t="shared" si="57"/>
        <v>0</v>
      </c>
      <c r="AH38" s="110">
        <f t="shared" si="57"/>
        <v>0</v>
      </c>
      <c r="AI38" s="110">
        <f t="shared" si="57"/>
        <v>0</v>
      </c>
      <c r="AJ38" s="110">
        <f t="shared" si="57"/>
        <v>0</v>
      </c>
      <c r="AK38" s="110">
        <f t="shared" si="57"/>
        <v>0</v>
      </c>
      <c r="AL38" s="111">
        <f t="shared" si="57"/>
        <v>0</v>
      </c>
      <c r="AM38" s="571" t="s">
        <v>134</v>
      </c>
    </row>
    <row r="39" spans="1:39" ht="15.6" hidden="1" x14ac:dyDescent="0.35">
      <c r="A39" s="269">
        <v>28</v>
      </c>
      <c r="B39" s="279" t="s">
        <v>207</v>
      </c>
      <c r="C39" s="270"/>
      <c r="D39" s="271" t="s">
        <v>208</v>
      </c>
      <c r="E39" s="121"/>
      <c r="F39" s="121"/>
      <c r="G39" s="121"/>
      <c r="H39" s="121"/>
      <c r="I39" s="121"/>
      <c r="J39" s="121"/>
      <c r="K39" s="121"/>
      <c r="L39" s="121"/>
      <c r="M39" s="121"/>
      <c r="N39" s="121"/>
      <c r="O39" s="121"/>
      <c r="P39" s="121"/>
      <c r="Q39" s="121"/>
      <c r="R39" s="121"/>
      <c r="S39" s="121"/>
      <c r="T39" s="121"/>
      <c r="U39" s="121"/>
      <c r="V39" s="121"/>
      <c r="W39" s="121"/>
      <c r="X39" s="121"/>
      <c r="Y39" s="121"/>
      <c r="Z39" s="122"/>
      <c r="AA39" s="122"/>
      <c r="AB39" s="122"/>
      <c r="AC39" s="122"/>
      <c r="AD39" s="122"/>
      <c r="AE39" s="122"/>
      <c r="AF39" s="122"/>
      <c r="AG39" s="122"/>
      <c r="AH39" s="122"/>
      <c r="AI39" s="122"/>
      <c r="AJ39" s="122"/>
      <c r="AK39" s="122"/>
      <c r="AL39" s="48"/>
      <c r="AM39" s="87"/>
    </row>
    <row r="40" spans="1:39" s="113" customFormat="1" ht="16.2" hidden="1" thickBot="1" x14ac:dyDescent="0.4">
      <c r="A40" s="272">
        <v>29</v>
      </c>
      <c r="B40" s="273" t="s">
        <v>209</v>
      </c>
      <c r="C40" s="274"/>
      <c r="D40" s="275" t="s">
        <v>210</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119"/>
    </row>
    <row r="41" spans="1:39"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x14ac:dyDescent="0.3">
      <c r="A43" s="138" t="s">
        <v>201</v>
      </c>
      <c r="B43" s="139"/>
      <c r="C43" s="139"/>
      <c r="D43" s="151"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53"/>
    </row>
    <row r="44" spans="1:39" ht="15" thickBot="1" x14ac:dyDescent="0.35">
      <c r="A44" s="6" t="str">
        <f>A2</f>
        <v>Cenová úroveň pro Kalendářní rok [tis.Kč]</v>
      </c>
      <c r="B44" s="60"/>
      <c r="C44" s="40"/>
      <c r="D44" s="61"/>
      <c r="E44" s="153" t="str">
        <f>E2</f>
        <v>XII/29</v>
      </c>
      <c r="F44" s="153" t="str">
        <f t="shared" ref="F44:AK44" si="59">F2</f>
        <v>I-VI/30</v>
      </c>
      <c r="G44" s="153" t="str">
        <f t="shared" si="59"/>
        <v>VI-XII/30</v>
      </c>
      <c r="H44" s="153" t="str">
        <f t="shared" si="59"/>
        <v>XII/30</v>
      </c>
      <c r="I44" s="153">
        <f t="shared" si="59"/>
        <v>2031</v>
      </c>
      <c r="J44" s="153">
        <f t="shared" si="59"/>
        <v>2032</v>
      </c>
      <c r="K44" s="153">
        <f t="shared" si="59"/>
        <v>2033</v>
      </c>
      <c r="L44" s="153">
        <f t="shared" si="59"/>
        <v>2034</v>
      </c>
      <c r="M44" s="153">
        <f t="shared" si="59"/>
        <v>2035</v>
      </c>
      <c r="N44" s="153">
        <f t="shared" si="59"/>
        <v>2036</v>
      </c>
      <c r="O44" s="153">
        <f t="shared" si="59"/>
        <v>2037</v>
      </c>
      <c r="P44" s="153">
        <f t="shared" si="59"/>
        <v>2038</v>
      </c>
      <c r="Q44" s="153">
        <f t="shared" si="59"/>
        <v>2039</v>
      </c>
      <c r="R44" s="153">
        <f t="shared" si="59"/>
        <v>2040</v>
      </c>
      <c r="S44" s="153">
        <f t="shared" si="59"/>
        <v>2041</v>
      </c>
      <c r="T44" s="153">
        <f t="shared" si="59"/>
        <v>2042</v>
      </c>
      <c r="U44" s="153">
        <f t="shared" si="59"/>
        <v>2043</v>
      </c>
      <c r="V44" s="153">
        <f t="shared" si="59"/>
        <v>2044</v>
      </c>
      <c r="W44" s="153">
        <f t="shared" si="59"/>
        <v>2045</v>
      </c>
      <c r="X44" s="153">
        <f t="shared" si="59"/>
        <v>2046</v>
      </c>
      <c r="Y44" s="153">
        <f t="shared" si="59"/>
        <v>2047</v>
      </c>
      <c r="Z44" s="153">
        <f t="shared" si="59"/>
        <v>2048</v>
      </c>
      <c r="AA44" s="153">
        <f t="shared" si="59"/>
        <v>2049</v>
      </c>
      <c r="AB44" s="153">
        <f t="shared" si="59"/>
        <v>2050</v>
      </c>
      <c r="AC44" s="153">
        <f t="shared" si="59"/>
        <v>2051</v>
      </c>
      <c r="AD44" s="153">
        <f t="shared" si="59"/>
        <v>2052</v>
      </c>
      <c r="AE44" s="153">
        <f t="shared" si="59"/>
        <v>2053</v>
      </c>
      <c r="AF44" s="153">
        <f t="shared" si="59"/>
        <v>2054</v>
      </c>
      <c r="AG44" s="153">
        <f t="shared" si="59"/>
        <v>2055</v>
      </c>
      <c r="AH44" s="153">
        <f t="shared" si="59"/>
        <v>2056</v>
      </c>
      <c r="AI44" s="153">
        <f t="shared" si="59"/>
        <v>2057</v>
      </c>
      <c r="AJ44" s="153">
        <f t="shared" si="59"/>
        <v>2058</v>
      </c>
      <c r="AK44" s="153">
        <f t="shared" si="59"/>
        <v>2059</v>
      </c>
      <c r="AL44" s="99" t="s">
        <v>78</v>
      </c>
      <c r="AM44" s="562" t="s">
        <v>79</v>
      </c>
    </row>
    <row r="45" spans="1:39" ht="15" thickTop="1" x14ac:dyDescent="0.3">
      <c r="A45" s="3">
        <f t="shared" ref="A45:D66" si="60">IF(A3="","",A3)</f>
        <v>1</v>
      </c>
      <c r="B45" s="44" t="str">
        <f t="shared" si="60"/>
        <v>Trakční energie a palivo</v>
      </c>
      <c r="C45" s="62">
        <f t="shared" si="60"/>
        <v>1.1000000000000001</v>
      </c>
      <c r="D45" s="63" t="str">
        <f t="shared" si="60"/>
        <v>Elektrická energie</v>
      </c>
      <c r="E45" s="107">
        <f>IFERROR('Model výchozí (MV)'!E45*('MV Index'!I3/'MV Index'!$E3)*'Model výchozí (MV)'!$AR45*(IF('Provoz výchozí'!C$10=0,1,'Provoz výchozí'!C$11/'Provoz výchozí'!C$10)),0)+IFERROR('Model opční 1 (ME)'!E45*('ME Index'!I3/'ME Index'!$E3)*'Model opční 1 (ME)'!$AR45*(IF('Provoz opční 1'!C$10=0,1,'Provoz opční 1'!C$11/'Provoz opční 1'!C$10)),0)+IFERROR('Model opční 2 (MF)'!E45*('MF Index'!I3/'MF Index'!$E3)*'Model opční 2 (MF)'!$AR45*(IF('Provoz opční 2'!C$10=0,1,'Provoz opční 2'!C$11/'Provoz opční 2'!C$10)),0)+Doplněk!E45*Doplněk!$AP45</f>
        <v>0</v>
      </c>
      <c r="F45" s="107">
        <f>IFERROR('Model výchozí (MV)'!F45*('MV Index'!J3/'MV Index'!$E3)*'Model výchozí (MV)'!$AR45*(IF('Provoz výchozí'!D$10=0,1,'Provoz výchozí'!D$11/'Provoz výchozí'!D$10)),0)+IFERROR('Model opční 1 (ME)'!F45*('ME Index'!J3/'ME Index'!$E3)*'Model opční 1 (ME)'!$AR45*(IF('Provoz opční 1'!D$10=0,1,'Provoz opční 1'!D$11/'Provoz opční 1'!D$10)),0)+IFERROR('Model opční 2 (MF)'!F45*('MF Index'!J3/'MF Index'!$E3)*'Model opční 2 (MF)'!$AR45*(IF('Provoz opční 2'!D$10=0,1,'Provoz opční 2'!D$11/'Provoz opční 2'!D$10)),0)+Doplněk!F45*Doplněk!$AP45</f>
        <v>0</v>
      </c>
      <c r="G45" s="107">
        <f>IFERROR('Model výchozí (MV)'!G45*('MV Index'!K3/'MV Index'!$E3)*'Model výchozí (MV)'!$AR45*(IF('Provoz výchozí'!E$10=0,1,'Provoz výchozí'!E$11/'Provoz výchozí'!E$10)),0)+IFERROR('Model opční 1 (ME)'!G45*('ME Index'!K3/'ME Index'!$E3)*'Model opční 1 (ME)'!$AR45*(IF('Provoz opční 1'!E$10=0,1,'Provoz opční 1'!E$11/'Provoz opční 1'!E$10)),0)+IFERROR('Model opční 2 (MF)'!G45*('MF Index'!K3/'MF Index'!$E3)*'Model opční 2 (MF)'!$AR45*(IF('Provoz opční 2'!E$10=0,1,'Provoz opční 2'!E$11/'Provoz opční 2'!E$10)),0)+Doplněk!G45*Doplněk!$AP45</f>
        <v>0</v>
      </c>
      <c r="H45" s="107">
        <f>IFERROR('Model výchozí (MV)'!H45*('MV Index'!L3/'MV Index'!$E3)*'Model výchozí (MV)'!$AR45*(IF('Provoz výchozí'!F$10=0,1,'Provoz výchozí'!F$11/'Provoz výchozí'!F$10)),0)+IFERROR('Model opční 1 (ME)'!H45*('ME Index'!L3/'ME Index'!$E3)*'Model opční 1 (ME)'!$AR45*(IF('Provoz opční 1'!F$10=0,1,'Provoz opční 1'!F$11/'Provoz opční 1'!F$10)),0)+IFERROR('Model opční 2 (MF)'!H45*('MF Index'!L3/'MF Index'!$E3)*'Model opční 2 (MF)'!$AR45*(IF('Provoz opční 2'!F$10=0,1,'Provoz opční 2'!F$11/'Provoz opční 2'!F$10)),0)+Doplněk!H45*Doplněk!$AP45</f>
        <v>0</v>
      </c>
      <c r="I45" s="107">
        <f>IFERROR('Model výchozí (MV)'!I45*('MV Index'!M3/'MV Index'!$E3)*'Model výchozí (MV)'!$AR45*(IF('Provoz výchozí'!G$10=0,1,'Provoz výchozí'!G$11/'Provoz výchozí'!G$10)),0)+IFERROR('Model opční 1 (ME)'!I45*('ME Index'!M3/'ME Index'!$E3)*'Model opční 1 (ME)'!$AR45*(IF('Provoz opční 1'!G$10=0,1,'Provoz opční 1'!G$11/'Provoz opční 1'!G$10)),0)+IFERROR('Model opční 2 (MF)'!I45*('MF Index'!M3/'MF Index'!$E3)*'Model opční 2 (MF)'!$AR45*(IF('Provoz opční 2'!G$10=0,1,'Provoz opční 2'!G$11/'Provoz opční 2'!G$10)),0)+Doplněk!I45*Doplněk!$AP45</f>
        <v>0</v>
      </c>
      <c r="J45" s="107">
        <f>IFERROR('Model výchozí (MV)'!J45*('MV Index'!N3/'MV Index'!$E3)*'Model výchozí (MV)'!$AR45*(IF('Provoz výchozí'!H$10=0,1,'Provoz výchozí'!H$11/'Provoz výchozí'!H$10)),0)+IFERROR('Model opční 1 (ME)'!J45*('ME Index'!N3/'ME Index'!$E3)*'Model opční 1 (ME)'!$AR45*(IF('Provoz opční 1'!H$10=0,1,'Provoz opční 1'!H$11/'Provoz opční 1'!H$10)),0)+IFERROR('Model opční 2 (MF)'!J45*('MF Index'!N3/'MF Index'!$E3)*'Model opční 2 (MF)'!$AR45*(IF('Provoz opční 2'!H$10=0,1,'Provoz opční 2'!H$11/'Provoz opční 2'!H$10)),0)+Doplněk!J45*Doplněk!$AP45</f>
        <v>0</v>
      </c>
      <c r="K45" s="107">
        <f>IFERROR('Model výchozí (MV)'!K45*('MV Index'!O3/'MV Index'!$E3)*'Model výchozí (MV)'!$AR45*(IF('Provoz výchozí'!I$10=0,1,'Provoz výchozí'!I$11/'Provoz výchozí'!I$10)),0)+IFERROR('Model opční 1 (ME)'!K45*('ME Index'!O3/'ME Index'!$E3)*'Model opční 1 (ME)'!$AR45*(IF('Provoz opční 1'!I$10=0,1,'Provoz opční 1'!I$11/'Provoz opční 1'!I$10)),0)+IFERROR('Model opční 2 (MF)'!K45*('MF Index'!O3/'MF Index'!$E3)*'Model opční 2 (MF)'!$AR45*(IF('Provoz opční 2'!I$10=0,1,'Provoz opční 2'!I$11/'Provoz opční 2'!I$10)),0)+Doplněk!K45*Doplněk!$AP45</f>
        <v>0</v>
      </c>
      <c r="L45" s="107">
        <f>IFERROR('Model výchozí (MV)'!L45*('MV Index'!P3/'MV Index'!$E3)*'Model výchozí (MV)'!$AR45*(IF('Provoz výchozí'!J$10=0,1,'Provoz výchozí'!J$11/'Provoz výchozí'!J$10)),0)+IFERROR('Model opční 1 (ME)'!L45*('ME Index'!P3/'ME Index'!$E3)*'Model opční 1 (ME)'!$AR45*(IF('Provoz opční 1'!J$10=0,1,'Provoz opční 1'!J$11/'Provoz opční 1'!J$10)),0)+IFERROR('Model opční 2 (MF)'!L45*('MF Index'!P3/'MF Index'!$E3)*'Model opční 2 (MF)'!$AR45*(IF('Provoz opční 2'!J$10=0,1,'Provoz opční 2'!J$11/'Provoz opční 2'!J$10)),0)+Doplněk!L45*Doplněk!$AP45</f>
        <v>0</v>
      </c>
      <c r="M45" s="107">
        <f>IFERROR('Model výchozí (MV)'!M45*('MV Index'!Q3/'MV Index'!$E3)*'Model výchozí (MV)'!$AR45*(IF('Provoz výchozí'!K$10=0,1,'Provoz výchozí'!K$11/'Provoz výchozí'!K$10)),0)+IFERROR('Model opční 1 (ME)'!M45*('ME Index'!Q3/'ME Index'!$E3)*'Model opční 1 (ME)'!$AR45*(IF('Provoz opční 1'!K$10=0,1,'Provoz opční 1'!K$11/'Provoz opční 1'!K$10)),0)+IFERROR('Model opční 2 (MF)'!M45*('MF Index'!Q3/'MF Index'!$E3)*'Model opční 2 (MF)'!$AR45*(IF('Provoz opční 2'!K$10=0,1,'Provoz opční 2'!K$11/'Provoz opční 2'!K$10)),0)+Doplněk!M45*Doplněk!$AP45</f>
        <v>0</v>
      </c>
      <c r="N45" s="107">
        <f>IFERROR('Model výchozí (MV)'!N45*('MV Index'!R3/'MV Index'!$E3)*'Model výchozí (MV)'!$AR45*(IF('Provoz výchozí'!L$10=0,1,'Provoz výchozí'!L$11/'Provoz výchozí'!L$10)),0)+IFERROR('Model opční 1 (ME)'!N45*('ME Index'!R3/'ME Index'!$E3)*'Model opční 1 (ME)'!$AR45*(IF('Provoz opční 1'!L$10=0,1,'Provoz opční 1'!L$11/'Provoz opční 1'!L$10)),0)+IFERROR('Model opční 2 (MF)'!N45*('MF Index'!R3/'MF Index'!$E3)*'Model opční 2 (MF)'!$AR45*(IF('Provoz opční 2'!L$10=0,1,'Provoz opční 2'!L$11/'Provoz opční 2'!L$10)),0)+Doplněk!N45*Doplněk!$AP45</f>
        <v>0</v>
      </c>
      <c r="O45" s="107">
        <f>IFERROR('Model výchozí (MV)'!O45*('MV Index'!S3/'MV Index'!$E3)*'Model výchozí (MV)'!$AR45*(IF('Provoz výchozí'!M$10=0,1,'Provoz výchozí'!M$11/'Provoz výchozí'!M$10)),0)+IFERROR('Model opční 1 (ME)'!O45*('ME Index'!S3/'ME Index'!$E3)*'Model opční 1 (ME)'!$AR45*(IF('Provoz opční 1'!M$10=0,1,'Provoz opční 1'!M$11/'Provoz opční 1'!M$10)),0)+IFERROR('Model opční 2 (MF)'!O45*('MF Index'!S3/'MF Index'!$E3)*'Model opční 2 (MF)'!$AR45*(IF('Provoz opční 2'!M$10=0,1,'Provoz opční 2'!M$11/'Provoz opční 2'!M$10)),0)+Doplněk!O45*Doplněk!$AP45</f>
        <v>0</v>
      </c>
      <c r="P45" s="107">
        <f>IFERROR('Model výchozí (MV)'!P45*('MV Index'!T3/'MV Index'!$E3)*'Model výchozí (MV)'!$AR45*(IF('Provoz výchozí'!N$10=0,1,'Provoz výchozí'!N$11/'Provoz výchozí'!N$10)),0)+IFERROR('Model opční 1 (ME)'!P45*('ME Index'!T3/'ME Index'!$E3)*'Model opční 1 (ME)'!$AR45*(IF('Provoz opční 1'!N$10=0,1,'Provoz opční 1'!N$11/'Provoz opční 1'!N$10)),0)+IFERROR('Model opční 2 (MF)'!P45*('MF Index'!T3/'MF Index'!$E3)*'Model opční 2 (MF)'!$AR45*(IF('Provoz opční 2'!N$10=0,1,'Provoz opční 2'!N$11/'Provoz opční 2'!N$10)),0)+Doplněk!P45*Doplněk!$AP45</f>
        <v>0</v>
      </c>
      <c r="Q45" s="107">
        <f>IFERROR('Model výchozí (MV)'!Q45*('MV Index'!U3/'MV Index'!$E3)*'Model výchozí (MV)'!$AR45*(IF('Provoz výchozí'!O$10=0,1,'Provoz výchozí'!O$11/'Provoz výchozí'!O$10)),0)+IFERROR('Model opční 1 (ME)'!Q45*('ME Index'!U3/'ME Index'!$E3)*'Model opční 1 (ME)'!$AR45*(IF('Provoz opční 1'!O$10=0,1,'Provoz opční 1'!O$11/'Provoz opční 1'!O$10)),0)+IFERROR('Model opční 2 (MF)'!Q45*('MF Index'!U3/'MF Index'!$E3)*'Model opční 2 (MF)'!$AR45*(IF('Provoz opční 2'!O$10=0,1,'Provoz opční 2'!O$11/'Provoz opční 2'!O$10)),0)+Doplněk!Q45*Doplněk!$AP45</f>
        <v>0</v>
      </c>
      <c r="R45" s="107">
        <f>IFERROR('Model výchozí (MV)'!R45*('MV Index'!V3/'MV Index'!$E3)*'Model výchozí (MV)'!$AR45*(IF('Provoz výchozí'!P$10=0,1,'Provoz výchozí'!P$11/'Provoz výchozí'!P$10)),0)+IFERROR('Model opční 1 (ME)'!R45*('ME Index'!V3/'ME Index'!$E3)*'Model opční 1 (ME)'!$AR45*(IF('Provoz opční 1'!P$10=0,1,'Provoz opční 1'!P$11/'Provoz opční 1'!P$10)),0)+IFERROR('Model opční 2 (MF)'!R45*('MF Index'!V3/'MF Index'!$E3)*'Model opční 2 (MF)'!$AR45*(IF('Provoz opční 2'!P$10=0,1,'Provoz opční 2'!P$11/'Provoz opční 2'!P$10)),0)+Doplněk!R45*Doplněk!$AP45</f>
        <v>0</v>
      </c>
      <c r="S45" s="107">
        <f>IFERROR('Model výchozí (MV)'!S45*('MV Index'!W3/'MV Index'!$E3)*'Model výchozí (MV)'!$AR45*(IF('Provoz výchozí'!Q$10=0,1,'Provoz výchozí'!Q$11/'Provoz výchozí'!Q$10)),0)+IFERROR('Model opční 1 (ME)'!S45*('ME Index'!W3/'ME Index'!$E3)*'Model opční 1 (ME)'!$AR45*(IF('Provoz opční 1'!Q$10=0,1,'Provoz opční 1'!Q$11/'Provoz opční 1'!Q$10)),0)+IFERROR('Model opční 2 (MF)'!S45*('MF Index'!W3/'MF Index'!$E3)*'Model opční 2 (MF)'!$AR45*(IF('Provoz opční 2'!Q$10=0,1,'Provoz opční 2'!Q$11/'Provoz opční 2'!Q$10)),0)+Doplněk!S45*Doplněk!$AP45</f>
        <v>0</v>
      </c>
      <c r="T45" s="107">
        <f>IFERROR('Model výchozí (MV)'!T45*('MV Index'!X3/'MV Index'!$E3)*'Model výchozí (MV)'!$AR45*(IF('Provoz výchozí'!R$10=0,1,'Provoz výchozí'!R$11/'Provoz výchozí'!R$10)),0)+IFERROR('Model opční 1 (ME)'!T45*('ME Index'!X3/'ME Index'!$E3)*'Model opční 1 (ME)'!$AR45*(IF('Provoz opční 1'!R$10=0,1,'Provoz opční 1'!R$11/'Provoz opční 1'!R$10)),0)+IFERROR('Model opční 2 (MF)'!T45*('MF Index'!X3/'MF Index'!$E3)*'Model opční 2 (MF)'!$AR45*(IF('Provoz opční 2'!R$10=0,1,'Provoz opční 2'!R$11/'Provoz opční 2'!R$10)),0)+Doplněk!T45*Doplněk!$AP45</f>
        <v>0</v>
      </c>
      <c r="U45" s="107">
        <f>IFERROR('Model výchozí (MV)'!U45*('MV Index'!Y3/'MV Index'!$E3)*'Model výchozí (MV)'!$AR45*(IF('Provoz výchozí'!S$10=0,1,'Provoz výchozí'!S$11/'Provoz výchozí'!S$10)),0)+IFERROR('Model opční 1 (ME)'!U45*('ME Index'!Y3/'ME Index'!$E3)*'Model opční 1 (ME)'!$AR45*(IF('Provoz opční 1'!S$10=0,1,'Provoz opční 1'!S$11/'Provoz opční 1'!S$10)),0)+IFERROR('Model opční 2 (MF)'!U45*('MF Index'!Y3/'MF Index'!$E3)*'Model opční 2 (MF)'!$AR45*(IF('Provoz opční 2'!S$10=0,1,'Provoz opční 2'!S$11/'Provoz opční 2'!S$10)),0)+Doplněk!U45*Doplněk!$AP45</f>
        <v>0</v>
      </c>
      <c r="V45" s="107">
        <f>IFERROR('Model výchozí (MV)'!V45*('MV Index'!Z3/'MV Index'!$E3)*'Model výchozí (MV)'!$AR45*(IF('Provoz výchozí'!T$10=0,1,'Provoz výchozí'!T$11/'Provoz výchozí'!T$10)),0)+IFERROR('Model opční 1 (ME)'!V45*('ME Index'!Z3/'ME Index'!$E3)*'Model opční 1 (ME)'!$AR45*(IF('Provoz opční 1'!T$10=0,1,'Provoz opční 1'!T$11/'Provoz opční 1'!T$10)),0)+IFERROR('Model opční 2 (MF)'!V45*('MF Index'!Z3/'MF Index'!$E3)*'Model opční 2 (MF)'!$AR45*(IF('Provoz opční 2'!T$10=0,1,'Provoz opční 2'!T$11/'Provoz opční 2'!T$10)),0)+Doplněk!V45*Doplněk!$AP45</f>
        <v>0</v>
      </c>
      <c r="W45" s="107">
        <f>IFERROR('Model výchozí (MV)'!W45*('MV Index'!AA3/'MV Index'!$E3)*'Model výchozí (MV)'!$AR45*(IF('Provoz výchozí'!U$10=0,1,'Provoz výchozí'!U$11/'Provoz výchozí'!U$10)),0)+IFERROR('Model opční 1 (ME)'!W45*('ME Index'!AA3/'ME Index'!$E3)*'Model opční 1 (ME)'!$AR45*(IF('Provoz opční 1'!U$10=0,1,'Provoz opční 1'!U$11/'Provoz opční 1'!U$10)),0)+IFERROR('Model opční 2 (MF)'!W45*('MF Index'!AA3/'MF Index'!$E3)*'Model opční 2 (MF)'!$AR45*(IF('Provoz opční 2'!U$10=0,1,'Provoz opční 2'!U$11/'Provoz opční 2'!U$10)),0)+Doplněk!W45*Doplněk!$AP45</f>
        <v>0</v>
      </c>
      <c r="X45" s="107">
        <f>IFERROR('Model výchozí (MV)'!X45*('MV Index'!AB3/'MV Index'!$E3)*'Model výchozí (MV)'!$AR45*(IF('Provoz výchozí'!V$10=0,1,'Provoz výchozí'!V$11/'Provoz výchozí'!V$10)),0)+IFERROR('Model opční 1 (ME)'!X45*('ME Index'!AB3/'ME Index'!$E3)*'Model opční 1 (ME)'!$AR45*(IF('Provoz opční 1'!V$10=0,1,'Provoz opční 1'!V$11/'Provoz opční 1'!V$10)),0)+IFERROR('Model opční 2 (MF)'!X45*('MF Index'!AB3/'MF Index'!$E3)*'Model opční 2 (MF)'!$AR45*(IF('Provoz opční 2'!V$10=0,1,'Provoz opční 2'!V$11/'Provoz opční 2'!V$10)),0)+Doplněk!X45*Doplněk!$AP45</f>
        <v>0</v>
      </c>
      <c r="Y45" s="107">
        <f>IFERROR('Model výchozí (MV)'!Y45*('MV Index'!AC3/'MV Index'!$E3)*'Model výchozí (MV)'!$AR45*(IF('Provoz výchozí'!W$10=0,1,'Provoz výchozí'!W$11/'Provoz výchozí'!W$10)),0)+IFERROR('Model opční 1 (ME)'!Y45*('ME Index'!AC3/'ME Index'!$E3)*'Model opční 1 (ME)'!$AR45*(IF('Provoz opční 1'!W$10=0,1,'Provoz opční 1'!W$11/'Provoz opční 1'!W$10)),0)+IFERROR('Model opční 2 (MF)'!Y45*('MF Index'!AC3/'MF Index'!$E3)*'Model opční 2 (MF)'!$AR45*(IF('Provoz opční 2'!W$10=0,1,'Provoz opční 2'!W$11/'Provoz opční 2'!W$10)),0)+Doplněk!Y45*Doplněk!$AP45</f>
        <v>0</v>
      </c>
      <c r="Z45" s="107">
        <f>IFERROR('Model výchozí (MV)'!Z45*('MV Index'!AD3/'MV Index'!$E3)*'Model výchozí (MV)'!$AR45*(IF('Provoz výchozí'!X$10=0,1,'Provoz výchozí'!X$11/'Provoz výchozí'!X$10)),0)+IFERROR('Model opční 1 (ME)'!Z45*('ME Index'!AD3/'ME Index'!$E3)*'Model opční 1 (ME)'!$AR45*(IF('Provoz opční 1'!X$10=0,1,'Provoz opční 1'!X$11/'Provoz opční 1'!X$10)),0)+IFERROR('Model opční 2 (MF)'!Z45*('MF Index'!AD3/'MF Index'!$E3)*'Model opční 2 (MF)'!$AR45*(IF('Provoz opční 2'!X$10=0,1,'Provoz opční 2'!X$11/'Provoz opční 2'!X$10)),0)+Doplněk!Z45*Doplněk!$AP45</f>
        <v>0</v>
      </c>
      <c r="AA45" s="107">
        <f>IFERROR('Model výchozí (MV)'!AA45*('MV Index'!AE3/'MV Index'!$E3)*'Model výchozí (MV)'!$AR45*(IF('Provoz výchozí'!Y$10=0,1,'Provoz výchozí'!Y$11/'Provoz výchozí'!Y$10)),0)+IFERROR('Model opční 1 (ME)'!AA45*('ME Index'!AE3/'ME Index'!$E3)*'Model opční 1 (ME)'!$AR45*(IF('Provoz opční 1'!Y$10=0,1,'Provoz opční 1'!Y$11/'Provoz opční 1'!Y$10)),0)+IFERROR('Model opční 2 (MF)'!AA45*('MF Index'!AE3/'MF Index'!$E3)*'Model opční 2 (MF)'!$AR45*(IF('Provoz opční 2'!Y$10=0,1,'Provoz opční 2'!Y$11/'Provoz opční 2'!Y$10)),0)+Doplněk!AA45*Doplněk!$AP45</f>
        <v>0</v>
      </c>
      <c r="AB45" s="107">
        <f>IFERROR('Model výchozí (MV)'!AB45*('MV Index'!AF3/'MV Index'!$E3)*'Model výchozí (MV)'!$AR45*(IF('Provoz výchozí'!Z$10=0,1,'Provoz výchozí'!Z$11/'Provoz výchozí'!Z$10)),0)+IFERROR('Model opční 1 (ME)'!AB45*('ME Index'!AF3/'ME Index'!$E3)*'Model opční 1 (ME)'!$AR45*(IF('Provoz opční 1'!Z$10=0,1,'Provoz opční 1'!Z$11/'Provoz opční 1'!Z$10)),0)+IFERROR('Model opční 2 (MF)'!AB45*('MF Index'!AF3/'MF Index'!$E3)*'Model opční 2 (MF)'!$AR45*(IF('Provoz opční 2'!Z$10=0,1,'Provoz opční 2'!Z$11/'Provoz opční 2'!Z$10)),0)+Doplněk!AB45*Doplněk!$AP45</f>
        <v>0</v>
      </c>
      <c r="AC45" s="107">
        <f>IFERROR('Model výchozí (MV)'!AC45*('MV Index'!AG3/'MV Index'!$E3)*'Model výchozí (MV)'!$AR45*(IF('Provoz výchozí'!AA$10=0,1,'Provoz výchozí'!AA$11/'Provoz výchozí'!AA$10)),0)+IFERROR('Model opční 1 (ME)'!AC45*('ME Index'!AG3/'ME Index'!$E3)*'Model opční 1 (ME)'!$AR45*(IF('Provoz opční 1'!AA$10=0,1,'Provoz opční 1'!AA$11/'Provoz opční 1'!AA$10)),0)+IFERROR('Model opční 2 (MF)'!AC45*('MF Index'!AG3/'MF Index'!$E3)*'Model opční 2 (MF)'!$AR45*(IF('Provoz opční 2'!AA$10=0,1,'Provoz opční 2'!AA$11/'Provoz opční 2'!AA$10)),0)+Doplněk!AC45*Doplněk!$AP45</f>
        <v>0</v>
      </c>
      <c r="AD45" s="107">
        <f>IFERROR('Model výchozí (MV)'!AD45*('MV Index'!AH3/'MV Index'!$E3)*'Model výchozí (MV)'!$AR45*(IF('Provoz výchozí'!AB$10=0,1,'Provoz výchozí'!AB$11/'Provoz výchozí'!AB$10)),0)+IFERROR('Model opční 1 (ME)'!AD45*('ME Index'!AH3/'ME Index'!$E3)*'Model opční 1 (ME)'!$AR45*(IF('Provoz opční 1'!AB$10=0,1,'Provoz opční 1'!AB$11/'Provoz opční 1'!AB$10)),0)+IFERROR('Model opční 2 (MF)'!AD45*('MF Index'!AH3/'MF Index'!$E3)*'Model opční 2 (MF)'!$AR45*(IF('Provoz opční 2'!AB$10=0,1,'Provoz opční 2'!AB$11/'Provoz opční 2'!AB$10)),0)+Doplněk!AD45*Doplněk!$AP45</f>
        <v>0</v>
      </c>
      <c r="AE45" s="107">
        <f>IFERROR('Model výchozí (MV)'!AE45*('MV Index'!AI3/'MV Index'!$E3)*'Model výchozí (MV)'!$AR45*(IF('Provoz výchozí'!AC$10=0,1,'Provoz výchozí'!AC$11/'Provoz výchozí'!AC$10)),0)+IFERROR('Model opční 1 (ME)'!AE45*('ME Index'!AI3/'ME Index'!$E3)*'Model opční 1 (ME)'!$AR45*(IF('Provoz opční 1'!AC$10=0,1,'Provoz opční 1'!AC$11/'Provoz opční 1'!AC$10)),0)+IFERROR('Model opční 2 (MF)'!AE45*('MF Index'!AI3/'MF Index'!$E3)*'Model opční 2 (MF)'!$AR45*(IF('Provoz opční 2'!AC$10=0,1,'Provoz opční 2'!AC$11/'Provoz opční 2'!AC$10)),0)+Doplněk!AE45*Doplněk!$AP45</f>
        <v>0</v>
      </c>
      <c r="AF45" s="107">
        <f>IFERROR('Model výchozí (MV)'!AF45*('MV Index'!AJ3/'MV Index'!$E3)*'Model výchozí (MV)'!$AR45*(IF('Provoz výchozí'!AD$10=0,1,'Provoz výchozí'!AD$11/'Provoz výchozí'!AD$10)),0)+IFERROR('Model opční 1 (ME)'!AF45*('ME Index'!AJ3/'ME Index'!$E3)*'Model opční 1 (ME)'!$AR45*(IF('Provoz opční 1'!AD$10=0,1,'Provoz opční 1'!AD$11/'Provoz opční 1'!AD$10)),0)+IFERROR('Model opční 2 (MF)'!AF45*('MF Index'!AJ3/'MF Index'!$E3)*'Model opční 2 (MF)'!$AR45*(IF('Provoz opční 2'!AD$10=0,1,'Provoz opční 2'!AD$11/'Provoz opční 2'!AD$10)),0)+Doplněk!AF45*Doplněk!$AP45</f>
        <v>0</v>
      </c>
      <c r="AG45" s="107">
        <f>IFERROR('Model výchozí (MV)'!AG45*('MV Index'!AK3/'MV Index'!$E3)*'Model výchozí (MV)'!$AR45*(IF('Provoz výchozí'!AE$10=0,1,'Provoz výchozí'!AE$11/'Provoz výchozí'!AE$10)),0)+IFERROR('Model opční 1 (ME)'!AG45*('ME Index'!AK3/'ME Index'!$E3)*'Model opční 1 (ME)'!$AR45*(IF('Provoz opční 1'!AE$10=0,1,'Provoz opční 1'!AE$11/'Provoz opční 1'!AE$10)),0)+IFERROR('Model opční 2 (MF)'!AG45*('MF Index'!AK3/'MF Index'!$E3)*'Model opční 2 (MF)'!$AR45*(IF('Provoz opční 2'!AE$10=0,1,'Provoz opční 2'!AE$11/'Provoz opční 2'!AE$10)),0)+Doplněk!AG45*Doplněk!$AP45</f>
        <v>0</v>
      </c>
      <c r="AH45" s="107">
        <f>IFERROR('Model výchozí (MV)'!AH45*('MV Index'!AL3/'MV Index'!$E3)*'Model výchozí (MV)'!$AR45*(IF('Provoz výchozí'!AF$10=0,1,'Provoz výchozí'!AF$11/'Provoz výchozí'!AF$10)),0)+IFERROR('Model opční 1 (ME)'!AH45*('ME Index'!AL3/'ME Index'!$E3)*'Model opční 1 (ME)'!$AR45*(IF('Provoz opční 1'!AF$10=0,1,'Provoz opční 1'!AF$11/'Provoz opční 1'!AF$10)),0)+IFERROR('Model opční 2 (MF)'!AH45*('MF Index'!AL3/'MF Index'!$E3)*'Model opční 2 (MF)'!$AR45*(IF('Provoz opční 2'!AF$10=0,1,'Provoz opční 2'!AF$11/'Provoz opční 2'!AF$10)),0)+Doplněk!AH45*Doplněk!$AP45</f>
        <v>0</v>
      </c>
      <c r="AI45" s="107">
        <f>IFERROR('Model výchozí (MV)'!AI45*('MV Index'!AM3/'MV Index'!$E3)*'Model výchozí (MV)'!$AR45*(IF('Provoz výchozí'!AG$10=0,1,'Provoz výchozí'!AG$11/'Provoz výchozí'!AG$10)),0)+IFERROR('Model opční 1 (ME)'!AI45*('ME Index'!AM3/'ME Index'!$E3)*'Model opční 1 (ME)'!$AR45*(IF('Provoz opční 1'!AG$10=0,1,'Provoz opční 1'!AG$11/'Provoz opční 1'!AG$10)),0)+IFERROR('Model opční 2 (MF)'!AI45*('MF Index'!AM3/'MF Index'!$E3)*'Model opční 2 (MF)'!$AR45*(IF('Provoz opční 2'!AG$10=0,1,'Provoz opční 2'!AG$11/'Provoz opční 2'!AG$10)),0)+Doplněk!AI45*Doplněk!$AP45</f>
        <v>0</v>
      </c>
      <c r="AJ45" s="107">
        <f>IFERROR('Model výchozí (MV)'!AJ45*('MV Index'!AN3/'MV Index'!$E3)*'Model výchozí (MV)'!$AR45*(IF('Provoz výchozí'!AH$10=0,1,'Provoz výchozí'!AH$11/'Provoz výchozí'!AH$10)),0)+IFERROR('Model opční 1 (ME)'!AJ45*('ME Index'!AN3/'ME Index'!$E3)*'Model opční 1 (ME)'!$AR45*(IF('Provoz opční 1'!AH$10=0,1,'Provoz opční 1'!AH$11/'Provoz opční 1'!AH$10)),0)+IFERROR('Model opční 2 (MF)'!AJ45*('MF Index'!AN3/'MF Index'!$E3)*'Model opční 2 (MF)'!$AR45*(IF('Provoz opční 2'!AH$10=0,1,'Provoz opční 2'!AH$11/'Provoz opční 2'!AH$10)),0)+Doplněk!AJ45*Doplněk!$AP45</f>
        <v>0</v>
      </c>
      <c r="AK45" s="107">
        <f>IFERROR('Model výchozí (MV)'!AK45*('MV Index'!AO3/'MV Index'!$E3)*'Model výchozí (MV)'!$AR45*(IF('Provoz výchozí'!AI$10=0,1,'Provoz výchozí'!AI$11/'Provoz výchozí'!AI$10)),0)+IFERROR('Model opční 1 (ME)'!AK45*('ME Index'!AO3/'ME Index'!$E3)*'Model opční 1 (ME)'!$AR45*(IF('Provoz opční 1'!AI$10=0,1,'Provoz opční 1'!AI$11/'Provoz opční 1'!AI$10)),0)+IFERROR('Model opční 2 (MF)'!AK45*('MF Index'!AO3/'MF Index'!$E3)*'Model opční 2 (MF)'!$AR45*(IF('Provoz opční 2'!AI$10=0,1,'Provoz opční 2'!AI$11/'Provoz opční 2'!AI$10)),0)+Doplněk!AK45*Doplněk!$AP45</f>
        <v>0</v>
      </c>
      <c r="AL45" s="20">
        <f>SUM(E45:AK45)</f>
        <v>0</v>
      </c>
      <c r="AM45" s="566">
        <f t="shared" ref="AM45:AM70" si="61">IFERROR(SUMPRODUCT(E45:AK45,E$79:AK$79)/SUM(E$79:AK$79),0)</f>
        <v>0</v>
      </c>
    </row>
    <row r="46" spans="1:39" x14ac:dyDescent="0.3">
      <c r="A46" s="4" t="str">
        <f t="shared" si="60"/>
        <v/>
      </c>
      <c r="B46" s="45" t="str">
        <f t="shared" si="60"/>
        <v/>
      </c>
      <c r="C46" s="64">
        <f t="shared" si="60"/>
        <v>1.2</v>
      </c>
      <c r="D46" s="65" t="str">
        <f t="shared" si="60"/>
        <v>Motorová nafta</v>
      </c>
      <c r="E46" s="107">
        <f>IFERROR('Model výchozí (MV)'!E46*('MV Index'!I4/'MV Index'!$E4)*'Model výchozí (MV)'!$AR46*(IF('Provoz výchozí'!C$10=0,1,'Provoz výchozí'!C$11/'Provoz výchozí'!C$10)),0)+IFERROR('Model opční 1 (ME)'!E46*('ME Index'!I4/'ME Index'!$E4)*'Model opční 1 (ME)'!$AR46*(IF('Provoz opční 1'!C$10=0,1,'Provoz opční 1'!C$11/'Provoz opční 1'!C$10)),0)+IFERROR('Model opční 2 (MF)'!E46*('MF Index'!I4/'MF Index'!$E4)*'Model opční 2 (MF)'!$AR46*(IF('Provoz opční 2'!C$10=0,1,'Provoz opční 2'!C$11/'Provoz opční 2'!C$10)),0)+Doplněk!E46*Doplněk!$AP46</f>
        <v>0</v>
      </c>
      <c r="F46" s="107">
        <f>IFERROR('Model výchozí (MV)'!F46*('MV Index'!J4/'MV Index'!$E4)*'Model výchozí (MV)'!$AR46*(IF('Provoz výchozí'!D$10=0,1,'Provoz výchozí'!D$11/'Provoz výchozí'!D$10)),0)+IFERROR('Model opční 1 (ME)'!F46*('ME Index'!J4/'ME Index'!$E4)*'Model opční 1 (ME)'!$AR46*(IF('Provoz opční 1'!D$10=0,1,'Provoz opční 1'!D$11/'Provoz opční 1'!D$10)),0)+IFERROR('Model opční 2 (MF)'!F46*('MF Index'!J4/'MF Index'!$E4)*'Model opční 2 (MF)'!$AR46*(IF('Provoz opční 2'!D$10=0,1,'Provoz opční 2'!D$11/'Provoz opční 2'!D$10)),0)+Doplněk!F46*Doplněk!$AP46</f>
        <v>0</v>
      </c>
      <c r="G46" s="107">
        <f>IFERROR('Model výchozí (MV)'!G46*('MV Index'!K4/'MV Index'!$E4)*'Model výchozí (MV)'!$AR46*(IF('Provoz výchozí'!E$10=0,1,'Provoz výchozí'!E$11/'Provoz výchozí'!E$10)),0)+IFERROR('Model opční 1 (ME)'!G46*('ME Index'!K4/'ME Index'!$E4)*'Model opční 1 (ME)'!$AR46*(IF('Provoz opční 1'!E$10=0,1,'Provoz opční 1'!E$11/'Provoz opční 1'!E$10)),0)+IFERROR('Model opční 2 (MF)'!G46*('MF Index'!K4/'MF Index'!$E4)*'Model opční 2 (MF)'!$AR46*(IF('Provoz opční 2'!E$10=0,1,'Provoz opční 2'!E$11/'Provoz opční 2'!E$10)),0)+Doplněk!G46*Doplněk!$AP46</f>
        <v>0</v>
      </c>
      <c r="H46" s="107">
        <f>IFERROR('Model výchozí (MV)'!H46*('MV Index'!L4/'MV Index'!$E4)*'Model výchozí (MV)'!$AR46*(IF('Provoz výchozí'!F$10=0,1,'Provoz výchozí'!F$11/'Provoz výchozí'!F$10)),0)+IFERROR('Model opční 1 (ME)'!H46*('ME Index'!L4/'ME Index'!$E4)*'Model opční 1 (ME)'!$AR46*(IF('Provoz opční 1'!F$10=0,1,'Provoz opční 1'!F$11/'Provoz opční 1'!F$10)),0)+IFERROR('Model opční 2 (MF)'!H46*('MF Index'!L4/'MF Index'!$E4)*'Model opční 2 (MF)'!$AR46*(IF('Provoz opční 2'!F$10=0,1,'Provoz opční 2'!F$11/'Provoz opční 2'!F$10)),0)+Doplněk!H46*Doplněk!$AP46</f>
        <v>0</v>
      </c>
      <c r="I46" s="107">
        <f>IFERROR('Model výchozí (MV)'!I46*('MV Index'!M4/'MV Index'!$E4)*'Model výchozí (MV)'!$AR46*(IF('Provoz výchozí'!G$10=0,1,'Provoz výchozí'!G$11/'Provoz výchozí'!G$10)),0)+IFERROR('Model opční 1 (ME)'!I46*('ME Index'!M4/'ME Index'!$E4)*'Model opční 1 (ME)'!$AR46*(IF('Provoz opční 1'!G$10=0,1,'Provoz opční 1'!G$11/'Provoz opční 1'!G$10)),0)+IFERROR('Model opční 2 (MF)'!I46*('MF Index'!M4/'MF Index'!$E4)*'Model opční 2 (MF)'!$AR46*(IF('Provoz opční 2'!G$10=0,1,'Provoz opční 2'!G$11/'Provoz opční 2'!G$10)),0)+Doplněk!I46*Doplněk!$AP46</f>
        <v>0</v>
      </c>
      <c r="J46" s="107">
        <f>IFERROR('Model výchozí (MV)'!J46*('MV Index'!N4/'MV Index'!$E4)*'Model výchozí (MV)'!$AR46*(IF('Provoz výchozí'!H$10=0,1,'Provoz výchozí'!H$11/'Provoz výchozí'!H$10)),0)+IFERROR('Model opční 1 (ME)'!J46*('ME Index'!N4/'ME Index'!$E4)*'Model opční 1 (ME)'!$AR46*(IF('Provoz opční 1'!H$10=0,1,'Provoz opční 1'!H$11/'Provoz opční 1'!H$10)),0)+IFERROR('Model opční 2 (MF)'!J46*('MF Index'!N4/'MF Index'!$E4)*'Model opční 2 (MF)'!$AR46*(IF('Provoz opční 2'!H$10=0,1,'Provoz opční 2'!H$11/'Provoz opční 2'!H$10)),0)+Doplněk!J46*Doplněk!$AP46</f>
        <v>0</v>
      </c>
      <c r="K46" s="107">
        <f>IFERROR('Model výchozí (MV)'!K46*('MV Index'!O4/'MV Index'!$E4)*'Model výchozí (MV)'!$AR46*(IF('Provoz výchozí'!I$10=0,1,'Provoz výchozí'!I$11/'Provoz výchozí'!I$10)),0)+IFERROR('Model opční 1 (ME)'!K46*('ME Index'!O4/'ME Index'!$E4)*'Model opční 1 (ME)'!$AR46*(IF('Provoz opční 1'!I$10=0,1,'Provoz opční 1'!I$11/'Provoz opční 1'!I$10)),0)+IFERROR('Model opční 2 (MF)'!K46*('MF Index'!O4/'MF Index'!$E4)*'Model opční 2 (MF)'!$AR46*(IF('Provoz opční 2'!I$10=0,1,'Provoz opční 2'!I$11/'Provoz opční 2'!I$10)),0)+Doplněk!K46*Doplněk!$AP46</f>
        <v>0</v>
      </c>
      <c r="L46" s="107">
        <f>IFERROR('Model výchozí (MV)'!L46*('MV Index'!P4/'MV Index'!$E4)*'Model výchozí (MV)'!$AR46*(IF('Provoz výchozí'!J$10=0,1,'Provoz výchozí'!J$11/'Provoz výchozí'!J$10)),0)+IFERROR('Model opční 1 (ME)'!L46*('ME Index'!P4/'ME Index'!$E4)*'Model opční 1 (ME)'!$AR46*(IF('Provoz opční 1'!J$10=0,1,'Provoz opční 1'!J$11/'Provoz opční 1'!J$10)),0)+IFERROR('Model opční 2 (MF)'!L46*('MF Index'!P4/'MF Index'!$E4)*'Model opční 2 (MF)'!$AR46*(IF('Provoz opční 2'!J$10=0,1,'Provoz opční 2'!J$11/'Provoz opční 2'!J$10)),0)+Doplněk!L46*Doplněk!$AP46</f>
        <v>0</v>
      </c>
      <c r="M46" s="107">
        <f>IFERROR('Model výchozí (MV)'!M46*('MV Index'!Q4/'MV Index'!$E4)*'Model výchozí (MV)'!$AR46*(IF('Provoz výchozí'!K$10=0,1,'Provoz výchozí'!K$11/'Provoz výchozí'!K$10)),0)+IFERROR('Model opční 1 (ME)'!M46*('ME Index'!Q4/'ME Index'!$E4)*'Model opční 1 (ME)'!$AR46*(IF('Provoz opční 1'!K$10=0,1,'Provoz opční 1'!K$11/'Provoz opční 1'!K$10)),0)+IFERROR('Model opční 2 (MF)'!M46*('MF Index'!Q4/'MF Index'!$E4)*'Model opční 2 (MF)'!$AR46*(IF('Provoz opční 2'!K$10=0,1,'Provoz opční 2'!K$11/'Provoz opční 2'!K$10)),0)+Doplněk!M46*Doplněk!$AP46</f>
        <v>0</v>
      </c>
      <c r="N46" s="107">
        <f>IFERROR('Model výchozí (MV)'!N46*('MV Index'!R4/'MV Index'!$E4)*'Model výchozí (MV)'!$AR46*(IF('Provoz výchozí'!L$10=0,1,'Provoz výchozí'!L$11/'Provoz výchozí'!L$10)),0)+IFERROR('Model opční 1 (ME)'!N46*('ME Index'!R4/'ME Index'!$E4)*'Model opční 1 (ME)'!$AR46*(IF('Provoz opční 1'!L$10=0,1,'Provoz opční 1'!L$11/'Provoz opční 1'!L$10)),0)+IFERROR('Model opční 2 (MF)'!N46*('MF Index'!R4/'MF Index'!$E4)*'Model opční 2 (MF)'!$AR46*(IF('Provoz opční 2'!L$10=0,1,'Provoz opční 2'!L$11/'Provoz opční 2'!L$10)),0)+Doplněk!N46*Doplněk!$AP46</f>
        <v>0</v>
      </c>
      <c r="O46" s="107">
        <f>IFERROR('Model výchozí (MV)'!O46*('MV Index'!S4/'MV Index'!$E4)*'Model výchozí (MV)'!$AR46*(IF('Provoz výchozí'!M$10=0,1,'Provoz výchozí'!M$11/'Provoz výchozí'!M$10)),0)+IFERROR('Model opční 1 (ME)'!O46*('ME Index'!S4/'ME Index'!$E4)*'Model opční 1 (ME)'!$AR46*(IF('Provoz opční 1'!M$10=0,1,'Provoz opční 1'!M$11/'Provoz opční 1'!M$10)),0)+IFERROR('Model opční 2 (MF)'!O46*('MF Index'!S4/'MF Index'!$E4)*'Model opční 2 (MF)'!$AR46*(IF('Provoz opční 2'!M$10=0,1,'Provoz opční 2'!M$11/'Provoz opční 2'!M$10)),0)+Doplněk!O46*Doplněk!$AP46</f>
        <v>0</v>
      </c>
      <c r="P46" s="107">
        <f>IFERROR('Model výchozí (MV)'!P46*('MV Index'!T4/'MV Index'!$E4)*'Model výchozí (MV)'!$AR46*(IF('Provoz výchozí'!N$10=0,1,'Provoz výchozí'!N$11/'Provoz výchozí'!N$10)),0)+IFERROR('Model opční 1 (ME)'!P46*('ME Index'!T4/'ME Index'!$E4)*'Model opční 1 (ME)'!$AR46*(IF('Provoz opční 1'!N$10=0,1,'Provoz opční 1'!N$11/'Provoz opční 1'!N$10)),0)+IFERROR('Model opční 2 (MF)'!P46*('MF Index'!T4/'MF Index'!$E4)*'Model opční 2 (MF)'!$AR46*(IF('Provoz opční 2'!N$10=0,1,'Provoz opční 2'!N$11/'Provoz opční 2'!N$10)),0)+Doplněk!P46*Doplněk!$AP46</f>
        <v>0</v>
      </c>
      <c r="Q46" s="107">
        <f>IFERROR('Model výchozí (MV)'!Q46*('MV Index'!U4/'MV Index'!$E4)*'Model výchozí (MV)'!$AR46*(IF('Provoz výchozí'!O$10=0,1,'Provoz výchozí'!O$11/'Provoz výchozí'!O$10)),0)+IFERROR('Model opční 1 (ME)'!Q46*('ME Index'!U4/'ME Index'!$E4)*'Model opční 1 (ME)'!$AR46*(IF('Provoz opční 1'!O$10=0,1,'Provoz opční 1'!O$11/'Provoz opční 1'!O$10)),0)+IFERROR('Model opční 2 (MF)'!Q46*('MF Index'!U4/'MF Index'!$E4)*'Model opční 2 (MF)'!$AR46*(IF('Provoz opční 2'!O$10=0,1,'Provoz opční 2'!O$11/'Provoz opční 2'!O$10)),0)+Doplněk!Q46*Doplněk!$AP46</f>
        <v>0</v>
      </c>
      <c r="R46" s="107">
        <f>IFERROR('Model výchozí (MV)'!R46*('MV Index'!V4/'MV Index'!$E4)*'Model výchozí (MV)'!$AR46*(IF('Provoz výchozí'!P$10=0,1,'Provoz výchozí'!P$11/'Provoz výchozí'!P$10)),0)+IFERROR('Model opční 1 (ME)'!R46*('ME Index'!V4/'ME Index'!$E4)*'Model opční 1 (ME)'!$AR46*(IF('Provoz opční 1'!P$10=0,1,'Provoz opční 1'!P$11/'Provoz opční 1'!P$10)),0)+IFERROR('Model opční 2 (MF)'!R46*('MF Index'!V4/'MF Index'!$E4)*'Model opční 2 (MF)'!$AR46*(IF('Provoz opční 2'!P$10=0,1,'Provoz opční 2'!P$11/'Provoz opční 2'!P$10)),0)+Doplněk!R46*Doplněk!$AP46</f>
        <v>0</v>
      </c>
      <c r="S46" s="107">
        <f>IFERROR('Model výchozí (MV)'!S46*('MV Index'!W4/'MV Index'!$E4)*'Model výchozí (MV)'!$AR46*(IF('Provoz výchozí'!Q$10=0,1,'Provoz výchozí'!Q$11/'Provoz výchozí'!Q$10)),0)+IFERROR('Model opční 1 (ME)'!S46*('ME Index'!W4/'ME Index'!$E4)*'Model opční 1 (ME)'!$AR46*(IF('Provoz opční 1'!Q$10=0,1,'Provoz opční 1'!Q$11/'Provoz opční 1'!Q$10)),0)+IFERROR('Model opční 2 (MF)'!S46*('MF Index'!W4/'MF Index'!$E4)*'Model opční 2 (MF)'!$AR46*(IF('Provoz opční 2'!Q$10=0,1,'Provoz opční 2'!Q$11/'Provoz opční 2'!Q$10)),0)+Doplněk!S46*Doplněk!$AP46</f>
        <v>0</v>
      </c>
      <c r="T46" s="107">
        <f>IFERROR('Model výchozí (MV)'!T46*('MV Index'!X4/'MV Index'!$E4)*'Model výchozí (MV)'!$AR46*(IF('Provoz výchozí'!R$10=0,1,'Provoz výchozí'!R$11/'Provoz výchozí'!R$10)),0)+IFERROR('Model opční 1 (ME)'!T46*('ME Index'!X4/'ME Index'!$E4)*'Model opční 1 (ME)'!$AR46*(IF('Provoz opční 1'!R$10=0,1,'Provoz opční 1'!R$11/'Provoz opční 1'!R$10)),0)+IFERROR('Model opční 2 (MF)'!T46*('MF Index'!X4/'MF Index'!$E4)*'Model opční 2 (MF)'!$AR46*(IF('Provoz opční 2'!R$10=0,1,'Provoz opční 2'!R$11/'Provoz opční 2'!R$10)),0)+Doplněk!T46*Doplněk!$AP46</f>
        <v>0</v>
      </c>
      <c r="U46" s="107">
        <f>IFERROR('Model výchozí (MV)'!U46*('MV Index'!Y4/'MV Index'!$E4)*'Model výchozí (MV)'!$AR46*(IF('Provoz výchozí'!S$10=0,1,'Provoz výchozí'!S$11/'Provoz výchozí'!S$10)),0)+IFERROR('Model opční 1 (ME)'!U46*('ME Index'!Y4/'ME Index'!$E4)*'Model opční 1 (ME)'!$AR46*(IF('Provoz opční 1'!S$10=0,1,'Provoz opční 1'!S$11/'Provoz opční 1'!S$10)),0)+IFERROR('Model opční 2 (MF)'!U46*('MF Index'!Y4/'MF Index'!$E4)*'Model opční 2 (MF)'!$AR46*(IF('Provoz opční 2'!S$10=0,1,'Provoz opční 2'!S$11/'Provoz opční 2'!S$10)),0)+Doplněk!U46*Doplněk!$AP46</f>
        <v>0</v>
      </c>
      <c r="V46" s="107">
        <f>IFERROR('Model výchozí (MV)'!V46*('MV Index'!Z4/'MV Index'!$E4)*'Model výchozí (MV)'!$AR46*(IF('Provoz výchozí'!T$10=0,1,'Provoz výchozí'!T$11/'Provoz výchozí'!T$10)),0)+IFERROR('Model opční 1 (ME)'!V46*('ME Index'!Z4/'ME Index'!$E4)*'Model opční 1 (ME)'!$AR46*(IF('Provoz opční 1'!T$10=0,1,'Provoz opční 1'!T$11/'Provoz opční 1'!T$10)),0)+IFERROR('Model opční 2 (MF)'!V46*('MF Index'!Z4/'MF Index'!$E4)*'Model opční 2 (MF)'!$AR46*(IF('Provoz opční 2'!T$10=0,1,'Provoz opční 2'!T$11/'Provoz opční 2'!T$10)),0)+Doplněk!V46*Doplněk!$AP46</f>
        <v>0</v>
      </c>
      <c r="W46" s="107">
        <f>IFERROR('Model výchozí (MV)'!W46*('MV Index'!AA4/'MV Index'!$E4)*'Model výchozí (MV)'!$AR46*(IF('Provoz výchozí'!U$10=0,1,'Provoz výchozí'!U$11/'Provoz výchozí'!U$10)),0)+IFERROR('Model opční 1 (ME)'!W46*('ME Index'!AA4/'ME Index'!$E4)*'Model opční 1 (ME)'!$AR46*(IF('Provoz opční 1'!U$10=0,1,'Provoz opční 1'!U$11/'Provoz opční 1'!U$10)),0)+IFERROR('Model opční 2 (MF)'!W46*('MF Index'!AA4/'MF Index'!$E4)*'Model opční 2 (MF)'!$AR46*(IF('Provoz opční 2'!U$10=0,1,'Provoz opční 2'!U$11/'Provoz opční 2'!U$10)),0)+Doplněk!W46*Doplněk!$AP46</f>
        <v>0</v>
      </c>
      <c r="X46" s="107">
        <f>IFERROR('Model výchozí (MV)'!X46*('MV Index'!AB4/'MV Index'!$E4)*'Model výchozí (MV)'!$AR46*(IF('Provoz výchozí'!V$10=0,1,'Provoz výchozí'!V$11/'Provoz výchozí'!V$10)),0)+IFERROR('Model opční 1 (ME)'!X46*('ME Index'!AB4/'ME Index'!$E4)*'Model opční 1 (ME)'!$AR46*(IF('Provoz opční 1'!V$10=0,1,'Provoz opční 1'!V$11/'Provoz opční 1'!V$10)),0)+IFERROR('Model opční 2 (MF)'!X46*('MF Index'!AB4/'MF Index'!$E4)*'Model opční 2 (MF)'!$AR46*(IF('Provoz opční 2'!V$10=0,1,'Provoz opční 2'!V$11/'Provoz opční 2'!V$10)),0)+Doplněk!X46*Doplněk!$AP46</f>
        <v>0</v>
      </c>
      <c r="Y46" s="107">
        <f>IFERROR('Model výchozí (MV)'!Y46*('MV Index'!AC4/'MV Index'!$E4)*'Model výchozí (MV)'!$AR46*(IF('Provoz výchozí'!W$10=0,1,'Provoz výchozí'!W$11/'Provoz výchozí'!W$10)),0)+IFERROR('Model opční 1 (ME)'!Y46*('ME Index'!AC4/'ME Index'!$E4)*'Model opční 1 (ME)'!$AR46*(IF('Provoz opční 1'!W$10=0,1,'Provoz opční 1'!W$11/'Provoz opční 1'!W$10)),0)+IFERROR('Model opční 2 (MF)'!Y46*('MF Index'!AC4/'MF Index'!$E4)*'Model opční 2 (MF)'!$AR46*(IF('Provoz opční 2'!W$10=0,1,'Provoz opční 2'!W$11/'Provoz opční 2'!W$10)),0)+Doplněk!Y46*Doplněk!$AP46</f>
        <v>0</v>
      </c>
      <c r="Z46" s="107">
        <f>IFERROR('Model výchozí (MV)'!Z46*('MV Index'!AD4/'MV Index'!$E4)*'Model výchozí (MV)'!$AR46*(IF('Provoz výchozí'!X$10=0,1,'Provoz výchozí'!X$11/'Provoz výchozí'!X$10)),0)+IFERROR('Model opční 1 (ME)'!Z46*('ME Index'!AD4/'ME Index'!$E4)*'Model opční 1 (ME)'!$AR46*(IF('Provoz opční 1'!X$10=0,1,'Provoz opční 1'!X$11/'Provoz opční 1'!X$10)),0)+IFERROR('Model opční 2 (MF)'!Z46*('MF Index'!AD4/'MF Index'!$E4)*'Model opční 2 (MF)'!$AR46*(IF('Provoz opční 2'!X$10=0,1,'Provoz opční 2'!X$11/'Provoz opční 2'!X$10)),0)+Doplněk!Z46*Doplněk!$AP46</f>
        <v>0</v>
      </c>
      <c r="AA46" s="107">
        <f>IFERROR('Model výchozí (MV)'!AA46*('MV Index'!AE4/'MV Index'!$E4)*'Model výchozí (MV)'!$AR46*(IF('Provoz výchozí'!Y$10=0,1,'Provoz výchozí'!Y$11/'Provoz výchozí'!Y$10)),0)+IFERROR('Model opční 1 (ME)'!AA46*('ME Index'!AE4/'ME Index'!$E4)*'Model opční 1 (ME)'!$AR46*(IF('Provoz opční 1'!Y$10=0,1,'Provoz opční 1'!Y$11/'Provoz opční 1'!Y$10)),0)+IFERROR('Model opční 2 (MF)'!AA46*('MF Index'!AE4/'MF Index'!$E4)*'Model opční 2 (MF)'!$AR46*(IF('Provoz opční 2'!Y$10=0,1,'Provoz opční 2'!Y$11/'Provoz opční 2'!Y$10)),0)+Doplněk!AA46*Doplněk!$AP46</f>
        <v>0</v>
      </c>
      <c r="AB46" s="107">
        <f>IFERROR('Model výchozí (MV)'!AB46*('MV Index'!AF4/'MV Index'!$E4)*'Model výchozí (MV)'!$AR46*(IF('Provoz výchozí'!Z$10=0,1,'Provoz výchozí'!Z$11/'Provoz výchozí'!Z$10)),0)+IFERROR('Model opční 1 (ME)'!AB46*('ME Index'!AF4/'ME Index'!$E4)*'Model opční 1 (ME)'!$AR46*(IF('Provoz opční 1'!Z$10=0,1,'Provoz opční 1'!Z$11/'Provoz opční 1'!Z$10)),0)+IFERROR('Model opční 2 (MF)'!AB46*('MF Index'!AF4/'MF Index'!$E4)*'Model opční 2 (MF)'!$AR46*(IF('Provoz opční 2'!Z$10=0,1,'Provoz opční 2'!Z$11/'Provoz opční 2'!Z$10)),0)+Doplněk!AB46*Doplněk!$AP46</f>
        <v>0</v>
      </c>
      <c r="AC46" s="107">
        <f>IFERROR('Model výchozí (MV)'!AC46*('MV Index'!AG4/'MV Index'!$E4)*'Model výchozí (MV)'!$AR46*(IF('Provoz výchozí'!AA$10=0,1,'Provoz výchozí'!AA$11/'Provoz výchozí'!AA$10)),0)+IFERROR('Model opční 1 (ME)'!AC46*('ME Index'!AG4/'ME Index'!$E4)*'Model opční 1 (ME)'!$AR46*(IF('Provoz opční 1'!AA$10=0,1,'Provoz opční 1'!AA$11/'Provoz opční 1'!AA$10)),0)+IFERROR('Model opční 2 (MF)'!AC46*('MF Index'!AG4/'MF Index'!$E4)*'Model opční 2 (MF)'!$AR46*(IF('Provoz opční 2'!AA$10=0,1,'Provoz opční 2'!AA$11/'Provoz opční 2'!AA$10)),0)+Doplněk!AC46*Doplněk!$AP46</f>
        <v>0</v>
      </c>
      <c r="AD46" s="107">
        <f>IFERROR('Model výchozí (MV)'!AD46*('MV Index'!AH4/'MV Index'!$E4)*'Model výchozí (MV)'!$AR46*(IF('Provoz výchozí'!AB$10=0,1,'Provoz výchozí'!AB$11/'Provoz výchozí'!AB$10)),0)+IFERROR('Model opční 1 (ME)'!AD46*('ME Index'!AH4/'ME Index'!$E4)*'Model opční 1 (ME)'!$AR46*(IF('Provoz opční 1'!AB$10=0,1,'Provoz opční 1'!AB$11/'Provoz opční 1'!AB$10)),0)+IFERROR('Model opční 2 (MF)'!AD46*('MF Index'!AH4/'MF Index'!$E4)*'Model opční 2 (MF)'!$AR46*(IF('Provoz opční 2'!AB$10=0,1,'Provoz opční 2'!AB$11/'Provoz opční 2'!AB$10)),0)+Doplněk!AD46*Doplněk!$AP46</f>
        <v>0</v>
      </c>
      <c r="AE46" s="107">
        <f>IFERROR('Model výchozí (MV)'!AE46*('MV Index'!AI4/'MV Index'!$E4)*'Model výchozí (MV)'!$AR46*(IF('Provoz výchozí'!AC$10=0,1,'Provoz výchozí'!AC$11/'Provoz výchozí'!AC$10)),0)+IFERROR('Model opční 1 (ME)'!AE46*('ME Index'!AI4/'ME Index'!$E4)*'Model opční 1 (ME)'!$AR46*(IF('Provoz opční 1'!AC$10=0,1,'Provoz opční 1'!AC$11/'Provoz opční 1'!AC$10)),0)+IFERROR('Model opční 2 (MF)'!AE46*('MF Index'!AI4/'MF Index'!$E4)*'Model opční 2 (MF)'!$AR46*(IF('Provoz opční 2'!AC$10=0,1,'Provoz opční 2'!AC$11/'Provoz opční 2'!AC$10)),0)+Doplněk!AE46*Doplněk!$AP46</f>
        <v>0</v>
      </c>
      <c r="AF46" s="107">
        <f>IFERROR('Model výchozí (MV)'!AF46*('MV Index'!AJ4/'MV Index'!$E4)*'Model výchozí (MV)'!$AR46*(IF('Provoz výchozí'!AD$10=0,1,'Provoz výchozí'!AD$11/'Provoz výchozí'!AD$10)),0)+IFERROR('Model opční 1 (ME)'!AF46*('ME Index'!AJ4/'ME Index'!$E4)*'Model opční 1 (ME)'!$AR46*(IF('Provoz opční 1'!AD$10=0,1,'Provoz opční 1'!AD$11/'Provoz opční 1'!AD$10)),0)+IFERROR('Model opční 2 (MF)'!AF46*('MF Index'!AJ4/'MF Index'!$E4)*'Model opční 2 (MF)'!$AR46*(IF('Provoz opční 2'!AD$10=0,1,'Provoz opční 2'!AD$11/'Provoz opční 2'!AD$10)),0)+Doplněk!AF46*Doplněk!$AP46</f>
        <v>0</v>
      </c>
      <c r="AG46" s="107">
        <f>IFERROR('Model výchozí (MV)'!AG46*('MV Index'!AK4/'MV Index'!$E4)*'Model výchozí (MV)'!$AR46*(IF('Provoz výchozí'!AE$10=0,1,'Provoz výchozí'!AE$11/'Provoz výchozí'!AE$10)),0)+IFERROR('Model opční 1 (ME)'!AG46*('ME Index'!AK4/'ME Index'!$E4)*'Model opční 1 (ME)'!$AR46*(IF('Provoz opční 1'!AE$10=0,1,'Provoz opční 1'!AE$11/'Provoz opční 1'!AE$10)),0)+IFERROR('Model opční 2 (MF)'!AG46*('MF Index'!AK4/'MF Index'!$E4)*'Model opční 2 (MF)'!$AR46*(IF('Provoz opční 2'!AE$10=0,1,'Provoz opční 2'!AE$11/'Provoz opční 2'!AE$10)),0)+Doplněk!AG46*Doplněk!$AP46</f>
        <v>0</v>
      </c>
      <c r="AH46" s="107">
        <f>IFERROR('Model výchozí (MV)'!AH46*('MV Index'!AL4/'MV Index'!$E4)*'Model výchozí (MV)'!$AR46*(IF('Provoz výchozí'!AF$10=0,1,'Provoz výchozí'!AF$11/'Provoz výchozí'!AF$10)),0)+IFERROR('Model opční 1 (ME)'!AH46*('ME Index'!AL4/'ME Index'!$E4)*'Model opční 1 (ME)'!$AR46*(IF('Provoz opční 1'!AF$10=0,1,'Provoz opční 1'!AF$11/'Provoz opční 1'!AF$10)),0)+IFERROR('Model opční 2 (MF)'!AH46*('MF Index'!AL4/'MF Index'!$E4)*'Model opční 2 (MF)'!$AR46*(IF('Provoz opční 2'!AF$10=0,1,'Provoz opční 2'!AF$11/'Provoz opční 2'!AF$10)),0)+Doplněk!AH46*Doplněk!$AP46</f>
        <v>0</v>
      </c>
      <c r="AI46" s="107">
        <f>IFERROR('Model výchozí (MV)'!AI46*('MV Index'!AM4/'MV Index'!$E4)*'Model výchozí (MV)'!$AR46*(IF('Provoz výchozí'!AG$10=0,1,'Provoz výchozí'!AG$11/'Provoz výchozí'!AG$10)),0)+IFERROR('Model opční 1 (ME)'!AI46*('ME Index'!AM4/'ME Index'!$E4)*'Model opční 1 (ME)'!$AR46*(IF('Provoz opční 1'!AG$10=0,1,'Provoz opční 1'!AG$11/'Provoz opční 1'!AG$10)),0)+IFERROR('Model opční 2 (MF)'!AI46*('MF Index'!AM4/'MF Index'!$E4)*'Model opční 2 (MF)'!$AR46*(IF('Provoz opční 2'!AG$10=0,1,'Provoz opční 2'!AG$11/'Provoz opční 2'!AG$10)),0)+Doplněk!AI46*Doplněk!$AP46</f>
        <v>0</v>
      </c>
      <c r="AJ46" s="107">
        <f>IFERROR('Model výchozí (MV)'!AJ46*('MV Index'!AN4/'MV Index'!$E4)*'Model výchozí (MV)'!$AR46*(IF('Provoz výchozí'!AH$10=0,1,'Provoz výchozí'!AH$11/'Provoz výchozí'!AH$10)),0)+IFERROR('Model opční 1 (ME)'!AJ46*('ME Index'!AN4/'ME Index'!$E4)*'Model opční 1 (ME)'!$AR46*(IF('Provoz opční 1'!AH$10=0,1,'Provoz opční 1'!AH$11/'Provoz opční 1'!AH$10)),0)+IFERROR('Model opční 2 (MF)'!AJ46*('MF Index'!AN4/'MF Index'!$E4)*'Model opční 2 (MF)'!$AR46*(IF('Provoz opční 2'!AH$10=0,1,'Provoz opční 2'!AH$11/'Provoz opční 2'!AH$10)),0)+Doplněk!AJ46*Doplněk!$AP46</f>
        <v>0</v>
      </c>
      <c r="AK46" s="107">
        <f>IFERROR('Model výchozí (MV)'!AK46*('MV Index'!AO4/'MV Index'!$E4)*'Model výchozí (MV)'!$AR46*(IF('Provoz výchozí'!AI$10=0,1,'Provoz výchozí'!AI$11/'Provoz výchozí'!AI$10)),0)+IFERROR('Model opční 1 (ME)'!AK46*('ME Index'!AO4/'ME Index'!$E4)*'Model opční 1 (ME)'!$AR46*(IF('Provoz opční 1'!AI$10=0,1,'Provoz opční 1'!AI$11/'Provoz opční 1'!AI$10)),0)+IFERROR('Model opční 2 (MF)'!AK46*('MF Index'!AO4/'MF Index'!$E4)*'Model opční 2 (MF)'!$AR46*(IF('Provoz opční 2'!AI$10=0,1,'Provoz opční 2'!AI$11/'Provoz opční 2'!AI$10)),0)+Doplněk!AK46*Doplněk!$AP46</f>
        <v>0</v>
      </c>
      <c r="AL46" s="24">
        <f t="shared" ref="AL46:AL70" si="62">SUM(E46:AK46)</f>
        <v>0</v>
      </c>
      <c r="AM46" s="149">
        <f t="shared" si="61"/>
        <v>0</v>
      </c>
    </row>
    <row r="47" spans="1:39" x14ac:dyDescent="0.3">
      <c r="A47" s="4">
        <f t="shared" si="60"/>
        <v>2</v>
      </c>
      <c r="B47" s="45" t="str">
        <f t="shared" si="60"/>
        <v>Netrakční energie a palivo</v>
      </c>
      <c r="C47" s="64" t="str">
        <f t="shared" si="60"/>
        <v/>
      </c>
      <c r="D47" s="65" t="str">
        <f t="shared" si="60"/>
        <v/>
      </c>
      <c r="E47" s="107">
        <f>IFERROR('Model výchozí (MV)'!E47*('MV Index'!I5/'MV Index'!$E5)*'Model výchozí (MV)'!$AR47*(IF('Provoz výchozí'!C$10=0,1,'Provoz výchozí'!C$11/'Provoz výchozí'!C$10)),0)+IFERROR('Model opční 1 (ME)'!E47*('ME Index'!I5/'ME Index'!$E5)*'Model opční 1 (ME)'!$AR47*(IF('Provoz opční 1'!C$10=0,1,'Provoz opční 1'!C$11/'Provoz opční 1'!C$10)),0)+IFERROR('Model opční 2 (MF)'!E47*('MF Index'!I5/'MF Index'!$E5)*'Model opční 2 (MF)'!$AR47*(IF('Provoz opční 2'!C$10=0,1,'Provoz opční 2'!C$11/'Provoz opční 2'!C$10)),0)+Doplněk!E47*Doplněk!$AP47</f>
        <v>0</v>
      </c>
      <c r="F47" s="107">
        <f>IFERROR('Model výchozí (MV)'!F47*('MV Index'!J5/'MV Index'!$E5)*'Model výchozí (MV)'!$AR47*(IF('Provoz výchozí'!D$10=0,1,'Provoz výchozí'!D$11/'Provoz výchozí'!D$10)),0)+IFERROR('Model opční 1 (ME)'!F47*('ME Index'!J5/'ME Index'!$E5)*'Model opční 1 (ME)'!$AR47*(IF('Provoz opční 1'!D$10=0,1,'Provoz opční 1'!D$11/'Provoz opční 1'!D$10)),0)+IFERROR('Model opční 2 (MF)'!F47*('MF Index'!J5/'MF Index'!$E5)*'Model opční 2 (MF)'!$AR47*(IF('Provoz opční 2'!D$10=0,1,'Provoz opční 2'!D$11/'Provoz opční 2'!D$10)),0)+Doplněk!F47*Doplněk!$AP47</f>
        <v>0</v>
      </c>
      <c r="G47" s="107">
        <f>IFERROR('Model výchozí (MV)'!G47*('MV Index'!K5/'MV Index'!$E5)*'Model výchozí (MV)'!$AR47*(IF('Provoz výchozí'!E$10=0,1,'Provoz výchozí'!E$11/'Provoz výchozí'!E$10)),0)+IFERROR('Model opční 1 (ME)'!G47*('ME Index'!K5/'ME Index'!$E5)*'Model opční 1 (ME)'!$AR47*(IF('Provoz opční 1'!E$10=0,1,'Provoz opční 1'!E$11/'Provoz opční 1'!E$10)),0)+IFERROR('Model opční 2 (MF)'!G47*('MF Index'!K5/'MF Index'!$E5)*'Model opční 2 (MF)'!$AR47*(IF('Provoz opční 2'!E$10=0,1,'Provoz opční 2'!E$11/'Provoz opční 2'!E$10)),0)+Doplněk!G47*Doplněk!$AP47</f>
        <v>0</v>
      </c>
      <c r="H47" s="107">
        <f>IFERROR('Model výchozí (MV)'!H47*('MV Index'!L5/'MV Index'!$E5)*'Model výchozí (MV)'!$AR47*(IF('Provoz výchozí'!F$10=0,1,'Provoz výchozí'!F$11/'Provoz výchozí'!F$10)),0)+IFERROR('Model opční 1 (ME)'!H47*('ME Index'!L5/'ME Index'!$E5)*'Model opční 1 (ME)'!$AR47*(IF('Provoz opční 1'!F$10=0,1,'Provoz opční 1'!F$11/'Provoz opční 1'!F$10)),0)+IFERROR('Model opční 2 (MF)'!H47*('MF Index'!L5/'MF Index'!$E5)*'Model opční 2 (MF)'!$AR47*(IF('Provoz opční 2'!F$10=0,1,'Provoz opční 2'!F$11/'Provoz opční 2'!F$10)),0)+Doplněk!H47*Doplněk!$AP47</f>
        <v>0</v>
      </c>
      <c r="I47" s="107">
        <f>IFERROR('Model výchozí (MV)'!I47*('MV Index'!M5/'MV Index'!$E5)*'Model výchozí (MV)'!$AR47*(IF('Provoz výchozí'!G$10=0,1,'Provoz výchozí'!G$11/'Provoz výchozí'!G$10)),0)+IFERROR('Model opční 1 (ME)'!I47*('ME Index'!M5/'ME Index'!$E5)*'Model opční 1 (ME)'!$AR47*(IF('Provoz opční 1'!G$10=0,1,'Provoz opční 1'!G$11/'Provoz opční 1'!G$10)),0)+IFERROR('Model opční 2 (MF)'!I47*('MF Index'!M5/'MF Index'!$E5)*'Model opční 2 (MF)'!$AR47*(IF('Provoz opční 2'!G$10=0,1,'Provoz opční 2'!G$11/'Provoz opční 2'!G$10)),0)+Doplněk!I47*Doplněk!$AP47</f>
        <v>0</v>
      </c>
      <c r="J47" s="107">
        <f>IFERROR('Model výchozí (MV)'!J47*('MV Index'!N5/'MV Index'!$E5)*'Model výchozí (MV)'!$AR47*(IF('Provoz výchozí'!H$10=0,1,'Provoz výchozí'!H$11/'Provoz výchozí'!H$10)),0)+IFERROR('Model opční 1 (ME)'!J47*('ME Index'!N5/'ME Index'!$E5)*'Model opční 1 (ME)'!$AR47*(IF('Provoz opční 1'!H$10=0,1,'Provoz opční 1'!H$11/'Provoz opční 1'!H$10)),0)+IFERROR('Model opční 2 (MF)'!J47*('MF Index'!N5/'MF Index'!$E5)*'Model opční 2 (MF)'!$AR47*(IF('Provoz opční 2'!H$10=0,1,'Provoz opční 2'!H$11/'Provoz opční 2'!H$10)),0)+Doplněk!J47*Doplněk!$AP47</f>
        <v>0</v>
      </c>
      <c r="K47" s="107">
        <f>IFERROR('Model výchozí (MV)'!K47*('MV Index'!O5/'MV Index'!$E5)*'Model výchozí (MV)'!$AR47*(IF('Provoz výchozí'!I$10=0,1,'Provoz výchozí'!I$11/'Provoz výchozí'!I$10)),0)+IFERROR('Model opční 1 (ME)'!K47*('ME Index'!O5/'ME Index'!$E5)*'Model opční 1 (ME)'!$AR47*(IF('Provoz opční 1'!I$10=0,1,'Provoz opční 1'!I$11/'Provoz opční 1'!I$10)),0)+IFERROR('Model opční 2 (MF)'!K47*('MF Index'!O5/'MF Index'!$E5)*'Model opční 2 (MF)'!$AR47*(IF('Provoz opční 2'!I$10=0,1,'Provoz opční 2'!I$11/'Provoz opční 2'!I$10)),0)+Doplněk!K47*Doplněk!$AP47</f>
        <v>0</v>
      </c>
      <c r="L47" s="107">
        <f>IFERROR('Model výchozí (MV)'!L47*('MV Index'!P5/'MV Index'!$E5)*'Model výchozí (MV)'!$AR47*(IF('Provoz výchozí'!J$10=0,1,'Provoz výchozí'!J$11/'Provoz výchozí'!J$10)),0)+IFERROR('Model opční 1 (ME)'!L47*('ME Index'!P5/'ME Index'!$E5)*'Model opční 1 (ME)'!$AR47*(IF('Provoz opční 1'!J$10=0,1,'Provoz opční 1'!J$11/'Provoz opční 1'!J$10)),0)+IFERROR('Model opční 2 (MF)'!L47*('MF Index'!P5/'MF Index'!$E5)*'Model opční 2 (MF)'!$AR47*(IF('Provoz opční 2'!J$10=0,1,'Provoz opční 2'!J$11/'Provoz opční 2'!J$10)),0)+Doplněk!L47*Doplněk!$AP47</f>
        <v>0</v>
      </c>
      <c r="M47" s="107">
        <f>IFERROR('Model výchozí (MV)'!M47*('MV Index'!Q5/'MV Index'!$E5)*'Model výchozí (MV)'!$AR47*(IF('Provoz výchozí'!K$10=0,1,'Provoz výchozí'!K$11/'Provoz výchozí'!K$10)),0)+IFERROR('Model opční 1 (ME)'!M47*('ME Index'!Q5/'ME Index'!$E5)*'Model opční 1 (ME)'!$AR47*(IF('Provoz opční 1'!K$10=0,1,'Provoz opční 1'!K$11/'Provoz opční 1'!K$10)),0)+IFERROR('Model opční 2 (MF)'!M47*('MF Index'!Q5/'MF Index'!$E5)*'Model opční 2 (MF)'!$AR47*(IF('Provoz opční 2'!K$10=0,1,'Provoz opční 2'!K$11/'Provoz opční 2'!K$10)),0)+Doplněk!M47*Doplněk!$AP47</f>
        <v>0</v>
      </c>
      <c r="N47" s="107">
        <f>IFERROR('Model výchozí (MV)'!N47*('MV Index'!R5/'MV Index'!$E5)*'Model výchozí (MV)'!$AR47*(IF('Provoz výchozí'!L$10=0,1,'Provoz výchozí'!L$11/'Provoz výchozí'!L$10)),0)+IFERROR('Model opční 1 (ME)'!N47*('ME Index'!R5/'ME Index'!$E5)*'Model opční 1 (ME)'!$AR47*(IF('Provoz opční 1'!L$10=0,1,'Provoz opční 1'!L$11/'Provoz opční 1'!L$10)),0)+IFERROR('Model opční 2 (MF)'!N47*('MF Index'!R5/'MF Index'!$E5)*'Model opční 2 (MF)'!$AR47*(IF('Provoz opční 2'!L$10=0,1,'Provoz opční 2'!L$11/'Provoz opční 2'!L$10)),0)+Doplněk!N47*Doplněk!$AP47</f>
        <v>0</v>
      </c>
      <c r="O47" s="107">
        <f>IFERROR('Model výchozí (MV)'!O47*('MV Index'!S5/'MV Index'!$E5)*'Model výchozí (MV)'!$AR47*(IF('Provoz výchozí'!M$10=0,1,'Provoz výchozí'!M$11/'Provoz výchozí'!M$10)),0)+IFERROR('Model opční 1 (ME)'!O47*('ME Index'!S5/'ME Index'!$E5)*'Model opční 1 (ME)'!$AR47*(IF('Provoz opční 1'!M$10=0,1,'Provoz opční 1'!M$11/'Provoz opční 1'!M$10)),0)+IFERROR('Model opční 2 (MF)'!O47*('MF Index'!S5/'MF Index'!$E5)*'Model opční 2 (MF)'!$AR47*(IF('Provoz opční 2'!M$10=0,1,'Provoz opční 2'!M$11/'Provoz opční 2'!M$10)),0)+Doplněk!O47*Doplněk!$AP47</f>
        <v>0</v>
      </c>
      <c r="P47" s="107">
        <f>IFERROR('Model výchozí (MV)'!P47*('MV Index'!T5/'MV Index'!$E5)*'Model výchozí (MV)'!$AR47*(IF('Provoz výchozí'!N$10=0,1,'Provoz výchozí'!N$11/'Provoz výchozí'!N$10)),0)+IFERROR('Model opční 1 (ME)'!P47*('ME Index'!T5/'ME Index'!$E5)*'Model opční 1 (ME)'!$AR47*(IF('Provoz opční 1'!N$10=0,1,'Provoz opční 1'!N$11/'Provoz opční 1'!N$10)),0)+IFERROR('Model opční 2 (MF)'!P47*('MF Index'!T5/'MF Index'!$E5)*'Model opční 2 (MF)'!$AR47*(IF('Provoz opční 2'!N$10=0,1,'Provoz opční 2'!N$11/'Provoz opční 2'!N$10)),0)+Doplněk!P47*Doplněk!$AP47</f>
        <v>0</v>
      </c>
      <c r="Q47" s="107">
        <f>IFERROR('Model výchozí (MV)'!Q47*('MV Index'!U5/'MV Index'!$E5)*'Model výchozí (MV)'!$AR47*(IF('Provoz výchozí'!O$10=0,1,'Provoz výchozí'!O$11/'Provoz výchozí'!O$10)),0)+IFERROR('Model opční 1 (ME)'!Q47*('ME Index'!U5/'ME Index'!$E5)*'Model opční 1 (ME)'!$AR47*(IF('Provoz opční 1'!O$10=0,1,'Provoz opční 1'!O$11/'Provoz opční 1'!O$10)),0)+IFERROR('Model opční 2 (MF)'!Q47*('MF Index'!U5/'MF Index'!$E5)*'Model opční 2 (MF)'!$AR47*(IF('Provoz opční 2'!O$10=0,1,'Provoz opční 2'!O$11/'Provoz opční 2'!O$10)),0)+Doplněk!Q47*Doplněk!$AP47</f>
        <v>0</v>
      </c>
      <c r="R47" s="107">
        <f>IFERROR('Model výchozí (MV)'!R47*('MV Index'!V5/'MV Index'!$E5)*'Model výchozí (MV)'!$AR47*(IF('Provoz výchozí'!P$10=0,1,'Provoz výchozí'!P$11/'Provoz výchozí'!P$10)),0)+IFERROR('Model opční 1 (ME)'!R47*('ME Index'!V5/'ME Index'!$E5)*'Model opční 1 (ME)'!$AR47*(IF('Provoz opční 1'!P$10=0,1,'Provoz opční 1'!P$11/'Provoz opční 1'!P$10)),0)+IFERROR('Model opční 2 (MF)'!R47*('MF Index'!V5/'MF Index'!$E5)*'Model opční 2 (MF)'!$AR47*(IF('Provoz opční 2'!P$10=0,1,'Provoz opční 2'!P$11/'Provoz opční 2'!P$10)),0)+Doplněk!R47*Doplněk!$AP47</f>
        <v>0</v>
      </c>
      <c r="S47" s="107">
        <f>IFERROR('Model výchozí (MV)'!S47*('MV Index'!W5/'MV Index'!$E5)*'Model výchozí (MV)'!$AR47*(IF('Provoz výchozí'!Q$10=0,1,'Provoz výchozí'!Q$11/'Provoz výchozí'!Q$10)),0)+IFERROR('Model opční 1 (ME)'!S47*('ME Index'!W5/'ME Index'!$E5)*'Model opční 1 (ME)'!$AR47*(IF('Provoz opční 1'!Q$10=0,1,'Provoz opční 1'!Q$11/'Provoz opční 1'!Q$10)),0)+IFERROR('Model opční 2 (MF)'!S47*('MF Index'!W5/'MF Index'!$E5)*'Model opční 2 (MF)'!$AR47*(IF('Provoz opční 2'!Q$10=0,1,'Provoz opční 2'!Q$11/'Provoz opční 2'!Q$10)),0)+Doplněk!S47*Doplněk!$AP47</f>
        <v>0</v>
      </c>
      <c r="T47" s="107">
        <f>IFERROR('Model výchozí (MV)'!T47*('MV Index'!X5/'MV Index'!$E5)*'Model výchozí (MV)'!$AR47*(IF('Provoz výchozí'!R$10=0,1,'Provoz výchozí'!R$11/'Provoz výchozí'!R$10)),0)+IFERROR('Model opční 1 (ME)'!T47*('ME Index'!X5/'ME Index'!$E5)*'Model opční 1 (ME)'!$AR47*(IF('Provoz opční 1'!R$10=0,1,'Provoz opční 1'!R$11/'Provoz opční 1'!R$10)),0)+IFERROR('Model opční 2 (MF)'!T47*('MF Index'!X5/'MF Index'!$E5)*'Model opční 2 (MF)'!$AR47*(IF('Provoz opční 2'!R$10=0,1,'Provoz opční 2'!R$11/'Provoz opční 2'!R$10)),0)+Doplněk!T47*Doplněk!$AP47</f>
        <v>0</v>
      </c>
      <c r="U47" s="107">
        <f>IFERROR('Model výchozí (MV)'!U47*('MV Index'!Y5/'MV Index'!$E5)*'Model výchozí (MV)'!$AR47*(IF('Provoz výchozí'!S$10=0,1,'Provoz výchozí'!S$11/'Provoz výchozí'!S$10)),0)+IFERROR('Model opční 1 (ME)'!U47*('ME Index'!Y5/'ME Index'!$E5)*'Model opční 1 (ME)'!$AR47*(IF('Provoz opční 1'!S$10=0,1,'Provoz opční 1'!S$11/'Provoz opční 1'!S$10)),0)+IFERROR('Model opční 2 (MF)'!U47*('MF Index'!Y5/'MF Index'!$E5)*'Model opční 2 (MF)'!$AR47*(IF('Provoz opční 2'!S$10=0,1,'Provoz opční 2'!S$11/'Provoz opční 2'!S$10)),0)+Doplněk!U47*Doplněk!$AP47</f>
        <v>0</v>
      </c>
      <c r="V47" s="107">
        <f>IFERROR('Model výchozí (MV)'!V47*('MV Index'!Z5/'MV Index'!$E5)*'Model výchozí (MV)'!$AR47*(IF('Provoz výchozí'!T$10=0,1,'Provoz výchozí'!T$11/'Provoz výchozí'!T$10)),0)+IFERROR('Model opční 1 (ME)'!V47*('ME Index'!Z5/'ME Index'!$E5)*'Model opční 1 (ME)'!$AR47*(IF('Provoz opční 1'!T$10=0,1,'Provoz opční 1'!T$11/'Provoz opční 1'!T$10)),0)+IFERROR('Model opční 2 (MF)'!V47*('MF Index'!Z5/'MF Index'!$E5)*'Model opční 2 (MF)'!$AR47*(IF('Provoz opční 2'!T$10=0,1,'Provoz opční 2'!T$11/'Provoz opční 2'!T$10)),0)+Doplněk!V47*Doplněk!$AP47</f>
        <v>0</v>
      </c>
      <c r="W47" s="107">
        <f>IFERROR('Model výchozí (MV)'!W47*('MV Index'!AA5/'MV Index'!$E5)*'Model výchozí (MV)'!$AR47*(IF('Provoz výchozí'!U$10=0,1,'Provoz výchozí'!U$11/'Provoz výchozí'!U$10)),0)+IFERROR('Model opční 1 (ME)'!W47*('ME Index'!AA5/'ME Index'!$E5)*'Model opční 1 (ME)'!$AR47*(IF('Provoz opční 1'!U$10=0,1,'Provoz opční 1'!U$11/'Provoz opční 1'!U$10)),0)+IFERROR('Model opční 2 (MF)'!W47*('MF Index'!AA5/'MF Index'!$E5)*'Model opční 2 (MF)'!$AR47*(IF('Provoz opční 2'!U$10=0,1,'Provoz opční 2'!U$11/'Provoz opční 2'!U$10)),0)+Doplněk!W47*Doplněk!$AP47</f>
        <v>0</v>
      </c>
      <c r="X47" s="107">
        <f>IFERROR('Model výchozí (MV)'!X47*('MV Index'!AB5/'MV Index'!$E5)*'Model výchozí (MV)'!$AR47*(IF('Provoz výchozí'!V$10=0,1,'Provoz výchozí'!V$11/'Provoz výchozí'!V$10)),0)+IFERROR('Model opční 1 (ME)'!X47*('ME Index'!AB5/'ME Index'!$E5)*'Model opční 1 (ME)'!$AR47*(IF('Provoz opční 1'!V$10=0,1,'Provoz opční 1'!V$11/'Provoz opční 1'!V$10)),0)+IFERROR('Model opční 2 (MF)'!X47*('MF Index'!AB5/'MF Index'!$E5)*'Model opční 2 (MF)'!$AR47*(IF('Provoz opční 2'!V$10=0,1,'Provoz opční 2'!V$11/'Provoz opční 2'!V$10)),0)+Doplněk!X47*Doplněk!$AP47</f>
        <v>0</v>
      </c>
      <c r="Y47" s="107">
        <f>IFERROR('Model výchozí (MV)'!Y47*('MV Index'!AC5/'MV Index'!$E5)*'Model výchozí (MV)'!$AR47*(IF('Provoz výchozí'!W$10=0,1,'Provoz výchozí'!W$11/'Provoz výchozí'!W$10)),0)+IFERROR('Model opční 1 (ME)'!Y47*('ME Index'!AC5/'ME Index'!$E5)*'Model opční 1 (ME)'!$AR47*(IF('Provoz opční 1'!W$10=0,1,'Provoz opční 1'!W$11/'Provoz opční 1'!W$10)),0)+IFERROR('Model opční 2 (MF)'!Y47*('MF Index'!AC5/'MF Index'!$E5)*'Model opční 2 (MF)'!$AR47*(IF('Provoz opční 2'!W$10=0,1,'Provoz opční 2'!W$11/'Provoz opční 2'!W$10)),0)+Doplněk!Y47*Doplněk!$AP47</f>
        <v>0</v>
      </c>
      <c r="Z47" s="107">
        <f>IFERROR('Model výchozí (MV)'!Z47*('MV Index'!AD5/'MV Index'!$E5)*'Model výchozí (MV)'!$AR47*(IF('Provoz výchozí'!X$10=0,1,'Provoz výchozí'!X$11/'Provoz výchozí'!X$10)),0)+IFERROR('Model opční 1 (ME)'!Z47*('ME Index'!AD5/'ME Index'!$E5)*'Model opční 1 (ME)'!$AR47*(IF('Provoz opční 1'!X$10=0,1,'Provoz opční 1'!X$11/'Provoz opční 1'!X$10)),0)+IFERROR('Model opční 2 (MF)'!Z47*('MF Index'!AD5/'MF Index'!$E5)*'Model opční 2 (MF)'!$AR47*(IF('Provoz opční 2'!X$10=0,1,'Provoz opční 2'!X$11/'Provoz opční 2'!X$10)),0)+Doplněk!Z47*Doplněk!$AP47</f>
        <v>0</v>
      </c>
      <c r="AA47" s="107">
        <f>IFERROR('Model výchozí (MV)'!AA47*('MV Index'!AE5/'MV Index'!$E5)*'Model výchozí (MV)'!$AR47*(IF('Provoz výchozí'!Y$10=0,1,'Provoz výchozí'!Y$11/'Provoz výchozí'!Y$10)),0)+IFERROR('Model opční 1 (ME)'!AA47*('ME Index'!AE5/'ME Index'!$E5)*'Model opční 1 (ME)'!$AR47*(IF('Provoz opční 1'!Y$10=0,1,'Provoz opční 1'!Y$11/'Provoz opční 1'!Y$10)),0)+IFERROR('Model opční 2 (MF)'!AA47*('MF Index'!AE5/'MF Index'!$E5)*'Model opční 2 (MF)'!$AR47*(IF('Provoz opční 2'!Y$10=0,1,'Provoz opční 2'!Y$11/'Provoz opční 2'!Y$10)),0)+Doplněk!AA47*Doplněk!$AP47</f>
        <v>0</v>
      </c>
      <c r="AB47" s="107">
        <f>IFERROR('Model výchozí (MV)'!AB47*('MV Index'!AF5/'MV Index'!$E5)*'Model výchozí (MV)'!$AR47*(IF('Provoz výchozí'!Z$10=0,1,'Provoz výchozí'!Z$11/'Provoz výchozí'!Z$10)),0)+IFERROR('Model opční 1 (ME)'!AB47*('ME Index'!AF5/'ME Index'!$E5)*'Model opční 1 (ME)'!$AR47*(IF('Provoz opční 1'!Z$10=0,1,'Provoz opční 1'!Z$11/'Provoz opční 1'!Z$10)),0)+IFERROR('Model opční 2 (MF)'!AB47*('MF Index'!AF5/'MF Index'!$E5)*'Model opční 2 (MF)'!$AR47*(IF('Provoz opční 2'!Z$10=0,1,'Provoz opční 2'!Z$11/'Provoz opční 2'!Z$10)),0)+Doplněk!AB47*Doplněk!$AP47</f>
        <v>0</v>
      </c>
      <c r="AC47" s="107">
        <f>IFERROR('Model výchozí (MV)'!AC47*('MV Index'!AG5/'MV Index'!$E5)*'Model výchozí (MV)'!$AR47*(IF('Provoz výchozí'!AA$10=0,1,'Provoz výchozí'!AA$11/'Provoz výchozí'!AA$10)),0)+IFERROR('Model opční 1 (ME)'!AC47*('ME Index'!AG5/'ME Index'!$E5)*'Model opční 1 (ME)'!$AR47*(IF('Provoz opční 1'!AA$10=0,1,'Provoz opční 1'!AA$11/'Provoz opční 1'!AA$10)),0)+IFERROR('Model opční 2 (MF)'!AC47*('MF Index'!AG5/'MF Index'!$E5)*'Model opční 2 (MF)'!$AR47*(IF('Provoz opční 2'!AA$10=0,1,'Provoz opční 2'!AA$11/'Provoz opční 2'!AA$10)),0)+Doplněk!AC47*Doplněk!$AP47</f>
        <v>0</v>
      </c>
      <c r="AD47" s="107">
        <f>IFERROR('Model výchozí (MV)'!AD47*('MV Index'!AH5/'MV Index'!$E5)*'Model výchozí (MV)'!$AR47*(IF('Provoz výchozí'!AB$10=0,1,'Provoz výchozí'!AB$11/'Provoz výchozí'!AB$10)),0)+IFERROR('Model opční 1 (ME)'!AD47*('ME Index'!AH5/'ME Index'!$E5)*'Model opční 1 (ME)'!$AR47*(IF('Provoz opční 1'!AB$10=0,1,'Provoz opční 1'!AB$11/'Provoz opční 1'!AB$10)),0)+IFERROR('Model opční 2 (MF)'!AD47*('MF Index'!AH5/'MF Index'!$E5)*'Model opční 2 (MF)'!$AR47*(IF('Provoz opční 2'!AB$10=0,1,'Provoz opční 2'!AB$11/'Provoz opční 2'!AB$10)),0)+Doplněk!AD47*Doplněk!$AP47</f>
        <v>0</v>
      </c>
      <c r="AE47" s="107">
        <f>IFERROR('Model výchozí (MV)'!AE47*('MV Index'!AI5/'MV Index'!$E5)*'Model výchozí (MV)'!$AR47*(IF('Provoz výchozí'!AC$10=0,1,'Provoz výchozí'!AC$11/'Provoz výchozí'!AC$10)),0)+IFERROR('Model opční 1 (ME)'!AE47*('ME Index'!AI5/'ME Index'!$E5)*'Model opční 1 (ME)'!$AR47*(IF('Provoz opční 1'!AC$10=0,1,'Provoz opční 1'!AC$11/'Provoz opční 1'!AC$10)),0)+IFERROR('Model opční 2 (MF)'!AE47*('MF Index'!AI5/'MF Index'!$E5)*'Model opční 2 (MF)'!$AR47*(IF('Provoz opční 2'!AC$10=0,1,'Provoz opční 2'!AC$11/'Provoz opční 2'!AC$10)),0)+Doplněk!AE47*Doplněk!$AP47</f>
        <v>0</v>
      </c>
      <c r="AF47" s="107">
        <f>IFERROR('Model výchozí (MV)'!AF47*('MV Index'!AJ5/'MV Index'!$E5)*'Model výchozí (MV)'!$AR47*(IF('Provoz výchozí'!AD$10=0,1,'Provoz výchozí'!AD$11/'Provoz výchozí'!AD$10)),0)+IFERROR('Model opční 1 (ME)'!AF47*('ME Index'!AJ5/'ME Index'!$E5)*'Model opční 1 (ME)'!$AR47*(IF('Provoz opční 1'!AD$10=0,1,'Provoz opční 1'!AD$11/'Provoz opční 1'!AD$10)),0)+IFERROR('Model opční 2 (MF)'!AF47*('MF Index'!AJ5/'MF Index'!$E5)*'Model opční 2 (MF)'!$AR47*(IF('Provoz opční 2'!AD$10=0,1,'Provoz opční 2'!AD$11/'Provoz opční 2'!AD$10)),0)+Doplněk!AF47*Doplněk!$AP47</f>
        <v>0</v>
      </c>
      <c r="AG47" s="107">
        <f>IFERROR('Model výchozí (MV)'!AG47*('MV Index'!AK5/'MV Index'!$E5)*'Model výchozí (MV)'!$AR47*(IF('Provoz výchozí'!AE$10=0,1,'Provoz výchozí'!AE$11/'Provoz výchozí'!AE$10)),0)+IFERROR('Model opční 1 (ME)'!AG47*('ME Index'!AK5/'ME Index'!$E5)*'Model opční 1 (ME)'!$AR47*(IF('Provoz opční 1'!AE$10=0,1,'Provoz opční 1'!AE$11/'Provoz opční 1'!AE$10)),0)+IFERROR('Model opční 2 (MF)'!AG47*('MF Index'!AK5/'MF Index'!$E5)*'Model opční 2 (MF)'!$AR47*(IF('Provoz opční 2'!AE$10=0,1,'Provoz opční 2'!AE$11/'Provoz opční 2'!AE$10)),0)+Doplněk!AG47*Doplněk!$AP47</f>
        <v>0</v>
      </c>
      <c r="AH47" s="107">
        <f>IFERROR('Model výchozí (MV)'!AH47*('MV Index'!AL5/'MV Index'!$E5)*'Model výchozí (MV)'!$AR47*(IF('Provoz výchozí'!AF$10=0,1,'Provoz výchozí'!AF$11/'Provoz výchozí'!AF$10)),0)+IFERROR('Model opční 1 (ME)'!AH47*('ME Index'!AL5/'ME Index'!$E5)*'Model opční 1 (ME)'!$AR47*(IF('Provoz opční 1'!AF$10=0,1,'Provoz opční 1'!AF$11/'Provoz opční 1'!AF$10)),0)+IFERROR('Model opční 2 (MF)'!AH47*('MF Index'!AL5/'MF Index'!$E5)*'Model opční 2 (MF)'!$AR47*(IF('Provoz opční 2'!AF$10=0,1,'Provoz opční 2'!AF$11/'Provoz opční 2'!AF$10)),0)+Doplněk!AH47*Doplněk!$AP47</f>
        <v>0</v>
      </c>
      <c r="AI47" s="107">
        <f>IFERROR('Model výchozí (MV)'!AI47*('MV Index'!AM5/'MV Index'!$E5)*'Model výchozí (MV)'!$AR47*(IF('Provoz výchozí'!AG$10=0,1,'Provoz výchozí'!AG$11/'Provoz výchozí'!AG$10)),0)+IFERROR('Model opční 1 (ME)'!AI47*('ME Index'!AM5/'ME Index'!$E5)*'Model opční 1 (ME)'!$AR47*(IF('Provoz opční 1'!AG$10=0,1,'Provoz opční 1'!AG$11/'Provoz opční 1'!AG$10)),0)+IFERROR('Model opční 2 (MF)'!AI47*('MF Index'!AM5/'MF Index'!$E5)*'Model opční 2 (MF)'!$AR47*(IF('Provoz opční 2'!AG$10=0,1,'Provoz opční 2'!AG$11/'Provoz opční 2'!AG$10)),0)+Doplněk!AI47*Doplněk!$AP47</f>
        <v>0</v>
      </c>
      <c r="AJ47" s="107">
        <f>IFERROR('Model výchozí (MV)'!AJ47*('MV Index'!AN5/'MV Index'!$E5)*'Model výchozí (MV)'!$AR47*(IF('Provoz výchozí'!AH$10=0,1,'Provoz výchozí'!AH$11/'Provoz výchozí'!AH$10)),0)+IFERROR('Model opční 1 (ME)'!AJ47*('ME Index'!AN5/'ME Index'!$E5)*'Model opční 1 (ME)'!$AR47*(IF('Provoz opční 1'!AH$10=0,1,'Provoz opční 1'!AH$11/'Provoz opční 1'!AH$10)),0)+IFERROR('Model opční 2 (MF)'!AJ47*('MF Index'!AN5/'MF Index'!$E5)*'Model opční 2 (MF)'!$AR47*(IF('Provoz opční 2'!AH$10=0,1,'Provoz opční 2'!AH$11/'Provoz opční 2'!AH$10)),0)+Doplněk!AJ47*Doplněk!$AP47</f>
        <v>0</v>
      </c>
      <c r="AK47" s="107">
        <f>IFERROR('Model výchozí (MV)'!AK47*('MV Index'!AO5/'MV Index'!$E5)*'Model výchozí (MV)'!$AR47*(IF('Provoz výchozí'!AI$10=0,1,'Provoz výchozí'!AI$11/'Provoz výchozí'!AI$10)),0)+IFERROR('Model opční 1 (ME)'!AK47*('ME Index'!AO5/'ME Index'!$E5)*'Model opční 1 (ME)'!$AR47*(IF('Provoz opční 1'!AI$10=0,1,'Provoz opční 1'!AI$11/'Provoz opční 1'!AI$10)),0)+IFERROR('Model opční 2 (MF)'!AK47*('MF Index'!AO5/'MF Index'!$E5)*'Model opční 2 (MF)'!$AR47*(IF('Provoz opční 2'!AI$10=0,1,'Provoz opční 2'!AI$11/'Provoz opční 2'!AI$10)),0)+Doplněk!AK47*Doplněk!$AP47</f>
        <v>0</v>
      </c>
      <c r="AL47" s="24">
        <f t="shared" si="62"/>
        <v>0</v>
      </c>
      <c r="AM47" s="149">
        <f t="shared" si="61"/>
        <v>0</v>
      </c>
    </row>
    <row r="48" spans="1:39" x14ac:dyDescent="0.3">
      <c r="A48" s="4">
        <f t="shared" si="60"/>
        <v>3</v>
      </c>
      <c r="B48" s="45" t="str">
        <f t="shared" si="60"/>
        <v>Přímý materiál</v>
      </c>
      <c r="C48" s="64" t="str">
        <f t="shared" si="60"/>
        <v/>
      </c>
      <c r="D48" s="65" t="str">
        <f t="shared" si="60"/>
        <v/>
      </c>
      <c r="E48" s="107">
        <f>IFERROR('Model výchozí (MV)'!E48*('MV Index'!I6/'MV Index'!$E6)*'Model výchozí (MV)'!$AR48*(IF('Provoz výchozí'!C$10=0,1,'Provoz výchozí'!C$11/'Provoz výchozí'!C$10)),0)+IFERROR('Model opční 1 (ME)'!E48*('ME Index'!I6/'ME Index'!$E6)*'Model opční 1 (ME)'!$AR48*(IF('Provoz opční 1'!C$10=0,1,'Provoz opční 1'!C$11/'Provoz opční 1'!C$10)),0)+IFERROR('Model opční 2 (MF)'!E48*('MF Index'!I6/'MF Index'!$E6)*'Model opční 2 (MF)'!$AR48*(IF('Provoz opční 2'!C$10=0,1,'Provoz opční 2'!C$11/'Provoz opční 2'!C$10)),0)+Doplněk!E48*Doplněk!$AP48</f>
        <v>0</v>
      </c>
      <c r="F48" s="107">
        <f>IFERROR('Model výchozí (MV)'!F48*('MV Index'!J6/'MV Index'!$E6)*'Model výchozí (MV)'!$AR48*(IF('Provoz výchozí'!D$10=0,1,'Provoz výchozí'!D$11/'Provoz výchozí'!D$10)),0)+IFERROR('Model opční 1 (ME)'!F48*('ME Index'!J6/'ME Index'!$E6)*'Model opční 1 (ME)'!$AR48*(IF('Provoz opční 1'!D$10=0,1,'Provoz opční 1'!D$11/'Provoz opční 1'!D$10)),0)+IFERROR('Model opční 2 (MF)'!F48*('MF Index'!J6/'MF Index'!$E6)*'Model opční 2 (MF)'!$AR48*(IF('Provoz opční 2'!D$10=0,1,'Provoz opční 2'!D$11/'Provoz opční 2'!D$10)),0)+Doplněk!F48*Doplněk!$AP48</f>
        <v>0</v>
      </c>
      <c r="G48" s="107">
        <f>IFERROR('Model výchozí (MV)'!G48*('MV Index'!K6/'MV Index'!$E6)*'Model výchozí (MV)'!$AR48*(IF('Provoz výchozí'!E$10=0,1,'Provoz výchozí'!E$11/'Provoz výchozí'!E$10)),0)+IFERROR('Model opční 1 (ME)'!G48*('ME Index'!K6/'ME Index'!$E6)*'Model opční 1 (ME)'!$AR48*(IF('Provoz opční 1'!E$10=0,1,'Provoz opční 1'!E$11/'Provoz opční 1'!E$10)),0)+IFERROR('Model opční 2 (MF)'!G48*('MF Index'!K6/'MF Index'!$E6)*'Model opční 2 (MF)'!$AR48*(IF('Provoz opční 2'!E$10=0,1,'Provoz opční 2'!E$11/'Provoz opční 2'!E$10)),0)+Doplněk!G48*Doplněk!$AP48</f>
        <v>0</v>
      </c>
      <c r="H48" s="107">
        <f>IFERROR('Model výchozí (MV)'!H48*('MV Index'!L6/'MV Index'!$E6)*'Model výchozí (MV)'!$AR48*(IF('Provoz výchozí'!F$10=0,1,'Provoz výchozí'!F$11/'Provoz výchozí'!F$10)),0)+IFERROR('Model opční 1 (ME)'!H48*('ME Index'!L6/'ME Index'!$E6)*'Model opční 1 (ME)'!$AR48*(IF('Provoz opční 1'!F$10=0,1,'Provoz opční 1'!F$11/'Provoz opční 1'!F$10)),0)+IFERROR('Model opční 2 (MF)'!H48*('MF Index'!L6/'MF Index'!$E6)*'Model opční 2 (MF)'!$AR48*(IF('Provoz opční 2'!F$10=0,1,'Provoz opční 2'!F$11/'Provoz opční 2'!F$10)),0)+Doplněk!H48*Doplněk!$AP48</f>
        <v>0</v>
      </c>
      <c r="I48" s="107">
        <f>IFERROR('Model výchozí (MV)'!I48*('MV Index'!M6/'MV Index'!$E6)*'Model výchozí (MV)'!$AR48*(IF('Provoz výchozí'!G$10=0,1,'Provoz výchozí'!G$11/'Provoz výchozí'!G$10)),0)+IFERROR('Model opční 1 (ME)'!I48*('ME Index'!M6/'ME Index'!$E6)*'Model opční 1 (ME)'!$AR48*(IF('Provoz opční 1'!G$10=0,1,'Provoz opční 1'!G$11/'Provoz opční 1'!G$10)),0)+IFERROR('Model opční 2 (MF)'!I48*('MF Index'!M6/'MF Index'!$E6)*'Model opční 2 (MF)'!$AR48*(IF('Provoz opční 2'!G$10=0,1,'Provoz opční 2'!G$11/'Provoz opční 2'!G$10)),0)+Doplněk!I48*Doplněk!$AP48</f>
        <v>0</v>
      </c>
      <c r="J48" s="107">
        <f>IFERROR('Model výchozí (MV)'!J48*('MV Index'!N6/'MV Index'!$E6)*'Model výchozí (MV)'!$AR48*(IF('Provoz výchozí'!H$10=0,1,'Provoz výchozí'!H$11/'Provoz výchozí'!H$10)),0)+IFERROR('Model opční 1 (ME)'!J48*('ME Index'!N6/'ME Index'!$E6)*'Model opční 1 (ME)'!$AR48*(IF('Provoz opční 1'!H$10=0,1,'Provoz opční 1'!H$11/'Provoz opční 1'!H$10)),0)+IFERROR('Model opční 2 (MF)'!J48*('MF Index'!N6/'MF Index'!$E6)*'Model opční 2 (MF)'!$AR48*(IF('Provoz opční 2'!H$10=0,1,'Provoz opční 2'!H$11/'Provoz opční 2'!H$10)),0)+Doplněk!J48*Doplněk!$AP48</f>
        <v>0</v>
      </c>
      <c r="K48" s="107">
        <f>IFERROR('Model výchozí (MV)'!K48*('MV Index'!O6/'MV Index'!$E6)*'Model výchozí (MV)'!$AR48*(IF('Provoz výchozí'!I$10=0,1,'Provoz výchozí'!I$11/'Provoz výchozí'!I$10)),0)+IFERROR('Model opční 1 (ME)'!K48*('ME Index'!O6/'ME Index'!$E6)*'Model opční 1 (ME)'!$AR48*(IF('Provoz opční 1'!I$10=0,1,'Provoz opční 1'!I$11/'Provoz opční 1'!I$10)),0)+IFERROR('Model opční 2 (MF)'!K48*('MF Index'!O6/'MF Index'!$E6)*'Model opční 2 (MF)'!$AR48*(IF('Provoz opční 2'!I$10=0,1,'Provoz opční 2'!I$11/'Provoz opční 2'!I$10)),0)+Doplněk!K48*Doplněk!$AP48</f>
        <v>0</v>
      </c>
      <c r="L48" s="107">
        <f>IFERROR('Model výchozí (MV)'!L48*('MV Index'!P6/'MV Index'!$E6)*'Model výchozí (MV)'!$AR48*(IF('Provoz výchozí'!J$10=0,1,'Provoz výchozí'!J$11/'Provoz výchozí'!J$10)),0)+IFERROR('Model opční 1 (ME)'!L48*('ME Index'!P6/'ME Index'!$E6)*'Model opční 1 (ME)'!$AR48*(IF('Provoz opční 1'!J$10=0,1,'Provoz opční 1'!J$11/'Provoz opční 1'!J$10)),0)+IFERROR('Model opční 2 (MF)'!L48*('MF Index'!P6/'MF Index'!$E6)*'Model opční 2 (MF)'!$AR48*(IF('Provoz opční 2'!J$10=0,1,'Provoz opční 2'!J$11/'Provoz opční 2'!J$10)),0)+Doplněk!L48*Doplněk!$AP48</f>
        <v>0</v>
      </c>
      <c r="M48" s="107">
        <f>IFERROR('Model výchozí (MV)'!M48*('MV Index'!Q6/'MV Index'!$E6)*'Model výchozí (MV)'!$AR48*(IF('Provoz výchozí'!K$10=0,1,'Provoz výchozí'!K$11/'Provoz výchozí'!K$10)),0)+IFERROR('Model opční 1 (ME)'!M48*('ME Index'!Q6/'ME Index'!$E6)*'Model opční 1 (ME)'!$AR48*(IF('Provoz opční 1'!K$10=0,1,'Provoz opční 1'!K$11/'Provoz opční 1'!K$10)),0)+IFERROR('Model opční 2 (MF)'!M48*('MF Index'!Q6/'MF Index'!$E6)*'Model opční 2 (MF)'!$AR48*(IF('Provoz opční 2'!K$10=0,1,'Provoz opční 2'!K$11/'Provoz opční 2'!K$10)),0)+Doplněk!M48*Doplněk!$AP48</f>
        <v>0</v>
      </c>
      <c r="N48" s="107">
        <f>IFERROR('Model výchozí (MV)'!N48*('MV Index'!R6/'MV Index'!$E6)*'Model výchozí (MV)'!$AR48*(IF('Provoz výchozí'!L$10=0,1,'Provoz výchozí'!L$11/'Provoz výchozí'!L$10)),0)+IFERROR('Model opční 1 (ME)'!N48*('ME Index'!R6/'ME Index'!$E6)*'Model opční 1 (ME)'!$AR48*(IF('Provoz opční 1'!L$10=0,1,'Provoz opční 1'!L$11/'Provoz opční 1'!L$10)),0)+IFERROR('Model opční 2 (MF)'!N48*('MF Index'!R6/'MF Index'!$E6)*'Model opční 2 (MF)'!$AR48*(IF('Provoz opční 2'!L$10=0,1,'Provoz opční 2'!L$11/'Provoz opční 2'!L$10)),0)+Doplněk!N48*Doplněk!$AP48</f>
        <v>0</v>
      </c>
      <c r="O48" s="107">
        <f>IFERROR('Model výchozí (MV)'!O48*('MV Index'!S6/'MV Index'!$E6)*'Model výchozí (MV)'!$AR48*(IF('Provoz výchozí'!M$10=0,1,'Provoz výchozí'!M$11/'Provoz výchozí'!M$10)),0)+IFERROR('Model opční 1 (ME)'!O48*('ME Index'!S6/'ME Index'!$E6)*'Model opční 1 (ME)'!$AR48*(IF('Provoz opční 1'!M$10=0,1,'Provoz opční 1'!M$11/'Provoz opční 1'!M$10)),0)+IFERROR('Model opční 2 (MF)'!O48*('MF Index'!S6/'MF Index'!$E6)*'Model opční 2 (MF)'!$AR48*(IF('Provoz opční 2'!M$10=0,1,'Provoz opční 2'!M$11/'Provoz opční 2'!M$10)),0)+Doplněk!O48*Doplněk!$AP48</f>
        <v>0</v>
      </c>
      <c r="P48" s="107">
        <f>IFERROR('Model výchozí (MV)'!P48*('MV Index'!T6/'MV Index'!$E6)*'Model výchozí (MV)'!$AR48*(IF('Provoz výchozí'!N$10=0,1,'Provoz výchozí'!N$11/'Provoz výchozí'!N$10)),0)+IFERROR('Model opční 1 (ME)'!P48*('ME Index'!T6/'ME Index'!$E6)*'Model opční 1 (ME)'!$AR48*(IF('Provoz opční 1'!N$10=0,1,'Provoz opční 1'!N$11/'Provoz opční 1'!N$10)),0)+IFERROR('Model opční 2 (MF)'!P48*('MF Index'!T6/'MF Index'!$E6)*'Model opční 2 (MF)'!$AR48*(IF('Provoz opční 2'!N$10=0,1,'Provoz opční 2'!N$11/'Provoz opční 2'!N$10)),0)+Doplněk!P48*Doplněk!$AP48</f>
        <v>0</v>
      </c>
      <c r="Q48" s="107">
        <f>IFERROR('Model výchozí (MV)'!Q48*('MV Index'!U6/'MV Index'!$E6)*'Model výchozí (MV)'!$AR48*(IF('Provoz výchozí'!O$10=0,1,'Provoz výchozí'!O$11/'Provoz výchozí'!O$10)),0)+IFERROR('Model opční 1 (ME)'!Q48*('ME Index'!U6/'ME Index'!$E6)*'Model opční 1 (ME)'!$AR48*(IF('Provoz opční 1'!O$10=0,1,'Provoz opční 1'!O$11/'Provoz opční 1'!O$10)),0)+IFERROR('Model opční 2 (MF)'!Q48*('MF Index'!U6/'MF Index'!$E6)*'Model opční 2 (MF)'!$AR48*(IF('Provoz opční 2'!O$10=0,1,'Provoz opční 2'!O$11/'Provoz opční 2'!O$10)),0)+Doplněk!Q48*Doplněk!$AP48</f>
        <v>0</v>
      </c>
      <c r="R48" s="107">
        <f>IFERROR('Model výchozí (MV)'!R48*('MV Index'!V6/'MV Index'!$E6)*'Model výchozí (MV)'!$AR48*(IF('Provoz výchozí'!P$10=0,1,'Provoz výchozí'!P$11/'Provoz výchozí'!P$10)),0)+IFERROR('Model opční 1 (ME)'!R48*('ME Index'!V6/'ME Index'!$E6)*'Model opční 1 (ME)'!$AR48*(IF('Provoz opční 1'!P$10=0,1,'Provoz opční 1'!P$11/'Provoz opční 1'!P$10)),0)+IFERROR('Model opční 2 (MF)'!R48*('MF Index'!V6/'MF Index'!$E6)*'Model opční 2 (MF)'!$AR48*(IF('Provoz opční 2'!P$10=0,1,'Provoz opční 2'!P$11/'Provoz opční 2'!P$10)),0)+Doplněk!R48*Doplněk!$AP48</f>
        <v>0</v>
      </c>
      <c r="S48" s="107">
        <f>IFERROR('Model výchozí (MV)'!S48*('MV Index'!W6/'MV Index'!$E6)*'Model výchozí (MV)'!$AR48*(IF('Provoz výchozí'!Q$10=0,1,'Provoz výchozí'!Q$11/'Provoz výchozí'!Q$10)),0)+IFERROR('Model opční 1 (ME)'!S48*('ME Index'!W6/'ME Index'!$E6)*'Model opční 1 (ME)'!$AR48*(IF('Provoz opční 1'!Q$10=0,1,'Provoz opční 1'!Q$11/'Provoz opční 1'!Q$10)),0)+IFERROR('Model opční 2 (MF)'!S48*('MF Index'!W6/'MF Index'!$E6)*'Model opční 2 (MF)'!$AR48*(IF('Provoz opční 2'!Q$10=0,1,'Provoz opční 2'!Q$11/'Provoz opční 2'!Q$10)),0)+Doplněk!S48*Doplněk!$AP48</f>
        <v>0</v>
      </c>
      <c r="T48" s="107">
        <f>IFERROR('Model výchozí (MV)'!T48*('MV Index'!X6/'MV Index'!$E6)*'Model výchozí (MV)'!$AR48*(IF('Provoz výchozí'!R$10=0,1,'Provoz výchozí'!R$11/'Provoz výchozí'!R$10)),0)+IFERROR('Model opční 1 (ME)'!T48*('ME Index'!X6/'ME Index'!$E6)*'Model opční 1 (ME)'!$AR48*(IF('Provoz opční 1'!R$10=0,1,'Provoz opční 1'!R$11/'Provoz opční 1'!R$10)),0)+IFERROR('Model opční 2 (MF)'!T48*('MF Index'!X6/'MF Index'!$E6)*'Model opční 2 (MF)'!$AR48*(IF('Provoz opční 2'!R$10=0,1,'Provoz opční 2'!R$11/'Provoz opční 2'!R$10)),0)+Doplněk!T48*Doplněk!$AP48</f>
        <v>0</v>
      </c>
      <c r="U48" s="107">
        <f>IFERROR('Model výchozí (MV)'!U48*('MV Index'!Y6/'MV Index'!$E6)*'Model výchozí (MV)'!$AR48*(IF('Provoz výchozí'!S$10=0,1,'Provoz výchozí'!S$11/'Provoz výchozí'!S$10)),0)+IFERROR('Model opční 1 (ME)'!U48*('ME Index'!Y6/'ME Index'!$E6)*'Model opční 1 (ME)'!$AR48*(IF('Provoz opční 1'!S$10=0,1,'Provoz opční 1'!S$11/'Provoz opční 1'!S$10)),0)+IFERROR('Model opční 2 (MF)'!U48*('MF Index'!Y6/'MF Index'!$E6)*'Model opční 2 (MF)'!$AR48*(IF('Provoz opční 2'!S$10=0,1,'Provoz opční 2'!S$11/'Provoz opční 2'!S$10)),0)+Doplněk!U48*Doplněk!$AP48</f>
        <v>0</v>
      </c>
      <c r="V48" s="107">
        <f>IFERROR('Model výchozí (MV)'!V48*('MV Index'!Z6/'MV Index'!$E6)*'Model výchozí (MV)'!$AR48*(IF('Provoz výchozí'!T$10=0,1,'Provoz výchozí'!T$11/'Provoz výchozí'!T$10)),0)+IFERROR('Model opční 1 (ME)'!V48*('ME Index'!Z6/'ME Index'!$E6)*'Model opční 1 (ME)'!$AR48*(IF('Provoz opční 1'!T$10=0,1,'Provoz opční 1'!T$11/'Provoz opční 1'!T$10)),0)+IFERROR('Model opční 2 (MF)'!V48*('MF Index'!Z6/'MF Index'!$E6)*'Model opční 2 (MF)'!$AR48*(IF('Provoz opční 2'!T$10=0,1,'Provoz opční 2'!T$11/'Provoz opční 2'!T$10)),0)+Doplněk!V48*Doplněk!$AP48</f>
        <v>0</v>
      </c>
      <c r="W48" s="107">
        <f>IFERROR('Model výchozí (MV)'!W48*('MV Index'!AA6/'MV Index'!$E6)*'Model výchozí (MV)'!$AR48*(IF('Provoz výchozí'!U$10=0,1,'Provoz výchozí'!U$11/'Provoz výchozí'!U$10)),0)+IFERROR('Model opční 1 (ME)'!W48*('ME Index'!AA6/'ME Index'!$E6)*'Model opční 1 (ME)'!$AR48*(IF('Provoz opční 1'!U$10=0,1,'Provoz opční 1'!U$11/'Provoz opční 1'!U$10)),0)+IFERROR('Model opční 2 (MF)'!W48*('MF Index'!AA6/'MF Index'!$E6)*'Model opční 2 (MF)'!$AR48*(IF('Provoz opční 2'!U$10=0,1,'Provoz opční 2'!U$11/'Provoz opční 2'!U$10)),0)+Doplněk!W48*Doplněk!$AP48</f>
        <v>0</v>
      </c>
      <c r="X48" s="107">
        <f>IFERROR('Model výchozí (MV)'!X48*('MV Index'!AB6/'MV Index'!$E6)*'Model výchozí (MV)'!$AR48*(IF('Provoz výchozí'!V$10=0,1,'Provoz výchozí'!V$11/'Provoz výchozí'!V$10)),0)+IFERROR('Model opční 1 (ME)'!X48*('ME Index'!AB6/'ME Index'!$E6)*'Model opční 1 (ME)'!$AR48*(IF('Provoz opční 1'!V$10=0,1,'Provoz opční 1'!V$11/'Provoz opční 1'!V$10)),0)+IFERROR('Model opční 2 (MF)'!X48*('MF Index'!AB6/'MF Index'!$E6)*'Model opční 2 (MF)'!$AR48*(IF('Provoz opční 2'!V$10=0,1,'Provoz opční 2'!V$11/'Provoz opční 2'!V$10)),0)+Doplněk!X48*Doplněk!$AP48</f>
        <v>0</v>
      </c>
      <c r="Y48" s="107">
        <f>IFERROR('Model výchozí (MV)'!Y48*('MV Index'!AC6/'MV Index'!$E6)*'Model výchozí (MV)'!$AR48*(IF('Provoz výchozí'!W$10=0,1,'Provoz výchozí'!W$11/'Provoz výchozí'!W$10)),0)+IFERROR('Model opční 1 (ME)'!Y48*('ME Index'!AC6/'ME Index'!$E6)*'Model opční 1 (ME)'!$AR48*(IF('Provoz opční 1'!W$10=0,1,'Provoz opční 1'!W$11/'Provoz opční 1'!W$10)),0)+IFERROR('Model opční 2 (MF)'!Y48*('MF Index'!AC6/'MF Index'!$E6)*'Model opční 2 (MF)'!$AR48*(IF('Provoz opční 2'!W$10=0,1,'Provoz opční 2'!W$11/'Provoz opční 2'!W$10)),0)+Doplněk!Y48*Doplněk!$AP48</f>
        <v>0</v>
      </c>
      <c r="Z48" s="107">
        <f>IFERROR('Model výchozí (MV)'!Z48*('MV Index'!AD6/'MV Index'!$E6)*'Model výchozí (MV)'!$AR48*(IF('Provoz výchozí'!X$10=0,1,'Provoz výchozí'!X$11/'Provoz výchozí'!X$10)),0)+IFERROR('Model opční 1 (ME)'!Z48*('ME Index'!AD6/'ME Index'!$E6)*'Model opční 1 (ME)'!$AR48*(IF('Provoz opční 1'!X$10=0,1,'Provoz opční 1'!X$11/'Provoz opční 1'!X$10)),0)+IFERROR('Model opční 2 (MF)'!Z48*('MF Index'!AD6/'MF Index'!$E6)*'Model opční 2 (MF)'!$AR48*(IF('Provoz opční 2'!X$10=0,1,'Provoz opční 2'!X$11/'Provoz opční 2'!X$10)),0)+Doplněk!Z48*Doplněk!$AP48</f>
        <v>0</v>
      </c>
      <c r="AA48" s="107">
        <f>IFERROR('Model výchozí (MV)'!AA48*('MV Index'!AE6/'MV Index'!$E6)*'Model výchozí (MV)'!$AR48*(IF('Provoz výchozí'!Y$10=0,1,'Provoz výchozí'!Y$11/'Provoz výchozí'!Y$10)),0)+IFERROR('Model opční 1 (ME)'!AA48*('ME Index'!AE6/'ME Index'!$E6)*'Model opční 1 (ME)'!$AR48*(IF('Provoz opční 1'!Y$10=0,1,'Provoz opční 1'!Y$11/'Provoz opční 1'!Y$10)),0)+IFERROR('Model opční 2 (MF)'!AA48*('MF Index'!AE6/'MF Index'!$E6)*'Model opční 2 (MF)'!$AR48*(IF('Provoz opční 2'!Y$10=0,1,'Provoz opční 2'!Y$11/'Provoz opční 2'!Y$10)),0)+Doplněk!AA48*Doplněk!$AP48</f>
        <v>0</v>
      </c>
      <c r="AB48" s="107">
        <f>IFERROR('Model výchozí (MV)'!AB48*('MV Index'!AF6/'MV Index'!$E6)*'Model výchozí (MV)'!$AR48*(IF('Provoz výchozí'!Z$10=0,1,'Provoz výchozí'!Z$11/'Provoz výchozí'!Z$10)),0)+IFERROR('Model opční 1 (ME)'!AB48*('ME Index'!AF6/'ME Index'!$E6)*'Model opční 1 (ME)'!$AR48*(IF('Provoz opční 1'!Z$10=0,1,'Provoz opční 1'!Z$11/'Provoz opční 1'!Z$10)),0)+IFERROR('Model opční 2 (MF)'!AB48*('MF Index'!AF6/'MF Index'!$E6)*'Model opční 2 (MF)'!$AR48*(IF('Provoz opční 2'!Z$10=0,1,'Provoz opční 2'!Z$11/'Provoz opční 2'!Z$10)),0)+Doplněk!AB48*Doplněk!$AP48</f>
        <v>0</v>
      </c>
      <c r="AC48" s="107">
        <f>IFERROR('Model výchozí (MV)'!AC48*('MV Index'!AG6/'MV Index'!$E6)*'Model výchozí (MV)'!$AR48*(IF('Provoz výchozí'!AA$10=0,1,'Provoz výchozí'!AA$11/'Provoz výchozí'!AA$10)),0)+IFERROR('Model opční 1 (ME)'!AC48*('ME Index'!AG6/'ME Index'!$E6)*'Model opční 1 (ME)'!$AR48*(IF('Provoz opční 1'!AA$10=0,1,'Provoz opční 1'!AA$11/'Provoz opční 1'!AA$10)),0)+IFERROR('Model opční 2 (MF)'!AC48*('MF Index'!AG6/'MF Index'!$E6)*'Model opční 2 (MF)'!$AR48*(IF('Provoz opční 2'!AA$10=0,1,'Provoz opční 2'!AA$11/'Provoz opční 2'!AA$10)),0)+Doplněk!AC48*Doplněk!$AP48</f>
        <v>0</v>
      </c>
      <c r="AD48" s="107">
        <f>IFERROR('Model výchozí (MV)'!AD48*('MV Index'!AH6/'MV Index'!$E6)*'Model výchozí (MV)'!$AR48*(IF('Provoz výchozí'!AB$10=0,1,'Provoz výchozí'!AB$11/'Provoz výchozí'!AB$10)),0)+IFERROR('Model opční 1 (ME)'!AD48*('ME Index'!AH6/'ME Index'!$E6)*'Model opční 1 (ME)'!$AR48*(IF('Provoz opční 1'!AB$10=0,1,'Provoz opční 1'!AB$11/'Provoz opční 1'!AB$10)),0)+IFERROR('Model opční 2 (MF)'!AD48*('MF Index'!AH6/'MF Index'!$E6)*'Model opční 2 (MF)'!$AR48*(IF('Provoz opční 2'!AB$10=0,1,'Provoz opční 2'!AB$11/'Provoz opční 2'!AB$10)),0)+Doplněk!AD48*Doplněk!$AP48</f>
        <v>0</v>
      </c>
      <c r="AE48" s="107">
        <f>IFERROR('Model výchozí (MV)'!AE48*('MV Index'!AI6/'MV Index'!$E6)*'Model výchozí (MV)'!$AR48*(IF('Provoz výchozí'!AC$10=0,1,'Provoz výchozí'!AC$11/'Provoz výchozí'!AC$10)),0)+IFERROR('Model opční 1 (ME)'!AE48*('ME Index'!AI6/'ME Index'!$E6)*'Model opční 1 (ME)'!$AR48*(IF('Provoz opční 1'!AC$10=0,1,'Provoz opční 1'!AC$11/'Provoz opční 1'!AC$10)),0)+IFERROR('Model opční 2 (MF)'!AE48*('MF Index'!AI6/'MF Index'!$E6)*'Model opční 2 (MF)'!$AR48*(IF('Provoz opční 2'!AC$10=0,1,'Provoz opční 2'!AC$11/'Provoz opční 2'!AC$10)),0)+Doplněk!AE48*Doplněk!$AP48</f>
        <v>0</v>
      </c>
      <c r="AF48" s="107">
        <f>IFERROR('Model výchozí (MV)'!AF48*('MV Index'!AJ6/'MV Index'!$E6)*'Model výchozí (MV)'!$AR48*(IF('Provoz výchozí'!AD$10=0,1,'Provoz výchozí'!AD$11/'Provoz výchozí'!AD$10)),0)+IFERROR('Model opční 1 (ME)'!AF48*('ME Index'!AJ6/'ME Index'!$E6)*'Model opční 1 (ME)'!$AR48*(IF('Provoz opční 1'!AD$10=0,1,'Provoz opční 1'!AD$11/'Provoz opční 1'!AD$10)),0)+IFERROR('Model opční 2 (MF)'!AF48*('MF Index'!AJ6/'MF Index'!$E6)*'Model opční 2 (MF)'!$AR48*(IF('Provoz opční 2'!AD$10=0,1,'Provoz opční 2'!AD$11/'Provoz opční 2'!AD$10)),0)+Doplněk!AF48*Doplněk!$AP48</f>
        <v>0</v>
      </c>
      <c r="AG48" s="107">
        <f>IFERROR('Model výchozí (MV)'!AG48*('MV Index'!AK6/'MV Index'!$E6)*'Model výchozí (MV)'!$AR48*(IF('Provoz výchozí'!AE$10=0,1,'Provoz výchozí'!AE$11/'Provoz výchozí'!AE$10)),0)+IFERROR('Model opční 1 (ME)'!AG48*('ME Index'!AK6/'ME Index'!$E6)*'Model opční 1 (ME)'!$AR48*(IF('Provoz opční 1'!AE$10=0,1,'Provoz opční 1'!AE$11/'Provoz opční 1'!AE$10)),0)+IFERROR('Model opční 2 (MF)'!AG48*('MF Index'!AK6/'MF Index'!$E6)*'Model opční 2 (MF)'!$AR48*(IF('Provoz opční 2'!AE$10=0,1,'Provoz opční 2'!AE$11/'Provoz opční 2'!AE$10)),0)+Doplněk!AG48*Doplněk!$AP48</f>
        <v>0</v>
      </c>
      <c r="AH48" s="107">
        <f>IFERROR('Model výchozí (MV)'!AH48*('MV Index'!AL6/'MV Index'!$E6)*'Model výchozí (MV)'!$AR48*(IF('Provoz výchozí'!AF$10=0,1,'Provoz výchozí'!AF$11/'Provoz výchozí'!AF$10)),0)+IFERROR('Model opční 1 (ME)'!AH48*('ME Index'!AL6/'ME Index'!$E6)*'Model opční 1 (ME)'!$AR48*(IF('Provoz opční 1'!AF$10=0,1,'Provoz opční 1'!AF$11/'Provoz opční 1'!AF$10)),0)+IFERROR('Model opční 2 (MF)'!AH48*('MF Index'!AL6/'MF Index'!$E6)*'Model opční 2 (MF)'!$AR48*(IF('Provoz opční 2'!AF$10=0,1,'Provoz opční 2'!AF$11/'Provoz opční 2'!AF$10)),0)+Doplněk!AH48*Doplněk!$AP48</f>
        <v>0</v>
      </c>
      <c r="AI48" s="107">
        <f>IFERROR('Model výchozí (MV)'!AI48*('MV Index'!AM6/'MV Index'!$E6)*'Model výchozí (MV)'!$AR48*(IF('Provoz výchozí'!AG$10=0,1,'Provoz výchozí'!AG$11/'Provoz výchozí'!AG$10)),0)+IFERROR('Model opční 1 (ME)'!AI48*('ME Index'!AM6/'ME Index'!$E6)*'Model opční 1 (ME)'!$AR48*(IF('Provoz opční 1'!AG$10=0,1,'Provoz opční 1'!AG$11/'Provoz opční 1'!AG$10)),0)+IFERROR('Model opční 2 (MF)'!AI48*('MF Index'!AM6/'MF Index'!$E6)*'Model opční 2 (MF)'!$AR48*(IF('Provoz opční 2'!AG$10=0,1,'Provoz opční 2'!AG$11/'Provoz opční 2'!AG$10)),0)+Doplněk!AI48*Doplněk!$AP48</f>
        <v>0</v>
      </c>
      <c r="AJ48" s="107">
        <f>IFERROR('Model výchozí (MV)'!AJ48*('MV Index'!AN6/'MV Index'!$E6)*'Model výchozí (MV)'!$AR48*(IF('Provoz výchozí'!AH$10=0,1,'Provoz výchozí'!AH$11/'Provoz výchozí'!AH$10)),0)+IFERROR('Model opční 1 (ME)'!AJ48*('ME Index'!AN6/'ME Index'!$E6)*'Model opční 1 (ME)'!$AR48*(IF('Provoz opční 1'!AH$10=0,1,'Provoz opční 1'!AH$11/'Provoz opční 1'!AH$10)),0)+IFERROR('Model opční 2 (MF)'!AJ48*('MF Index'!AN6/'MF Index'!$E6)*'Model opční 2 (MF)'!$AR48*(IF('Provoz opční 2'!AH$10=0,1,'Provoz opční 2'!AH$11/'Provoz opční 2'!AH$10)),0)+Doplněk!AJ48*Doplněk!$AP48</f>
        <v>0</v>
      </c>
      <c r="AK48" s="107">
        <f>IFERROR('Model výchozí (MV)'!AK48*('MV Index'!AO6/'MV Index'!$E6)*'Model výchozí (MV)'!$AR48*(IF('Provoz výchozí'!AI$10=0,1,'Provoz výchozí'!AI$11/'Provoz výchozí'!AI$10)),0)+IFERROR('Model opční 1 (ME)'!AK48*('ME Index'!AO6/'ME Index'!$E6)*'Model opční 1 (ME)'!$AR48*(IF('Provoz opční 1'!AI$10=0,1,'Provoz opční 1'!AI$11/'Provoz opční 1'!AI$10)),0)+IFERROR('Model opční 2 (MF)'!AK48*('MF Index'!AO6/'MF Index'!$E6)*'Model opční 2 (MF)'!$AR48*(IF('Provoz opční 2'!AI$10=0,1,'Provoz opční 2'!AI$11/'Provoz opční 2'!AI$10)),0)+Doplněk!AK48*Doplněk!$AP48</f>
        <v>0</v>
      </c>
      <c r="AL48" s="24">
        <f t="shared" si="62"/>
        <v>0</v>
      </c>
      <c r="AM48" s="149">
        <f t="shared" si="61"/>
        <v>0</v>
      </c>
    </row>
    <row r="49" spans="1:39" x14ac:dyDescent="0.3">
      <c r="A49" s="4">
        <f t="shared" si="60"/>
        <v>4</v>
      </c>
      <c r="B49" s="45" t="str">
        <f t="shared" si="60"/>
        <v>Opravy a údržba vozidel</v>
      </c>
      <c r="C49" s="64" t="str">
        <f t="shared" si="60"/>
        <v/>
      </c>
      <c r="D49" s="65" t="str">
        <f t="shared" si="60"/>
        <v/>
      </c>
      <c r="E49" s="107">
        <f>IFERROR('Model výchozí (MV)'!E49*('MV Index'!I7/'MV Index'!$E7)*'Model výchozí (MV)'!$AR49*(IF('Provoz výchozí'!C$10=0,1,'Provoz výchozí'!C$11/'Provoz výchozí'!C$10)),0)+IFERROR('Model opční 1 (ME)'!E49*('ME Index'!I7/'ME Index'!$E7)*'Model opční 1 (ME)'!$AR49*(IF('Provoz opční 1'!C$10=0,1,'Provoz opční 1'!C$11/'Provoz opční 1'!C$10)),0)+IFERROR('Model opční 2 (MF)'!E49*('MF Index'!I7/'MF Index'!$E7)*'Model opční 2 (MF)'!$AR49*(IF('Provoz opční 2'!C$10=0,1,'Provoz opční 2'!C$11/'Provoz opční 2'!C$10)),0)+Doplněk!E49*Doplněk!$AP49</f>
        <v>0</v>
      </c>
      <c r="F49" s="107">
        <f>IFERROR('Model výchozí (MV)'!F49*('MV Index'!J7/'MV Index'!$E7)*'Model výchozí (MV)'!$AR49*(IF('Provoz výchozí'!D$10=0,1,'Provoz výchozí'!D$11/'Provoz výchozí'!D$10)),0)+IFERROR('Model opční 1 (ME)'!F49*('ME Index'!J7/'ME Index'!$E7)*'Model opční 1 (ME)'!$AR49*(IF('Provoz opční 1'!D$10=0,1,'Provoz opční 1'!D$11/'Provoz opční 1'!D$10)),0)+IFERROR('Model opční 2 (MF)'!F49*('MF Index'!J7/'MF Index'!$E7)*'Model opční 2 (MF)'!$AR49*(IF('Provoz opční 2'!D$10=0,1,'Provoz opční 2'!D$11/'Provoz opční 2'!D$10)),0)+Doplněk!F49*Doplněk!$AP49</f>
        <v>0</v>
      </c>
      <c r="G49" s="107">
        <f>IFERROR('Model výchozí (MV)'!G49*('MV Index'!K7/'MV Index'!$E7)*'Model výchozí (MV)'!$AR49*(IF('Provoz výchozí'!E$10=0,1,'Provoz výchozí'!E$11/'Provoz výchozí'!E$10)),0)+IFERROR('Model opční 1 (ME)'!G49*('ME Index'!K7/'ME Index'!$E7)*'Model opční 1 (ME)'!$AR49*(IF('Provoz opční 1'!E$10=0,1,'Provoz opční 1'!E$11/'Provoz opční 1'!E$10)),0)+IFERROR('Model opční 2 (MF)'!G49*('MF Index'!K7/'MF Index'!$E7)*'Model opční 2 (MF)'!$AR49*(IF('Provoz opční 2'!E$10=0,1,'Provoz opční 2'!E$11/'Provoz opční 2'!E$10)),0)+Doplněk!G49*Doplněk!$AP49</f>
        <v>0</v>
      </c>
      <c r="H49" s="107">
        <f>IFERROR('Model výchozí (MV)'!H49*('MV Index'!L7/'MV Index'!$E7)*'Model výchozí (MV)'!$AR49*(IF('Provoz výchozí'!F$10=0,1,'Provoz výchozí'!F$11/'Provoz výchozí'!F$10)),0)+IFERROR('Model opční 1 (ME)'!H49*('ME Index'!L7/'ME Index'!$E7)*'Model opční 1 (ME)'!$AR49*(IF('Provoz opční 1'!F$10=0,1,'Provoz opční 1'!F$11/'Provoz opční 1'!F$10)),0)+IFERROR('Model opční 2 (MF)'!H49*('MF Index'!L7/'MF Index'!$E7)*'Model opční 2 (MF)'!$AR49*(IF('Provoz opční 2'!F$10=0,1,'Provoz opční 2'!F$11/'Provoz opční 2'!F$10)),0)+Doplněk!H49*Doplněk!$AP49</f>
        <v>0</v>
      </c>
      <c r="I49" s="107">
        <f>IFERROR('Model výchozí (MV)'!I49*('MV Index'!M7/'MV Index'!$E7)*'Model výchozí (MV)'!$AR49*(IF('Provoz výchozí'!G$10=0,1,'Provoz výchozí'!G$11/'Provoz výchozí'!G$10)),0)+IFERROR('Model opční 1 (ME)'!I49*('ME Index'!M7/'ME Index'!$E7)*'Model opční 1 (ME)'!$AR49*(IF('Provoz opční 1'!G$10=0,1,'Provoz opční 1'!G$11/'Provoz opční 1'!G$10)),0)+IFERROR('Model opční 2 (MF)'!I49*('MF Index'!M7/'MF Index'!$E7)*'Model opční 2 (MF)'!$AR49*(IF('Provoz opční 2'!G$10=0,1,'Provoz opční 2'!G$11/'Provoz opční 2'!G$10)),0)+Doplněk!I49*Doplněk!$AP49</f>
        <v>0</v>
      </c>
      <c r="J49" s="107">
        <f>IFERROR('Model výchozí (MV)'!J49*('MV Index'!N7/'MV Index'!$E7)*'Model výchozí (MV)'!$AR49*(IF('Provoz výchozí'!H$10=0,1,'Provoz výchozí'!H$11/'Provoz výchozí'!H$10)),0)+IFERROR('Model opční 1 (ME)'!J49*('ME Index'!N7/'ME Index'!$E7)*'Model opční 1 (ME)'!$AR49*(IF('Provoz opční 1'!H$10=0,1,'Provoz opční 1'!H$11/'Provoz opční 1'!H$10)),0)+IFERROR('Model opční 2 (MF)'!J49*('MF Index'!N7/'MF Index'!$E7)*'Model opční 2 (MF)'!$AR49*(IF('Provoz opční 2'!H$10=0,1,'Provoz opční 2'!H$11/'Provoz opční 2'!H$10)),0)+Doplněk!J49*Doplněk!$AP49</f>
        <v>0</v>
      </c>
      <c r="K49" s="107">
        <f>IFERROR('Model výchozí (MV)'!K49*('MV Index'!O7/'MV Index'!$E7)*'Model výchozí (MV)'!$AR49*(IF('Provoz výchozí'!I$10=0,1,'Provoz výchozí'!I$11/'Provoz výchozí'!I$10)),0)+IFERROR('Model opční 1 (ME)'!K49*('ME Index'!O7/'ME Index'!$E7)*'Model opční 1 (ME)'!$AR49*(IF('Provoz opční 1'!I$10=0,1,'Provoz opční 1'!I$11/'Provoz opční 1'!I$10)),0)+IFERROR('Model opční 2 (MF)'!K49*('MF Index'!O7/'MF Index'!$E7)*'Model opční 2 (MF)'!$AR49*(IF('Provoz opční 2'!I$10=0,1,'Provoz opční 2'!I$11/'Provoz opční 2'!I$10)),0)+Doplněk!K49*Doplněk!$AP49</f>
        <v>0</v>
      </c>
      <c r="L49" s="107">
        <f>IFERROR('Model výchozí (MV)'!L49*('MV Index'!P7/'MV Index'!$E7)*'Model výchozí (MV)'!$AR49*(IF('Provoz výchozí'!J$10=0,1,'Provoz výchozí'!J$11/'Provoz výchozí'!J$10)),0)+IFERROR('Model opční 1 (ME)'!L49*('ME Index'!P7/'ME Index'!$E7)*'Model opční 1 (ME)'!$AR49*(IF('Provoz opční 1'!J$10=0,1,'Provoz opční 1'!J$11/'Provoz opční 1'!J$10)),0)+IFERROR('Model opční 2 (MF)'!L49*('MF Index'!P7/'MF Index'!$E7)*'Model opční 2 (MF)'!$AR49*(IF('Provoz opční 2'!J$10=0,1,'Provoz opční 2'!J$11/'Provoz opční 2'!J$10)),0)+Doplněk!L49*Doplněk!$AP49</f>
        <v>0</v>
      </c>
      <c r="M49" s="107">
        <f>IFERROR('Model výchozí (MV)'!M49*('MV Index'!Q7/'MV Index'!$E7)*'Model výchozí (MV)'!$AR49*(IF('Provoz výchozí'!K$10=0,1,'Provoz výchozí'!K$11/'Provoz výchozí'!K$10)),0)+IFERROR('Model opční 1 (ME)'!M49*('ME Index'!Q7/'ME Index'!$E7)*'Model opční 1 (ME)'!$AR49*(IF('Provoz opční 1'!K$10=0,1,'Provoz opční 1'!K$11/'Provoz opční 1'!K$10)),0)+IFERROR('Model opční 2 (MF)'!M49*('MF Index'!Q7/'MF Index'!$E7)*'Model opční 2 (MF)'!$AR49*(IF('Provoz opční 2'!K$10=0,1,'Provoz opční 2'!K$11/'Provoz opční 2'!K$10)),0)+Doplněk!M49*Doplněk!$AP49</f>
        <v>0</v>
      </c>
      <c r="N49" s="107">
        <f>IFERROR('Model výchozí (MV)'!N49*('MV Index'!R7/'MV Index'!$E7)*'Model výchozí (MV)'!$AR49*(IF('Provoz výchozí'!L$10=0,1,'Provoz výchozí'!L$11/'Provoz výchozí'!L$10)),0)+IFERROR('Model opční 1 (ME)'!N49*('ME Index'!R7/'ME Index'!$E7)*'Model opční 1 (ME)'!$AR49*(IF('Provoz opční 1'!L$10=0,1,'Provoz opční 1'!L$11/'Provoz opční 1'!L$10)),0)+IFERROR('Model opční 2 (MF)'!N49*('MF Index'!R7/'MF Index'!$E7)*'Model opční 2 (MF)'!$AR49*(IF('Provoz opční 2'!L$10=0,1,'Provoz opční 2'!L$11/'Provoz opční 2'!L$10)),0)+Doplněk!N49*Doplněk!$AP49</f>
        <v>0</v>
      </c>
      <c r="O49" s="107">
        <f>IFERROR('Model výchozí (MV)'!O49*('MV Index'!S7/'MV Index'!$E7)*'Model výchozí (MV)'!$AR49*(IF('Provoz výchozí'!M$10=0,1,'Provoz výchozí'!M$11/'Provoz výchozí'!M$10)),0)+IFERROR('Model opční 1 (ME)'!O49*('ME Index'!S7/'ME Index'!$E7)*'Model opční 1 (ME)'!$AR49*(IF('Provoz opční 1'!M$10=0,1,'Provoz opční 1'!M$11/'Provoz opční 1'!M$10)),0)+IFERROR('Model opční 2 (MF)'!O49*('MF Index'!S7/'MF Index'!$E7)*'Model opční 2 (MF)'!$AR49*(IF('Provoz opční 2'!M$10=0,1,'Provoz opční 2'!M$11/'Provoz opční 2'!M$10)),0)+Doplněk!O49*Doplněk!$AP49</f>
        <v>0</v>
      </c>
      <c r="P49" s="107">
        <f>IFERROR('Model výchozí (MV)'!P49*('MV Index'!T7/'MV Index'!$E7)*'Model výchozí (MV)'!$AR49*(IF('Provoz výchozí'!N$10=0,1,'Provoz výchozí'!N$11/'Provoz výchozí'!N$10)),0)+IFERROR('Model opční 1 (ME)'!P49*('ME Index'!T7/'ME Index'!$E7)*'Model opční 1 (ME)'!$AR49*(IF('Provoz opční 1'!N$10=0,1,'Provoz opční 1'!N$11/'Provoz opční 1'!N$10)),0)+IFERROR('Model opční 2 (MF)'!P49*('MF Index'!T7/'MF Index'!$E7)*'Model opční 2 (MF)'!$AR49*(IF('Provoz opční 2'!N$10=0,1,'Provoz opční 2'!N$11/'Provoz opční 2'!N$10)),0)+Doplněk!P49*Doplněk!$AP49</f>
        <v>0</v>
      </c>
      <c r="Q49" s="107">
        <f>IFERROR('Model výchozí (MV)'!Q49*('MV Index'!U7/'MV Index'!$E7)*'Model výchozí (MV)'!$AR49*(IF('Provoz výchozí'!O$10=0,1,'Provoz výchozí'!O$11/'Provoz výchozí'!O$10)),0)+IFERROR('Model opční 1 (ME)'!Q49*('ME Index'!U7/'ME Index'!$E7)*'Model opční 1 (ME)'!$AR49*(IF('Provoz opční 1'!O$10=0,1,'Provoz opční 1'!O$11/'Provoz opční 1'!O$10)),0)+IFERROR('Model opční 2 (MF)'!Q49*('MF Index'!U7/'MF Index'!$E7)*'Model opční 2 (MF)'!$AR49*(IF('Provoz opční 2'!O$10=0,1,'Provoz opční 2'!O$11/'Provoz opční 2'!O$10)),0)+Doplněk!Q49*Doplněk!$AP49</f>
        <v>0</v>
      </c>
      <c r="R49" s="107">
        <f>IFERROR('Model výchozí (MV)'!R49*('MV Index'!V7/'MV Index'!$E7)*'Model výchozí (MV)'!$AR49*(IF('Provoz výchozí'!P$10=0,1,'Provoz výchozí'!P$11/'Provoz výchozí'!P$10)),0)+IFERROR('Model opční 1 (ME)'!R49*('ME Index'!V7/'ME Index'!$E7)*'Model opční 1 (ME)'!$AR49*(IF('Provoz opční 1'!P$10=0,1,'Provoz opční 1'!P$11/'Provoz opční 1'!P$10)),0)+IFERROR('Model opční 2 (MF)'!R49*('MF Index'!V7/'MF Index'!$E7)*'Model opční 2 (MF)'!$AR49*(IF('Provoz opční 2'!P$10=0,1,'Provoz opční 2'!P$11/'Provoz opční 2'!P$10)),0)+Doplněk!R49*Doplněk!$AP49</f>
        <v>0</v>
      </c>
      <c r="S49" s="107">
        <f>IFERROR('Model výchozí (MV)'!S49*('MV Index'!W7/'MV Index'!$E7)*'Model výchozí (MV)'!$AR49*(IF('Provoz výchozí'!Q$10=0,1,'Provoz výchozí'!Q$11/'Provoz výchozí'!Q$10)),0)+IFERROR('Model opční 1 (ME)'!S49*('ME Index'!W7/'ME Index'!$E7)*'Model opční 1 (ME)'!$AR49*(IF('Provoz opční 1'!Q$10=0,1,'Provoz opční 1'!Q$11/'Provoz opční 1'!Q$10)),0)+IFERROR('Model opční 2 (MF)'!S49*('MF Index'!W7/'MF Index'!$E7)*'Model opční 2 (MF)'!$AR49*(IF('Provoz opční 2'!Q$10=0,1,'Provoz opční 2'!Q$11/'Provoz opční 2'!Q$10)),0)+Doplněk!S49*Doplněk!$AP49</f>
        <v>0</v>
      </c>
      <c r="T49" s="107">
        <f>IFERROR('Model výchozí (MV)'!T49*('MV Index'!X7/'MV Index'!$E7)*'Model výchozí (MV)'!$AR49*(IF('Provoz výchozí'!R$10=0,1,'Provoz výchozí'!R$11/'Provoz výchozí'!R$10)),0)+IFERROR('Model opční 1 (ME)'!T49*('ME Index'!X7/'ME Index'!$E7)*'Model opční 1 (ME)'!$AR49*(IF('Provoz opční 1'!R$10=0,1,'Provoz opční 1'!R$11/'Provoz opční 1'!R$10)),0)+IFERROR('Model opční 2 (MF)'!T49*('MF Index'!X7/'MF Index'!$E7)*'Model opční 2 (MF)'!$AR49*(IF('Provoz opční 2'!R$10=0,1,'Provoz opční 2'!R$11/'Provoz opční 2'!R$10)),0)+Doplněk!T49*Doplněk!$AP49</f>
        <v>0</v>
      </c>
      <c r="U49" s="107">
        <f>IFERROR('Model výchozí (MV)'!U49*('MV Index'!Y7/'MV Index'!$E7)*'Model výchozí (MV)'!$AR49*(IF('Provoz výchozí'!S$10=0,1,'Provoz výchozí'!S$11/'Provoz výchozí'!S$10)),0)+IFERROR('Model opční 1 (ME)'!U49*('ME Index'!Y7/'ME Index'!$E7)*'Model opční 1 (ME)'!$AR49*(IF('Provoz opční 1'!S$10=0,1,'Provoz opční 1'!S$11/'Provoz opční 1'!S$10)),0)+IFERROR('Model opční 2 (MF)'!U49*('MF Index'!Y7/'MF Index'!$E7)*'Model opční 2 (MF)'!$AR49*(IF('Provoz opční 2'!S$10=0,1,'Provoz opční 2'!S$11/'Provoz opční 2'!S$10)),0)+Doplněk!U49*Doplněk!$AP49</f>
        <v>0</v>
      </c>
      <c r="V49" s="107">
        <f>IFERROR('Model výchozí (MV)'!V49*('MV Index'!Z7/'MV Index'!$E7)*'Model výchozí (MV)'!$AR49*(IF('Provoz výchozí'!T$10=0,1,'Provoz výchozí'!T$11/'Provoz výchozí'!T$10)),0)+IFERROR('Model opční 1 (ME)'!V49*('ME Index'!Z7/'ME Index'!$E7)*'Model opční 1 (ME)'!$AR49*(IF('Provoz opční 1'!T$10=0,1,'Provoz opční 1'!T$11/'Provoz opční 1'!T$10)),0)+IFERROR('Model opční 2 (MF)'!V49*('MF Index'!Z7/'MF Index'!$E7)*'Model opční 2 (MF)'!$AR49*(IF('Provoz opční 2'!T$10=0,1,'Provoz opční 2'!T$11/'Provoz opční 2'!T$10)),0)+Doplněk!V49*Doplněk!$AP49</f>
        <v>0</v>
      </c>
      <c r="W49" s="107">
        <f>IFERROR('Model výchozí (MV)'!W49*('MV Index'!AA7/'MV Index'!$E7)*'Model výchozí (MV)'!$AR49*(IF('Provoz výchozí'!U$10=0,1,'Provoz výchozí'!U$11/'Provoz výchozí'!U$10)),0)+IFERROR('Model opční 1 (ME)'!W49*('ME Index'!AA7/'ME Index'!$E7)*'Model opční 1 (ME)'!$AR49*(IF('Provoz opční 1'!U$10=0,1,'Provoz opční 1'!U$11/'Provoz opční 1'!U$10)),0)+IFERROR('Model opční 2 (MF)'!W49*('MF Index'!AA7/'MF Index'!$E7)*'Model opční 2 (MF)'!$AR49*(IF('Provoz opční 2'!U$10=0,1,'Provoz opční 2'!U$11/'Provoz opční 2'!U$10)),0)+Doplněk!W49*Doplněk!$AP49</f>
        <v>0</v>
      </c>
      <c r="X49" s="107">
        <f>IFERROR('Model výchozí (MV)'!X49*('MV Index'!AB7/'MV Index'!$E7)*'Model výchozí (MV)'!$AR49*(IF('Provoz výchozí'!V$10=0,1,'Provoz výchozí'!V$11/'Provoz výchozí'!V$10)),0)+IFERROR('Model opční 1 (ME)'!X49*('ME Index'!AB7/'ME Index'!$E7)*'Model opční 1 (ME)'!$AR49*(IF('Provoz opční 1'!V$10=0,1,'Provoz opční 1'!V$11/'Provoz opční 1'!V$10)),0)+IFERROR('Model opční 2 (MF)'!X49*('MF Index'!AB7/'MF Index'!$E7)*'Model opční 2 (MF)'!$AR49*(IF('Provoz opční 2'!V$10=0,1,'Provoz opční 2'!V$11/'Provoz opční 2'!V$10)),0)+Doplněk!X49*Doplněk!$AP49</f>
        <v>0</v>
      </c>
      <c r="Y49" s="107">
        <f>IFERROR('Model výchozí (MV)'!Y49*('MV Index'!AC7/'MV Index'!$E7)*'Model výchozí (MV)'!$AR49*(IF('Provoz výchozí'!W$10=0,1,'Provoz výchozí'!W$11/'Provoz výchozí'!W$10)),0)+IFERROR('Model opční 1 (ME)'!Y49*('ME Index'!AC7/'ME Index'!$E7)*'Model opční 1 (ME)'!$AR49*(IF('Provoz opční 1'!W$10=0,1,'Provoz opční 1'!W$11/'Provoz opční 1'!W$10)),0)+IFERROR('Model opční 2 (MF)'!Y49*('MF Index'!AC7/'MF Index'!$E7)*'Model opční 2 (MF)'!$AR49*(IF('Provoz opční 2'!W$10=0,1,'Provoz opční 2'!W$11/'Provoz opční 2'!W$10)),0)+Doplněk!Y49*Doplněk!$AP49</f>
        <v>0</v>
      </c>
      <c r="Z49" s="107">
        <f>IFERROR('Model výchozí (MV)'!Z49*('MV Index'!AD7/'MV Index'!$E7)*'Model výchozí (MV)'!$AR49*(IF('Provoz výchozí'!X$10=0,1,'Provoz výchozí'!X$11/'Provoz výchozí'!X$10)),0)+IFERROR('Model opční 1 (ME)'!Z49*('ME Index'!AD7/'ME Index'!$E7)*'Model opční 1 (ME)'!$AR49*(IF('Provoz opční 1'!X$10=0,1,'Provoz opční 1'!X$11/'Provoz opční 1'!X$10)),0)+IFERROR('Model opční 2 (MF)'!Z49*('MF Index'!AD7/'MF Index'!$E7)*'Model opční 2 (MF)'!$AR49*(IF('Provoz opční 2'!X$10=0,1,'Provoz opční 2'!X$11/'Provoz opční 2'!X$10)),0)+Doplněk!Z49*Doplněk!$AP49</f>
        <v>0</v>
      </c>
      <c r="AA49" s="107">
        <f>IFERROR('Model výchozí (MV)'!AA49*('MV Index'!AE7/'MV Index'!$E7)*'Model výchozí (MV)'!$AR49*(IF('Provoz výchozí'!Y$10=0,1,'Provoz výchozí'!Y$11/'Provoz výchozí'!Y$10)),0)+IFERROR('Model opční 1 (ME)'!AA49*('ME Index'!AE7/'ME Index'!$E7)*'Model opční 1 (ME)'!$AR49*(IF('Provoz opční 1'!Y$10=0,1,'Provoz opční 1'!Y$11/'Provoz opční 1'!Y$10)),0)+IFERROR('Model opční 2 (MF)'!AA49*('MF Index'!AE7/'MF Index'!$E7)*'Model opční 2 (MF)'!$AR49*(IF('Provoz opční 2'!Y$10=0,1,'Provoz opční 2'!Y$11/'Provoz opční 2'!Y$10)),0)+Doplněk!AA49*Doplněk!$AP49</f>
        <v>0</v>
      </c>
      <c r="AB49" s="107">
        <f>IFERROR('Model výchozí (MV)'!AB49*('MV Index'!AF7/'MV Index'!$E7)*'Model výchozí (MV)'!$AR49*(IF('Provoz výchozí'!Z$10=0,1,'Provoz výchozí'!Z$11/'Provoz výchozí'!Z$10)),0)+IFERROR('Model opční 1 (ME)'!AB49*('ME Index'!AF7/'ME Index'!$E7)*'Model opční 1 (ME)'!$AR49*(IF('Provoz opční 1'!Z$10=0,1,'Provoz opční 1'!Z$11/'Provoz opční 1'!Z$10)),0)+IFERROR('Model opční 2 (MF)'!AB49*('MF Index'!AF7/'MF Index'!$E7)*'Model opční 2 (MF)'!$AR49*(IF('Provoz opční 2'!Z$10=0,1,'Provoz opční 2'!Z$11/'Provoz opční 2'!Z$10)),0)+Doplněk!AB49*Doplněk!$AP49</f>
        <v>0</v>
      </c>
      <c r="AC49" s="107">
        <f>IFERROR('Model výchozí (MV)'!AC49*('MV Index'!AG7/'MV Index'!$E7)*'Model výchozí (MV)'!$AR49*(IF('Provoz výchozí'!AA$10=0,1,'Provoz výchozí'!AA$11/'Provoz výchozí'!AA$10)),0)+IFERROR('Model opční 1 (ME)'!AC49*('ME Index'!AG7/'ME Index'!$E7)*'Model opční 1 (ME)'!$AR49*(IF('Provoz opční 1'!AA$10=0,1,'Provoz opční 1'!AA$11/'Provoz opční 1'!AA$10)),0)+IFERROR('Model opční 2 (MF)'!AC49*('MF Index'!AG7/'MF Index'!$E7)*'Model opční 2 (MF)'!$AR49*(IF('Provoz opční 2'!AA$10=0,1,'Provoz opční 2'!AA$11/'Provoz opční 2'!AA$10)),0)+Doplněk!AC49*Doplněk!$AP49</f>
        <v>0</v>
      </c>
      <c r="AD49" s="107">
        <f>IFERROR('Model výchozí (MV)'!AD49*('MV Index'!AH7/'MV Index'!$E7)*'Model výchozí (MV)'!$AR49*(IF('Provoz výchozí'!AB$10=0,1,'Provoz výchozí'!AB$11/'Provoz výchozí'!AB$10)),0)+IFERROR('Model opční 1 (ME)'!AD49*('ME Index'!AH7/'ME Index'!$E7)*'Model opční 1 (ME)'!$AR49*(IF('Provoz opční 1'!AB$10=0,1,'Provoz opční 1'!AB$11/'Provoz opční 1'!AB$10)),0)+IFERROR('Model opční 2 (MF)'!AD49*('MF Index'!AH7/'MF Index'!$E7)*'Model opční 2 (MF)'!$AR49*(IF('Provoz opční 2'!AB$10=0,1,'Provoz opční 2'!AB$11/'Provoz opční 2'!AB$10)),0)+Doplněk!AD49*Doplněk!$AP49</f>
        <v>0</v>
      </c>
      <c r="AE49" s="107">
        <f>IFERROR('Model výchozí (MV)'!AE49*('MV Index'!AI7/'MV Index'!$E7)*'Model výchozí (MV)'!$AR49*(IF('Provoz výchozí'!AC$10=0,1,'Provoz výchozí'!AC$11/'Provoz výchozí'!AC$10)),0)+IFERROR('Model opční 1 (ME)'!AE49*('ME Index'!AI7/'ME Index'!$E7)*'Model opční 1 (ME)'!$AR49*(IF('Provoz opční 1'!AC$10=0,1,'Provoz opční 1'!AC$11/'Provoz opční 1'!AC$10)),0)+IFERROR('Model opční 2 (MF)'!AE49*('MF Index'!AI7/'MF Index'!$E7)*'Model opční 2 (MF)'!$AR49*(IF('Provoz opční 2'!AC$10=0,1,'Provoz opční 2'!AC$11/'Provoz opční 2'!AC$10)),0)+Doplněk!AE49*Doplněk!$AP49</f>
        <v>0</v>
      </c>
      <c r="AF49" s="107">
        <f>IFERROR('Model výchozí (MV)'!AF49*('MV Index'!AJ7/'MV Index'!$E7)*'Model výchozí (MV)'!$AR49*(IF('Provoz výchozí'!AD$10=0,1,'Provoz výchozí'!AD$11/'Provoz výchozí'!AD$10)),0)+IFERROR('Model opční 1 (ME)'!AF49*('ME Index'!AJ7/'ME Index'!$E7)*'Model opční 1 (ME)'!$AR49*(IF('Provoz opční 1'!AD$10=0,1,'Provoz opční 1'!AD$11/'Provoz opční 1'!AD$10)),0)+IFERROR('Model opční 2 (MF)'!AF49*('MF Index'!AJ7/'MF Index'!$E7)*'Model opční 2 (MF)'!$AR49*(IF('Provoz opční 2'!AD$10=0,1,'Provoz opční 2'!AD$11/'Provoz opční 2'!AD$10)),0)+Doplněk!AF49*Doplněk!$AP49</f>
        <v>0</v>
      </c>
      <c r="AG49" s="107">
        <f>IFERROR('Model výchozí (MV)'!AG49*('MV Index'!AK7/'MV Index'!$E7)*'Model výchozí (MV)'!$AR49*(IF('Provoz výchozí'!AE$10=0,1,'Provoz výchozí'!AE$11/'Provoz výchozí'!AE$10)),0)+IFERROR('Model opční 1 (ME)'!AG49*('ME Index'!AK7/'ME Index'!$E7)*'Model opční 1 (ME)'!$AR49*(IF('Provoz opční 1'!AE$10=0,1,'Provoz opční 1'!AE$11/'Provoz opční 1'!AE$10)),0)+IFERROR('Model opční 2 (MF)'!AG49*('MF Index'!AK7/'MF Index'!$E7)*'Model opční 2 (MF)'!$AR49*(IF('Provoz opční 2'!AE$10=0,1,'Provoz opční 2'!AE$11/'Provoz opční 2'!AE$10)),0)+Doplněk!AG49*Doplněk!$AP49</f>
        <v>0</v>
      </c>
      <c r="AH49" s="107">
        <f>IFERROR('Model výchozí (MV)'!AH49*('MV Index'!AL7/'MV Index'!$E7)*'Model výchozí (MV)'!$AR49*(IF('Provoz výchozí'!AF$10=0,1,'Provoz výchozí'!AF$11/'Provoz výchozí'!AF$10)),0)+IFERROR('Model opční 1 (ME)'!AH49*('ME Index'!AL7/'ME Index'!$E7)*'Model opční 1 (ME)'!$AR49*(IF('Provoz opční 1'!AF$10=0,1,'Provoz opční 1'!AF$11/'Provoz opční 1'!AF$10)),0)+IFERROR('Model opční 2 (MF)'!AH49*('MF Index'!AL7/'MF Index'!$E7)*'Model opční 2 (MF)'!$AR49*(IF('Provoz opční 2'!AF$10=0,1,'Provoz opční 2'!AF$11/'Provoz opční 2'!AF$10)),0)+Doplněk!AH49*Doplněk!$AP49</f>
        <v>0</v>
      </c>
      <c r="AI49" s="107">
        <f>IFERROR('Model výchozí (MV)'!AI49*('MV Index'!AM7/'MV Index'!$E7)*'Model výchozí (MV)'!$AR49*(IF('Provoz výchozí'!AG$10=0,1,'Provoz výchozí'!AG$11/'Provoz výchozí'!AG$10)),0)+IFERROR('Model opční 1 (ME)'!AI49*('ME Index'!AM7/'ME Index'!$E7)*'Model opční 1 (ME)'!$AR49*(IF('Provoz opční 1'!AG$10=0,1,'Provoz opční 1'!AG$11/'Provoz opční 1'!AG$10)),0)+IFERROR('Model opční 2 (MF)'!AI49*('MF Index'!AM7/'MF Index'!$E7)*'Model opční 2 (MF)'!$AR49*(IF('Provoz opční 2'!AG$10=0,1,'Provoz opční 2'!AG$11/'Provoz opční 2'!AG$10)),0)+Doplněk!AI49*Doplněk!$AP49</f>
        <v>0</v>
      </c>
      <c r="AJ49" s="107">
        <f>IFERROR('Model výchozí (MV)'!AJ49*('MV Index'!AN7/'MV Index'!$E7)*'Model výchozí (MV)'!$AR49*(IF('Provoz výchozí'!AH$10=0,1,'Provoz výchozí'!AH$11/'Provoz výchozí'!AH$10)),0)+IFERROR('Model opční 1 (ME)'!AJ49*('ME Index'!AN7/'ME Index'!$E7)*'Model opční 1 (ME)'!$AR49*(IF('Provoz opční 1'!AH$10=0,1,'Provoz opční 1'!AH$11/'Provoz opční 1'!AH$10)),0)+IFERROR('Model opční 2 (MF)'!AJ49*('MF Index'!AN7/'MF Index'!$E7)*'Model opční 2 (MF)'!$AR49*(IF('Provoz opční 2'!AH$10=0,1,'Provoz opční 2'!AH$11/'Provoz opční 2'!AH$10)),0)+Doplněk!AJ49*Doplněk!$AP49</f>
        <v>0</v>
      </c>
      <c r="AK49" s="107">
        <f>IFERROR('Model výchozí (MV)'!AK49*('MV Index'!AO7/'MV Index'!$E7)*'Model výchozí (MV)'!$AR49*(IF('Provoz výchozí'!AI$10=0,1,'Provoz výchozí'!AI$11/'Provoz výchozí'!AI$10)),0)+IFERROR('Model opční 1 (ME)'!AK49*('ME Index'!AO7/'ME Index'!$E7)*'Model opční 1 (ME)'!$AR49*(IF('Provoz opční 1'!AI$10=0,1,'Provoz opční 1'!AI$11/'Provoz opční 1'!AI$10)),0)+IFERROR('Model opční 2 (MF)'!AK49*('MF Index'!AO7/'MF Index'!$E7)*'Model opční 2 (MF)'!$AR49*(IF('Provoz opční 2'!AI$10=0,1,'Provoz opční 2'!AI$11/'Provoz opční 2'!AI$10)),0)+Doplněk!AK49*Doplněk!$AP49</f>
        <v>0</v>
      </c>
      <c r="AL49" s="24">
        <f t="shared" si="62"/>
        <v>0</v>
      </c>
      <c r="AM49" s="149">
        <f t="shared" si="61"/>
        <v>0</v>
      </c>
    </row>
    <row r="50" spans="1:39" x14ac:dyDescent="0.3">
      <c r="A50" s="4">
        <f t="shared" si="60"/>
        <v>5</v>
      </c>
      <c r="B50" s="45" t="str">
        <f t="shared" si="60"/>
        <v>Odpisy dlouhodobého majetku</v>
      </c>
      <c r="C50" s="64">
        <f t="shared" si="60"/>
        <v>5.0999999999999996</v>
      </c>
      <c r="D50" s="66" t="str">
        <f t="shared" si="60"/>
        <v>Vozidla</v>
      </c>
      <c r="E50" s="107">
        <f>IFERROR('Model výchozí (MV)'!E50*('MV Index'!I8/'MV Index'!$E8)*'Model výchozí (MV)'!$AR50*(IF('Provoz výchozí'!C$10=0,1,'Provoz výchozí'!C$11/'Provoz výchozí'!C$10)),0)+IFERROR('Model opční 1 (ME)'!E50*('ME Index'!I8/'ME Index'!$E8)*'Model opční 1 (ME)'!$AR50*(IF('Provoz opční 1'!C$10=0,1,'Provoz opční 1'!C$11/'Provoz opční 1'!C$10)),0)+IFERROR('Model opční 2 (MF)'!E50*('MF Index'!I8/'MF Index'!$E8)*'Model opční 2 (MF)'!$AR50*(IF('Provoz opční 2'!C$10=0,1,'Provoz opční 2'!C$11/'Provoz opční 2'!C$10)),0)+Doplněk!E50*Doplněk!$AP50</f>
        <v>0</v>
      </c>
      <c r="F50" s="107">
        <f>IFERROR('Model výchozí (MV)'!F50*('MV Index'!J8/'MV Index'!$E8)*'Model výchozí (MV)'!$AR50*(IF('Provoz výchozí'!D$10=0,1,'Provoz výchozí'!D$11/'Provoz výchozí'!D$10)),0)+IFERROR('Model opční 1 (ME)'!F50*('ME Index'!J8/'ME Index'!$E8)*'Model opční 1 (ME)'!$AR50*(IF('Provoz opční 1'!D$10=0,1,'Provoz opční 1'!D$11/'Provoz opční 1'!D$10)),0)+IFERROR('Model opční 2 (MF)'!F50*('MF Index'!J8/'MF Index'!$E8)*'Model opční 2 (MF)'!$AR50*(IF('Provoz opční 2'!D$10=0,1,'Provoz opční 2'!D$11/'Provoz opční 2'!D$10)),0)+Doplněk!F50*Doplněk!$AP50</f>
        <v>0</v>
      </c>
      <c r="G50" s="107">
        <f>IFERROR('Model výchozí (MV)'!G50*('MV Index'!K8/'MV Index'!$E8)*'Model výchozí (MV)'!$AR50*(IF('Provoz výchozí'!E$10=0,1,'Provoz výchozí'!E$11/'Provoz výchozí'!E$10)),0)+IFERROR('Model opční 1 (ME)'!G50*('ME Index'!K8/'ME Index'!$E8)*'Model opční 1 (ME)'!$AR50*(IF('Provoz opční 1'!E$10=0,1,'Provoz opční 1'!E$11/'Provoz opční 1'!E$10)),0)+IFERROR('Model opční 2 (MF)'!G50*('MF Index'!K8/'MF Index'!$E8)*'Model opční 2 (MF)'!$AR50*(IF('Provoz opční 2'!E$10=0,1,'Provoz opční 2'!E$11/'Provoz opční 2'!E$10)),0)+Doplněk!G50*Doplněk!$AP50</f>
        <v>0</v>
      </c>
      <c r="H50" s="107">
        <f>IFERROR('Model výchozí (MV)'!H50*('MV Index'!L8/'MV Index'!$E8)*'Model výchozí (MV)'!$AR50*(IF('Provoz výchozí'!F$10=0,1,'Provoz výchozí'!F$11/'Provoz výchozí'!F$10)),0)+IFERROR('Model opční 1 (ME)'!H50*('ME Index'!L8/'ME Index'!$E8)*'Model opční 1 (ME)'!$AR50*(IF('Provoz opční 1'!F$10=0,1,'Provoz opční 1'!F$11/'Provoz opční 1'!F$10)),0)+IFERROR('Model opční 2 (MF)'!H50*('MF Index'!L8/'MF Index'!$E8)*'Model opční 2 (MF)'!$AR50*(IF('Provoz opční 2'!F$10=0,1,'Provoz opční 2'!F$11/'Provoz opční 2'!F$10)),0)+Doplněk!H50*Doplněk!$AP50</f>
        <v>0</v>
      </c>
      <c r="I50" s="107">
        <f>IFERROR('Model výchozí (MV)'!I50*('MV Index'!M8/'MV Index'!$E8)*'Model výchozí (MV)'!$AR50*(IF('Provoz výchozí'!G$10=0,1,'Provoz výchozí'!G$11/'Provoz výchozí'!G$10)),0)+IFERROR('Model opční 1 (ME)'!I50*('ME Index'!M8/'ME Index'!$E8)*'Model opční 1 (ME)'!$AR50*(IF('Provoz opční 1'!G$10=0,1,'Provoz opční 1'!G$11/'Provoz opční 1'!G$10)),0)+IFERROR('Model opční 2 (MF)'!I50*('MF Index'!M8/'MF Index'!$E8)*'Model opční 2 (MF)'!$AR50*(IF('Provoz opční 2'!G$10=0,1,'Provoz opční 2'!G$11/'Provoz opční 2'!G$10)),0)+Doplněk!I50*Doplněk!$AP50</f>
        <v>0</v>
      </c>
      <c r="J50" s="107">
        <f>IFERROR('Model výchozí (MV)'!J50*('MV Index'!N8/'MV Index'!$E8)*'Model výchozí (MV)'!$AR50*(IF('Provoz výchozí'!H$10=0,1,'Provoz výchozí'!H$11/'Provoz výchozí'!H$10)),0)+IFERROR('Model opční 1 (ME)'!J50*('ME Index'!N8/'ME Index'!$E8)*'Model opční 1 (ME)'!$AR50*(IF('Provoz opční 1'!H$10=0,1,'Provoz opční 1'!H$11/'Provoz opční 1'!H$10)),0)+IFERROR('Model opční 2 (MF)'!J50*('MF Index'!N8/'MF Index'!$E8)*'Model opční 2 (MF)'!$AR50*(IF('Provoz opční 2'!H$10=0,1,'Provoz opční 2'!H$11/'Provoz opční 2'!H$10)),0)+Doplněk!J50*Doplněk!$AP50</f>
        <v>0</v>
      </c>
      <c r="K50" s="107">
        <f>IFERROR('Model výchozí (MV)'!K50*('MV Index'!O8/'MV Index'!$E8)*'Model výchozí (MV)'!$AR50*(IF('Provoz výchozí'!I$10=0,1,'Provoz výchozí'!I$11/'Provoz výchozí'!I$10)),0)+IFERROR('Model opční 1 (ME)'!K50*('ME Index'!O8/'ME Index'!$E8)*'Model opční 1 (ME)'!$AR50*(IF('Provoz opční 1'!I$10=0,1,'Provoz opční 1'!I$11/'Provoz opční 1'!I$10)),0)+IFERROR('Model opční 2 (MF)'!K50*('MF Index'!O8/'MF Index'!$E8)*'Model opční 2 (MF)'!$AR50*(IF('Provoz opční 2'!I$10=0,1,'Provoz opční 2'!I$11/'Provoz opční 2'!I$10)),0)+Doplněk!K50*Doplněk!$AP50</f>
        <v>0</v>
      </c>
      <c r="L50" s="107">
        <f>IFERROR('Model výchozí (MV)'!L50*('MV Index'!P8/'MV Index'!$E8)*'Model výchozí (MV)'!$AR50*(IF('Provoz výchozí'!J$10=0,1,'Provoz výchozí'!J$11/'Provoz výchozí'!J$10)),0)+IFERROR('Model opční 1 (ME)'!L50*('ME Index'!P8/'ME Index'!$E8)*'Model opční 1 (ME)'!$AR50*(IF('Provoz opční 1'!J$10=0,1,'Provoz opční 1'!J$11/'Provoz opční 1'!J$10)),0)+IFERROR('Model opční 2 (MF)'!L50*('MF Index'!P8/'MF Index'!$E8)*'Model opční 2 (MF)'!$AR50*(IF('Provoz opční 2'!J$10=0,1,'Provoz opční 2'!J$11/'Provoz opční 2'!J$10)),0)+Doplněk!L50*Doplněk!$AP50</f>
        <v>0</v>
      </c>
      <c r="M50" s="107">
        <f>IFERROR('Model výchozí (MV)'!M50*('MV Index'!Q8/'MV Index'!$E8)*'Model výchozí (MV)'!$AR50*(IF('Provoz výchozí'!K$10=0,1,'Provoz výchozí'!K$11/'Provoz výchozí'!K$10)),0)+IFERROR('Model opční 1 (ME)'!M50*('ME Index'!Q8/'ME Index'!$E8)*'Model opční 1 (ME)'!$AR50*(IF('Provoz opční 1'!K$10=0,1,'Provoz opční 1'!K$11/'Provoz opční 1'!K$10)),0)+IFERROR('Model opční 2 (MF)'!M50*('MF Index'!Q8/'MF Index'!$E8)*'Model opční 2 (MF)'!$AR50*(IF('Provoz opční 2'!K$10=0,1,'Provoz opční 2'!K$11/'Provoz opční 2'!K$10)),0)+Doplněk!M50*Doplněk!$AP50</f>
        <v>0</v>
      </c>
      <c r="N50" s="107">
        <f>IFERROR('Model výchozí (MV)'!N50*('MV Index'!R8/'MV Index'!$E8)*'Model výchozí (MV)'!$AR50*(IF('Provoz výchozí'!L$10=0,1,'Provoz výchozí'!L$11/'Provoz výchozí'!L$10)),0)+IFERROR('Model opční 1 (ME)'!N50*('ME Index'!R8/'ME Index'!$E8)*'Model opční 1 (ME)'!$AR50*(IF('Provoz opční 1'!L$10=0,1,'Provoz opční 1'!L$11/'Provoz opční 1'!L$10)),0)+IFERROR('Model opční 2 (MF)'!N50*('MF Index'!R8/'MF Index'!$E8)*'Model opční 2 (MF)'!$AR50*(IF('Provoz opční 2'!L$10=0,1,'Provoz opční 2'!L$11/'Provoz opční 2'!L$10)),0)+Doplněk!N50*Doplněk!$AP50</f>
        <v>0</v>
      </c>
      <c r="O50" s="107">
        <f>IFERROR('Model výchozí (MV)'!O50*('MV Index'!S8/'MV Index'!$E8)*'Model výchozí (MV)'!$AR50*(IF('Provoz výchozí'!M$10=0,1,'Provoz výchozí'!M$11/'Provoz výchozí'!M$10)),0)+IFERROR('Model opční 1 (ME)'!O50*('ME Index'!S8/'ME Index'!$E8)*'Model opční 1 (ME)'!$AR50*(IF('Provoz opční 1'!M$10=0,1,'Provoz opční 1'!M$11/'Provoz opční 1'!M$10)),0)+IFERROR('Model opční 2 (MF)'!O50*('MF Index'!S8/'MF Index'!$E8)*'Model opční 2 (MF)'!$AR50*(IF('Provoz opční 2'!M$10=0,1,'Provoz opční 2'!M$11/'Provoz opční 2'!M$10)),0)+Doplněk!O50*Doplněk!$AP50</f>
        <v>0</v>
      </c>
      <c r="P50" s="107">
        <f>IFERROR('Model výchozí (MV)'!P50*('MV Index'!T8/'MV Index'!$E8)*'Model výchozí (MV)'!$AR50*(IF('Provoz výchozí'!N$10=0,1,'Provoz výchozí'!N$11/'Provoz výchozí'!N$10)),0)+IFERROR('Model opční 1 (ME)'!P50*('ME Index'!T8/'ME Index'!$E8)*'Model opční 1 (ME)'!$AR50*(IF('Provoz opční 1'!N$10=0,1,'Provoz opční 1'!N$11/'Provoz opční 1'!N$10)),0)+IFERROR('Model opční 2 (MF)'!P50*('MF Index'!T8/'MF Index'!$E8)*'Model opční 2 (MF)'!$AR50*(IF('Provoz opční 2'!N$10=0,1,'Provoz opční 2'!N$11/'Provoz opční 2'!N$10)),0)+Doplněk!P50*Doplněk!$AP50</f>
        <v>0</v>
      </c>
      <c r="Q50" s="107">
        <f>IFERROR('Model výchozí (MV)'!Q50*('MV Index'!U8/'MV Index'!$E8)*'Model výchozí (MV)'!$AR50*(IF('Provoz výchozí'!O$10=0,1,'Provoz výchozí'!O$11/'Provoz výchozí'!O$10)),0)+IFERROR('Model opční 1 (ME)'!Q50*('ME Index'!U8/'ME Index'!$E8)*'Model opční 1 (ME)'!$AR50*(IF('Provoz opční 1'!O$10=0,1,'Provoz opční 1'!O$11/'Provoz opční 1'!O$10)),0)+IFERROR('Model opční 2 (MF)'!Q50*('MF Index'!U8/'MF Index'!$E8)*'Model opční 2 (MF)'!$AR50*(IF('Provoz opční 2'!O$10=0,1,'Provoz opční 2'!O$11/'Provoz opční 2'!O$10)),0)+Doplněk!Q50*Doplněk!$AP50</f>
        <v>0</v>
      </c>
      <c r="R50" s="107">
        <f>IFERROR('Model výchozí (MV)'!R50*('MV Index'!V8/'MV Index'!$E8)*'Model výchozí (MV)'!$AR50*(IF('Provoz výchozí'!P$10=0,1,'Provoz výchozí'!P$11/'Provoz výchozí'!P$10)),0)+IFERROR('Model opční 1 (ME)'!R50*('ME Index'!V8/'ME Index'!$E8)*'Model opční 1 (ME)'!$AR50*(IF('Provoz opční 1'!P$10=0,1,'Provoz opční 1'!P$11/'Provoz opční 1'!P$10)),0)+IFERROR('Model opční 2 (MF)'!R50*('MF Index'!V8/'MF Index'!$E8)*'Model opční 2 (MF)'!$AR50*(IF('Provoz opční 2'!P$10=0,1,'Provoz opční 2'!P$11/'Provoz opční 2'!P$10)),0)+Doplněk!R50*Doplněk!$AP50</f>
        <v>0</v>
      </c>
      <c r="S50" s="107">
        <f>IFERROR('Model výchozí (MV)'!S50*('MV Index'!W8/'MV Index'!$E8)*'Model výchozí (MV)'!$AR50*(IF('Provoz výchozí'!Q$10=0,1,'Provoz výchozí'!Q$11/'Provoz výchozí'!Q$10)),0)+IFERROR('Model opční 1 (ME)'!S50*('ME Index'!W8/'ME Index'!$E8)*'Model opční 1 (ME)'!$AR50*(IF('Provoz opční 1'!Q$10=0,1,'Provoz opční 1'!Q$11/'Provoz opční 1'!Q$10)),0)+IFERROR('Model opční 2 (MF)'!S50*('MF Index'!W8/'MF Index'!$E8)*'Model opční 2 (MF)'!$AR50*(IF('Provoz opční 2'!Q$10=0,1,'Provoz opční 2'!Q$11/'Provoz opční 2'!Q$10)),0)+Doplněk!S50*Doplněk!$AP50</f>
        <v>0</v>
      </c>
      <c r="T50" s="107">
        <f>IFERROR('Model výchozí (MV)'!T50*('MV Index'!X8/'MV Index'!$E8)*'Model výchozí (MV)'!$AR50*(IF('Provoz výchozí'!R$10=0,1,'Provoz výchozí'!R$11/'Provoz výchozí'!R$10)),0)+IFERROR('Model opční 1 (ME)'!T50*('ME Index'!X8/'ME Index'!$E8)*'Model opční 1 (ME)'!$AR50*(IF('Provoz opční 1'!R$10=0,1,'Provoz opční 1'!R$11/'Provoz opční 1'!R$10)),0)+IFERROR('Model opční 2 (MF)'!T50*('MF Index'!X8/'MF Index'!$E8)*'Model opční 2 (MF)'!$AR50*(IF('Provoz opční 2'!R$10=0,1,'Provoz opční 2'!R$11/'Provoz opční 2'!R$10)),0)+Doplněk!T50*Doplněk!$AP50</f>
        <v>0</v>
      </c>
      <c r="U50" s="107">
        <f>IFERROR('Model výchozí (MV)'!U50*('MV Index'!Y8/'MV Index'!$E8)*'Model výchozí (MV)'!$AR50*(IF('Provoz výchozí'!S$10=0,1,'Provoz výchozí'!S$11/'Provoz výchozí'!S$10)),0)+IFERROR('Model opční 1 (ME)'!U50*('ME Index'!Y8/'ME Index'!$E8)*'Model opční 1 (ME)'!$AR50*(IF('Provoz opční 1'!S$10=0,1,'Provoz opční 1'!S$11/'Provoz opční 1'!S$10)),0)+IFERROR('Model opční 2 (MF)'!U50*('MF Index'!Y8/'MF Index'!$E8)*'Model opční 2 (MF)'!$AR50*(IF('Provoz opční 2'!S$10=0,1,'Provoz opční 2'!S$11/'Provoz opční 2'!S$10)),0)+Doplněk!U50*Doplněk!$AP50</f>
        <v>0</v>
      </c>
      <c r="V50" s="107">
        <f>IFERROR('Model výchozí (MV)'!V50*('MV Index'!Z8/'MV Index'!$E8)*'Model výchozí (MV)'!$AR50*(IF('Provoz výchozí'!T$10=0,1,'Provoz výchozí'!T$11/'Provoz výchozí'!T$10)),0)+IFERROR('Model opční 1 (ME)'!V50*('ME Index'!Z8/'ME Index'!$E8)*'Model opční 1 (ME)'!$AR50*(IF('Provoz opční 1'!T$10=0,1,'Provoz opční 1'!T$11/'Provoz opční 1'!T$10)),0)+IFERROR('Model opční 2 (MF)'!V50*('MF Index'!Z8/'MF Index'!$E8)*'Model opční 2 (MF)'!$AR50*(IF('Provoz opční 2'!T$10=0,1,'Provoz opční 2'!T$11/'Provoz opční 2'!T$10)),0)+Doplněk!V50*Doplněk!$AP50</f>
        <v>0</v>
      </c>
      <c r="W50" s="107">
        <f>IFERROR('Model výchozí (MV)'!W50*('MV Index'!AA8/'MV Index'!$E8)*'Model výchozí (MV)'!$AR50*(IF('Provoz výchozí'!U$10=0,1,'Provoz výchozí'!U$11/'Provoz výchozí'!U$10)),0)+IFERROR('Model opční 1 (ME)'!W50*('ME Index'!AA8/'ME Index'!$E8)*'Model opční 1 (ME)'!$AR50*(IF('Provoz opční 1'!U$10=0,1,'Provoz opční 1'!U$11/'Provoz opční 1'!U$10)),0)+IFERROR('Model opční 2 (MF)'!W50*('MF Index'!AA8/'MF Index'!$E8)*'Model opční 2 (MF)'!$AR50*(IF('Provoz opční 2'!U$10=0,1,'Provoz opční 2'!U$11/'Provoz opční 2'!U$10)),0)+Doplněk!W50*Doplněk!$AP50</f>
        <v>0</v>
      </c>
      <c r="X50" s="107">
        <f>IFERROR('Model výchozí (MV)'!X50*('MV Index'!AB8/'MV Index'!$E8)*'Model výchozí (MV)'!$AR50*(IF('Provoz výchozí'!V$10=0,1,'Provoz výchozí'!V$11/'Provoz výchozí'!V$10)),0)+IFERROR('Model opční 1 (ME)'!X50*('ME Index'!AB8/'ME Index'!$E8)*'Model opční 1 (ME)'!$AR50*(IF('Provoz opční 1'!V$10=0,1,'Provoz opční 1'!V$11/'Provoz opční 1'!V$10)),0)+IFERROR('Model opční 2 (MF)'!X50*('MF Index'!AB8/'MF Index'!$E8)*'Model opční 2 (MF)'!$AR50*(IF('Provoz opční 2'!V$10=0,1,'Provoz opční 2'!V$11/'Provoz opční 2'!V$10)),0)+Doplněk!X50*Doplněk!$AP50</f>
        <v>0</v>
      </c>
      <c r="Y50" s="107">
        <f>IFERROR('Model výchozí (MV)'!Y50*('MV Index'!AC8/'MV Index'!$E8)*'Model výchozí (MV)'!$AR50*(IF('Provoz výchozí'!W$10=0,1,'Provoz výchozí'!W$11/'Provoz výchozí'!W$10)),0)+IFERROR('Model opční 1 (ME)'!Y50*('ME Index'!AC8/'ME Index'!$E8)*'Model opční 1 (ME)'!$AR50*(IF('Provoz opční 1'!W$10=0,1,'Provoz opční 1'!W$11/'Provoz opční 1'!W$10)),0)+IFERROR('Model opční 2 (MF)'!Y50*('MF Index'!AC8/'MF Index'!$E8)*'Model opční 2 (MF)'!$AR50*(IF('Provoz opční 2'!W$10=0,1,'Provoz opční 2'!W$11/'Provoz opční 2'!W$10)),0)+Doplněk!Y50*Doplněk!$AP50</f>
        <v>0</v>
      </c>
      <c r="Z50" s="107">
        <f>IFERROR('Model výchozí (MV)'!Z50*('MV Index'!AD8/'MV Index'!$E8)*'Model výchozí (MV)'!$AR50*(IF('Provoz výchozí'!X$10=0,1,'Provoz výchozí'!X$11/'Provoz výchozí'!X$10)),0)+IFERROR('Model opční 1 (ME)'!Z50*('ME Index'!AD8/'ME Index'!$E8)*'Model opční 1 (ME)'!$AR50*(IF('Provoz opční 1'!X$10=0,1,'Provoz opční 1'!X$11/'Provoz opční 1'!X$10)),0)+IFERROR('Model opční 2 (MF)'!Z50*('MF Index'!AD8/'MF Index'!$E8)*'Model opční 2 (MF)'!$AR50*(IF('Provoz opční 2'!X$10=0,1,'Provoz opční 2'!X$11/'Provoz opční 2'!X$10)),0)+Doplněk!Z50*Doplněk!$AP50</f>
        <v>0</v>
      </c>
      <c r="AA50" s="107">
        <f>IFERROR('Model výchozí (MV)'!AA50*('MV Index'!AE8/'MV Index'!$E8)*'Model výchozí (MV)'!$AR50*(IF('Provoz výchozí'!Y$10=0,1,'Provoz výchozí'!Y$11/'Provoz výchozí'!Y$10)),0)+IFERROR('Model opční 1 (ME)'!AA50*('ME Index'!AE8/'ME Index'!$E8)*'Model opční 1 (ME)'!$AR50*(IF('Provoz opční 1'!Y$10=0,1,'Provoz opční 1'!Y$11/'Provoz opční 1'!Y$10)),0)+IFERROR('Model opční 2 (MF)'!AA50*('MF Index'!AE8/'MF Index'!$E8)*'Model opční 2 (MF)'!$AR50*(IF('Provoz opční 2'!Y$10=0,1,'Provoz opční 2'!Y$11/'Provoz opční 2'!Y$10)),0)+Doplněk!AA50*Doplněk!$AP50</f>
        <v>0</v>
      </c>
      <c r="AB50" s="107">
        <f>IFERROR('Model výchozí (MV)'!AB50*('MV Index'!AF8/'MV Index'!$E8)*'Model výchozí (MV)'!$AR50*(IF('Provoz výchozí'!Z$10=0,1,'Provoz výchozí'!Z$11/'Provoz výchozí'!Z$10)),0)+IFERROR('Model opční 1 (ME)'!AB50*('ME Index'!AF8/'ME Index'!$E8)*'Model opční 1 (ME)'!$AR50*(IF('Provoz opční 1'!Z$10=0,1,'Provoz opční 1'!Z$11/'Provoz opční 1'!Z$10)),0)+IFERROR('Model opční 2 (MF)'!AB50*('MF Index'!AF8/'MF Index'!$E8)*'Model opční 2 (MF)'!$AR50*(IF('Provoz opční 2'!Z$10=0,1,'Provoz opční 2'!Z$11/'Provoz opční 2'!Z$10)),0)+Doplněk!AB50*Doplněk!$AP50</f>
        <v>0</v>
      </c>
      <c r="AC50" s="107">
        <f>IFERROR('Model výchozí (MV)'!AC50*('MV Index'!AG8/'MV Index'!$E8)*'Model výchozí (MV)'!$AR50*(IF('Provoz výchozí'!AA$10=0,1,'Provoz výchozí'!AA$11/'Provoz výchozí'!AA$10)),0)+IFERROR('Model opční 1 (ME)'!AC50*('ME Index'!AG8/'ME Index'!$E8)*'Model opční 1 (ME)'!$AR50*(IF('Provoz opční 1'!AA$10=0,1,'Provoz opční 1'!AA$11/'Provoz opční 1'!AA$10)),0)+IFERROR('Model opční 2 (MF)'!AC50*('MF Index'!AG8/'MF Index'!$E8)*'Model opční 2 (MF)'!$AR50*(IF('Provoz opční 2'!AA$10=0,1,'Provoz opční 2'!AA$11/'Provoz opční 2'!AA$10)),0)+Doplněk!AC50*Doplněk!$AP50</f>
        <v>0</v>
      </c>
      <c r="AD50" s="107">
        <f>IFERROR('Model výchozí (MV)'!AD50*('MV Index'!AH8/'MV Index'!$E8)*'Model výchozí (MV)'!$AR50*(IF('Provoz výchozí'!AB$10=0,1,'Provoz výchozí'!AB$11/'Provoz výchozí'!AB$10)),0)+IFERROR('Model opční 1 (ME)'!AD50*('ME Index'!AH8/'ME Index'!$E8)*'Model opční 1 (ME)'!$AR50*(IF('Provoz opční 1'!AB$10=0,1,'Provoz opční 1'!AB$11/'Provoz opční 1'!AB$10)),0)+IFERROR('Model opční 2 (MF)'!AD50*('MF Index'!AH8/'MF Index'!$E8)*'Model opční 2 (MF)'!$AR50*(IF('Provoz opční 2'!AB$10=0,1,'Provoz opční 2'!AB$11/'Provoz opční 2'!AB$10)),0)+Doplněk!AD50*Doplněk!$AP50</f>
        <v>0</v>
      </c>
      <c r="AE50" s="107">
        <f>IFERROR('Model výchozí (MV)'!AE50*('MV Index'!AI8/'MV Index'!$E8)*'Model výchozí (MV)'!$AR50*(IF('Provoz výchozí'!AC$10=0,1,'Provoz výchozí'!AC$11/'Provoz výchozí'!AC$10)),0)+IFERROR('Model opční 1 (ME)'!AE50*('ME Index'!AI8/'ME Index'!$E8)*'Model opční 1 (ME)'!$AR50*(IF('Provoz opční 1'!AC$10=0,1,'Provoz opční 1'!AC$11/'Provoz opční 1'!AC$10)),0)+IFERROR('Model opční 2 (MF)'!AE50*('MF Index'!AI8/'MF Index'!$E8)*'Model opční 2 (MF)'!$AR50*(IF('Provoz opční 2'!AC$10=0,1,'Provoz opční 2'!AC$11/'Provoz opční 2'!AC$10)),0)+Doplněk!AE50*Doplněk!$AP50</f>
        <v>0</v>
      </c>
      <c r="AF50" s="107">
        <f>IFERROR('Model výchozí (MV)'!AF50*('MV Index'!AJ8/'MV Index'!$E8)*'Model výchozí (MV)'!$AR50*(IF('Provoz výchozí'!AD$10=0,1,'Provoz výchozí'!AD$11/'Provoz výchozí'!AD$10)),0)+IFERROR('Model opční 1 (ME)'!AF50*('ME Index'!AJ8/'ME Index'!$E8)*'Model opční 1 (ME)'!$AR50*(IF('Provoz opční 1'!AD$10=0,1,'Provoz opční 1'!AD$11/'Provoz opční 1'!AD$10)),0)+IFERROR('Model opční 2 (MF)'!AF50*('MF Index'!AJ8/'MF Index'!$E8)*'Model opční 2 (MF)'!$AR50*(IF('Provoz opční 2'!AD$10=0,1,'Provoz opční 2'!AD$11/'Provoz opční 2'!AD$10)),0)+Doplněk!AF50*Doplněk!$AP50</f>
        <v>0</v>
      </c>
      <c r="AG50" s="107">
        <f>IFERROR('Model výchozí (MV)'!AG50*('MV Index'!AK8/'MV Index'!$E8)*'Model výchozí (MV)'!$AR50*(IF('Provoz výchozí'!AE$10=0,1,'Provoz výchozí'!AE$11/'Provoz výchozí'!AE$10)),0)+IFERROR('Model opční 1 (ME)'!AG50*('ME Index'!AK8/'ME Index'!$E8)*'Model opční 1 (ME)'!$AR50*(IF('Provoz opční 1'!AE$10=0,1,'Provoz opční 1'!AE$11/'Provoz opční 1'!AE$10)),0)+IFERROR('Model opční 2 (MF)'!AG50*('MF Index'!AK8/'MF Index'!$E8)*'Model opční 2 (MF)'!$AR50*(IF('Provoz opční 2'!AE$10=0,1,'Provoz opční 2'!AE$11/'Provoz opční 2'!AE$10)),0)+Doplněk!AG50*Doplněk!$AP50</f>
        <v>0</v>
      </c>
      <c r="AH50" s="107">
        <f>IFERROR('Model výchozí (MV)'!AH50*('MV Index'!AL8/'MV Index'!$E8)*'Model výchozí (MV)'!$AR50*(IF('Provoz výchozí'!AF$10=0,1,'Provoz výchozí'!AF$11/'Provoz výchozí'!AF$10)),0)+IFERROR('Model opční 1 (ME)'!AH50*('ME Index'!AL8/'ME Index'!$E8)*'Model opční 1 (ME)'!$AR50*(IF('Provoz opční 1'!AF$10=0,1,'Provoz opční 1'!AF$11/'Provoz opční 1'!AF$10)),0)+IFERROR('Model opční 2 (MF)'!AH50*('MF Index'!AL8/'MF Index'!$E8)*'Model opční 2 (MF)'!$AR50*(IF('Provoz opční 2'!AF$10=0,1,'Provoz opční 2'!AF$11/'Provoz opční 2'!AF$10)),0)+Doplněk!AH50*Doplněk!$AP50</f>
        <v>0</v>
      </c>
      <c r="AI50" s="107">
        <f>IFERROR('Model výchozí (MV)'!AI50*('MV Index'!AM8/'MV Index'!$E8)*'Model výchozí (MV)'!$AR50*(IF('Provoz výchozí'!AG$10=0,1,'Provoz výchozí'!AG$11/'Provoz výchozí'!AG$10)),0)+IFERROR('Model opční 1 (ME)'!AI50*('ME Index'!AM8/'ME Index'!$E8)*'Model opční 1 (ME)'!$AR50*(IF('Provoz opční 1'!AG$10=0,1,'Provoz opční 1'!AG$11/'Provoz opční 1'!AG$10)),0)+IFERROR('Model opční 2 (MF)'!AI50*('MF Index'!AM8/'MF Index'!$E8)*'Model opční 2 (MF)'!$AR50*(IF('Provoz opční 2'!AG$10=0,1,'Provoz opční 2'!AG$11/'Provoz opční 2'!AG$10)),0)+Doplněk!AI50*Doplněk!$AP50</f>
        <v>0</v>
      </c>
      <c r="AJ50" s="107">
        <f>IFERROR('Model výchozí (MV)'!AJ50*('MV Index'!AN8/'MV Index'!$E8)*'Model výchozí (MV)'!$AR50*(IF('Provoz výchozí'!AH$10=0,1,'Provoz výchozí'!AH$11/'Provoz výchozí'!AH$10)),0)+IFERROR('Model opční 1 (ME)'!AJ50*('ME Index'!AN8/'ME Index'!$E8)*'Model opční 1 (ME)'!$AR50*(IF('Provoz opční 1'!AH$10=0,1,'Provoz opční 1'!AH$11/'Provoz opční 1'!AH$10)),0)+IFERROR('Model opční 2 (MF)'!AJ50*('MF Index'!AN8/'MF Index'!$E8)*'Model opční 2 (MF)'!$AR50*(IF('Provoz opční 2'!AH$10=0,1,'Provoz opční 2'!AH$11/'Provoz opční 2'!AH$10)),0)+Doplněk!AJ50*Doplněk!$AP50</f>
        <v>0</v>
      </c>
      <c r="AK50" s="107">
        <f>IFERROR('Model výchozí (MV)'!AK50*('MV Index'!AO8/'MV Index'!$E8)*'Model výchozí (MV)'!$AR50*(IF('Provoz výchozí'!AI$10=0,1,'Provoz výchozí'!AI$11/'Provoz výchozí'!AI$10)),0)+IFERROR('Model opční 1 (ME)'!AK50*('ME Index'!AO8/'ME Index'!$E8)*'Model opční 1 (ME)'!$AR50*(IF('Provoz opční 1'!AI$10=0,1,'Provoz opční 1'!AI$11/'Provoz opční 1'!AI$10)),0)+IFERROR('Model opční 2 (MF)'!AK50*('MF Index'!AO8/'MF Index'!$E8)*'Model opční 2 (MF)'!$AR50*(IF('Provoz opční 2'!AI$10=0,1,'Provoz opční 2'!AI$11/'Provoz opční 2'!AI$10)),0)+Doplněk!AK50*Doplněk!$AP50</f>
        <v>0</v>
      </c>
      <c r="AL50" s="24">
        <f t="shared" si="62"/>
        <v>0</v>
      </c>
      <c r="AM50" s="149">
        <f t="shared" si="61"/>
        <v>0</v>
      </c>
    </row>
    <row r="51" spans="1:39" x14ac:dyDescent="0.3">
      <c r="A51" s="4" t="str">
        <f t="shared" si="60"/>
        <v/>
      </c>
      <c r="B51" s="45" t="str">
        <f t="shared" si="60"/>
        <v/>
      </c>
      <c r="C51" s="64">
        <f t="shared" si="60"/>
        <v>5.2</v>
      </c>
      <c r="D51" s="66" t="str">
        <f t="shared" si="60"/>
        <v>Ostatní</v>
      </c>
      <c r="E51" s="107">
        <f>IFERROR('Model výchozí (MV)'!E51*('MV Index'!I9/'MV Index'!$E9)*'Model výchozí (MV)'!$AR51*(IF('Provoz výchozí'!C$10=0,1,'Provoz výchozí'!C$11/'Provoz výchozí'!C$10)),0)+IFERROR('Model opční 1 (ME)'!E51*('ME Index'!I9/'ME Index'!$E9)*'Model opční 1 (ME)'!$AR51*(IF('Provoz opční 1'!C$10=0,1,'Provoz opční 1'!C$11/'Provoz opční 1'!C$10)),0)+IFERROR('Model opční 2 (MF)'!E51*('MF Index'!I9/'MF Index'!$E9)*'Model opční 2 (MF)'!$AR51*(IF('Provoz opční 2'!C$10=0,1,'Provoz opční 2'!C$11/'Provoz opční 2'!C$10)),0)+Doplněk!E51*Doplněk!$AP51</f>
        <v>0</v>
      </c>
      <c r="F51" s="107">
        <f>IFERROR('Model výchozí (MV)'!F51*('MV Index'!J9/'MV Index'!$E9)*'Model výchozí (MV)'!$AR51*(IF('Provoz výchozí'!D$10=0,1,'Provoz výchozí'!D$11/'Provoz výchozí'!D$10)),0)+IFERROR('Model opční 1 (ME)'!F51*('ME Index'!J9/'ME Index'!$E9)*'Model opční 1 (ME)'!$AR51*(IF('Provoz opční 1'!D$10=0,1,'Provoz opční 1'!D$11/'Provoz opční 1'!D$10)),0)+IFERROR('Model opční 2 (MF)'!F51*('MF Index'!J9/'MF Index'!$E9)*'Model opční 2 (MF)'!$AR51*(IF('Provoz opční 2'!D$10=0,1,'Provoz opční 2'!D$11/'Provoz opční 2'!D$10)),0)+Doplněk!F51*Doplněk!$AP51</f>
        <v>0</v>
      </c>
      <c r="G51" s="107">
        <f>IFERROR('Model výchozí (MV)'!G51*('MV Index'!K9/'MV Index'!$E9)*'Model výchozí (MV)'!$AR51*(IF('Provoz výchozí'!E$10=0,1,'Provoz výchozí'!E$11/'Provoz výchozí'!E$10)),0)+IFERROR('Model opční 1 (ME)'!G51*('ME Index'!K9/'ME Index'!$E9)*'Model opční 1 (ME)'!$AR51*(IF('Provoz opční 1'!E$10=0,1,'Provoz opční 1'!E$11/'Provoz opční 1'!E$10)),0)+IFERROR('Model opční 2 (MF)'!G51*('MF Index'!K9/'MF Index'!$E9)*'Model opční 2 (MF)'!$AR51*(IF('Provoz opční 2'!E$10=0,1,'Provoz opční 2'!E$11/'Provoz opční 2'!E$10)),0)+Doplněk!G51*Doplněk!$AP51</f>
        <v>0</v>
      </c>
      <c r="H51" s="107">
        <f>IFERROR('Model výchozí (MV)'!H51*('MV Index'!L9/'MV Index'!$E9)*'Model výchozí (MV)'!$AR51*(IF('Provoz výchozí'!F$10=0,1,'Provoz výchozí'!F$11/'Provoz výchozí'!F$10)),0)+IFERROR('Model opční 1 (ME)'!H51*('ME Index'!L9/'ME Index'!$E9)*'Model opční 1 (ME)'!$AR51*(IF('Provoz opční 1'!F$10=0,1,'Provoz opční 1'!F$11/'Provoz opční 1'!F$10)),0)+IFERROR('Model opční 2 (MF)'!H51*('MF Index'!L9/'MF Index'!$E9)*'Model opční 2 (MF)'!$AR51*(IF('Provoz opční 2'!F$10=0,1,'Provoz opční 2'!F$11/'Provoz opční 2'!F$10)),0)+Doplněk!H51*Doplněk!$AP51</f>
        <v>0</v>
      </c>
      <c r="I51" s="107">
        <f>IFERROR('Model výchozí (MV)'!I51*('MV Index'!M9/'MV Index'!$E9)*'Model výchozí (MV)'!$AR51*(IF('Provoz výchozí'!G$10=0,1,'Provoz výchozí'!G$11/'Provoz výchozí'!G$10)),0)+IFERROR('Model opční 1 (ME)'!I51*('ME Index'!M9/'ME Index'!$E9)*'Model opční 1 (ME)'!$AR51*(IF('Provoz opční 1'!G$10=0,1,'Provoz opční 1'!G$11/'Provoz opční 1'!G$10)),0)+IFERROR('Model opční 2 (MF)'!I51*('MF Index'!M9/'MF Index'!$E9)*'Model opční 2 (MF)'!$AR51*(IF('Provoz opční 2'!G$10=0,1,'Provoz opční 2'!G$11/'Provoz opční 2'!G$10)),0)+Doplněk!I51*Doplněk!$AP51</f>
        <v>0</v>
      </c>
      <c r="J51" s="107">
        <f>IFERROR('Model výchozí (MV)'!J51*('MV Index'!N9/'MV Index'!$E9)*'Model výchozí (MV)'!$AR51*(IF('Provoz výchozí'!H$10=0,1,'Provoz výchozí'!H$11/'Provoz výchozí'!H$10)),0)+IFERROR('Model opční 1 (ME)'!J51*('ME Index'!N9/'ME Index'!$E9)*'Model opční 1 (ME)'!$AR51*(IF('Provoz opční 1'!H$10=0,1,'Provoz opční 1'!H$11/'Provoz opční 1'!H$10)),0)+IFERROR('Model opční 2 (MF)'!J51*('MF Index'!N9/'MF Index'!$E9)*'Model opční 2 (MF)'!$AR51*(IF('Provoz opční 2'!H$10=0,1,'Provoz opční 2'!H$11/'Provoz opční 2'!H$10)),0)+Doplněk!J51*Doplněk!$AP51</f>
        <v>0</v>
      </c>
      <c r="K51" s="107">
        <f>IFERROR('Model výchozí (MV)'!K51*('MV Index'!O9/'MV Index'!$E9)*'Model výchozí (MV)'!$AR51*(IF('Provoz výchozí'!I$10=0,1,'Provoz výchozí'!I$11/'Provoz výchozí'!I$10)),0)+IFERROR('Model opční 1 (ME)'!K51*('ME Index'!O9/'ME Index'!$E9)*'Model opční 1 (ME)'!$AR51*(IF('Provoz opční 1'!I$10=0,1,'Provoz opční 1'!I$11/'Provoz opční 1'!I$10)),0)+IFERROR('Model opční 2 (MF)'!K51*('MF Index'!O9/'MF Index'!$E9)*'Model opční 2 (MF)'!$AR51*(IF('Provoz opční 2'!I$10=0,1,'Provoz opční 2'!I$11/'Provoz opční 2'!I$10)),0)+Doplněk!K51*Doplněk!$AP51</f>
        <v>0</v>
      </c>
      <c r="L51" s="107">
        <f>IFERROR('Model výchozí (MV)'!L51*('MV Index'!P9/'MV Index'!$E9)*'Model výchozí (MV)'!$AR51*(IF('Provoz výchozí'!J$10=0,1,'Provoz výchozí'!J$11/'Provoz výchozí'!J$10)),0)+IFERROR('Model opční 1 (ME)'!L51*('ME Index'!P9/'ME Index'!$E9)*'Model opční 1 (ME)'!$AR51*(IF('Provoz opční 1'!J$10=0,1,'Provoz opční 1'!J$11/'Provoz opční 1'!J$10)),0)+IFERROR('Model opční 2 (MF)'!L51*('MF Index'!P9/'MF Index'!$E9)*'Model opční 2 (MF)'!$AR51*(IF('Provoz opční 2'!J$10=0,1,'Provoz opční 2'!J$11/'Provoz opční 2'!J$10)),0)+Doplněk!L51*Doplněk!$AP51</f>
        <v>0</v>
      </c>
      <c r="M51" s="107">
        <f>IFERROR('Model výchozí (MV)'!M51*('MV Index'!Q9/'MV Index'!$E9)*'Model výchozí (MV)'!$AR51*(IF('Provoz výchozí'!K$10=0,1,'Provoz výchozí'!K$11/'Provoz výchozí'!K$10)),0)+IFERROR('Model opční 1 (ME)'!M51*('ME Index'!Q9/'ME Index'!$E9)*'Model opční 1 (ME)'!$AR51*(IF('Provoz opční 1'!K$10=0,1,'Provoz opční 1'!K$11/'Provoz opční 1'!K$10)),0)+IFERROR('Model opční 2 (MF)'!M51*('MF Index'!Q9/'MF Index'!$E9)*'Model opční 2 (MF)'!$AR51*(IF('Provoz opční 2'!K$10=0,1,'Provoz opční 2'!K$11/'Provoz opční 2'!K$10)),0)+Doplněk!M51*Doplněk!$AP51</f>
        <v>0</v>
      </c>
      <c r="N51" s="107">
        <f>IFERROR('Model výchozí (MV)'!N51*('MV Index'!R9/'MV Index'!$E9)*'Model výchozí (MV)'!$AR51*(IF('Provoz výchozí'!L$10=0,1,'Provoz výchozí'!L$11/'Provoz výchozí'!L$10)),0)+IFERROR('Model opční 1 (ME)'!N51*('ME Index'!R9/'ME Index'!$E9)*'Model opční 1 (ME)'!$AR51*(IF('Provoz opční 1'!L$10=0,1,'Provoz opční 1'!L$11/'Provoz opční 1'!L$10)),0)+IFERROR('Model opční 2 (MF)'!N51*('MF Index'!R9/'MF Index'!$E9)*'Model opční 2 (MF)'!$AR51*(IF('Provoz opční 2'!L$10=0,1,'Provoz opční 2'!L$11/'Provoz opční 2'!L$10)),0)+Doplněk!N51*Doplněk!$AP51</f>
        <v>0</v>
      </c>
      <c r="O51" s="107">
        <f>IFERROR('Model výchozí (MV)'!O51*('MV Index'!S9/'MV Index'!$E9)*'Model výchozí (MV)'!$AR51*(IF('Provoz výchozí'!M$10=0,1,'Provoz výchozí'!M$11/'Provoz výchozí'!M$10)),0)+IFERROR('Model opční 1 (ME)'!O51*('ME Index'!S9/'ME Index'!$E9)*'Model opční 1 (ME)'!$AR51*(IF('Provoz opční 1'!M$10=0,1,'Provoz opční 1'!M$11/'Provoz opční 1'!M$10)),0)+IFERROR('Model opční 2 (MF)'!O51*('MF Index'!S9/'MF Index'!$E9)*'Model opční 2 (MF)'!$AR51*(IF('Provoz opční 2'!M$10=0,1,'Provoz opční 2'!M$11/'Provoz opční 2'!M$10)),0)+Doplněk!O51*Doplněk!$AP51</f>
        <v>0</v>
      </c>
      <c r="P51" s="107">
        <f>IFERROR('Model výchozí (MV)'!P51*('MV Index'!T9/'MV Index'!$E9)*'Model výchozí (MV)'!$AR51*(IF('Provoz výchozí'!N$10=0,1,'Provoz výchozí'!N$11/'Provoz výchozí'!N$10)),0)+IFERROR('Model opční 1 (ME)'!P51*('ME Index'!T9/'ME Index'!$E9)*'Model opční 1 (ME)'!$AR51*(IF('Provoz opční 1'!N$10=0,1,'Provoz opční 1'!N$11/'Provoz opční 1'!N$10)),0)+IFERROR('Model opční 2 (MF)'!P51*('MF Index'!T9/'MF Index'!$E9)*'Model opční 2 (MF)'!$AR51*(IF('Provoz opční 2'!N$10=0,1,'Provoz opční 2'!N$11/'Provoz opční 2'!N$10)),0)+Doplněk!P51*Doplněk!$AP51</f>
        <v>0</v>
      </c>
      <c r="Q51" s="107">
        <f>IFERROR('Model výchozí (MV)'!Q51*('MV Index'!U9/'MV Index'!$E9)*'Model výchozí (MV)'!$AR51*(IF('Provoz výchozí'!O$10=0,1,'Provoz výchozí'!O$11/'Provoz výchozí'!O$10)),0)+IFERROR('Model opční 1 (ME)'!Q51*('ME Index'!U9/'ME Index'!$E9)*'Model opční 1 (ME)'!$AR51*(IF('Provoz opční 1'!O$10=0,1,'Provoz opční 1'!O$11/'Provoz opční 1'!O$10)),0)+IFERROR('Model opční 2 (MF)'!Q51*('MF Index'!U9/'MF Index'!$E9)*'Model opční 2 (MF)'!$AR51*(IF('Provoz opční 2'!O$10=0,1,'Provoz opční 2'!O$11/'Provoz opční 2'!O$10)),0)+Doplněk!Q51*Doplněk!$AP51</f>
        <v>0</v>
      </c>
      <c r="R51" s="107">
        <f>IFERROR('Model výchozí (MV)'!R51*('MV Index'!V9/'MV Index'!$E9)*'Model výchozí (MV)'!$AR51*(IF('Provoz výchozí'!P$10=0,1,'Provoz výchozí'!P$11/'Provoz výchozí'!P$10)),0)+IFERROR('Model opční 1 (ME)'!R51*('ME Index'!V9/'ME Index'!$E9)*'Model opční 1 (ME)'!$AR51*(IF('Provoz opční 1'!P$10=0,1,'Provoz opční 1'!P$11/'Provoz opční 1'!P$10)),0)+IFERROR('Model opční 2 (MF)'!R51*('MF Index'!V9/'MF Index'!$E9)*'Model opční 2 (MF)'!$AR51*(IF('Provoz opční 2'!P$10=0,1,'Provoz opční 2'!P$11/'Provoz opční 2'!P$10)),0)+Doplněk!R51*Doplněk!$AP51</f>
        <v>0</v>
      </c>
      <c r="S51" s="107">
        <f>IFERROR('Model výchozí (MV)'!S51*('MV Index'!W9/'MV Index'!$E9)*'Model výchozí (MV)'!$AR51*(IF('Provoz výchozí'!Q$10=0,1,'Provoz výchozí'!Q$11/'Provoz výchozí'!Q$10)),0)+IFERROR('Model opční 1 (ME)'!S51*('ME Index'!W9/'ME Index'!$E9)*'Model opční 1 (ME)'!$AR51*(IF('Provoz opční 1'!Q$10=0,1,'Provoz opční 1'!Q$11/'Provoz opční 1'!Q$10)),0)+IFERROR('Model opční 2 (MF)'!S51*('MF Index'!W9/'MF Index'!$E9)*'Model opční 2 (MF)'!$AR51*(IF('Provoz opční 2'!Q$10=0,1,'Provoz opční 2'!Q$11/'Provoz opční 2'!Q$10)),0)+Doplněk!S51*Doplněk!$AP51</f>
        <v>0</v>
      </c>
      <c r="T51" s="107">
        <f>IFERROR('Model výchozí (MV)'!T51*('MV Index'!X9/'MV Index'!$E9)*'Model výchozí (MV)'!$AR51*(IF('Provoz výchozí'!R$10=0,1,'Provoz výchozí'!R$11/'Provoz výchozí'!R$10)),0)+IFERROR('Model opční 1 (ME)'!T51*('ME Index'!X9/'ME Index'!$E9)*'Model opční 1 (ME)'!$AR51*(IF('Provoz opční 1'!R$10=0,1,'Provoz opční 1'!R$11/'Provoz opční 1'!R$10)),0)+IFERROR('Model opční 2 (MF)'!T51*('MF Index'!X9/'MF Index'!$E9)*'Model opční 2 (MF)'!$AR51*(IF('Provoz opční 2'!R$10=0,1,'Provoz opční 2'!R$11/'Provoz opční 2'!R$10)),0)+Doplněk!T51*Doplněk!$AP51</f>
        <v>0</v>
      </c>
      <c r="U51" s="107">
        <f>IFERROR('Model výchozí (MV)'!U51*('MV Index'!Y9/'MV Index'!$E9)*'Model výchozí (MV)'!$AR51*(IF('Provoz výchozí'!S$10=0,1,'Provoz výchozí'!S$11/'Provoz výchozí'!S$10)),0)+IFERROR('Model opční 1 (ME)'!U51*('ME Index'!Y9/'ME Index'!$E9)*'Model opční 1 (ME)'!$AR51*(IF('Provoz opční 1'!S$10=0,1,'Provoz opční 1'!S$11/'Provoz opční 1'!S$10)),0)+IFERROR('Model opční 2 (MF)'!U51*('MF Index'!Y9/'MF Index'!$E9)*'Model opční 2 (MF)'!$AR51*(IF('Provoz opční 2'!S$10=0,1,'Provoz opční 2'!S$11/'Provoz opční 2'!S$10)),0)+Doplněk!U51*Doplněk!$AP51</f>
        <v>0</v>
      </c>
      <c r="V51" s="107">
        <f>IFERROR('Model výchozí (MV)'!V51*('MV Index'!Z9/'MV Index'!$E9)*'Model výchozí (MV)'!$AR51*(IF('Provoz výchozí'!T$10=0,1,'Provoz výchozí'!T$11/'Provoz výchozí'!T$10)),0)+IFERROR('Model opční 1 (ME)'!V51*('ME Index'!Z9/'ME Index'!$E9)*'Model opční 1 (ME)'!$AR51*(IF('Provoz opční 1'!T$10=0,1,'Provoz opční 1'!T$11/'Provoz opční 1'!T$10)),0)+IFERROR('Model opční 2 (MF)'!V51*('MF Index'!Z9/'MF Index'!$E9)*'Model opční 2 (MF)'!$AR51*(IF('Provoz opční 2'!T$10=0,1,'Provoz opční 2'!T$11/'Provoz opční 2'!T$10)),0)+Doplněk!V51*Doplněk!$AP51</f>
        <v>0</v>
      </c>
      <c r="W51" s="107">
        <f>IFERROR('Model výchozí (MV)'!W51*('MV Index'!AA9/'MV Index'!$E9)*'Model výchozí (MV)'!$AR51*(IF('Provoz výchozí'!U$10=0,1,'Provoz výchozí'!U$11/'Provoz výchozí'!U$10)),0)+IFERROR('Model opční 1 (ME)'!W51*('ME Index'!AA9/'ME Index'!$E9)*'Model opční 1 (ME)'!$AR51*(IF('Provoz opční 1'!U$10=0,1,'Provoz opční 1'!U$11/'Provoz opční 1'!U$10)),0)+IFERROR('Model opční 2 (MF)'!W51*('MF Index'!AA9/'MF Index'!$E9)*'Model opční 2 (MF)'!$AR51*(IF('Provoz opční 2'!U$10=0,1,'Provoz opční 2'!U$11/'Provoz opční 2'!U$10)),0)+Doplněk!W51*Doplněk!$AP51</f>
        <v>0</v>
      </c>
      <c r="X51" s="107">
        <f>IFERROR('Model výchozí (MV)'!X51*('MV Index'!AB9/'MV Index'!$E9)*'Model výchozí (MV)'!$AR51*(IF('Provoz výchozí'!V$10=0,1,'Provoz výchozí'!V$11/'Provoz výchozí'!V$10)),0)+IFERROR('Model opční 1 (ME)'!X51*('ME Index'!AB9/'ME Index'!$E9)*'Model opční 1 (ME)'!$AR51*(IF('Provoz opční 1'!V$10=0,1,'Provoz opční 1'!V$11/'Provoz opční 1'!V$10)),0)+IFERROR('Model opční 2 (MF)'!X51*('MF Index'!AB9/'MF Index'!$E9)*'Model opční 2 (MF)'!$AR51*(IF('Provoz opční 2'!V$10=0,1,'Provoz opční 2'!V$11/'Provoz opční 2'!V$10)),0)+Doplněk!X51*Doplněk!$AP51</f>
        <v>0</v>
      </c>
      <c r="Y51" s="107">
        <f>IFERROR('Model výchozí (MV)'!Y51*('MV Index'!AC9/'MV Index'!$E9)*'Model výchozí (MV)'!$AR51*(IF('Provoz výchozí'!W$10=0,1,'Provoz výchozí'!W$11/'Provoz výchozí'!W$10)),0)+IFERROR('Model opční 1 (ME)'!Y51*('ME Index'!AC9/'ME Index'!$E9)*'Model opční 1 (ME)'!$AR51*(IF('Provoz opční 1'!W$10=0,1,'Provoz opční 1'!W$11/'Provoz opční 1'!W$10)),0)+IFERROR('Model opční 2 (MF)'!Y51*('MF Index'!AC9/'MF Index'!$E9)*'Model opční 2 (MF)'!$AR51*(IF('Provoz opční 2'!W$10=0,1,'Provoz opční 2'!W$11/'Provoz opční 2'!W$10)),0)+Doplněk!Y51*Doplněk!$AP51</f>
        <v>0</v>
      </c>
      <c r="Z51" s="107">
        <f>IFERROR('Model výchozí (MV)'!Z51*('MV Index'!AD9/'MV Index'!$E9)*'Model výchozí (MV)'!$AR51*(IF('Provoz výchozí'!X$10=0,1,'Provoz výchozí'!X$11/'Provoz výchozí'!X$10)),0)+IFERROR('Model opční 1 (ME)'!Z51*('ME Index'!AD9/'ME Index'!$E9)*'Model opční 1 (ME)'!$AR51*(IF('Provoz opční 1'!X$10=0,1,'Provoz opční 1'!X$11/'Provoz opční 1'!X$10)),0)+IFERROR('Model opční 2 (MF)'!Z51*('MF Index'!AD9/'MF Index'!$E9)*'Model opční 2 (MF)'!$AR51*(IF('Provoz opční 2'!X$10=0,1,'Provoz opční 2'!X$11/'Provoz opční 2'!X$10)),0)+Doplněk!Z51*Doplněk!$AP51</f>
        <v>0</v>
      </c>
      <c r="AA51" s="107">
        <f>IFERROR('Model výchozí (MV)'!AA51*('MV Index'!AE9/'MV Index'!$E9)*'Model výchozí (MV)'!$AR51*(IF('Provoz výchozí'!Y$10=0,1,'Provoz výchozí'!Y$11/'Provoz výchozí'!Y$10)),0)+IFERROR('Model opční 1 (ME)'!AA51*('ME Index'!AE9/'ME Index'!$E9)*'Model opční 1 (ME)'!$AR51*(IF('Provoz opční 1'!Y$10=0,1,'Provoz opční 1'!Y$11/'Provoz opční 1'!Y$10)),0)+IFERROR('Model opční 2 (MF)'!AA51*('MF Index'!AE9/'MF Index'!$E9)*'Model opční 2 (MF)'!$AR51*(IF('Provoz opční 2'!Y$10=0,1,'Provoz opční 2'!Y$11/'Provoz opční 2'!Y$10)),0)+Doplněk!AA51*Doplněk!$AP51</f>
        <v>0</v>
      </c>
      <c r="AB51" s="107">
        <f>IFERROR('Model výchozí (MV)'!AB51*('MV Index'!AF9/'MV Index'!$E9)*'Model výchozí (MV)'!$AR51*(IF('Provoz výchozí'!Z$10=0,1,'Provoz výchozí'!Z$11/'Provoz výchozí'!Z$10)),0)+IFERROR('Model opční 1 (ME)'!AB51*('ME Index'!AF9/'ME Index'!$E9)*'Model opční 1 (ME)'!$AR51*(IF('Provoz opční 1'!Z$10=0,1,'Provoz opční 1'!Z$11/'Provoz opční 1'!Z$10)),0)+IFERROR('Model opční 2 (MF)'!AB51*('MF Index'!AF9/'MF Index'!$E9)*'Model opční 2 (MF)'!$AR51*(IF('Provoz opční 2'!Z$10=0,1,'Provoz opční 2'!Z$11/'Provoz opční 2'!Z$10)),0)+Doplněk!AB51*Doplněk!$AP51</f>
        <v>0</v>
      </c>
      <c r="AC51" s="107">
        <f>IFERROR('Model výchozí (MV)'!AC51*('MV Index'!AG9/'MV Index'!$E9)*'Model výchozí (MV)'!$AR51*(IF('Provoz výchozí'!AA$10=0,1,'Provoz výchozí'!AA$11/'Provoz výchozí'!AA$10)),0)+IFERROR('Model opční 1 (ME)'!AC51*('ME Index'!AG9/'ME Index'!$E9)*'Model opční 1 (ME)'!$AR51*(IF('Provoz opční 1'!AA$10=0,1,'Provoz opční 1'!AA$11/'Provoz opční 1'!AA$10)),0)+IFERROR('Model opční 2 (MF)'!AC51*('MF Index'!AG9/'MF Index'!$E9)*'Model opční 2 (MF)'!$AR51*(IF('Provoz opční 2'!AA$10=0,1,'Provoz opční 2'!AA$11/'Provoz opční 2'!AA$10)),0)+Doplněk!AC51*Doplněk!$AP51</f>
        <v>0</v>
      </c>
      <c r="AD51" s="107">
        <f>IFERROR('Model výchozí (MV)'!AD51*('MV Index'!AH9/'MV Index'!$E9)*'Model výchozí (MV)'!$AR51*(IF('Provoz výchozí'!AB$10=0,1,'Provoz výchozí'!AB$11/'Provoz výchozí'!AB$10)),0)+IFERROR('Model opční 1 (ME)'!AD51*('ME Index'!AH9/'ME Index'!$E9)*'Model opční 1 (ME)'!$AR51*(IF('Provoz opční 1'!AB$10=0,1,'Provoz opční 1'!AB$11/'Provoz opční 1'!AB$10)),0)+IFERROR('Model opční 2 (MF)'!AD51*('MF Index'!AH9/'MF Index'!$E9)*'Model opční 2 (MF)'!$AR51*(IF('Provoz opční 2'!AB$10=0,1,'Provoz opční 2'!AB$11/'Provoz opční 2'!AB$10)),0)+Doplněk!AD51*Doplněk!$AP51</f>
        <v>0</v>
      </c>
      <c r="AE51" s="107">
        <f>IFERROR('Model výchozí (MV)'!AE51*('MV Index'!AI9/'MV Index'!$E9)*'Model výchozí (MV)'!$AR51*(IF('Provoz výchozí'!AC$10=0,1,'Provoz výchozí'!AC$11/'Provoz výchozí'!AC$10)),0)+IFERROR('Model opční 1 (ME)'!AE51*('ME Index'!AI9/'ME Index'!$E9)*'Model opční 1 (ME)'!$AR51*(IF('Provoz opční 1'!AC$10=0,1,'Provoz opční 1'!AC$11/'Provoz opční 1'!AC$10)),0)+IFERROR('Model opční 2 (MF)'!AE51*('MF Index'!AI9/'MF Index'!$E9)*'Model opční 2 (MF)'!$AR51*(IF('Provoz opční 2'!AC$10=0,1,'Provoz opční 2'!AC$11/'Provoz opční 2'!AC$10)),0)+Doplněk!AE51*Doplněk!$AP51</f>
        <v>0</v>
      </c>
      <c r="AF51" s="107">
        <f>IFERROR('Model výchozí (MV)'!AF51*('MV Index'!AJ9/'MV Index'!$E9)*'Model výchozí (MV)'!$AR51*(IF('Provoz výchozí'!AD$10=0,1,'Provoz výchozí'!AD$11/'Provoz výchozí'!AD$10)),0)+IFERROR('Model opční 1 (ME)'!AF51*('ME Index'!AJ9/'ME Index'!$E9)*'Model opční 1 (ME)'!$AR51*(IF('Provoz opční 1'!AD$10=0,1,'Provoz opční 1'!AD$11/'Provoz opční 1'!AD$10)),0)+IFERROR('Model opční 2 (MF)'!AF51*('MF Index'!AJ9/'MF Index'!$E9)*'Model opční 2 (MF)'!$AR51*(IF('Provoz opční 2'!AD$10=0,1,'Provoz opční 2'!AD$11/'Provoz opční 2'!AD$10)),0)+Doplněk!AF51*Doplněk!$AP51</f>
        <v>0</v>
      </c>
      <c r="AG51" s="107">
        <f>IFERROR('Model výchozí (MV)'!AG51*('MV Index'!AK9/'MV Index'!$E9)*'Model výchozí (MV)'!$AR51*(IF('Provoz výchozí'!AE$10=0,1,'Provoz výchozí'!AE$11/'Provoz výchozí'!AE$10)),0)+IFERROR('Model opční 1 (ME)'!AG51*('ME Index'!AK9/'ME Index'!$E9)*'Model opční 1 (ME)'!$AR51*(IF('Provoz opční 1'!AE$10=0,1,'Provoz opční 1'!AE$11/'Provoz opční 1'!AE$10)),0)+IFERROR('Model opční 2 (MF)'!AG51*('MF Index'!AK9/'MF Index'!$E9)*'Model opční 2 (MF)'!$AR51*(IF('Provoz opční 2'!AE$10=0,1,'Provoz opční 2'!AE$11/'Provoz opční 2'!AE$10)),0)+Doplněk!AG51*Doplněk!$AP51</f>
        <v>0</v>
      </c>
      <c r="AH51" s="107">
        <f>IFERROR('Model výchozí (MV)'!AH51*('MV Index'!AL9/'MV Index'!$E9)*'Model výchozí (MV)'!$AR51*(IF('Provoz výchozí'!AF$10=0,1,'Provoz výchozí'!AF$11/'Provoz výchozí'!AF$10)),0)+IFERROR('Model opční 1 (ME)'!AH51*('ME Index'!AL9/'ME Index'!$E9)*'Model opční 1 (ME)'!$AR51*(IF('Provoz opční 1'!AF$10=0,1,'Provoz opční 1'!AF$11/'Provoz opční 1'!AF$10)),0)+IFERROR('Model opční 2 (MF)'!AH51*('MF Index'!AL9/'MF Index'!$E9)*'Model opční 2 (MF)'!$AR51*(IF('Provoz opční 2'!AF$10=0,1,'Provoz opční 2'!AF$11/'Provoz opční 2'!AF$10)),0)+Doplněk!AH51*Doplněk!$AP51</f>
        <v>0</v>
      </c>
      <c r="AI51" s="107">
        <f>IFERROR('Model výchozí (MV)'!AI51*('MV Index'!AM9/'MV Index'!$E9)*'Model výchozí (MV)'!$AR51*(IF('Provoz výchozí'!AG$10=0,1,'Provoz výchozí'!AG$11/'Provoz výchozí'!AG$10)),0)+IFERROR('Model opční 1 (ME)'!AI51*('ME Index'!AM9/'ME Index'!$E9)*'Model opční 1 (ME)'!$AR51*(IF('Provoz opční 1'!AG$10=0,1,'Provoz opční 1'!AG$11/'Provoz opční 1'!AG$10)),0)+IFERROR('Model opční 2 (MF)'!AI51*('MF Index'!AM9/'MF Index'!$E9)*'Model opční 2 (MF)'!$AR51*(IF('Provoz opční 2'!AG$10=0,1,'Provoz opční 2'!AG$11/'Provoz opční 2'!AG$10)),0)+Doplněk!AI51*Doplněk!$AP51</f>
        <v>0</v>
      </c>
      <c r="AJ51" s="107">
        <f>IFERROR('Model výchozí (MV)'!AJ51*('MV Index'!AN9/'MV Index'!$E9)*'Model výchozí (MV)'!$AR51*(IF('Provoz výchozí'!AH$10=0,1,'Provoz výchozí'!AH$11/'Provoz výchozí'!AH$10)),0)+IFERROR('Model opční 1 (ME)'!AJ51*('ME Index'!AN9/'ME Index'!$E9)*'Model opční 1 (ME)'!$AR51*(IF('Provoz opční 1'!AH$10=0,1,'Provoz opční 1'!AH$11/'Provoz opční 1'!AH$10)),0)+IFERROR('Model opční 2 (MF)'!AJ51*('MF Index'!AN9/'MF Index'!$E9)*'Model opční 2 (MF)'!$AR51*(IF('Provoz opční 2'!AH$10=0,1,'Provoz opční 2'!AH$11/'Provoz opční 2'!AH$10)),0)+Doplněk!AJ51*Doplněk!$AP51</f>
        <v>0</v>
      </c>
      <c r="AK51" s="107">
        <f>IFERROR('Model výchozí (MV)'!AK51*('MV Index'!AO9/'MV Index'!$E9)*'Model výchozí (MV)'!$AR51*(IF('Provoz výchozí'!AI$10=0,1,'Provoz výchozí'!AI$11/'Provoz výchozí'!AI$10)),0)+IFERROR('Model opční 1 (ME)'!AK51*('ME Index'!AO9/'ME Index'!$E9)*'Model opční 1 (ME)'!$AR51*(IF('Provoz opční 1'!AI$10=0,1,'Provoz opční 1'!AI$11/'Provoz opční 1'!AI$10)),0)+IFERROR('Model opční 2 (MF)'!AK51*('MF Index'!AO9/'MF Index'!$E9)*'Model opční 2 (MF)'!$AR51*(IF('Provoz opční 2'!AI$10=0,1,'Provoz opční 2'!AI$11/'Provoz opční 2'!AI$10)),0)+Doplněk!AK51*Doplněk!$AP51</f>
        <v>0</v>
      </c>
      <c r="AL51" s="24">
        <f t="shared" si="62"/>
        <v>0</v>
      </c>
      <c r="AM51" s="149">
        <f t="shared" si="61"/>
        <v>0</v>
      </c>
    </row>
    <row r="52" spans="1:39" x14ac:dyDescent="0.3">
      <c r="A52" s="4">
        <f t="shared" si="60"/>
        <v>6</v>
      </c>
      <c r="B52" s="45" t="str">
        <f t="shared" si="60"/>
        <v>Pronájem a leasing vozidel</v>
      </c>
      <c r="C52" s="64" t="str">
        <f t="shared" si="60"/>
        <v/>
      </c>
      <c r="D52" s="65" t="str">
        <f t="shared" si="60"/>
        <v/>
      </c>
      <c r="E52" s="107">
        <f>IFERROR('Model výchozí (MV)'!E52*('MV Index'!I10/'MV Index'!$E10)*'Model výchozí (MV)'!$AR52*(IF('Provoz výchozí'!C$10=0,1,'Provoz výchozí'!C$11/'Provoz výchozí'!C$10)),0)+IFERROR('Model opční 1 (ME)'!E52*('ME Index'!I10/'ME Index'!$E10)*'Model opční 1 (ME)'!$AR52*(IF('Provoz opční 1'!C$10=0,1,'Provoz opční 1'!C$11/'Provoz opční 1'!C$10)),0)+IFERROR('Model opční 2 (MF)'!E52*('MF Index'!I10/'MF Index'!$E10)*'Model opční 2 (MF)'!$AR52*(IF('Provoz opční 2'!C$10=0,1,'Provoz opční 2'!C$11/'Provoz opční 2'!C$10)),0)+Doplněk!E52*Doplněk!$AP52</f>
        <v>0</v>
      </c>
      <c r="F52" s="107">
        <f>IFERROR('Model výchozí (MV)'!F52*('MV Index'!J10/'MV Index'!$E10)*'Model výchozí (MV)'!$AR52*(IF('Provoz výchozí'!D$10=0,1,'Provoz výchozí'!D$11/'Provoz výchozí'!D$10)),0)+IFERROR('Model opční 1 (ME)'!F52*('ME Index'!J10/'ME Index'!$E10)*'Model opční 1 (ME)'!$AR52*(IF('Provoz opční 1'!D$10=0,1,'Provoz opční 1'!D$11/'Provoz opční 1'!D$10)),0)+IFERROR('Model opční 2 (MF)'!F52*('MF Index'!J10/'MF Index'!$E10)*'Model opční 2 (MF)'!$AR52*(IF('Provoz opční 2'!D$10=0,1,'Provoz opční 2'!D$11/'Provoz opční 2'!D$10)),0)+Doplněk!F52*Doplněk!$AP52</f>
        <v>0</v>
      </c>
      <c r="G52" s="107">
        <f>IFERROR('Model výchozí (MV)'!G52*('MV Index'!K10/'MV Index'!$E10)*'Model výchozí (MV)'!$AR52*(IF('Provoz výchozí'!E$10=0,1,'Provoz výchozí'!E$11/'Provoz výchozí'!E$10)),0)+IFERROR('Model opční 1 (ME)'!G52*('ME Index'!K10/'ME Index'!$E10)*'Model opční 1 (ME)'!$AR52*(IF('Provoz opční 1'!E$10=0,1,'Provoz opční 1'!E$11/'Provoz opční 1'!E$10)),0)+IFERROR('Model opční 2 (MF)'!G52*('MF Index'!K10/'MF Index'!$E10)*'Model opční 2 (MF)'!$AR52*(IF('Provoz opční 2'!E$10=0,1,'Provoz opční 2'!E$11/'Provoz opční 2'!E$10)),0)+Doplněk!G52*Doplněk!$AP52</f>
        <v>0</v>
      </c>
      <c r="H52" s="107">
        <f>IFERROR('Model výchozí (MV)'!H52*('MV Index'!L10/'MV Index'!$E10)*'Model výchozí (MV)'!$AR52*(IF('Provoz výchozí'!F$10=0,1,'Provoz výchozí'!F$11/'Provoz výchozí'!F$10)),0)+IFERROR('Model opční 1 (ME)'!H52*('ME Index'!L10/'ME Index'!$E10)*'Model opční 1 (ME)'!$AR52*(IF('Provoz opční 1'!F$10=0,1,'Provoz opční 1'!F$11/'Provoz opční 1'!F$10)),0)+IFERROR('Model opční 2 (MF)'!H52*('MF Index'!L10/'MF Index'!$E10)*'Model opční 2 (MF)'!$AR52*(IF('Provoz opční 2'!F$10=0,1,'Provoz opční 2'!F$11/'Provoz opční 2'!F$10)),0)+Doplněk!H52*Doplněk!$AP52</f>
        <v>0</v>
      </c>
      <c r="I52" s="107">
        <f>IFERROR('Model výchozí (MV)'!I52*('MV Index'!M10/'MV Index'!$E10)*'Model výchozí (MV)'!$AR52*(IF('Provoz výchozí'!G$10=0,1,'Provoz výchozí'!G$11/'Provoz výchozí'!G$10)),0)+IFERROR('Model opční 1 (ME)'!I52*('ME Index'!M10/'ME Index'!$E10)*'Model opční 1 (ME)'!$AR52*(IF('Provoz opční 1'!G$10=0,1,'Provoz opční 1'!G$11/'Provoz opční 1'!G$10)),0)+IFERROR('Model opční 2 (MF)'!I52*('MF Index'!M10/'MF Index'!$E10)*'Model opční 2 (MF)'!$AR52*(IF('Provoz opční 2'!G$10=0,1,'Provoz opční 2'!G$11/'Provoz opční 2'!G$10)),0)+Doplněk!I52*Doplněk!$AP52</f>
        <v>0</v>
      </c>
      <c r="J52" s="107">
        <f>IFERROR('Model výchozí (MV)'!J52*('MV Index'!N10/'MV Index'!$E10)*'Model výchozí (MV)'!$AR52*(IF('Provoz výchozí'!H$10=0,1,'Provoz výchozí'!H$11/'Provoz výchozí'!H$10)),0)+IFERROR('Model opční 1 (ME)'!J52*('ME Index'!N10/'ME Index'!$E10)*'Model opční 1 (ME)'!$AR52*(IF('Provoz opční 1'!H$10=0,1,'Provoz opční 1'!H$11/'Provoz opční 1'!H$10)),0)+IFERROR('Model opční 2 (MF)'!J52*('MF Index'!N10/'MF Index'!$E10)*'Model opční 2 (MF)'!$AR52*(IF('Provoz opční 2'!H$10=0,1,'Provoz opční 2'!H$11/'Provoz opční 2'!H$10)),0)+Doplněk!J52*Doplněk!$AP52</f>
        <v>0</v>
      </c>
      <c r="K52" s="107">
        <f>IFERROR('Model výchozí (MV)'!K52*('MV Index'!O10/'MV Index'!$E10)*'Model výchozí (MV)'!$AR52*(IF('Provoz výchozí'!I$10=0,1,'Provoz výchozí'!I$11/'Provoz výchozí'!I$10)),0)+IFERROR('Model opční 1 (ME)'!K52*('ME Index'!O10/'ME Index'!$E10)*'Model opční 1 (ME)'!$AR52*(IF('Provoz opční 1'!I$10=0,1,'Provoz opční 1'!I$11/'Provoz opční 1'!I$10)),0)+IFERROR('Model opční 2 (MF)'!K52*('MF Index'!O10/'MF Index'!$E10)*'Model opční 2 (MF)'!$AR52*(IF('Provoz opční 2'!I$10=0,1,'Provoz opční 2'!I$11/'Provoz opční 2'!I$10)),0)+Doplněk!K52*Doplněk!$AP52</f>
        <v>0</v>
      </c>
      <c r="L52" s="107">
        <f>IFERROR('Model výchozí (MV)'!L52*('MV Index'!P10/'MV Index'!$E10)*'Model výchozí (MV)'!$AR52*(IF('Provoz výchozí'!J$10=0,1,'Provoz výchozí'!J$11/'Provoz výchozí'!J$10)),0)+IFERROR('Model opční 1 (ME)'!L52*('ME Index'!P10/'ME Index'!$E10)*'Model opční 1 (ME)'!$AR52*(IF('Provoz opční 1'!J$10=0,1,'Provoz opční 1'!J$11/'Provoz opční 1'!J$10)),0)+IFERROR('Model opční 2 (MF)'!L52*('MF Index'!P10/'MF Index'!$E10)*'Model opční 2 (MF)'!$AR52*(IF('Provoz opční 2'!J$10=0,1,'Provoz opční 2'!J$11/'Provoz opční 2'!J$10)),0)+Doplněk!L52*Doplněk!$AP52</f>
        <v>0</v>
      </c>
      <c r="M52" s="107">
        <f>IFERROR('Model výchozí (MV)'!M52*('MV Index'!Q10/'MV Index'!$E10)*'Model výchozí (MV)'!$AR52*(IF('Provoz výchozí'!K$10=0,1,'Provoz výchozí'!K$11/'Provoz výchozí'!K$10)),0)+IFERROR('Model opční 1 (ME)'!M52*('ME Index'!Q10/'ME Index'!$E10)*'Model opční 1 (ME)'!$AR52*(IF('Provoz opční 1'!K$10=0,1,'Provoz opční 1'!K$11/'Provoz opční 1'!K$10)),0)+IFERROR('Model opční 2 (MF)'!M52*('MF Index'!Q10/'MF Index'!$E10)*'Model opční 2 (MF)'!$AR52*(IF('Provoz opční 2'!K$10=0,1,'Provoz opční 2'!K$11/'Provoz opční 2'!K$10)),0)+Doplněk!M52*Doplněk!$AP52</f>
        <v>0</v>
      </c>
      <c r="N52" s="107">
        <f>IFERROR('Model výchozí (MV)'!N52*('MV Index'!R10/'MV Index'!$E10)*'Model výchozí (MV)'!$AR52*(IF('Provoz výchozí'!L$10=0,1,'Provoz výchozí'!L$11/'Provoz výchozí'!L$10)),0)+IFERROR('Model opční 1 (ME)'!N52*('ME Index'!R10/'ME Index'!$E10)*'Model opční 1 (ME)'!$AR52*(IF('Provoz opční 1'!L$10=0,1,'Provoz opční 1'!L$11/'Provoz opční 1'!L$10)),0)+IFERROR('Model opční 2 (MF)'!N52*('MF Index'!R10/'MF Index'!$E10)*'Model opční 2 (MF)'!$AR52*(IF('Provoz opční 2'!L$10=0,1,'Provoz opční 2'!L$11/'Provoz opční 2'!L$10)),0)+Doplněk!N52*Doplněk!$AP52</f>
        <v>0</v>
      </c>
      <c r="O52" s="107">
        <f>IFERROR('Model výchozí (MV)'!O52*('MV Index'!S10/'MV Index'!$E10)*'Model výchozí (MV)'!$AR52*(IF('Provoz výchozí'!M$10=0,1,'Provoz výchozí'!M$11/'Provoz výchozí'!M$10)),0)+IFERROR('Model opční 1 (ME)'!O52*('ME Index'!S10/'ME Index'!$E10)*'Model opční 1 (ME)'!$AR52*(IF('Provoz opční 1'!M$10=0,1,'Provoz opční 1'!M$11/'Provoz opční 1'!M$10)),0)+IFERROR('Model opční 2 (MF)'!O52*('MF Index'!S10/'MF Index'!$E10)*'Model opční 2 (MF)'!$AR52*(IF('Provoz opční 2'!M$10=0,1,'Provoz opční 2'!M$11/'Provoz opční 2'!M$10)),0)+Doplněk!O52*Doplněk!$AP52</f>
        <v>0</v>
      </c>
      <c r="P52" s="107">
        <f>IFERROR('Model výchozí (MV)'!P52*('MV Index'!T10/'MV Index'!$E10)*'Model výchozí (MV)'!$AR52*(IF('Provoz výchozí'!N$10=0,1,'Provoz výchozí'!N$11/'Provoz výchozí'!N$10)),0)+IFERROR('Model opční 1 (ME)'!P52*('ME Index'!T10/'ME Index'!$E10)*'Model opční 1 (ME)'!$AR52*(IF('Provoz opční 1'!N$10=0,1,'Provoz opční 1'!N$11/'Provoz opční 1'!N$10)),0)+IFERROR('Model opční 2 (MF)'!P52*('MF Index'!T10/'MF Index'!$E10)*'Model opční 2 (MF)'!$AR52*(IF('Provoz opční 2'!N$10=0,1,'Provoz opční 2'!N$11/'Provoz opční 2'!N$10)),0)+Doplněk!P52*Doplněk!$AP52</f>
        <v>0</v>
      </c>
      <c r="Q52" s="107">
        <f>IFERROR('Model výchozí (MV)'!Q52*('MV Index'!U10/'MV Index'!$E10)*'Model výchozí (MV)'!$AR52*(IF('Provoz výchozí'!O$10=0,1,'Provoz výchozí'!O$11/'Provoz výchozí'!O$10)),0)+IFERROR('Model opční 1 (ME)'!Q52*('ME Index'!U10/'ME Index'!$E10)*'Model opční 1 (ME)'!$AR52*(IF('Provoz opční 1'!O$10=0,1,'Provoz opční 1'!O$11/'Provoz opční 1'!O$10)),0)+IFERROR('Model opční 2 (MF)'!Q52*('MF Index'!U10/'MF Index'!$E10)*'Model opční 2 (MF)'!$AR52*(IF('Provoz opční 2'!O$10=0,1,'Provoz opční 2'!O$11/'Provoz opční 2'!O$10)),0)+Doplněk!Q52*Doplněk!$AP52</f>
        <v>0</v>
      </c>
      <c r="R52" s="107">
        <f>IFERROR('Model výchozí (MV)'!R52*('MV Index'!V10/'MV Index'!$E10)*'Model výchozí (MV)'!$AR52*(IF('Provoz výchozí'!P$10=0,1,'Provoz výchozí'!P$11/'Provoz výchozí'!P$10)),0)+IFERROR('Model opční 1 (ME)'!R52*('ME Index'!V10/'ME Index'!$E10)*'Model opční 1 (ME)'!$AR52*(IF('Provoz opční 1'!P$10=0,1,'Provoz opční 1'!P$11/'Provoz opční 1'!P$10)),0)+IFERROR('Model opční 2 (MF)'!R52*('MF Index'!V10/'MF Index'!$E10)*'Model opční 2 (MF)'!$AR52*(IF('Provoz opční 2'!P$10=0,1,'Provoz opční 2'!P$11/'Provoz opční 2'!P$10)),0)+Doplněk!R52*Doplněk!$AP52</f>
        <v>0</v>
      </c>
      <c r="S52" s="107">
        <f>IFERROR('Model výchozí (MV)'!S52*('MV Index'!W10/'MV Index'!$E10)*'Model výchozí (MV)'!$AR52*(IF('Provoz výchozí'!Q$10=0,1,'Provoz výchozí'!Q$11/'Provoz výchozí'!Q$10)),0)+IFERROR('Model opční 1 (ME)'!S52*('ME Index'!W10/'ME Index'!$E10)*'Model opční 1 (ME)'!$AR52*(IF('Provoz opční 1'!Q$10=0,1,'Provoz opční 1'!Q$11/'Provoz opční 1'!Q$10)),0)+IFERROR('Model opční 2 (MF)'!S52*('MF Index'!W10/'MF Index'!$E10)*'Model opční 2 (MF)'!$AR52*(IF('Provoz opční 2'!Q$10=0,1,'Provoz opční 2'!Q$11/'Provoz opční 2'!Q$10)),0)+Doplněk!S52*Doplněk!$AP52</f>
        <v>0</v>
      </c>
      <c r="T52" s="107">
        <f>IFERROR('Model výchozí (MV)'!T52*('MV Index'!X10/'MV Index'!$E10)*'Model výchozí (MV)'!$AR52*(IF('Provoz výchozí'!R$10=0,1,'Provoz výchozí'!R$11/'Provoz výchozí'!R$10)),0)+IFERROR('Model opční 1 (ME)'!T52*('ME Index'!X10/'ME Index'!$E10)*'Model opční 1 (ME)'!$AR52*(IF('Provoz opční 1'!R$10=0,1,'Provoz opční 1'!R$11/'Provoz opční 1'!R$10)),0)+IFERROR('Model opční 2 (MF)'!T52*('MF Index'!X10/'MF Index'!$E10)*'Model opční 2 (MF)'!$AR52*(IF('Provoz opční 2'!R$10=0,1,'Provoz opční 2'!R$11/'Provoz opční 2'!R$10)),0)+Doplněk!T52*Doplněk!$AP52</f>
        <v>0</v>
      </c>
      <c r="U52" s="107">
        <f>IFERROR('Model výchozí (MV)'!U52*('MV Index'!Y10/'MV Index'!$E10)*'Model výchozí (MV)'!$AR52*(IF('Provoz výchozí'!S$10=0,1,'Provoz výchozí'!S$11/'Provoz výchozí'!S$10)),0)+IFERROR('Model opční 1 (ME)'!U52*('ME Index'!Y10/'ME Index'!$E10)*'Model opční 1 (ME)'!$AR52*(IF('Provoz opční 1'!S$10=0,1,'Provoz opční 1'!S$11/'Provoz opční 1'!S$10)),0)+IFERROR('Model opční 2 (MF)'!U52*('MF Index'!Y10/'MF Index'!$E10)*'Model opční 2 (MF)'!$AR52*(IF('Provoz opční 2'!S$10=0,1,'Provoz opční 2'!S$11/'Provoz opční 2'!S$10)),0)+Doplněk!U52*Doplněk!$AP52</f>
        <v>0</v>
      </c>
      <c r="V52" s="107">
        <f>IFERROR('Model výchozí (MV)'!V52*('MV Index'!Z10/'MV Index'!$E10)*'Model výchozí (MV)'!$AR52*(IF('Provoz výchozí'!T$10=0,1,'Provoz výchozí'!T$11/'Provoz výchozí'!T$10)),0)+IFERROR('Model opční 1 (ME)'!V52*('ME Index'!Z10/'ME Index'!$E10)*'Model opční 1 (ME)'!$AR52*(IF('Provoz opční 1'!T$10=0,1,'Provoz opční 1'!T$11/'Provoz opční 1'!T$10)),0)+IFERROR('Model opční 2 (MF)'!V52*('MF Index'!Z10/'MF Index'!$E10)*'Model opční 2 (MF)'!$AR52*(IF('Provoz opční 2'!T$10=0,1,'Provoz opční 2'!T$11/'Provoz opční 2'!T$10)),0)+Doplněk!V52*Doplněk!$AP52</f>
        <v>0</v>
      </c>
      <c r="W52" s="107">
        <f>IFERROR('Model výchozí (MV)'!W52*('MV Index'!AA10/'MV Index'!$E10)*'Model výchozí (MV)'!$AR52*(IF('Provoz výchozí'!U$10=0,1,'Provoz výchozí'!U$11/'Provoz výchozí'!U$10)),0)+IFERROR('Model opční 1 (ME)'!W52*('ME Index'!AA10/'ME Index'!$E10)*'Model opční 1 (ME)'!$AR52*(IF('Provoz opční 1'!U$10=0,1,'Provoz opční 1'!U$11/'Provoz opční 1'!U$10)),0)+IFERROR('Model opční 2 (MF)'!W52*('MF Index'!AA10/'MF Index'!$E10)*'Model opční 2 (MF)'!$AR52*(IF('Provoz opční 2'!U$10=0,1,'Provoz opční 2'!U$11/'Provoz opční 2'!U$10)),0)+Doplněk!W52*Doplněk!$AP52</f>
        <v>0</v>
      </c>
      <c r="X52" s="107">
        <f>IFERROR('Model výchozí (MV)'!X52*('MV Index'!AB10/'MV Index'!$E10)*'Model výchozí (MV)'!$AR52*(IF('Provoz výchozí'!V$10=0,1,'Provoz výchozí'!V$11/'Provoz výchozí'!V$10)),0)+IFERROR('Model opční 1 (ME)'!X52*('ME Index'!AB10/'ME Index'!$E10)*'Model opční 1 (ME)'!$AR52*(IF('Provoz opční 1'!V$10=0,1,'Provoz opční 1'!V$11/'Provoz opční 1'!V$10)),0)+IFERROR('Model opční 2 (MF)'!X52*('MF Index'!AB10/'MF Index'!$E10)*'Model opční 2 (MF)'!$AR52*(IF('Provoz opční 2'!V$10=0,1,'Provoz opční 2'!V$11/'Provoz opční 2'!V$10)),0)+Doplněk!X52*Doplněk!$AP52</f>
        <v>0</v>
      </c>
      <c r="Y52" s="107">
        <f>IFERROR('Model výchozí (MV)'!Y52*('MV Index'!AC10/'MV Index'!$E10)*'Model výchozí (MV)'!$AR52*(IF('Provoz výchozí'!W$10=0,1,'Provoz výchozí'!W$11/'Provoz výchozí'!W$10)),0)+IFERROR('Model opční 1 (ME)'!Y52*('ME Index'!AC10/'ME Index'!$E10)*'Model opční 1 (ME)'!$AR52*(IF('Provoz opční 1'!W$10=0,1,'Provoz opční 1'!W$11/'Provoz opční 1'!W$10)),0)+IFERROR('Model opční 2 (MF)'!Y52*('MF Index'!AC10/'MF Index'!$E10)*'Model opční 2 (MF)'!$AR52*(IF('Provoz opční 2'!W$10=0,1,'Provoz opční 2'!W$11/'Provoz opční 2'!W$10)),0)+Doplněk!Y52*Doplněk!$AP52</f>
        <v>0</v>
      </c>
      <c r="Z52" s="107">
        <f>IFERROR('Model výchozí (MV)'!Z52*('MV Index'!AD10/'MV Index'!$E10)*'Model výchozí (MV)'!$AR52*(IF('Provoz výchozí'!X$10=0,1,'Provoz výchozí'!X$11/'Provoz výchozí'!X$10)),0)+IFERROR('Model opční 1 (ME)'!Z52*('ME Index'!AD10/'ME Index'!$E10)*'Model opční 1 (ME)'!$AR52*(IF('Provoz opční 1'!X$10=0,1,'Provoz opční 1'!X$11/'Provoz opční 1'!X$10)),0)+IFERROR('Model opční 2 (MF)'!Z52*('MF Index'!AD10/'MF Index'!$E10)*'Model opční 2 (MF)'!$AR52*(IF('Provoz opční 2'!X$10=0,1,'Provoz opční 2'!X$11/'Provoz opční 2'!X$10)),0)+Doplněk!Z52*Doplněk!$AP52</f>
        <v>0</v>
      </c>
      <c r="AA52" s="107">
        <f>IFERROR('Model výchozí (MV)'!AA52*('MV Index'!AE10/'MV Index'!$E10)*'Model výchozí (MV)'!$AR52*(IF('Provoz výchozí'!Y$10=0,1,'Provoz výchozí'!Y$11/'Provoz výchozí'!Y$10)),0)+IFERROR('Model opční 1 (ME)'!AA52*('ME Index'!AE10/'ME Index'!$E10)*'Model opční 1 (ME)'!$AR52*(IF('Provoz opční 1'!Y$10=0,1,'Provoz opční 1'!Y$11/'Provoz opční 1'!Y$10)),0)+IFERROR('Model opční 2 (MF)'!AA52*('MF Index'!AE10/'MF Index'!$E10)*'Model opční 2 (MF)'!$AR52*(IF('Provoz opční 2'!Y$10=0,1,'Provoz opční 2'!Y$11/'Provoz opční 2'!Y$10)),0)+Doplněk!AA52*Doplněk!$AP52</f>
        <v>0</v>
      </c>
      <c r="AB52" s="107">
        <f>IFERROR('Model výchozí (MV)'!AB52*('MV Index'!AF10/'MV Index'!$E10)*'Model výchozí (MV)'!$AR52*(IF('Provoz výchozí'!Z$10=0,1,'Provoz výchozí'!Z$11/'Provoz výchozí'!Z$10)),0)+IFERROR('Model opční 1 (ME)'!AB52*('ME Index'!AF10/'ME Index'!$E10)*'Model opční 1 (ME)'!$AR52*(IF('Provoz opční 1'!Z$10=0,1,'Provoz opční 1'!Z$11/'Provoz opční 1'!Z$10)),0)+IFERROR('Model opční 2 (MF)'!AB52*('MF Index'!AF10/'MF Index'!$E10)*'Model opční 2 (MF)'!$AR52*(IF('Provoz opční 2'!Z$10=0,1,'Provoz opční 2'!Z$11/'Provoz opční 2'!Z$10)),0)+Doplněk!AB52*Doplněk!$AP52</f>
        <v>0</v>
      </c>
      <c r="AC52" s="107">
        <f>IFERROR('Model výchozí (MV)'!AC52*('MV Index'!AG10/'MV Index'!$E10)*'Model výchozí (MV)'!$AR52*(IF('Provoz výchozí'!AA$10=0,1,'Provoz výchozí'!AA$11/'Provoz výchozí'!AA$10)),0)+IFERROR('Model opční 1 (ME)'!AC52*('ME Index'!AG10/'ME Index'!$E10)*'Model opční 1 (ME)'!$AR52*(IF('Provoz opční 1'!AA$10=0,1,'Provoz opční 1'!AA$11/'Provoz opční 1'!AA$10)),0)+IFERROR('Model opční 2 (MF)'!AC52*('MF Index'!AG10/'MF Index'!$E10)*'Model opční 2 (MF)'!$AR52*(IF('Provoz opční 2'!AA$10=0,1,'Provoz opční 2'!AA$11/'Provoz opční 2'!AA$10)),0)+Doplněk!AC52*Doplněk!$AP52</f>
        <v>0</v>
      </c>
      <c r="AD52" s="107">
        <f>IFERROR('Model výchozí (MV)'!AD52*('MV Index'!AH10/'MV Index'!$E10)*'Model výchozí (MV)'!$AR52*(IF('Provoz výchozí'!AB$10=0,1,'Provoz výchozí'!AB$11/'Provoz výchozí'!AB$10)),0)+IFERROR('Model opční 1 (ME)'!AD52*('ME Index'!AH10/'ME Index'!$E10)*'Model opční 1 (ME)'!$AR52*(IF('Provoz opční 1'!AB$10=0,1,'Provoz opční 1'!AB$11/'Provoz opční 1'!AB$10)),0)+IFERROR('Model opční 2 (MF)'!AD52*('MF Index'!AH10/'MF Index'!$E10)*'Model opční 2 (MF)'!$AR52*(IF('Provoz opční 2'!AB$10=0,1,'Provoz opční 2'!AB$11/'Provoz opční 2'!AB$10)),0)+Doplněk!AD52*Doplněk!$AP52</f>
        <v>0</v>
      </c>
      <c r="AE52" s="107">
        <f>IFERROR('Model výchozí (MV)'!AE52*('MV Index'!AI10/'MV Index'!$E10)*'Model výchozí (MV)'!$AR52*(IF('Provoz výchozí'!AC$10=0,1,'Provoz výchozí'!AC$11/'Provoz výchozí'!AC$10)),0)+IFERROR('Model opční 1 (ME)'!AE52*('ME Index'!AI10/'ME Index'!$E10)*'Model opční 1 (ME)'!$AR52*(IF('Provoz opční 1'!AC$10=0,1,'Provoz opční 1'!AC$11/'Provoz opční 1'!AC$10)),0)+IFERROR('Model opční 2 (MF)'!AE52*('MF Index'!AI10/'MF Index'!$E10)*'Model opční 2 (MF)'!$AR52*(IF('Provoz opční 2'!AC$10=0,1,'Provoz opční 2'!AC$11/'Provoz opční 2'!AC$10)),0)+Doplněk!AE52*Doplněk!$AP52</f>
        <v>0</v>
      </c>
      <c r="AF52" s="107">
        <f>IFERROR('Model výchozí (MV)'!AF52*('MV Index'!AJ10/'MV Index'!$E10)*'Model výchozí (MV)'!$AR52*(IF('Provoz výchozí'!AD$10=0,1,'Provoz výchozí'!AD$11/'Provoz výchozí'!AD$10)),0)+IFERROR('Model opční 1 (ME)'!AF52*('ME Index'!AJ10/'ME Index'!$E10)*'Model opční 1 (ME)'!$AR52*(IF('Provoz opční 1'!AD$10=0,1,'Provoz opční 1'!AD$11/'Provoz opční 1'!AD$10)),0)+IFERROR('Model opční 2 (MF)'!AF52*('MF Index'!AJ10/'MF Index'!$E10)*'Model opční 2 (MF)'!$AR52*(IF('Provoz opční 2'!AD$10=0,1,'Provoz opční 2'!AD$11/'Provoz opční 2'!AD$10)),0)+Doplněk!AF52*Doplněk!$AP52</f>
        <v>0</v>
      </c>
      <c r="AG52" s="107">
        <f>IFERROR('Model výchozí (MV)'!AG52*('MV Index'!AK10/'MV Index'!$E10)*'Model výchozí (MV)'!$AR52*(IF('Provoz výchozí'!AE$10=0,1,'Provoz výchozí'!AE$11/'Provoz výchozí'!AE$10)),0)+IFERROR('Model opční 1 (ME)'!AG52*('ME Index'!AK10/'ME Index'!$E10)*'Model opční 1 (ME)'!$AR52*(IF('Provoz opční 1'!AE$10=0,1,'Provoz opční 1'!AE$11/'Provoz opční 1'!AE$10)),0)+IFERROR('Model opční 2 (MF)'!AG52*('MF Index'!AK10/'MF Index'!$E10)*'Model opční 2 (MF)'!$AR52*(IF('Provoz opční 2'!AE$10=0,1,'Provoz opční 2'!AE$11/'Provoz opční 2'!AE$10)),0)+Doplněk!AG52*Doplněk!$AP52</f>
        <v>0</v>
      </c>
      <c r="AH52" s="107">
        <f>IFERROR('Model výchozí (MV)'!AH52*('MV Index'!AL10/'MV Index'!$E10)*'Model výchozí (MV)'!$AR52*(IF('Provoz výchozí'!AF$10=0,1,'Provoz výchozí'!AF$11/'Provoz výchozí'!AF$10)),0)+IFERROR('Model opční 1 (ME)'!AH52*('ME Index'!AL10/'ME Index'!$E10)*'Model opční 1 (ME)'!$AR52*(IF('Provoz opční 1'!AF$10=0,1,'Provoz opční 1'!AF$11/'Provoz opční 1'!AF$10)),0)+IFERROR('Model opční 2 (MF)'!AH52*('MF Index'!AL10/'MF Index'!$E10)*'Model opční 2 (MF)'!$AR52*(IF('Provoz opční 2'!AF$10=0,1,'Provoz opční 2'!AF$11/'Provoz opční 2'!AF$10)),0)+Doplněk!AH52*Doplněk!$AP52</f>
        <v>0</v>
      </c>
      <c r="AI52" s="107">
        <f>IFERROR('Model výchozí (MV)'!AI52*('MV Index'!AM10/'MV Index'!$E10)*'Model výchozí (MV)'!$AR52*(IF('Provoz výchozí'!AG$10=0,1,'Provoz výchozí'!AG$11/'Provoz výchozí'!AG$10)),0)+IFERROR('Model opční 1 (ME)'!AI52*('ME Index'!AM10/'ME Index'!$E10)*'Model opční 1 (ME)'!$AR52*(IF('Provoz opční 1'!AG$10=0,1,'Provoz opční 1'!AG$11/'Provoz opční 1'!AG$10)),0)+IFERROR('Model opční 2 (MF)'!AI52*('MF Index'!AM10/'MF Index'!$E10)*'Model opční 2 (MF)'!$AR52*(IF('Provoz opční 2'!AG$10=0,1,'Provoz opční 2'!AG$11/'Provoz opční 2'!AG$10)),0)+Doplněk!AI52*Doplněk!$AP52</f>
        <v>0</v>
      </c>
      <c r="AJ52" s="107">
        <f>IFERROR('Model výchozí (MV)'!AJ52*('MV Index'!AN10/'MV Index'!$E10)*'Model výchozí (MV)'!$AR52*(IF('Provoz výchozí'!AH$10=0,1,'Provoz výchozí'!AH$11/'Provoz výchozí'!AH$10)),0)+IFERROR('Model opční 1 (ME)'!AJ52*('ME Index'!AN10/'ME Index'!$E10)*'Model opční 1 (ME)'!$AR52*(IF('Provoz opční 1'!AH$10=0,1,'Provoz opční 1'!AH$11/'Provoz opční 1'!AH$10)),0)+IFERROR('Model opční 2 (MF)'!AJ52*('MF Index'!AN10/'MF Index'!$E10)*'Model opční 2 (MF)'!$AR52*(IF('Provoz opční 2'!AH$10=0,1,'Provoz opční 2'!AH$11/'Provoz opční 2'!AH$10)),0)+Doplněk!AJ52*Doplněk!$AP52</f>
        <v>0</v>
      </c>
      <c r="AK52" s="107">
        <f>IFERROR('Model výchozí (MV)'!AK52*('MV Index'!AO10/'MV Index'!$E10)*'Model výchozí (MV)'!$AR52*(IF('Provoz výchozí'!AI$10=0,1,'Provoz výchozí'!AI$11/'Provoz výchozí'!AI$10)),0)+IFERROR('Model opční 1 (ME)'!AK52*('ME Index'!AO10/'ME Index'!$E10)*'Model opční 1 (ME)'!$AR52*(IF('Provoz opční 1'!AI$10=0,1,'Provoz opční 1'!AI$11/'Provoz opční 1'!AI$10)),0)+IFERROR('Model opční 2 (MF)'!AK52*('MF Index'!AO10/'MF Index'!$E10)*'Model opční 2 (MF)'!$AR52*(IF('Provoz opční 2'!AI$10=0,1,'Provoz opční 2'!AI$11/'Provoz opční 2'!AI$10)),0)+Doplněk!AK52*Doplněk!$AP52</f>
        <v>0</v>
      </c>
      <c r="AL52" s="24">
        <f t="shared" si="62"/>
        <v>0</v>
      </c>
      <c r="AM52" s="149">
        <f t="shared" si="61"/>
        <v>0</v>
      </c>
    </row>
    <row r="53" spans="1:39" x14ac:dyDescent="0.3">
      <c r="A53" s="4">
        <f t="shared" si="60"/>
        <v>7</v>
      </c>
      <c r="B53" s="45" t="str">
        <f t="shared" si="60"/>
        <v>Mzdové náklady</v>
      </c>
      <c r="C53" s="64">
        <f t="shared" si="60"/>
        <v>7.1</v>
      </c>
      <c r="D53" s="65" t="str">
        <f t="shared" si="60"/>
        <v>Vlaková četa</v>
      </c>
      <c r="E53" s="107">
        <f>IFERROR('Model výchozí (MV)'!E53*('MV Index'!I11/'MV Index'!$E11)*'Model výchozí (MV)'!$AR53*(IF('Provoz výchozí'!C$10=0,1,'Provoz výchozí'!C$11/'Provoz výchozí'!C$10)),0)+IFERROR('Model opční 1 (ME)'!E53*('ME Index'!I11/'ME Index'!$E11)*'Model opční 1 (ME)'!$AR53*(IF('Provoz opční 1'!C$10=0,1,'Provoz opční 1'!C$11/'Provoz opční 1'!C$10)),0)+IFERROR('Model opční 2 (MF)'!E53*('MF Index'!I11/'MF Index'!$E11)*'Model opční 2 (MF)'!$AR53*(IF('Provoz opční 2'!C$10=0,1,'Provoz opční 2'!C$11/'Provoz opční 2'!C$10)),0)+Doplněk!E53*Doplněk!$AP53</f>
        <v>0</v>
      </c>
      <c r="F53" s="107">
        <f>IFERROR('Model výchozí (MV)'!F53*('MV Index'!J11/'MV Index'!$E11)*'Model výchozí (MV)'!$AR53*(IF('Provoz výchozí'!D$10=0,1,'Provoz výchozí'!D$11/'Provoz výchozí'!D$10)),0)+IFERROR('Model opční 1 (ME)'!F53*('ME Index'!J11/'ME Index'!$E11)*'Model opční 1 (ME)'!$AR53*(IF('Provoz opční 1'!D$10=0,1,'Provoz opční 1'!D$11/'Provoz opční 1'!D$10)),0)+IFERROR('Model opční 2 (MF)'!F53*('MF Index'!J11/'MF Index'!$E11)*'Model opční 2 (MF)'!$AR53*(IF('Provoz opční 2'!D$10=0,1,'Provoz opční 2'!D$11/'Provoz opční 2'!D$10)),0)+Doplněk!F53*Doplněk!$AP53</f>
        <v>0</v>
      </c>
      <c r="G53" s="107">
        <f>IFERROR('Model výchozí (MV)'!G53*('MV Index'!K11/'MV Index'!$E11)*'Model výchozí (MV)'!$AR53*(IF('Provoz výchozí'!E$10=0,1,'Provoz výchozí'!E$11/'Provoz výchozí'!E$10)),0)+IFERROR('Model opční 1 (ME)'!G53*('ME Index'!K11/'ME Index'!$E11)*'Model opční 1 (ME)'!$AR53*(IF('Provoz opční 1'!E$10=0,1,'Provoz opční 1'!E$11/'Provoz opční 1'!E$10)),0)+IFERROR('Model opční 2 (MF)'!G53*('MF Index'!K11/'MF Index'!$E11)*'Model opční 2 (MF)'!$AR53*(IF('Provoz opční 2'!E$10=0,1,'Provoz opční 2'!E$11/'Provoz opční 2'!E$10)),0)+Doplněk!G53*Doplněk!$AP53</f>
        <v>0</v>
      </c>
      <c r="H53" s="107">
        <f>IFERROR('Model výchozí (MV)'!H53*('MV Index'!L11/'MV Index'!$E11)*'Model výchozí (MV)'!$AR53*(IF('Provoz výchozí'!F$10=0,1,'Provoz výchozí'!F$11/'Provoz výchozí'!F$10)),0)+IFERROR('Model opční 1 (ME)'!H53*('ME Index'!L11/'ME Index'!$E11)*'Model opční 1 (ME)'!$AR53*(IF('Provoz opční 1'!F$10=0,1,'Provoz opční 1'!F$11/'Provoz opční 1'!F$10)),0)+IFERROR('Model opční 2 (MF)'!H53*('MF Index'!L11/'MF Index'!$E11)*'Model opční 2 (MF)'!$AR53*(IF('Provoz opční 2'!F$10=0,1,'Provoz opční 2'!F$11/'Provoz opční 2'!F$10)),0)+Doplněk!H53*Doplněk!$AP53</f>
        <v>0</v>
      </c>
      <c r="I53" s="107">
        <f>IFERROR('Model výchozí (MV)'!I53*('MV Index'!M11/'MV Index'!$E11)*'Model výchozí (MV)'!$AR53*(IF('Provoz výchozí'!G$10=0,1,'Provoz výchozí'!G$11/'Provoz výchozí'!G$10)),0)+IFERROR('Model opční 1 (ME)'!I53*('ME Index'!M11/'ME Index'!$E11)*'Model opční 1 (ME)'!$AR53*(IF('Provoz opční 1'!G$10=0,1,'Provoz opční 1'!G$11/'Provoz opční 1'!G$10)),0)+IFERROR('Model opční 2 (MF)'!I53*('MF Index'!M11/'MF Index'!$E11)*'Model opční 2 (MF)'!$AR53*(IF('Provoz opční 2'!G$10=0,1,'Provoz opční 2'!G$11/'Provoz opční 2'!G$10)),0)+Doplněk!I53*Doplněk!$AP53</f>
        <v>0</v>
      </c>
      <c r="J53" s="107">
        <f>IFERROR('Model výchozí (MV)'!J53*('MV Index'!N11/'MV Index'!$E11)*'Model výchozí (MV)'!$AR53*(IF('Provoz výchozí'!H$10=0,1,'Provoz výchozí'!H$11/'Provoz výchozí'!H$10)),0)+IFERROR('Model opční 1 (ME)'!J53*('ME Index'!N11/'ME Index'!$E11)*'Model opční 1 (ME)'!$AR53*(IF('Provoz opční 1'!H$10=0,1,'Provoz opční 1'!H$11/'Provoz opční 1'!H$10)),0)+IFERROR('Model opční 2 (MF)'!J53*('MF Index'!N11/'MF Index'!$E11)*'Model opční 2 (MF)'!$AR53*(IF('Provoz opční 2'!H$10=0,1,'Provoz opční 2'!H$11/'Provoz opční 2'!H$10)),0)+Doplněk!J53*Doplněk!$AP53</f>
        <v>0</v>
      </c>
      <c r="K53" s="107">
        <f>IFERROR('Model výchozí (MV)'!K53*('MV Index'!O11/'MV Index'!$E11)*'Model výchozí (MV)'!$AR53*(IF('Provoz výchozí'!I$10=0,1,'Provoz výchozí'!I$11/'Provoz výchozí'!I$10)),0)+IFERROR('Model opční 1 (ME)'!K53*('ME Index'!O11/'ME Index'!$E11)*'Model opční 1 (ME)'!$AR53*(IF('Provoz opční 1'!I$10=0,1,'Provoz opční 1'!I$11/'Provoz opční 1'!I$10)),0)+IFERROR('Model opční 2 (MF)'!K53*('MF Index'!O11/'MF Index'!$E11)*'Model opční 2 (MF)'!$AR53*(IF('Provoz opční 2'!I$10=0,1,'Provoz opční 2'!I$11/'Provoz opční 2'!I$10)),0)+Doplněk!K53*Doplněk!$AP53</f>
        <v>0</v>
      </c>
      <c r="L53" s="107">
        <f>IFERROR('Model výchozí (MV)'!L53*('MV Index'!P11/'MV Index'!$E11)*'Model výchozí (MV)'!$AR53*(IF('Provoz výchozí'!J$10=0,1,'Provoz výchozí'!J$11/'Provoz výchozí'!J$10)),0)+IFERROR('Model opční 1 (ME)'!L53*('ME Index'!P11/'ME Index'!$E11)*'Model opční 1 (ME)'!$AR53*(IF('Provoz opční 1'!J$10=0,1,'Provoz opční 1'!J$11/'Provoz opční 1'!J$10)),0)+IFERROR('Model opční 2 (MF)'!L53*('MF Index'!P11/'MF Index'!$E11)*'Model opční 2 (MF)'!$AR53*(IF('Provoz opční 2'!J$10=0,1,'Provoz opční 2'!J$11/'Provoz opční 2'!J$10)),0)+Doplněk!L53*Doplněk!$AP53</f>
        <v>0</v>
      </c>
      <c r="M53" s="107">
        <f>IFERROR('Model výchozí (MV)'!M53*('MV Index'!Q11/'MV Index'!$E11)*'Model výchozí (MV)'!$AR53*(IF('Provoz výchozí'!K$10=0,1,'Provoz výchozí'!K$11/'Provoz výchozí'!K$10)),0)+IFERROR('Model opční 1 (ME)'!M53*('ME Index'!Q11/'ME Index'!$E11)*'Model opční 1 (ME)'!$AR53*(IF('Provoz opční 1'!K$10=0,1,'Provoz opční 1'!K$11/'Provoz opční 1'!K$10)),0)+IFERROR('Model opční 2 (MF)'!M53*('MF Index'!Q11/'MF Index'!$E11)*'Model opční 2 (MF)'!$AR53*(IF('Provoz opční 2'!K$10=0,1,'Provoz opční 2'!K$11/'Provoz opční 2'!K$10)),0)+Doplněk!M53*Doplněk!$AP53</f>
        <v>0</v>
      </c>
      <c r="N53" s="107">
        <f>IFERROR('Model výchozí (MV)'!N53*('MV Index'!R11/'MV Index'!$E11)*'Model výchozí (MV)'!$AR53*(IF('Provoz výchozí'!L$10=0,1,'Provoz výchozí'!L$11/'Provoz výchozí'!L$10)),0)+IFERROR('Model opční 1 (ME)'!N53*('ME Index'!R11/'ME Index'!$E11)*'Model opční 1 (ME)'!$AR53*(IF('Provoz opční 1'!L$10=0,1,'Provoz opční 1'!L$11/'Provoz opční 1'!L$10)),0)+IFERROR('Model opční 2 (MF)'!N53*('MF Index'!R11/'MF Index'!$E11)*'Model opční 2 (MF)'!$AR53*(IF('Provoz opční 2'!L$10=0,1,'Provoz opční 2'!L$11/'Provoz opční 2'!L$10)),0)+Doplněk!N53*Doplněk!$AP53</f>
        <v>0</v>
      </c>
      <c r="O53" s="107">
        <f>IFERROR('Model výchozí (MV)'!O53*('MV Index'!S11/'MV Index'!$E11)*'Model výchozí (MV)'!$AR53*(IF('Provoz výchozí'!M$10=0,1,'Provoz výchozí'!M$11/'Provoz výchozí'!M$10)),0)+IFERROR('Model opční 1 (ME)'!O53*('ME Index'!S11/'ME Index'!$E11)*'Model opční 1 (ME)'!$AR53*(IF('Provoz opční 1'!M$10=0,1,'Provoz opční 1'!M$11/'Provoz opční 1'!M$10)),0)+IFERROR('Model opční 2 (MF)'!O53*('MF Index'!S11/'MF Index'!$E11)*'Model opční 2 (MF)'!$AR53*(IF('Provoz opční 2'!M$10=0,1,'Provoz opční 2'!M$11/'Provoz opční 2'!M$10)),0)+Doplněk!O53*Doplněk!$AP53</f>
        <v>0</v>
      </c>
      <c r="P53" s="107">
        <f>IFERROR('Model výchozí (MV)'!P53*('MV Index'!T11/'MV Index'!$E11)*'Model výchozí (MV)'!$AR53*(IF('Provoz výchozí'!N$10=0,1,'Provoz výchozí'!N$11/'Provoz výchozí'!N$10)),0)+IFERROR('Model opční 1 (ME)'!P53*('ME Index'!T11/'ME Index'!$E11)*'Model opční 1 (ME)'!$AR53*(IF('Provoz opční 1'!N$10=0,1,'Provoz opční 1'!N$11/'Provoz opční 1'!N$10)),0)+IFERROR('Model opční 2 (MF)'!P53*('MF Index'!T11/'MF Index'!$E11)*'Model opční 2 (MF)'!$AR53*(IF('Provoz opční 2'!N$10=0,1,'Provoz opční 2'!N$11/'Provoz opční 2'!N$10)),0)+Doplněk!P53*Doplněk!$AP53</f>
        <v>0</v>
      </c>
      <c r="Q53" s="107">
        <f>IFERROR('Model výchozí (MV)'!Q53*('MV Index'!U11/'MV Index'!$E11)*'Model výchozí (MV)'!$AR53*(IF('Provoz výchozí'!O$10=0,1,'Provoz výchozí'!O$11/'Provoz výchozí'!O$10)),0)+IFERROR('Model opční 1 (ME)'!Q53*('ME Index'!U11/'ME Index'!$E11)*'Model opční 1 (ME)'!$AR53*(IF('Provoz opční 1'!O$10=0,1,'Provoz opční 1'!O$11/'Provoz opční 1'!O$10)),0)+IFERROR('Model opční 2 (MF)'!Q53*('MF Index'!U11/'MF Index'!$E11)*'Model opční 2 (MF)'!$AR53*(IF('Provoz opční 2'!O$10=0,1,'Provoz opční 2'!O$11/'Provoz opční 2'!O$10)),0)+Doplněk!Q53*Doplněk!$AP53</f>
        <v>0</v>
      </c>
      <c r="R53" s="107">
        <f>IFERROR('Model výchozí (MV)'!R53*('MV Index'!V11/'MV Index'!$E11)*'Model výchozí (MV)'!$AR53*(IF('Provoz výchozí'!P$10=0,1,'Provoz výchozí'!P$11/'Provoz výchozí'!P$10)),0)+IFERROR('Model opční 1 (ME)'!R53*('ME Index'!V11/'ME Index'!$E11)*'Model opční 1 (ME)'!$AR53*(IF('Provoz opční 1'!P$10=0,1,'Provoz opční 1'!P$11/'Provoz opční 1'!P$10)),0)+IFERROR('Model opční 2 (MF)'!R53*('MF Index'!V11/'MF Index'!$E11)*'Model opční 2 (MF)'!$AR53*(IF('Provoz opční 2'!P$10=0,1,'Provoz opční 2'!P$11/'Provoz opční 2'!P$10)),0)+Doplněk!R53*Doplněk!$AP53</f>
        <v>0</v>
      </c>
      <c r="S53" s="107">
        <f>IFERROR('Model výchozí (MV)'!S53*('MV Index'!W11/'MV Index'!$E11)*'Model výchozí (MV)'!$AR53*(IF('Provoz výchozí'!Q$10=0,1,'Provoz výchozí'!Q$11/'Provoz výchozí'!Q$10)),0)+IFERROR('Model opční 1 (ME)'!S53*('ME Index'!W11/'ME Index'!$E11)*'Model opční 1 (ME)'!$AR53*(IF('Provoz opční 1'!Q$10=0,1,'Provoz opční 1'!Q$11/'Provoz opční 1'!Q$10)),0)+IFERROR('Model opční 2 (MF)'!S53*('MF Index'!W11/'MF Index'!$E11)*'Model opční 2 (MF)'!$AR53*(IF('Provoz opční 2'!Q$10=0,1,'Provoz opční 2'!Q$11/'Provoz opční 2'!Q$10)),0)+Doplněk!S53*Doplněk!$AP53</f>
        <v>0</v>
      </c>
      <c r="T53" s="107">
        <f>IFERROR('Model výchozí (MV)'!T53*('MV Index'!X11/'MV Index'!$E11)*'Model výchozí (MV)'!$AR53*(IF('Provoz výchozí'!R$10=0,1,'Provoz výchozí'!R$11/'Provoz výchozí'!R$10)),0)+IFERROR('Model opční 1 (ME)'!T53*('ME Index'!X11/'ME Index'!$E11)*'Model opční 1 (ME)'!$AR53*(IF('Provoz opční 1'!R$10=0,1,'Provoz opční 1'!R$11/'Provoz opční 1'!R$10)),0)+IFERROR('Model opční 2 (MF)'!T53*('MF Index'!X11/'MF Index'!$E11)*'Model opční 2 (MF)'!$AR53*(IF('Provoz opční 2'!R$10=0,1,'Provoz opční 2'!R$11/'Provoz opční 2'!R$10)),0)+Doplněk!T53*Doplněk!$AP53</f>
        <v>0</v>
      </c>
      <c r="U53" s="107">
        <f>IFERROR('Model výchozí (MV)'!U53*('MV Index'!Y11/'MV Index'!$E11)*'Model výchozí (MV)'!$AR53*(IF('Provoz výchozí'!S$10=0,1,'Provoz výchozí'!S$11/'Provoz výchozí'!S$10)),0)+IFERROR('Model opční 1 (ME)'!U53*('ME Index'!Y11/'ME Index'!$E11)*'Model opční 1 (ME)'!$AR53*(IF('Provoz opční 1'!S$10=0,1,'Provoz opční 1'!S$11/'Provoz opční 1'!S$10)),0)+IFERROR('Model opční 2 (MF)'!U53*('MF Index'!Y11/'MF Index'!$E11)*'Model opční 2 (MF)'!$AR53*(IF('Provoz opční 2'!S$10=0,1,'Provoz opční 2'!S$11/'Provoz opční 2'!S$10)),0)+Doplněk!U53*Doplněk!$AP53</f>
        <v>0</v>
      </c>
      <c r="V53" s="107">
        <f>IFERROR('Model výchozí (MV)'!V53*('MV Index'!Z11/'MV Index'!$E11)*'Model výchozí (MV)'!$AR53*(IF('Provoz výchozí'!T$10=0,1,'Provoz výchozí'!T$11/'Provoz výchozí'!T$10)),0)+IFERROR('Model opční 1 (ME)'!V53*('ME Index'!Z11/'ME Index'!$E11)*'Model opční 1 (ME)'!$AR53*(IF('Provoz opční 1'!T$10=0,1,'Provoz opční 1'!T$11/'Provoz opční 1'!T$10)),0)+IFERROR('Model opční 2 (MF)'!V53*('MF Index'!Z11/'MF Index'!$E11)*'Model opční 2 (MF)'!$AR53*(IF('Provoz opční 2'!T$10=0,1,'Provoz opční 2'!T$11/'Provoz opční 2'!T$10)),0)+Doplněk!V53*Doplněk!$AP53</f>
        <v>0</v>
      </c>
      <c r="W53" s="107">
        <f>IFERROR('Model výchozí (MV)'!W53*('MV Index'!AA11/'MV Index'!$E11)*'Model výchozí (MV)'!$AR53*(IF('Provoz výchozí'!U$10=0,1,'Provoz výchozí'!U$11/'Provoz výchozí'!U$10)),0)+IFERROR('Model opční 1 (ME)'!W53*('ME Index'!AA11/'ME Index'!$E11)*'Model opční 1 (ME)'!$AR53*(IF('Provoz opční 1'!U$10=0,1,'Provoz opční 1'!U$11/'Provoz opční 1'!U$10)),0)+IFERROR('Model opční 2 (MF)'!W53*('MF Index'!AA11/'MF Index'!$E11)*'Model opční 2 (MF)'!$AR53*(IF('Provoz opční 2'!U$10=0,1,'Provoz opční 2'!U$11/'Provoz opční 2'!U$10)),0)+Doplněk!W53*Doplněk!$AP53</f>
        <v>0</v>
      </c>
      <c r="X53" s="107">
        <f>IFERROR('Model výchozí (MV)'!X53*('MV Index'!AB11/'MV Index'!$E11)*'Model výchozí (MV)'!$AR53*(IF('Provoz výchozí'!V$10=0,1,'Provoz výchozí'!V$11/'Provoz výchozí'!V$10)),0)+IFERROR('Model opční 1 (ME)'!X53*('ME Index'!AB11/'ME Index'!$E11)*'Model opční 1 (ME)'!$AR53*(IF('Provoz opční 1'!V$10=0,1,'Provoz opční 1'!V$11/'Provoz opční 1'!V$10)),0)+IFERROR('Model opční 2 (MF)'!X53*('MF Index'!AB11/'MF Index'!$E11)*'Model opční 2 (MF)'!$AR53*(IF('Provoz opční 2'!V$10=0,1,'Provoz opční 2'!V$11/'Provoz opční 2'!V$10)),0)+Doplněk!X53*Doplněk!$AP53</f>
        <v>0</v>
      </c>
      <c r="Y53" s="107">
        <f>IFERROR('Model výchozí (MV)'!Y53*('MV Index'!AC11/'MV Index'!$E11)*'Model výchozí (MV)'!$AR53*(IF('Provoz výchozí'!W$10=0,1,'Provoz výchozí'!W$11/'Provoz výchozí'!W$10)),0)+IFERROR('Model opční 1 (ME)'!Y53*('ME Index'!AC11/'ME Index'!$E11)*'Model opční 1 (ME)'!$AR53*(IF('Provoz opční 1'!W$10=0,1,'Provoz opční 1'!W$11/'Provoz opční 1'!W$10)),0)+IFERROR('Model opční 2 (MF)'!Y53*('MF Index'!AC11/'MF Index'!$E11)*'Model opční 2 (MF)'!$AR53*(IF('Provoz opční 2'!W$10=0,1,'Provoz opční 2'!W$11/'Provoz opční 2'!W$10)),0)+Doplněk!Y53*Doplněk!$AP53</f>
        <v>0</v>
      </c>
      <c r="Z53" s="107">
        <f>IFERROR('Model výchozí (MV)'!Z53*('MV Index'!AD11/'MV Index'!$E11)*'Model výchozí (MV)'!$AR53*(IF('Provoz výchozí'!X$10=0,1,'Provoz výchozí'!X$11/'Provoz výchozí'!X$10)),0)+IFERROR('Model opční 1 (ME)'!Z53*('ME Index'!AD11/'ME Index'!$E11)*'Model opční 1 (ME)'!$AR53*(IF('Provoz opční 1'!X$10=0,1,'Provoz opční 1'!X$11/'Provoz opční 1'!X$10)),0)+IFERROR('Model opční 2 (MF)'!Z53*('MF Index'!AD11/'MF Index'!$E11)*'Model opční 2 (MF)'!$AR53*(IF('Provoz opční 2'!X$10=0,1,'Provoz opční 2'!X$11/'Provoz opční 2'!X$10)),0)+Doplněk!Z53*Doplněk!$AP53</f>
        <v>0</v>
      </c>
      <c r="AA53" s="107">
        <f>IFERROR('Model výchozí (MV)'!AA53*('MV Index'!AE11/'MV Index'!$E11)*'Model výchozí (MV)'!$AR53*(IF('Provoz výchozí'!Y$10=0,1,'Provoz výchozí'!Y$11/'Provoz výchozí'!Y$10)),0)+IFERROR('Model opční 1 (ME)'!AA53*('ME Index'!AE11/'ME Index'!$E11)*'Model opční 1 (ME)'!$AR53*(IF('Provoz opční 1'!Y$10=0,1,'Provoz opční 1'!Y$11/'Provoz opční 1'!Y$10)),0)+IFERROR('Model opční 2 (MF)'!AA53*('MF Index'!AE11/'MF Index'!$E11)*'Model opční 2 (MF)'!$AR53*(IF('Provoz opční 2'!Y$10=0,1,'Provoz opční 2'!Y$11/'Provoz opční 2'!Y$10)),0)+Doplněk!AA53*Doplněk!$AP53</f>
        <v>0</v>
      </c>
      <c r="AB53" s="107">
        <f>IFERROR('Model výchozí (MV)'!AB53*('MV Index'!AF11/'MV Index'!$E11)*'Model výchozí (MV)'!$AR53*(IF('Provoz výchozí'!Z$10=0,1,'Provoz výchozí'!Z$11/'Provoz výchozí'!Z$10)),0)+IFERROR('Model opční 1 (ME)'!AB53*('ME Index'!AF11/'ME Index'!$E11)*'Model opční 1 (ME)'!$AR53*(IF('Provoz opční 1'!Z$10=0,1,'Provoz opční 1'!Z$11/'Provoz opční 1'!Z$10)),0)+IFERROR('Model opční 2 (MF)'!AB53*('MF Index'!AF11/'MF Index'!$E11)*'Model opční 2 (MF)'!$AR53*(IF('Provoz opční 2'!Z$10=0,1,'Provoz opční 2'!Z$11/'Provoz opční 2'!Z$10)),0)+Doplněk!AB53*Doplněk!$AP53</f>
        <v>0</v>
      </c>
      <c r="AC53" s="107">
        <f>IFERROR('Model výchozí (MV)'!AC53*('MV Index'!AG11/'MV Index'!$E11)*'Model výchozí (MV)'!$AR53*(IF('Provoz výchozí'!AA$10=0,1,'Provoz výchozí'!AA$11/'Provoz výchozí'!AA$10)),0)+IFERROR('Model opční 1 (ME)'!AC53*('ME Index'!AG11/'ME Index'!$E11)*'Model opční 1 (ME)'!$AR53*(IF('Provoz opční 1'!AA$10=0,1,'Provoz opční 1'!AA$11/'Provoz opční 1'!AA$10)),0)+IFERROR('Model opční 2 (MF)'!AC53*('MF Index'!AG11/'MF Index'!$E11)*'Model opční 2 (MF)'!$AR53*(IF('Provoz opční 2'!AA$10=0,1,'Provoz opční 2'!AA$11/'Provoz opční 2'!AA$10)),0)+Doplněk!AC53*Doplněk!$AP53</f>
        <v>0</v>
      </c>
      <c r="AD53" s="107">
        <f>IFERROR('Model výchozí (MV)'!AD53*('MV Index'!AH11/'MV Index'!$E11)*'Model výchozí (MV)'!$AR53*(IF('Provoz výchozí'!AB$10=0,1,'Provoz výchozí'!AB$11/'Provoz výchozí'!AB$10)),0)+IFERROR('Model opční 1 (ME)'!AD53*('ME Index'!AH11/'ME Index'!$E11)*'Model opční 1 (ME)'!$AR53*(IF('Provoz opční 1'!AB$10=0,1,'Provoz opční 1'!AB$11/'Provoz opční 1'!AB$10)),0)+IFERROR('Model opční 2 (MF)'!AD53*('MF Index'!AH11/'MF Index'!$E11)*'Model opční 2 (MF)'!$AR53*(IF('Provoz opční 2'!AB$10=0,1,'Provoz opční 2'!AB$11/'Provoz opční 2'!AB$10)),0)+Doplněk!AD53*Doplněk!$AP53</f>
        <v>0</v>
      </c>
      <c r="AE53" s="107">
        <f>IFERROR('Model výchozí (MV)'!AE53*('MV Index'!AI11/'MV Index'!$E11)*'Model výchozí (MV)'!$AR53*(IF('Provoz výchozí'!AC$10=0,1,'Provoz výchozí'!AC$11/'Provoz výchozí'!AC$10)),0)+IFERROR('Model opční 1 (ME)'!AE53*('ME Index'!AI11/'ME Index'!$E11)*'Model opční 1 (ME)'!$AR53*(IF('Provoz opční 1'!AC$10=0,1,'Provoz opční 1'!AC$11/'Provoz opční 1'!AC$10)),0)+IFERROR('Model opční 2 (MF)'!AE53*('MF Index'!AI11/'MF Index'!$E11)*'Model opční 2 (MF)'!$AR53*(IF('Provoz opční 2'!AC$10=0,1,'Provoz opční 2'!AC$11/'Provoz opční 2'!AC$10)),0)+Doplněk!AE53*Doplněk!$AP53</f>
        <v>0</v>
      </c>
      <c r="AF53" s="107">
        <f>IFERROR('Model výchozí (MV)'!AF53*('MV Index'!AJ11/'MV Index'!$E11)*'Model výchozí (MV)'!$AR53*(IF('Provoz výchozí'!AD$10=0,1,'Provoz výchozí'!AD$11/'Provoz výchozí'!AD$10)),0)+IFERROR('Model opční 1 (ME)'!AF53*('ME Index'!AJ11/'ME Index'!$E11)*'Model opční 1 (ME)'!$AR53*(IF('Provoz opční 1'!AD$10=0,1,'Provoz opční 1'!AD$11/'Provoz opční 1'!AD$10)),0)+IFERROR('Model opční 2 (MF)'!AF53*('MF Index'!AJ11/'MF Index'!$E11)*'Model opční 2 (MF)'!$AR53*(IF('Provoz opční 2'!AD$10=0,1,'Provoz opční 2'!AD$11/'Provoz opční 2'!AD$10)),0)+Doplněk!AF53*Doplněk!$AP53</f>
        <v>0</v>
      </c>
      <c r="AG53" s="107">
        <f>IFERROR('Model výchozí (MV)'!AG53*('MV Index'!AK11/'MV Index'!$E11)*'Model výchozí (MV)'!$AR53*(IF('Provoz výchozí'!AE$10=0,1,'Provoz výchozí'!AE$11/'Provoz výchozí'!AE$10)),0)+IFERROR('Model opční 1 (ME)'!AG53*('ME Index'!AK11/'ME Index'!$E11)*'Model opční 1 (ME)'!$AR53*(IF('Provoz opční 1'!AE$10=0,1,'Provoz opční 1'!AE$11/'Provoz opční 1'!AE$10)),0)+IFERROR('Model opční 2 (MF)'!AG53*('MF Index'!AK11/'MF Index'!$E11)*'Model opční 2 (MF)'!$AR53*(IF('Provoz opční 2'!AE$10=0,1,'Provoz opční 2'!AE$11/'Provoz opční 2'!AE$10)),0)+Doplněk!AG53*Doplněk!$AP53</f>
        <v>0</v>
      </c>
      <c r="AH53" s="107">
        <f>IFERROR('Model výchozí (MV)'!AH53*('MV Index'!AL11/'MV Index'!$E11)*'Model výchozí (MV)'!$AR53*(IF('Provoz výchozí'!AF$10=0,1,'Provoz výchozí'!AF$11/'Provoz výchozí'!AF$10)),0)+IFERROR('Model opční 1 (ME)'!AH53*('ME Index'!AL11/'ME Index'!$E11)*'Model opční 1 (ME)'!$AR53*(IF('Provoz opční 1'!AF$10=0,1,'Provoz opční 1'!AF$11/'Provoz opční 1'!AF$10)),0)+IFERROR('Model opční 2 (MF)'!AH53*('MF Index'!AL11/'MF Index'!$E11)*'Model opční 2 (MF)'!$AR53*(IF('Provoz opční 2'!AF$10=0,1,'Provoz opční 2'!AF$11/'Provoz opční 2'!AF$10)),0)+Doplněk!AH53*Doplněk!$AP53</f>
        <v>0</v>
      </c>
      <c r="AI53" s="107">
        <f>IFERROR('Model výchozí (MV)'!AI53*('MV Index'!AM11/'MV Index'!$E11)*'Model výchozí (MV)'!$AR53*(IF('Provoz výchozí'!AG$10=0,1,'Provoz výchozí'!AG$11/'Provoz výchozí'!AG$10)),0)+IFERROR('Model opční 1 (ME)'!AI53*('ME Index'!AM11/'ME Index'!$E11)*'Model opční 1 (ME)'!$AR53*(IF('Provoz opční 1'!AG$10=0,1,'Provoz opční 1'!AG$11/'Provoz opční 1'!AG$10)),0)+IFERROR('Model opční 2 (MF)'!AI53*('MF Index'!AM11/'MF Index'!$E11)*'Model opční 2 (MF)'!$AR53*(IF('Provoz opční 2'!AG$10=0,1,'Provoz opční 2'!AG$11/'Provoz opční 2'!AG$10)),0)+Doplněk!AI53*Doplněk!$AP53</f>
        <v>0</v>
      </c>
      <c r="AJ53" s="107">
        <f>IFERROR('Model výchozí (MV)'!AJ53*('MV Index'!AN11/'MV Index'!$E11)*'Model výchozí (MV)'!$AR53*(IF('Provoz výchozí'!AH$10=0,1,'Provoz výchozí'!AH$11/'Provoz výchozí'!AH$10)),0)+IFERROR('Model opční 1 (ME)'!AJ53*('ME Index'!AN11/'ME Index'!$E11)*'Model opční 1 (ME)'!$AR53*(IF('Provoz opční 1'!AH$10=0,1,'Provoz opční 1'!AH$11/'Provoz opční 1'!AH$10)),0)+IFERROR('Model opční 2 (MF)'!AJ53*('MF Index'!AN11/'MF Index'!$E11)*'Model opční 2 (MF)'!$AR53*(IF('Provoz opční 2'!AH$10=0,1,'Provoz opční 2'!AH$11/'Provoz opční 2'!AH$10)),0)+Doplněk!AJ53*Doplněk!$AP53</f>
        <v>0</v>
      </c>
      <c r="AK53" s="107">
        <f>IFERROR('Model výchozí (MV)'!AK53*('MV Index'!AO11/'MV Index'!$E11)*'Model výchozí (MV)'!$AR53*(IF('Provoz výchozí'!AI$10=0,1,'Provoz výchozí'!AI$11/'Provoz výchozí'!AI$10)),0)+IFERROR('Model opční 1 (ME)'!AK53*('ME Index'!AO11/'ME Index'!$E11)*'Model opční 1 (ME)'!$AR53*(IF('Provoz opční 1'!AI$10=0,1,'Provoz opční 1'!AI$11/'Provoz opční 1'!AI$10)),0)+IFERROR('Model opční 2 (MF)'!AK53*('MF Index'!AO11/'MF Index'!$E11)*'Model opční 2 (MF)'!$AR53*(IF('Provoz opční 2'!AI$10=0,1,'Provoz opční 2'!AI$11/'Provoz opční 2'!AI$10)),0)+Doplněk!AK53*Doplněk!$AP53</f>
        <v>0</v>
      </c>
      <c r="AL53" s="24">
        <f t="shared" si="62"/>
        <v>0</v>
      </c>
      <c r="AM53" s="149">
        <f t="shared" si="61"/>
        <v>0</v>
      </c>
    </row>
    <row r="54" spans="1:39" x14ac:dyDescent="0.3">
      <c r="A54" s="4" t="str">
        <f t="shared" si="60"/>
        <v/>
      </c>
      <c r="B54" s="45" t="str">
        <f t="shared" si="60"/>
        <v/>
      </c>
      <c r="C54" s="64" t="str">
        <f t="shared" si="60"/>
        <v>7.2</v>
      </c>
      <c r="D54" s="65" t="str">
        <f t="shared" si="60"/>
        <v>Strojvedoucí</v>
      </c>
      <c r="E54" s="107">
        <f>IFERROR('Model výchozí (MV)'!E54*('MV Index'!I12/'MV Index'!$E12)*'Model výchozí (MV)'!$AR54*(IF('Provoz výchozí'!C$10=0,1,'Provoz výchozí'!C$11/'Provoz výchozí'!C$10)),0)+IFERROR('Model opční 1 (ME)'!E54*('ME Index'!I12/'ME Index'!$E12)*'Model opční 1 (ME)'!$AR54*(IF('Provoz opční 1'!C$10=0,1,'Provoz opční 1'!C$11/'Provoz opční 1'!C$10)),0)+IFERROR('Model opční 2 (MF)'!E54*('MF Index'!I12/'MF Index'!$E12)*'Model opční 2 (MF)'!$AR54*(IF('Provoz opční 2'!C$10=0,1,'Provoz opční 2'!C$11/'Provoz opční 2'!C$10)),0)+Doplněk!E54*Doplněk!$AP54</f>
        <v>0</v>
      </c>
      <c r="F54" s="107">
        <f>IFERROR('Model výchozí (MV)'!F54*('MV Index'!J12/'MV Index'!$E12)*'Model výchozí (MV)'!$AR54*(IF('Provoz výchozí'!D$10=0,1,'Provoz výchozí'!D$11/'Provoz výchozí'!D$10)),0)+IFERROR('Model opční 1 (ME)'!F54*('ME Index'!J12/'ME Index'!$E12)*'Model opční 1 (ME)'!$AR54*(IF('Provoz opční 1'!D$10=0,1,'Provoz opční 1'!D$11/'Provoz opční 1'!D$10)),0)+IFERROR('Model opční 2 (MF)'!F54*('MF Index'!J12/'MF Index'!$E12)*'Model opční 2 (MF)'!$AR54*(IF('Provoz opční 2'!D$10=0,1,'Provoz opční 2'!D$11/'Provoz opční 2'!D$10)),0)+Doplněk!F54*Doplněk!$AP54</f>
        <v>0</v>
      </c>
      <c r="G54" s="107">
        <f>IFERROR('Model výchozí (MV)'!G54*('MV Index'!K12/'MV Index'!$E12)*'Model výchozí (MV)'!$AR54*(IF('Provoz výchozí'!E$10=0,1,'Provoz výchozí'!E$11/'Provoz výchozí'!E$10)),0)+IFERROR('Model opční 1 (ME)'!G54*('ME Index'!K12/'ME Index'!$E12)*'Model opční 1 (ME)'!$AR54*(IF('Provoz opční 1'!E$10=0,1,'Provoz opční 1'!E$11/'Provoz opční 1'!E$10)),0)+IFERROR('Model opční 2 (MF)'!G54*('MF Index'!K12/'MF Index'!$E12)*'Model opční 2 (MF)'!$AR54*(IF('Provoz opční 2'!E$10=0,1,'Provoz opční 2'!E$11/'Provoz opční 2'!E$10)),0)+Doplněk!G54*Doplněk!$AP54</f>
        <v>0</v>
      </c>
      <c r="H54" s="107">
        <f>IFERROR('Model výchozí (MV)'!H54*('MV Index'!L12/'MV Index'!$E12)*'Model výchozí (MV)'!$AR54*(IF('Provoz výchozí'!F$10=0,1,'Provoz výchozí'!F$11/'Provoz výchozí'!F$10)),0)+IFERROR('Model opční 1 (ME)'!H54*('ME Index'!L12/'ME Index'!$E12)*'Model opční 1 (ME)'!$AR54*(IF('Provoz opční 1'!F$10=0,1,'Provoz opční 1'!F$11/'Provoz opční 1'!F$10)),0)+IFERROR('Model opční 2 (MF)'!H54*('MF Index'!L12/'MF Index'!$E12)*'Model opční 2 (MF)'!$AR54*(IF('Provoz opční 2'!F$10=0,1,'Provoz opční 2'!F$11/'Provoz opční 2'!F$10)),0)+Doplněk!H54*Doplněk!$AP54</f>
        <v>0</v>
      </c>
      <c r="I54" s="107">
        <f>IFERROR('Model výchozí (MV)'!I54*('MV Index'!M12/'MV Index'!$E12)*'Model výchozí (MV)'!$AR54*(IF('Provoz výchozí'!G$10=0,1,'Provoz výchozí'!G$11/'Provoz výchozí'!G$10)),0)+IFERROR('Model opční 1 (ME)'!I54*('ME Index'!M12/'ME Index'!$E12)*'Model opční 1 (ME)'!$AR54*(IF('Provoz opční 1'!G$10=0,1,'Provoz opční 1'!G$11/'Provoz opční 1'!G$10)),0)+IFERROR('Model opční 2 (MF)'!I54*('MF Index'!M12/'MF Index'!$E12)*'Model opční 2 (MF)'!$AR54*(IF('Provoz opční 2'!G$10=0,1,'Provoz opční 2'!G$11/'Provoz opční 2'!G$10)),0)+Doplněk!I54*Doplněk!$AP54</f>
        <v>0</v>
      </c>
      <c r="J54" s="107">
        <f>IFERROR('Model výchozí (MV)'!J54*('MV Index'!N12/'MV Index'!$E12)*'Model výchozí (MV)'!$AR54*(IF('Provoz výchozí'!H$10=0,1,'Provoz výchozí'!H$11/'Provoz výchozí'!H$10)),0)+IFERROR('Model opční 1 (ME)'!J54*('ME Index'!N12/'ME Index'!$E12)*'Model opční 1 (ME)'!$AR54*(IF('Provoz opční 1'!H$10=0,1,'Provoz opční 1'!H$11/'Provoz opční 1'!H$10)),0)+IFERROR('Model opční 2 (MF)'!J54*('MF Index'!N12/'MF Index'!$E12)*'Model opční 2 (MF)'!$AR54*(IF('Provoz opční 2'!H$10=0,1,'Provoz opční 2'!H$11/'Provoz opční 2'!H$10)),0)+Doplněk!J54*Doplněk!$AP54</f>
        <v>0</v>
      </c>
      <c r="K54" s="107">
        <f>IFERROR('Model výchozí (MV)'!K54*('MV Index'!O12/'MV Index'!$E12)*'Model výchozí (MV)'!$AR54*(IF('Provoz výchozí'!I$10=0,1,'Provoz výchozí'!I$11/'Provoz výchozí'!I$10)),0)+IFERROR('Model opční 1 (ME)'!K54*('ME Index'!O12/'ME Index'!$E12)*'Model opční 1 (ME)'!$AR54*(IF('Provoz opční 1'!I$10=0,1,'Provoz opční 1'!I$11/'Provoz opční 1'!I$10)),0)+IFERROR('Model opční 2 (MF)'!K54*('MF Index'!O12/'MF Index'!$E12)*'Model opční 2 (MF)'!$AR54*(IF('Provoz opční 2'!I$10=0,1,'Provoz opční 2'!I$11/'Provoz opční 2'!I$10)),0)+Doplněk!K54*Doplněk!$AP54</f>
        <v>0</v>
      </c>
      <c r="L54" s="107">
        <f>IFERROR('Model výchozí (MV)'!L54*('MV Index'!P12/'MV Index'!$E12)*'Model výchozí (MV)'!$AR54*(IF('Provoz výchozí'!J$10=0,1,'Provoz výchozí'!J$11/'Provoz výchozí'!J$10)),0)+IFERROR('Model opční 1 (ME)'!L54*('ME Index'!P12/'ME Index'!$E12)*'Model opční 1 (ME)'!$AR54*(IF('Provoz opční 1'!J$10=0,1,'Provoz opční 1'!J$11/'Provoz opční 1'!J$10)),0)+IFERROR('Model opční 2 (MF)'!L54*('MF Index'!P12/'MF Index'!$E12)*'Model opční 2 (MF)'!$AR54*(IF('Provoz opční 2'!J$10=0,1,'Provoz opční 2'!J$11/'Provoz opční 2'!J$10)),0)+Doplněk!L54*Doplněk!$AP54</f>
        <v>0</v>
      </c>
      <c r="M54" s="107">
        <f>IFERROR('Model výchozí (MV)'!M54*('MV Index'!Q12/'MV Index'!$E12)*'Model výchozí (MV)'!$AR54*(IF('Provoz výchozí'!K$10=0,1,'Provoz výchozí'!K$11/'Provoz výchozí'!K$10)),0)+IFERROR('Model opční 1 (ME)'!M54*('ME Index'!Q12/'ME Index'!$E12)*'Model opční 1 (ME)'!$AR54*(IF('Provoz opční 1'!K$10=0,1,'Provoz opční 1'!K$11/'Provoz opční 1'!K$10)),0)+IFERROR('Model opční 2 (MF)'!M54*('MF Index'!Q12/'MF Index'!$E12)*'Model opční 2 (MF)'!$AR54*(IF('Provoz opční 2'!K$10=0,1,'Provoz opční 2'!K$11/'Provoz opční 2'!K$10)),0)+Doplněk!M54*Doplněk!$AP54</f>
        <v>0</v>
      </c>
      <c r="N54" s="107">
        <f>IFERROR('Model výchozí (MV)'!N54*('MV Index'!R12/'MV Index'!$E12)*'Model výchozí (MV)'!$AR54*(IF('Provoz výchozí'!L$10=0,1,'Provoz výchozí'!L$11/'Provoz výchozí'!L$10)),0)+IFERROR('Model opční 1 (ME)'!N54*('ME Index'!R12/'ME Index'!$E12)*'Model opční 1 (ME)'!$AR54*(IF('Provoz opční 1'!L$10=0,1,'Provoz opční 1'!L$11/'Provoz opční 1'!L$10)),0)+IFERROR('Model opční 2 (MF)'!N54*('MF Index'!R12/'MF Index'!$E12)*'Model opční 2 (MF)'!$AR54*(IF('Provoz opční 2'!L$10=0,1,'Provoz opční 2'!L$11/'Provoz opční 2'!L$10)),0)+Doplněk!N54*Doplněk!$AP54</f>
        <v>0</v>
      </c>
      <c r="O54" s="107">
        <f>IFERROR('Model výchozí (MV)'!O54*('MV Index'!S12/'MV Index'!$E12)*'Model výchozí (MV)'!$AR54*(IF('Provoz výchozí'!M$10=0,1,'Provoz výchozí'!M$11/'Provoz výchozí'!M$10)),0)+IFERROR('Model opční 1 (ME)'!O54*('ME Index'!S12/'ME Index'!$E12)*'Model opční 1 (ME)'!$AR54*(IF('Provoz opční 1'!M$10=0,1,'Provoz opční 1'!M$11/'Provoz opční 1'!M$10)),0)+IFERROR('Model opční 2 (MF)'!O54*('MF Index'!S12/'MF Index'!$E12)*'Model opční 2 (MF)'!$AR54*(IF('Provoz opční 2'!M$10=0,1,'Provoz opční 2'!M$11/'Provoz opční 2'!M$10)),0)+Doplněk!O54*Doplněk!$AP54</f>
        <v>0</v>
      </c>
      <c r="P54" s="107">
        <f>IFERROR('Model výchozí (MV)'!P54*('MV Index'!T12/'MV Index'!$E12)*'Model výchozí (MV)'!$AR54*(IF('Provoz výchozí'!N$10=0,1,'Provoz výchozí'!N$11/'Provoz výchozí'!N$10)),0)+IFERROR('Model opční 1 (ME)'!P54*('ME Index'!T12/'ME Index'!$E12)*'Model opční 1 (ME)'!$AR54*(IF('Provoz opční 1'!N$10=0,1,'Provoz opční 1'!N$11/'Provoz opční 1'!N$10)),0)+IFERROR('Model opční 2 (MF)'!P54*('MF Index'!T12/'MF Index'!$E12)*'Model opční 2 (MF)'!$AR54*(IF('Provoz opční 2'!N$10=0,1,'Provoz opční 2'!N$11/'Provoz opční 2'!N$10)),0)+Doplněk!P54*Doplněk!$AP54</f>
        <v>0</v>
      </c>
      <c r="Q54" s="107">
        <f>IFERROR('Model výchozí (MV)'!Q54*('MV Index'!U12/'MV Index'!$E12)*'Model výchozí (MV)'!$AR54*(IF('Provoz výchozí'!O$10=0,1,'Provoz výchozí'!O$11/'Provoz výchozí'!O$10)),0)+IFERROR('Model opční 1 (ME)'!Q54*('ME Index'!U12/'ME Index'!$E12)*'Model opční 1 (ME)'!$AR54*(IF('Provoz opční 1'!O$10=0,1,'Provoz opční 1'!O$11/'Provoz opční 1'!O$10)),0)+IFERROR('Model opční 2 (MF)'!Q54*('MF Index'!U12/'MF Index'!$E12)*'Model opční 2 (MF)'!$AR54*(IF('Provoz opční 2'!O$10=0,1,'Provoz opční 2'!O$11/'Provoz opční 2'!O$10)),0)+Doplněk!Q54*Doplněk!$AP54</f>
        <v>0</v>
      </c>
      <c r="R54" s="107">
        <f>IFERROR('Model výchozí (MV)'!R54*('MV Index'!V12/'MV Index'!$E12)*'Model výchozí (MV)'!$AR54*(IF('Provoz výchozí'!P$10=0,1,'Provoz výchozí'!P$11/'Provoz výchozí'!P$10)),0)+IFERROR('Model opční 1 (ME)'!R54*('ME Index'!V12/'ME Index'!$E12)*'Model opční 1 (ME)'!$AR54*(IF('Provoz opční 1'!P$10=0,1,'Provoz opční 1'!P$11/'Provoz opční 1'!P$10)),0)+IFERROR('Model opční 2 (MF)'!R54*('MF Index'!V12/'MF Index'!$E12)*'Model opční 2 (MF)'!$AR54*(IF('Provoz opční 2'!P$10=0,1,'Provoz opční 2'!P$11/'Provoz opční 2'!P$10)),0)+Doplněk!R54*Doplněk!$AP54</f>
        <v>0</v>
      </c>
      <c r="S54" s="107">
        <f>IFERROR('Model výchozí (MV)'!S54*('MV Index'!W12/'MV Index'!$E12)*'Model výchozí (MV)'!$AR54*(IF('Provoz výchozí'!Q$10=0,1,'Provoz výchozí'!Q$11/'Provoz výchozí'!Q$10)),0)+IFERROR('Model opční 1 (ME)'!S54*('ME Index'!W12/'ME Index'!$E12)*'Model opční 1 (ME)'!$AR54*(IF('Provoz opční 1'!Q$10=0,1,'Provoz opční 1'!Q$11/'Provoz opční 1'!Q$10)),0)+IFERROR('Model opční 2 (MF)'!S54*('MF Index'!W12/'MF Index'!$E12)*'Model opční 2 (MF)'!$AR54*(IF('Provoz opční 2'!Q$10=0,1,'Provoz opční 2'!Q$11/'Provoz opční 2'!Q$10)),0)+Doplněk!S54*Doplněk!$AP54</f>
        <v>0</v>
      </c>
      <c r="T54" s="107">
        <f>IFERROR('Model výchozí (MV)'!T54*('MV Index'!X12/'MV Index'!$E12)*'Model výchozí (MV)'!$AR54*(IF('Provoz výchozí'!R$10=0,1,'Provoz výchozí'!R$11/'Provoz výchozí'!R$10)),0)+IFERROR('Model opční 1 (ME)'!T54*('ME Index'!X12/'ME Index'!$E12)*'Model opční 1 (ME)'!$AR54*(IF('Provoz opční 1'!R$10=0,1,'Provoz opční 1'!R$11/'Provoz opční 1'!R$10)),0)+IFERROR('Model opční 2 (MF)'!T54*('MF Index'!X12/'MF Index'!$E12)*'Model opční 2 (MF)'!$AR54*(IF('Provoz opční 2'!R$10=0,1,'Provoz opční 2'!R$11/'Provoz opční 2'!R$10)),0)+Doplněk!T54*Doplněk!$AP54</f>
        <v>0</v>
      </c>
      <c r="U54" s="107">
        <f>IFERROR('Model výchozí (MV)'!U54*('MV Index'!Y12/'MV Index'!$E12)*'Model výchozí (MV)'!$AR54*(IF('Provoz výchozí'!S$10=0,1,'Provoz výchozí'!S$11/'Provoz výchozí'!S$10)),0)+IFERROR('Model opční 1 (ME)'!U54*('ME Index'!Y12/'ME Index'!$E12)*'Model opční 1 (ME)'!$AR54*(IF('Provoz opční 1'!S$10=0,1,'Provoz opční 1'!S$11/'Provoz opční 1'!S$10)),0)+IFERROR('Model opční 2 (MF)'!U54*('MF Index'!Y12/'MF Index'!$E12)*'Model opční 2 (MF)'!$AR54*(IF('Provoz opční 2'!S$10=0,1,'Provoz opční 2'!S$11/'Provoz opční 2'!S$10)),0)+Doplněk!U54*Doplněk!$AP54</f>
        <v>0</v>
      </c>
      <c r="V54" s="107">
        <f>IFERROR('Model výchozí (MV)'!V54*('MV Index'!Z12/'MV Index'!$E12)*'Model výchozí (MV)'!$AR54*(IF('Provoz výchozí'!T$10=0,1,'Provoz výchozí'!T$11/'Provoz výchozí'!T$10)),0)+IFERROR('Model opční 1 (ME)'!V54*('ME Index'!Z12/'ME Index'!$E12)*'Model opční 1 (ME)'!$AR54*(IF('Provoz opční 1'!T$10=0,1,'Provoz opční 1'!T$11/'Provoz opční 1'!T$10)),0)+IFERROR('Model opční 2 (MF)'!V54*('MF Index'!Z12/'MF Index'!$E12)*'Model opční 2 (MF)'!$AR54*(IF('Provoz opční 2'!T$10=0,1,'Provoz opční 2'!T$11/'Provoz opční 2'!T$10)),0)+Doplněk!V54*Doplněk!$AP54</f>
        <v>0</v>
      </c>
      <c r="W54" s="107">
        <f>IFERROR('Model výchozí (MV)'!W54*('MV Index'!AA12/'MV Index'!$E12)*'Model výchozí (MV)'!$AR54*(IF('Provoz výchozí'!U$10=0,1,'Provoz výchozí'!U$11/'Provoz výchozí'!U$10)),0)+IFERROR('Model opční 1 (ME)'!W54*('ME Index'!AA12/'ME Index'!$E12)*'Model opční 1 (ME)'!$AR54*(IF('Provoz opční 1'!U$10=0,1,'Provoz opční 1'!U$11/'Provoz opční 1'!U$10)),0)+IFERROR('Model opční 2 (MF)'!W54*('MF Index'!AA12/'MF Index'!$E12)*'Model opční 2 (MF)'!$AR54*(IF('Provoz opční 2'!U$10=0,1,'Provoz opční 2'!U$11/'Provoz opční 2'!U$10)),0)+Doplněk!W54*Doplněk!$AP54</f>
        <v>0</v>
      </c>
      <c r="X54" s="107">
        <f>IFERROR('Model výchozí (MV)'!X54*('MV Index'!AB12/'MV Index'!$E12)*'Model výchozí (MV)'!$AR54*(IF('Provoz výchozí'!V$10=0,1,'Provoz výchozí'!V$11/'Provoz výchozí'!V$10)),0)+IFERROR('Model opční 1 (ME)'!X54*('ME Index'!AB12/'ME Index'!$E12)*'Model opční 1 (ME)'!$AR54*(IF('Provoz opční 1'!V$10=0,1,'Provoz opční 1'!V$11/'Provoz opční 1'!V$10)),0)+IFERROR('Model opční 2 (MF)'!X54*('MF Index'!AB12/'MF Index'!$E12)*'Model opční 2 (MF)'!$AR54*(IF('Provoz opční 2'!V$10=0,1,'Provoz opční 2'!V$11/'Provoz opční 2'!V$10)),0)+Doplněk!X54*Doplněk!$AP54</f>
        <v>0</v>
      </c>
      <c r="Y54" s="107">
        <f>IFERROR('Model výchozí (MV)'!Y54*('MV Index'!AC12/'MV Index'!$E12)*'Model výchozí (MV)'!$AR54*(IF('Provoz výchozí'!W$10=0,1,'Provoz výchozí'!W$11/'Provoz výchozí'!W$10)),0)+IFERROR('Model opční 1 (ME)'!Y54*('ME Index'!AC12/'ME Index'!$E12)*'Model opční 1 (ME)'!$AR54*(IF('Provoz opční 1'!W$10=0,1,'Provoz opční 1'!W$11/'Provoz opční 1'!W$10)),0)+IFERROR('Model opční 2 (MF)'!Y54*('MF Index'!AC12/'MF Index'!$E12)*'Model opční 2 (MF)'!$AR54*(IF('Provoz opční 2'!W$10=0,1,'Provoz opční 2'!W$11/'Provoz opční 2'!W$10)),0)+Doplněk!Y54*Doplněk!$AP54</f>
        <v>0</v>
      </c>
      <c r="Z54" s="107">
        <f>IFERROR('Model výchozí (MV)'!Z54*('MV Index'!AD12/'MV Index'!$E12)*'Model výchozí (MV)'!$AR54*(IF('Provoz výchozí'!X$10=0,1,'Provoz výchozí'!X$11/'Provoz výchozí'!X$10)),0)+IFERROR('Model opční 1 (ME)'!Z54*('ME Index'!AD12/'ME Index'!$E12)*'Model opční 1 (ME)'!$AR54*(IF('Provoz opční 1'!X$10=0,1,'Provoz opční 1'!X$11/'Provoz opční 1'!X$10)),0)+IFERROR('Model opční 2 (MF)'!Z54*('MF Index'!AD12/'MF Index'!$E12)*'Model opční 2 (MF)'!$AR54*(IF('Provoz opční 2'!X$10=0,1,'Provoz opční 2'!X$11/'Provoz opční 2'!X$10)),0)+Doplněk!Z54*Doplněk!$AP54</f>
        <v>0</v>
      </c>
      <c r="AA54" s="107">
        <f>IFERROR('Model výchozí (MV)'!AA54*('MV Index'!AE12/'MV Index'!$E12)*'Model výchozí (MV)'!$AR54*(IF('Provoz výchozí'!Y$10=0,1,'Provoz výchozí'!Y$11/'Provoz výchozí'!Y$10)),0)+IFERROR('Model opční 1 (ME)'!AA54*('ME Index'!AE12/'ME Index'!$E12)*'Model opční 1 (ME)'!$AR54*(IF('Provoz opční 1'!Y$10=0,1,'Provoz opční 1'!Y$11/'Provoz opční 1'!Y$10)),0)+IFERROR('Model opční 2 (MF)'!AA54*('MF Index'!AE12/'MF Index'!$E12)*'Model opční 2 (MF)'!$AR54*(IF('Provoz opční 2'!Y$10=0,1,'Provoz opční 2'!Y$11/'Provoz opční 2'!Y$10)),0)+Doplněk!AA54*Doplněk!$AP54</f>
        <v>0</v>
      </c>
      <c r="AB54" s="107">
        <f>IFERROR('Model výchozí (MV)'!AB54*('MV Index'!AF12/'MV Index'!$E12)*'Model výchozí (MV)'!$AR54*(IF('Provoz výchozí'!Z$10=0,1,'Provoz výchozí'!Z$11/'Provoz výchozí'!Z$10)),0)+IFERROR('Model opční 1 (ME)'!AB54*('ME Index'!AF12/'ME Index'!$E12)*'Model opční 1 (ME)'!$AR54*(IF('Provoz opční 1'!Z$10=0,1,'Provoz opční 1'!Z$11/'Provoz opční 1'!Z$10)),0)+IFERROR('Model opční 2 (MF)'!AB54*('MF Index'!AF12/'MF Index'!$E12)*'Model opční 2 (MF)'!$AR54*(IF('Provoz opční 2'!Z$10=0,1,'Provoz opční 2'!Z$11/'Provoz opční 2'!Z$10)),0)+Doplněk!AB54*Doplněk!$AP54</f>
        <v>0</v>
      </c>
      <c r="AC54" s="107">
        <f>IFERROR('Model výchozí (MV)'!AC54*('MV Index'!AG12/'MV Index'!$E12)*'Model výchozí (MV)'!$AR54*(IF('Provoz výchozí'!AA$10=0,1,'Provoz výchozí'!AA$11/'Provoz výchozí'!AA$10)),0)+IFERROR('Model opční 1 (ME)'!AC54*('ME Index'!AG12/'ME Index'!$E12)*'Model opční 1 (ME)'!$AR54*(IF('Provoz opční 1'!AA$10=0,1,'Provoz opční 1'!AA$11/'Provoz opční 1'!AA$10)),0)+IFERROR('Model opční 2 (MF)'!AC54*('MF Index'!AG12/'MF Index'!$E12)*'Model opční 2 (MF)'!$AR54*(IF('Provoz opční 2'!AA$10=0,1,'Provoz opční 2'!AA$11/'Provoz opční 2'!AA$10)),0)+Doplněk!AC54*Doplněk!$AP54</f>
        <v>0</v>
      </c>
      <c r="AD54" s="107">
        <f>IFERROR('Model výchozí (MV)'!AD54*('MV Index'!AH12/'MV Index'!$E12)*'Model výchozí (MV)'!$AR54*(IF('Provoz výchozí'!AB$10=0,1,'Provoz výchozí'!AB$11/'Provoz výchozí'!AB$10)),0)+IFERROR('Model opční 1 (ME)'!AD54*('ME Index'!AH12/'ME Index'!$E12)*'Model opční 1 (ME)'!$AR54*(IF('Provoz opční 1'!AB$10=0,1,'Provoz opční 1'!AB$11/'Provoz opční 1'!AB$10)),0)+IFERROR('Model opční 2 (MF)'!AD54*('MF Index'!AH12/'MF Index'!$E12)*'Model opční 2 (MF)'!$AR54*(IF('Provoz opční 2'!AB$10=0,1,'Provoz opční 2'!AB$11/'Provoz opční 2'!AB$10)),0)+Doplněk!AD54*Doplněk!$AP54</f>
        <v>0</v>
      </c>
      <c r="AE54" s="107">
        <f>IFERROR('Model výchozí (MV)'!AE54*('MV Index'!AI12/'MV Index'!$E12)*'Model výchozí (MV)'!$AR54*(IF('Provoz výchozí'!AC$10=0,1,'Provoz výchozí'!AC$11/'Provoz výchozí'!AC$10)),0)+IFERROR('Model opční 1 (ME)'!AE54*('ME Index'!AI12/'ME Index'!$E12)*'Model opční 1 (ME)'!$AR54*(IF('Provoz opční 1'!AC$10=0,1,'Provoz opční 1'!AC$11/'Provoz opční 1'!AC$10)),0)+IFERROR('Model opční 2 (MF)'!AE54*('MF Index'!AI12/'MF Index'!$E12)*'Model opční 2 (MF)'!$AR54*(IF('Provoz opční 2'!AC$10=0,1,'Provoz opční 2'!AC$11/'Provoz opční 2'!AC$10)),0)+Doplněk!AE54*Doplněk!$AP54</f>
        <v>0</v>
      </c>
      <c r="AF54" s="107">
        <f>IFERROR('Model výchozí (MV)'!AF54*('MV Index'!AJ12/'MV Index'!$E12)*'Model výchozí (MV)'!$AR54*(IF('Provoz výchozí'!AD$10=0,1,'Provoz výchozí'!AD$11/'Provoz výchozí'!AD$10)),0)+IFERROR('Model opční 1 (ME)'!AF54*('ME Index'!AJ12/'ME Index'!$E12)*'Model opční 1 (ME)'!$AR54*(IF('Provoz opční 1'!AD$10=0,1,'Provoz opční 1'!AD$11/'Provoz opční 1'!AD$10)),0)+IFERROR('Model opční 2 (MF)'!AF54*('MF Index'!AJ12/'MF Index'!$E12)*'Model opční 2 (MF)'!$AR54*(IF('Provoz opční 2'!AD$10=0,1,'Provoz opční 2'!AD$11/'Provoz opční 2'!AD$10)),0)+Doplněk!AF54*Doplněk!$AP54</f>
        <v>0</v>
      </c>
      <c r="AG54" s="107">
        <f>IFERROR('Model výchozí (MV)'!AG54*('MV Index'!AK12/'MV Index'!$E12)*'Model výchozí (MV)'!$AR54*(IF('Provoz výchozí'!AE$10=0,1,'Provoz výchozí'!AE$11/'Provoz výchozí'!AE$10)),0)+IFERROR('Model opční 1 (ME)'!AG54*('ME Index'!AK12/'ME Index'!$E12)*'Model opční 1 (ME)'!$AR54*(IF('Provoz opční 1'!AE$10=0,1,'Provoz opční 1'!AE$11/'Provoz opční 1'!AE$10)),0)+IFERROR('Model opční 2 (MF)'!AG54*('MF Index'!AK12/'MF Index'!$E12)*'Model opční 2 (MF)'!$AR54*(IF('Provoz opční 2'!AE$10=0,1,'Provoz opční 2'!AE$11/'Provoz opční 2'!AE$10)),0)+Doplněk!AG54*Doplněk!$AP54</f>
        <v>0</v>
      </c>
      <c r="AH54" s="107">
        <f>IFERROR('Model výchozí (MV)'!AH54*('MV Index'!AL12/'MV Index'!$E12)*'Model výchozí (MV)'!$AR54*(IF('Provoz výchozí'!AF$10=0,1,'Provoz výchozí'!AF$11/'Provoz výchozí'!AF$10)),0)+IFERROR('Model opční 1 (ME)'!AH54*('ME Index'!AL12/'ME Index'!$E12)*'Model opční 1 (ME)'!$AR54*(IF('Provoz opční 1'!AF$10=0,1,'Provoz opční 1'!AF$11/'Provoz opční 1'!AF$10)),0)+IFERROR('Model opční 2 (MF)'!AH54*('MF Index'!AL12/'MF Index'!$E12)*'Model opční 2 (MF)'!$AR54*(IF('Provoz opční 2'!AF$10=0,1,'Provoz opční 2'!AF$11/'Provoz opční 2'!AF$10)),0)+Doplněk!AH54*Doplněk!$AP54</f>
        <v>0</v>
      </c>
      <c r="AI54" s="107">
        <f>IFERROR('Model výchozí (MV)'!AI54*('MV Index'!AM12/'MV Index'!$E12)*'Model výchozí (MV)'!$AR54*(IF('Provoz výchozí'!AG$10=0,1,'Provoz výchozí'!AG$11/'Provoz výchozí'!AG$10)),0)+IFERROR('Model opční 1 (ME)'!AI54*('ME Index'!AM12/'ME Index'!$E12)*'Model opční 1 (ME)'!$AR54*(IF('Provoz opční 1'!AG$10=0,1,'Provoz opční 1'!AG$11/'Provoz opční 1'!AG$10)),0)+IFERROR('Model opční 2 (MF)'!AI54*('MF Index'!AM12/'MF Index'!$E12)*'Model opční 2 (MF)'!$AR54*(IF('Provoz opční 2'!AG$10=0,1,'Provoz opční 2'!AG$11/'Provoz opční 2'!AG$10)),0)+Doplněk!AI54*Doplněk!$AP54</f>
        <v>0</v>
      </c>
      <c r="AJ54" s="107">
        <f>IFERROR('Model výchozí (MV)'!AJ54*('MV Index'!AN12/'MV Index'!$E12)*'Model výchozí (MV)'!$AR54*(IF('Provoz výchozí'!AH$10=0,1,'Provoz výchozí'!AH$11/'Provoz výchozí'!AH$10)),0)+IFERROR('Model opční 1 (ME)'!AJ54*('ME Index'!AN12/'ME Index'!$E12)*'Model opční 1 (ME)'!$AR54*(IF('Provoz opční 1'!AH$10=0,1,'Provoz opční 1'!AH$11/'Provoz opční 1'!AH$10)),0)+IFERROR('Model opční 2 (MF)'!AJ54*('MF Index'!AN12/'MF Index'!$E12)*'Model opční 2 (MF)'!$AR54*(IF('Provoz opční 2'!AH$10=0,1,'Provoz opční 2'!AH$11/'Provoz opční 2'!AH$10)),0)+Doplněk!AJ54*Doplněk!$AP54</f>
        <v>0</v>
      </c>
      <c r="AK54" s="107">
        <f>IFERROR('Model výchozí (MV)'!AK54*('MV Index'!AO12/'MV Index'!$E12)*'Model výchozí (MV)'!$AR54*(IF('Provoz výchozí'!AI$10=0,1,'Provoz výchozí'!AI$11/'Provoz výchozí'!AI$10)),0)+IFERROR('Model opční 1 (ME)'!AK54*('ME Index'!AO12/'ME Index'!$E12)*'Model opční 1 (ME)'!$AR54*(IF('Provoz opční 1'!AI$10=0,1,'Provoz opční 1'!AI$11/'Provoz opční 1'!AI$10)),0)+IFERROR('Model opční 2 (MF)'!AK54*('MF Index'!AO12/'MF Index'!$E12)*'Model opční 2 (MF)'!$AR54*(IF('Provoz opční 2'!AI$10=0,1,'Provoz opční 2'!AI$11/'Provoz opční 2'!AI$10)),0)+Doplněk!AK54*Doplněk!$AP54</f>
        <v>0</v>
      </c>
      <c r="AL54" s="24">
        <f t="shared" si="62"/>
        <v>0</v>
      </c>
      <c r="AM54" s="149">
        <f t="shared" si="61"/>
        <v>0</v>
      </c>
    </row>
    <row r="55" spans="1:39" x14ac:dyDescent="0.3">
      <c r="A55" s="4" t="str">
        <f t="shared" si="60"/>
        <v/>
      </c>
      <c r="B55" s="45" t="str">
        <f t="shared" si="60"/>
        <v/>
      </c>
      <c r="C55" s="64" t="str">
        <f t="shared" si="60"/>
        <v>7.3</v>
      </c>
      <c r="D55" s="65" t="str">
        <f t="shared" si="60"/>
        <v>Pokladní</v>
      </c>
      <c r="E55" s="107">
        <f>IFERROR('Model výchozí (MV)'!E55*('MV Index'!I13/'MV Index'!$E13)*'Model výchozí (MV)'!$AR55*(IF('Provoz výchozí'!C$10=0,1,'Provoz výchozí'!C$11/'Provoz výchozí'!C$10)),0)+IFERROR('Model opční 1 (ME)'!E55*('ME Index'!I13/'ME Index'!$E13)*'Model opční 1 (ME)'!$AR55*(IF('Provoz opční 1'!C$10=0,1,'Provoz opční 1'!C$11/'Provoz opční 1'!C$10)),0)+IFERROR('Model opční 2 (MF)'!E55*('MF Index'!I13/'MF Index'!$E13)*'Model opční 2 (MF)'!$AR55*(IF('Provoz opční 2'!C$10=0,1,'Provoz opční 2'!C$11/'Provoz opční 2'!C$10)),0)+Doplněk!E55*Doplněk!$AP55</f>
        <v>0</v>
      </c>
      <c r="F55" s="107">
        <f>IFERROR('Model výchozí (MV)'!F55*('MV Index'!J13/'MV Index'!$E13)*'Model výchozí (MV)'!$AR55*(IF('Provoz výchozí'!D$10=0,1,'Provoz výchozí'!D$11/'Provoz výchozí'!D$10)),0)+IFERROR('Model opční 1 (ME)'!F55*('ME Index'!J13/'ME Index'!$E13)*'Model opční 1 (ME)'!$AR55*(IF('Provoz opční 1'!D$10=0,1,'Provoz opční 1'!D$11/'Provoz opční 1'!D$10)),0)+IFERROR('Model opční 2 (MF)'!F55*('MF Index'!J13/'MF Index'!$E13)*'Model opční 2 (MF)'!$AR55*(IF('Provoz opční 2'!D$10=0,1,'Provoz opční 2'!D$11/'Provoz opční 2'!D$10)),0)+Doplněk!F55*Doplněk!$AP55</f>
        <v>0</v>
      </c>
      <c r="G55" s="107">
        <f>IFERROR('Model výchozí (MV)'!G55*('MV Index'!K13/'MV Index'!$E13)*'Model výchozí (MV)'!$AR55*(IF('Provoz výchozí'!E$10=0,1,'Provoz výchozí'!E$11/'Provoz výchozí'!E$10)),0)+IFERROR('Model opční 1 (ME)'!G55*('ME Index'!K13/'ME Index'!$E13)*'Model opční 1 (ME)'!$AR55*(IF('Provoz opční 1'!E$10=0,1,'Provoz opční 1'!E$11/'Provoz opční 1'!E$10)),0)+IFERROR('Model opční 2 (MF)'!G55*('MF Index'!K13/'MF Index'!$E13)*'Model opční 2 (MF)'!$AR55*(IF('Provoz opční 2'!E$10=0,1,'Provoz opční 2'!E$11/'Provoz opční 2'!E$10)),0)+Doplněk!G55*Doplněk!$AP55</f>
        <v>0</v>
      </c>
      <c r="H55" s="107">
        <f>IFERROR('Model výchozí (MV)'!H55*('MV Index'!L13/'MV Index'!$E13)*'Model výchozí (MV)'!$AR55*(IF('Provoz výchozí'!F$10=0,1,'Provoz výchozí'!F$11/'Provoz výchozí'!F$10)),0)+IFERROR('Model opční 1 (ME)'!H55*('ME Index'!L13/'ME Index'!$E13)*'Model opční 1 (ME)'!$AR55*(IF('Provoz opční 1'!F$10=0,1,'Provoz opční 1'!F$11/'Provoz opční 1'!F$10)),0)+IFERROR('Model opční 2 (MF)'!H55*('MF Index'!L13/'MF Index'!$E13)*'Model opční 2 (MF)'!$AR55*(IF('Provoz opční 2'!F$10=0,1,'Provoz opční 2'!F$11/'Provoz opční 2'!F$10)),0)+Doplněk!H55*Doplněk!$AP55</f>
        <v>0</v>
      </c>
      <c r="I55" s="107">
        <f>IFERROR('Model výchozí (MV)'!I55*('MV Index'!M13/'MV Index'!$E13)*'Model výchozí (MV)'!$AR55*(IF('Provoz výchozí'!G$10=0,1,'Provoz výchozí'!G$11/'Provoz výchozí'!G$10)),0)+IFERROR('Model opční 1 (ME)'!I55*('ME Index'!M13/'ME Index'!$E13)*'Model opční 1 (ME)'!$AR55*(IF('Provoz opční 1'!G$10=0,1,'Provoz opční 1'!G$11/'Provoz opční 1'!G$10)),0)+IFERROR('Model opční 2 (MF)'!I55*('MF Index'!M13/'MF Index'!$E13)*'Model opční 2 (MF)'!$AR55*(IF('Provoz opční 2'!G$10=0,1,'Provoz opční 2'!G$11/'Provoz opční 2'!G$10)),0)+Doplněk!I55*Doplněk!$AP55</f>
        <v>0</v>
      </c>
      <c r="J55" s="107">
        <f>IFERROR('Model výchozí (MV)'!J55*('MV Index'!N13/'MV Index'!$E13)*'Model výchozí (MV)'!$AR55*(IF('Provoz výchozí'!H$10=0,1,'Provoz výchozí'!H$11/'Provoz výchozí'!H$10)),0)+IFERROR('Model opční 1 (ME)'!J55*('ME Index'!N13/'ME Index'!$E13)*'Model opční 1 (ME)'!$AR55*(IF('Provoz opční 1'!H$10=0,1,'Provoz opční 1'!H$11/'Provoz opční 1'!H$10)),0)+IFERROR('Model opční 2 (MF)'!J55*('MF Index'!N13/'MF Index'!$E13)*'Model opční 2 (MF)'!$AR55*(IF('Provoz opční 2'!H$10=0,1,'Provoz opční 2'!H$11/'Provoz opční 2'!H$10)),0)+Doplněk!J55*Doplněk!$AP55</f>
        <v>0</v>
      </c>
      <c r="K55" s="107">
        <f>IFERROR('Model výchozí (MV)'!K55*('MV Index'!O13/'MV Index'!$E13)*'Model výchozí (MV)'!$AR55*(IF('Provoz výchozí'!I$10=0,1,'Provoz výchozí'!I$11/'Provoz výchozí'!I$10)),0)+IFERROR('Model opční 1 (ME)'!K55*('ME Index'!O13/'ME Index'!$E13)*'Model opční 1 (ME)'!$AR55*(IF('Provoz opční 1'!I$10=0,1,'Provoz opční 1'!I$11/'Provoz opční 1'!I$10)),0)+IFERROR('Model opční 2 (MF)'!K55*('MF Index'!O13/'MF Index'!$E13)*'Model opční 2 (MF)'!$AR55*(IF('Provoz opční 2'!I$10=0,1,'Provoz opční 2'!I$11/'Provoz opční 2'!I$10)),0)+Doplněk!K55*Doplněk!$AP55</f>
        <v>0</v>
      </c>
      <c r="L55" s="107">
        <f>IFERROR('Model výchozí (MV)'!L55*('MV Index'!P13/'MV Index'!$E13)*'Model výchozí (MV)'!$AR55*(IF('Provoz výchozí'!J$10=0,1,'Provoz výchozí'!J$11/'Provoz výchozí'!J$10)),0)+IFERROR('Model opční 1 (ME)'!L55*('ME Index'!P13/'ME Index'!$E13)*'Model opční 1 (ME)'!$AR55*(IF('Provoz opční 1'!J$10=0,1,'Provoz opční 1'!J$11/'Provoz opční 1'!J$10)),0)+IFERROR('Model opční 2 (MF)'!L55*('MF Index'!P13/'MF Index'!$E13)*'Model opční 2 (MF)'!$AR55*(IF('Provoz opční 2'!J$10=0,1,'Provoz opční 2'!J$11/'Provoz opční 2'!J$10)),0)+Doplněk!L55*Doplněk!$AP55</f>
        <v>0</v>
      </c>
      <c r="M55" s="107">
        <f>IFERROR('Model výchozí (MV)'!M55*('MV Index'!Q13/'MV Index'!$E13)*'Model výchozí (MV)'!$AR55*(IF('Provoz výchozí'!K$10=0,1,'Provoz výchozí'!K$11/'Provoz výchozí'!K$10)),0)+IFERROR('Model opční 1 (ME)'!M55*('ME Index'!Q13/'ME Index'!$E13)*'Model opční 1 (ME)'!$AR55*(IF('Provoz opční 1'!K$10=0,1,'Provoz opční 1'!K$11/'Provoz opční 1'!K$10)),0)+IFERROR('Model opční 2 (MF)'!M55*('MF Index'!Q13/'MF Index'!$E13)*'Model opční 2 (MF)'!$AR55*(IF('Provoz opční 2'!K$10=0,1,'Provoz opční 2'!K$11/'Provoz opční 2'!K$10)),0)+Doplněk!M55*Doplněk!$AP55</f>
        <v>0</v>
      </c>
      <c r="N55" s="107">
        <f>IFERROR('Model výchozí (MV)'!N55*('MV Index'!R13/'MV Index'!$E13)*'Model výchozí (MV)'!$AR55*(IF('Provoz výchozí'!L$10=0,1,'Provoz výchozí'!L$11/'Provoz výchozí'!L$10)),0)+IFERROR('Model opční 1 (ME)'!N55*('ME Index'!R13/'ME Index'!$E13)*'Model opční 1 (ME)'!$AR55*(IF('Provoz opční 1'!L$10=0,1,'Provoz opční 1'!L$11/'Provoz opční 1'!L$10)),0)+IFERROR('Model opční 2 (MF)'!N55*('MF Index'!R13/'MF Index'!$E13)*'Model opční 2 (MF)'!$AR55*(IF('Provoz opční 2'!L$10=0,1,'Provoz opční 2'!L$11/'Provoz opční 2'!L$10)),0)+Doplněk!N55*Doplněk!$AP55</f>
        <v>0</v>
      </c>
      <c r="O55" s="107">
        <f>IFERROR('Model výchozí (MV)'!O55*('MV Index'!S13/'MV Index'!$E13)*'Model výchozí (MV)'!$AR55*(IF('Provoz výchozí'!M$10=0,1,'Provoz výchozí'!M$11/'Provoz výchozí'!M$10)),0)+IFERROR('Model opční 1 (ME)'!O55*('ME Index'!S13/'ME Index'!$E13)*'Model opční 1 (ME)'!$AR55*(IF('Provoz opční 1'!M$10=0,1,'Provoz opční 1'!M$11/'Provoz opční 1'!M$10)),0)+IFERROR('Model opční 2 (MF)'!O55*('MF Index'!S13/'MF Index'!$E13)*'Model opční 2 (MF)'!$AR55*(IF('Provoz opční 2'!M$10=0,1,'Provoz opční 2'!M$11/'Provoz opční 2'!M$10)),0)+Doplněk!O55*Doplněk!$AP55</f>
        <v>0</v>
      </c>
      <c r="P55" s="107">
        <f>IFERROR('Model výchozí (MV)'!P55*('MV Index'!T13/'MV Index'!$E13)*'Model výchozí (MV)'!$AR55*(IF('Provoz výchozí'!N$10=0,1,'Provoz výchozí'!N$11/'Provoz výchozí'!N$10)),0)+IFERROR('Model opční 1 (ME)'!P55*('ME Index'!T13/'ME Index'!$E13)*'Model opční 1 (ME)'!$AR55*(IF('Provoz opční 1'!N$10=0,1,'Provoz opční 1'!N$11/'Provoz opční 1'!N$10)),0)+IFERROR('Model opční 2 (MF)'!P55*('MF Index'!T13/'MF Index'!$E13)*'Model opční 2 (MF)'!$AR55*(IF('Provoz opční 2'!N$10=0,1,'Provoz opční 2'!N$11/'Provoz opční 2'!N$10)),0)+Doplněk!P55*Doplněk!$AP55</f>
        <v>0</v>
      </c>
      <c r="Q55" s="107">
        <f>IFERROR('Model výchozí (MV)'!Q55*('MV Index'!U13/'MV Index'!$E13)*'Model výchozí (MV)'!$AR55*(IF('Provoz výchozí'!O$10=0,1,'Provoz výchozí'!O$11/'Provoz výchozí'!O$10)),0)+IFERROR('Model opční 1 (ME)'!Q55*('ME Index'!U13/'ME Index'!$E13)*'Model opční 1 (ME)'!$AR55*(IF('Provoz opční 1'!O$10=0,1,'Provoz opční 1'!O$11/'Provoz opční 1'!O$10)),0)+IFERROR('Model opční 2 (MF)'!Q55*('MF Index'!U13/'MF Index'!$E13)*'Model opční 2 (MF)'!$AR55*(IF('Provoz opční 2'!O$10=0,1,'Provoz opční 2'!O$11/'Provoz opční 2'!O$10)),0)+Doplněk!Q55*Doplněk!$AP55</f>
        <v>0</v>
      </c>
      <c r="R55" s="107">
        <f>IFERROR('Model výchozí (MV)'!R55*('MV Index'!V13/'MV Index'!$E13)*'Model výchozí (MV)'!$AR55*(IF('Provoz výchozí'!P$10=0,1,'Provoz výchozí'!P$11/'Provoz výchozí'!P$10)),0)+IFERROR('Model opční 1 (ME)'!R55*('ME Index'!V13/'ME Index'!$E13)*'Model opční 1 (ME)'!$AR55*(IF('Provoz opční 1'!P$10=0,1,'Provoz opční 1'!P$11/'Provoz opční 1'!P$10)),0)+IFERROR('Model opční 2 (MF)'!R55*('MF Index'!V13/'MF Index'!$E13)*'Model opční 2 (MF)'!$AR55*(IF('Provoz opční 2'!P$10=0,1,'Provoz opční 2'!P$11/'Provoz opční 2'!P$10)),0)+Doplněk!R55*Doplněk!$AP55</f>
        <v>0</v>
      </c>
      <c r="S55" s="107">
        <f>IFERROR('Model výchozí (MV)'!S55*('MV Index'!W13/'MV Index'!$E13)*'Model výchozí (MV)'!$AR55*(IF('Provoz výchozí'!Q$10=0,1,'Provoz výchozí'!Q$11/'Provoz výchozí'!Q$10)),0)+IFERROR('Model opční 1 (ME)'!S55*('ME Index'!W13/'ME Index'!$E13)*'Model opční 1 (ME)'!$AR55*(IF('Provoz opční 1'!Q$10=0,1,'Provoz opční 1'!Q$11/'Provoz opční 1'!Q$10)),0)+IFERROR('Model opční 2 (MF)'!S55*('MF Index'!W13/'MF Index'!$E13)*'Model opční 2 (MF)'!$AR55*(IF('Provoz opční 2'!Q$10=0,1,'Provoz opční 2'!Q$11/'Provoz opční 2'!Q$10)),0)+Doplněk!S55*Doplněk!$AP55</f>
        <v>0</v>
      </c>
      <c r="T55" s="107">
        <f>IFERROR('Model výchozí (MV)'!T55*('MV Index'!X13/'MV Index'!$E13)*'Model výchozí (MV)'!$AR55*(IF('Provoz výchozí'!R$10=0,1,'Provoz výchozí'!R$11/'Provoz výchozí'!R$10)),0)+IFERROR('Model opční 1 (ME)'!T55*('ME Index'!X13/'ME Index'!$E13)*'Model opční 1 (ME)'!$AR55*(IF('Provoz opční 1'!R$10=0,1,'Provoz opční 1'!R$11/'Provoz opční 1'!R$10)),0)+IFERROR('Model opční 2 (MF)'!T55*('MF Index'!X13/'MF Index'!$E13)*'Model opční 2 (MF)'!$AR55*(IF('Provoz opční 2'!R$10=0,1,'Provoz opční 2'!R$11/'Provoz opční 2'!R$10)),0)+Doplněk!T55*Doplněk!$AP55</f>
        <v>0</v>
      </c>
      <c r="U55" s="107">
        <f>IFERROR('Model výchozí (MV)'!U55*('MV Index'!Y13/'MV Index'!$E13)*'Model výchozí (MV)'!$AR55*(IF('Provoz výchozí'!S$10=0,1,'Provoz výchozí'!S$11/'Provoz výchozí'!S$10)),0)+IFERROR('Model opční 1 (ME)'!U55*('ME Index'!Y13/'ME Index'!$E13)*'Model opční 1 (ME)'!$AR55*(IF('Provoz opční 1'!S$10=0,1,'Provoz opční 1'!S$11/'Provoz opční 1'!S$10)),0)+IFERROR('Model opční 2 (MF)'!U55*('MF Index'!Y13/'MF Index'!$E13)*'Model opční 2 (MF)'!$AR55*(IF('Provoz opční 2'!S$10=0,1,'Provoz opční 2'!S$11/'Provoz opční 2'!S$10)),0)+Doplněk!U55*Doplněk!$AP55</f>
        <v>0</v>
      </c>
      <c r="V55" s="107">
        <f>IFERROR('Model výchozí (MV)'!V55*('MV Index'!Z13/'MV Index'!$E13)*'Model výchozí (MV)'!$AR55*(IF('Provoz výchozí'!T$10=0,1,'Provoz výchozí'!T$11/'Provoz výchozí'!T$10)),0)+IFERROR('Model opční 1 (ME)'!V55*('ME Index'!Z13/'ME Index'!$E13)*'Model opční 1 (ME)'!$AR55*(IF('Provoz opční 1'!T$10=0,1,'Provoz opční 1'!T$11/'Provoz opční 1'!T$10)),0)+IFERROR('Model opční 2 (MF)'!V55*('MF Index'!Z13/'MF Index'!$E13)*'Model opční 2 (MF)'!$AR55*(IF('Provoz opční 2'!T$10=0,1,'Provoz opční 2'!T$11/'Provoz opční 2'!T$10)),0)+Doplněk!V55*Doplněk!$AP55</f>
        <v>0</v>
      </c>
      <c r="W55" s="107">
        <f>IFERROR('Model výchozí (MV)'!W55*('MV Index'!AA13/'MV Index'!$E13)*'Model výchozí (MV)'!$AR55*(IF('Provoz výchozí'!U$10=0,1,'Provoz výchozí'!U$11/'Provoz výchozí'!U$10)),0)+IFERROR('Model opční 1 (ME)'!W55*('ME Index'!AA13/'ME Index'!$E13)*'Model opční 1 (ME)'!$AR55*(IF('Provoz opční 1'!U$10=0,1,'Provoz opční 1'!U$11/'Provoz opční 1'!U$10)),0)+IFERROR('Model opční 2 (MF)'!W55*('MF Index'!AA13/'MF Index'!$E13)*'Model opční 2 (MF)'!$AR55*(IF('Provoz opční 2'!U$10=0,1,'Provoz opční 2'!U$11/'Provoz opční 2'!U$10)),0)+Doplněk!W55*Doplněk!$AP55</f>
        <v>0</v>
      </c>
      <c r="X55" s="107">
        <f>IFERROR('Model výchozí (MV)'!X55*('MV Index'!AB13/'MV Index'!$E13)*'Model výchozí (MV)'!$AR55*(IF('Provoz výchozí'!V$10=0,1,'Provoz výchozí'!V$11/'Provoz výchozí'!V$10)),0)+IFERROR('Model opční 1 (ME)'!X55*('ME Index'!AB13/'ME Index'!$E13)*'Model opční 1 (ME)'!$AR55*(IF('Provoz opční 1'!V$10=0,1,'Provoz opční 1'!V$11/'Provoz opční 1'!V$10)),0)+IFERROR('Model opční 2 (MF)'!X55*('MF Index'!AB13/'MF Index'!$E13)*'Model opční 2 (MF)'!$AR55*(IF('Provoz opční 2'!V$10=0,1,'Provoz opční 2'!V$11/'Provoz opční 2'!V$10)),0)+Doplněk!X55*Doplněk!$AP55</f>
        <v>0</v>
      </c>
      <c r="Y55" s="107">
        <f>IFERROR('Model výchozí (MV)'!Y55*('MV Index'!AC13/'MV Index'!$E13)*'Model výchozí (MV)'!$AR55*(IF('Provoz výchozí'!W$10=0,1,'Provoz výchozí'!W$11/'Provoz výchozí'!W$10)),0)+IFERROR('Model opční 1 (ME)'!Y55*('ME Index'!AC13/'ME Index'!$E13)*'Model opční 1 (ME)'!$AR55*(IF('Provoz opční 1'!W$10=0,1,'Provoz opční 1'!W$11/'Provoz opční 1'!W$10)),0)+IFERROR('Model opční 2 (MF)'!Y55*('MF Index'!AC13/'MF Index'!$E13)*'Model opční 2 (MF)'!$AR55*(IF('Provoz opční 2'!W$10=0,1,'Provoz opční 2'!W$11/'Provoz opční 2'!W$10)),0)+Doplněk!Y55*Doplněk!$AP55</f>
        <v>0</v>
      </c>
      <c r="Z55" s="107">
        <f>IFERROR('Model výchozí (MV)'!Z55*('MV Index'!AD13/'MV Index'!$E13)*'Model výchozí (MV)'!$AR55*(IF('Provoz výchozí'!X$10=0,1,'Provoz výchozí'!X$11/'Provoz výchozí'!X$10)),0)+IFERROR('Model opční 1 (ME)'!Z55*('ME Index'!AD13/'ME Index'!$E13)*'Model opční 1 (ME)'!$AR55*(IF('Provoz opční 1'!X$10=0,1,'Provoz opční 1'!X$11/'Provoz opční 1'!X$10)),0)+IFERROR('Model opční 2 (MF)'!Z55*('MF Index'!AD13/'MF Index'!$E13)*'Model opční 2 (MF)'!$AR55*(IF('Provoz opční 2'!X$10=0,1,'Provoz opční 2'!X$11/'Provoz opční 2'!X$10)),0)+Doplněk!Z55*Doplněk!$AP55</f>
        <v>0</v>
      </c>
      <c r="AA55" s="107">
        <f>IFERROR('Model výchozí (MV)'!AA55*('MV Index'!AE13/'MV Index'!$E13)*'Model výchozí (MV)'!$AR55*(IF('Provoz výchozí'!Y$10=0,1,'Provoz výchozí'!Y$11/'Provoz výchozí'!Y$10)),0)+IFERROR('Model opční 1 (ME)'!AA55*('ME Index'!AE13/'ME Index'!$E13)*'Model opční 1 (ME)'!$AR55*(IF('Provoz opční 1'!Y$10=0,1,'Provoz opční 1'!Y$11/'Provoz opční 1'!Y$10)),0)+IFERROR('Model opční 2 (MF)'!AA55*('MF Index'!AE13/'MF Index'!$E13)*'Model opční 2 (MF)'!$AR55*(IF('Provoz opční 2'!Y$10=0,1,'Provoz opční 2'!Y$11/'Provoz opční 2'!Y$10)),0)+Doplněk!AA55*Doplněk!$AP55</f>
        <v>0</v>
      </c>
      <c r="AB55" s="107">
        <f>IFERROR('Model výchozí (MV)'!AB55*('MV Index'!AF13/'MV Index'!$E13)*'Model výchozí (MV)'!$AR55*(IF('Provoz výchozí'!Z$10=0,1,'Provoz výchozí'!Z$11/'Provoz výchozí'!Z$10)),0)+IFERROR('Model opční 1 (ME)'!AB55*('ME Index'!AF13/'ME Index'!$E13)*'Model opční 1 (ME)'!$AR55*(IF('Provoz opční 1'!Z$10=0,1,'Provoz opční 1'!Z$11/'Provoz opční 1'!Z$10)),0)+IFERROR('Model opční 2 (MF)'!AB55*('MF Index'!AF13/'MF Index'!$E13)*'Model opční 2 (MF)'!$AR55*(IF('Provoz opční 2'!Z$10=0,1,'Provoz opční 2'!Z$11/'Provoz opční 2'!Z$10)),0)+Doplněk!AB55*Doplněk!$AP55</f>
        <v>0</v>
      </c>
      <c r="AC55" s="107">
        <f>IFERROR('Model výchozí (MV)'!AC55*('MV Index'!AG13/'MV Index'!$E13)*'Model výchozí (MV)'!$AR55*(IF('Provoz výchozí'!AA$10=0,1,'Provoz výchozí'!AA$11/'Provoz výchozí'!AA$10)),0)+IFERROR('Model opční 1 (ME)'!AC55*('ME Index'!AG13/'ME Index'!$E13)*'Model opční 1 (ME)'!$AR55*(IF('Provoz opční 1'!AA$10=0,1,'Provoz opční 1'!AA$11/'Provoz opční 1'!AA$10)),0)+IFERROR('Model opční 2 (MF)'!AC55*('MF Index'!AG13/'MF Index'!$E13)*'Model opční 2 (MF)'!$AR55*(IF('Provoz opční 2'!AA$10=0,1,'Provoz opční 2'!AA$11/'Provoz opční 2'!AA$10)),0)+Doplněk!AC55*Doplněk!$AP55</f>
        <v>0</v>
      </c>
      <c r="AD55" s="107">
        <f>IFERROR('Model výchozí (MV)'!AD55*('MV Index'!AH13/'MV Index'!$E13)*'Model výchozí (MV)'!$AR55*(IF('Provoz výchozí'!AB$10=0,1,'Provoz výchozí'!AB$11/'Provoz výchozí'!AB$10)),0)+IFERROR('Model opční 1 (ME)'!AD55*('ME Index'!AH13/'ME Index'!$E13)*'Model opční 1 (ME)'!$AR55*(IF('Provoz opční 1'!AB$10=0,1,'Provoz opční 1'!AB$11/'Provoz opční 1'!AB$10)),0)+IFERROR('Model opční 2 (MF)'!AD55*('MF Index'!AH13/'MF Index'!$E13)*'Model opční 2 (MF)'!$AR55*(IF('Provoz opční 2'!AB$10=0,1,'Provoz opční 2'!AB$11/'Provoz opční 2'!AB$10)),0)+Doplněk!AD55*Doplněk!$AP55</f>
        <v>0</v>
      </c>
      <c r="AE55" s="107">
        <f>IFERROR('Model výchozí (MV)'!AE55*('MV Index'!AI13/'MV Index'!$E13)*'Model výchozí (MV)'!$AR55*(IF('Provoz výchozí'!AC$10=0,1,'Provoz výchozí'!AC$11/'Provoz výchozí'!AC$10)),0)+IFERROR('Model opční 1 (ME)'!AE55*('ME Index'!AI13/'ME Index'!$E13)*'Model opční 1 (ME)'!$AR55*(IF('Provoz opční 1'!AC$10=0,1,'Provoz opční 1'!AC$11/'Provoz opční 1'!AC$10)),0)+IFERROR('Model opční 2 (MF)'!AE55*('MF Index'!AI13/'MF Index'!$E13)*'Model opční 2 (MF)'!$AR55*(IF('Provoz opční 2'!AC$10=0,1,'Provoz opční 2'!AC$11/'Provoz opční 2'!AC$10)),0)+Doplněk!AE55*Doplněk!$AP55</f>
        <v>0</v>
      </c>
      <c r="AF55" s="107">
        <f>IFERROR('Model výchozí (MV)'!AF55*('MV Index'!AJ13/'MV Index'!$E13)*'Model výchozí (MV)'!$AR55*(IF('Provoz výchozí'!AD$10=0,1,'Provoz výchozí'!AD$11/'Provoz výchozí'!AD$10)),0)+IFERROR('Model opční 1 (ME)'!AF55*('ME Index'!AJ13/'ME Index'!$E13)*'Model opční 1 (ME)'!$AR55*(IF('Provoz opční 1'!AD$10=0,1,'Provoz opční 1'!AD$11/'Provoz opční 1'!AD$10)),0)+IFERROR('Model opční 2 (MF)'!AF55*('MF Index'!AJ13/'MF Index'!$E13)*'Model opční 2 (MF)'!$AR55*(IF('Provoz opční 2'!AD$10=0,1,'Provoz opční 2'!AD$11/'Provoz opční 2'!AD$10)),0)+Doplněk!AF55*Doplněk!$AP55</f>
        <v>0</v>
      </c>
      <c r="AG55" s="107">
        <f>IFERROR('Model výchozí (MV)'!AG55*('MV Index'!AK13/'MV Index'!$E13)*'Model výchozí (MV)'!$AR55*(IF('Provoz výchozí'!AE$10=0,1,'Provoz výchozí'!AE$11/'Provoz výchozí'!AE$10)),0)+IFERROR('Model opční 1 (ME)'!AG55*('ME Index'!AK13/'ME Index'!$E13)*'Model opční 1 (ME)'!$AR55*(IF('Provoz opční 1'!AE$10=0,1,'Provoz opční 1'!AE$11/'Provoz opční 1'!AE$10)),0)+IFERROR('Model opční 2 (MF)'!AG55*('MF Index'!AK13/'MF Index'!$E13)*'Model opční 2 (MF)'!$AR55*(IF('Provoz opční 2'!AE$10=0,1,'Provoz opční 2'!AE$11/'Provoz opční 2'!AE$10)),0)+Doplněk!AG55*Doplněk!$AP55</f>
        <v>0</v>
      </c>
      <c r="AH55" s="107">
        <f>IFERROR('Model výchozí (MV)'!AH55*('MV Index'!AL13/'MV Index'!$E13)*'Model výchozí (MV)'!$AR55*(IF('Provoz výchozí'!AF$10=0,1,'Provoz výchozí'!AF$11/'Provoz výchozí'!AF$10)),0)+IFERROR('Model opční 1 (ME)'!AH55*('ME Index'!AL13/'ME Index'!$E13)*'Model opční 1 (ME)'!$AR55*(IF('Provoz opční 1'!AF$10=0,1,'Provoz opční 1'!AF$11/'Provoz opční 1'!AF$10)),0)+IFERROR('Model opční 2 (MF)'!AH55*('MF Index'!AL13/'MF Index'!$E13)*'Model opční 2 (MF)'!$AR55*(IF('Provoz opční 2'!AF$10=0,1,'Provoz opční 2'!AF$11/'Provoz opční 2'!AF$10)),0)+Doplněk!AH55*Doplněk!$AP55</f>
        <v>0</v>
      </c>
      <c r="AI55" s="107">
        <f>IFERROR('Model výchozí (MV)'!AI55*('MV Index'!AM13/'MV Index'!$E13)*'Model výchozí (MV)'!$AR55*(IF('Provoz výchozí'!AG$10=0,1,'Provoz výchozí'!AG$11/'Provoz výchozí'!AG$10)),0)+IFERROR('Model opční 1 (ME)'!AI55*('ME Index'!AM13/'ME Index'!$E13)*'Model opční 1 (ME)'!$AR55*(IF('Provoz opční 1'!AG$10=0,1,'Provoz opční 1'!AG$11/'Provoz opční 1'!AG$10)),0)+IFERROR('Model opční 2 (MF)'!AI55*('MF Index'!AM13/'MF Index'!$E13)*'Model opční 2 (MF)'!$AR55*(IF('Provoz opční 2'!AG$10=0,1,'Provoz opční 2'!AG$11/'Provoz opční 2'!AG$10)),0)+Doplněk!AI55*Doplněk!$AP55</f>
        <v>0</v>
      </c>
      <c r="AJ55" s="107">
        <f>IFERROR('Model výchozí (MV)'!AJ55*('MV Index'!AN13/'MV Index'!$E13)*'Model výchozí (MV)'!$AR55*(IF('Provoz výchozí'!AH$10=0,1,'Provoz výchozí'!AH$11/'Provoz výchozí'!AH$10)),0)+IFERROR('Model opční 1 (ME)'!AJ55*('ME Index'!AN13/'ME Index'!$E13)*'Model opční 1 (ME)'!$AR55*(IF('Provoz opční 1'!AH$10=0,1,'Provoz opční 1'!AH$11/'Provoz opční 1'!AH$10)),0)+IFERROR('Model opční 2 (MF)'!AJ55*('MF Index'!AN13/'MF Index'!$E13)*'Model opční 2 (MF)'!$AR55*(IF('Provoz opční 2'!AH$10=0,1,'Provoz opční 2'!AH$11/'Provoz opční 2'!AH$10)),0)+Doplněk!AJ55*Doplněk!$AP55</f>
        <v>0</v>
      </c>
      <c r="AK55" s="107">
        <f>IFERROR('Model výchozí (MV)'!AK55*('MV Index'!AO13/'MV Index'!$E13)*'Model výchozí (MV)'!$AR55*(IF('Provoz výchozí'!AI$10=0,1,'Provoz výchozí'!AI$11/'Provoz výchozí'!AI$10)),0)+IFERROR('Model opční 1 (ME)'!AK55*('ME Index'!AO13/'ME Index'!$E13)*'Model opční 1 (ME)'!$AR55*(IF('Provoz opční 1'!AI$10=0,1,'Provoz opční 1'!AI$11/'Provoz opční 1'!AI$10)),0)+IFERROR('Model opční 2 (MF)'!AK55*('MF Index'!AO13/'MF Index'!$E13)*'Model opční 2 (MF)'!$AR55*(IF('Provoz opční 2'!AI$10=0,1,'Provoz opční 2'!AI$11/'Provoz opční 2'!AI$10)),0)+Doplněk!AK55*Doplněk!$AP55</f>
        <v>0</v>
      </c>
      <c r="AL55" s="24">
        <f t="shared" si="62"/>
        <v>0</v>
      </c>
      <c r="AM55" s="149">
        <f t="shared" si="61"/>
        <v>0</v>
      </c>
    </row>
    <row r="56" spans="1:39" x14ac:dyDescent="0.3">
      <c r="A56" s="4" t="str">
        <f t="shared" si="60"/>
        <v/>
      </c>
      <c r="B56" s="45" t="str">
        <f t="shared" si="60"/>
        <v/>
      </c>
      <c r="C56" s="64" t="str">
        <f t="shared" si="60"/>
        <v>7.4</v>
      </c>
      <c r="D56" s="65" t="str">
        <f t="shared" si="60"/>
        <v>Ostatní zaměstnanci</v>
      </c>
      <c r="E56" s="107">
        <f>IFERROR('Model výchozí (MV)'!E56*('MV Index'!I14/'MV Index'!$E14)*'Model výchozí (MV)'!$AR56*(IF('Provoz výchozí'!C$10=0,1,'Provoz výchozí'!C$11/'Provoz výchozí'!C$10)),0)+IFERROR('Model opční 1 (ME)'!E56*('ME Index'!I14/'ME Index'!$E14)*'Model opční 1 (ME)'!$AR56*(IF('Provoz opční 1'!C$10=0,1,'Provoz opční 1'!C$11/'Provoz opční 1'!C$10)),0)+IFERROR('Model opční 2 (MF)'!E56*('MF Index'!I14/'MF Index'!$E14)*'Model opční 2 (MF)'!$AR56*(IF('Provoz opční 2'!C$10=0,1,'Provoz opční 2'!C$11/'Provoz opční 2'!C$10)),0)+Doplněk!E56*Doplněk!$AP56</f>
        <v>0</v>
      </c>
      <c r="F56" s="107">
        <f>IFERROR('Model výchozí (MV)'!F56*('MV Index'!J14/'MV Index'!$E14)*'Model výchozí (MV)'!$AR56*(IF('Provoz výchozí'!D$10=0,1,'Provoz výchozí'!D$11/'Provoz výchozí'!D$10)),0)+IFERROR('Model opční 1 (ME)'!F56*('ME Index'!J14/'ME Index'!$E14)*'Model opční 1 (ME)'!$AR56*(IF('Provoz opční 1'!D$10=0,1,'Provoz opční 1'!D$11/'Provoz opční 1'!D$10)),0)+IFERROR('Model opční 2 (MF)'!F56*('MF Index'!J14/'MF Index'!$E14)*'Model opční 2 (MF)'!$AR56*(IF('Provoz opční 2'!D$10=0,1,'Provoz opční 2'!D$11/'Provoz opční 2'!D$10)),0)+Doplněk!F56*Doplněk!$AP56</f>
        <v>0</v>
      </c>
      <c r="G56" s="107">
        <f>IFERROR('Model výchozí (MV)'!G56*('MV Index'!K14/'MV Index'!$E14)*'Model výchozí (MV)'!$AR56*(IF('Provoz výchozí'!E$10=0,1,'Provoz výchozí'!E$11/'Provoz výchozí'!E$10)),0)+IFERROR('Model opční 1 (ME)'!G56*('ME Index'!K14/'ME Index'!$E14)*'Model opční 1 (ME)'!$AR56*(IF('Provoz opční 1'!E$10=0,1,'Provoz opční 1'!E$11/'Provoz opční 1'!E$10)),0)+IFERROR('Model opční 2 (MF)'!G56*('MF Index'!K14/'MF Index'!$E14)*'Model opční 2 (MF)'!$AR56*(IF('Provoz opční 2'!E$10=0,1,'Provoz opční 2'!E$11/'Provoz opční 2'!E$10)),0)+Doplněk!G56*Doplněk!$AP56</f>
        <v>0</v>
      </c>
      <c r="H56" s="107">
        <f>IFERROR('Model výchozí (MV)'!H56*('MV Index'!L14/'MV Index'!$E14)*'Model výchozí (MV)'!$AR56*(IF('Provoz výchozí'!F$10=0,1,'Provoz výchozí'!F$11/'Provoz výchozí'!F$10)),0)+IFERROR('Model opční 1 (ME)'!H56*('ME Index'!L14/'ME Index'!$E14)*'Model opční 1 (ME)'!$AR56*(IF('Provoz opční 1'!F$10=0,1,'Provoz opční 1'!F$11/'Provoz opční 1'!F$10)),0)+IFERROR('Model opční 2 (MF)'!H56*('MF Index'!L14/'MF Index'!$E14)*'Model opční 2 (MF)'!$AR56*(IF('Provoz opční 2'!F$10=0,1,'Provoz opční 2'!F$11/'Provoz opční 2'!F$10)),0)+Doplněk!H56*Doplněk!$AP56</f>
        <v>0</v>
      </c>
      <c r="I56" s="107">
        <f>IFERROR('Model výchozí (MV)'!I56*('MV Index'!M14/'MV Index'!$E14)*'Model výchozí (MV)'!$AR56*(IF('Provoz výchozí'!G$10=0,1,'Provoz výchozí'!G$11/'Provoz výchozí'!G$10)),0)+IFERROR('Model opční 1 (ME)'!I56*('ME Index'!M14/'ME Index'!$E14)*'Model opční 1 (ME)'!$AR56*(IF('Provoz opční 1'!G$10=0,1,'Provoz opční 1'!G$11/'Provoz opční 1'!G$10)),0)+IFERROR('Model opční 2 (MF)'!I56*('MF Index'!M14/'MF Index'!$E14)*'Model opční 2 (MF)'!$AR56*(IF('Provoz opční 2'!G$10=0,1,'Provoz opční 2'!G$11/'Provoz opční 2'!G$10)),0)+Doplněk!I56*Doplněk!$AP56</f>
        <v>0</v>
      </c>
      <c r="J56" s="107">
        <f>IFERROR('Model výchozí (MV)'!J56*('MV Index'!N14/'MV Index'!$E14)*'Model výchozí (MV)'!$AR56*(IF('Provoz výchozí'!H$10=0,1,'Provoz výchozí'!H$11/'Provoz výchozí'!H$10)),0)+IFERROR('Model opční 1 (ME)'!J56*('ME Index'!N14/'ME Index'!$E14)*'Model opční 1 (ME)'!$AR56*(IF('Provoz opční 1'!H$10=0,1,'Provoz opční 1'!H$11/'Provoz opční 1'!H$10)),0)+IFERROR('Model opční 2 (MF)'!J56*('MF Index'!N14/'MF Index'!$E14)*'Model opční 2 (MF)'!$AR56*(IF('Provoz opční 2'!H$10=0,1,'Provoz opční 2'!H$11/'Provoz opční 2'!H$10)),0)+Doplněk!J56*Doplněk!$AP56</f>
        <v>0</v>
      </c>
      <c r="K56" s="107">
        <f>IFERROR('Model výchozí (MV)'!K56*('MV Index'!O14/'MV Index'!$E14)*'Model výchozí (MV)'!$AR56*(IF('Provoz výchozí'!I$10=0,1,'Provoz výchozí'!I$11/'Provoz výchozí'!I$10)),0)+IFERROR('Model opční 1 (ME)'!K56*('ME Index'!O14/'ME Index'!$E14)*'Model opční 1 (ME)'!$AR56*(IF('Provoz opční 1'!I$10=0,1,'Provoz opční 1'!I$11/'Provoz opční 1'!I$10)),0)+IFERROR('Model opční 2 (MF)'!K56*('MF Index'!O14/'MF Index'!$E14)*'Model opční 2 (MF)'!$AR56*(IF('Provoz opční 2'!I$10=0,1,'Provoz opční 2'!I$11/'Provoz opční 2'!I$10)),0)+Doplněk!K56*Doplněk!$AP56</f>
        <v>0</v>
      </c>
      <c r="L56" s="107">
        <f>IFERROR('Model výchozí (MV)'!L56*('MV Index'!P14/'MV Index'!$E14)*'Model výchozí (MV)'!$AR56*(IF('Provoz výchozí'!J$10=0,1,'Provoz výchozí'!J$11/'Provoz výchozí'!J$10)),0)+IFERROR('Model opční 1 (ME)'!L56*('ME Index'!P14/'ME Index'!$E14)*'Model opční 1 (ME)'!$AR56*(IF('Provoz opční 1'!J$10=0,1,'Provoz opční 1'!J$11/'Provoz opční 1'!J$10)),0)+IFERROR('Model opční 2 (MF)'!L56*('MF Index'!P14/'MF Index'!$E14)*'Model opční 2 (MF)'!$AR56*(IF('Provoz opční 2'!J$10=0,1,'Provoz opční 2'!J$11/'Provoz opční 2'!J$10)),0)+Doplněk!L56*Doplněk!$AP56</f>
        <v>0</v>
      </c>
      <c r="M56" s="107">
        <f>IFERROR('Model výchozí (MV)'!M56*('MV Index'!Q14/'MV Index'!$E14)*'Model výchozí (MV)'!$AR56*(IF('Provoz výchozí'!K$10=0,1,'Provoz výchozí'!K$11/'Provoz výchozí'!K$10)),0)+IFERROR('Model opční 1 (ME)'!M56*('ME Index'!Q14/'ME Index'!$E14)*'Model opční 1 (ME)'!$AR56*(IF('Provoz opční 1'!K$10=0,1,'Provoz opční 1'!K$11/'Provoz opční 1'!K$10)),0)+IFERROR('Model opční 2 (MF)'!M56*('MF Index'!Q14/'MF Index'!$E14)*'Model opční 2 (MF)'!$AR56*(IF('Provoz opční 2'!K$10=0,1,'Provoz opční 2'!K$11/'Provoz opční 2'!K$10)),0)+Doplněk!M56*Doplněk!$AP56</f>
        <v>0</v>
      </c>
      <c r="N56" s="107">
        <f>IFERROR('Model výchozí (MV)'!N56*('MV Index'!R14/'MV Index'!$E14)*'Model výchozí (MV)'!$AR56*(IF('Provoz výchozí'!L$10=0,1,'Provoz výchozí'!L$11/'Provoz výchozí'!L$10)),0)+IFERROR('Model opční 1 (ME)'!N56*('ME Index'!R14/'ME Index'!$E14)*'Model opční 1 (ME)'!$AR56*(IF('Provoz opční 1'!L$10=0,1,'Provoz opční 1'!L$11/'Provoz opční 1'!L$10)),0)+IFERROR('Model opční 2 (MF)'!N56*('MF Index'!R14/'MF Index'!$E14)*'Model opční 2 (MF)'!$AR56*(IF('Provoz opční 2'!L$10=0,1,'Provoz opční 2'!L$11/'Provoz opční 2'!L$10)),0)+Doplněk!N56*Doplněk!$AP56</f>
        <v>0</v>
      </c>
      <c r="O56" s="107">
        <f>IFERROR('Model výchozí (MV)'!O56*('MV Index'!S14/'MV Index'!$E14)*'Model výchozí (MV)'!$AR56*(IF('Provoz výchozí'!M$10=0,1,'Provoz výchozí'!M$11/'Provoz výchozí'!M$10)),0)+IFERROR('Model opční 1 (ME)'!O56*('ME Index'!S14/'ME Index'!$E14)*'Model opční 1 (ME)'!$AR56*(IF('Provoz opční 1'!M$10=0,1,'Provoz opční 1'!M$11/'Provoz opční 1'!M$10)),0)+IFERROR('Model opční 2 (MF)'!O56*('MF Index'!S14/'MF Index'!$E14)*'Model opční 2 (MF)'!$AR56*(IF('Provoz opční 2'!M$10=0,1,'Provoz opční 2'!M$11/'Provoz opční 2'!M$10)),0)+Doplněk!O56*Doplněk!$AP56</f>
        <v>0</v>
      </c>
      <c r="P56" s="107">
        <f>IFERROR('Model výchozí (MV)'!P56*('MV Index'!T14/'MV Index'!$E14)*'Model výchozí (MV)'!$AR56*(IF('Provoz výchozí'!N$10=0,1,'Provoz výchozí'!N$11/'Provoz výchozí'!N$10)),0)+IFERROR('Model opční 1 (ME)'!P56*('ME Index'!T14/'ME Index'!$E14)*'Model opční 1 (ME)'!$AR56*(IF('Provoz opční 1'!N$10=0,1,'Provoz opční 1'!N$11/'Provoz opční 1'!N$10)),0)+IFERROR('Model opční 2 (MF)'!P56*('MF Index'!T14/'MF Index'!$E14)*'Model opční 2 (MF)'!$AR56*(IF('Provoz opční 2'!N$10=0,1,'Provoz opční 2'!N$11/'Provoz opční 2'!N$10)),0)+Doplněk!P56*Doplněk!$AP56</f>
        <v>0</v>
      </c>
      <c r="Q56" s="107">
        <f>IFERROR('Model výchozí (MV)'!Q56*('MV Index'!U14/'MV Index'!$E14)*'Model výchozí (MV)'!$AR56*(IF('Provoz výchozí'!O$10=0,1,'Provoz výchozí'!O$11/'Provoz výchozí'!O$10)),0)+IFERROR('Model opční 1 (ME)'!Q56*('ME Index'!U14/'ME Index'!$E14)*'Model opční 1 (ME)'!$AR56*(IF('Provoz opční 1'!O$10=0,1,'Provoz opční 1'!O$11/'Provoz opční 1'!O$10)),0)+IFERROR('Model opční 2 (MF)'!Q56*('MF Index'!U14/'MF Index'!$E14)*'Model opční 2 (MF)'!$AR56*(IF('Provoz opční 2'!O$10=0,1,'Provoz opční 2'!O$11/'Provoz opční 2'!O$10)),0)+Doplněk!Q56*Doplněk!$AP56</f>
        <v>0</v>
      </c>
      <c r="R56" s="107">
        <f>IFERROR('Model výchozí (MV)'!R56*('MV Index'!V14/'MV Index'!$E14)*'Model výchozí (MV)'!$AR56*(IF('Provoz výchozí'!P$10=0,1,'Provoz výchozí'!P$11/'Provoz výchozí'!P$10)),0)+IFERROR('Model opční 1 (ME)'!R56*('ME Index'!V14/'ME Index'!$E14)*'Model opční 1 (ME)'!$AR56*(IF('Provoz opční 1'!P$10=0,1,'Provoz opční 1'!P$11/'Provoz opční 1'!P$10)),0)+IFERROR('Model opční 2 (MF)'!R56*('MF Index'!V14/'MF Index'!$E14)*'Model opční 2 (MF)'!$AR56*(IF('Provoz opční 2'!P$10=0,1,'Provoz opční 2'!P$11/'Provoz opční 2'!P$10)),0)+Doplněk!R56*Doplněk!$AP56</f>
        <v>0</v>
      </c>
      <c r="S56" s="107">
        <f>IFERROR('Model výchozí (MV)'!S56*('MV Index'!W14/'MV Index'!$E14)*'Model výchozí (MV)'!$AR56*(IF('Provoz výchozí'!Q$10=0,1,'Provoz výchozí'!Q$11/'Provoz výchozí'!Q$10)),0)+IFERROR('Model opční 1 (ME)'!S56*('ME Index'!W14/'ME Index'!$E14)*'Model opční 1 (ME)'!$AR56*(IF('Provoz opční 1'!Q$10=0,1,'Provoz opční 1'!Q$11/'Provoz opční 1'!Q$10)),0)+IFERROR('Model opční 2 (MF)'!S56*('MF Index'!W14/'MF Index'!$E14)*'Model opční 2 (MF)'!$AR56*(IF('Provoz opční 2'!Q$10=0,1,'Provoz opční 2'!Q$11/'Provoz opční 2'!Q$10)),0)+Doplněk!S56*Doplněk!$AP56</f>
        <v>0</v>
      </c>
      <c r="T56" s="107">
        <f>IFERROR('Model výchozí (MV)'!T56*('MV Index'!X14/'MV Index'!$E14)*'Model výchozí (MV)'!$AR56*(IF('Provoz výchozí'!R$10=0,1,'Provoz výchozí'!R$11/'Provoz výchozí'!R$10)),0)+IFERROR('Model opční 1 (ME)'!T56*('ME Index'!X14/'ME Index'!$E14)*'Model opční 1 (ME)'!$AR56*(IF('Provoz opční 1'!R$10=0,1,'Provoz opční 1'!R$11/'Provoz opční 1'!R$10)),0)+IFERROR('Model opční 2 (MF)'!T56*('MF Index'!X14/'MF Index'!$E14)*'Model opční 2 (MF)'!$AR56*(IF('Provoz opční 2'!R$10=0,1,'Provoz opční 2'!R$11/'Provoz opční 2'!R$10)),0)+Doplněk!T56*Doplněk!$AP56</f>
        <v>0</v>
      </c>
      <c r="U56" s="107">
        <f>IFERROR('Model výchozí (MV)'!U56*('MV Index'!Y14/'MV Index'!$E14)*'Model výchozí (MV)'!$AR56*(IF('Provoz výchozí'!S$10=0,1,'Provoz výchozí'!S$11/'Provoz výchozí'!S$10)),0)+IFERROR('Model opční 1 (ME)'!U56*('ME Index'!Y14/'ME Index'!$E14)*'Model opční 1 (ME)'!$AR56*(IF('Provoz opční 1'!S$10=0,1,'Provoz opční 1'!S$11/'Provoz opční 1'!S$10)),0)+IFERROR('Model opční 2 (MF)'!U56*('MF Index'!Y14/'MF Index'!$E14)*'Model opční 2 (MF)'!$AR56*(IF('Provoz opční 2'!S$10=0,1,'Provoz opční 2'!S$11/'Provoz opční 2'!S$10)),0)+Doplněk!U56*Doplněk!$AP56</f>
        <v>0</v>
      </c>
      <c r="V56" s="107">
        <f>IFERROR('Model výchozí (MV)'!V56*('MV Index'!Z14/'MV Index'!$E14)*'Model výchozí (MV)'!$AR56*(IF('Provoz výchozí'!T$10=0,1,'Provoz výchozí'!T$11/'Provoz výchozí'!T$10)),0)+IFERROR('Model opční 1 (ME)'!V56*('ME Index'!Z14/'ME Index'!$E14)*'Model opční 1 (ME)'!$AR56*(IF('Provoz opční 1'!T$10=0,1,'Provoz opční 1'!T$11/'Provoz opční 1'!T$10)),0)+IFERROR('Model opční 2 (MF)'!V56*('MF Index'!Z14/'MF Index'!$E14)*'Model opční 2 (MF)'!$AR56*(IF('Provoz opční 2'!T$10=0,1,'Provoz opční 2'!T$11/'Provoz opční 2'!T$10)),0)+Doplněk!V56*Doplněk!$AP56</f>
        <v>0</v>
      </c>
      <c r="W56" s="107">
        <f>IFERROR('Model výchozí (MV)'!W56*('MV Index'!AA14/'MV Index'!$E14)*'Model výchozí (MV)'!$AR56*(IF('Provoz výchozí'!U$10=0,1,'Provoz výchozí'!U$11/'Provoz výchozí'!U$10)),0)+IFERROR('Model opční 1 (ME)'!W56*('ME Index'!AA14/'ME Index'!$E14)*'Model opční 1 (ME)'!$AR56*(IF('Provoz opční 1'!U$10=0,1,'Provoz opční 1'!U$11/'Provoz opční 1'!U$10)),0)+IFERROR('Model opční 2 (MF)'!W56*('MF Index'!AA14/'MF Index'!$E14)*'Model opční 2 (MF)'!$AR56*(IF('Provoz opční 2'!U$10=0,1,'Provoz opční 2'!U$11/'Provoz opční 2'!U$10)),0)+Doplněk!W56*Doplněk!$AP56</f>
        <v>0</v>
      </c>
      <c r="X56" s="107">
        <f>IFERROR('Model výchozí (MV)'!X56*('MV Index'!AB14/'MV Index'!$E14)*'Model výchozí (MV)'!$AR56*(IF('Provoz výchozí'!V$10=0,1,'Provoz výchozí'!V$11/'Provoz výchozí'!V$10)),0)+IFERROR('Model opční 1 (ME)'!X56*('ME Index'!AB14/'ME Index'!$E14)*'Model opční 1 (ME)'!$AR56*(IF('Provoz opční 1'!V$10=0,1,'Provoz opční 1'!V$11/'Provoz opční 1'!V$10)),0)+IFERROR('Model opční 2 (MF)'!X56*('MF Index'!AB14/'MF Index'!$E14)*'Model opční 2 (MF)'!$AR56*(IF('Provoz opční 2'!V$10=0,1,'Provoz opční 2'!V$11/'Provoz opční 2'!V$10)),0)+Doplněk!X56*Doplněk!$AP56</f>
        <v>0</v>
      </c>
      <c r="Y56" s="107">
        <f>IFERROR('Model výchozí (MV)'!Y56*('MV Index'!AC14/'MV Index'!$E14)*'Model výchozí (MV)'!$AR56*(IF('Provoz výchozí'!W$10=0,1,'Provoz výchozí'!W$11/'Provoz výchozí'!W$10)),0)+IFERROR('Model opční 1 (ME)'!Y56*('ME Index'!AC14/'ME Index'!$E14)*'Model opční 1 (ME)'!$AR56*(IF('Provoz opční 1'!W$10=0,1,'Provoz opční 1'!W$11/'Provoz opční 1'!W$10)),0)+IFERROR('Model opční 2 (MF)'!Y56*('MF Index'!AC14/'MF Index'!$E14)*'Model opční 2 (MF)'!$AR56*(IF('Provoz opční 2'!W$10=0,1,'Provoz opční 2'!W$11/'Provoz opční 2'!W$10)),0)+Doplněk!Y56*Doplněk!$AP56</f>
        <v>0</v>
      </c>
      <c r="Z56" s="107">
        <f>IFERROR('Model výchozí (MV)'!Z56*('MV Index'!AD14/'MV Index'!$E14)*'Model výchozí (MV)'!$AR56*(IF('Provoz výchozí'!X$10=0,1,'Provoz výchozí'!X$11/'Provoz výchozí'!X$10)),0)+IFERROR('Model opční 1 (ME)'!Z56*('ME Index'!AD14/'ME Index'!$E14)*'Model opční 1 (ME)'!$AR56*(IF('Provoz opční 1'!X$10=0,1,'Provoz opční 1'!X$11/'Provoz opční 1'!X$10)),0)+IFERROR('Model opční 2 (MF)'!Z56*('MF Index'!AD14/'MF Index'!$E14)*'Model opční 2 (MF)'!$AR56*(IF('Provoz opční 2'!X$10=0,1,'Provoz opční 2'!X$11/'Provoz opční 2'!X$10)),0)+Doplněk!Z56*Doplněk!$AP56</f>
        <v>0</v>
      </c>
      <c r="AA56" s="107">
        <f>IFERROR('Model výchozí (MV)'!AA56*('MV Index'!AE14/'MV Index'!$E14)*'Model výchozí (MV)'!$AR56*(IF('Provoz výchozí'!Y$10=0,1,'Provoz výchozí'!Y$11/'Provoz výchozí'!Y$10)),0)+IFERROR('Model opční 1 (ME)'!AA56*('ME Index'!AE14/'ME Index'!$E14)*'Model opční 1 (ME)'!$AR56*(IF('Provoz opční 1'!Y$10=0,1,'Provoz opční 1'!Y$11/'Provoz opční 1'!Y$10)),0)+IFERROR('Model opční 2 (MF)'!AA56*('MF Index'!AE14/'MF Index'!$E14)*'Model opční 2 (MF)'!$AR56*(IF('Provoz opční 2'!Y$10=0,1,'Provoz opční 2'!Y$11/'Provoz opční 2'!Y$10)),0)+Doplněk!AA56*Doplněk!$AP56</f>
        <v>0</v>
      </c>
      <c r="AB56" s="107">
        <f>IFERROR('Model výchozí (MV)'!AB56*('MV Index'!AF14/'MV Index'!$E14)*'Model výchozí (MV)'!$AR56*(IF('Provoz výchozí'!Z$10=0,1,'Provoz výchozí'!Z$11/'Provoz výchozí'!Z$10)),0)+IFERROR('Model opční 1 (ME)'!AB56*('ME Index'!AF14/'ME Index'!$E14)*'Model opční 1 (ME)'!$AR56*(IF('Provoz opční 1'!Z$10=0,1,'Provoz opční 1'!Z$11/'Provoz opční 1'!Z$10)),0)+IFERROR('Model opční 2 (MF)'!AB56*('MF Index'!AF14/'MF Index'!$E14)*'Model opční 2 (MF)'!$AR56*(IF('Provoz opční 2'!Z$10=0,1,'Provoz opční 2'!Z$11/'Provoz opční 2'!Z$10)),0)+Doplněk!AB56*Doplněk!$AP56</f>
        <v>0</v>
      </c>
      <c r="AC56" s="107">
        <f>IFERROR('Model výchozí (MV)'!AC56*('MV Index'!AG14/'MV Index'!$E14)*'Model výchozí (MV)'!$AR56*(IF('Provoz výchozí'!AA$10=0,1,'Provoz výchozí'!AA$11/'Provoz výchozí'!AA$10)),0)+IFERROR('Model opční 1 (ME)'!AC56*('ME Index'!AG14/'ME Index'!$E14)*'Model opční 1 (ME)'!$AR56*(IF('Provoz opční 1'!AA$10=0,1,'Provoz opční 1'!AA$11/'Provoz opční 1'!AA$10)),0)+IFERROR('Model opční 2 (MF)'!AC56*('MF Index'!AG14/'MF Index'!$E14)*'Model opční 2 (MF)'!$AR56*(IF('Provoz opční 2'!AA$10=0,1,'Provoz opční 2'!AA$11/'Provoz opční 2'!AA$10)),0)+Doplněk!AC56*Doplněk!$AP56</f>
        <v>0</v>
      </c>
      <c r="AD56" s="107">
        <f>IFERROR('Model výchozí (MV)'!AD56*('MV Index'!AH14/'MV Index'!$E14)*'Model výchozí (MV)'!$AR56*(IF('Provoz výchozí'!AB$10=0,1,'Provoz výchozí'!AB$11/'Provoz výchozí'!AB$10)),0)+IFERROR('Model opční 1 (ME)'!AD56*('ME Index'!AH14/'ME Index'!$E14)*'Model opční 1 (ME)'!$AR56*(IF('Provoz opční 1'!AB$10=0,1,'Provoz opční 1'!AB$11/'Provoz opční 1'!AB$10)),0)+IFERROR('Model opční 2 (MF)'!AD56*('MF Index'!AH14/'MF Index'!$E14)*'Model opční 2 (MF)'!$AR56*(IF('Provoz opční 2'!AB$10=0,1,'Provoz opční 2'!AB$11/'Provoz opční 2'!AB$10)),0)+Doplněk!AD56*Doplněk!$AP56</f>
        <v>0</v>
      </c>
      <c r="AE56" s="107">
        <f>IFERROR('Model výchozí (MV)'!AE56*('MV Index'!AI14/'MV Index'!$E14)*'Model výchozí (MV)'!$AR56*(IF('Provoz výchozí'!AC$10=0,1,'Provoz výchozí'!AC$11/'Provoz výchozí'!AC$10)),0)+IFERROR('Model opční 1 (ME)'!AE56*('ME Index'!AI14/'ME Index'!$E14)*'Model opční 1 (ME)'!$AR56*(IF('Provoz opční 1'!AC$10=0,1,'Provoz opční 1'!AC$11/'Provoz opční 1'!AC$10)),0)+IFERROR('Model opční 2 (MF)'!AE56*('MF Index'!AI14/'MF Index'!$E14)*'Model opční 2 (MF)'!$AR56*(IF('Provoz opční 2'!AC$10=0,1,'Provoz opční 2'!AC$11/'Provoz opční 2'!AC$10)),0)+Doplněk!AE56*Doplněk!$AP56</f>
        <v>0</v>
      </c>
      <c r="AF56" s="107">
        <f>IFERROR('Model výchozí (MV)'!AF56*('MV Index'!AJ14/'MV Index'!$E14)*'Model výchozí (MV)'!$AR56*(IF('Provoz výchozí'!AD$10=0,1,'Provoz výchozí'!AD$11/'Provoz výchozí'!AD$10)),0)+IFERROR('Model opční 1 (ME)'!AF56*('ME Index'!AJ14/'ME Index'!$E14)*'Model opční 1 (ME)'!$AR56*(IF('Provoz opční 1'!AD$10=0,1,'Provoz opční 1'!AD$11/'Provoz opční 1'!AD$10)),0)+IFERROR('Model opční 2 (MF)'!AF56*('MF Index'!AJ14/'MF Index'!$E14)*'Model opční 2 (MF)'!$AR56*(IF('Provoz opční 2'!AD$10=0,1,'Provoz opční 2'!AD$11/'Provoz opční 2'!AD$10)),0)+Doplněk!AF56*Doplněk!$AP56</f>
        <v>0</v>
      </c>
      <c r="AG56" s="107">
        <f>IFERROR('Model výchozí (MV)'!AG56*('MV Index'!AK14/'MV Index'!$E14)*'Model výchozí (MV)'!$AR56*(IF('Provoz výchozí'!AE$10=0,1,'Provoz výchozí'!AE$11/'Provoz výchozí'!AE$10)),0)+IFERROR('Model opční 1 (ME)'!AG56*('ME Index'!AK14/'ME Index'!$E14)*'Model opční 1 (ME)'!$AR56*(IF('Provoz opční 1'!AE$10=0,1,'Provoz opční 1'!AE$11/'Provoz opční 1'!AE$10)),0)+IFERROR('Model opční 2 (MF)'!AG56*('MF Index'!AK14/'MF Index'!$E14)*'Model opční 2 (MF)'!$AR56*(IF('Provoz opční 2'!AE$10=0,1,'Provoz opční 2'!AE$11/'Provoz opční 2'!AE$10)),0)+Doplněk!AG56*Doplněk!$AP56</f>
        <v>0</v>
      </c>
      <c r="AH56" s="107">
        <f>IFERROR('Model výchozí (MV)'!AH56*('MV Index'!AL14/'MV Index'!$E14)*'Model výchozí (MV)'!$AR56*(IF('Provoz výchozí'!AF$10=0,1,'Provoz výchozí'!AF$11/'Provoz výchozí'!AF$10)),0)+IFERROR('Model opční 1 (ME)'!AH56*('ME Index'!AL14/'ME Index'!$E14)*'Model opční 1 (ME)'!$AR56*(IF('Provoz opční 1'!AF$10=0,1,'Provoz opční 1'!AF$11/'Provoz opční 1'!AF$10)),0)+IFERROR('Model opční 2 (MF)'!AH56*('MF Index'!AL14/'MF Index'!$E14)*'Model opční 2 (MF)'!$AR56*(IF('Provoz opční 2'!AF$10=0,1,'Provoz opční 2'!AF$11/'Provoz opční 2'!AF$10)),0)+Doplněk!AH56*Doplněk!$AP56</f>
        <v>0</v>
      </c>
      <c r="AI56" s="107">
        <f>IFERROR('Model výchozí (MV)'!AI56*('MV Index'!AM14/'MV Index'!$E14)*'Model výchozí (MV)'!$AR56*(IF('Provoz výchozí'!AG$10=0,1,'Provoz výchozí'!AG$11/'Provoz výchozí'!AG$10)),0)+IFERROR('Model opční 1 (ME)'!AI56*('ME Index'!AM14/'ME Index'!$E14)*'Model opční 1 (ME)'!$AR56*(IF('Provoz opční 1'!AG$10=0,1,'Provoz opční 1'!AG$11/'Provoz opční 1'!AG$10)),0)+IFERROR('Model opční 2 (MF)'!AI56*('MF Index'!AM14/'MF Index'!$E14)*'Model opční 2 (MF)'!$AR56*(IF('Provoz opční 2'!AG$10=0,1,'Provoz opční 2'!AG$11/'Provoz opční 2'!AG$10)),0)+Doplněk!AI56*Doplněk!$AP56</f>
        <v>0</v>
      </c>
      <c r="AJ56" s="107">
        <f>IFERROR('Model výchozí (MV)'!AJ56*('MV Index'!AN14/'MV Index'!$E14)*'Model výchozí (MV)'!$AR56*(IF('Provoz výchozí'!AH$10=0,1,'Provoz výchozí'!AH$11/'Provoz výchozí'!AH$10)),0)+IFERROR('Model opční 1 (ME)'!AJ56*('ME Index'!AN14/'ME Index'!$E14)*'Model opční 1 (ME)'!$AR56*(IF('Provoz opční 1'!AH$10=0,1,'Provoz opční 1'!AH$11/'Provoz opční 1'!AH$10)),0)+IFERROR('Model opční 2 (MF)'!AJ56*('MF Index'!AN14/'MF Index'!$E14)*'Model opční 2 (MF)'!$AR56*(IF('Provoz opční 2'!AH$10=0,1,'Provoz opční 2'!AH$11/'Provoz opční 2'!AH$10)),0)+Doplněk!AJ56*Doplněk!$AP56</f>
        <v>0</v>
      </c>
      <c r="AK56" s="107">
        <f>IFERROR('Model výchozí (MV)'!AK56*('MV Index'!AO14/'MV Index'!$E14)*'Model výchozí (MV)'!$AR56*(IF('Provoz výchozí'!AI$10=0,1,'Provoz výchozí'!AI$11/'Provoz výchozí'!AI$10)),0)+IFERROR('Model opční 1 (ME)'!AK56*('ME Index'!AO14/'ME Index'!$E14)*'Model opční 1 (ME)'!$AR56*(IF('Provoz opční 1'!AI$10=0,1,'Provoz opční 1'!AI$11/'Provoz opční 1'!AI$10)),0)+IFERROR('Model opční 2 (MF)'!AK56*('MF Index'!AO14/'MF Index'!$E14)*'Model opční 2 (MF)'!$AR56*(IF('Provoz opční 2'!AI$10=0,1,'Provoz opční 2'!AI$11/'Provoz opční 2'!AI$10)),0)+Doplněk!AK56*Doplněk!$AP56</f>
        <v>0</v>
      </c>
      <c r="AL56" s="24">
        <f t="shared" si="62"/>
        <v>0</v>
      </c>
      <c r="AM56" s="149">
        <f t="shared" si="61"/>
        <v>0</v>
      </c>
    </row>
    <row r="57" spans="1:39" x14ac:dyDescent="0.3">
      <c r="A57" s="4">
        <f t="shared" si="60"/>
        <v>8</v>
      </c>
      <c r="B57" s="45" t="str">
        <f t="shared" si="60"/>
        <v>Sociální a zdravotní pojištění</v>
      </c>
      <c r="C57" s="64">
        <f t="shared" si="60"/>
        <v>8.1</v>
      </c>
      <c r="D57" s="65" t="str">
        <f t="shared" si="60"/>
        <v>Vlaková četa</v>
      </c>
      <c r="E57" s="107">
        <f>IFERROR('Model výchozí (MV)'!E57*('MV Index'!I15/'MV Index'!$E15)*'Model výchozí (MV)'!$AR57*(IF('Provoz výchozí'!C$10=0,1,'Provoz výchozí'!C$11/'Provoz výchozí'!C$10)),0)+IFERROR('Model opční 1 (ME)'!E57*('ME Index'!I15/'ME Index'!$E15)*'Model opční 1 (ME)'!$AR57*(IF('Provoz opční 1'!C$10=0,1,'Provoz opční 1'!C$11/'Provoz opční 1'!C$10)),0)+IFERROR('Model opční 2 (MF)'!E57*('MF Index'!I15/'MF Index'!$E15)*'Model opční 2 (MF)'!$AR57*(IF('Provoz opční 2'!C$10=0,1,'Provoz opční 2'!C$11/'Provoz opční 2'!C$10)),0)+Doplněk!E57*Doplněk!$AP57</f>
        <v>0</v>
      </c>
      <c r="F57" s="107">
        <f>IFERROR('Model výchozí (MV)'!F57*('MV Index'!J15/'MV Index'!$E15)*'Model výchozí (MV)'!$AR57*(IF('Provoz výchozí'!D$10=0,1,'Provoz výchozí'!D$11/'Provoz výchozí'!D$10)),0)+IFERROR('Model opční 1 (ME)'!F57*('ME Index'!J15/'ME Index'!$E15)*'Model opční 1 (ME)'!$AR57*(IF('Provoz opční 1'!D$10=0,1,'Provoz opční 1'!D$11/'Provoz opční 1'!D$10)),0)+IFERROR('Model opční 2 (MF)'!F57*('MF Index'!J15/'MF Index'!$E15)*'Model opční 2 (MF)'!$AR57*(IF('Provoz opční 2'!D$10=0,1,'Provoz opční 2'!D$11/'Provoz opční 2'!D$10)),0)+Doplněk!F57*Doplněk!$AP57</f>
        <v>0</v>
      </c>
      <c r="G57" s="107">
        <f>IFERROR('Model výchozí (MV)'!G57*('MV Index'!K15/'MV Index'!$E15)*'Model výchozí (MV)'!$AR57*(IF('Provoz výchozí'!E$10=0,1,'Provoz výchozí'!E$11/'Provoz výchozí'!E$10)),0)+IFERROR('Model opční 1 (ME)'!G57*('ME Index'!K15/'ME Index'!$E15)*'Model opční 1 (ME)'!$AR57*(IF('Provoz opční 1'!E$10=0,1,'Provoz opční 1'!E$11/'Provoz opční 1'!E$10)),0)+IFERROR('Model opční 2 (MF)'!G57*('MF Index'!K15/'MF Index'!$E15)*'Model opční 2 (MF)'!$AR57*(IF('Provoz opční 2'!E$10=0,1,'Provoz opční 2'!E$11/'Provoz opční 2'!E$10)),0)+Doplněk!G57*Doplněk!$AP57</f>
        <v>0</v>
      </c>
      <c r="H57" s="107">
        <f>IFERROR('Model výchozí (MV)'!H57*('MV Index'!L15/'MV Index'!$E15)*'Model výchozí (MV)'!$AR57*(IF('Provoz výchozí'!F$10=0,1,'Provoz výchozí'!F$11/'Provoz výchozí'!F$10)),0)+IFERROR('Model opční 1 (ME)'!H57*('ME Index'!L15/'ME Index'!$E15)*'Model opční 1 (ME)'!$AR57*(IF('Provoz opční 1'!F$10=0,1,'Provoz opční 1'!F$11/'Provoz opční 1'!F$10)),0)+IFERROR('Model opční 2 (MF)'!H57*('MF Index'!L15/'MF Index'!$E15)*'Model opční 2 (MF)'!$AR57*(IF('Provoz opční 2'!F$10=0,1,'Provoz opční 2'!F$11/'Provoz opční 2'!F$10)),0)+Doplněk!H57*Doplněk!$AP57</f>
        <v>0</v>
      </c>
      <c r="I57" s="107">
        <f>IFERROR('Model výchozí (MV)'!I57*('MV Index'!M15/'MV Index'!$E15)*'Model výchozí (MV)'!$AR57*(IF('Provoz výchozí'!G$10=0,1,'Provoz výchozí'!G$11/'Provoz výchozí'!G$10)),0)+IFERROR('Model opční 1 (ME)'!I57*('ME Index'!M15/'ME Index'!$E15)*'Model opční 1 (ME)'!$AR57*(IF('Provoz opční 1'!G$10=0,1,'Provoz opční 1'!G$11/'Provoz opční 1'!G$10)),0)+IFERROR('Model opční 2 (MF)'!I57*('MF Index'!M15/'MF Index'!$E15)*'Model opční 2 (MF)'!$AR57*(IF('Provoz opční 2'!G$10=0,1,'Provoz opční 2'!G$11/'Provoz opční 2'!G$10)),0)+Doplněk!I57*Doplněk!$AP57</f>
        <v>0</v>
      </c>
      <c r="J57" s="107">
        <f>IFERROR('Model výchozí (MV)'!J57*('MV Index'!N15/'MV Index'!$E15)*'Model výchozí (MV)'!$AR57*(IF('Provoz výchozí'!H$10=0,1,'Provoz výchozí'!H$11/'Provoz výchozí'!H$10)),0)+IFERROR('Model opční 1 (ME)'!J57*('ME Index'!N15/'ME Index'!$E15)*'Model opční 1 (ME)'!$AR57*(IF('Provoz opční 1'!H$10=0,1,'Provoz opční 1'!H$11/'Provoz opční 1'!H$10)),0)+IFERROR('Model opční 2 (MF)'!J57*('MF Index'!N15/'MF Index'!$E15)*'Model opční 2 (MF)'!$AR57*(IF('Provoz opční 2'!H$10=0,1,'Provoz opční 2'!H$11/'Provoz opční 2'!H$10)),0)+Doplněk!J57*Doplněk!$AP57</f>
        <v>0</v>
      </c>
      <c r="K57" s="107">
        <f>IFERROR('Model výchozí (MV)'!K57*('MV Index'!O15/'MV Index'!$E15)*'Model výchozí (MV)'!$AR57*(IF('Provoz výchozí'!I$10=0,1,'Provoz výchozí'!I$11/'Provoz výchozí'!I$10)),0)+IFERROR('Model opční 1 (ME)'!K57*('ME Index'!O15/'ME Index'!$E15)*'Model opční 1 (ME)'!$AR57*(IF('Provoz opční 1'!I$10=0,1,'Provoz opční 1'!I$11/'Provoz opční 1'!I$10)),0)+IFERROR('Model opční 2 (MF)'!K57*('MF Index'!O15/'MF Index'!$E15)*'Model opční 2 (MF)'!$AR57*(IF('Provoz opční 2'!I$10=0,1,'Provoz opční 2'!I$11/'Provoz opční 2'!I$10)),0)+Doplněk!K57*Doplněk!$AP57</f>
        <v>0</v>
      </c>
      <c r="L57" s="107">
        <f>IFERROR('Model výchozí (MV)'!L57*('MV Index'!P15/'MV Index'!$E15)*'Model výchozí (MV)'!$AR57*(IF('Provoz výchozí'!J$10=0,1,'Provoz výchozí'!J$11/'Provoz výchozí'!J$10)),0)+IFERROR('Model opční 1 (ME)'!L57*('ME Index'!P15/'ME Index'!$E15)*'Model opční 1 (ME)'!$AR57*(IF('Provoz opční 1'!J$10=0,1,'Provoz opční 1'!J$11/'Provoz opční 1'!J$10)),0)+IFERROR('Model opční 2 (MF)'!L57*('MF Index'!P15/'MF Index'!$E15)*'Model opční 2 (MF)'!$AR57*(IF('Provoz opční 2'!J$10=0,1,'Provoz opční 2'!J$11/'Provoz opční 2'!J$10)),0)+Doplněk!L57*Doplněk!$AP57</f>
        <v>0</v>
      </c>
      <c r="M57" s="107">
        <f>IFERROR('Model výchozí (MV)'!M57*('MV Index'!Q15/'MV Index'!$E15)*'Model výchozí (MV)'!$AR57*(IF('Provoz výchozí'!K$10=0,1,'Provoz výchozí'!K$11/'Provoz výchozí'!K$10)),0)+IFERROR('Model opční 1 (ME)'!M57*('ME Index'!Q15/'ME Index'!$E15)*'Model opční 1 (ME)'!$AR57*(IF('Provoz opční 1'!K$10=0,1,'Provoz opční 1'!K$11/'Provoz opční 1'!K$10)),0)+IFERROR('Model opční 2 (MF)'!M57*('MF Index'!Q15/'MF Index'!$E15)*'Model opční 2 (MF)'!$AR57*(IF('Provoz opční 2'!K$10=0,1,'Provoz opční 2'!K$11/'Provoz opční 2'!K$10)),0)+Doplněk!M57*Doplněk!$AP57</f>
        <v>0</v>
      </c>
      <c r="N57" s="107">
        <f>IFERROR('Model výchozí (MV)'!N57*('MV Index'!R15/'MV Index'!$E15)*'Model výchozí (MV)'!$AR57*(IF('Provoz výchozí'!L$10=0,1,'Provoz výchozí'!L$11/'Provoz výchozí'!L$10)),0)+IFERROR('Model opční 1 (ME)'!N57*('ME Index'!R15/'ME Index'!$E15)*'Model opční 1 (ME)'!$AR57*(IF('Provoz opční 1'!L$10=0,1,'Provoz opční 1'!L$11/'Provoz opční 1'!L$10)),0)+IFERROR('Model opční 2 (MF)'!N57*('MF Index'!R15/'MF Index'!$E15)*'Model opční 2 (MF)'!$AR57*(IF('Provoz opční 2'!L$10=0,1,'Provoz opční 2'!L$11/'Provoz opční 2'!L$10)),0)+Doplněk!N57*Doplněk!$AP57</f>
        <v>0</v>
      </c>
      <c r="O57" s="107">
        <f>IFERROR('Model výchozí (MV)'!O57*('MV Index'!S15/'MV Index'!$E15)*'Model výchozí (MV)'!$AR57*(IF('Provoz výchozí'!M$10=0,1,'Provoz výchozí'!M$11/'Provoz výchozí'!M$10)),0)+IFERROR('Model opční 1 (ME)'!O57*('ME Index'!S15/'ME Index'!$E15)*'Model opční 1 (ME)'!$AR57*(IF('Provoz opční 1'!M$10=0,1,'Provoz opční 1'!M$11/'Provoz opční 1'!M$10)),0)+IFERROR('Model opční 2 (MF)'!O57*('MF Index'!S15/'MF Index'!$E15)*'Model opční 2 (MF)'!$AR57*(IF('Provoz opční 2'!M$10=0,1,'Provoz opční 2'!M$11/'Provoz opční 2'!M$10)),0)+Doplněk!O57*Doplněk!$AP57</f>
        <v>0</v>
      </c>
      <c r="P57" s="107">
        <f>IFERROR('Model výchozí (MV)'!P57*('MV Index'!T15/'MV Index'!$E15)*'Model výchozí (MV)'!$AR57*(IF('Provoz výchozí'!N$10=0,1,'Provoz výchozí'!N$11/'Provoz výchozí'!N$10)),0)+IFERROR('Model opční 1 (ME)'!P57*('ME Index'!T15/'ME Index'!$E15)*'Model opční 1 (ME)'!$AR57*(IF('Provoz opční 1'!N$10=0,1,'Provoz opční 1'!N$11/'Provoz opční 1'!N$10)),0)+IFERROR('Model opční 2 (MF)'!P57*('MF Index'!T15/'MF Index'!$E15)*'Model opční 2 (MF)'!$AR57*(IF('Provoz opční 2'!N$10=0,1,'Provoz opční 2'!N$11/'Provoz opční 2'!N$10)),0)+Doplněk!P57*Doplněk!$AP57</f>
        <v>0</v>
      </c>
      <c r="Q57" s="107">
        <f>IFERROR('Model výchozí (MV)'!Q57*('MV Index'!U15/'MV Index'!$E15)*'Model výchozí (MV)'!$AR57*(IF('Provoz výchozí'!O$10=0,1,'Provoz výchozí'!O$11/'Provoz výchozí'!O$10)),0)+IFERROR('Model opční 1 (ME)'!Q57*('ME Index'!U15/'ME Index'!$E15)*'Model opční 1 (ME)'!$AR57*(IF('Provoz opční 1'!O$10=0,1,'Provoz opční 1'!O$11/'Provoz opční 1'!O$10)),0)+IFERROR('Model opční 2 (MF)'!Q57*('MF Index'!U15/'MF Index'!$E15)*'Model opční 2 (MF)'!$AR57*(IF('Provoz opční 2'!O$10=0,1,'Provoz opční 2'!O$11/'Provoz opční 2'!O$10)),0)+Doplněk!Q57*Doplněk!$AP57</f>
        <v>0</v>
      </c>
      <c r="R57" s="107">
        <f>IFERROR('Model výchozí (MV)'!R57*('MV Index'!V15/'MV Index'!$E15)*'Model výchozí (MV)'!$AR57*(IF('Provoz výchozí'!P$10=0,1,'Provoz výchozí'!P$11/'Provoz výchozí'!P$10)),0)+IFERROR('Model opční 1 (ME)'!R57*('ME Index'!V15/'ME Index'!$E15)*'Model opční 1 (ME)'!$AR57*(IF('Provoz opční 1'!P$10=0,1,'Provoz opční 1'!P$11/'Provoz opční 1'!P$10)),0)+IFERROR('Model opční 2 (MF)'!R57*('MF Index'!V15/'MF Index'!$E15)*'Model opční 2 (MF)'!$AR57*(IF('Provoz opční 2'!P$10=0,1,'Provoz opční 2'!P$11/'Provoz opční 2'!P$10)),0)+Doplněk!R57*Doplněk!$AP57</f>
        <v>0</v>
      </c>
      <c r="S57" s="107">
        <f>IFERROR('Model výchozí (MV)'!S57*('MV Index'!W15/'MV Index'!$E15)*'Model výchozí (MV)'!$AR57*(IF('Provoz výchozí'!Q$10=0,1,'Provoz výchozí'!Q$11/'Provoz výchozí'!Q$10)),0)+IFERROR('Model opční 1 (ME)'!S57*('ME Index'!W15/'ME Index'!$E15)*'Model opční 1 (ME)'!$AR57*(IF('Provoz opční 1'!Q$10=0,1,'Provoz opční 1'!Q$11/'Provoz opční 1'!Q$10)),0)+IFERROR('Model opční 2 (MF)'!S57*('MF Index'!W15/'MF Index'!$E15)*'Model opční 2 (MF)'!$AR57*(IF('Provoz opční 2'!Q$10=0,1,'Provoz opční 2'!Q$11/'Provoz opční 2'!Q$10)),0)+Doplněk!S57*Doplněk!$AP57</f>
        <v>0</v>
      </c>
      <c r="T57" s="107">
        <f>IFERROR('Model výchozí (MV)'!T57*('MV Index'!X15/'MV Index'!$E15)*'Model výchozí (MV)'!$AR57*(IF('Provoz výchozí'!R$10=0,1,'Provoz výchozí'!R$11/'Provoz výchozí'!R$10)),0)+IFERROR('Model opční 1 (ME)'!T57*('ME Index'!X15/'ME Index'!$E15)*'Model opční 1 (ME)'!$AR57*(IF('Provoz opční 1'!R$10=0,1,'Provoz opční 1'!R$11/'Provoz opční 1'!R$10)),0)+IFERROR('Model opční 2 (MF)'!T57*('MF Index'!X15/'MF Index'!$E15)*'Model opční 2 (MF)'!$AR57*(IF('Provoz opční 2'!R$10=0,1,'Provoz opční 2'!R$11/'Provoz opční 2'!R$10)),0)+Doplněk!T57*Doplněk!$AP57</f>
        <v>0</v>
      </c>
      <c r="U57" s="107">
        <f>IFERROR('Model výchozí (MV)'!U57*('MV Index'!Y15/'MV Index'!$E15)*'Model výchozí (MV)'!$AR57*(IF('Provoz výchozí'!S$10=0,1,'Provoz výchozí'!S$11/'Provoz výchozí'!S$10)),0)+IFERROR('Model opční 1 (ME)'!U57*('ME Index'!Y15/'ME Index'!$E15)*'Model opční 1 (ME)'!$AR57*(IF('Provoz opční 1'!S$10=0,1,'Provoz opční 1'!S$11/'Provoz opční 1'!S$10)),0)+IFERROR('Model opční 2 (MF)'!U57*('MF Index'!Y15/'MF Index'!$E15)*'Model opční 2 (MF)'!$AR57*(IF('Provoz opční 2'!S$10=0,1,'Provoz opční 2'!S$11/'Provoz opční 2'!S$10)),0)+Doplněk!U57*Doplněk!$AP57</f>
        <v>0</v>
      </c>
      <c r="V57" s="107">
        <f>IFERROR('Model výchozí (MV)'!V57*('MV Index'!Z15/'MV Index'!$E15)*'Model výchozí (MV)'!$AR57*(IF('Provoz výchozí'!T$10=0,1,'Provoz výchozí'!T$11/'Provoz výchozí'!T$10)),0)+IFERROR('Model opční 1 (ME)'!V57*('ME Index'!Z15/'ME Index'!$E15)*'Model opční 1 (ME)'!$AR57*(IF('Provoz opční 1'!T$10=0,1,'Provoz opční 1'!T$11/'Provoz opční 1'!T$10)),0)+IFERROR('Model opční 2 (MF)'!V57*('MF Index'!Z15/'MF Index'!$E15)*'Model opční 2 (MF)'!$AR57*(IF('Provoz opční 2'!T$10=0,1,'Provoz opční 2'!T$11/'Provoz opční 2'!T$10)),0)+Doplněk!V57*Doplněk!$AP57</f>
        <v>0</v>
      </c>
      <c r="W57" s="107">
        <f>IFERROR('Model výchozí (MV)'!W57*('MV Index'!AA15/'MV Index'!$E15)*'Model výchozí (MV)'!$AR57*(IF('Provoz výchozí'!U$10=0,1,'Provoz výchozí'!U$11/'Provoz výchozí'!U$10)),0)+IFERROR('Model opční 1 (ME)'!W57*('ME Index'!AA15/'ME Index'!$E15)*'Model opční 1 (ME)'!$AR57*(IF('Provoz opční 1'!U$10=0,1,'Provoz opční 1'!U$11/'Provoz opční 1'!U$10)),0)+IFERROR('Model opční 2 (MF)'!W57*('MF Index'!AA15/'MF Index'!$E15)*'Model opční 2 (MF)'!$AR57*(IF('Provoz opční 2'!U$10=0,1,'Provoz opční 2'!U$11/'Provoz opční 2'!U$10)),0)+Doplněk!W57*Doplněk!$AP57</f>
        <v>0</v>
      </c>
      <c r="X57" s="107">
        <f>IFERROR('Model výchozí (MV)'!X57*('MV Index'!AB15/'MV Index'!$E15)*'Model výchozí (MV)'!$AR57*(IF('Provoz výchozí'!V$10=0,1,'Provoz výchozí'!V$11/'Provoz výchozí'!V$10)),0)+IFERROR('Model opční 1 (ME)'!X57*('ME Index'!AB15/'ME Index'!$E15)*'Model opční 1 (ME)'!$AR57*(IF('Provoz opční 1'!V$10=0,1,'Provoz opční 1'!V$11/'Provoz opční 1'!V$10)),0)+IFERROR('Model opční 2 (MF)'!X57*('MF Index'!AB15/'MF Index'!$E15)*'Model opční 2 (MF)'!$AR57*(IF('Provoz opční 2'!V$10=0,1,'Provoz opční 2'!V$11/'Provoz opční 2'!V$10)),0)+Doplněk!X57*Doplněk!$AP57</f>
        <v>0</v>
      </c>
      <c r="Y57" s="107">
        <f>IFERROR('Model výchozí (MV)'!Y57*('MV Index'!AC15/'MV Index'!$E15)*'Model výchozí (MV)'!$AR57*(IF('Provoz výchozí'!W$10=0,1,'Provoz výchozí'!W$11/'Provoz výchozí'!W$10)),0)+IFERROR('Model opční 1 (ME)'!Y57*('ME Index'!AC15/'ME Index'!$E15)*'Model opční 1 (ME)'!$AR57*(IF('Provoz opční 1'!W$10=0,1,'Provoz opční 1'!W$11/'Provoz opční 1'!W$10)),0)+IFERROR('Model opční 2 (MF)'!Y57*('MF Index'!AC15/'MF Index'!$E15)*'Model opční 2 (MF)'!$AR57*(IF('Provoz opční 2'!W$10=0,1,'Provoz opční 2'!W$11/'Provoz opční 2'!W$10)),0)+Doplněk!Y57*Doplněk!$AP57</f>
        <v>0</v>
      </c>
      <c r="Z57" s="107">
        <f>IFERROR('Model výchozí (MV)'!Z57*('MV Index'!AD15/'MV Index'!$E15)*'Model výchozí (MV)'!$AR57*(IF('Provoz výchozí'!X$10=0,1,'Provoz výchozí'!X$11/'Provoz výchozí'!X$10)),0)+IFERROR('Model opční 1 (ME)'!Z57*('ME Index'!AD15/'ME Index'!$E15)*'Model opční 1 (ME)'!$AR57*(IF('Provoz opční 1'!X$10=0,1,'Provoz opční 1'!X$11/'Provoz opční 1'!X$10)),0)+IFERROR('Model opční 2 (MF)'!Z57*('MF Index'!AD15/'MF Index'!$E15)*'Model opční 2 (MF)'!$AR57*(IF('Provoz opční 2'!X$10=0,1,'Provoz opční 2'!X$11/'Provoz opční 2'!X$10)),0)+Doplněk!Z57*Doplněk!$AP57</f>
        <v>0</v>
      </c>
      <c r="AA57" s="107">
        <f>IFERROR('Model výchozí (MV)'!AA57*('MV Index'!AE15/'MV Index'!$E15)*'Model výchozí (MV)'!$AR57*(IF('Provoz výchozí'!Y$10=0,1,'Provoz výchozí'!Y$11/'Provoz výchozí'!Y$10)),0)+IFERROR('Model opční 1 (ME)'!AA57*('ME Index'!AE15/'ME Index'!$E15)*'Model opční 1 (ME)'!$AR57*(IF('Provoz opční 1'!Y$10=0,1,'Provoz opční 1'!Y$11/'Provoz opční 1'!Y$10)),0)+IFERROR('Model opční 2 (MF)'!AA57*('MF Index'!AE15/'MF Index'!$E15)*'Model opční 2 (MF)'!$AR57*(IF('Provoz opční 2'!Y$10=0,1,'Provoz opční 2'!Y$11/'Provoz opční 2'!Y$10)),0)+Doplněk!AA57*Doplněk!$AP57</f>
        <v>0</v>
      </c>
      <c r="AB57" s="107">
        <f>IFERROR('Model výchozí (MV)'!AB57*('MV Index'!AF15/'MV Index'!$E15)*'Model výchozí (MV)'!$AR57*(IF('Provoz výchozí'!Z$10=0,1,'Provoz výchozí'!Z$11/'Provoz výchozí'!Z$10)),0)+IFERROR('Model opční 1 (ME)'!AB57*('ME Index'!AF15/'ME Index'!$E15)*'Model opční 1 (ME)'!$AR57*(IF('Provoz opční 1'!Z$10=0,1,'Provoz opční 1'!Z$11/'Provoz opční 1'!Z$10)),0)+IFERROR('Model opční 2 (MF)'!AB57*('MF Index'!AF15/'MF Index'!$E15)*'Model opční 2 (MF)'!$AR57*(IF('Provoz opční 2'!Z$10=0,1,'Provoz opční 2'!Z$11/'Provoz opční 2'!Z$10)),0)+Doplněk!AB57*Doplněk!$AP57</f>
        <v>0</v>
      </c>
      <c r="AC57" s="107">
        <f>IFERROR('Model výchozí (MV)'!AC57*('MV Index'!AG15/'MV Index'!$E15)*'Model výchozí (MV)'!$AR57*(IF('Provoz výchozí'!AA$10=0,1,'Provoz výchozí'!AA$11/'Provoz výchozí'!AA$10)),0)+IFERROR('Model opční 1 (ME)'!AC57*('ME Index'!AG15/'ME Index'!$E15)*'Model opční 1 (ME)'!$AR57*(IF('Provoz opční 1'!AA$10=0,1,'Provoz opční 1'!AA$11/'Provoz opční 1'!AA$10)),0)+IFERROR('Model opční 2 (MF)'!AC57*('MF Index'!AG15/'MF Index'!$E15)*'Model opční 2 (MF)'!$AR57*(IF('Provoz opční 2'!AA$10=0,1,'Provoz opční 2'!AA$11/'Provoz opční 2'!AA$10)),0)+Doplněk!AC57*Doplněk!$AP57</f>
        <v>0</v>
      </c>
      <c r="AD57" s="107">
        <f>IFERROR('Model výchozí (MV)'!AD57*('MV Index'!AH15/'MV Index'!$E15)*'Model výchozí (MV)'!$AR57*(IF('Provoz výchozí'!AB$10=0,1,'Provoz výchozí'!AB$11/'Provoz výchozí'!AB$10)),0)+IFERROR('Model opční 1 (ME)'!AD57*('ME Index'!AH15/'ME Index'!$E15)*'Model opční 1 (ME)'!$AR57*(IF('Provoz opční 1'!AB$10=0,1,'Provoz opční 1'!AB$11/'Provoz opční 1'!AB$10)),0)+IFERROR('Model opční 2 (MF)'!AD57*('MF Index'!AH15/'MF Index'!$E15)*'Model opční 2 (MF)'!$AR57*(IF('Provoz opční 2'!AB$10=0,1,'Provoz opční 2'!AB$11/'Provoz opční 2'!AB$10)),0)+Doplněk!AD57*Doplněk!$AP57</f>
        <v>0</v>
      </c>
      <c r="AE57" s="107">
        <f>IFERROR('Model výchozí (MV)'!AE57*('MV Index'!AI15/'MV Index'!$E15)*'Model výchozí (MV)'!$AR57*(IF('Provoz výchozí'!AC$10=0,1,'Provoz výchozí'!AC$11/'Provoz výchozí'!AC$10)),0)+IFERROR('Model opční 1 (ME)'!AE57*('ME Index'!AI15/'ME Index'!$E15)*'Model opční 1 (ME)'!$AR57*(IF('Provoz opční 1'!AC$10=0,1,'Provoz opční 1'!AC$11/'Provoz opční 1'!AC$10)),0)+IFERROR('Model opční 2 (MF)'!AE57*('MF Index'!AI15/'MF Index'!$E15)*'Model opční 2 (MF)'!$AR57*(IF('Provoz opční 2'!AC$10=0,1,'Provoz opční 2'!AC$11/'Provoz opční 2'!AC$10)),0)+Doplněk!AE57*Doplněk!$AP57</f>
        <v>0</v>
      </c>
      <c r="AF57" s="107">
        <f>IFERROR('Model výchozí (MV)'!AF57*('MV Index'!AJ15/'MV Index'!$E15)*'Model výchozí (MV)'!$AR57*(IF('Provoz výchozí'!AD$10=0,1,'Provoz výchozí'!AD$11/'Provoz výchozí'!AD$10)),0)+IFERROR('Model opční 1 (ME)'!AF57*('ME Index'!AJ15/'ME Index'!$E15)*'Model opční 1 (ME)'!$AR57*(IF('Provoz opční 1'!AD$10=0,1,'Provoz opční 1'!AD$11/'Provoz opční 1'!AD$10)),0)+IFERROR('Model opční 2 (MF)'!AF57*('MF Index'!AJ15/'MF Index'!$E15)*'Model opční 2 (MF)'!$AR57*(IF('Provoz opční 2'!AD$10=0,1,'Provoz opční 2'!AD$11/'Provoz opční 2'!AD$10)),0)+Doplněk!AF57*Doplněk!$AP57</f>
        <v>0</v>
      </c>
      <c r="AG57" s="107">
        <f>IFERROR('Model výchozí (MV)'!AG57*('MV Index'!AK15/'MV Index'!$E15)*'Model výchozí (MV)'!$AR57*(IF('Provoz výchozí'!AE$10=0,1,'Provoz výchozí'!AE$11/'Provoz výchozí'!AE$10)),0)+IFERROR('Model opční 1 (ME)'!AG57*('ME Index'!AK15/'ME Index'!$E15)*'Model opční 1 (ME)'!$AR57*(IF('Provoz opční 1'!AE$10=0,1,'Provoz opční 1'!AE$11/'Provoz opční 1'!AE$10)),0)+IFERROR('Model opční 2 (MF)'!AG57*('MF Index'!AK15/'MF Index'!$E15)*'Model opční 2 (MF)'!$AR57*(IF('Provoz opční 2'!AE$10=0,1,'Provoz opční 2'!AE$11/'Provoz opční 2'!AE$10)),0)+Doplněk!AG57*Doplněk!$AP57</f>
        <v>0</v>
      </c>
      <c r="AH57" s="107">
        <f>IFERROR('Model výchozí (MV)'!AH57*('MV Index'!AL15/'MV Index'!$E15)*'Model výchozí (MV)'!$AR57*(IF('Provoz výchozí'!AF$10=0,1,'Provoz výchozí'!AF$11/'Provoz výchozí'!AF$10)),0)+IFERROR('Model opční 1 (ME)'!AH57*('ME Index'!AL15/'ME Index'!$E15)*'Model opční 1 (ME)'!$AR57*(IF('Provoz opční 1'!AF$10=0,1,'Provoz opční 1'!AF$11/'Provoz opční 1'!AF$10)),0)+IFERROR('Model opční 2 (MF)'!AH57*('MF Index'!AL15/'MF Index'!$E15)*'Model opční 2 (MF)'!$AR57*(IF('Provoz opční 2'!AF$10=0,1,'Provoz opční 2'!AF$11/'Provoz opční 2'!AF$10)),0)+Doplněk!AH57*Doplněk!$AP57</f>
        <v>0</v>
      </c>
      <c r="AI57" s="107">
        <f>IFERROR('Model výchozí (MV)'!AI57*('MV Index'!AM15/'MV Index'!$E15)*'Model výchozí (MV)'!$AR57*(IF('Provoz výchozí'!AG$10=0,1,'Provoz výchozí'!AG$11/'Provoz výchozí'!AG$10)),0)+IFERROR('Model opční 1 (ME)'!AI57*('ME Index'!AM15/'ME Index'!$E15)*'Model opční 1 (ME)'!$AR57*(IF('Provoz opční 1'!AG$10=0,1,'Provoz opční 1'!AG$11/'Provoz opční 1'!AG$10)),0)+IFERROR('Model opční 2 (MF)'!AI57*('MF Index'!AM15/'MF Index'!$E15)*'Model opční 2 (MF)'!$AR57*(IF('Provoz opční 2'!AG$10=0,1,'Provoz opční 2'!AG$11/'Provoz opční 2'!AG$10)),0)+Doplněk!AI57*Doplněk!$AP57</f>
        <v>0</v>
      </c>
      <c r="AJ57" s="107">
        <f>IFERROR('Model výchozí (MV)'!AJ57*('MV Index'!AN15/'MV Index'!$E15)*'Model výchozí (MV)'!$AR57*(IF('Provoz výchozí'!AH$10=0,1,'Provoz výchozí'!AH$11/'Provoz výchozí'!AH$10)),0)+IFERROR('Model opční 1 (ME)'!AJ57*('ME Index'!AN15/'ME Index'!$E15)*'Model opční 1 (ME)'!$AR57*(IF('Provoz opční 1'!AH$10=0,1,'Provoz opční 1'!AH$11/'Provoz opční 1'!AH$10)),0)+IFERROR('Model opční 2 (MF)'!AJ57*('MF Index'!AN15/'MF Index'!$E15)*'Model opční 2 (MF)'!$AR57*(IF('Provoz opční 2'!AH$10=0,1,'Provoz opční 2'!AH$11/'Provoz opční 2'!AH$10)),0)+Doplněk!AJ57*Doplněk!$AP57</f>
        <v>0</v>
      </c>
      <c r="AK57" s="107">
        <f>IFERROR('Model výchozí (MV)'!AK57*('MV Index'!AO15/'MV Index'!$E15)*'Model výchozí (MV)'!$AR57*(IF('Provoz výchozí'!AI$10=0,1,'Provoz výchozí'!AI$11/'Provoz výchozí'!AI$10)),0)+IFERROR('Model opční 1 (ME)'!AK57*('ME Index'!AO15/'ME Index'!$E15)*'Model opční 1 (ME)'!$AR57*(IF('Provoz opční 1'!AI$10=0,1,'Provoz opční 1'!AI$11/'Provoz opční 1'!AI$10)),0)+IFERROR('Model opční 2 (MF)'!AK57*('MF Index'!AO15/'MF Index'!$E15)*'Model opční 2 (MF)'!$AR57*(IF('Provoz opční 2'!AI$10=0,1,'Provoz opční 2'!AI$11/'Provoz opční 2'!AI$10)),0)+Doplněk!AK57*Doplněk!$AP57</f>
        <v>0</v>
      </c>
      <c r="AL57" s="24">
        <f t="shared" si="62"/>
        <v>0</v>
      </c>
      <c r="AM57" s="149">
        <f t="shared" si="61"/>
        <v>0</v>
      </c>
    </row>
    <row r="58" spans="1:39" x14ac:dyDescent="0.3">
      <c r="A58" s="4" t="str">
        <f t="shared" si="60"/>
        <v/>
      </c>
      <c r="B58" s="45" t="str">
        <f t="shared" si="60"/>
        <v/>
      </c>
      <c r="C58" s="64" t="str">
        <f t="shared" si="60"/>
        <v>8.2</v>
      </c>
      <c r="D58" s="65" t="str">
        <f t="shared" si="60"/>
        <v>Strojvedoucí</v>
      </c>
      <c r="E58" s="107">
        <f>IFERROR('Model výchozí (MV)'!E58*('MV Index'!I16/'MV Index'!$E16)*'Model výchozí (MV)'!$AR58*(IF('Provoz výchozí'!C$10=0,1,'Provoz výchozí'!C$11/'Provoz výchozí'!C$10)),0)+IFERROR('Model opční 1 (ME)'!E58*('ME Index'!I16/'ME Index'!$E16)*'Model opční 1 (ME)'!$AR58*(IF('Provoz opční 1'!C$10=0,1,'Provoz opční 1'!C$11/'Provoz opční 1'!C$10)),0)+IFERROR('Model opční 2 (MF)'!E58*('MF Index'!I16/'MF Index'!$E16)*'Model opční 2 (MF)'!$AR58*(IF('Provoz opční 2'!C$10=0,1,'Provoz opční 2'!C$11/'Provoz opční 2'!C$10)),0)+Doplněk!E58*Doplněk!$AP58</f>
        <v>0</v>
      </c>
      <c r="F58" s="107">
        <f>IFERROR('Model výchozí (MV)'!F58*('MV Index'!J16/'MV Index'!$E16)*'Model výchozí (MV)'!$AR58*(IF('Provoz výchozí'!D$10=0,1,'Provoz výchozí'!D$11/'Provoz výchozí'!D$10)),0)+IFERROR('Model opční 1 (ME)'!F58*('ME Index'!J16/'ME Index'!$E16)*'Model opční 1 (ME)'!$AR58*(IF('Provoz opční 1'!D$10=0,1,'Provoz opční 1'!D$11/'Provoz opční 1'!D$10)),0)+IFERROR('Model opční 2 (MF)'!F58*('MF Index'!J16/'MF Index'!$E16)*'Model opční 2 (MF)'!$AR58*(IF('Provoz opční 2'!D$10=0,1,'Provoz opční 2'!D$11/'Provoz opční 2'!D$10)),0)+Doplněk!F58*Doplněk!$AP58</f>
        <v>0</v>
      </c>
      <c r="G58" s="107">
        <f>IFERROR('Model výchozí (MV)'!G58*('MV Index'!K16/'MV Index'!$E16)*'Model výchozí (MV)'!$AR58*(IF('Provoz výchozí'!E$10=0,1,'Provoz výchozí'!E$11/'Provoz výchozí'!E$10)),0)+IFERROR('Model opční 1 (ME)'!G58*('ME Index'!K16/'ME Index'!$E16)*'Model opční 1 (ME)'!$AR58*(IF('Provoz opční 1'!E$10=0,1,'Provoz opční 1'!E$11/'Provoz opční 1'!E$10)),0)+IFERROR('Model opční 2 (MF)'!G58*('MF Index'!K16/'MF Index'!$E16)*'Model opční 2 (MF)'!$AR58*(IF('Provoz opční 2'!E$10=0,1,'Provoz opční 2'!E$11/'Provoz opční 2'!E$10)),0)+Doplněk!G58*Doplněk!$AP58</f>
        <v>0</v>
      </c>
      <c r="H58" s="107">
        <f>IFERROR('Model výchozí (MV)'!H58*('MV Index'!L16/'MV Index'!$E16)*'Model výchozí (MV)'!$AR58*(IF('Provoz výchozí'!F$10=0,1,'Provoz výchozí'!F$11/'Provoz výchozí'!F$10)),0)+IFERROR('Model opční 1 (ME)'!H58*('ME Index'!L16/'ME Index'!$E16)*'Model opční 1 (ME)'!$AR58*(IF('Provoz opční 1'!F$10=0,1,'Provoz opční 1'!F$11/'Provoz opční 1'!F$10)),0)+IFERROR('Model opční 2 (MF)'!H58*('MF Index'!L16/'MF Index'!$E16)*'Model opční 2 (MF)'!$AR58*(IF('Provoz opční 2'!F$10=0,1,'Provoz opční 2'!F$11/'Provoz opční 2'!F$10)),0)+Doplněk!H58*Doplněk!$AP58</f>
        <v>0</v>
      </c>
      <c r="I58" s="107">
        <f>IFERROR('Model výchozí (MV)'!I58*('MV Index'!M16/'MV Index'!$E16)*'Model výchozí (MV)'!$AR58*(IF('Provoz výchozí'!G$10=0,1,'Provoz výchozí'!G$11/'Provoz výchozí'!G$10)),0)+IFERROR('Model opční 1 (ME)'!I58*('ME Index'!M16/'ME Index'!$E16)*'Model opční 1 (ME)'!$AR58*(IF('Provoz opční 1'!G$10=0,1,'Provoz opční 1'!G$11/'Provoz opční 1'!G$10)),0)+IFERROR('Model opční 2 (MF)'!I58*('MF Index'!M16/'MF Index'!$E16)*'Model opční 2 (MF)'!$AR58*(IF('Provoz opční 2'!G$10=0,1,'Provoz opční 2'!G$11/'Provoz opční 2'!G$10)),0)+Doplněk!I58*Doplněk!$AP58</f>
        <v>0</v>
      </c>
      <c r="J58" s="107">
        <f>IFERROR('Model výchozí (MV)'!J58*('MV Index'!N16/'MV Index'!$E16)*'Model výchozí (MV)'!$AR58*(IF('Provoz výchozí'!H$10=0,1,'Provoz výchozí'!H$11/'Provoz výchozí'!H$10)),0)+IFERROR('Model opční 1 (ME)'!J58*('ME Index'!N16/'ME Index'!$E16)*'Model opční 1 (ME)'!$AR58*(IF('Provoz opční 1'!H$10=0,1,'Provoz opční 1'!H$11/'Provoz opční 1'!H$10)),0)+IFERROR('Model opční 2 (MF)'!J58*('MF Index'!N16/'MF Index'!$E16)*'Model opční 2 (MF)'!$AR58*(IF('Provoz opční 2'!H$10=0,1,'Provoz opční 2'!H$11/'Provoz opční 2'!H$10)),0)+Doplněk!J58*Doplněk!$AP58</f>
        <v>0</v>
      </c>
      <c r="K58" s="107">
        <f>IFERROR('Model výchozí (MV)'!K58*('MV Index'!O16/'MV Index'!$E16)*'Model výchozí (MV)'!$AR58*(IF('Provoz výchozí'!I$10=0,1,'Provoz výchozí'!I$11/'Provoz výchozí'!I$10)),0)+IFERROR('Model opční 1 (ME)'!K58*('ME Index'!O16/'ME Index'!$E16)*'Model opční 1 (ME)'!$AR58*(IF('Provoz opční 1'!I$10=0,1,'Provoz opční 1'!I$11/'Provoz opční 1'!I$10)),0)+IFERROR('Model opční 2 (MF)'!K58*('MF Index'!O16/'MF Index'!$E16)*'Model opční 2 (MF)'!$AR58*(IF('Provoz opční 2'!I$10=0,1,'Provoz opční 2'!I$11/'Provoz opční 2'!I$10)),0)+Doplněk!K58*Doplněk!$AP58</f>
        <v>0</v>
      </c>
      <c r="L58" s="107">
        <f>IFERROR('Model výchozí (MV)'!L58*('MV Index'!P16/'MV Index'!$E16)*'Model výchozí (MV)'!$AR58*(IF('Provoz výchozí'!J$10=0,1,'Provoz výchozí'!J$11/'Provoz výchozí'!J$10)),0)+IFERROR('Model opční 1 (ME)'!L58*('ME Index'!P16/'ME Index'!$E16)*'Model opční 1 (ME)'!$AR58*(IF('Provoz opční 1'!J$10=0,1,'Provoz opční 1'!J$11/'Provoz opční 1'!J$10)),0)+IFERROR('Model opční 2 (MF)'!L58*('MF Index'!P16/'MF Index'!$E16)*'Model opční 2 (MF)'!$AR58*(IF('Provoz opční 2'!J$10=0,1,'Provoz opční 2'!J$11/'Provoz opční 2'!J$10)),0)+Doplněk!L58*Doplněk!$AP58</f>
        <v>0</v>
      </c>
      <c r="M58" s="107">
        <f>IFERROR('Model výchozí (MV)'!M58*('MV Index'!Q16/'MV Index'!$E16)*'Model výchozí (MV)'!$AR58*(IF('Provoz výchozí'!K$10=0,1,'Provoz výchozí'!K$11/'Provoz výchozí'!K$10)),0)+IFERROR('Model opční 1 (ME)'!M58*('ME Index'!Q16/'ME Index'!$E16)*'Model opční 1 (ME)'!$AR58*(IF('Provoz opční 1'!K$10=0,1,'Provoz opční 1'!K$11/'Provoz opční 1'!K$10)),0)+IFERROR('Model opční 2 (MF)'!M58*('MF Index'!Q16/'MF Index'!$E16)*'Model opční 2 (MF)'!$AR58*(IF('Provoz opční 2'!K$10=0,1,'Provoz opční 2'!K$11/'Provoz opční 2'!K$10)),0)+Doplněk!M58*Doplněk!$AP58</f>
        <v>0</v>
      </c>
      <c r="N58" s="107">
        <f>IFERROR('Model výchozí (MV)'!N58*('MV Index'!R16/'MV Index'!$E16)*'Model výchozí (MV)'!$AR58*(IF('Provoz výchozí'!L$10=0,1,'Provoz výchozí'!L$11/'Provoz výchozí'!L$10)),0)+IFERROR('Model opční 1 (ME)'!N58*('ME Index'!R16/'ME Index'!$E16)*'Model opční 1 (ME)'!$AR58*(IF('Provoz opční 1'!L$10=0,1,'Provoz opční 1'!L$11/'Provoz opční 1'!L$10)),0)+IFERROR('Model opční 2 (MF)'!N58*('MF Index'!R16/'MF Index'!$E16)*'Model opční 2 (MF)'!$AR58*(IF('Provoz opční 2'!L$10=0,1,'Provoz opční 2'!L$11/'Provoz opční 2'!L$10)),0)+Doplněk!N58*Doplněk!$AP58</f>
        <v>0</v>
      </c>
      <c r="O58" s="107">
        <f>IFERROR('Model výchozí (MV)'!O58*('MV Index'!S16/'MV Index'!$E16)*'Model výchozí (MV)'!$AR58*(IF('Provoz výchozí'!M$10=0,1,'Provoz výchozí'!M$11/'Provoz výchozí'!M$10)),0)+IFERROR('Model opční 1 (ME)'!O58*('ME Index'!S16/'ME Index'!$E16)*'Model opční 1 (ME)'!$AR58*(IF('Provoz opční 1'!M$10=0,1,'Provoz opční 1'!M$11/'Provoz opční 1'!M$10)),0)+IFERROR('Model opční 2 (MF)'!O58*('MF Index'!S16/'MF Index'!$E16)*'Model opční 2 (MF)'!$AR58*(IF('Provoz opční 2'!M$10=0,1,'Provoz opční 2'!M$11/'Provoz opční 2'!M$10)),0)+Doplněk!O58*Doplněk!$AP58</f>
        <v>0</v>
      </c>
      <c r="P58" s="107">
        <f>IFERROR('Model výchozí (MV)'!P58*('MV Index'!T16/'MV Index'!$E16)*'Model výchozí (MV)'!$AR58*(IF('Provoz výchozí'!N$10=0,1,'Provoz výchozí'!N$11/'Provoz výchozí'!N$10)),0)+IFERROR('Model opční 1 (ME)'!P58*('ME Index'!T16/'ME Index'!$E16)*'Model opční 1 (ME)'!$AR58*(IF('Provoz opční 1'!N$10=0,1,'Provoz opční 1'!N$11/'Provoz opční 1'!N$10)),0)+IFERROR('Model opční 2 (MF)'!P58*('MF Index'!T16/'MF Index'!$E16)*'Model opční 2 (MF)'!$AR58*(IF('Provoz opční 2'!N$10=0,1,'Provoz opční 2'!N$11/'Provoz opční 2'!N$10)),0)+Doplněk!P58*Doplněk!$AP58</f>
        <v>0</v>
      </c>
      <c r="Q58" s="107">
        <f>IFERROR('Model výchozí (MV)'!Q58*('MV Index'!U16/'MV Index'!$E16)*'Model výchozí (MV)'!$AR58*(IF('Provoz výchozí'!O$10=0,1,'Provoz výchozí'!O$11/'Provoz výchozí'!O$10)),0)+IFERROR('Model opční 1 (ME)'!Q58*('ME Index'!U16/'ME Index'!$E16)*'Model opční 1 (ME)'!$AR58*(IF('Provoz opční 1'!O$10=0,1,'Provoz opční 1'!O$11/'Provoz opční 1'!O$10)),0)+IFERROR('Model opční 2 (MF)'!Q58*('MF Index'!U16/'MF Index'!$E16)*'Model opční 2 (MF)'!$AR58*(IF('Provoz opční 2'!O$10=0,1,'Provoz opční 2'!O$11/'Provoz opční 2'!O$10)),0)+Doplněk!Q58*Doplněk!$AP58</f>
        <v>0</v>
      </c>
      <c r="R58" s="107">
        <f>IFERROR('Model výchozí (MV)'!R58*('MV Index'!V16/'MV Index'!$E16)*'Model výchozí (MV)'!$AR58*(IF('Provoz výchozí'!P$10=0,1,'Provoz výchozí'!P$11/'Provoz výchozí'!P$10)),0)+IFERROR('Model opční 1 (ME)'!R58*('ME Index'!V16/'ME Index'!$E16)*'Model opční 1 (ME)'!$AR58*(IF('Provoz opční 1'!P$10=0,1,'Provoz opční 1'!P$11/'Provoz opční 1'!P$10)),0)+IFERROR('Model opční 2 (MF)'!R58*('MF Index'!V16/'MF Index'!$E16)*'Model opční 2 (MF)'!$AR58*(IF('Provoz opční 2'!P$10=0,1,'Provoz opční 2'!P$11/'Provoz opční 2'!P$10)),0)+Doplněk!R58*Doplněk!$AP58</f>
        <v>0</v>
      </c>
      <c r="S58" s="107">
        <f>IFERROR('Model výchozí (MV)'!S58*('MV Index'!W16/'MV Index'!$E16)*'Model výchozí (MV)'!$AR58*(IF('Provoz výchozí'!Q$10=0,1,'Provoz výchozí'!Q$11/'Provoz výchozí'!Q$10)),0)+IFERROR('Model opční 1 (ME)'!S58*('ME Index'!W16/'ME Index'!$E16)*'Model opční 1 (ME)'!$AR58*(IF('Provoz opční 1'!Q$10=0,1,'Provoz opční 1'!Q$11/'Provoz opční 1'!Q$10)),0)+IFERROR('Model opční 2 (MF)'!S58*('MF Index'!W16/'MF Index'!$E16)*'Model opční 2 (MF)'!$AR58*(IF('Provoz opční 2'!Q$10=0,1,'Provoz opční 2'!Q$11/'Provoz opční 2'!Q$10)),0)+Doplněk!S58*Doplněk!$AP58</f>
        <v>0</v>
      </c>
      <c r="T58" s="107">
        <f>IFERROR('Model výchozí (MV)'!T58*('MV Index'!X16/'MV Index'!$E16)*'Model výchozí (MV)'!$AR58*(IF('Provoz výchozí'!R$10=0,1,'Provoz výchozí'!R$11/'Provoz výchozí'!R$10)),0)+IFERROR('Model opční 1 (ME)'!T58*('ME Index'!X16/'ME Index'!$E16)*'Model opční 1 (ME)'!$AR58*(IF('Provoz opční 1'!R$10=0,1,'Provoz opční 1'!R$11/'Provoz opční 1'!R$10)),0)+IFERROR('Model opční 2 (MF)'!T58*('MF Index'!X16/'MF Index'!$E16)*'Model opční 2 (MF)'!$AR58*(IF('Provoz opční 2'!R$10=0,1,'Provoz opční 2'!R$11/'Provoz opční 2'!R$10)),0)+Doplněk!T58*Doplněk!$AP58</f>
        <v>0</v>
      </c>
      <c r="U58" s="107">
        <f>IFERROR('Model výchozí (MV)'!U58*('MV Index'!Y16/'MV Index'!$E16)*'Model výchozí (MV)'!$AR58*(IF('Provoz výchozí'!S$10=0,1,'Provoz výchozí'!S$11/'Provoz výchozí'!S$10)),0)+IFERROR('Model opční 1 (ME)'!U58*('ME Index'!Y16/'ME Index'!$E16)*'Model opční 1 (ME)'!$AR58*(IF('Provoz opční 1'!S$10=0,1,'Provoz opční 1'!S$11/'Provoz opční 1'!S$10)),0)+IFERROR('Model opční 2 (MF)'!U58*('MF Index'!Y16/'MF Index'!$E16)*'Model opční 2 (MF)'!$AR58*(IF('Provoz opční 2'!S$10=0,1,'Provoz opční 2'!S$11/'Provoz opční 2'!S$10)),0)+Doplněk!U58*Doplněk!$AP58</f>
        <v>0</v>
      </c>
      <c r="V58" s="107">
        <f>IFERROR('Model výchozí (MV)'!V58*('MV Index'!Z16/'MV Index'!$E16)*'Model výchozí (MV)'!$AR58*(IF('Provoz výchozí'!T$10=0,1,'Provoz výchozí'!T$11/'Provoz výchozí'!T$10)),0)+IFERROR('Model opční 1 (ME)'!V58*('ME Index'!Z16/'ME Index'!$E16)*'Model opční 1 (ME)'!$AR58*(IF('Provoz opční 1'!T$10=0,1,'Provoz opční 1'!T$11/'Provoz opční 1'!T$10)),0)+IFERROR('Model opční 2 (MF)'!V58*('MF Index'!Z16/'MF Index'!$E16)*'Model opční 2 (MF)'!$AR58*(IF('Provoz opční 2'!T$10=0,1,'Provoz opční 2'!T$11/'Provoz opční 2'!T$10)),0)+Doplněk!V58*Doplněk!$AP58</f>
        <v>0</v>
      </c>
      <c r="W58" s="107">
        <f>IFERROR('Model výchozí (MV)'!W58*('MV Index'!AA16/'MV Index'!$E16)*'Model výchozí (MV)'!$AR58*(IF('Provoz výchozí'!U$10=0,1,'Provoz výchozí'!U$11/'Provoz výchozí'!U$10)),0)+IFERROR('Model opční 1 (ME)'!W58*('ME Index'!AA16/'ME Index'!$E16)*'Model opční 1 (ME)'!$AR58*(IF('Provoz opční 1'!U$10=0,1,'Provoz opční 1'!U$11/'Provoz opční 1'!U$10)),0)+IFERROR('Model opční 2 (MF)'!W58*('MF Index'!AA16/'MF Index'!$E16)*'Model opční 2 (MF)'!$AR58*(IF('Provoz opční 2'!U$10=0,1,'Provoz opční 2'!U$11/'Provoz opční 2'!U$10)),0)+Doplněk!W58*Doplněk!$AP58</f>
        <v>0</v>
      </c>
      <c r="X58" s="107">
        <f>IFERROR('Model výchozí (MV)'!X58*('MV Index'!AB16/'MV Index'!$E16)*'Model výchozí (MV)'!$AR58*(IF('Provoz výchozí'!V$10=0,1,'Provoz výchozí'!V$11/'Provoz výchozí'!V$10)),0)+IFERROR('Model opční 1 (ME)'!X58*('ME Index'!AB16/'ME Index'!$E16)*'Model opční 1 (ME)'!$AR58*(IF('Provoz opční 1'!V$10=0,1,'Provoz opční 1'!V$11/'Provoz opční 1'!V$10)),0)+IFERROR('Model opční 2 (MF)'!X58*('MF Index'!AB16/'MF Index'!$E16)*'Model opční 2 (MF)'!$AR58*(IF('Provoz opční 2'!V$10=0,1,'Provoz opční 2'!V$11/'Provoz opční 2'!V$10)),0)+Doplněk!X58*Doplněk!$AP58</f>
        <v>0</v>
      </c>
      <c r="Y58" s="107">
        <f>IFERROR('Model výchozí (MV)'!Y58*('MV Index'!AC16/'MV Index'!$E16)*'Model výchozí (MV)'!$AR58*(IF('Provoz výchozí'!W$10=0,1,'Provoz výchozí'!W$11/'Provoz výchozí'!W$10)),0)+IFERROR('Model opční 1 (ME)'!Y58*('ME Index'!AC16/'ME Index'!$E16)*'Model opční 1 (ME)'!$AR58*(IF('Provoz opční 1'!W$10=0,1,'Provoz opční 1'!W$11/'Provoz opční 1'!W$10)),0)+IFERROR('Model opční 2 (MF)'!Y58*('MF Index'!AC16/'MF Index'!$E16)*'Model opční 2 (MF)'!$AR58*(IF('Provoz opční 2'!W$10=0,1,'Provoz opční 2'!W$11/'Provoz opční 2'!W$10)),0)+Doplněk!Y58*Doplněk!$AP58</f>
        <v>0</v>
      </c>
      <c r="Z58" s="107">
        <f>IFERROR('Model výchozí (MV)'!Z58*('MV Index'!AD16/'MV Index'!$E16)*'Model výchozí (MV)'!$AR58*(IF('Provoz výchozí'!X$10=0,1,'Provoz výchozí'!X$11/'Provoz výchozí'!X$10)),0)+IFERROR('Model opční 1 (ME)'!Z58*('ME Index'!AD16/'ME Index'!$E16)*'Model opční 1 (ME)'!$AR58*(IF('Provoz opční 1'!X$10=0,1,'Provoz opční 1'!X$11/'Provoz opční 1'!X$10)),0)+IFERROR('Model opční 2 (MF)'!Z58*('MF Index'!AD16/'MF Index'!$E16)*'Model opční 2 (MF)'!$AR58*(IF('Provoz opční 2'!X$10=0,1,'Provoz opční 2'!X$11/'Provoz opční 2'!X$10)),0)+Doplněk!Z58*Doplněk!$AP58</f>
        <v>0</v>
      </c>
      <c r="AA58" s="107">
        <f>IFERROR('Model výchozí (MV)'!AA58*('MV Index'!AE16/'MV Index'!$E16)*'Model výchozí (MV)'!$AR58*(IF('Provoz výchozí'!Y$10=0,1,'Provoz výchozí'!Y$11/'Provoz výchozí'!Y$10)),0)+IFERROR('Model opční 1 (ME)'!AA58*('ME Index'!AE16/'ME Index'!$E16)*'Model opční 1 (ME)'!$AR58*(IF('Provoz opční 1'!Y$10=0,1,'Provoz opční 1'!Y$11/'Provoz opční 1'!Y$10)),0)+IFERROR('Model opční 2 (MF)'!AA58*('MF Index'!AE16/'MF Index'!$E16)*'Model opční 2 (MF)'!$AR58*(IF('Provoz opční 2'!Y$10=0,1,'Provoz opční 2'!Y$11/'Provoz opční 2'!Y$10)),0)+Doplněk!AA58*Doplněk!$AP58</f>
        <v>0</v>
      </c>
      <c r="AB58" s="107">
        <f>IFERROR('Model výchozí (MV)'!AB58*('MV Index'!AF16/'MV Index'!$E16)*'Model výchozí (MV)'!$AR58*(IF('Provoz výchozí'!Z$10=0,1,'Provoz výchozí'!Z$11/'Provoz výchozí'!Z$10)),0)+IFERROR('Model opční 1 (ME)'!AB58*('ME Index'!AF16/'ME Index'!$E16)*'Model opční 1 (ME)'!$AR58*(IF('Provoz opční 1'!Z$10=0,1,'Provoz opční 1'!Z$11/'Provoz opční 1'!Z$10)),0)+IFERROR('Model opční 2 (MF)'!AB58*('MF Index'!AF16/'MF Index'!$E16)*'Model opční 2 (MF)'!$AR58*(IF('Provoz opční 2'!Z$10=0,1,'Provoz opční 2'!Z$11/'Provoz opční 2'!Z$10)),0)+Doplněk!AB58*Doplněk!$AP58</f>
        <v>0</v>
      </c>
      <c r="AC58" s="107">
        <f>IFERROR('Model výchozí (MV)'!AC58*('MV Index'!AG16/'MV Index'!$E16)*'Model výchozí (MV)'!$AR58*(IF('Provoz výchozí'!AA$10=0,1,'Provoz výchozí'!AA$11/'Provoz výchozí'!AA$10)),0)+IFERROR('Model opční 1 (ME)'!AC58*('ME Index'!AG16/'ME Index'!$E16)*'Model opční 1 (ME)'!$AR58*(IF('Provoz opční 1'!AA$10=0,1,'Provoz opční 1'!AA$11/'Provoz opční 1'!AA$10)),0)+IFERROR('Model opční 2 (MF)'!AC58*('MF Index'!AG16/'MF Index'!$E16)*'Model opční 2 (MF)'!$AR58*(IF('Provoz opční 2'!AA$10=0,1,'Provoz opční 2'!AA$11/'Provoz opční 2'!AA$10)),0)+Doplněk!AC58*Doplněk!$AP58</f>
        <v>0</v>
      </c>
      <c r="AD58" s="107">
        <f>IFERROR('Model výchozí (MV)'!AD58*('MV Index'!AH16/'MV Index'!$E16)*'Model výchozí (MV)'!$AR58*(IF('Provoz výchozí'!AB$10=0,1,'Provoz výchozí'!AB$11/'Provoz výchozí'!AB$10)),0)+IFERROR('Model opční 1 (ME)'!AD58*('ME Index'!AH16/'ME Index'!$E16)*'Model opční 1 (ME)'!$AR58*(IF('Provoz opční 1'!AB$10=0,1,'Provoz opční 1'!AB$11/'Provoz opční 1'!AB$10)),0)+IFERROR('Model opční 2 (MF)'!AD58*('MF Index'!AH16/'MF Index'!$E16)*'Model opční 2 (MF)'!$AR58*(IF('Provoz opční 2'!AB$10=0,1,'Provoz opční 2'!AB$11/'Provoz opční 2'!AB$10)),0)+Doplněk!AD58*Doplněk!$AP58</f>
        <v>0</v>
      </c>
      <c r="AE58" s="107">
        <f>IFERROR('Model výchozí (MV)'!AE58*('MV Index'!AI16/'MV Index'!$E16)*'Model výchozí (MV)'!$AR58*(IF('Provoz výchozí'!AC$10=0,1,'Provoz výchozí'!AC$11/'Provoz výchozí'!AC$10)),0)+IFERROR('Model opční 1 (ME)'!AE58*('ME Index'!AI16/'ME Index'!$E16)*'Model opční 1 (ME)'!$AR58*(IF('Provoz opční 1'!AC$10=0,1,'Provoz opční 1'!AC$11/'Provoz opční 1'!AC$10)),0)+IFERROR('Model opční 2 (MF)'!AE58*('MF Index'!AI16/'MF Index'!$E16)*'Model opční 2 (MF)'!$AR58*(IF('Provoz opční 2'!AC$10=0,1,'Provoz opční 2'!AC$11/'Provoz opční 2'!AC$10)),0)+Doplněk!AE58*Doplněk!$AP58</f>
        <v>0</v>
      </c>
      <c r="AF58" s="107">
        <f>IFERROR('Model výchozí (MV)'!AF58*('MV Index'!AJ16/'MV Index'!$E16)*'Model výchozí (MV)'!$AR58*(IF('Provoz výchozí'!AD$10=0,1,'Provoz výchozí'!AD$11/'Provoz výchozí'!AD$10)),0)+IFERROR('Model opční 1 (ME)'!AF58*('ME Index'!AJ16/'ME Index'!$E16)*'Model opční 1 (ME)'!$AR58*(IF('Provoz opční 1'!AD$10=0,1,'Provoz opční 1'!AD$11/'Provoz opční 1'!AD$10)),0)+IFERROR('Model opční 2 (MF)'!AF58*('MF Index'!AJ16/'MF Index'!$E16)*'Model opční 2 (MF)'!$AR58*(IF('Provoz opční 2'!AD$10=0,1,'Provoz opční 2'!AD$11/'Provoz opční 2'!AD$10)),0)+Doplněk!AF58*Doplněk!$AP58</f>
        <v>0</v>
      </c>
      <c r="AG58" s="107">
        <f>IFERROR('Model výchozí (MV)'!AG58*('MV Index'!AK16/'MV Index'!$E16)*'Model výchozí (MV)'!$AR58*(IF('Provoz výchozí'!AE$10=0,1,'Provoz výchozí'!AE$11/'Provoz výchozí'!AE$10)),0)+IFERROR('Model opční 1 (ME)'!AG58*('ME Index'!AK16/'ME Index'!$E16)*'Model opční 1 (ME)'!$AR58*(IF('Provoz opční 1'!AE$10=0,1,'Provoz opční 1'!AE$11/'Provoz opční 1'!AE$10)),0)+IFERROR('Model opční 2 (MF)'!AG58*('MF Index'!AK16/'MF Index'!$E16)*'Model opční 2 (MF)'!$AR58*(IF('Provoz opční 2'!AE$10=0,1,'Provoz opční 2'!AE$11/'Provoz opční 2'!AE$10)),0)+Doplněk!AG58*Doplněk!$AP58</f>
        <v>0</v>
      </c>
      <c r="AH58" s="107">
        <f>IFERROR('Model výchozí (MV)'!AH58*('MV Index'!AL16/'MV Index'!$E16)*'Model výchozí (MV)'!$AR58*(IF('Provoz výchozí'!AF$10=0,1,'Provoz výchozí'!AF$11/'Provoz výchozí'!AF$10)),0)+IFERROR('Model opční 1 (ME)'!AH58*('ME Index'!AL16/'ME Index'!$E16)*'Model opční 1 (ME)'!$AR58*(IF('Provoz opční 1'!AF$10=0,1,'Provoz opční 1'!AF$11/'Provoz opční 1'!AF$10)),0)+IFERROR('Model opční 2 (MF)'!AH58*('MF Index'!AL16/'MF Index'!$E16)*'Model opční 2 (MF)'!$AR58*(IF('Provoz opční 2'!AF$10=0,1,'Provoz opční 2'!AF$11/'Provoz opční 2'!AF$10)),0)+Doplněk!AH58*Doplněk!$AP58</f>
        <v>0</v>
      </c>
      <c r="AI58" s="107">
        <f>IFERROR('Model výchozí (MV)'!AI58*('MV Index'!AM16/'MV Index'!$E16)*'Model výchozí (MV)'!$AR58*(IF('Provoz výchozí'!AG$10=0,1,'Provoz výchozí'!AG$11/'Provoz výchozí'!AG$10)),0)+IFERROR('Model opční 1 (ME)'!AI58*('ME Index'!AM16/'ME Index'!$E16)*'Model opční 1 (ME)'!$AR58*(IF('Provoz opční 1'!AG$10=0,1,'Provoz opční 1'!AG$11/'Provoz opční 1'!AG$10)),0)+IFERROR('Model opční 2 (MF)'!AI58*('MF Index'!AM16/'MF Index'!$E16)*'Model opční 2 (MF)'!$AR58*(IF('Provoz opční 2'!AG$10=0,1,'Provoz opční 2'!AG$11/'Provoz opční 2'!AG$10)),0)+Doplněk!AI58*Doplněk!$AP58</f>
        <v>0</v>
      </c>
      <c r="AJ58" s="107">
        <f>IFERROR('Model výchozí (MV)'!AJ58*('MV Index'!AN16/'MV Index'!$E16)*'Model výchozí (MV)'!$AR58*(IF('Provoz výchozí'!AH$10=0,1,'Provoz výchozí'!AH$11/'Provoz výchozí'!AH$10)),0)+IFERROR('Model opční 1 (ME)'!AJ58*('ME Index'!AN16/'ME Index'!$E16)*'Model opční 1 (ME)'!$AR58*(IF('Provoz opční 1'!AH$10=0,1,'Provoz opční 1'!AH$11/'Provoz opční 1'!AH$10)),0)+IFERROR('Model opční 2 (MF)'!AJ58*('MF Index'!AN16/'MF Index'!$E16)*'Model opční 2 (MF)'!$AR58*(IF('Provoz opční 2'!AH$10=0,1,'Provoz opční 2'!AH$11/'Provoz opční 2'!AH$10)),0)+Doplněk!AJ58*Doplněk!$AP58</f>
        <v>0</v>
      </c>
      <c r="AK58" s="107">
        <f>IFERROR('Model výchozí (MV)'!AK58*('MV Index'!AO16/'MV Index'!$E16)*'Model výchozí (MV)'!$AR58*(IF('Provoz výchozí'!AI$10=0,1,'Provoz výchozí'!AI$11/'Provoz výchozí'!AI$10)),0)+IFERROR('Model opční 1 (ME)'!AK58*('ME Index'!AO16/'ME Index'!$E16)*'Model opční 1 (ME)'!$AR58*(IF('Provoz opční 1'!AI$10=0,1,'Provoz opční 1'!AI$11/'Provoz opční 1'!AI$10)),0)+IFERROR('Model opční 2 (MF)'!AK58*('MF Index'!AO16/'MF Index'!$E16)*'Model opční 2 (MF)'!$AR58*(IF('Provoz opční 2'!AI$10=0,1,'Provoz opční 2'!AI$11/'Provoz opční 2'!AI$10)),0)+Doplněk!AK58*Doplněk!$AP58</f>
        <v>0</v>
      </c>
      <c r="AL58" s="24">
        <f t="shared" si="62"/>
        <v>0</v>
      </c>
      <c r="AM58" s="149">
        <f t="shared" si="61"/>
        <v>0</v>
      </c>
    </row>
    <row r="59" spans="1:39" x14ac:dyDescent="0.3">
      <c r="A59" s="4" t="str">
        <f t="shared" si="60"/>
        <v/>
      </c>
      <c r="B59" s="45" t="str">
        <f t="shared" si="60"/>
        <v/>
      </c>
      <c r="C59" s="64" t="str">
        <f t="shared" si="60"/>
        <v>8.3</v>
      </c>
      <c r="D59" s="65" t="str">
        <f t="shared" si="60"/>
        <v>Pokladní</v>
      </c>
      <c r="E59" s="107">
        <f>IFERROR('Model výchozí (MV)'!E59*('MV Index'!I17/'MV Index'!$E17)*'Model výchozí (MV)'!$AR59*(IF('Provoz výchozí'!C$10=0,1,'Provoz výchozí'!C$11/'Provoz výchozí'!C$10)),0)+IFERROR('Model opční 1 (ME)'!E59*('ME Index'!I17/'ME Index'!$E17)*'Model opční 1 (ME)'!$AR59*(IF('Provoz opční 1'!C$10=0,1,'Provoz opční 1'!C$11/'Provoz opční 1'!C$10)),0)+IFERROR('Model opční 2 (MF)'!E59*('MF Index'!I17/'MF Index'!$E17)*'Model opční 2 (MF)'!$AR59*(IF('Provoz opční 2'!C$10=0,1,'Provoz opční 2'!C$11/'Provoz opční 2'!C$10)),0)+Doplněk!E59*Doplněk!$AP59</f>
        <v>0</v>
      </c>
      <c r="F59" s="107">
        <f>IFERROR('Model výchozí (MV)'!F59*('MV Index'!J17/'MV Index'!$E17)*'Model výchozí (MV)'!$AR59*(IF('Provoz výchozí'!D$10=0,1,'Provoz výchozí'!D$11/'Provoz výchozí'!D$10)),0)+IFERROR('Model opční 1 (ME)'!F59*('ME Index'!J17/'ME Index'!$E17)*'Model opční 1 (ME)'!$AR59*(IF('Provoz opční 1'!D$10=0,1,'Provoz opční 1'!D$11/'Provoz opční 1'!D$10)),0)+IFERROR('Model opční 2 (MF)'!F59*('MF Index'!J17/'MF Index'!$E17)*'Model opční 2 (MF)'!$AR59*(IF('Provoz opční 2'!D$10=0,1,'Provoz opční 2'!D$11/'Provoz opční 2'!D$10)),0)+Doplněk!F59*Doplněk!$AP59</f>
        <v>0</v>
      </c>
      <c r="G59" s="107">
        <f>IFERROR('Model výchozí (MV)'!G59*('MV Index'!K17/'MV Index'!$E17)*'Model výchozí (MV)'!$AR59*(IF('Provoz výchozí'!E$10=0,1,'Provoz výchozí'!E$11/'Provoz výchozí'!E$10)),0)+IFERROR('Model opční 1 (ME)'!G59*('ME Index'!K17/'ME Index'!$E17)*'Model opční 1 (ME)'!$AR59*(IF('Provoz opční 1'!E$10=0,1,'Provoz opční 1'!E$11/'Provoz opční 1'!E$10)),0)+IFERROR('Model opční 2 (MF)'!G59*('MF Index'!K17/'MF Index'!$E17)*'Model opční 2 (MF)'!$AR59*(IF('Provoz opční 2'!E$10=0,1,'Provoz opční 2'!E$11/'Provoz opční 2'!E$10)),0)+Doplněk!G59*Doplněk!$AP59</f>
        <v>0</v>
      </c>
      <c r="H59" s="107">
        <f>IFERROR('Model výchozí (MV)'!H59*('MV Index'!L17/'MV Index'!$E17)*'Model výchozí (MV)'!$AR59*(IF('Provoz výchozí'!F$10=0,1,'Provoz výchozí'!F$11/'Provoz výchozí'!F$10)),0)+IFERROR('Model opční 1 (ME)'!H59*('ME Index'!L17/'ME Index'!$E17)*'Model opční 1 (ME)'!$AR59*(IF('Provoz opční 1'!F$10=0,1,'Provoz opční 1'!F$11/'Provoz opční 1'!F$10)),0)+IFERROR('Model opční 2 (MF)'!H59*('MF Index'!L17/'MF Index'!$E17)*'Model opční 2 (MF)'!$AR59*(IF('Provoz opční 2'!F$10=0,1,'Provoz opční 2'!F$11/'Provoz opční 2'!F$10)),0)+Doplněk!H59*Doplněk!$AP59</f>
        <v>0</v>
      </c>
      <c r="I59" s="107">
        <f>IFERROR('Model výchozí (MV)'!I59*('MV Index'!M17/'MV Index'!$E17)*'Model výchozí (MV)'!$AR59*(IF('Provoz výchozí'!G$10=0,1,'Provoz výchozí'!G$11/'Provoz výchozí'!G$10)),0)+IFERROR('Model opční 1 (ME)'!I59*('ME Index'!M17/'ME Index'!$E17)*'Model opční 1 (ME)'!$AR59*(IF('Provoz opční 1'!G$10=0,1,'Provoz opční 1'!G$11/'Provoz opční 1'!G$10)),0)+IFERROR('Model opční 2 (MF)'!I59*('MF Index'!M17/'MF Index'!$E17)*'Model opční 2 (MF)'!$AR59*(IF('Provoz opční 2'!G$10=0,1,'Provoz opční 2'!G$11/'Provoz opční 2'!G$10)),0)+Doplněk!I59*Doplněk!$AP59</f>
        <v>0</v>
      </c>
      <c r="J59" s="107">
        <f>IFERROR('Model výchozí (MV)'!J59*('MV Index'!N17/'MV Index'!$E17)*'Model výchozí (MV)'!$AR59*(IF('Provoz výchozí'!H$10=0,1,'Provoz výchozí'!H$11/'Provoz výchozí'!H$10)),0)+IFERROR('Model opční 1 (ME)'!J59*('ME Index'!N17/'ME Index'!$E17)*'Model opční 1 (ME)'!$AR59*(IF('Provoz opční 1'!H$10=0,1,'Provoz opční 1'!H$11/'Provoz opční 1'!H$10)),0)+IFERROR('Model opční 2 (MF)'!J59*('MF Index'!N17/'MF Index'!$E17)*'Model opční 2 (MF)'!$AR59*(IF('Provoz opční 2'!H$10=0,1,'Provoz opční 2'!H$11/'Provoz opční 2'!H$10)),0)+Doplněk!J59*Doplněk!$AP59</f>
        <v>0</v>
      </c>
      <c r="K59" s="107">
        <f>IFERROR('Model výchozí (MV)'!K59*('MV Index'!O17/'MV Index'!$E17)*'Model výchozí (MV)'!$AR59*(IF('Provoz výchozí'!I$10=0,1,'Provoz výchozí'!I$11/'Provoz výchozí'!I$10)),0)+IFERROR('Model opční 1 (ME)'!K59*('ME Index'!O17/'ME Index'!$E17)*'Model opční 1 (ME)'!$AR59*(IF('Provoz opční 1'!I$10=0,1,'Provoz opční 1'!I$11/'Provoz opční 1'!I$10)),0)+IFERROR('Model opční 2 (MF)'!K59*('MF Index'!O17/'MF Index'!$E17)*'Model opční 2 (MF)'!$AR59*(IF('Provoz opční 2'!I$10=0,1,'Provoz opční 2'!I$11/'Provoz opční 2'!I$10)),0)+Doplněk!K59*Doplněk!$AP59</f>
        <v>0</v>
      </c>
      <c r="L59" s="107">
        <f>IFERROR('Model výchozí (MV)'!L59*('MV Index'!P17/'MV Index'!$E17)*'Model výchozí (MV)'!$AR59*(IF('Provoz výchozí'!J$10=0,1,'Provoz výchozí'!J$11/'Provoz výchozí'!J$10)),0)+IFERROR('Model opční 1 (ME)'!L59*('ME Index'!P17/'ME Index'!$E17)*'Model opční 1 (ME)'!$AR59*(IF('Provoz opční 1'!J$10=0,1,'Provoz opční 1'!J$11/'Provoz opční 1'!J$10)),0)+IFERROR('Model opční 2 (MF)'!L59*('MF Index'!P17/'MF Index'!$E17)*'Model opční 2 (MF)'!$AR59*(IF('Provoz opční 2'!J$10=0,1,'Provoz opční 2'!J$11/'Provoz opční 2'!J$10)),0)+Doplněk!L59*Doplněk!$AP59</f>
        <v>0</v>
      </c>
      <c r="M59" s="107">
        <f>IFERROR('Model výchozí (MV)'!M59*('MV Index'!Q17/'MV Index'!$E17)*'Model výchozí (MV)'!$AR59*(IF('Provoz výchozí'!K$10=0,1,'Provoz výchozí'!K$11/'Provoz výchozí'!K$10)),0)+IFERROR('Model opční 1 (ME)'!M59*('ME Index'!Q17/'ME Index'!$E17)*'Model opční 1 (ME)'!$AR59*(IF('Provoz opční 1'!K$10=0,1,'Provoz opční 1'!K$11/'Provoz opční 1'!K$10)),0)+IFERROR('Model opční 2 (MF)'!M59*('MF Index'!Q17/'MF Index'!$E17)*'Model opční 2 (MF)'!$AR59*(IF('Provoz opční 2'!K$10=0,1,'Provoz opční 2'!K$11/'Provoz opční 2'!K$10)),0)+Doplněk!M59*Doplněk!$AP59</f>
        <v>0</v>
      </c>
      <c r="N59" s="107">
        <f>IFERROR('Model výchozí (MV)'!N59*('MV Index'!R17/'MV Index'!$E17)*'Model výchozí (MV)'!$AR59*(IF('Provoz výchozí'!L$10=0,1,'Provoz výchozí'!L$11/'Provoz výchozí'!L$10)),0)+IFERROR('Model opční 1 (ME)'!N59*('ME Index'!R17/'ME Index'!$E17)*'Model opční 1 (ME)'!$AR59*(IF('Provoz opční 1'!L$10=0,1,'Provoz opční 1'!L$11/'Provoz opční 1'!L$10)),0)+IFERROR('Model opční 2 (MF)'!N59*('MF Index'!R17/'MF Index'!$E17)*'Model opční 2 (MF)'!$AR59*(IF('Provoz opční 2'!L$10=0,1,'Provoz opční 2'!L$11/'Provoz opční 2'!L$10)),0)+Doplněk!N59*Doplněk!$AP59</f>
        <v>0</v>
      </c>
      <c r="O59" s="107">
        <f>IFERROR('Model výchozí (MV)'!O59*('MV Index'!S17/'MV Index'!$E17)*'Model výchozí (MV)'!$AR59*(IF('Provoz výchozí'!M$10=0,1,'Provoz výchozí'!M$11/'Provoz výchozí'!M$10)),0)+IFERROR('Model opční 1 (ME)'!O59*('ME Index'!S17/'ME Index'!$E17)*'Model opční 1 (ME)'!$AR59*(IF('Provoz opční 1'!M$10=0,1,'Provoz opční 1'!M$11/'Provoz opční 1'!M$10)),0)+IFERROR('Model opční 2 (MF)'!O59*('MF Index'!S17/'MF Index'!$E17)*'Model opční 2 (MF)'!$AR59*(IF('Provoz opční 2'!M$10=0,1,'Provoz opční 2'!M$11/'Provoz opční 2'!M$10)),0)+Doplněk!O59*Doplněk!$AP59</f>
        <v>0</v>
      </c>
      <c r="P59" s="107">
        <f>IFERROR('Model výchozí (MV)'!P59*('MV Index'!T17/'MV Index'!$E17)*'Model výchozí (MV)'!$AR59*(IF('Provoz výchozí'!N$10=0,1,'Provoz výchozí'!N$11/'Provoz výchozí'!N$10)),0)+IFERROR('Model opční 1 (ME)'!P59*('ME Index'!T17/'ME Index'!$E17)*'Model opční 1 (ME)'!$AR59*(IF('Provoz opční 1'!N$10=0,1,'Provoz opční 1'!N$11/'Provoz opční 1'!N$10)),0)+IFERROR('Model opční 2 (MF)'!P59*('MF Index'!T17/'MF Index'!$E17)*'Model opční 2 (MF)'!$AR59*(IF('Provoz opční 2'!N$10=0,1,'Provoz opční 2'!N$11/'Provoz opční 2'!N$10)),0)+Doplněk!P59*Doplněk!$AP59</f>
        <v>0</v>
      </c>
      <c r="Q59" s="107">
        <f>IFERROR('Model výchozí (MV)'!Q59*('MV Index'!U17/'MV Index'!$E17)*'Model výchozí (MV)'!$AR59*(IF('Provoz výchozí'!O$10=0,1,'Provoz výchozí'!O$11/'Provoz výchozí'!O$10)),0)+IFERROR('Model opční 1 (ME)'!Q59*('ME Index'!U17/'ME Index'!$E17)*'Model opční 1 (ME)'!$AR59*(IF('Provoz opční 1'!O$10=0,1,'Provoz opční 1'!O$11/'Provoz opční 1'!O$10)),0)+IFERROR('Model opční 2 (MF)'!Q59*('MF Index'!U17/'MF Index'!$E17)*'Model opční 2 (MF)'!$AR59*(IF('Provoz opční 2'!O$10=0,1,'Provoz opční 2'!O$11/'Provoz opční 2'!O$10)),0)+Doplněk!Q59*Doplněk!$AP59</f>
        <v>0</v>
      </c>
      <c r="R59" s="107">
        <f>IFERROR('Model výchozí (MV)'!R59*('MV Index'!V17/'MV Index'!$E17)*'Model výchozí (MV)'!$AR59*(IF('Provoz výchozí'!P$10=0,1,'Provoz výchozí'!P$11/'Provoz výchozí'!P$10)),0)+IFERROR('Model opční 1 (ME)'!R59*('ME Index'!V17/'ME Index'!$E17)*'Model opční 1 (ME)'!$AR59*(IF('Provoz opční 1'!P$10=0,1,'Provoz opční 1'!P$11/'Provoz opční 1'!P$10)),0)+IFERROR('Model opční 2 (MF)'!R59*('MF Index'!V17/'MF Index'!$E17)*'Model opční 2 (MF)'!$AR59*(IF('Provoz opční 2'!P$10=0,1,'Provoz opční 2'!P$11/'Provoz opční 2'!P$10)),0)+Doplněk!R59*Doplněk!$AP59</f>
        <v>0</v>
      </c>
      <c r="S59" s="107">
        <f>IFERROR('Model výchozí (MV)'!S59*('MV Index'!W17/'MV Index'!$E17)*'Model výchozí (MV)'!$AR59*(IF('Provoz výchozí'!Q$10=0,1,'Provoz výchozí'!Q$11/'Provoz výchozí'!Q$10)),0)+IFERROR('Model opční 1 (ME)'!S59*('ME Index'!W17/'ME Index'!$E17)*'Model opční 1 (ME)'!$AR59*(IF('Provoz opční 1'!Q$10=0,1,'Provoz opční 1'!Q$11/'Provoz opční 1'!Q$10)),0)+IFERROR('Model opční 2 (MF)'!S59*('MF Index'!W17/'MF Index'!$E17)*'Model opční 2 (MF)'!$AR59*(IF('Provoz opční 2'!Q$10=0,1,'Provoz opční 2'!Q$11/'Provoz opční 2'!Q$10)),0)+Doplněk!S59*Doplněk!$AP59</f>
        <v>0</v>
      </c>
      <c r="T59" s="107">
        <f>IFERROR('Model výchozí (MV)'!T59*('MV Index'!X17/'MV Index'!$E17)*'Model výchozí (MV)'!$AR59*(IF('Provoz výchozí'!R$10=0,1,'Provoz výchozí'!R$11/'Provoz výchozí'!R$10)),0)+IFERROR('Model opční 1 (ME)'!T59*('ME Index'!X17/'ME Index'!$E17)*'Model opční 1 (ME)'!$AR59*(IF('Provoz opční 1'!R$10=0,1,'Provoz opční 1'!R$11/'Provoz opční 1'!R$10)),0)+IFERROR('Model opční 2 (MF)'!T59*('MF Index'!X17/'MF Index'!$E17)*'Model opční 2 (MF)'!$AR59*(IF('Provoz opční 2'!R$10=0,1,'Provoz opční 2'!R$11/'Provoz opční 2'!R$10)),0)+Doplněk!T59*Doplněk!$AP59</f>
        <v>0</v>
      </c>
      <c r="U59" s="107">
        <f>IFERROR('Model výchozí (MV)'!U59*('MV Index'!Y17/'MV Index'!$E17)*'Model výchozí (MV)'!$AR59*(IF('Provoz výchozí'!S$10=0,1,'Provoz výchozí'!S$11/'Provoz výchozí'!S$10)),0)+IFERROR('Model opční 1 (ME)'!U59*('ME Index'!Y17/'ME Index'!$E17)*'Model opční 1 (ME)'!$AR59*(IF('Provoz opční 1'!S$10=0,1,'Provoz opční 1'!S$11/'Provoz opční 1'!S$10)),0)+IFERROR('Model opční 2 (MF)'!U59*('MF Index'!Y17/'MF Index'!$E17)*'Model opční 2 (MF)'!$AR59*(IF('Provoz opční 2'!S$10=0,1,'Provoz opční 2'!S$11/'Provoz opční 2'!S$10)),0)+Doplněk!U59*Doplněk!$AP59</f>
        <v>0</v>
      </c>
      <c r="V59" s="107">
        <f>IFERROR('Model výchozí (MV)'!V59*('MV Index'!Z17/'MV Index'!$E17)*'Model výchozí (MV)'!$AR59*(IF('Provoz výchozí'!T$10=0,1,'Provoz výchozí'!T$11/'Provoz výchozí'!T$10)),0)+IFERROR('Model opční 1 (ME)'!V59*('ME Index'!Z17/'ME Index'!$E17)*'Model opční 1 (ME)'!$AR59*(IF('Provoz opční 1'!T$10=0,1,'Provoz opční 1'!T$11/'Provoz opční 1'!T$10)),0)+IFERROR('Model opční 2 (MF)'!V59*('MF Index'!Z17/'MF Index'!$E17)*'Model opční 2 (MF)'!$AR59*(IF('Provoz opční 2'!T$10=0,1,'Provoz opční 2'!T$11/'Provoz opční 2'!T$10)),0)+Doplněk!V59*Doplněk!$AP59</f>
        <v>0</v>
      </c>
      <c r="W59" s="107">
        <f>IFERROR('Model výchozí (MV)'!W59*('MV Index'!AA17/'MV Index'!$E17)*'Model výchozí (MV)'!$AR59*(IF('Provoz výchozí'!U$10=0,1,'Provoz výchozí'!U$11/'Provoz výchozí'!U$10)),0)+IFERROR('Model opční 1 (ME)'!W59*('ME Index'!AA17/'ME Index'!$E17)*'Model opční 1 (ME)'!$AR59*(IF('Provoz opční 1'!U$10=0,1,'Provoz opční 1'!U$11/'Provoz opční 1'!U$10)),0)+IFERROR('Model opční 2 (MF)'!W59*('MF Index'!AA17/'MF Index'!$E17)*'Model opční 2 (MF)'!$AR59*(IF('Provoz opční 2'!U$10=0,1,'Provoz opční 2'!U$11/'Provoz opční 2'!U$10)),0)+Doplněk!W59*Doplněk!$AP59</f>
        <v>0</v>
      </c>
      <c r="X59" s="107">
        <f>IFERROR('Model výchozí (MV)'!X59*('MV Index'!AB17/'MV Index'!$E17)*'Model výchozí (MV)'!$AR59*(IF('Provoz výchozí'!V$10=0,1,'Provoz výchozí'!V$11/'Provoz výchozí'!V$10)),0)+IFERROR('Model opční 1 (ME)'!X59*('ME Index'!AB17/'ME Index'!$E17)*'Model opční 1 (ME)'!$AR59*(IF('Provoz opční 1'!V$10=0,1,'Provoz opční 1'!V$11/'Provoz opční 1'!V$10)),0)+IFERROR('Model opční 2 (MF)'!X59*('MF Index'!AB17/'MF Index'!$E17)*'Model opční 2 (MF)'!$AR59*(IF('Provoz opční 2'!V$10=0,1,'Provoz opční 2'!V$11/'Provoz opční 2'!V$10)),0)+Doplněk!X59*Doplněk!$AP59</f>
        <v>0</v>
      </c>
      <c r="Y59" s="107">
        <f>IFERROR('Model výchozí (MV)'!Y59*('MV Index'!AC17/'MV Index'!$E17)*'Model výchozí (MV)'!$AR59*(IF('Provoz výchozí'!W$10=0,1,'Provoz výchozí'!W$11/'Provoz výchozí'!W$10)),0)+IFERROR('Model opční 1 (ME)'!Y59*('ME Index'!AC17/'ME Index'!$E17)*'Model opční 1 (ME)'!$AR59*(IF('Provoz opční 1'!W$10=0,1,'Provoz opční 1'!W$11/'Provoz opční 1'!W$10)),0)+IFERROR('Model opční 2 (MF)'!Y59*('MF Index'!AC17/'MF Index'!$E17)*'Model opční 2 (MF)'!$AR59*(IF('Provoz opční 2'!W$10=0,1,'Provoz opční 2'!W$11/'Provoz opční 2'!W$10)),0)+Doplněk!Y59*Doplněk!$AP59</f>
        <v>0</v>
      </c>
      <c r="Z59" s="107">
        <f>IFERROR('Model výchozí (MV)'!Z59*('MV Index'!AD17/'MV Index'!$E17)*'Model výchozí (MV)'!$AR59*(IF('Provoz výchozí'!X$10=0,1,'Provoz výchozí'!X$11/'Provoz výchozí'!X$10)),0)+IFERROR('Model opční 1 (ME)'!Z59*('ME Index'!AD17/'ME Index'!$E17)*'Model opční 1 (ME)'!$AR59*(IF('Provoz opční 1'!X$10=0,1,'Provoz opční 1'!X$11/'Provoz opční 1'!X$10)),0)+IFERROR('Model opční 2 (MF)'!Z59*('MF Index'!AD17/'MF Index'!$E17)*'Model opční 2 (MF)'!$AR59*(IF('Provoz opční 2'!X$10=0,1,'Provoz opční 2'!X$11/'Provoz opční 2'!X$10)),0)+Doplněk!Z59*Doplněk!$AP59</f>
        <v>0</v>
      </c>
      <c r="AA59" s="107">
        <f>IFERROR('Model výchozí (MV)'!AA59*('MV Index'!AE17/'MV Index'!$E17)*'Model výchozí (MV)'!$AR59*(IF('Provoz výchozí'!Y$10=0,1,'Provoz výchozí'!Y$11/'Provoz výchozí'!Y$10)),0)+IFERROR('Model opční 1 (ME)'!AA59*('ME Index'!AE17/'ME Index'!$E17)*'Model opční 1 (ME)'!$AR59*(IF('Provoz opční 1'!Y$10=0,1,'Provoz opční 1'!Y$11/'Provoz opční 1'!Y$10)),0)+IFERROR('Model opční 2 (MF)'!AA59*('MF Index'!AE17/'MF Index'!$E17)*'Model opční 2 (MF)'!$AR59*(IF('Provoz opční 2'!Y$10=0,1,'Provoz opční 2'!Y$11/'Provoz opční 2'!Y$10)),0)+Doplněk!AA59*Doplněk!$AP59</f>
        <v>0</v>
      </c>
      <c r="AB59" s="107">
        <f>IFERROR('Model výchozí (MV)'!AB59*('MV Index'!AF17/'MV Index'!$E17)*'Model výchozí (MV)'!$AR59*(IF('Provoz výchozí'!Z$10=0,1,'Provoz výchozí'!Z$11/'Provoz výchozí'!Z$10)),0)+IFERROR('Model opční 1 (ME)'!AB59*('ME Index'!AF17/'ME Index'!$E17)*'Model opční 1 (ME)'!$AR59*(IF('Provoz opční 1'!Z$10=0,1,'Provoz opční 1'!Z$11/'Provoz opční 1'!Z$10)),0)+IFERROR('Model opční 2 (MF)'!AB59*('MF Index'!AF17/'MF Index'!$E17)*'Model opční 2 (MF)'!$AR59*(IF('Provoz opční 2'!Z$10=0,1,'Provoz opční 2'!Z$11/'Provoz opční 2'!Z$10)),0)+Doplněk!AB59*Doplněk!$AP59</f>
        <v>0</v>
      </c>
      <c r="AC59" s="107">
        <f>IFERROR('Model výchozí (MV)'!AC59*('MV Index'!AG17/'MV Index'!$E17)*'Model výchozí (MV)'!$AR59*(IF('Provoz výchozí'!AA$10=0,1,'Provoz výchozí'!AA$11/'Provoz výchozí'!AA$10)),0)+IFERROR('Model opční 1 (ME)'!AC59*('ME Index'!AG17/'ME Index'!$E17)*'Model opční 1 (ME)'!$AR59*(IF('Provoz opční 1'!AA$10=0,1,'Provoz opční 1'!AA$11/'Provoz opční 1'!AA$10)),0)+IFERROR('Model opční 2 (MF)'!AC59*('MF Index'!AG17/'MF Index'!$E17)*'Model opční 2 (MF)'!$AR59*(IF('Provoz opční 2'!AA$10=0,1,'Provoz opční 2'!AA$11/'Provoz opční 2'!AA$10)),0)+Doplněk!AC59*Doplněk!$AP59</f>
        <v>0</v>
      </c>
      <c r="AD59" s="107">
        <f>IFERROR('Model výchozí (MV)'!AD59*('MV Index'!AH17/'MV Index'!$E17)*'Model výchozí (MV)'!$AR59*(IF('Provoz výchozí'!AB$10=0,1,'Provoz výchozí'!AB$11/'Provoz výchozí'!AB$10)),0)+IFERROR('Model opční 1 (ME)'!AD59*('ME Index'!AH17/'ME Index'!$E17)*'Model opční 1 (ME)'!$AR59*(IF('Provoz opční 1'!AB$10=0,1,'Provoz opční 1'!AB$11/'Provoz opční 1'!AB$10)),0)+IFERROR('Model opční 2 (MF)'!AD59*('MF Index'!AH17/'MF Index'!$E17)*'Model opční 2 (MF)'!$AR59*(IF('Provoz opční 2'!AB$10=0,1,'Provoz opční 2'!AB$11/'Provoz opční 2'!AB$10)),0)+Doplněk!AD59*Doplněk!$AP59</f>
        <v>0</v>
      </c>
      <c r="AE59" s="107">
        <f>IFERROR('Model výchozí (MV)'!AE59*('MV Index'!AI17/'MV Index'!$E17)*'Model výchozí (MV)'!$AR59*(IF('Provoz výchozí'!AC$10=0,1,'Provoz výchozí'!AC$11/'Provoz výchozí'!AC$10)),0)+IFERROR('Model opční 1 (ME)'!AE59*('ME Index'!AI17/'ME Index'!$E17)*'Model opční 1 (ME)'!$AR59*(IF('Provoz opční 1'!AC$10=0,1,'Provoz opční 1'!AC$11/'Provoz opční 1'!AC$10)),0)+IFERROR('Model opční 2 (MF)'!AE59*('MF Index'!AI17/'MF Index'!$E17)*'Model opční 2 (MF)'!$AR59*(IF('Provoz opční 2'!AC$10=0,1,'Provoz opční 2'!AC$11/'Provoz opční 2'!AC$10)),0)+Doplněk!AE59*Doplněk!$AP59</f>
        <v>0</v>
      </c>
      <c r="AF59" s="107">
        <f>IFERROR('Model výchozí (MV)'!AF59*('MV Index'!AJ17/'MV Index'!$E17)*'Model výchozí (MV)'!$AR59*(IF('Provoz výchozí'!AD$10=0,1,'Provoz výchozí'!AD$11/'Provoz výchozí'!AD$10)),0)+IFERROR('Model opční 1 (ME)'!AF59*('ME Index'!AJ17/'ME Index'!$E17)*'Model opční 1 (ME)'!$AR59*(IF('Provoz opční 1'!AD$10=0,1,'Provoz opční 1'!AD$11/'Provoz opční 1'!AD$10)),0)+IFERROR('Model opční 2 (MF)'!AF59*('MF Index'!AJ17/'MF Index'!$E17)*'Model opční 2 (MF)'!$AR59*(IF('Provoz opční 2'!AD$10=0,1,'Provoz opční 2'!AD$11/'Provoz opční 2'!AD$10)),0)+Doplněk!AF59*Doplněk!$AP59</f>
        <v>0</v>
      </c>
      <c r="AG59" s="107">
        <f>IFERROR('Model výchozí (MV)'!AG59*('MV Index'!AK17/'MV Index'!$E17)*'Model výchozí (MV)'!$AR59*(IF('Provoz výchozí'!AE$10=0,1,'Provoz výchozí'!AE$11/'Provoz výchozí'!AE$10)),0)+IFERROR('Model opční 1 (ME)'!AG59*('ME Index'!AK17/'ME Index'!$E17)*'Model opční 1 (ME)'!$AR59*(IF('Provoz opční 1'!AE$10=0,1,'Provoz opční 1'!AE$11/'Provoz opční 1'!AE$10)),0)+IFERROR('Model opční 2 (MF)'!AG59*('MF Index'!AK17/'MF Index'!$E17)*'Model opční 2 (MF)'!$AR59*(IF('Provoz opční 2'!AE$10=0,1,'Provoz opční 2'!AE$11/'Provoz opční 2'!AE$10)),0)+Doplněk!AG59*Doplněk!$AP59</f>
        <v>0</v>
      </c>
      <c r="AH59" s="107">
        <f>IFERROR('Model výchozí (MV)'!AH59*('MV Index'!AL17/'MV Index'!$E17)*'Model výchozí (MV)'!$AR59*(IF('Provoz výchozí'!AF$10=0,1,'Provoz výchozí'!AF$11/'Provoz výchozí'!AF$10)),0)+IFERROR('Model opční 1 (ME)'!AH59*('ME Index'!AL17/'ME Index'!$E17)*'Model opční 1 (ME)'!$AR59*(IF('Provoz opční 1'!AF$10=0,1,'Provoz opční 1'!AF$11/'Provoz opční 1'!AF$10)),0)+IFERROR('Model opční 2 (MF)'!AH59*('MF Index'!AL17/'MF Index'!$E17)*'Model opční 2 (MF)'!$AR59*(IF('Provoz opční 2'!AF$10=0,1,'Provoz opční 2'!AF$11/'Provoz opční 2'!AF$10)),0)+Doplněk!AH59*Doplněk!$AP59</f>
        <v>0</v>
      </c>
      <c r="AI59" s="107">
        <f>IFERROR('Model výchozí (MV)'!AI59*('MV Index'!AM17/'MV Index'!$E17)*'Model výchozí (MV)'!$AR59*(IF('Provoz výchozí'!AG$10=0,1,'Provoz výchozí'!AG$11/'Provoz výchozí'!AG$10)),0)+IFERROR('Model opční 1 (ME)'!AI59*('ME Index'!AM17/'ME Index'!$E17)*'Model opční 1 (ME)'!$AR59*(IF('Provoz opční 1'!AG$10=0,1,'Provoz opční 1'!AG$11/'Provoz opční 1'!AG$10)),0)+IFERROR('Model opční 2 (MF)'!AI59*('MF Index'!AM17/'MF Index'!$E17)*'Model opční 2 (MF)'!$AR59*(IF('Provoz opční 2'!AG$10=0,1,'Provoz opční 2'!AG$11/'Provoz opční 2'!AG$10)),0)+Doplněk!AI59*Doplněk!$AP59</f>
        <v>0</v>
      </c>
      <c r="AJ59" s="107">
        <f>IFERROR('Model výchozí (MV)'!AJ59*('MV Index'!AN17/'MV Index'!$E17)*'Model výchozí (MV)'!$AR59*(IF('Provoz výchozí'!AH$10=0,1,'Provoz výchozí'!AH$11/'Provoz výchozí'!AH$10)),0)+IFERROR('Model opční 1 (ME)'!AJ59*('ME Index'!AN17/'ME Index'!$E17)*'Model opční 1 (ME)'!$AR59*(IF('Provoz opční 1'!AH$10=0,1,'Provoz opční 1'!AH$11/'Provoz opční 1'!AH$10)),0)+IFERROR('Model opční 2 (MF)'!AJ59*('MF Index'!AN17/'MF Index'!$E17)*'Model opční 2 (MF)'!$AR59*(IF('Provoz opční 2'!AH$10=0,1,'Provoz opční 2'!AH$11/'Provoz opční 2'!AH$10)),0)+Doplněk!AJ59*Doplněk!$AP59</f>
        <v>0</v>
      </c>
      <c r="AK59" s="107">
        <f>IFERROR('Model výchozí (MV)'!AK59*('MV Index'!AO17/'MV Index'!$E17)*'Model výchozí (MV)'!$AR59*(IF('Provoz výchozí'!AI$10=0,1,'Provoz výchozí'!AI$11/'Provoz výchozí'!AI$10)),0)+IFERROR('Model opční 1 (ME)'!AK59*('ME Index'!AO17/'ME Index'!$E17)*'Model opční 1 (ME)'!$AR59*(IF('Provoz opční 1'!AI$10=0,1,'Provoz opční 1'!AI$11/'Provoz opční 1'!AI$10)),0)+IFERROR('Model opční 2 (MF)'!AK59*('MF Index'!AO17/'MF Index'!$E17)*'Model opční 2 (MF)'!$AR59*(IF('Provoz opční 2'!AI$10=0,1,'Provoz opční 2'!AI$11/'Provoz opční 2'!AI$10)),0)+Doplněk!AK59*Doplněk!$AP59</f>
        <v>0</v>
      </c>
      <c r="AL59" s="24">
        <f t="shared" si="62"/>
        <v>0</v>
      </c>
      <c r="AM59" s="149">
        <f t="shared" si="61"/>
        <v>0</v>
      </c>
    </row>
    <row r="60" spans="1:39" x14ac:dyDescent="0.3">
      <c r="A60" s="4" t="str">
        <f t="shared" si="60"/>
        <v/>
      </c>
      <c r="B60" s="45" t="str">
        <f t="shared" si="60"/>
        <v/>
      </c>
      <c r="C60" s="64" t="str">
        <f t="shared" si="60"/>
        <v>8.4</v>
      </c>
      <c r="D60" s="65" t="str">
        <f t="shared" si="60"/>
        <v>Ostatní zaměstnanci</v>
      </c>
      <c r="E60" s="107">
        <f>IFERROR('Model výchozí (MV)'!E60*('MV Index'!I18/'MV Index'!$E18)*'Model výchozí (MV)'!$AR60*(IF('Provoz výchozí'!C$10=0,1,'Provoz výchozí'!C$11/'Provoz výchozí'!C$10)),0)+IFERROR('Model opční 1 (ME)'!E60*('ME Index'!I18/'ME Index'!$E18)*'Model opční 1 (ME)'!$AR60*(IF('Provoz opční 1'!C$10=0,1,'Provoz opční 1'!C$11/'Provoz opční 1'!C$10)),0)+IFERROR('Model opční 2 (MF)'!E60*('MF Index'!I18/'MF Index'!$E18)*'Model opční 2 (MF)'!$AR60*(IF('Provoz opční 2'!C$10=0,1,'Provoz opční 2'!C$11/'Provoz opční 2'!C$10)),0)+Doplněk!E60*Doplněk!$AP60</f>
        <v>0</v>
      </c>
      <c r="F60" s="107">
        <f>IFERROR('Model výchozí (MV)'!F60*('MV Index'!J18/'MV Index'!$E18)*'Model výchozí (MV)'!$AR60*(IF('Provoz výchozí'!D$10=0,1,'Provoz výchozí'!D$11/'Provoz výchozí'!D$10)),0)+IFERROR('Model opční 1 (ME)'!F60*('ME Index'!J18/'ME Index'!$E18)*'Model opční 1 (ME)'!$AR60*(IF('Provoz opční 1'!D$10=0,1,'Provoz opční 1'!D$11/'Provoz opční 1'!D$10)),0)+IFERROR('Model opční 2 (MF)'!F60*('MF Index'!J18/'MF Index'!$E18)*'Model opční 2 (MF)'!$AR60*(IF('Provoz opční 2'!D$10=0,1,'Provoz opční 2'!D$11/'Provoz opční 2'!D$10)),0)+Doplněk!F60*Doplněk!$AP60</f>
        <v>0</v>
      </c>
      <c r="G60" s="107">
        <f>IFERROR('Model výchozí (MV)'!G60*('MV Index'!K18/'MV Index'!$E18)*'Model výchozí (MV)'!$AR60*(IF('Provoz výchozí'!E$10=0,1,'Provoz výchozí'!E$11/'Provoz výchozí'!E$10)),0)+IFERROR('Model opční 1 (ME)'!G60*('ME Index'!K18/'ME Index'!$E18)*'Model opční 1 (ME)'!$AR60*(IF('Provoz opční 1'!E$10=0,1,'Provoz opční 1'!E$11/'Provoz opční 1'!E$10)),0)+IFERROR('Model opční 2 (MF)'!G60*('MF Index'!K18/'MF Index'!$E18)*'Model opční 2 (MF)'!$AR60*(IF('Provoz opční 2'!E$10=0,1,'Provoz opční 2'!E$11/'Provoz opční 2'!E$10)),0)+Doplněk!G60*Doplněk!$AP60</f>
        <v>0</v>
      </c>
      <c r="H60" s="107">
        <f>IFERROR('Model výchozí (MV)'!H60*('MV Index'!L18/'MV Index'!$E18)*'Model výchozí (MV)'!$AR60*(IF('Provoz výchozí'!F$10=0,1,'Provoz výchozí'!F$11/'Provoz výchozí'!F$10)),0)+IFERROR('Model opční 1 (ME)'!H60*('ME Index'!L18/'ME Index'!$E18)*'Model opční 1 (ME)'!$AR60*(IF('Provoz opční 1'!F$10=0,1,'Provoz opční 1'!F$11/'Provoz opční 1'!F$10)),0)+IFERROR('Model opční 2 (MF)'!H60*('MF Index'!L18/'MF Index'!$E18)*'Model opční 2 (MF)'!$AR60*(IF('Provoz opční 2'!F$10=0,1,'Provoz opční 2'!F$11/'Provoz opční 2'!F$10)),0)+Doplněk!H60*Doplněk!$AP60</f>
        <v>0</v>
      </c>
      <c r="I60" s="107">
        <f>IFERROR('Model výchozí (MV)'!I60*('MV Index'!M18/'MV Index'!$E18)*'Model výchozí (MV)'!$AR60*(IF('Provoz výchozí'!G$10=0,1,'Provoz výchozí'!G$11/'Provoz výchozí'!G$10)),0)+IFERROR('Model opční 1 (ME)'!I60*('ME Index'!M18/'ME Index'!$E18)*'Model opční 1 (ME)'!$AR60*(IF('Provoz opční 1'!G$10=0,1,'Provoz opční 1'!G$11/'Provoz opční 1'!G$10)),0)+IFERROR('Model opční 2 (MF)'!I60*('MF Index'!M18/'MF Index'!$E18)*'Model opční 2 (MF)'!$AR60*(IF('Provoz opční 2'!G$10=0,1,'Provoz opční 2'!G$11/'Provoz opční 2'!G$10)),0)+Doplněk!I60*Doplněk!$AP60</f>
        <v>0</v>
      </c>
      <c r="J60" s="107">
        <f>IFERROR('Model výchozí (MV)'!J60*('MV Index'!N18/'MV Index'!$E18)*'Model výchozí (MV)'!$AR60*(IF('Provoz výchozí'!H$10=0,1,'Provoz výchozí'!H$11/'Provoz výchozí'!H$10)),0)+IFERROR('Model opční 1 (ME)'!J60*('ME Index'!N18/'ME Index'!$E18)*'Model opční 1 (ME)'!$AR60*(IF('Provoz opční 1'!H$10=0,1,'Provoz opční 1'!H$11/'Provoz opční 1'!H$10)),0)+IFERROR('Model opční 2 (MF)'!J60*('MF Index'!N18/'MF Index'!$E18)*'Model opční 2 (MF)'!$AR60*(IF('Provoz opční 2'!H$10=0,1,'Provoz opční 2'!H$11/'Provoz opční 2'!H$10)),0)+Doplněk!J60*Doplněk!$AP60</f>
        <v>0</v>
      </c>
      <c r="K60" s="107">
        <f>IFERROR('Model výchozí (MV)'!K60*('MV Index'!O18/'MV Index'!$E18)*'Model výchozí (MV)'!$AR60*(IF('Provoz výchozí'!I$10=0,1,'Provoz výchozí'!I$11/'Provoz výchozí'!I$10)),0)+IFERROR('Model opční 1 (ME)'!K60*('ME Index'!O18/'ME Index'!$E18)*'Model opční 1 (ME)'!$AR60*(IF('Provoz opční 1'!I$10=0,1,'Provoz opční 1'!I$11/'Provoz opční 1'!I$10)),0)+IFERROR('Model opční 2 (MF)'!K60*('MF Index'!O18/'MF Index'!$E18)*'Model opční 2 (MF)'!$AR60*(IF('Provoz opční 2'!I$10=0,1,'Provoz opční 2'!I$11/'Provoz opční 2'!I$10)),0)+Doplněk!K60*Doplněk!$AP60</f>
        <v>0</v>
      </c>
      <c r="L60" s="107">
        <f>IFERROR('Model výchozí (MV)'!L60*('MV Index'!P18/'MV Index'!$E18)*'Model výchozí (MV)'!$AR60*(IF('Provoz výchozí'!J$10=0,1,'Provoz výchozí'!J$11/'Provoz výchozí'!J$10)),0)+IFERROR('Model opční 1 (ME)'!L60*('ME Index'!P18/'ME Index'!$E18)*'Model opční 1 (ME)'!$AR60*(IF('Provoz opční 1'!J$10=0,1,'Provoz opční 1'!J$11/'Provoz opční 1'!J$10)),0)+IFERROR('Model opční 2 (MF)'!L60*('MF Index'!P18/'MF Index'!$E18)*'Model opční 2 (MF)'!$AR60*(IF('Provoz opční 2'!J$10=0,1,'Provoz opční 2'!J$11/'Provoz opční 2'!J$10)),0)+Doplněk!L60*Doplněk!$AP60</f>
        <v>0</v>
      </c>
      <c r="M60" s="107">
        <f>IFERROR('Model výchozí (MV)'!M60*('MV Index'!Q18/'MV Index'!$E18)*'Model výchozí (MV)'!$AR60*(IF('Provoz výchozí'!K$10=0,1,'Provoz výchozí'!K$11/'Provoz výchozí'!K$10)),0)+IFERROR('Model opční 1 (ME)'!M60*('ME Index'!Q18/'ME Index'!$E18)*'Model opční 1 (ME)'!$AR60*(IF('Provoz opční 1'!K$10=0,1,'Provoz opční 1'!K$11/'Provoz opční 1'!K$10)),0)+IFERROR('Model opční 2 (MF)'!M60*('MF Index'!Q18/'MF Index'!$E18)*'Model opční 2 (MF)'!$AR60*(IF('Provoz opční 2'!K$10=0,1,'Provoz opční 2'!K$11/'Provoz opční 2'!K$10)),0)+Doplněk!M60*Doplněk!$AP60</f>
        <v>0</v>
      </c>
      <c r="N60" s="107">
        <f>IFERROR('Model výchozí (MV)'!N60*('MV Index'!R18/'MV Index'!$E18)*'Model výchozí (MV)'!$AR60*(IF('Provoz výchozí'!L$10=0,1,'Provoz výchozí'!L$11/'Provoz výchozí'!L$10)),0)+IFERROR('Model opční 1 (ME)'!N60*('ME Index'!R18/'ME Index'!$E18)*'Model opční 1 (ME)'!$AR60*(IF('Provoz opční 1'!L$10=0,1,'Provoz opční 1'!L$11/'Provoz opční 1'!L$10)),0)+IFERROR('Model opční 2 (MF)'!N60*('MF Index'!R18/'MF Index'!$E18)*'Model opční 2 (MF)'!$AR60*(IF('Provoz opční 2'!L$10=0,1,'Provoz opční 2'!L$11/'Provoz opční 2'!L$10)),0)+Doplněk!N60*Doplněk!$AP60</f>
        <v>0</v>
      </c>
      <c r="O60" s="107">
        <f>IFERROR('Model výchozí (MV)'!O60*('MV Index'!S18/'MV Index'!$E18)*'Model výchozí (MV)'!$AR60*(IF('Provoz výchozí'!M$10=0,1,'Provoz výchozí'!M$11/'Provoz výchozí'!M$10)),0)+IFERROR('Model opční 1 (ME)'!O60*('ME Index'!S18/'ME Index'!$E18)*'Model opční 1 (ME)'!$AR60*(IF('Provoz opční 1'!M$10=0,1,'Provoz opční 1'!M$11/'Provoz opční 1'!M$10)),0)+IFERROR('Model opční 2 (MF)'!O60*('MF Index'!S18/'MF Index'!$E18)*'Model opční 2 (MF)'!$AR60*(IF('Provoz opční 2'!M$10=0,1,'Provoz opční 2'!M$11/'Provoz opční 2'!M$10)),0)+Doplněk!O60*Doplněk!$AP60</f>
        <v>0</v>
      </c>
      <c r="P60" s="107">
        <f>IFERROR('Model výchozí (MV)'!P60*('MV Index'!T18/'MV Index'!$E18)*'Model výchozí (MV)'!$AR60*(IF('Provoz výchozí'!N$10=0,1,'Provoz výchozí'!N$11/'Provoz výchozí'!N$10)),0)+IFERROR('Model opční 1 (ME)'!P60*('ME Index'!T18/'ME Index'!$E18)*'Model opční 1 (ME)'!$AR60*(IF('Provoz opční 1'!N$10=0,1,'Provoz opční 1'!N$11/'Provoz opční 1'!N$10)),0)+IFERROR('Model opční 2 (MF)'!P60*('MF Index'!T18/'MF Index'!$E18)*'Model opční 2 (MF)'!$AR60*(IF('Provoz opční 2'!N$10=0,1,'Provoz opční 2'!N$11/'Provoz opční 2'!N$10)),0)+Doplněk!P60*Doplněk!$AP60</f>
        <v>0</v>
      </c>
      <c r="Q60" s="107">
        <f>IFERROR('Model výchozí (MV)'!Q60*('MV Index'!U18/'MV Index'!$E18)*'Model výchozí (MV)'!$AR60*(IF('Provoz výchozí'!O$10=0,1,'Provoz výchozí'!O$11/'Provoz výchozí'!O$10)),0)+IFERROR('Model opční 1 (ME)'!Q60*('ME Index'!U18/'ME Index'!$E18)*'Model opční 1 (ME)'!$AR60*(IF('Provoz opční 1'!O$10=0,1,'Provoz opční 1'!O$11/'Provoz opční 1'!O$10)),0)+IFERROR('Model opční 2 (MF)'!Q60*('MF Index'!U18/'MF Index'!$E18)*'Model opční 2 (MF)'!$AR60*(IF('Provoz opční 2'!O$10=0,1,'Provoz opční 2'!O$11/'Provoz opční 2'!O$10)),0)+Doplněk!Q60*Doplněk!$AP60</f>
        <v>0</v>
      </c>
      <c r="R60" s="107">
        <f>IFERROR('Model výchozí (MV)'!R60*('MV Index'!V18/'MV Index'!$E18)*'Model výchozí (MV)'!$AR60*(IF('Provoz výchozí'!P$10=0,1,'Provoz výchozí'!P$11/'Provoz výchozí'!P$10)),0)+IFERROR('Model opční 1 (ME)'!R60*('ME Index'!V18/'ME Index'!$E18)*'Model opční 1 (ME)'!$AR60*(IF('Provoz opční 1'!P$10=0,1,'Provoz opční 1'!P$11/'Provoz opční 1'!P$10)),0)+IFERROR('Model opční 2 (MF)'!R60*('MF Index'!V18/'MF Index'!$E18)*'Model opční 2 (MF)'!$AR60*(IF('Provoz opční 2'!P$10=0,1,'Provoz opční 2'!P$11/'Provoz opční 2'!P$10)),0)+Doplněk!R60*Doplněk!$AP60</f>
        <v>0</v>
      </c>
      <c r="S60" s="107">
        <f>IFERROR('Model výchozí (MV)'!S60*('MV Index'!W18/'MV Index'!$E18)*'Model výchozí (MV)'!$AR60*(IF('Provoz výchozí'!Q$10=0,1,'Provoz výchozí'!Q$11/'Provoz výchozí'!Q$10)),0)+IFERROR('Model opční 1 (ME)'!S60*('ME Index'!W18/'ME Index'!$E18)*'Model opční 1 (ME)'!$AR60*(IF('Provoz opční 1'!Q$10=0,1,'Provoz opční 1'!Q$11/'Provoz opční 1'!Q$10)),0)+IFERROR('Model opční 2 (MF)'!S60*('MF Index'!W18/'MF Index'!$E18)*'Model opční 2 (MF)'!$AR60*(IF('Provoz opční 2'!Q$10=0,1,'Provoz opční 2'!Q$11/'Provoz opční 2'!Q$10)),0)+Doplněk!S60*Doplněk!$AP60</f>
        <v>0</v>
      </c>
      <c r="T60" s="107">
        <f>IFERROR('Model výchozí (MV)'!T60*('MV Index'!X18/'MV Index'!$E18)*'Model výchozí (MV)'!$AR60*(IF('Provoz výchozí'!R$10=0,1,'Provoz výchozí'!R$11/'Provoz výchozí'!R$10)),0)+IFERROR('Model opční 1 (ME)'!T60*('ME Index'!X18/'ME Index'!$E18)*'Model opční 1 (ME)'!$AR60*(IF('Provoz opční 1'!R$10=0,1,'Provoz opční 1'!R$11/'Provoz opční 1'!R$10)),0)+IFERROR('Model opční 2 (MF)'!T60*('MF Index'!X18/'MF Index'!$E18)*'Model opční 2 (MF)'!$AR60*(IF('Provoz opční 2'!R$10=0,1,'Provoz opční 2'!R$11/'Provoz opční 2'!R$10)),0)+Doplněk!T60*Doplněk!$AP60</f>
        <v>0</v>
      </c>
      <c r="U60" s="107">
        <f>IFERROR('Model výchozí (MV)'!U60*('MV Index'!Y18/'MV Index'!$E18)*'Model výchozí (MV)'!$AR60*(IF('Provoz výchozí'!S$10=0,1,'Provoz výchozí'!S$11/'Provoz výchozí'!S$10)),0)+IFERROR('Model opční 1 (ME)'!U60*('ME Index'!Y18/'ME Index'!$E18)*'Model opční 1 (ME)'!$AR60*(IF('Provoz opční 1'!S$10=0,1,'Provoz opční 1'!S$11/'Provoz opční 1'!S$10)),0)+IFERROR('Model opční 2 (MF)'!U60*('MF Index'!Y18/'MF Index'!$E18)*'Model opční 2 (MF)'!$AR60*(IF('Provoz opční 2'!S$10=0,1,'Provoz opční 2'!S$11/'Provoz opční 2'!S$10)),0)+Doplněk!U60*Doplněk!$AP60</f>
        <v>0</v>
      </c>
      <c r="V60" s="107">
        <f>IFERROR('Model výchozí (MV)'!V60*('MV Index'!Z18/'MV Index'!$E18)*'Model výchozí (MV)'!$AR60*(IF('Provoz výchozí'!T$10=0,1,'Provoz výchozí'!T$11/'Provoz výchozí'!T$10)),0)+IFERROR('Model opční 1 (ME)'!V60*('ME Index'!Z18/'ME Index'!$E18)*'Model opční 1 (ME)'!$AR60*(IF('Provoz opční 1'!T$10=0,1,'Provoz opční 1'!T$11/'Provoz opční 1'!T$10)),0)+IFERROR('Model opční 2 (MF)'!V60*('MF Index'!Z18/'MF Index'!$E18)*'Model opční 2 (MF)'!$AR60*(IF('Provoz opční 2'!T$10=0,1,'Provoz opční 2'!T$11/'Provoz opční 2'!T$10)),0)+Doplněk!V60*Doplněk!$AP60</f>
        <v>0</v>
      </c>
      <c r="W60" s="107">
        <f>IFERROR('Model výchozí (MV)'!W60*('MV Index'!AA18/'MV Index'!$E18)*'Model výchozí (MV)'!$AR60*(IF('Provoz výchozí'!U$10=0,1,'Provoz výchozí'!U$11/'Provoz výchozí'!U$10)),0)+IFERROR('Model opční 1 (ME)'!W60*('ME Index'!AA18/'ME Index'!$E18)*'Model opční 1 (ME)'!$AR60*(IF('Provoz opční 1'!U$10=0,1,'Provoz opční 1'!U$11/'Provoz opční 1'!U$10)),0)+IFERROR('Model opční 2 (MF)'!W60*('MF Index'!AA18/'MF Index'!$E18)*'Model opční 2 (MF)'!$AR60*(IF('Provoz opční 2'!U$10=0,1,'Provoz opční 2'!U$11/'Provoz opční 2'!U$10)),0)+Doplněk!W60*Doplněk!$AP60</f>
        <v>0</v>
      </c>
      <c r="X60" s="107">
        <f>IFERROR('Model výchozí (MV)'!X60*('MV Index'!AB18/'MV Index'!$E18)*'Model výchozí (MV)'!$AR60*(IF('Provoz výchozí'!V$10=0,1,'Provoz výchozí'!V$11/'Provoz výchozí'!V$10)),0)+IFERROR('Model opční 1 (ME)'!X60*('ME Index'!AB18/'ME Index'!$E18)*'Model opční 1 (ME)'!$AR60*(IF('Provoz opční 1'!V$10=0,1,'Provoz opční 1'!V$11/'Provoz opční 1'!V$10)),0)+IFERROR('Model opční 2 (MF)'!X60*('MF Index'!AB18/'MF Index'!$E18)*'Model opční 2 (MF)'!$AR60*(IF('Provoz opční 2'!V$10=0,1,'Provoz opční 2'!V$11/'Provoz opční 2'!V$10)),0)+Doplněk!X60*Doplněk!$AP60</f>
        <v>0</v>
      </c>
      <c r="Y60" s="107">
        <f>IFERROR('Model výchozí (MV)'!Y60*('MV Index'!AC18/'MV Index'!$E18)*'Model výchozí (MV)'!$AR60*(IF('Provoz výchozí'!W$10=0,1,'Provoz výchozí'!W$11/'Provoz výchozí'!W$10)),0)+IFERROR('Model opční 1 (ME)'!Y60*('ME Index'!AC18/'ME Index'!$E18)*'Model opční 1 (ME)'!$AR60*(IF('Provoz opční 1'!W$10=0,1,'Provoz opční 1'!W$11/'Provoz opční 1'!W$10)),0)+IFERROR('Model opční 2 (MF)'!Y60*('MF Index'!AC18/'MF Index'!$E18)*'Model opční 2 (MF)'!$AR60*(IF('Provoz opční 2'!W$10=0,1,'Provoz opční 2'!W$11/'Provoz opční 2'!W$10)),0)+Doplněk!Y60*Doplněk!$AP60</f>
        <v>0</v>
      </c>
      <c r="Z60" s="107">
        <f>IFERROR('Model výchozí (MV)'!Z60*('MV Index'!AD18/'MV Index'!$E18)*'Model výchozí (MV)'!$AR60*(IF('Provoz výchozí'!X$10=0,1,'Provoz výchozí'!X$11/'Provoz výchozí'!X$10)),0)+IFERROR('Model opční 1 (ME)'!Z60*('ME Index'!AD18/'ME Index'!$E18)*'Model opční 1 (ME)'!$AR60*(IF('Provoz opční 1'!X$10=0,1,'Provoz opční 1'!X$11/'Provoz opční 1'!X$10)),0)+IFERROR('Model opční 2 (MF)'!Z60*('MF Index'!AD18/'MF Index'!$E18)*'Model opční 2 (MF)'!$AR60*(IF('Provoz opční 2'!X$10=0,1,'Provoz opční 2'!X$11/'Provoz opční 2'!X$10)),0)+Doplněk!Z60*Doplněk!$AP60</f>
        <v>0</v>
      </c>
      <c r="AA60" s="107">
        <f>IFERROR('Model výchozí (MV)'!AA60*('MV Index'!AE18/'MV Index'!$E18)*'Model výchozí (MV)'!$AR60*(IF('Provoz výchozí'!Y$10=0,1,'Provoz výchozí'!Y$11/'Provoz výchozí'!Y$10)),0)+IFERROR('Model opční 1 (ME)'!AA60*('ME Index'!AE18/'ME Index'!$E18)*'Model opční 1 (ME)'!$AR60*(IF('Provoz opční 1'!Y$10=0,1,'Provoz opční 1'!Y$11/'Provoz opční 1'!Y$10)),0)+IFERROR('Model opční 2 (MF)'!AA60*('MF Index'!AE18/'MF Index'!$E18)*'Model opční 2 (MF)'!$AR60*(IF('Provoz opční 2'!Y$10=0,1,'Provoz opční 2'!Y$11/'Provoz opční 2'!Y$10)),0)+Doplněk!AA60*Doplněk!$AP60</f>
        <v>0</v>
      </c>
      <c r="AB60" s="107">
        <f>IFERROR('Model výchozí (MV)'!AB60*('MV Index'!AF18/'MV Index'!$E18)*'Model výchozí (MV)'!$AR60*(IF('Provoz výchozí'!Z$10=0,1,'Provoz výchozí'!Z$11/'Provoz výchozí'!Z$10)),0)+IFERROR('Model opční 1 (ME)'!AB60*('ME Index'!AF18/'ME Index'!$E18)*'Model opční 1 (ME)'!$AR60*(IF('Provoz opční 1'!Z$10=0,1,'Provoz opční 1'!Z$11/'Provoz opční 1'!Z$10)),0)+IFERROR('Model opční 2 (MF)'!AB60*('MF Index'!AF18/'MF Index'!$E18)*'Model opční 2 (MF)'!$AR60*(IF('Provoz opční 2'!Z$10=0,1,'Provoz opční 2'!Z$11/'Provoz opční 2'!Z$10)),0)+Doplněk!AB60*Doplněk!$AP60</f>
        <v>0</v>
      </c>
      <c r="AC60" s="107">
        <f>IFERROR('Model výchozí (MV)'!AC60*('MV Index'!AG18/'MV Index'!$E18)*'Model výchozí (MV)'!$AR60*(IF('Provoz výchozí'!AA$10=0,1,'Provoz výchozí'!AA$11/'Provoz výchozí'!AA$10)),0)+IFERROR('Model opční 1 (ME)'!AC60*('ME Index'!AG18/'ME Index'!$E18)*'Model opční 1 (ME)'!$AR60*(IF('Provoz opční 1'!AA$10=0,1,'Provoz opční 1'!AA$11/'Provoz opční 1'!AA$10)),0)+IFERROR('Model opční 2 (MF)'!AC60*('MF Index'!AG18/'MF Index'!$E18)*'Model opční 2 (MF)'!$AR60*(IF('Provoz opční 2'!AA$10=0,1,'Provoz opční 2'!AA$11/'Provoz opční 2'!AA$10)),0)+Doplněk!AC60*Doplněk!$AP60</f>
        <v>0</v>
      </c>
      <c r="AD60" s="107">
        <f>IFERROR('Model výchozí (MV)'!AD60*('MV Index'!AH18/'MV Index'!$E18)*'Model výchozí (MV)'!$AR60*(IF('Provoz výchozí'!AB$10=0,1,'Provoz výchozí'!AB$11/'Provoz výchozí'!AB$10)),0)+IFERROR('Model opční 1 (ME)'!AD60*('ME Index'!AH18/'ME Index'!$E18)*'Model opční 1 (ME)'!$AR60*(IF('Provoz opční 1'!AB$10=0,1,'Provoz opční 1'!AB$11/'Provoz opční 1'!AB$10)),0)+IFERROR('Model opční 2 (MF)'!AD60*('MF Index'!AH18/'MF Index'!$E18)*'Model opční 2 (MF)'!$AR60*(IF('Provoz opční 2'!AB$10=0,1,'Provoz opční 2'!AB$11/'Provoz opční 2'!AB$10)),0)+Doplněk!AD60*Doplněk!$AP60</f>
        <v>0</v>
      </c>
      <c r="AE60" s="107">
        <f>IFERROR('Model výchozí (MV)'!AE60*('MV Index'!AI18/'MV Index'!$E18)*'Model výchozí (MV)'!$AR60*(IF('Provoz výchozí'!AC$10=0,1,'Provoz výchozí'!AC$11/'Provoz výchozí'!AC$10)),0)+IFERROR('Model opční 1 (ME)'!AE60*('ME Index'!AI18/'ME Index'!$E18)*'Model opční 1 (ME)'!$AR60*(IF('Provoz opční 1'!AC$10=0,1,'Provoz opční 1'!AC$11/'Provoz opční 1'!AC$10)),0)+IFERROR('Model opční 2 (MF)'!AE60*('MF Index'!AI18/'MF Index'!$E18)*'Model opční 2 (MF)'!$AR60*(IF('Provoz opční 2'!AC$10=0,1,'Provoz opční 2'!AC$11/'Provoz opční 2'!AC$10)),0)+Doplněk!AE60*Doplněk!$AP60</f>
        <v>0</v>
      </c>
      <c r="AF60" s="107">
        <f>IFERROR('Model výchozí (MV)'!AF60*('MV Index'!AJ18/'MV Index'!$E18)*'Model výchozí (MV)'!$AR60*(IF('Provoz výchozí'!AD$10=0,1,'Provoz výchozí'!AD$11/'Provoz výchozí'!AD$10)),0)+IFERROR('Model opční 1 (ME)'!AF60*('ME Index'!AJ18/'ME Index'!$E18)*'Model opční 1 (ME)'!$AR60*(IF('Provoz opční 1'!AD$10=0,1,'Provoz opční 1'!AD$11/'Provoz opční 1'!AD$10)),0)+IFERROR('Model opční 2 (MF)'!AF60*('MF Index'!AJ18/'MF Index'!$E18)*'Model opční 2 (MF)'!$AR60*(IF('Provoz opční 2'!AD$10=0,1,'Provoz opční 2'!AD$11/'Provoz opční 2'!AD$10)),0)+Doplněk!AF60*Doplněk!$AP60</f>
        <v>0</v>
      </c>
      <c r="AG60" s="107">
        <f>IFERROR('Model výchozí (MV)'!AG60*('MV Index'!AK18/'MV Index'!$E18)*'Model výchozí (MV)'!$AR60*(IF('Provoz výchozí'!AE$10=0,1,'Provoz výchozí'!AE$11/'Provoz výchozí'!AE$10)),0)+IFERROR('Model opční 1 (ME)'!AG60*('ME Index'!AK18/'ME Index'!$E18)*'Model opční 1 (ME)'!$AR60*(IF('Provoz opční 1'!AE$10=0,1,'Provoz opční 1'!AE$11/'Provoz opční 1'!AE$10)),0)+IFERROR('Model opční 2 (MF)'!AG60*('MF Index'!AK18/'MF Index'!$E18)*'Model opční 2 (MF)'!$AR60*(IF('Provoz opční 2'!AE$10=0,1,'Provoz opční 2'!AE$11/'Provoz opční 2'!AE$10)),0)+Doplněk!AG60*Doplněk!$AP60</f>
        <v>0</v>
      </c>
      <c r="AH60" s="107">
        <f>IFERROR('Model výchozí (MV)'!AH60*('MV Index'!AL18/'MV Index'!$E18)*'Model výchozí (MV)'!$AR60*(IF('Provoz výchozí'!AF$10=0,1,'Provoz výchozí'!AF$11/'Provoz výchozí'!AF$10)),0)+IFERROR('Model opční 1 (ME)'!AH60*('ME Index'!AL18/'ME Index'!$E18)*'Model opční 1 (ME)'!$AR60*(IF('Provoz opční 1'!AF$10=0,1,'Provoz opční 1'!AF$11/'Provoz opční 1'!AF$10)),0)+IFERROR('Model opční 2 (MF)'!AH60*('MF Index'!AL18/'MF Index'!$E18)*'Model opční 2 (MF)'!$AR60*(IF('Provoz opční 2'!AF$10=0,1,'Provoz opční 2'!AF$11/'Provoz opční 2'!AF$10)),0)+Doplněk!AH60*Doplněk!$AP60</f>
        <v>0</v>
      </c>
      <c r="AI60" s="107">
        <f>IFERROR('Model výchozí (MV)'!AI60*('MV Index'!AM18/'MV Index'!$E18)*'Model výchozí (MV)'!$AR60*(IF('Provoz výchozí'!AG$10=0,1,'Provoz výchozí'!AG$11/'Provoz výchozí'!AG$10)),0)+IFERROR('Model opční 1 (ME)'!AI60*('ME Index'!AM18/'ME Index'!$E18)*'Model opční 1 (ME)'!$AR60*(IF('Provoz opční 1'!AG$10=0,1,'Provoz opční 1'!AG$11/'Provoz opční 1'!AG$10)),0)+IFERROR('Model opční 2 (MF)'!AI60*('MF Index'!AM18/'MF Index'!$E18)*'Model opční 2 (MF)'!$AR60*(IF('Provoz opční 2'!AG$10=0,1,'Provoz opční 2'!AG$11/'Provoz opční 2'!AG$10)),0)+Doplněk!AI60*Doplněk!$AP60</f>
        <v>0</v>
      </c>
      <c r="AJ60" s="107">
        <f>IFERROR('Model výchozí (MV)'!AJ60*('MV Index'!AN18/'MV Index'!$E18)*'Model výchozí (MV)'!$AR60*(IF('Provoz výchozí'!AH$10=0,1,'Provoz výchozí'!AH$11/'Provoz výchozí'!AH$10)),0)+IFERROR('Model opční 1 (ME)'!AJ60*('ME Index'!AN18/'ME Index'!$E18)*'Model opční 1 (ME)'!$AR60*(IF('Provoz opční 1'!AH$10=0,1,'Provoz opční 1'!AH$11/'Provoz opční 1'!AH$10)),0)+IFERROR('Model opční 2 (MF)'!AJ60*('MF Index'!AN18/'MF Index'!$E18)*'Model opční 2 (MF)'!$AR60*(IF('Provoz opční 2'!AH$10=0,1,'Provoz opční 2'!AH$11/'Provoz opční 2'!AH$10)),0)+Doplněk!AJ60*Doplněk!$AP60</f>
        <v>0</v>
      </c>
      <c r="AK60" s="107">
        <f>IFERROR('Model výchozí (MV)'!AK60*('MV Index'!AO18/'MV Index'!$E18)*'Model výchozí (MV)'!$AR60*(IF('Provoz výchozí'!AI$10=0,1,'Provoz výchozí'!AI$11/'Provoz výchozí'!AI$10)),0)+IFERROR('Model opční 1 (ME)'!AK60*('ME Index'!AO18/'ME Index'!$E18)*'Model opční 1 (ME)'!$AR60*(IF('Provoz opční 1'!AI$10=0,1,'Provoz opční 1'!AI$11/'Provoz opční 1'!AI$10)),0)+IFERROR('Model opční 2 (MF)'!AK60*('MF Index'!AO18/'MF Index'!$E18)*'Model opční 2 (MF)'!$AR60*(IF('Provoz opční 2'!AI$10=0,1,'Provoz opční 2'!AI$11/'Provoz opční 2'!AI$10)),0)+Doplněk!AK60*Doplněk!$AP60</f>
        <v>0</v>
      </c>
      <c r="AL60" s="24">
        <f t="shared" si="62"/>
        <v>0</v>
      </c>
      <c r="AM60" s="149">
        <f t="shared" si="61"/>
        <v>0</v>
      </c>
    </row>
    <row r="61" spans="1:39" x14ac:dyDescent="0.3">
      <c r="A61" s="4">
        <f t="shared" si="60"/>
        <v>9</v>
      </c>
      <c r="B61" s="45" t="str">
        <f t="shared" si="60"/>
        <v>Cestovné</v>
      </c>
      <c r="C61" s="64" t="str">
        <f t="shared" si="60"/>
        <v/>
      </c>
      <c r="D61" s="65" t="str">
        <f t="shared" si="60"/>
        <v/>
      </c>
      <c r="E61" s="107">
        <f>IFERROR('Model výchozí (MV)'!E61*('MV Index'!I19/'MV Index'!$E19)*'Model výchozí (MV)'!$AR61*(IF('Provoz výchozí'!C$10=0,1,'Provoz výchozí'!C$11/'Provoz výchozí'!C$10)),0)+IFERROR('Model opční 1 (ME)'!E61*('ME Index'!I19/'ME Index'!$E19)*'Model opční 1 (ME)'!$AR61*(IF('Provoz opční 1'!C$10=0,1,'Provoz opční 1'!C$11/'Provoz opční 1'!C$10)),0)+IFERROR('Model opční 2 (MF)'!E61*('MF Index'!I19/'MF Index'!$E19)*'Model opční 2 (MF)'!$AR61*(IF('Provoz opční 2'!C$10=0,1,'Provoz opční 2'!C$11/'Provoz opční 2'!C$10)),0)+Doplněk!E61*Doplněk!$AP61</f>
        <v>0</v>
      </c>
      <c r="F61" s="107">
        <f>IFERROR('Model výchozí (MV)'!F61*('MV Index'!J19/'MV Index'!$E19)*'Model výchozí (MV)'!$AR61*(IF('Provoz výchozí'!D$10=0,1,'Provoz výchozí'!D$11/'Provoz výchozí'!D$10)),0)+IFERROR('Model opční 1 (ME)'!F61*('ME Index'!J19/'ME Index'!$E19)*'Model opční 1 (ME)'!$AR61*(IF('Provoz opční 1'!D$10=0,1,'Provoz opční 1'!D$11/'Provoz opční 1'!D$10)),0)+IFERROR('Model opční 2 (MF)'!F61*('MF Index'!J19/'MF Index'!$E19)*'Model opční 2 (MF)'!$AR61*(IF('Provoz opční 2'!D$10=0,1,'Provoz opční 2'!D$11/'Provoz opční 2'!D$10)),0)+Doplněk!F61*Doplněk!$AP61</f>
        <v>0</v>
      </c>
      <c r="G61" s="107">
        <f>IFERROR('Model výchozí (MV)'!G61*('MV Index'!K19/'MV Index'!$E19)*'Model výchozí (MV)'!$AR61*(IF('Provoz výchozí'!E$10=0,1,'Provoz výchozí'!E$11/'Provoz výchozí'!E$10)),0)+IFERROR('Model opční 1 (ME)'!G61*('ME Index'!K19/'ME Index'!$E19)*'Model opční 1 (ME)'!$AR61*(IF('Provoz opční 1'!E$10=0,1,'Provoz opční 1'!E$11/'Provoz opční 1'!E$10)),0)+IFERROR('Model opční 2 (MF)'!G61*('MF Index'!K19/'MF Index'!$E19)*'Model opční 2 (MF)'!$AR61*(IF('Provoz opční 2'!E$10=0,1,'Provoz opční 2'!E$11/'Provoz opční 2'!E$10)),0)+Doplněk!G61*Doplněk!$AP61</f>
        <v>0</v>
      </c>
      <c r="H61" s="107">
        <f>IFERROR('Model výchozí (MV)'!H61*('MV Index'!L19/'MV Index'!$E19)*'Model výchozí (MV)'!$AR61*(IF('Provoz výchozí'!F$10=0,1,'Provoz výchozí'!F$11/'Provoz výchozí'!F$10)),0)+IFERROR('Model opční 1 (ME)'!H61*('ME Index'!L19/'ME Index'!$E19)*'Model opční 1 (ME)'!$AR61*(IF('Provoz opční 1'!F$10=0,1,'Provoz opční 1'!F$11/'Provoz opční 1'!F$10)),0)+IFERROR('Model opční 2 (MF)'!H61*('MF Index'!L19/'MF Index'!$E19)*'Model opční 2 (MF)'!$AR61*(IF('Provoz opční 2'!F$10=0,1,'Provoz opční 2'!F$11/'Provoz opční 2'!F$10)),0)+Doplněk!H61*Doplněk!$AP61</f>
        <v>0</v>
      </c>
      <c r="I61" s="107">
        <f>IFERROR('Model výchozí (MV)'!I61*('MV Index'!M19/'MV Index'!$E19)*'Model výchozí (MV)'!$AR61*(IF('Provoz výchozí'!G$10=0,1,'Provoz výchozí'!G$11/'Provoz výchozí'!G$10)),0)+IFERROR('Model opční 1 (ME)'!I61*('ME Index'!M19/'ME Index'!$E19)*'Model opční 1 (ME)'!$AR61*(IF('Provoz opční 1'!G$10=0,1,'Provoz opční 1'!G$11/'Provoz opční 1'!G$10)),0)+IFERROR('Model opční 2 (MF)'!I61*('MF Index'!M19/'MF Index'!$E19)*'Model opční 2 (MF)'!$AR61*(IF('Provoz opční 2'!G$10=0,1,'Provoz opční 2'!G$11/'Provoz opční 2'!G$10)),0)+Doplněk!I61*Doplněk!$AP61</f>
        <v>0</v>
      </c>
      <c r="J61" s="107">
        <f>IFERROR('Model výchozí (MV)'!J61*('MV Index'!N19/'MV Index'!$E19)*'Model výchozí (MV)'!$AR61*(IF('Provoz výchozí'!H$10=0,1,'Provoz výchozí'!H$11/'Provoz výchozí'!H$10)),0)+IFERROR('Model opční 1 (ME)'!J61*('ME Index'!N19/'ME Index'!$E19)*'Model opční 1 (ME)'!$AR61*(IF('Provoz opční 1'!H$10=0,1,'Provoz opční 1'!H$11/'Provoz opční 1'!H$10)),0)+IFERROR('Model opční 2 (MF)'!J61*('MF Index'!N19/'MF Index'!$E19)*'Model opční 2 (MF)'!$AR61*(IF('Provoz opční 2'!H$10=0,1,'Provoz opční 2'!H$11/'Provoz opční 2'!H$10)),0)+Doplněk!J61*Doplněk!$AP61</f>
        <v>0</v>
      </c>
      <c r="K61" s="107">
        <f>IFERROR('Model výchozí (MV)'!K61*('MV Index'!O19/'MV Index'!$E19)*'Model výchozí (MV)'!$AR61*(IF('Provoz výchozí'!I$10=0,1,'Provoz výchozí'!I$11/'Provoz výchozí'!I$10)),0)+IFERROR('Model opční 1 (ME)'!K61*('ME Index'!O19/'ME Index'!$E19)*'Model opční 1 (ME)'!$AR61*(IF('Provoz opční 1'!I$10=0,1,'Provoz opční 1'!I$11/'Provoz opční 1'!I$10)),0)+IFERROR('Model opční 2 (MF)'!K61*('MF Index'!O19/'MF Index'!$E19)*'Model opční 2 (MF)'!$AR61*(IF('Provoz opční 2'!I$10=0,1,'Provoz opční 2'!I$11/'Provoz opční 2'!I$10)),0)+Doplněk!K61*Doplněk!$AP61</f>
        <v>0</v>
      </c>
      <c r="L61" s="107">
        <f>IFERROR('Model výchozí (MV)'!L61*('MV Index'!P19/'MV Index'!$E19)*'Model výchozí (MV)'!$AR61*(IF('Provoz výchozí'!J$10=0,1,'Provoz výchozí'!J$11/'Provoz výchozí'!J$10)),0)+IFERROR('Model opční 1 (ME)'!L61*('ME Index'!P19/'ME Index'!$E19)*'Model opční 1 (ME)'!$AR61*(IF('Provoz opční 1'!J$10=0,1,'Provoz opční 1'!J$11/'Provoz opční 1'!J$10)),0)+IFERROR('Model opční 2 (MF)'!L61*('MF Index'!P19/'MF Index'!$E19)*'Model opční 2 (MF)'!$AR61*(IF('Provoz opční 2'!J$10=0,1,'Provoz opční 2'!J$11/'Provoz opční 2'!J$10)),0)+Doplněk!L61*Doplněk!$AP61</f>
        <v>0</v>
      </c>
      <c r="M61" s="107">
        <f>IFERROR('Model výchozí (MV)'!M61*('MV Index'!Q19/'MV Index'!$E19)*'Model výchozí (MV)'!$AR61*(IF('Provoz výchozí'!K$10=0,1,'Provoz výchozí'!K$11/'Provoz výchozí'!K$10)),0)+IFERROR('Model opční 1 (ME)'!M61*('ME Index'!Q19/'ME Index'!$E19)*'Model opční 1 (ME)'!$AR61*(IF('Provoz opční 1'!K$10=0,1,'Provoz opční 1'!K$11/'Provoz opční 1'!K$10)),0)+IFERROR('Model opční 2 (MF)'!M61*('MF Index'!Q19/'MF Index'!$E19)*'Model opční 2 (MF)'!$AR61*(IF('Provoz opční 2'!K$10=0,1,'Provoz opční 2'!K$11/'Provoz opční 2'!K$10)),0)+Doplněk!M61*Doplněk!$AP61</f>
        <v>0</v>
      </c>
      <c r="N61" s="107">
        <f>IFERROR('Model výchozí (MV)'!N61*('MV Index'!R19/'MV Index'!$E19)*'Model výchozí (MV)'!$AR61*(IF('Provoz výchozí'!L$10=0,1,'Provoz výchozí'!L$11/'Provoz výchozí'!L$10)),0)+IFERROR('Model opční 1 (ME)'!N61*('ME Index'!R19/'ME Index'!$E19)*'Model opční 1 (ME)'!$AR61*(IF('Provoz opční 1'!L$10=0,1,'Provoz opční 1'!L$11/'Provoz opční 1'!L$10)),0)+IFERROR('Model opční 2 (MF)'!N61*('MF Index'!R19/'MF Index'!$E19)*'Model opční 2 (MF)'!$AR61*(IF('Provoz opční 2'!L$10=0,1,'Provoz opční 2'!L$11/'Provoz opční 2'!L$10)),0)+Doplněk!N61*Doplněk!$AP61</f>
        <v>0</v>
      </c>
      <c r="O61" s="107">
        <f>IFERROR('Model výchozí (MV)'!O61*('MV Index'!S19/'MV Index'!$E19)*'Model výchozí (MV)'!$AR61*(IF('Provoz výchozí'!M$10=0,1,'Provoz výchozí'!M$11/'Provoz výchozí'!M$10)),0)+IFERROR('Model opční 1 (ME)'!O61*('ME Index'!S19/'ME Index'!$E19)*'Model opční 1 (ME)'!$AR61*(IF('Provoz opční 1'!M$10=0,1,'Provoz opční 1'!M$11/'Provoz opční 1'!M$10)),0)+IFERROR('Model opční 2 (MF)'!O61*('MF Index'!S19/'MF Index'!$E19)*'Model opční 2 (MF)'!$AR61*(IF('Provoz opční 2'!M$10=0,1,'Provoz opční 2'!M$11/'Provoz opční 2'!M$10)),0)+Doplněk!O61*Doplněk!$AP61</f>
        <v>0</v>
      </c>
      <c r="P61" s="107">
        <f>IFERROR('Model výchozí (MV)'!P61*('MV Index'!T19/'MV Index'!$E19)*'Model výchozí (MV)'!$AR61*(IF('Provoz výchozí'!N$10=0,1,'Provoz výchozí'!N$11/'Provoz výchozí'!N$10)),0)+IFERROR('Model opční 1 (ME)'!P61*('ME Index'!T19/'ME Index'!$E19)*'Model opční 1 (ME)'!$AR61*(IF('Provoz opční 1'!N$10=0,1,'Provoz opční 1'!N$11/'Provoz opční 1'!N$10)),0)+IFERROR('Model opční 2 (MF)'!P61*('MF Index'!T19/'MF Index'!$E19)*'Model opční 2 (MF)'!$AR61*(IF('Provoz opční 2'!N$10=0,1,'Provoz opční 2'!N$11/'Provoz opční 2'!N$10)),0)+Doplněk!P61*Doplněk!$AP61</f>
        <v>0</v>
      </c>
      <c r="Q61" s="107">
        <f>IFERROR('Model výchozí (MV)'!Q61*('MV Index'!U19/'MV Index'!$E19)*'Model výchozí (MV)'!$AR61*(IF('Provoz výchozí'!O$10=0,1,'Provoz výchozí'!O$11/'Provoz výchozí'!O$10)),0)+IFERROR('Model opční 1 (ME)'!Q61*('ME Index'!U19/'ME Index'!$E19)*'Model opční 1 (ME)'!$AR61*(IF('Provoz opční 1'!O$10=0,1,'Provoz opční 1'!O$11/'Provoz opční 1'!O$10)),0)+IFERROR('Model opční 2 (MF)'!Q61*('MF Index'!U19/'MF Index'!$E19)*'Model opční 2 (MF)'!$AR61*(IF('Provoz opční 2'!O$10=0,1,'Provoz opční 2'!O$11/'Provoz opční 2'!O$10)),0)+Doplněk!Q61*Doplněk!$AP61</f>
        <v>0</v>
      </c>
      <c r="R61" s="107">
        <f>IFERROR('Model výchozí (MV)'!R61*('MV Index'!V19/'MV Index'!$E19)*'Model výchozí (MV)'!$AR61*(IF('Provoz výchozí'!P$10=0,1,'Provoz výchozí'!P$11/'Provoz výchozí'!P$10)),0)+IFERROR('Model opční 1 (ME)'!R61*('ME Index'!V19/'ME Index'!$E19)*'Model opční 1 (ME)'!$AR61*(IF('Provoz opční 1'!P$10=0,1,'Provoz opční 1'!P$11/'Provoz opční 1'!P$10)),0)+IFERROR('Model opční 2 (MF)'!R61*('MF Index'!V19/'MF Index'!$E19)*'Model opční 2 (MF)'!$AR61*(IF('Provoz opční 2'!P$10=0,1,'Provoz opční 2'!P$11/'Provoz opční 2'!P$10)),0)+Doplněk!R61*Doplněk!$AP61</f>
        <v>0</v>
      </c>
      <c r="S61" s="107">
        <f>IFERROR('Model výchozí (MV)'!S61*('MV Index'!W19/'MV Index'!$E19)*'Model výchozí (MV)'!$AR61*(IF('Provoz výchozí'!Q$10=0,1,'Provoz výchozí'!Q$11/'Provoz výchozí'!Q$10)),0)+IFERROR('Model opční 1 (ME)'!S61*('ME Index'!W19/'ME Index'!$E19)*'Model opční 1 (ME)'!$AR61*(IF('Provoz opční 1'!Q$10=0,1,'Provoz opční 1'!Q$11/'Provoz opční 1'!Q$10)),0)+IFERROR('Model opční 2 (MF)'!S61*('MF Index'!W19/'MF Index'!$E19)*'Model opční 2 (MF)'!$AR61*(IF('Provoz opční 2'!Q$10=0,1,'Provoz opční 2'!Q$11/'Provoz opční 2'!Q$10)),0)+Doplněk!S61*Doplněk!$AP61</f>
        <v>0</v>
      </c>
      <c r="T61" s="107">
        <f>IFERROR('Model výchozí (MV)'!T61*('MV Index'!X19/'MV Index'!$E19)*'Model výchozí (MV)'!$AR61*(IF('Provoz výchozí'!R$10=0,1,'Provoz výchozí'!R$11/'Provoz výchozí'!R$10)),0)+IFERROR('Model opční 1 (ME)'!T61*('ME Index'!X19/'ME Index'!$E19)*'Model opční 1 (ME)'!$AR61*(IF('Provoz opční 1'!R$10=0,1,'Provoz opční 1'!R$11/'Provoz opční 1'!R$10)),0)+IFERROR('Model opční 2 (MF)'!T61*('MF Index'!X19/'MF Index'!$E19)*'Model opční 2 (MF)'!$AR61*(IF('Provoz opční 2'!R$10=0,1,'Provoz opční 2'!R$11/'Provoz opční 2'!R$10)),0)+Doplněk!T61*Doplněk!$AP61</f>
        <v>0</v>
      </c>
      <c r="U61" s="107">
        <f>IFERROR('Model výchozí (MV)'!U61*('MV Index'!Y19/'MV Index'!$E19)*'Model výchozí (MV)'!$AR61*(IF('Provoz výchozí'!S$10=0,1,'Provoz výchozí'!S$11/'Provoz výchozí'!S$10)),0)+IFERROR('Model opční 1 (ME)'!U61*('ME Index'!Y19/'ME Index'!$E19)*'Model opční 1 (ME)'!$AR61*(IF('Provoz opční 1'!S$10=0,1,'Provoz opční 1'!S$11/'Provoz opční 1'!S$10)),0)+IFERROR('Model opční 2 (MF)'!U61*('MF Index'!Y19/'MF Index'!$E19)*'Model opční 2 (MF)'!$AR61*(IF('Provoz opční 2'!S$10=0,1,'Provoz opční 2'!S$11/'Provoz opční 2'!S$10)),0)+Doplněk!U61*Doplněk!$AP61</f>
        <v>0</v>
      </c>
      <c r="V61" s="107">
        <f>IFERROR('Model výchozí (MV)'!V61*('MV Index'!Z19/'MV Index'!$E19)*'Model výchozí (MV)'!$AR61*(IF('Provoz výchozí'!T$10=0,1,'Provoz výchozí'!T$11/'Provoz výchozí'!T$10)),0)+IFERROR('Model opční 1 (ME)'!V61*('ME Index'!Z19/'ME Index'!$E19)*'Model opční 1 (ME)'!$AR61*(IF('Provoz opční 1'!T$10=0,1,'Provoz opční 1'!T$11/'Provoz opční 1'!T$10)),0)+IFERROR('Model opční 2 (MF)'!V61*('MF Index'!Z19/'MF Index'!$E19)*'Model opční 2 (MF)'!$AR61*(IF('Provoz opční 2'!T$10=0,1,'Provoz opční 2'!T$11/'Provoz opční 2'!T$10)),0)+Doplněk!V61*Doplněk!$AP61</f>
        <v>0</v>
      </c>
      <c r="W61" s="107">
        <f>IFERROR('Model výchozí (MV)'!W61*('MV Index'!AA19/'MV Index'!$E19)*'Model výchozí (MV)'!$AR61*(IF('Provoz výchozí'!U$10=0,1,'Provoz výchozí'!U$11/'Provoz výchozí'!U$10)),0)+IFERROR('Model opční 1 (ME)'!W61*('ME Index'!AA19/'ME Index'!$E19)*'Model opční 1 (ME)'!$AR61*(IF('Provoz opční 1'!U$10=0,1,'Provoz opční 1'!U$11/'Provoz opční 1'!U$10)),0)+IFERROR('Model opční 2 (MF)'!W61*('MF Index'!AA19/'MF Index'!$E19)*'Model opční 2 (MF)'!$AR61*(IF('Provoz opční 2'!U$10=0,1,'Provoz opční 2'!U$11/'Provoz opční 2'!U$10)),0)+Doplněk!W61*Doplněk!$AP61</f>
        <v>0</v>
      </c>
      <c r="X61" s="107">
        <f>IFERROR('Model výchozí (MV)'!X61*('MV Index'!AB19/'MV Index'!$E19)*'Model výchozí (MV)'!$AR61*(IF('Provoz výchozí'!V$10=0,1,'Provoz výchozí'!V$11/'Provoz výchozí'!V$10)),0)+IFERROR('Model opční 1 (ME)'!X61*('ME Index'!AB19/'ME Index'!$E19)*'Model opční 1 (ME)'!$AR61*(IF('Provoz opční 1'!V$10=0,1,'Provoz opční 1'!V$11/'Provoz opční 1'!V$10)),0)+IFERROR('Model opční 2 (MF)'!X61*('MF Index'!AB19/'MF Index'!$E19)*'Model opční 2 (MF)'!$AR61*(IF('Provoz opční 2'!V$10=0,1,'Provoz opční 2'!V$11/'Provoz opční 2'!V$10)),0)+Doplněk!X61*Doplněk!$AP61</f>
        <v>0</v>
      </c>
      <c r="Y61" s="107">
        <f>IFERROR('Model výchozí (MV)'!Y61*('MV Index'!AC19/'MV Index'!$E19)*'Model výchozí (MV)'!$AR61*(IF('Provoz výchozí'!W$10=0,1,'Provoz výchozí'!W$11/'Provoz výchozí'!W$10)),0)+IFERROR('Model opční 1 (ME)'!Y61*('ME Index'!AC19/'ME Index'!$E19)*'Model opční 1 (ME)'!$AR61*(IF('Provoz opční 1'!W$10=0,1,'Provoz opční 1'!W$11/'Provoz opční 1'!W$10)),0)+IFERROR('Model opční 2 (MF)'!Y61*('MF Index'!AC19/'MF Index'!$E19)*'Model opční 2 (MF)'!$AR61*(IF('Provoz opční 2'!W$10=0,1,'Provoz opční 2'!W$11/'Provoz opční 2'!W$10)),0)+Doplněk!Y61*Doplněk!$AP61</f>
        <v>0</v>
      </c>
      <c r="Z61" s="107">
        <f>IFERROR('Model výchozí (MV)'!Z61*('MV Index'!AD19/'MV Index'!$E19)*'Model výchozí (MV)'!$AR61*(IF('Provoz výchozí'!X$10=0,1,'Provoz výchozí'!X$11/'Provoz výchozí'!X$10)),0)+IFERROR('Model opční 1 (ME)'!Z61*('ME Index'!AD19/'ME Index'!$E19)*'Model opční 1 (ME)'!$AR61*(IF('Provoz opční 1'!X$10=0,1,'Provoz opční 1'!X$11/'Provoz opční 1'!X$10)),0)+IFERROR('Model opční 2 (MF)'!Z61*('MF Index'!AD19/'MF Index'!$E19)*'Model opční 2 (MF)'!$AR61*(IF('Provoz opční 2'!X$10=0,1,'Provoz opční 2'!X$11/'Provoz opční 2'!X$10)),0)+Doplněk!Z61*Doplněk!$AP61</f>
        <v>0</v>
      </c>
      <c r="AA61" s="107">
        <f>IFERROR('Model výchozí (MV)'!AA61*('MV Index'!AE19/'MV Index'!$E19)*'Model výchozí (MV)'!$AR61*(IF('Provoz výchozí'!Y$10=0,1,'Provoz výchozí'!Y$11/'Provoz výchozí'!Y$10)),0)+IFERROR('Model opční 1 (ME)'!AA61*('ME Index'!AE19/'ME Index'!$E19)*'Model opční 1 (ME)'!$AR61*(IF('Provoz opční 1'!Y$10=0,1,'Provoz opční 1'!Y$11/'Provoz opční 1'!Y$10)),0)+IFERROR('Model opční 2 (MF)'!AA61*('MF Index'!AE19/'MF Index'!$E19)*'Model opční 2 (MF)'!$AR61*(IF('Provoz opční 2'!Y$10=0,1,'Provoz opční 2'!Y$11/'Provoz opční 2'!Y$10)),0)+Doplněk!AA61*Doplněk!$AP61</f>
        <v>0</v>
      </c>
      <c r="AB61" s="107">
        <f>IFERROR('Model výchozí (MV)'!AB61*('MV Index'!AF19/'MV Index'!$E19)*'Model výchozí (MV)'!$AR61*(IF('Provoz výchozí'!Z$10=0,1,'Provoz výchozí'!Z$11/'Provoz výchozí'!Z$10)),0)+IFERROR('Model opční 1 (ME)'!AB61*('ME Index'!AF19/'ME Index'!$E19)*'Model opční 1 (ME)'!$AR61*(IF('Provoz opční 1'!Z$10=0,1,'Provoz opční 1'!Z$11/'Provoz opční 1'!Z$10)),0)+IFERROR('Model opční 2 (MF)'!AB61*('MF Index'!AF19/'MF Index'!$E19)*'Model opční 2 (MF)'!$AR61*(IF('Provoz opční 2'!Z$10=0,1,'Provoz opční 2'!Z$11/'Provoz opční 2'!Z$10)),0)+Doplněk!AB61*Doplněk!$AP61</f>
        <v>0</v>
      </c>
      <c r="AC61" s="107">
        <f>IFERROR('Model výchozí (MV)'!AC61*('MV Index'!AG19/'MV Index'!$E19)*'Model výchozí (MV)'!$AR61*(IF('Provoz výchozí'!AA$10=0,1,'Provoz výchozí'!AA$11/'Provoz výchozí'!AA$10)),0)+IFERROR('Model opční 1 (ME)'!AC61*('ME Index'!AG19/'ME Index'!$E19)*'Model opční 1 (ME)'!$AR61*(IF('Provoz opční 1'!AA$10=0,1,'Provoz opční 1'!AA$11/'Provoz opční 1'!AA$10)),0)+IFERROR('Model opční 2 (MF)'!AC61*('MF Index'!AG19/'MF Index'!$E19)*'Model opční 2 (MF)'!$AR61*(IF('Provoz opční 2'!AA$10=0,1,'Provoz opční 2'!AA$11/'Provoz opční 2'!AA$10)),0)+Doplněk!AC61*Doplněk!$AP61</f>
        <v>0</v>
      </c>
      <c r="AD61" s="107">
        <f>IFERROR('Model výchozí (MV)'!AD61*('MV Index'!AH19/'MV Index'!$E19)*'Model výchozí (MV)'!$AR61*(IF('Provoz výchozí'!AB$10=0,1,'Provoz výchozí'!AB$11/'Provoz výchozí'!AB$10)),0)+IFERROR('Model opční 1 (ME)'!AD61*('ME Index'!AH19/'ME Index'!$E19)*'Model opční 1 (ME)'!$AR61*(IF('Provoz opční 1'!AB$10=0,1,'Provoz opční 1'!AB$11/'Provoz opční 1'!AB$10)),0)+IFERROR('Model opční 2 (MF)'!AD61*('MF Index'!AH19/'MF Index'!$E19)*'Model opční 2 (MF)'!$AR61*(IF('Provoz opční 2'!AB$10=0,1,'Provoz opční 2'!AB$11/'Provoz opční 2'!AB$10)),0)+Doplněk!AD61*Doplněk!$AP61</f>
        <v>0</v>
      </c>
      <c r="AE61" s="107">
        <f>IFERROR('Model výchozí (MV)'!AE61*('MV Index'!AI19/'MV Index'!$E19)*'Model výchozí (MV)'!$AR61*(IF('Provoz výchozí'!AC$10=0,1,'Provoz výchozí'!AC$11/'Provoz výchozí'!AC$10)),0)+IFERROR('Model opční 1 (ME)'!AE61*('ME Index'!AI19/'ME Index'!$E19)*'Model opční 1 (ME)'!$AR61*(IF('Provoz opční 1'!AC$10=0,1,'Provoz opční 1'!AC$11/'Provoz opční 1'!AC$10)),0)+IFERROR('Model opční 2 (MF)'!AE61*('MF Index'!AI19/'MF Index'!$E19)*'Model opční 2 (MF)'!$AR61*(IF('Provoz opční 2'!AC$10=0,1,'Provoz opční 2'!AC$11/'Provoz opční 2'!AC$10)),0)+Doplněk!AE61*Doplněk!$AP61</f>
        <v>0</v>
      </c>
      <c r="AF61" s="107">
        <f>IFERROR('Model výchozí (MV)'!AF61*('MV Index'!AJ19/'MV Index'!$E19)*'Model výchozí (MV)'!$AR61*(IF('Provoz výchozí'!AD$10=0,1,'Provoz výchozí'!AD$11/'Provoz výchozí'!AD$10)),0)+IFERROR('Model opční 1 (ME)'!AF61*('ME Index'!AJ19/'ME Index'!$E19)*'Model opční 1 (ME)'!$AR61*(IF('Provoz opční 1'!AD$10=0,1,'Provoz opční 1'!AD$11/'Provoz opční 1'!AD$10)),0)+IFERROR('Model opční 2 (MF)'!AF61*('MF Index'!AJ19/'MF Index'!$E19)*'Model opční 2 (MF)'!$AR61*(IF('Provoz opční 2'!AD$10=0,1,'Provoz opční 2'!AD$11/'Provoz opční 2'!AD$10)),0)+Doplněk!AF61*Doplněk!$AP61</f>
        <v>0</v>
      </c>
      <c r="AG61" s="107">
        <f>IFERROR('Model výchozí (MV)'!AG61*('MV Index'!AK19/'MV Index'!$E19)*'Model výchozí (MV)'!$AR61*(IF('Provoz výchozí'!AE$10=0,1,'Provoz výchozí'!AE$11/'Provoz výchozí'!AE$10)),0)+IFERROR('Model opční 1 (ME)'!AG61*('ME Index'!AK19/'ME Index'!$E19)*'Model opční 1 (ME)'!$AR61*(IF('Provoz opční 1'!AE$10=0,1,'Provoz opční 1'!AE$11/'Provoz opční 1'!AE$10)),0)+IFERROR('Model opční 2 (MF)'!AG61*('MF Index'!AK19/'MF Index'!$E19)*'Model opční 2 (MF)'!$AR61*(IF('Provoz opční 2'!AE$10=0,1,'Provoz opční 2'!AE$11/'Provoz opční 2'!AE$10)),0)+Doplněk!AG61*Doplněk!$AP61</f>
        <v>0</v>
      </c>
      <c r="AH61" s="107">
        <f>IFERROR('Model výchozí (MV)'!AH61*('MV Index'!AL19/'MV Index'!$E19)*'Model výchozí (MV)'!$AR61*(IF('Provoz výchozí'!AF$10=0,1,'Provoz výchozí'!AF$11/'Provoz výchozí'!AF$10)),0)+IFERROR('Model opční 1 (ME)'!AH61*('ME Index'!AL19/'ME Index'!$E19)*'Model opční 1 (ME)'!$AR61*(IF('Provoz opční 1'!AF$10=0,1,'Provoz opční 1'!AF$11/'Provoz opční 1'!AF$10)),0)+IFERROR('Model opční 2 (MF)'!AH61*('MF Index'!AL19/'MF Index'!$E19)*'Model opční 2 (MF)'!$AR61*(IF('Provoz opční 2'!AF$10=0,1,'Provoz opční 2'!AF$11/'Provoz opční 2'!AF$10)),0)+Doplněk!AH61*Doplněk!$AP61</f>
        <v>0</v>
      </c>
      <c r="AI61" s="107">
        <f>IFERROR('Model výchozí (MV)'!AI61*('MV Index'!AM19/'MV Index'!$E19)*'Model výchozí (MV)'!$AR61*(IF('Provoz výchozí'!AG$10=0,1,'Provoz výchozí'!AG$11/'Provoz výchozí'!AG$10)),0)+IFERROR('Model opční 1 (ME)'!AI61*('ME Index'!AM19/'ME Index'!$E19)*'Model opční 1 (ME)'!$AR61*(IF('Provoz opční 1'!AG$10=0,1,'Provoz opční 1'!AG$11/'Provoz opční 1'!AG$10)),0)+IFERROR('Model opční 2 (MF)'!AI61*('MF Index'!AM19/'MF Index'!$E19)*'Model opční 2 (MF)'!$AR61*(IF('Provoz opční 2'!AG$10=0,1,'Provoz opční 2'!AG$11/'Provoz opční 2'!AG$10)),0)+Doplněk!AI61*Doplněk!$AP61</f>
        <v>0</v>
      </c>
      <c r="AJ61" s="107">
        <f>IFERROR('Model výchozí (MV)'!AJ61*('MV Index'!AN19/'MV Index'!$E19)*'Model výchozí (MV)'!$AR61*(IF('Provoz výchozí'!AH$10=0,1,'Provoz výchozí'!AH$11/'Provoz výchozí'!AH$10)),0)+IFERROR('Model opční 1 (ME)'!AJ61*('ME Index'!AN19/'ME Index'!$E19)*'Model opční 1 (ME)'!$AR61*(IF('Provoz opční 1'!AH$10=0,1,'Provoz opční 1'!AH$11/'Provoz opční 1'!AH$10)),0)+IFERROR('Model opční 2 (MF)'!AJ61*('MF Index'!AN19/'MF Index'!$E19)*'Model opční 2 (MF)'!$AR61*(IF('Provoz opční 2'!AH$10=0,1,'Provoz opční 2'!AH$11/'Provoz opční 2'!AH$10)),0)+Doplněk!AJ61*Doplněk!$AP61</f>
        <v>0</v>
      </c>
      <c r="AK61" s="107">
        <f>IFERROR('Model výchozí (MV)'!AK61*('MV Index'!AO19/'MV Index'!$E19)*'Model výchozí (MV)'!$AR61*(IF('Provoz výchozí'!AI$10=0,1,'Provoz výchozí'!AI$11/'Provoz výchozí'!AI$10)),0)+IFERROR('Model opční 1 (ME)'!AK61*('ME Index'!AO19/'ME Index'!$E19)*'Model opční 1 (ME)'!$AR61*(IF('Provoz opční 1'!AI$10=0,1,'Provoz opční 1'!AI$11/'Provoz opční 1'!AI$10)),0)+IFERROR('Model opční 2 (MF)'!AK61*('MF Index'!AO19/'MF Index'!$E19)*'Model opční 2 (MF)'!$AR61*(IF('Provoz opční 2'!AI$10=0,1,'Provoz opční 2'!AI$11/'Provoz opční 2'!AI$10)),0)+Doplněk!AK61*Doplněk!$AP61</f>
        <v>0</v>
      </c>
      <c r="AL61" s="24">
        <f t="shared" si="62"/>
        <v>0</v>
      </c>
      <c r="AM61" s="149">
        <f t="shared" si="61"/>
        <v>0</v>
      </c>
    </row>
    <row r="62" spans="1:39" x14ac:dyDescent="0.3">
      <c r="A62" s="4">
        <f t="shared" si="60"/>
        <v>10</v>
      </c>
      <c r="B62" s="45" t="str">
        <f t="shared" si="60"/>
        <v>Úhrada za použití dopravní cesty</v>
      </c>
      <c r="C62" s="64" t="str">
        <f t="shared" si="60"/>
        <v/>
      </c>
      <c r="D62" s="65" t="str">
        <f t="shared" si="60"/>
        <v/>
      </c>
      <c r="E62" s="107">
        <f>IFERROR('Model výchozí (MV)'!E62*('MV Index'!I20/'MV Index'!$E20)*'Model výchozí (MV)'!$AR62*(IF('Provoz výchozí'!C$10=0,1,'Provoz výchozí'!C$11/'Provoz výchozí'!C$10)),0)+IFERROR('Model opční 1 (ME)'!E62*('ME Index'!I20/'ME Index'!$E20)*'Model opční 1 (ME)'!$AR62*(IF('Provoz opční 1'!C$10=0,1,'Provoz opční 1'!C$11/'Provoz opční 1'!C$10)),0)+IFERROR('Model opční 2 (MF)'!E62*('MF Index'!I20/'MF Index'!$E20)*'Model opční 2 (MF)'!$AR62*(IF('Provoz opční 2'!C$10=0,1,'Provoz opční 2'!C$11/'Provoz opční 2'!C$10)),0)+Doplněk!E62*Doplněk!$AP62</f>
        <v>0</v>
      </c>
      <c r="F62" s="107">
        <f>IFERROR('Model výchozí (MV)'!F62*('MV Index'!J20/'MV Index'!$E20)*'Model výchozí (MV)'!$AR62*(IF('Provoz výchozí'!D$10=0,1,'Provoz výchozí'!D$11/'Provoz výchozí'!D$10)),0)+IFERROR('Model opční 1 (ME)'!F62*('ME Index'!J20/'ME Index'!$E20)*'Model opční 1 (ME)'!$AR62*(IF('Provoz opční 1'!D$10=0,1,'Provoz opční 1'!D$11/'Provoz opční 1'!D$10)),0)+IFERROR('Model opční 2 (MF)'!F62*('MF Index'!J20/'MF Index'!$E20)*'Model opční 2 (MF)'!$AR62*(IF('Provoz opční 2'!D$10=0,1,'Provoz opční 2'!D$11/'Provoz opční 2'!D$10)),0)+Doplněk!F62*Doplněk!$AP62</f>
        <v>0</v>
      </c>
      <c r="G62" s="107">
        <f>IFERROR('Model výchozí (MV)'!G62*('MV Index'!K20/'MV Index'!$E20)*'Model výchozí (MV)'!$AR62*(IF('Provoz výchozí'!E$10=0,1,'Provoz výchozí'!E$11/'Provoz výchozí'!E$10)),0)+IFERROR('Model opční 1 (ME)'!G62*('ME Index'!K20/'ME Index'!$E20)*'Model opční 1 (ME)'!$AR62*(IF('Provoz opční 1'!E$10=0,1,'Provoz opční 1'!E$11/'Provoz opční 1'!E$10)),0)+IFERROR('Model opční 2 (MF)'!G62*('MF Index'!K20/'MF Index'!$E20)*'Model opční 2 (MF)'!$AR62*(IF('Provoz opční 2'!E$10=0,1,'Provoz opční 2'!E$11/'Provoz opční 2'!E$10)),0)+Doplněk!G62*Doplněk!$AP62</f>
        <v>0</v>
      </c>
      <c r="H62" s="107">
        <f>IFERROR('Model výchozí (MV)'!H62*('MV Index'!L20/'MV Index'!$E20)*'Model výchozí (MV)'!$AR62*(IF('Provoz výchozí'!F$10=0,1,'Provoz výchozí'!F$11/'Provoz výchozí'!F$10)),0)+IFERROR('Model opční 1 (ME)'!H62*('ME Index'!L20/'ME Index'!$E20)*'Model opční 1 (ME)'!$AR62*(IF('Provoz opční 1'!F$10=0,1,'Provoz opční 1'!F$11/'Provoz opční 1'!F$10)),0)+IFERROR('Model opční 2 (MF)'!H62*('MF Index'!L20/'MF Index'!$E20)*'Model opční 2 (MF)'!$AR62*(IF('Provoz opční 2'!F$10=0,1,'Provoz opční 2'!F$11/'Provoz opční 2'!F$10)),0)+Doplněk!H62*Doplněk!$AP62</f>
        <v>0</v>
      </c>
      <c r="I62" s="107">
        <f>IFERROR('Model výchozí (MV)'!I62*('MV Index'!M20/'MV Index'!$E20)*'Model výchozí (MV)'!$AR62*(IF('Provoz výchozí'!G$10=0,1,'Provoz výchozí'!G$11/'Provoz výchozí'!G$10)),0)+IFERROR('Model opční 1 (ME)'!I62*('ME Index'!M20/'ME Index'!$E20)*'Model opční 1 (ME)'!$AR62*(IF('Provoz opční 1'!G$10=0,1,'Provoz opční 1'!G$11/'Provoz opční 1'!G$10)),0)+IFERROR('Model opční 2 (MF)'!I62*('MF Index'!M20/'MF Index'!$E20)*'Model opční 2 (MF)'!$AR62*(IF('Provoz opční 2'!G$10=0,1,'Provoz opční 2'!G$11/'Provoz opční 2'!G$10)),0)+Doplněk!I62*Doplněk!$AP62</f>
        <v>0</v>
      </c>
      <c r="J62" s="107">
        <f>IFERROR('Model výchozí (MV)'!J62*('MV Index'!N20/'MV Index'!$E20)*'Model výchozí (MV)'!$AR62*(IF('Provoz výchozí'!H$10=0,1,'Provoz výchozí'!H$11/'Provoz výchozí'!H$10)),0)+IFERROR('Model opční 1 (ME)'!J62*('ME Index'!N20/'ME Index'!$E20)*'Model opční 1 (ME)'!$AR62*(IF('Provoz opční 1'!H$10=0,1,'Provoz opční 1'!H$11/'Provoz opční 1'!H$10)),0)+IFERROR('Model opční 2 (MF)'!J62*('MF Index'!N20/'MF Index'!$E20)*'Model opční 2 (MF)'!$AR62*(IF('Provoz opční 2'!H$10=0,1,'Provoz opční 2'!H$11/'Provoz opční 2'!H$10)),0)+Doplněk!J62*Doplněk!$AP62</f>
        <v>0</v>
      </c>
      <c r="K62" s="107">
        <f>IFERROR('Model výchozí (MV)'!K62*('MV Index'!O20/'MV Index'!$E20)*'Model výchozí (MV)'!$AR62*(IF('Provoz výchozí'!I$10=0,1,'Provoz výchozí'!I$11/'Provoz výchozí'!I$10)),0)+IFERROR('Model opční 1 (ME)'!K62*('ME Index'!O20/'ME Index'!$E20)*'Model opční 1 (ME)'!$AR62*(IF('Provoz opční 1'!I$10=0,1,'Provoz opční 1'!I$11/'Provoz opční 1'!I$10)),0)+IFERROR('Model opční 2 (MF)'!K62*('MF Index'!O20/'MF Index'!$E20)*'Model opční 2 (MF)'!$AR62*(IF('Provoz opční 2'!I$10=0,1,'Provoz opční 2'!I$11/'Provoz opční 2'!I$10)),0)+Doplněk!K62*Doplněk!$AP62</f>
        <v>0</v>
      </c>
      <c r="L62" s="107">
        <f>IFERROR('Model výchozí (MV)'!L62*('MV Index'!P20/'MV Index'!$E20)*'Model výchozí (MV)'!$AR62*(IF('Provoz výchozí'!J$10=0,1,'Provoz výchozí'!J$11/'Provoz výchozí'!J$10)),0)+IFERROR('Model opční 1 (ME)'!L62*('ME Index'!P20/'ME Index'!$E20)*'Model opční 1 (ME)'!$AR62*(IF('Provoz opční 1'!J$10=0,1,'Provoz opční 1'!J$11/'Provoz opční 1'!J$10)),0)+IFERROR('Model opční 2 (MF)'!L62*('MF Index'!P20/'MF Index'!$E20)*'Model opční 2 (MF)'!$AR62*(IF('Provoz opční 2'!J$10=0,1,'Provoz opční 2'!J$11/'Provoz opční 2'!J$10)),0)+Doplněk!L62*Doplněk!$AP62</f>
        <v>0</v>
      </c>
      <c r="M62" s="107">
        <f>IFERROR('Model výchozí (MV)'!M62*('MV Index'!Q20/'MV Index'!$E20)*'Model výchozí (MV)'!$AR62*(IF('Provoz výchozí'!K$10=0,1,'Provoz výchozí'!K$11/'Provoz výchozí'!K$10)),0)+IFERROR('Model opční 1 (ME)'!M62*('ME Index'!Q20/'ME Index'!$E20)*'Model opční 1 (ME)'!$AR62*(IF('Provoz opční 1'!K$10=0,1,'Provoz opční 1'!K$11/'Provoz opční 1'!K$10)),0)+IFERROR('Model opční 2 (MF)'!M62*('MF Index'!Q20/'MF Index'!$E20)*'Model opční 2 (MF)'!$AR62*(IF('Provoz opční 2'!K$10=0,1,'Provoz opční 2'!K$11/'Provoz opční 2'!K$10)),0)+Doplněk!M62*Doplněk!$AP62</f>
        <v>0</v>
      </c>
      <c r="N62" s="107">
        <f>IFERROR('Model výchozí (MV)'!N62*('MV Index'!R20/'MV Index'!$E20)*'Model výchozí (MV)'!$AR62*(IF('Provoz výchozí'!L$10=0,1,'Provoz výchozí'!L$11/'Provoz výchozí'!L$10)),0)+IFERROR('Model opční 1 (ME)'!N62*('ME Index'!R20/'ME Index'!$E20)*'Model opční 1 (ME)'!$AR62*(IF('Provoz opční 1'!L$10=0,1,'Provoz opční 1'!L$11/'Provoz opční 1'!L$10)),0)+IFERROR('Model opční 2 (MF)'!N62*('MF Index'!R20/'MF Index'!$E20)*'Model opční 2 (MF)'!$AR62*(IF('Provoz opční 2'!L$10=0,1,'Provoz opční 2'!L$11/'Provoz opční 2'!L$10)),0)+Doplněk!N62*Doplněk!$AP62</f>
        <v>0</v>
      </c>
      <c r="O62" s="107">
        <f>IFERROR('Model výchozí (MV)'!O62*('MV Index'!S20/'MV Index'!$E20)*'Model výchozí (MV)'!$AR62*(IF('Provoz výchozí'!M$10=0,1,'Provoz výchozí'!M$11/'Provoz výchozí'!M$10)),0)+IFERROR('Model opční 1 (ME)'!O62*('ME Index'!S20/'ME Index'!$E20)*'Model opční 1 (ME)'!$AR62*(IF('Provoz opční 1'!M$10=0,1,'Provoz opční 1'!M$11/'Provoz opční 1'!M$10)),0)+IFERROR('Model opční 2 (MF)'!O62*('MF Index'!S20/'MF Index'!$E20)*'Model opční 2 (MF)'!$AR62*(IF('Provoz opční 2'!M$10=0,1,'Provoz opční 2'!M$11/'Provoz opční 2'!M$10)),0)+Doplněk!O62*Doplněk!$AP62</f>
        <v>0</v>
      </c>
      <c r="P62" s="107">
        <f>IFERROR('Model výchozí (MV)'!P62*('MV Index'!T20/'MV Index'!$E20)*'Model výchozí (MV)'!$AR62*(IF('Provoz výchozí'!N$10=0,1,'Provoz výchozí'!N$11/'Provoz výchozí'!N$10)),0)+IFERROR('Model opční 1 (ME)'!P62*('ME Index'!T20/'ME Index'!$E20)*'Model opční 1 (ME)'!$AR62*(IF('Provoz opční 1'!N$10=0,1,'Provoz opční 1'!N$11/'Provoz opční 1'!N$10)),0)+IFERROR('Model opční 2 (MF)'!P62*('MF Index'!T20/'MF Index'!$E20)*'Model opční 2 (MF)'!$AR62*(IF('Provoz opční 2'!N$10=0,1,'Provoz opční 2'!N$11/'Provoz opční 2'!N$10)),0)+Doplněk!P62*Doplněk!$AP62</f>
        <v>0</v>
      </c>
      <c r="Q62" s="107">
        <f>IFERROR('Model výchozí (MV)'!Q62*('MV Index'!U20/'MV Index'!$E20)*'Model výchozí (MV)'!$AR62*(IF('Provoz výchozí'!O$10=0,1,'Provoz výchozí'!O$11/'Provoz výchozí'!O$10)),0)+IFERROR('Model opční 1 (ME)'!Q62*('ME Index'!U20/'ME Index'!$E20)*'Model opční 1 (ME)'!$AR62*(IF('Provoz opční 1'!O$10=0,1,'Provoz opční 1'!O$11/'Provoz opční 1'!O$10)),0)+IFERROR('Model opční 2 (MF)'!Q62*('MF Index'!U20/'MF Index'!$E20)*'Model opční 2 (MF)'!$AR62*(IF('Provoz opční 2'!O$10=0,1,'Provoz opční 2'!O$11/'Provoz opční 2'!O$10)),0)+Doplněk!Q62*Doplněk!$AP62</f>
        <v>0</v>
      </c>
      <c r="R62" s="107">
        <f>IFERROR('Model výchozí (MV)'!R62*('MV Index'!V20/'MV Index'!$E20)*'Model výchozí (MV)'!$AR62*(IF('Provoz výchozí'!P$10=0,1,'Provoz výchozí'!P$11/'Provoz výchozí'!P$10)),0)+IFERROR('Model opční 1 (ME)'!R62*('ME Index'!V20/'ME Index'!$E20)*'Model opční 1 (ME)'!$AR62*(IF('Provoz opční 1'!P$10=0,1,'Provoz opční 1'!P$11/'Provoz opční 1'!P$10)),0)+IFERROR('Model opční 2 (MF)'!R62*('MF Index'!V20/'MF Index'!$E20)*'Model opční 2 (MF)'!$AR62*(IF('Provoz opční 2'!P$10=0,1,'Provoz opční 2'!P$11/'Provoz opční 2'!P$10)),0)+Doplněk!R62*Doplněk!$AP62</f>
        <v>0</v>
      </c>
      <c r="S62" s="107">
        <f>IFERROR('Model výchozí (MV)'!S62*('MV Index'!W20/'MV Index'!$E20)*'Model výchozí (MV)'!$AR62*(IF('Provoz výchozí'!Q$10=0,1,'Provoz výchozí'!Q$11/'Provoz výchozí'!Q$10)),0)+IFERROR('Model opční 1 (ME)'!S62*('ME Index'!W20/'ME Index'!$E20)*'Model opční 1 (ME)'!$AR62*(IF('Provoz opční 1'!Q$10=0,1,'Provoz opční 1'!Q$11/'Provoz opční 1'!Q$10)),0)+IFERROR('Model opční 2 (MF)'!S62*('MF Index'!W20/'MF Index'!$E20)*'Model opční 2 (MF)'!$AR62*(IF('Provoz opční 2'!Q$10=0,1,'Provoz opční 2'!Q$11/'Provoz opční 2'!Q$10)),0)+Doplněk!S62*Doplněk!$AP62</f>
        <v>0</v>
      </c>
      <c r="T62" s="107">
        <f>IFERROR('Model výchozí (MV)'!T62*('MV Index'!X20/'MV Index'!$E20)*'Model výchozí (MV)'!$AR62*(IF('Provoz výchozí'!R$10=0,1,'Provoz výchozí'!R$11/'Provoz výchozí'!R$10)),0)+IFERROR('Model opční 1 (ME)'!T62*('ME Index'!X20/'ME Index'!$E20)*'Model opční 1 (ME)'!$AR62*(IF('Provoz opční 1'!R$10=0,1,'Provoz opční 1'!R$11/'Provoz opční 1'!R$10)),0)+IFERROR('Model opční 2 (MF)'!T62*('MF Index'!X20/'MF Index'!$E20)*'Model opční 2 (MF)'!$AR62*(IF('Provoz opční 2'!R$10=0,1,'Provoz opční 2'!R$11/'Provoz opční 2'!R$10)),0)+Doplněk!T62*Doplněk!$AP62</f>
        <v>0</v>
      </c>
      <c r="U62" s="107">
        <f>IFERROR('Model výchozí (MV)'!U62*('MV Index'!Y20/'MV Index'!$E20)*'Model výchozí (MV)'!$AR62*(IF('Provoz výchozí'!S$10=0,1,'Provoz výchozí'!S$11/'Provoz výchozí'!S$10)),0)+IFERROR('Model opční 1 (ME)'!U62*('ME Index'!Y20/'ME Index'!$E20)*'Model opční 1 (ME)'!$AR62*(IF('Provoz opční 1'!S$10=0,1,'Provoz opční 1'!S$11/'Provoz opční 1'!S$10)),0)+IFERROR('Model opční 2 (MF)'!U62*('MF Index'!Y20/'MF Index'!$E20)*'Model opční 2 (MF)'!$AR62*(IF('Provoz opční 2'!S$10=0,1,'Provoz opční 2'!S$11/'Provoz opční 2'!S$10)),0)+Doplněk!U62*Doplněk!$AP62</f>
        <v>0</v>
      </c>
      <c r="V62" s="107">
        <f>IFERROR('Model výchozí (MV)'!V62*('MV Index'!Z20/'MV Index'!$E20)*'Model výchozí (MV)'!$AR62*(IF('Provoz výchozí'!T$10=0,1,'Provoz výchozí'!T$11/'Provoz výchozí'!T$10)),0)+IFERROR('Model opční 1 (ME)'!V62*('ME Index'!Z20/'ME Index'!$E20)*'Model opční 1 (ME)'!$AR62*(IF('Provoz opční 1'!T$10=0,1,'Provoz opční 1'!T$11/'Provoz opční 1'!T$10)),0)+IFERROR('Model opční 2 (MF)'!V62*('MF Index'!Z20/'MF Index'!$E20)*'Model opční 2 (MF)'!$AR62*(IF('Provoz opční 2'!T$10=0,1,'Provoz opční 2'!T$11/'Provoz opční 2'!T$10)),0)+Doplněk!V62*Doplněk!$AP62</f>
        <v>0</v>
      </c>
      <c r="W62" s="107">
        <f>IFERROR('Model výchozí (MV)'!W62*('MV Index'!AA20/'MV Index'!$E20)*'Model výchozí (MV)'!$AR62*(IF('Provoz výchozí'!U$10=0,1,'Provoz výchozí'!U$11/'Provoz výchozí'!U$10)),0)+IFERROR('Model opční 1 (ME)'!W62*('ME Index'!AA20/'ME Index'!$E20)*'Model opční 1 (ME)'!$AR62*(IF('Provoz opční 1'!U$10=0,1,'Provoz opční 1'!U$11/'Provoz opční 1'!U$10)),0)+IFERROR('Model opční 2 (MF)'!W62*('MF Index'!AA20/'MF Index'!$E20)*'Model opční 2 (MF)'!$AR62*(IF('Provoz opční 2'!U$10=0,1,'Provoz opční 2'!U$11/'Provoz opční 2'!U$10)),0)+Doplněk!W62*Doplněk!$AP62</f>
        <v>0</v>
      </c>
      <c r="X62" s="107">
        <f>IFERROR('Model výchozí (MV)'!X62*('MV Index'!AB20/'MV Index'!$E20)*'Model výchozí (MV)'!$AR62*(IF('Provoz výchozí'!V$10=0,1,'Provoz výchozí'!V$11/'Provoz výchozí'!V$10)),0)+IFERROR('Model opční 1 (ME)'!X62*('ME Index'!AB20/'ME Index'!$E20)*'Model opční 1 (ME)'!$AR62*(IF('Provoz opční 1'!V$10=0,1,'Provoz opční 1'!V$11/'Provoz opční 1'!V$10)),0)+IFERROR('Model opční 2 (MF)'!X62*('MF Index'!AB20/'MF Index'!$E20)*'Model opční 2 (MF)'!$AR62*(IF('Provoz opční 2'!V$10=0,1,'Provoz opční 2'!V$11/'Provoz opční 2'!V$10)),0)+Doplněk!X62*Doplněk!$AP62</f>
        <v>0</v>
      </c>
      <c r="Y62" s="107">
        <f>IFERROR('Model výchozí (MV)'!Y62*('MV Index'!AC20/'MV Index'!$E20)*'Model výchozí (MV)'!$AR62*(IF('Provoz výchozí'!W$10=0,1,'Provoz výchozí'!W$11/'Provoz výchozí'!W$10)),0)+IFERROR('Model opční 1 (ME)'!Y62*('ME Index'!AC20/'ME Index'!$E20)*'Model opční 1 (ME)'!$AR62*(IF('Provoz opční 1'!W$10=0,1,'Provoz opční 1'!W$11/'Provoz opční 1'!W$10)),0)+IFERROR('Model opční 2 (MF)'!Y62*('MF Index'!AC20/'MF Index'!$E20)*'Model opční 2 (MF)'!$AR62*(IF('Provoz opční 2'!W$10=0,1,'Provoz opční 2'!W$11/'Provoz opční 2'!W$10)),0)+Doplněk!Y62*Doplněk!$AP62</f>
        <v>0</v>
      </c>
      <c r="Z62" s="107">
        <f>IFERROR('Model výchozí (MV)'!Z62*('MV Index'!AD20/'MV Index'!$E20)*'Model výchozí (MV)'!$AR62*(IF('Provoz výchozí'!X$10=0,1,'Provoz výchozí'!X$11/'Provoz výchozí'!X$10)),0)+IFERROR('Model opční 1 (ME)'!Z62*('ME Index'!AD20/'ME Index'!$E20)*'Model opční 1 (ME)'!$AR62*(IF('Provoz opční 1'!X$10=0,1,'Provoz opční 1'!X$11/'Provoz opční 1'!X$10)),0)+IFERROR('Model opční 2 (MF)'!Z62*('MF Index'!AD20/'MF Index'!$E20)*'Model opční 2 (MF)'!$AR62*(IF('Provoz opční 2'!X$10=0,1,'Provoz opční 2'!X$11/'Provoz opční 2'!X$10)),0)+Doplněk!Z62*Doplněk!$AP62</f>
        <v>0</v>
      </c>
      <c r="AA62" s="107">
        <f>IFERROR('Model výchozí (MV)'!AA62*('MV Index'!AE20/'MV Index'!$E20)*'Model výchozí (MV)'!$AR62*(IF('Provoz výchozí'!Y$10=0,1,'Provoz výchozí'!Y$11/'Provoz výchozí'!Y$10)),0)+IFERROR('Model opční 1 (ME)'!AA62*('ME Index'!AE20/'ME Index'!$E20)*'Model opční 1 (ME)'!$AR62*(IF('Provoz opční 1'!Y$10=0,1,'Provoz opční 1'!Y$11/'Provoz opční 1'!Y$10)),0)+IFERROR('Model opční 2 (MF)'!AA62*('MF Index'!AE20/'MF Index'!$E20)*'Model opční 2 (MF)'!$AR62*(IF('Provoz opční 2'!Y$10=0,1,'Provoz opční 2'!Y$11/'Provoz opční 2'!Y$10)),0)+Doplněk!AA62*Doplněk!$AP62</f>
        <v>0</v>
      </c>
      <c r="AB62" s="107">
        <f>IFERROR('Model výchozí (MV)'!AB62*('MV Index'!AF20/'MV Index'!$E20)*'Model výchozí (MV)'!$AR62*(IF('Provoz výchozí'!Z$10=0,1,'Provoz výchozí'!Z$11/'Provoz výchozí'!Z$10)),0)+IFERROR('Model opční 1 (ME)'!AB62*('ME Index'!AF20/'ME Index'!$E20)*'Model opční 1 (ME)'!$AR62*(IF('Provoz opční 1'!Z$10=0,1,'Provoz opční 1'!Z$11/'Provoz opční 1'!Z$10)),0)+IFERROR('Model opční 2 (MF)'!AB62*('MF Index'!AF20/'MF Index'!$E20)*'Model opční 2 (MF)'!$AR62*(IF('Provoz opční 2'!Z$10=0,1,'Provoz opční 2'!Z$11/'Provoz opční 2'!Z$10)),0)+Doplněk!AB62*Doplněk!$AP62</f>
        <v>0</v>
      </c>
      <c r="AC62" s="107">
        <f>IFERROR('Model výchozí (MV)'!AC62*('MV Index'!AG20/'MV Index'!$E20)*'Model výchozí (MV)'!$AR62*(IF('Provoz výchozí'!AA$10=0,1,'Provoz výchozí'!AA$11/'Provoz výchozí'!AA$10)),0)+IFERROR('Model opční 1 (ME)'!AC62*('ME Index'!AG20/'ME Index'!$E20)*'Model opční 1 (ME)'!$AR62*(IF('Provoz opční 1'!AA$10=0,1,'Provoz opční 1'!AA$11/'Provoz opční 1'!AA$10)),0)+IFERROR('Model opční 2 (MF)'!AC62*('MF Index'!AG20/'MF Index'!$E20)*'Model opční 2 (MF)'!$AR62*(IF('Provoz opční 2'!AA$10=0,1,'Provoz opční 2'!AA$11/'Provoz opční 2'!AA$10)),0)+Doplněk!AC62*Doplněk!$AP62</f>
        <v>0</v>
      </c>
      <c r="AD62" s="107">
        <f>IFERROR('Model výchozí (MV)'!AD62*('MV Index'!AH20/'MV Index'!$E20)*'Model výchozí (MV)'!$AR62*(IF('Provoz výchozí'!AB$10=0,1,'Provoz výchozí'!AB$11/'Provoz výchozí'!AB$10)),0)+IFERROR('Model opční 1 (ME)'!AD62*('ME Index'!AH20/'ME Index'!$E20)*'Model opční 1 (ME)'!$AR62*(IF('Provoz opční 1'!AB$10=0,1,'Provoz opční 1'!AB$11/'Provoz opční 1'!AB$10)),0)+IFERROR('Model opční 2 (MF)'!AD62*('MF Index'!AH20/'MF Index'!$E20)*'Model opční 2 (MF)'!$AR62*(IF('Provoz opční 2'!AB$10=0,1,'Provoz opční 2'!AB$11/'Provoz opční 2'!AB$10)),0)+Doplněk!AD62*Doplněk!$AP62</f>
        <v>0</v>
      </c>
      <c r="AE62" s="107">
        <f>IFERROR('Model výchozí (MV)'!AE62*('MV Index'!AI20/'MV Index'!$E20)*'Model výchozí (MV)'!$AR62*(IF('Provoz výchozí'!AC$10=0,1,'Provoz výchozí'!AC$11/'Provoz výchozí'!AC$10)),0)+IFERROR('Model opční 1 (ME)'!AE62*('ME Index'!AI20/'ME Index'!$E20)*'Model opční 1 (ME)'!$AR62*(IF('Provoz opční 1'!AC$10=0,1,'Provoz opční 1'!AC$11/'Provoz opční 1'!AC$10)),0)+IFERROR('Model opční 2 (MF)'!AE62*('MF Index'!AI20/'MF Index'!$E20)*'Model opční 2 (MF)'!$AR62*(IF('Provoz opční 2'!AC$10=0,1,'Provoz opční 2'!AC$11/'Provoz opční 2'!AC$10)),0)+Doplněk!AE62*Doplněk!$AP62</f>
        <v>0</v>
      </c>
      <c r="AF62" s="107">
        <f>IFERROR('Model výchozí (MV)'!AF62*('MV Index'!AJ20/'MV Index'!$E20)*'Model výchozí (MV)'!$AR62*(IF('Provoz výchozí'!AD$10=0,1,'Provoz výchozí'!AD$11/'Provoz výchozí'!AD$10)),0)+IFERROR('Model opční 1 (ME)'!AF62*('ME Index'!AJ20/'ME Index'!$E20)*'Model opční 1 (ME)'!$AR62*(IF('Provoz opční 1'!AD$10=0,1,'Provoz opční 1'!AD$11/'Provoz opční 1'!AD$10)),0)+IFERROR('Model opční 2 (MF)'!AF62*('MF Index'!AJ20/'MF Index'!$E20)*'Model opční 2 (MF)'!$AR62*(IF('Provoz opční 2'!AD$10=0,1,'Provoz opční 2'!AD$11/'Provoz opční 2'!AD$10)),0)+Doplněk!AF62*Doplněk!$AP62</f>
        <v>0</v>
      </c>
      <c r="AG62" s="107">
        <f>IFERROR('Model výchozí (MV)'!AG62*('MV Index'!AK20/'MV Index'!$E20)*'Model výchozí (MV)'!$AR62*(IF('Provoz výchozí'!AE$10=0,1,'Provoz výchozí'!AE$11/'Provoz výchozí'!AE$10)),0)+IFERROR('Model opční 1 (ME)'!AG62*('ME Index'!AK20/'ME Index'!$E20)*'Model opční 1 (ME)'!$AR62*(IF('Provoz opční 1'!AE$10=0,1,'Provoz opční 1'!AE$11/'Provoz opční 1'!AE$10)),0)+IFERROR('Model opční 2 (MF)'!AG62*('MF Index'!AK20/'MF Index'!$E20)*'Model opční 2 (MF)'!$AR62*(IF('Provoz opční 2'!AE$10=0,1,'Provoz opční 2'!AE$11/'Provoz opční 2'!AE$10)),0)+Doplněk!AG62*Doplněk!$AP62</f>
        <v>0</v>
      </c>
      <c r="AH62" s="107">
        <f>IFERROR('Model výchozí (MV)'!AH62*('MV Index'!AL20/'MV Index'!$E20)*'Model výchozí (MV)'!$AR62*(IF('Provoz výchozí'!AF$10=0,1,'Provoz výchozí'!AF$11/'Provoz výchozí'!AF$10)),0)+IFERROR('Model opční 1 (ME)'!AH62*('ME Index'!AL20/'ME Index'!$E20)*'Model opční 1 (ME)'!$AR62*(IF('Provoz opční 1'!AF$10=0,1,'Provoz opční 1'!AF$11/'Provoz opční 1'!AF$10)),0)+IFERROR('Model opční 2 (MF)'!AH62*('MF Index'!AL20/'MF Index'!$E20)*'Model opční 2 (MF)'!$AR62*(IF('Provoz opční 2'!AF$10=0,1,'Provoz opční 2'!AF$11/'Provoz opční 2'!AF$10)),0)+Doplněk!AH62*Doplněk!$AP62</f>
        <v>0</v>
      </c>
      <c r="AI62" s="107">
        <f>IFERROR('Model výchozí (MV)'!AI62*('MV Index'!AM20/'MV Index'!$E20)*'Model výchozí (MV)'!$AR62*(IF('Provoz výchozí'!AG$10=0,1,'Provoz výchozí'!AG$11/'Provoz výchozí'!AG$10)),0)+IFERROR('Model opční 1 (ME)'!AI62*('ME Index'!AM20/'ME Index'!$E20)*'Model opční 1 (ME)'!$AR62*(IF('Provoz opční 1'!AG$10=0,1,'Provoz opční 1'!AG$11/'Provoz opční 1'!AG$10)),0)+IFERROR('Model opční 2 (MF)'!AI62*('MF Index'!AM20/'MF Index'!$E20)*'Model opční 2 (MF)'!$AR62*(IF('Provoz opční 2'!AG$10=0,1,'Provoz opční 2'!AG$11/'Provoz opční 2'!AG$10)),0)+Doplněk!AI62*Doplněk!$AP62</f>
        <v>0</v>
      </c>
      <c r="AJ62" s="107">
        <f>IFERROR('Model výchozí (MV)'!AJ62*('MV Index'!AN20/'MV Index'!$E20)*'Model výchozí (MV)'!$AR62*(IF('Provoz výchozí'!AH$10=0,1,'Provoz výchozí'!AH$11/'Provoz výchozí'!AH$10)),0)+IFERROR('Model opční 1 (ME)'!AJ62*('ME Index'!AN20/'ME Index'!$E20)*'Model opční 1 (ME)'!$AR62*(IF('Provoz opční 1'!AH$10=0,1,'Provoz opční 1'!AH$11/'Provoz opční 1'!AH$10)),0)+IFERROR('Model opční 2 (MF)'!AJ62*('MF Index'!AN20/'MF Index'!$E20)*'Model opční 2 (MF)'!$AR62*(IF('Provoz opční 2'!AH$10=0,1,'Provoz opční 2'!AH$11/'Provoz opční 2'!AH$10)),0)+Doplněk!AJ62*Doplněk!$AP62</f>
        <v>0</v>
      </c>
      <c r="AK62" s="107">
        <f>IFERROR('Model výchozí (MV)'!AK62*('MV Index'!AO20/'MV Index'!$E20)*'Model výchozí (MV)'!$AR62*(IF('Provoz výchozí'!AI$10=0,1,'Provoz výchozí'!AI$11/'Provoz výchozí'!AI$10)),0)+IFERROR('Model opční 1 (ME)'!AK62*('ME Index'!AO20/'ME Index'!$E20)*'Model opční 1 (ME)'!$AR62*(IF('Provoz opční 1'!AI$10=0,1,'Provoz opční 1'!AI$11/'Provoz opční 1'!AI$10)),0)+IFERROR('Model opční 2 (MF)'!AK62*('MF Index'!AO20/'MF Index'!$E20)*'Model opční 2 (MF)'!$AR62*(IF('Provoz opční 2'!AI$10=0,1,'Provoz opční 2'!AI$11/'Provoz opční 2'!AI$10)),0)+Doplněk!AK62*Doplněk!$AP62</f>
        <v>0</v>
      </c>
      <c r="AL62" s="24">
        <f t="shared" si="62"/>
        <v>0</v>
      </c>
      <c r="AM62" s="149">
        <f t="shared" si="61"/>
        <v>0</v>
      </c>
    </row>
    <row r="63" spans="1:39" x14ac:dyDescent="0.3">
      <c r="A63" s="4">
        <f t="shared" si="60"/>
        <v>11</v>
      </c>
      <c r="B63" s="45" t="str">
        <f t="shared" si="60"/>
        <v>Úhrada za použití ostatní infrastruktury</v>
      </c>
      <c r="C63" s="64" t="str">
        <f t="shared" si="60"/>
        <v/>
      </c>
      <c r="D63" s="65" t="str">
        <f t="shared" si="60"/>
        <v/>
      </c>
      <c r="E63" s="107">
        <f>IFERROR('Model výchozí (MV)'!E63*('MV Index'!I21/'MV Index'!$E21)*'Model výchozí (MV)'!$AR63*(IF('Provoz výchozí'!C$10=0,1,'Provoz výchozí'!C$11/'Provoz výchozí'!C$10)),0)+IFERROR('Model opční 1 (ME)'!E63*('ME Index'!I21/'ME Index'!$E21)*'Model opční 1 (ME)'!$AR63*(IF('Provoz opční 1'!C$10=0,1,'Provoz opční 1'!C$11/'Provoz opční 1'!C$10)),0)+IFERROR('Model opční 2 (MF)'!E63*('MF Index'!I21/'MF Index'!$E21)*'Model opční 2 (MF)'!$AR63*(IF('Provoz opční 2'!C$10=0,1,'Provoz opční 2'!C$11/'Provoz opční 2'!C$10)),0)+Doplněk!E63*Doplněk!$AP63</f>
        <v>0</v>
      </c>
      <c r="F63" s="107">
        <f>IFERROR('Model výchozí (MV)'!F63*('MV Index'!J21/'MV Index'!$E21)*'Model výchozí (MV)'!$AR63*(IF('Provoz výchozí'!D$10=0,1,'Provoz výchozí'!D$11/'Provoz výchozí'!D$10)),0)+IFERROR('Model opční 1 (ME)'!F63*('ME Index'!J21/'ME Index'!$E21)*'Model opční 1 (ME)'!$AR63*(IF('Provoz opční 1'!D$10=0,1,'Provoz opční 1'!D$11/'Provoz opční 1'!D$10)),0)+IFERROR('Model opční 2 (MF)'!F63*('MF Index'!J21/'MF Index'!$E21)*'Model opční 2 (MF)'!$AR63*(IF('Provoz opční 2'!D$10=0,1,'Provoz opční 2'!D$11/'Provoz opční 2'!D$10)),0)+Doplněk!F63*Doplněk!$AP63</f>
        <v>0</v>
      </c>
      <c r="G63" s="107">
        <f>IFERROR('Model výchozí (MV)'!G63*('MV Index'!K21/'MV Index'!$E21)*'Model výchozí (MV)'!$AR63*(IF('Provoz výchozí'!E$10=0,1,'Provoz výchozí'!E$11/'Provoz výchozí'!E$10)),0)+IFERROR('Model opční 1 (ME)'!G63*('ME Index'!K21/'ME Index'!$E21)*'Model opční 1 (ME)'!$AR63*(IF('Provoz opční 1'!E$10=0,1,'Provoz opční 1'!E$11/'Provoz opční 1'!E$10)),0)+IFERROR('Model opční 2 (MF)'!G63*('MF Index'!K21/'MF Index'!$E21)*'Model opční 2 (MF)'!$AR63*(IF('Provoz opční 2'!E$10=0,1,'Provoz opční 2'!E$11/'Provoz opční 2'!E$10)),0)+Doplněk!G63*Doplněk!$AP63</f>
        <v>0</v>
      </c>
      <c r="H63" s="107">
        <f>IFERROR('Model výchozí (MV)'!H63*('MV Index'!L21/'MV Index'!$E21)*'Model výchozí (MV)'!$AR63*(IF('Provoz výchozí'!F$10=0,1,'Provoz výchozí'!F$11/'Provoz výchozí'!F$10)),0)+IFERROR('Model opční 1 (ME)'!H63*('ME Index'!L21/'ME Index'!$E21)*'Model opční 1 (ME)'!$AR63*(IF('Provoz opční 1'!F$10=0,1,'Provoz opční 1'!F$11/'Provoz opční 1'!F$10)),0)+IFERROR('Model opční 2 (MF)'!H63*('MF Index'!L21/'MF Index'!$E21)*'Model opční 2 (MF)'!$AR63*(IF('Provoz opční 2'!F$10=0,1,'Provoz opční 2'!F$11/'Provoz opční 2'!F$10)),0)+Doplněk!H63*Doplněk!$AP63</f>
        <v>0</v>
      </c>
      <c r="I63" s="107">
        <f>IFERROR('Model výchozí (MV)'!I63*('MV Index'!M21/'MV Index'!$E21)*'Model výchozí (MV)'!$AR63*(IF('Provoz výchozí'!G$10=0,1,'Provoz výchozí'!G$11/'Provoz výchozí'!G$10)),0)+IFERROR('Model opční 1 (ME)'!I63*('ME Index'!M21/'ME Index'!$E21)*'Model opční 1 (ME)'!$AR63*(IF('Provoz opční 1'!G$10=0,1,'Provoz opční 1'!G$11/'Provoz opční 1'!G$10)),0)+IFERROR('Model opční 2 (MF)'!I63*('MF Index'!M21/'MF Index'!$E21)*'Model opční 2 (MF)'!$AR63*(IF('Provoz opční 2'!G$10=0,1,'Provoz opční 2'!G$11/'Provoz opční 2'!G$10)),0)+Doplněk!I63*Doplněk!$AP63</f>
        <v>0</v>
      </c>
      <c r="J63" s="107">
        <f>IFERROR('Model výchozí (MV)'!J63*('MV Index'!N21/'MV Index'!$E21)*'Model výchozí (MV)'!$AR63*(IF('Provoz výchozí'!H$10=0,1,'Provoz výchozí'!H$11/'Provoz výchozí'!H$10)),0)+IFERROR('Model opční 1 (ME)'!J63*('ME Index'!N21/'ME Index'!$E21)*'Model opční 1 (ME)'!$AR63*(IF('Provoz opční 1'!H$10=0,1,'Provoz opční 1'!H$11/'Provoz opční 1'!H$10)),0)+IFERROR('Model opční 2 (MF)'!J63*('MF Index'!N21/'MF Index'!$E21)*'Model opční 2 (MF)'!$AR63*(IF('Provoz opční 2'!H$10=0,1,'Provoz opční 2'!H$11/'Provoz opční 2'!H$10)),0)+Doplněk!J63*Doplněk!$AP63</f>
        <v>0</v>
      </c>
      <c r="K63" s="107">
        <f>IFERROR('Model výchozí (MV)'!K63*('MV Index'!O21/'MV Index'!$E21)*'Model výchozí (MV)'!$AR63*(IF('Provoz výchozí'!I$10=0,1,'Provoz výchozí'!I$11/'Provoz výchozí'!I$10)),0)+IFERROR('Model opční 1 (ME)'!K63*('ME Index'!O21/'ME Index'!$E21)*'Model opční 1 (ME)'!$AR63*(IF('Provoz opční 1'!I$10=0,1,'Provoz opční 1'!I$11/'Provoz opční 1'!I$10)),0)+IFERROR('Model opční 2 (MF)'!K63*('MF Index'!O21/'MF Index'!$E21)*'Model opční 2 (MF)'!$AR63*(IF('Provoz opční 2'!I$10=0,1,'Provoz opční 2'!I$11/'Provoz opční 2'!I$10)),0)+Doplněk!K63*Doplněk!$AP63</f>
        <v>0</v>
      </c>
      <c r="L63" s="107">
        <f>IFERROR('Model výchozí (MV)'!L63*('MV Index'!P21/'MV Index'!$E21)*'Model výchozí (MV)'!$AR63*(IF('Provoz výchozí'!J$10=0,1,'Provoz výchozí'!J$11/'Provoz výchozí'!J$10)),0)+IFERROR('Model opční 1 (ME)'!L63*('ME Index'!P21/'ME Index'!$E21)*'Model opční 1 (ME)'!$AR63*(IF('Provoz opční 1'!J$10=0,1,'Provoz opční 1'!J$11/'Provoz opční 1'!J$10)),0)+IFERROR('Model opční 2 (MF)'!L63*('MF Index'!P21/'MF Index'!$E21)*'Model opční 2 (MF)'!$AR63*(IF('Provoz opční 2'!J$10=0,1,'Provoz opční 2'!J$11/'Provoz opční 2'!J$10)),0)+Doplněk!L63*Doplněk!$AP63</f>
        <v>0</v>
      </c>
      <c r="M63" s="107">
        <f>IFERROR('Model výchozí (MV)'!M63*('MV Index'!Q21/'MV Index'!$E21)*'Model výchozí (MV)'!$AR63*(IF('Provoz výchozí'!K$10=0,1,'Provoz výchozí'!K$11/'Provoz výchozí'!K$10)),0)+IFERROR('Model opční 1 (ME)'!M63*('ME Index'!Q21/'ME Index'!$E21)*'Model opční 1 (ME)'!$AR63*(IF('Provoz opční 1'!K$10=0,1,'Provoz opční 1'!K$11/'Provoz opční 1'!K$10)),0)+IFERROR('Model opční 2 (MF)'!M63*('MF Index'!Q21/'MF Index'!$E21)*'Model opční 2 (MF)'!$AR63*(IF('Provoz opční 2'!K$10=0,1,'Provoz opční 2'!K$11/'Provoz opční 2'!K$10)),0)+Doplněk!M63*Doplněk!$AP63</f>
        <v>0</v>
      </c>
      <c r="N63" s="107">
        <f>IFERROR('Model výchozí (MV)'!N63*('MV Index'!R21/'MV Index'!$E21)*'Model výchozí (MV)'!$AR63*(IF('Provoz výchozí'!L$10=0,1,'Provoz výchozí'!L$11/'Provoz výchozí'!L$10)),0)+IFERROR('Model opční 1 (ME)'!N63*('ME Index'!R21/'ME Index'!$E21)*'Model opční 1 (ME)'!$AR63*(IF('Provoz opční 1'!L$10=0,1,'Provoz opční 1'!L$11/'Provoz opční 1'!L$10)),0)+IFERROR('Model opční 2 (MF)'!N63*('MF Index'!R21/'MF Index'!$E21)*'Model opční 2 (MF)'!$AR63*(IF('Provoz opční 2'!L$10=0,1,'Provoz opční 2'!L$11/'Provoz opční 2'!L$10)),0)+Doplněk!N63*Doplněk!$AP63</f>
        <v>0</v>
      </c>
      <c r="O63" s="107">
        <f>IFERROR('Model výchozí (MV)'!O63*('MV Index'!S21/'MV Index'!$E21)*'Model výchozí (MV)'!$AR63*(IF('Provoz výchozí'!M$10=0,1,'Provoz výchozí'!M$11/'Provoz výchozí'!M$10)),0)+IFERROR('Model opční 1 (ME)'!O63*('ME Index'!S21/'ME Index'!$E21)*'Model opční 1 (ME)'!$AR63*(IF('Provoz opční 1'!M$10=0,1,'Provoz opční 1'!M$11/'Provoz opční 1'!M$10)),0)+IFERROR('Model opční 2 (MF)'!O63*('MF Index'!S21/'MF Index'!$E21)*'Model opční 2 (MF)'!$AR63*(IF('Provoz opční 2'!M$10=0,1,'Provoz opční 2'!M$11/'Provoz opční 2'!M$10)),0)+Doplněk!O63*Doplněk!$AP63</f>
        <v>0</v>
      </c>
      <c r="P63" s="107">
        <f>IFERROR('Model výchozí (MV)'!P63*('MV Index'!T21/'MV Index'!$E21)*'Model výchozí (MV)'!$AR63*(IF('Provoz výchozí'!N$10=0,1,'Provoz výchozí'!N$11/'Provoz výchozí'!N$10)),0)+IFERROR('Model opční 1 (ME)'!P63*('ME Index'!T21/'ME Index'!$E21)*'Model opční 1 (ME)'!$AR63*(IF('Provoz opční 1'!N$10=0,1,'Provoz opční 1'!N$11/'Provoz opční 1'!N$10)),0)+IFERROR('Model opční 2 (MF)'!P63*('MF Index'!T21/'MF Index'!$E21)*'Model opční 2 (MF)'!$AR63*(IF('Provoz opční 2'!N$10=0,1,'Provoz opční 2'!N$11/'Provoz opční 2'!N$10)),0)+Doplněk!P63*Doplněk!$AP63</f>
        <v>0</v>
      </c>
      <c r="Q63" s="107">
        <f>IFERROR('Model výchozí (MV)'!Q63*('MV Index'!U21/'MV Index'!$E21)*'Model výchozí (MV)'!$AR63*(IF('Provoz výchozí'!O$10=0,1,'Provoz výchozí'!O$11/'Provoz výchozí'!O$10)),0)+IFERROR('Model opční 1 (ME)'!Q63*('ME Index'!U21/'ME Index'!$E21)*'Model opční 1 (ME)'!$AR63*(IF('Provoz opční 1'!O$10=0,1,'Provoz opční 1'!O$11/'Provoz opční 1'!O$10)),0)+IFERROR('Model opční 2 (MF)'!Q63*('MF Index'!U21/'MF Index'!$E21)*'Model opční 2 (MF)'!$AR63*(IF('Provoz opční 2'!O$10=0,1,'Provoz opční 2'!O$11/'Provoz opční 2'!O$10)),0)+Doplněk!Q63*Doplněk!$AP63</f>
        <v>0</v>
      </c>
      <c r="R63" s="107">
        <f>IFERROR('Model výchozí (MV)'!R63*('MV Index'!V21/'MV Index'!$E21)*'Model výchozí (MV)'!$AR63*(IF('Provoz výchozí'!P$10=0,1,'Provoz výchozí'!P$11/'Provoz výchozí'!P$10)),0)+IFERROR('Model opční 1 (ME)'!R63*('ME Index'!V21/'ME Index'!$E21)*'Model opční 1 (ME)'!$AR63*(IF('Provoz opční 1'!P$10=0,1,'Provoz opční 1'!P$11/'Provoz opční 1'!P$10)),0)+IFERROR('Model opční 2 (MF)'!R63*('MF Index'!V21/'MF Index'!$E21)*'Model opční 2 (MF)'!$AR63*(IF('Provoz opční 2'!P$10=0,1,'Provoz opční 2'!P$11/'Provoz opční 2'!P$10)),0)+Doplněk!R63*Doplněk!$AP63</f>
        <v>0</v>
      </c>
      <c r="S63" s="107">
        <f>IFERROR('Model výchozí (MV)'!S63*('MV Index'!W21/'MV Index'!$E21)*'Model výchozí (MV)'!$AR63*(IF('Provoz výchozí'!Q$10=0,1,'Provoz výchozí'!Q$11/'Provoz výchozí'!Q$10)),0)+IFERROR('Model opční 1 (ME)'!S63*('ME Index'!W21/'ME Index'!$E21)*'Model opční 1 (ME)'!$AR63*(IF('Provoz opční 1'!Q$10=0,1,'Provoz opční 1'!Q$11/'Provoz opční 1'!Q$10)),0)+IFERROR('Model opční 2 (MF)'!S63*('MF Index'!W21/'MF Index'!$E21)*'Model opční 2 (MF)'!$AR63*(IF('Provoz opční 2'!Q$10=0,1,'Provoz opční 2'!Q$11/'Provoz opční 2'!Q$10)),0)+Doplněk!S63*Doplněk!$AP63</f>
        <v>0</v>
      </c>
      <c r="T63" s="107">
        <f>IFERROR('Model výchozí (MV)'!T63*('MV Index'!X21/'MV Index'!$E21)*'Model výchozí (MV)'!$AR63*(IF('Provoz výchozí'!R$10=0,1,'Provoz výchozí'!R$11/'Provoz výchozí'!R$10)),0)+IFERROR('Model opční 1 (ME)'!T63*('ME Index'!X21/'ME Index'!$E21)*'Model opční 1 (ME)'!$AR63*(IF('Provoz opční 1'!R$10=0,1,'Provoz opční 1'!R$11/'Provoz opční 1'!R$10)),0)+IFERROR('Model opční 2 (MF)'!T63*('MF Index'!X21/'MF Index'!$E21)*'Model opční 2 (MF)'!$AR63*(IF('Provoz opční 2'!R$10=0,1,'Provoz opční 2'!R$11/'Provoz opční 2'!R$10)),0)+Doplněk!T63*Doplněk!$AP63</f>
        <v>0</v>
      </c>
      <c r="U63" s="107">
        <f>IFERROR('Model výchozí (MV)'!U63*('MV Index'!Y21/'MV Index'!$E21)*'Model výchozí (MV)'!$AR63*(IF('Provoz výchozí'!S$10=0,1,'Provoz výchozí'!S$11/'Provoz výchozí'!S$10)),0)+IFERROR('Model opční 1 (ME)'!U63*('ME Index'!Y21/'ME Index'!$E21)*'Model opční 1 (ME)'!$AR63*(IF('Provoz opční 1'!S$10=0,1,'Provoz opční 1'!S$11/'Provoz opční 1'!S$10)),0)+IFERROR('Model opční 2 (MF)'!U63*('MF Index'!Y21/'MF Index'!$E21)*'Model opční 2 (MF)'!$AR63*(IF('Provoz opční 2'!S$10=0,1,'Provoz opční 2'!S$11/'Provoz opční 2'!S$10)),0)+Doplněk!U63*Doplněk!$AP63</f>
        <v>0</v>
      </c>
      <c r="V63" s="107">
        <f>IFERROR('Model výchozí (MV)'!V63*('MV Index'!Z21/'MV Index'!$E21)*'Model výchozí (MV)'!$AR63*(IF('Provoz výchozí'!T$10=0,1,'Provoz výchozí'!T$11/'Provoz výchozí'!T$10)),0)+IFERROR('Model opční 1 (ME)'!V63*('ME Index'!Z21/'ME Index'!$E21)*'Model opční 1 (ME)'!$AR63*(IF('Provoz opční 1'!T$10=0,1,'Provoz opční 1'!T$11/'Provoz opční 1'!T$10)),0)+IFERROR('Model opční 2 (MF)'!V63*('MF Index'!Z21/'MF Index'!$E21)*'Model opční 2 (MF)'!$AR63*(IF('Provoz opční 2'!T$10=0,1,'Provoz opční 2'!T$11/'Provoz opční 2'!T$10)),0)+Doplněk!V63*Doplněk!$AP63</f>
        <v>0</v>
      </c>
      <c r="W63" s="107">
        <f>IFERROR('Model výchozí (MV)'!W63*('MV Index'!AA21/'MV Index'!$E21)*'Model výchozí (MV)'!$AR63*(IF('Provoz výchozí'!U$10=0,1,'Provoz výchozí'!U$11/'Provoz výchozí'!U$10)),0)+IFERROR('Model opční 1 (ME)'!W63*('ME Index'!AA21/'ME Index'!$E21)*'Model opční 1 (ME)'!$AR63*(IF('Provoz opční 1'!U$10=0,1,'Provoz opční 1'!U$11/'Provoz opční 1'!U$10)),0)+IFERROR('Model opční 2 (MF)'!W63*('MF Index'!AA21/'MF Index'!$E21)*'Model opční 2 (MF)'!$AR63*(IF('Provoz opční 2'!U$10=0,1,'Provoz opční 2'!U$11/'Provoz opční 2'!U$10)),0)+Doplněk!W63*Doplněk!$AP63</f>
        <v>0</v>
      </c>
      <c r="X63" s="107">
        <f>IFERROR('Model výchozí (MV)'!X63*('MV Index'!AB21/'MV Index'!$E21)*'Model výchozí (MV)'!$AR63*(IF('Provoz výchozí'!V$10=0,1,'Provoz výchozí'!V$11/'Provoz výchozí'!V$10)),0)+IFERROR('Model opční 1 (ME)'!X63*('ME Index'!AB21/'ME Index'!$E21)*'Model opční 1 (ME)'!$AR63*(IF('Provoz opční 1'!V$10=0,1,'Provoz opční 1'!V$11/'Provoz opční 1'!V$10)),0)+IFERROR('Model opční 2 (MF)'!X63*('MF Index'!AB21/'MF Index'!$E21)*'Model opční 2 (MF)'!$AR63*(IF('Provoz opční 2'!V$10=0,1,'Provoz opční 2'!V$11/'Provoz opční 2'!V$10)),0)+Doplněk!X63*Doplněk!$AP63</f>
        <v>0</v>
      </c>
      <c r="Y63" s="107">
        <f>IFERROR('Model výchozí (MV)'!Y63*('MV Index'!AC21/'MV Index'!$E21)*'Model výchozí (MV)'!$AR63*(IF('Provoz výchozí'!W$10=0,1,'Provoz výchozí'!W$11/'Provoz výchozí'!W$10)),0)+IFERROR('Model opční 1 (ME)'!Y63*('ME Index'!AC21/'ME Index'!$E21)*'Model opční 1 (ME)'!$AR63*(IF('Provoz opční 1'!W$10=0,1,'Provoz opční 1'!W$11/'Provoz opční 1'!W$10)),0)+IFERROR('Model opční 2 (MF)'!Y63*('MF Index'!AC21/'MF Index'!$E21)*'Model opční 2 (MF)'!$AR63*(IF('Provoz opční 2'!W$10=0,1,'Provoz opční 2'!W$11/'Provoz opční 2'!W$10)),0)+Doplněk!Y63*Doplněk!$AP63</f>
        <v>0</v>
      </c>
      <c r="Z63" s="107">
        <f>IFERROR('Model výchozí (MV)'!Z63*('MV Index'!AD21/'MV Index'!$E21)*'Model výchozí (MV)'!$AR63*(IF('Provoz výchozí'!X$10=0,1,'Provoz výchozí'!X$11/'Provoz výchozí'!X$10)),0)+IFERROR('Model opční 1 (ME)'!Z63*('ME Index'!AD21/'ME Index'!$E21)*'Model opční 1 (ME)'!$AR63*(IF('Provoz opční 1'!X$10=0,1,'Provoz opční 1'!X$11/'Provoz opční 1'!X$10)),0)+IFERROR('Model opční 2 (MF)'!Z63*('MF Index'!AD21/'MF Index'!$E21)*'Model opční 2 (MF)'!$AR63*(IF('Provoz opční 2'!X$10=0,1,'Provoz opční 2'!X$11/'Provoz opční 2'!X$10)),0)+Doplněk!Z63*Doplněk!$AP63</f>
        <v>0</v>
      </c>
      <c r="AA63" s="107">
        <f>IFERROR('Model výchozí (MV)'!AA63*('MV Index'!AE21/'MV Index'!$E21)*'Model výchozí (MV)'!$AR63*(IF('Provoz výchozí'!Y$10=0,1,'Provoz výchozí'!Y$11/'Provoz výchozí'!Y$10)),0)+IFERROR('Model opční 1 (ME)'!AA63*('ME Index'!AE21/'ME Index'!$E21)*'Model opční 1 (ME)'!$AR63*(IF('Provoz opční 1'!Y$10=0,1,'Provoz opční 1'!Y$11/'Provoz opční 1'!Y$10)),0)+IFERROR('Model opční 2 (MF)'!AA63*('MF Index'!AE21/'MF Index'!$E21)*'Model opční 2 (MF)'!$AR63*(IF('Provoz opční 2'!Y$10=0,1,'Provoz opční 2'!Y$11/'Provoz opční 2'!Y$10)),0)+Doplněk!AA63*Doplněk!$AP63</f>
        <v>0</v>
      </c>
      <c r="AB63" s="107">
        <f>IFERROR('Model výchozí (MV)'!AB63*('MV Index'!AF21/'MV Index'!$E21)*'Model výchozí (MV)'!$AR63*(IF('Provoz výchozí'!Z$10=0,1,'Provoz výchozí'!Z$11/'Provoz výchozí'!Z$10)),0)+IFERROR('Model opční 1 (ME)'!AB63*('ME Index'!AF21/'ME Index'!$E21)*'Model opční 1 (ME)'!$AR63*(IF('Provoz opční 1'!Z$10=0,1,'Provoz opční 1'!Z$11/'Provoz opční 1'!Z$10)),0)+IFERROR('Model opční 2 (MF)'!AB63*('MF Index'!AF21/'MF Index'!$E21)*'Model opční 2 (MF)'!$AR63*(IF('Provoz opční 2'!Z$10=0,1,'Provoz opční 2'!Z$11/'Provoz opční 2'!Z$10)),0)+Doplněk!AB63*Doplněk!$AP63</f>
        <v>0</v>
      </c>
      <c r="AC63" s="107">
        <f>IFERROR('Model výchozí (MV)'!AC63*('MV Index'!AG21/'MV Index'!$E21)*'Model výchozí (MV)'!$AR63*(IF('Provoz výchozí'!AA$10=0,1,'Provoz výchozí'!AA$11/'Provoz výchozí'!AA$10)),0)+IFERROR('Model opční 1 (ME)'!AC63*('ME Index'!AG21/'ME Index'!$E21)*'Model opční 1 (ME)'!$AR63*(IF('Provoz opční 1'!AA$10=0,1,'Provoz opční 1'!AA$11/'Provoz opční 1'!AA$10)),0)+IFERROR('Model opční 2 (MF)'!AC63*('MF Index'!AG21/'MF Index'!$E21)*'Model opční 2 (MF)'!$AR63*(IF('Provoz opční 2'!AA$10=0,1,'Provoz opční 2'!AA$11/'Provoz opční 2'!AA$10)),0)+Doplněk!AC63*Doplněk!$AP63</f>
        <v>0</v>
      </c>
      <c r="AD63" s="107">
        <f>IFERROR('Model výchozí (MV)'!AD63*('MV Index'!AH21/'MV Index'!$E21)*'Model výchozí (MV)'!$AR63*(IF('Provoz výchozí'!AB$10=0,1,'Provoz výchozí'!AB$11/'Provoz výchozí'!AB$10)),0)+IFERROR('Model opční 1 (ME)'!AD63*('ME Index'!AH21/'ME Index'!$E21)*'Model opční 1 (ME)'!$AR63*(IF('Provoz opční 1'!AB$10=0,1,'Provoz opční 1'!AB$11/'Provoz opční 1'!AB$10)),0)+IFERROR('Model opční 2 (MF)'!AD63*('MF Index'!AH21/'MF Index'!$E21)*'Model opční 2 (MF)'!$AR63*(IF('Provoz opční 2'!AB$10=0,1,'Provoz opční 2'!AB$11/'Provoz opční 2'!AB$10)),0)+Doplněk!AD63*Doplněk!$AP63</f>
        <v>0</v>
      </c>
      <c r="AE63" s="107">
        <f>IFERROR('Model výchozí (MV)'!AE63*('MV Index'!AI21/'MV Index'!$E21)*'Model výchozí (MV)'!$AR63*(IF('Provoz výchozí'!AC$10=0,1,'Provoz výchozí'!AC$11/'Provoz výchozí'!AC$10)),0)+IFERROR('Model opční 1 (ME)'!AE63*('ME Index'!AI21/'ME Index'!$E21)*'Model opční 1 (ME)'!$AR63*(IF('Provoz opční 1'!AC$10=0,1,'Provoz opční 1'!AC$11/'Provoz opční 1'!AC$10)),0)+IFERROR('Model opční 2 (MF)'!AE63*('MF Index'!AI21/'MF Index'!$E21)*'Model opční 2 (MF)'!$AR63*(IF('Provoz opční 2'!AC$10=0,1,'Provoz opční 2'!AC$11/'Provoz opční 2'!AC$10)),0)+Doplněk!AE63*Doplněk!$AP63</f>
        <v>0</v>
      </c>
      <c r="AF63" s="107">
        <f>IFERROR('Model výchozí (MV)'!AF63*('MV Index'!AJ21/'MV Index'!$E21)*'Model výchozí (MV)'!$AR63*(IF('Provoz výchozí'!AD$10=0,1,'Provoz výchozí'!AD$11/'Provoz výchozí'!AD$10)),0)+IFERROR('Model opční 1 (ME)'!AF63*('ME Index'!AJ21/'ME Index'!$E21)*'Model opční 1 (ME)'!$AR63*(IF('Provoz opční 1'!AD$10=0,1,'Provoz opční 1'!AD$11/'Provoz opční 1'!AD$10)),0)+IFERROR('Model opční 2 (MF)'!AF63*('MF Index'!AJ21/'MF Index'!$E21)*'Model opční 2 (MF)'!$AR63*(IF('Provoz opční 2'!AD$10=0,1,'Provoz opční 2'!AD$11/'Provoz opční 2'!AD$10)),0)+Doplněk!AF63*Doplněk!$AP63</f>
        <v>0</v>
      </c>
      <c r="AG63" s="107">
        <f>IFERROR('Model výchozí (MV)'!AG63*('MV Index'!AK21/'MV Index'!$E21)*'Model výchozí (MV)'!$AR63*(IF('Provoz výchozí'!AE$10=0,1,'Provoz výchozí'!AE$11/'Provoz výchozí'!AE$10)),0)+IFERROR('Model opční 1 (ME)'!AG63*('ME Index'!AK21/'ME Index'!$E21)*'Model opční 1 (ME)'!$AR63*(IF('Provoz opční 1'!AE$10=0,1,'Provoz opční 1'!AE$11/'Provoz opční 1'!AE$10)),0)+IFERROR('Model opční 2 (MF)'!AG63*('MF Index'!AK21/'MF Index'!$E21)*'Model opční 2 (MF)'!$AR63*(IF('Provoz opční 2'!AE$10=0,1,'Provoz opční 2'!AE$11/'Provoz opční 2'!AE$10)),0)+Doplněk!AG63*Doplněk!$AP63</f>
        <v>0</v>
      </c>
      <c r="AH63" s="107">
        <f>IFERROR('Model výchozí (MV)'!AH63*('MV Index'!AL21/'MV Index'!$E21)*'Model výchozí (MV)'!$AR63*(IF('Provoz výchozí'!AF$10=0,1,'Provoz výchozí'!AF$11/'Provoz výchozí'!AF$10)),0)+IFERROR('Model opční 1 (ME)'!AH63*('ME Index'!AL21/'ME Index'!$E21)*'Model opční 1 (ME)'!$AR63*(IF('Provoz opční 1'!AF$10=0,1,'Provoz opční 1'!AF$11/'Provoz opční 1'!AF$10)),0)+IFERROR('Model opční 2 (MF)'!AH63*('MF Index'!AL21/'MF Index'!$E21)*'Model opční 2 (MF)'!$AR63*(IF('Provoz opční 2'!AF$10=0,1,'Provoz opční 2'!AF$11/'Provoz opční 2'!AF$10)),0)+Doplněk!AH63*Doplněk!$AP63</f>
        <v>0</v>
      </c>
      <c r="AI63" s="107">
        <f>IFERROR('Model výchozí (MV)'!AI63*('MV Index'!AM21/'MV Index'!$E21)*'Model výchozí (MV)'!$AR63*(IF('Provoz výchozí'!AG$10=0,1,'Provoz výchozí'!AG$11/'Provoz výchozí'!AG$10)),0)+IFERROR('Model opční 1 (ME)'!AI63*('ME Index'!AM21/'ME Index'!$E21)*'Model opční 1 (ME)'!$AR63*(IF('Provoz opční 1'!AG$10=0,1,'Provoz opční 1'!AG$11/'Provoz opční 1'!AG$10)),0)+IFERROR('Model opční 2 (MF)'!AI63*('MF Index'!AM21/'MF Index'!$E21)*'Model opční 2 (MF)'!$AR63*(IF('Provoz opční 2'!AG$10=0,1,'Provoz opční 2'!AG$11/'Provoz opční 2'!AG$10)),0)+Doplněk!AI63*Doplněk!$AP63</f>
        <v>0</v>
      </c>
      <c r="AJ63" s="107">
        <f>IFERROR('Model výchozí (MV)'!AJ63*('MV Index'!AN21/'MV Index'!$E21)*'Model výchozí (MV)'!$AR63*(IF('Provoz výchozí'!AH$10=0,1,'Provoz výchozí'!AH$11/'Provoz výchozí'!AH$10)),0)+IFERROR('Model opční 1 (ME)'!AJ63*('ME Index'!AN21/'ME Index'!$E21)*'Model opční 1 (ME)'!$AR63*(IF('Provoz opční 1'!AH$10=0,1,'Provoz opční 1'!AH$11/'Provoz opční 1'!AH$10)),0)+IFERROR('Model opční 2 (MF)'!AJ63*('MF Index'!AN21/'MF Index'!$E21)*'Model opční 2 (MF)'!$AR63*(IF('Provoz opční 2'!AH$10=0,1,'Provoz opční 2'!AH$11/'Provoz opční 2'!AH$10)),0)+Doplněk!AJ63*Doplněk!$AP63</f>
        <v>0</v>
      </c>
      <c r="AK63" s="107">
        <f>IFERROR('Model výchozí (MV)'!AK63*('MV Index'!AO21/'MV Index'!$E21)*'Model výchozí (MV)'!$AR63*(IF('Provoz výchozí'!AI$10=0,1,'Provoz výchozí'!AI$11/'Provoz výchozí'!AI$10)),0)+IFERROR('Model opční 1 (ME)'!AK63*('ME Index'!AO21/'ME Index'!$E21)*'Model opční 1 (ME)'!$AR63*(IF('Provoz opční 1'!AI$10=0,1,'Provoz opční 1'!AI$11/'Provoz opční 1'!AI$10)),0)+IFERROR('Model opční 2 (MF)'!AK63*('MF Index'!AO21/'MF Index'!$E21)*'Model opční 2 (MF)'!$AR63*(IF('Provoz opční 2'!AI$10=0,1,'Provoz opční 2'!AI$11/'Provoz opční 2'!AI$10)),0)+Doplněk!AK63*Doplněk!$AP63</f>
        <v>0</v>
      </c>
      <c r="AL63" s="24">
        <f t="shared" si="62"/>
        <v>0</v>
      </c>
      <c r="AM63" s="149">
        <f t="shared" si="61"/>
        <v>0</v>
      </c>
    </row>
    <row r="64" spans="1:39" x14ac:dyDescent="0.3">
      <c r="A64" s="4">
        <f t="shared" si="60"/>
        <v>12</v>
      </c>
      <c r="B64" s="45" t="str">
        <f t="shared" si="60"/>
        <v>Ostatní přímé náklady</v>
      </c>
      <c r="C64" s="64" t="str">
        <f t="shared" si="60"/>
        <v>12.1</v>
      </c>
      <c r="D64" s="65" t="str">
        <f t="shared" si="60"/>
        <v>Finanční náklady</v>
      </c>
      <c r="E64" s="107">
        <f>IFERROR('Model výchozí (MV)'!E64*('MV Index'!I22/'MV Index'!$E22)*'Model výchozí (MV)'!$AR64*(IF('Provoz výchozí'!C$10=0,1,'Provoz výchozí'!C$11/'Provoz výchozí'!C$10)),0)+IFERROR('Model opční 1 (ME)'!E64*('ME Index'!I22/'ME Index'!$E22)*'Model opční 1 (ME)'!$AR64*(IF('Provoz opční 1'!C$10=0,1,'Provoz opční 1'!C$11/'Provoz opční 1'!C$10)),0)+IFERROR('Model opční 2 (MF)'!E64*('MF Index'!I22/'MF Index'!$E22)*'Model opční 2 (MF)'!$AR64*(IF('Provoz opční 2'!C$10=0,1,'Provoz opční 2'!C$11/'Provoz opční 2'!C$10)),0)+Doplněk!E64*Doplněk!$AP64</f>
        <v>0</v>
      </c>
      <c r="F64" s="107">
        <f>IFERROR('Model výchozí (MV)'!F64*('MV Index'!J22/'MV Index'!$E22)*'Model výchozí (MV)'!$AR64*(IF('Provoz výchozí'!D$10=0,1,'Provoz výchozí'!D$11/'Provoz výchozí'!D$10)),0)+IFERROR('Model opční 1 (ME)'!F64*('ME Index'!J22/'ME Index'!$E22)*'Model opční 1 (ME)'!$AR64*(IF('Provoz opční 1'!D$10=0,1,'Provoz opční 1'!D$11/'Provoz opční 1'!D$10)),0)+IFERROR('Model opční 2 (MF)'!F64*('MF Index'!J22/'MF Index'!$E22)*'Model opční 2 (MF)'!$AR64*(IF('Provoz opční 2'!D$10=0,1,'Provoz opční 2'!D$11/'Provoz opční 2'!D$10)),0)+Doplněk!F64*Doplněk!$AP64</f>
        <v>0</v>
      </c>
      <c r="G64" s="107">
        <f>IFERROR('Model výchozí (MV)'!G64*('MV Index'!K22/'MV Index'!$E22)*'Model výchozí (MV)'!$AR64*(IF('Provoz výchozí'!E$10=0,1,'Provoz výchozí'!E$11/'Provoz výchozí'!E$10)),0)+IFERROR('Model opční 1 (ME)'!G64*('ME Index'!K22/'ME Index'!$E22)*'Model opční 1 (ME)'!$AR64*(IF('Provoz opční 1'!E$10=0,1,'Provoz opční 1'!E$11/'Provoz opční 1'!E$10)),0)+IFERROR('Model opční 2 (MF)'!G64*('MF Index'!K22/'MF Index'!$E22)*'Model opční 2 (MF)'!$AR64*(IF('Provoz opční 2'!E$10=0,1,'Provoz opční 2'!E$11/'Provoz opční 2'!E$10)),0)+Doplněk!G64*Doplněk!$AP64</f>
        <v>0</v>
      </c>
      <c r="H64" s="107">
        <f>IFERROR('Model výchozí (MV)'!H64*('MV Index'!L22/'MV Index'!$E22)*'Model výchozí (MV)'!$AR64*(IF('Provoz výchozí'!F$10=0,1,'Provoz výchozí'!F$11/'Provoz výchozí'!F$10)),0)+IFERROR('Model opční 1 (ME)'!H64*('ME Index'!L22/'ME Index'!$E22)*'Model opční 1 (ME)'!$AR64*(IF('Provoz opční 1'!F$10=0,1,'Provoz opční 1'!F$11/'Provoz opční 1'!F$10)),0)+IFERROR('Model opční 2 (MF)'!H64*('MF Index'!L22/'MF Index'!$E22)*'Model opční 2 (MF)'!$AR64*(IF('Provoz opční 2'!F$10=0,1,'Provoz opční 2'!F$11/'Provoz opční 2'!F$10)),0)+Doplněk!H64*Doplněk!$AP64</f>
        <v>0</v>
      </c>
      <c r="I64" s="107">
        <f>IFERROR('Model výchozí (MV)'!I64*('MV Index'!M22/'MV Index'!$E22)*'Model výchozí (MV)'!$AR64*(IF('Provoz výchozí'!G$10=0,1,'Provoz výchozí'!G$11/'Provoz výchozí'!G$10)),0)+IFERROR('Model opční 1 (ME)'!I64*('ME Index'!M22/'ME Index'!$E22)*'Model opční 1 (ME)'!$AR64*(IF('Provoz opční 1'!G$10=0,1,'Provoz opční 1'!G$11/'Provoz opční 1'!G$10)),0)+IFERROR('Model opční 2 (MF)'!I64*('MF Index'!M22/'MF Index'!$E22)*'Model opční 2 (MF)'!$AR64*(IF('Provoz opční 2'!G$10=0,1,'Provoz opční 2'!G$11/'Provoz opční 2'!G$10)),0)+Doplněk!I64*Doplněk!$AP64</f>
        <v>0</v>
      </c>
      <c r="J64" s="107">
        <f>IFERROR('Model výchozí (MV)'!J64*('MV Index'!N22/'MV Index'!$E22)*'Model výchozí (MV)'!$AR64*(IF('Provoz výchozí'!H$10=0,1,'Provoz výchozí'!H$11/'Provoz výchozí'!H$10)),0)+IFERROR('Model opční 1 (ME)'!J64*('ME Index'!N22/'ME Index'!$E22)*'Model opční 1 (ME)'!$AR64*(IF('Provoz opční 1'!H$10=0,1,'Provoz opční 1'!H$11/'Provoz opční 1'!H$10)),0)+IFERROR('Model opční 2 (MF)'!J64*('MF Index'!N22/'MF Index'!$E22)*'Model opční 2 (MF)'!$AR64*(IF('Provoz opční 2'!H$10=0,1,'Provoz opční 2'!H$11/'Provoz opční 2'!H$10)),0)+Doplněk!J64*Doplněk!$AP64</f>
        <v>0</v>
      </c>
      <c r="K64" s="107">
        <f>IFERROR('Model výchozí (MV)'!K64*('MV Index'!O22/'MV Index'!$E22)*'Model výchozí (MV)'!$AR64*(IF('Provoz výchozí'!I$10=0,1,'Provoz výchozí'!I$11/'Provoz výchozí'!I$10)),0)+IFERROR('Model opční 1 (ME)'!K64*('ME Index'!O22/'ME Index'!$E22)*'Model opční 1 (ME)'!$AR64*(IF('Provoz opční 1'!I$10=0,1,'Provoz opční 1'!I$11/'Provoz opční 1'!I$10)),0)+IFERROR('Model opční 2 (MF)'!K64*('MF Index'!O22/'MF Index'!$E22)*'Model opční 2 (MF)'!$AR64*(IF('Provoz opční 2'!I$10=0,1,'Provoz opční 2'!I$11/'Provoz opční 2'!I$10)),0)+Doplněk!K64*Doplněk!$AP64</f>
        <v>0</v>
      </c>
      <c r="L64" s="107">
        <f>IFERROR('Model výchozí (MV)'!L64*('MV Index'!P22/'MV Index'!$E22)*'Model výchozí (MV)'!$AR64*(IF('Provoz výchozí'!J$10=0,1,'Provoz výchozí'!J$11/'Provoz výchozí'!J$10)),0)+IFERROR('Model opční 1 (ME)'!L64*('ME Index'!P22/'ME Index'!$E22)*'Model opční 1 (ME)'!$AR64*(IF('Provoz opční 1'!J$10=0,1,'Provoz opční 1'!J$11/'Provoz opční 1'!J$10)),0)+IFERROR('Model opční 2 (MF)'!L64*('MF Index'!P22/'MF Index'!$E22)*'Model opční 2 (MF)'!$AR64*(IF('Provoz opční 2'!J$10=0,1,'Provoz opční 2'!J$11/'Provoz opční 2'!J$10)),0)+Doplněk!L64*Doplněk!$AP64</f>
        <v>0</v>
      </c>
      <c r="M64" s="107">
        <f>IFERROR('Model výchozí (MV)'!M64*('MV Index'!Q22/'MV Index'!$E22)*'Model výchozí (MV)'!$AR64*(IF('Provoz výchozí'!K$10=0,1,'Provoz výchozí'!K$11/'Provoz výchozí'!K$10)),0)+IFERROR('Model opční 1 (ME)'!M64*('ME Index'!Q22/'ME Index'!$E22)*'Model opční 1 (ME)'!$AR64*(IF('Provoz opční 1'!K$10=0,1,'Provoz opční 1'!K$11/'Provoz opční 1'!K$10)),0)+IFERROR('Model opční 2 (MF)'!M64*('MF Index'!Q22/'MF Index'!$E22)*'Model opční 2 (MF)'!$AR64*(IF('Provoz opční 2'!K$10=0,1,'Provoz opční 2'!K$11/'Provoz opční 2'!K$10)),0)+Doplněk!M64*Doplněk!$AP64</f>
        <v>0</v>
      </c>
      <c r="N64" s="107">
        <f>IFERROR('Model výchozí (MV)'!N64*('MV Index'!R22/'MV Index'!$E22)*'Model výchozí (MV)'!$AR64*(IF('Provoz výchozí'!L$10=0,1,'Provoz výchozí'!L$11/'Provoz výchozí'!L$10)),0)+IFERROR('Model opční 1 (ME)'!N64*('ME Index'!R22/'ME Index'!$E22)*'Model opční 1 (ME)'!$AR64*(IF('Provoz opční 1'!L$10=0,1,'Provoz opční 1'!L$11/'Provoz opční 1'!L$10)),0)+IFERROR('Model opční 2 (MF)'!N64*('MF Index'!R22/'MF Index'!$E22)*'Model opční 2 (MF)'!$AR64*(IF('Provoz opční 2'!L$10=0,1,'Provoz opční 2'!L$11/'Provoz opční 2'!L$10)),0)+Doplněk!N64*Doplněk!$AP64</f>
        <v>0</v>
      </c>
      <c r="O64" s="107">
        <f>IFERROR('Model výchozí (MV)'!O64*('MV Index'!S22/'MV Index'!$E22)*'Model výchozí (MV)'!$AR64*(IF('Provoz výchozí'!M$10=0,1,'Provoz výchozí'!M$11/'Provoz výchozí'!M$10)),0)+IFERROR('Model opční 1 (ME)'!O64*('ME Index'!S22/'ME Index'!$E22)*'Model opční 1 (ME)'!$AR64*(IF('Provoz opční 1'!M$10=0,1,'Provoz opční 1'!M$11/'Provoz opční 1'!M$10)),0)+IFERROR('Model opční 2 (MF)'!O64*('MF Index'!S22/'MF Index'!$E22)*'Model opční 2 (MF)'!$AR64*(IF('Provoz opční 2'!M$10=0,1,'Provoz opční 2'!M$11/'Provoz opční 2'!M$10)),0)+Doplněk!O64*Doplněk!$AP64</f>
        <v>0</v>
      </c>
      <c r="P64" s="107">
        <f>IFERROR('Model výchozí (MV)'!P64*('MV Index'!T22/'MV Index'!$E22)*'Model výchozí (MV)'!$AR64*(IF('Provoz výchozí'!N$10=0,1,'Provoz výchozí'!N$11/'Provoz výchozí'!N$10)),0)+IFERROR('Model opční 1 (ME)'!P64*('ME Index'!T22/'ME Index'!$E22)*'Model opční 1 (ME)'!$AR64*(IF('Provoz opční 1'!N$10=0,1,'Provoz opční 1'!N$11/'Provoz opční 1'!N$10)),0)+IFERROR('Model opční 2 (MF)'!P64*('MF Index'!T22/'MF Index'!$E22)*'Model opční 2 (MF)'!$AR64*(IF('Provoz opční 2'!N$10=0,1,'Provoz opční 2'!N$11/'Provoz opční 2'!N$10)),0)+Doplněk!P64*Doplněk!$AP64</f>
        <v>0</v>
      </c>
      <c r="Q64" s="107">
        <f>IFERROR('Model výchozí (MV)'!Q64*('MV Index'!U22/'MV Index'!$E22)*'Model výchozí (MV)'!$AR64*(IF('Provoz výchozí'!O$10=0,1,'Provoz výchozí'!O$11/'Provoz výchozí'!O$10)),0)+IFERROR('Model opční 1 (ME)'!Q64*('ME Index'!U22/'ME Index'!$E22)*'Model opční 1 (ME)'!$AR64*(IF('Provoz opční 1'!O$10=0,1,'Provoz opční 1'!O$11/'Provoz opční 1'!O$10)),0)+IFERROR('Model opční 2 (MF)'!Q64*('MF Index'!U22/'MF Index'!$E22)*'Model opční 2 (MF)'!$AR64*(IF('Provoz opční 2'!O$10=0,1,'Provoz opční 2'!O$11/'Provoz opční 2'!O$10)),0)+Doplněk!Q64*Doplněk!$AP64</f>
        <v>0</v>
      </c>
      <c r="R64" s="107">
        <f>IFERROR('Model výchozí (MV)'!R64*('MV Index'!V22/'MV Index'!$E22)*'Model výchozí (MV)'!$AR64*(IF('Provoz výchozí'!P$10=0,1,'Provoz výchozí'!P$11/'Provoz výchozí'!P$10)),0)+IFERROR('Model opční 1 (ME)'!R64*('ME Index'!V22/'ME Index'!$E22)*'Model opční 1 (ME)'!$AR64*(IF('Provoz opční 1'!P$10=0,1,'Provoz opční 1'!P$11/'Provoz opční 1'!P$10)),0)+IFERROR('Model opční 2 (MF)'!R64*('MF Index'!V22/'MF Index'!$E22)*'Model opční 2 (MF)'!$AR64*(IF('Provoz opční 2'!P$10=0,1,'Provoz opční 2'!P$11/'Provoz opční 2'!P$10)),0)+Doplněk!R64*Doplněk!$AP64</f>
        <v>0</v>
      </c>
      <c r="S64" s="107">
        <f>IFERROR('Model výchozí (MV)'!S64*('MV Index'!W22/'MV Index'!$E22)*'Model výchozí (MV)'!$AR64*(IF('Provoz výchozí'!Q$10=0,1,'Provoz výchozí'!Q$11/'Provoz výchozí'!Q$10)),0)+IFERROR('Model opční 1 (ME)'!S64*('ME Index'!W22/'ME Index'!$E22)*'Model opční 1 (ME)'!$AR64*(IF('Provoz opční 1'!Q$10=0,1,'Provoz opční 1'!Q$11/'Provoz opční 1'!Q$10)),0)+IFERROR('Model opční 2 (MF)'!S64*('MF Index'!W22/'MF Index'!$E22)*'Model opční 2 (MF)'!$AR64*(IF('Provoz opční 2'!Q$10=0,1,'Provoz opční 2'!Q$11/'Provoz opční 2'!Q$10)),0)+Doplněk!S64*Doplněk!$AP64</f>
        <v>0</v>
      </c>
      <c r="T64" s="107">
        <f>IFERROR('Model výchozí (MV)'!T64*('MV Index'!X22/'MV Index'!$E22)*'Model výchozí (MV)'!$AR64*(IF('Provoz výchozí'!R$10=0,1,'Provoz výchozí'!R$11/'Provoz výchozí'!R$10)),0)+IFERROR('Model opční 1 (ME)'!T64*('ME Index'!X22/'ME Index'!$E22)*'Model opční 1 (ME)'!$AR64*(IF('Provoz opční 1'!R$10=0,1,'Provoz opční 1'!R$11/'Provoz opční 1'!R$10)),0)+IFERROR('Model opční 2 (MF)'!T64*('MF Index'!X22/'MF Index'!$E22)*'Model opční 2 (MF)'!$AR64*(IF('Provoz opční 2'!R$10=0,1,'Provoz opční 2'!R$11/'Provoz opční 2'!R$10)),0)+Doplněk!T64*Doplněk!$AP64</f>
        <v>0</v>
      </c>
      <c r="U64" s="107">
        <f>IFERROR('Model výchozí (MV)'!U64*('MV Index'!Y22/'MV Index'!$E22)*'Model výchozí (MV)'!$AR64*(IF('Provoz výchozí'!S$10=0,1,'Provoz výchozí'!S$11/'Provoz výchozí'!S$10)),0)+IFERROR('Model opční 1 (ME)'!U64*('ME Index'!Y22/'ME Index'!$E22)*'Model opční 1 (ME)'!$AR64*(IF('Provoz opční 1'!S$10=0,1,'Provoz opční 1'!S$11/'Provoz opční 1'!S$10)),0)+IFERROR('Model opční 2 (MF)'!U64*('MF Index'!Y22/'MF Index'!$E22)*'Model opční 2 (MF)'!$AR64*(IF('Provoz opční 2'!S$10=0,1,'Provoz opční 2'!S$11/'Provoz opční 2'!S$10)),0)+Doplněk!U64*Doplněk!$AP64</f>
        <v>0</v>
      </c>
      <c r="V64" s="107">
        <f>IFERROR('Model výchozí (MV)'!V64*('MV Index'!Z22/'MV Index'!$E22)*'Model výchozí (MV)'!$AR64*(IF('Provoz výchozí'!T$10=0,1,'Provoz výchozí'!T$11/'Provoz výchozí'!T$10)),0)+IFERROR('Model opční 1 (ME)'!V64*('ME Index'!Z22/'ME Index'!$E22)*'Model opční 1 (ME)'!$AR64*(IF('Provoz opční 1'!T$10=0,1,'Provoz opční 1'!T$11/'Provoz opční 1'!T$10)),0)+IFERROR('Model opční 2 (MF)'!V64*('MF Index'!Z22/'MF Index'!$E22)*'Model opční 2 (MF)'!$AR64*(IF('Provoz opční 2'!T$10=0,1,'Provoz opční 2'!T$11/'Provoz opční 2'!T$10)),0)+Doplněk!V64*Doplněk!$AP64</f>
        <v>0</v>
      </c>
      <c r="W64" s="107">
        <f>IFERROR('Model výchozí (MV)'!W64*('MV Index'!AA22/'MV Index'!$E22)*'Model výchozí (MV)'!$AR64*(IF('Provoz výchozí'!U$10=0,1,'Provoz výchozí'!U$11/'Provoz výchozí'!U$10)),0)+IFERROR('Model opční 1 (ME)'!W64*('ME Index'!AA22/'ME Index'!$E22)*'Model opční 1 (ME)'!$AR64*(IF('Provoz opční 1'!U$10=0,1,'Provoz opční 1'!U$11/'Provoz opční 1'!U$10)),0)+IFERROR('Model opční 2 (MF)'!W64*('MF Index'!AA22/'MF Index'!$E22)*'Model opční 2 (MF)'!$AR64*(IF('Provoz opční 2'!U$10=0,1,'Provoz opční 2'!U$11/'Provoz opční 2'!U$10)),0)+Doplněk!W64*Doplněk!$AP64</f>
        <v>0</v>
      </c>
      <c r="X64" s="107">
        <f>IFERROR('Model výchozí (MV)'!X64*('MV Index'!AB22/'MV Index'!$E22)*'Model výchozí (MV)'!$AR64*(IF('Provoz výchozí'!V$10=0,1,'Provoz výchozí'!V$11/'Provoz výchozí'!V$10)),0)+IFERROR('Model opční 1 (ME)'!X64*('ME Index'!AB22/'ME Index'!$E22)*'Model opční 1 (ME)'!$AR64*(IF('Provoz opční 1'!V$10=0,1,'Provoz opční 1'!V$11/'Provoz opční 1'!V$10)),0)+IFERROR('Model opční 2 (MF)'!X64*('MF Index'!AB22/'MF Index'!$E22)*'Model opční 2 (MF)'!$AR64*(IF('Provoz opční 2'!V$10=0,1,'Provoz opční 2'!V$11/'Provoz opční 2'!V$10)),0)+Doplněk!X64*Doplněk!$AP64</f>
        <v>0</v>
      </c>
      <c r="Y64" s="107">
        <f>IFERROR('Model výchozí (MV)'!Y64*('MV Index'!AC22/'MV Index'!$E22)*'Model výchozí (MV)'!$AR64*(IF('Provoz výchozí'!W$10=0,1,'Provoz výchozí'!W$11/'Provoz výchozí'!W$10)),0)+IFERROR('Model opční 1 (ME)'!Y64*('ME Index'!AC22/'ME Index'!$E22)*'Model opční 1 (ME)'!$AR64*(IF('Provoz opční 1'!W$10=0,1,'Provoz opční 1'!W$11/'Provoz opční 1'!W$10)),0)+IFERROR('Model opční 2 (MF)'!Y64*('MF Index'!AC22/'MF Index'!$E22)*'Model opční 2 (MF)'!$AR64*(IF('Provoz opční 2'!W$10=0,1,'Provoz opční 2'!W$11/'Provoz opční 2'!W$10)),0)+Doplněk!Y64*Doplněk!$AP64</f>
        <v>0</v>
      </c>
      <c r="Z64" s="107">
        <f>IFERROR('Model výchozí (MV)'!Z64*('MV Index'!AD22/'MV Index'!$E22)*'Model výchozí (MV)'!$AR64*(IF('Provoz výchozí'!X$10=0,1,'Provoz výchozí'!X$11/'Provoz výchozí'!X$10)),0)+IFERROR('Model opční 1 (ME)'!Z64*('ME Index'!AD22/'ME Index'!$E22)*'Model opční 1 (ME)'!$AR64*(IF('Provoz opční 1'!X$10=0,1,'Provoz opční 1'!X$11/'Provoz opční 1'!X$10)),0)+IFERROR('Model opční 2 (MF)'!Z64*('MF Index'!AD22/'MF Index'!$E22)*'Model opční 2 (MF)'!$AR64*(IF('Provoz opční 2'!X$10=0,1,'Provoz opční 2'!X$11/'Provoz opční 2'!X$10)),0)+Doplněk!Z64*Doplněk!$AP64</f>
        <v>0</v>
      </c>
      <c r="AA64" s="107">
        <f>IFERROR('Model výchozí (MV)'!AA64*('MV Index'!AE22/'MV Index'!$E22)*'Model výchozí (MV)'!$AR64*(IF('Provoz výchozí'!Y$10=0,1,'Provoz výchozí'!Y$11/'Provoz výchozí'!Y$10)),0)+IFERROR('Model opční 1 (ME)'!AA64*('ME Index'!AE22/'ME Index'!$E22)*'Model opční 1 (ME)'!$AR64*(IF('Provoz opční 1'!Y$10=0,1,'Provoz opční 1'!Y$11/'Provoz opční 1'!Y$10)),0)+IFERROR('Model opční 2 (MF)'!AA64*('MF Index'!AE22/'MF Index'!$E22)*'Model opční 2 (MF)'!$AR64*(IF('Provoz opční 2'!Y$10=0,1,'Provoz opční 2'!Y$11/'Provoz opční 2'!Y$10)),0)+Doplněk!AA64*Doplněk!$AP64</f>
        <v>0</v>
      </c>
      <c r="AB64" s="107">
        <f>IFERROR('Model výchozí (MV)'!AB64*('MV Index'!AF22/'MV Index'!$E22)*'Model výchozí (MV)'!$AR64*(IF('Provoz výchozí'!Z$10=0,1,'Provoz výchozí'!Z$11/'Provoz výchozí'!Z$10)),0)+IFERROR('Model opční 1 (ME)'!AB64*('ME Index'!AF22/'ME Index'!$E22)*'Model opční 1 (ME)'!$AR64*(IF('Provoz opční 1'!Z$10=0,1,'Provoz opční 1'!Z$11/'Provoz opční 1'!Z$10)),0)+IFERROR('Model opční 2 (MF)'!AB64*('MF Index'!AF22/'MF Index'!$E22)*'Model opční 2 (MF)'!$AR64*(IF('Provoz opční 2'!Z$10=0,1,'Provoz opční 2'!Z$11/'Provoz opční 2'!Z$10)),0)+Doplněk!AB64*Doplněk!$AP64</f>
        <v>0</v>
      </c>
      <c r="AC64" s="107">
        <f>IFERROR('Model výchozí (MV)'!AC64*('MV Index'!AG22/'MV Index'!$E22)*'Model výchozí (MV)'!$AR64*(IF('Provoz výchozí'!AA$10=0,1,'Provoz výchozí'!AA$11/'Provoz výchozí'!AA$10)),0)+IFERROR('Model opční 1 (ME)'!AC64*('ME Index'!AG22/'ME Index'!$E22)*'Model opční 1 (ME)'!$AR64*(IF('Provoz opční 1'!AA$10=0,1,'Provoz opční 1'!AA$11/'Provoz opční 1'!AA$10)),0)+IFERROR('Model opční 2 (MF)'!AC64*('MF Index'!AG22/'MF Index'!$E22)*'Model opční 2 (MF)'!$AR64*(IF('Provoz opční 2'!AA$10=0,1,'Provoz opční 2'!AA$11/'Provoz opční 2'!AA$10)),0)+Doplněk!AC64*Doplněk!$AP64</f>
        <v>0</v>
      </c>
      <c r="AD64" s="107">
        <f>IFERROR('Model výchozí (MV)'!AD64*('MV Index'!AH22/'MV Index'!$E22)*'Model výchozí (MV)'!$AR64*(IF('Provoz výchozí'!AB$10=0,1,'Provoz výchozí'!AB$11/'Provoz výchozí'!AB$10)),0)+IFERROR('Model opční 1 (ME)'!AD64*('ME Index'!AH22/'ME Index'!$E22)*'Model opční 1 (ME)'!$AR64*(IF('Provoz opční 1'!AB$10=0,1,'Provoz opční 1'!AB$11/'Provoz opční 1'!AB$10)),0)+IFERROR('Model opční 2 (MF)'!AD64*('MF Index'!AH22/'MF Index'!$E22)*'Model opční 2 (MF)'!$AR64*(IF('Provoz opční 2'!AB$10=0,1,'Provoz opční 2'!AB$11/'Provoz opční 2'!AB$10)),0)+Doplněk!AD64*Doplněk!$AP64</f>
        <v>0</v>
      </c>
      <c r="AE64" s="107">
        <f>IFERROR('Model výchozí (MV)'!AE64*('MV Index'!AI22/'MV Index'!$E22)*'Model výchozí (MV)'!$AR64*(IF('Provoz výchozí'!AC$10=0,1,'Provoz výchozí'!AC$11/'Provoz výchozí'!AC$10)),0)+IFERROR('Model opční 1 (ME)'!AE64*('ME Index'!AI22/'ME Index'!$E22)*'Model opční 1 (ME)'!$AR64*(IF('Provoz opční 1'!AC$10=0,1,'Provoz opční 1'!AC$11/'Provoz opční 1'!AC$10)),0)+IFERROR('Model opční 2 (MF)'!AE64*('MF Index'!AI22/'MF Index'!$E22)*'Model opční 2 (MF)'!$AR64*(IF('Provoz opční 2'!AC$10=0,1,'Provoz opční 2'!AC$11/'Provoz opční 2'!AC$10)),0)+Doplněk!AE64*Doplněk!$AP64</f>
        <v>0</v>
      </c>
      <c r="AF64" s="107">
        <f>IFERROR('Model výchozí (MV)'!AF64*('MV Index'!AJ22/'MV Index'!$E22)*'Model výchozí (MV)'!$AR64*(IF('Provoz výchozí'!AD$10=0,1,'Provoz výchozí'!AD$11/'Provoz výchozí'!AD$10)),0)+IFERROR('Model opční 1 (ME)'!AF64*('ME Index'!AJ22/'ME Index'!$E22)*'Model opční 1 (ME)'!$AR64*(IF('Provoz opční 1'!AD$10=0,1,'Provoz opční 1'!AD$11/'Provoz opční 1'!AD$10)),0)+IFERROR('Model opční 2 (MF)'!AF64*('MF Index'!AJ22/'MF Index'!$E22)*'Model opční 2 (MF)'!$AR64*(IF('Provoz opční 2'!AD$10=0,1,'Provoz opční 2'!AD$11/'Provoz opční 2'!AD$10)),0)+Doplněk!AF64*Doplněk!$AP64</f>
        <v>0</v>
      </c>
      <c r="AG64" s="107">
        <f>IFERROR('Model výchozí (MV)'!AG64*('MV Index'!AK22/'MV Index'!$E22)*'Model výchozí (MV)'!$AR64*(IF('Provoz výchozí'!AE$10=0,1,'Provoz výchozí'!AE$11/'Provoz výchozí'!AE$10)),0)+IFERROR('Model opční 1 (ME)'!AG64*('ME Index'!AK22/'ME Index'!$E22)*'Model opční 1 (ME)'!$AR64*(IF('Provoz opční 1'!AE$10=0,1,'Provoz opční 1'!AE$11/'Provoz opční 1'!AE$10)),0)+IFERROR('Model opční 2 (MF)'!AG64*('MF Index'!AK22/'MF Index'!$E22)*'Model opční 2 (MF)'!$AR64*(IF('Provoz opční 2'!AE$10=0,1,'Provoz opční 2'!AE$11/'Provoz opční 2'!AE$10)),0)+Doplněk!AG64*Doplněk!$AP64</f>
        <v>0</v>
      </c>
      <c r="AH64" s="107">
        <f>IFERROR('Model výchozí (MV)'!AH64*('MV Index'!AL22/'MV Index'!$E22)*'Model výchozí (MV)'!$AR64*(IF('Provoz výchozí'!AF$10=0,1,'Provoz výchozí'!AF$11/'Provoz výchozí'!AF$10)),0)+IFERROR('Model opční 1 (ME)'!AH64*('ME Index'!AL22/'ME Index'!$E22)*'Model opční 1 (ME)'!$AR64*(IF('Provoz opční 1'!AF$10=0,1,'Provoz opční 1'!AF$11/'Provoz opční 1'!AF$10)),0)+IFERROR('Model opční 2 (MF)'!AH64*('MF Index'!AL22/'MF Index'!$E22)*'Model opční 2 (MF)'!$AR64*(IF('Provoz opční 2'!AF$10=0,1,'Provoz opční 2'!AF$11/'Provoz opční 2'!AF$10)),0)+Doplněk!AH64*Doplněk!$AP64</f>
        <v>0</v>
      </c>
      <c r="AI64" s="107">
        <f>IFERROR('Model výchozí (MV)'!AI64*('MV Index'!AM22/'MV Index'!$E22)*'Model výchozí (MV)'!$AR64*(IF('Provoz výchozí'!AG$10=0,1,'Provoz výchozí'!AG$11/'Provoz výchozí'!AG$10)),0)+IFERROR('Model opční 1 (ME)'!AI64*('ME Index'!AM22/'ME Index'!$E22)*'Model opční 1 (ME)'!$AR64*(IF('Provoz opční 1'!AG$10=0,1,'Provoz opční 1'!AG$11/'Provoz opční 1'!AG$10)),0)+IFERROR('Model opční 2 (MF)'!AI64*('MF Index'!AM22/'MF Index'!$E22)*'Model opční 2 (MF)'!$AR64*(IF('Provoz opční 2'!AG$10=0,1,'Provoz opční 2'!AG$11/'Provoz opční 2'!AG$10)),0)+Doplněk!AI64*Doplněk!$AP64</f>
        <v>0</v>
      </c>
      <c r="AJ64" s="107">
        <f>IFERROR('Model výchozí (MV)'!AJ64*('MV Index'!AN22/'MV Index'!$E22)*'Model výchozí (MV)'!$AR64*(IF('Provoz výchozí'!AH$10=0,1,'Provoz výchozí'!AH$11/'Provoz výchozí'!AH$10)),0)+IFERROR('Model opční 1 (ME)'!AJ64*('ME Index'!AN22/'ME Index'!$E22)*'Model opční 1 (ME)'!$AR64*(IF('Provoz opční 1'!AH$10=0,1,'Provoz opční 1'!AH$11/'Provoz opční 1'!AH$10)),0)+IFERROR('Model opční 2 (MF)'!AJ64*('MF Index'!AN22/'MF Index'!$E22)*'Model opční 2 (MF)'!$AR64*(IF('Provoz opční 2'!AH$10=0,1,'Provoz opční 2'!AH$11/'Provoz opční 2'!AH$10)),0)+Doplněk!AJ64*Doplněk!$AP64</f>
        <v>0</v>
      </c>
      <c r="AK64" s="107">
        <f>IFERROR('Model výchozí (MV)'!AK64*('MV Index'!AO22/'MV Index'!$E22)*'Model výchozí (MV)'!$AR64*(IF('Provoz výchozí'!AI$10=0,1,'Provoz výchozí'!AI$11/'Provoz výchozí'!AI$10)),0)+IFERROR('Model opční 1 (ME)'!AK64*('ME Index'!AO22/'ME Index'!$E22)*'Model opční 1 (ME)'!$AR64*(IF('Provoz opční 1'!AI$10=0,1,'Provoz opční 1'!AI$11/'Provoz opční 1'!AI$10)),0)+IFERROR('Model opční 2 (MF)'!AK64*('MF Index'!AO22/'MF Index'!$E22)*'Model opční 2 (MF)'!$AR64*(IF('Provoz opční 2'!AI$10=0,1,'Provoz opční 2'!AI$11/'Provoz opční 2'!AI$10)),0)+Doplněk!AK64*Doplněk!$AP64</f>
        <v>0</v>
      </c>
      <c r="AL64" s="24">
        <f t="shared" si="62"/>
        <v>0</v>
      </c>
      <c r="AM64" s="149">
        <f t="shared" si="61"/>
        <v>0</v>
      </c>
    </row>
    <row r="65" spans="1:39" x14ac:dyDescent="0.3">
      <c r="A65" s="4" t="str">
        <f t="shared" si="60"/>
        <v/>
      </c>
      <c r="B65" s="45" t="str">
        <f t="shared" si="60"/>
        <v/>
      </c>
      <c r="C65" s="64" t="str">
        <f t="shared" si="60"/>
        <v>12.2</v>
      </c>
      <c r="D65" s="65" t="str">
        <f t="shared" si="60"/>
        <v>Ostatní</v>
      </c>
      <c r="E65" s="107">
        <f>IFERROR('Model výchozí (MV)'!E65*('MV Index'!I23/'MV Index'!$E23)*'Model výchozí (MV)'!$AR65*(IF('Provoz výchozí'!C$10=0,1,'Provoz výchozí'!C$11/'Provoz výchozí'!C$10)),0)+IFERROR('Model opční 1 (ME)'!E65*('ME Index'!I23/'ME Index'!$E23)*'Model opční 1 (ME)'!$AR65*(IF('Provoz opční 1'!C$10=0,1,'Provoz opční 1'!C$11/'Provoz opční 1'!C$10)),0)+IFERROR('Model opční 2 (MF)'!E65*('MF Index'!I23/'MF Index'!$E23)*'Model opční 2 (MF)'!$AR65*(IF('Provoz opční 2'!C$10=0,1,'Provoz opční 2'!C$11/'Provoz opční 2'!C$10)),0)+Doplněk!E65*Doplněk!$AP65</f>
        <v>0</v>
      </c>
      <c r="F65" s="107">
        <f>IFERROR('Model výchozí (MV)'!F65*('MV Index'!J23/'MV Index'!$E23)*'Model výchozí (MV)'!$AR65*(IF('Provoz výchozí'!D$10=0,1,'Provoz výchozí'!D$11/'Provoz výchozí'!D$10)),0)+IFERROR('Model opční 1 (ME)'!F65*('ME Index'!J23/'ME Index'!$E23)*'Model opční 1 (ME)'!$AR65*(IF('Provoz opční 1'!D$10=0,1,'Provoz opční 1'!D$11/'Provoz opční 1'!D$10)),0)+IFERROR('Model opční 2 (MF)'!F65*('MF Index'!J23/'MF Index'!$E23)*'Model opční 2 (MF)'!$AR65*(IF('Provoz opční 2'!D$10=0,1,'Provoz opční 2'!D$11/'Provoz opční 2'!D$10)),0)+Doplněk!F65*Doplněk!$AP65</f>
        <v>0</v>
      </c>
      <c r="G65" s="107">
        <f>IFERROR('Model výchozí (MV)'!G65*('MV Index'!K23/'MV Index'!$E23)*'Model výchozí (MV)'!$AR65*(IF('Provoz výchozí'!E$10=0,1,'Provoz výchozí'!E$11/'Provoz výchozí'!E$10)),0)+IFERROR('Model opční 1 (ME)'!G65*('ME Index'!K23/'ME Index'!$E23)*'Model opční 1 (ME)'!$AR65*(IF('Provoz opční 1'!E$10=0,1,'Provoz opční 1'!E$11/'Provoz opční 1'!E$10)),0)+IFERROR('Model opční 2 (MF)'!G65*('MF Index'!K23/'MF Index'!$E23)*'Model opční 2 (MF)'!$AR65*(IF('Provoz opční 2'!E$10=0,1,'Provoz opční 2'!E$11/'Provoz opční 2'!E$10)),0)+Doplněk!G65*Doplněk!$AP65</f>
        <v>0</v>
      </c>
      <c r="H65" s="107">
        <f>IFERROR('Model výchozí (MV)'!H65*('MV Index'!L23/'MV Index'!$E23)*'Model výchozí (MV)'!$AR65*(IF('Provoz výchozí'!F$10=0,1,'Provoz výchozí'!F$11/'Provoz výchozí'!F$10)),0)+IFERROR('Model opční 1 (ME)'!H65*('ME Index'!L23/'ME Index'!$E23)*'Model opční 1 (ME)'!$AR65*(IF('Provoz opční 1'!F$10=0,1,'Provoz opční 1'!F$11/'Provoz opční 1'!F$10)),0)+IFERROR('Model opční 2 (MF)'!H65*('MF Index'!L23/'MF Index'!$E23)*'Model opční 2 (MF)'!$AR65*(IF('Provoz opční 2'!F$10=0,1,'Provoz opční 2'!F$11/'Provoz opční 2'!F$10)),0)+Doplněk!H65*Doplněk!$AP65</f>
        <v>0</v>
      </c>
      <c r="I65" s="107">
        <f>IFERROR('Model výchozí (MV)'!I65*('MV Index'!M23/'MV Index'!$E23)*'Model výchozí (MV)'!$AR65*(IF('Provoz výchozí'!G$10=0,1,'Provoz výchozí'!G$11/'Provoz výchozí'!G$10)),0)+IFERROR('Model opční 1 (ME)'!I65*('ME Index'!M23/'ME Index'!$E23)*'Model opční 1 (ME)'!$AR65*(IF('Provoz opční 1'!G$10=0,1,'Provoz opční 1'!G$11/'Provoz opční 1'!G$10)),0)+IFERROR('Model opční 2 (MF)'!I65*('MF Index'!M23/'MF Index'!$E23)*'Model opční 2 (MF)'!$AR65*(IF('Provoz opční 2'!G$10=0,1,'Provoz opční 2'!G$11/'Provoz opční 2'!G$10)),0)+Doplněk!I65*Doplněk!$AP65</f>
        <v>0</v>
      </c>
      <c r="J65" s="107">
        <f>IFERROR('Model výchozí (MV)'!J65*('MV Index'!N23/'MV Index'!$E23)*'Model výchozí (MV)'!$AR65*(IF('Provoz výchozí'!H$10=0,1,'Provoz výchozí'!H$11/'Provoz výchozí'!H$10)),0)+IFERROR('Model opční 1 (ME)'!J65*('ME Index'!N23/'ME Index'!$E23)*'Model opční 1 (ME)'!$AR65*(IF('Provoz opční 1'!H$10=0,1,'Provoz opční 1'!H$11/'Provoz opční 1'!H$10)),0)+IFERROR('Model opční 2 (MF)'!J65*('MF Index'!N23/'MF Index'!$E23)*'Model opční 2 (MF)'!$AR65*(IF('Provoz opční 2'!H$10=0,1,'Provoz opční 2'!H$11/'Provoz opční 2'!H$10)),0)+Doplněk!J65*Doplněk!$AP65</f>
        <v>0</v>
      </c>
      <c r="K65" s="107">
        <f>IFERROR('Model výchozí (MV)'!K65*('MV Index'!O23/'MV Index'!$E23)*'Model výchozí (MV)'!$AR65*(IF('Provoz výchozí'!I$10=0,1,'Provoz výchozí'!I$11/'Provoz výchozí'!I$10)),0)+IFERROR('Model opční 1 (ME)'!K65*('ME Index'!O23/'ME Index'!$E23)*'Model opční 1 (ME)'!$AR65*(IF('Provoz opční 1'!I$10=0,1,'Provoz opční 1'!I$11/'Provoz opční 1'!I$10)),0)+IFERROR('Model opční 2 (MF)'!K65*('MF Index'!O23/'MF Index'!$E23)*'Model opční 2 (MF)'!$AR65*(IF('Provoz opční 2'!I$10=0,1,'Provoz opční 2'!I$11/'Provoz opční 2'!I$10)),0)+Doplněk!K65*Doplněk!$AP65</f>
        <v>0</v>
      </c>
      <c r="L65" s="107">
        <f>IFERROR('Model výchozí (MV)'!L65*('MV Index'!P23/'MV Index'!$E23)*'Model výchozí (MV)'!$AR65*(IF('Provoz výchozí'!J$10=0,1,'Provoz výchozí'!J$11/'Provoz výchozí'!J$10)),0)+IFERROR('Model opční 1 (ME)'!L65*('ME Index'!P23/'ME Index'!$E23)*'Model opční 1 (ME)'!$AR65*(IF('Provoz opční 1'!J$10=0,1,'Provoz opční 1'!J$11/'Provoz opční 1'!J$10)),0)+IFERROR('Model opční 2 (MF)'!L65*('MF Index'!P23/'MF Index'!$E23)*'Model opční 2 (MF)'!$AR65*(IF('Provoz opční 2'!J$10=0,1,'Provoz opční 2'!J$11/'Provoz opční 2'!J$10)),0)+Doplněk!L65*Doplněk!$AP65</f>
        <v>0</v>
      </c>
      <c r="M65" s="107">
        <f>IFERROR('Model výchozí (MV)'!M65*('MV Index'!Q23/'MV Index'!$E23)*'Model výchozí (MV)'!$AR65*(IF('Provoz výchozí'!K$10=0,1,'Provoz výchozí'!K$11/'Provoz výchozí'!K$10)),0)+IFERROR('Model opční 1 (ME)'!M65*('ME Index'!Q23/'ME Index'!$E23)*'Model opční 1 (ME)'!$AR65*(IF('Provoz opční 1'!K$10=0,1,'Provoz opční 1'!K$11/'Provoz opční 1'!K$10)),0)+IFERROR('Model opční 2 (MF)'!M65*('MF Index'!Q23/'MF Index'!$E23)*'Model opční 2 (MF)'!$AR65*(IF('Provoz opční 2'!K$10=0,1,'Provoz opční 2'!K$11/'Provoz opční 2'!K$10)),0)+Doplněk!M65*Doplněk!$AP65</f>
        <v>0</v>
      </c>
      <c r="N65" s="107">
        <f>IFERROR('Model výchozí (MV)'!N65*('MV Index'!R23/'MV Index'!$E23)*'Model výchozí (MV)'!$AR65*(IF('Provoz výchozí'!L$10=0,1,'Provoz výchozí'!L$11/'Provoz výchozí'!L$10)),0)+IFERROR('Model opční 1 (ME)'!N65*('ME Index'!R23/'ME Index'!$E23)*'Model opční 1 (ME)'!$AR65*(IF('Provoz opční 1'!L$10=0,1,'Provoz opční 1'!L$11/'Provoz opční 1'!L$10)),0)+IFERROR('Model opční 2 (MF)'!N65*('MF Index'!R23/'MF Index'!$E23)*'Model opční 2 (MF)'!$AR65*(IF('Provoz opční 2'!L$10=0,1,'Provoz opční 2'!L$11/'Provoz opční 2'!L$10)),0)+Doplněk!N65*Doplněk!$AP65</f>
        <v>0</v>
      </c>
      <c r="O65" s="107">
        <f>IFERROR('Model výchozí (MV)'!O65*('MV Index'!S23/'MV Index'!$E23)*'Model výchozí (MV)'!$AR65*(IF('Provoz výchozí'!M$10=0,1,'Provoz výchozí'!M$11/'Provoz výchozí'!M$10)),0)+IFERROR('Model opční 1 (ME)'!O65*('ME Index'!S23/'ME Index'!$E23)*'Model opční 1 (ME)'!$AR65*(IF('Provoz opční 1'!M$10=0,1,'Provoz opční 1'!M$11/'Provoz opční 1'!M$10)),0)+IFERROR('Model opční 2 (MF)'!O65*('MF Index'!S23/'MF Index'!$E23)*'Model opční 2 (MF)'!$AR65*(IF('Provoz opční 2'!M$10=0,1,'Provoz opční 2'!M$11/'Provoz opční 2'!M$10)),0)+Doplněk!O65*Doplněk!$AP65</f>
        <v>0</v>
      </c>
      <c r="P65" s="107">
        <f>IFERROR('Model výchozí (MV)'!P65*('MV Index'!T23/'MV Index'!$E23)*'Model výchozí (MV)'!$AR65*(IF('Provoz výchozí'!N$10=0,1,'Provoz výchozí'!N$11/'Provoz výchozí'!N$10)),0)+IFERROR('Model opční 1 (ME)'!P65*('ME Index'!T23/'ME Index'!$E23)*'Model opční 1 (ME)'!$AR65*(IF('Provoz opční 1'!N$10=0,1,'Provoz opční 1'!N$11/'Provoz opční 1'!N$10)),0)+IFERROR('Model opční 2 (MF)'!P65*('MF Index'!T23/'MF Index'!$E23)*'Model opční 2 (MF)'!$AR65*(IF('Provoz opční 2'!N$10=0,1,'Provoz opční 2'!N$11/'Provoz opční 2'!N$10)),0)+Doplněk!P65*Doplněk!$AP65</f>
        <v>0</v>
      </c>
      <c r="Q65" s="107">
        <f>IFERROR('Model výchozí (MV)'!Q65*('MV Index'!U23/'MV Index'!$E23)*'Model výchozí (MV)'!$AR65*(IF('Provoz výchozí'!O$10=0,1,'Provoz výchozí'!O$11/'Provoz výchozí'!O$10)),0)+IFERROR('Model opční 1 (ME)'!Q65*('ME Index'!U23/'ME Index'!$E23)*'Model opční 1 (ME)'!$AR65*(IF('Provoz opční 1'!O$10=0,1,'Provoz opční 1'!O$11/'Provoz opční 1'!O$10)),0)+IFERROR('Model opční 2 (MF)'!Q65*('MF Index'!U23/'MF Index'!$E23)*'Model opční 2 (MF)'!$AR65*(IF('Provoz opční 2'!O$10=0,1,'Provoz opční 2'!O$11/'Provoz opční 2'!O$10)),0)+Doplněk!Q65*Doplněk!$AP65</f>
        <v>0</v>
      </c>
      <c r="R65" s="107">
        <f>IFERROR('Model výchozí (MV)'!R65*('MV Index'!V23/'MV Index'!$E23)*'Model výchozí (MV)'!$AR65*(IF('Provoz výchozí'!P$10=0,1,'Provoz výchozí'!P$11/'Provoz výchozí'!P$10)),0)+IFERROR('Model opční 1 (ME)'!R65*('ME Index'!V23/'ME Index'!$E23)*'Model opční 1 (ME)'!$AR65*(IF('Provoz opční 1'!P$10=0,1,'Provoz opční 1'!P$11/'Provoz opční 1'!P$10)),0)+IFERROR('Model opční 2 (MF)'!R65*('MF Index'!V23/'MF Index'!$E23)*'Model opční 2 (MF)'!$AR65*(IF('Provoz opční 2'!P$10=0,1,'Provoz opční 2'!P$11/'Provoz opční 2'!P$10)),0)+Doplněk!R65*Doplněk!$AP65</f>
        <v>0</v>
      </c>
      <c r="S65" s="107">
        <f>IFERROR('Model výchozí (MV)'!S65*('MV Index'!W23/'MV Index'!$E23)*'Model výchozí (MV)'!$AR65*(IF('Provoz výchozí'!Q$10=0,1,'Provoz výchozí'!Q$11/'Provoz výchozí'!Q$10)),0)+IFERROR('Model opční 1 (ME)'!S65*('ME Index'!W23/'ME Index'!$E23)*'Model opční 1 (ME)'!$AR65*(IF('Provoz opční 1'!Q$10=0,1,'Provoz opční 1'!Q$11/'Provoz opční 1'!Q$10)),0)+IFERROR('Model opční 2 (MF)'!S65*('MF Index'!W23/'MF Index'!$E23)*'Model opční 2 (MF)'!$AR65*(IF('Provoz opční 2'!Q$10=0,1,'Provoz opční 2'!Q$11/'Provoz opční 2'!Q$10)),0)+Doplněk!S65*Doplněk!$AP65</f>
        <v>0</v>
      </c>
      <c r="T65" s="107">
        <f>IFERROR('Model výchozí (MV)'!T65*('MV Index'!X23/'MV Index'!$E23)*'Model výchozí (MV)'!$AR65*(IF('Provoz výchozí'!R$10=0,1,'Provoz výchozí'!R$11/'Provoz výchozí'!R$10)),0)+IFERROR('Model opční 1 (ME)'!T65*('ME Index'!X23/'ME Index'!$E23)*'Model opční 1 (ME)'!$AR65*(IF('Provoz opční 1'!R$10=0,1,'Provoz opční 1'!R$11/'Provoz opční 1'!R$10)),0)+IFERROR('Model opční 2 (MF)'!T65*('MF Index'!X23/'MF Index'!$E23)*'Model opční 2 (MF)'!$AR65*(IF('Provoz opční 2'!R$10=0,1,'Provoz opční 2'!R$11/'Provoz opční 2'!R$10)),0)+Doplněk!T65*Doplněk!$AP65</f>
        <v>0</v>
      </c>
      <c r="U65" s="107">
        <f>IFERROR('Model výchozí (MV)'!U65*('MV Index'!Y23/'MV Index'!$E23)*'Model výchozí (MV)'!$AR65*(IF('Provoz výchozí'!S$10=0,1,'Provoz výchozí'!S$11/'Provoz výchozí'!S$10)),0)+IFERROR('Model opční 1 (ME)'!U65*('ME Index'!Y23/'ME Index'!$E23)*'Model opční 1 (ME)'!$AR65*(IF('Provoz opční 1'!S$10=0,1,'Provoz opční 1'!S$11/'Provoz opční 1'!S$10)),0)+IFERROR('Model opční 2 (MF)'!U65*('MF Index'!Y23/'MF Index'!$E23)*'Model opční 2 (MF)'!$AR65*(IF('Provoz opční 2'!S$10=0,1,'Provoz opční 2'!S$11/'Provoz opční 2'!S$10)),0)+Doplněk!U65*Doplněk!$AP65</f>
        <v>0</v>
      </c>
      <c r="V65" s="107">
        <f>IFERROR('Model výchozí (MV)'!V65*('MV Index'!Z23/'MV Index'!$E23)*'Model výchozí (MV)'!$AR65*(IF('Provoz výchozí'!T$10=0,1,'Provoz výchozí'!T$11/'Provoz výchozí'!T$10)),0)+IFERROR('Model opční 1 (ME)'!V65*('ME Index'!Z23/'ME Index'!$E23)*'Model opční 1 (ME)'!$AR65*(IF('Provoz opční 1'!T$10=0,1,'Provoz opční 1'!T$11/'Provoz opční 1'!T$10)),0)+IFERROR('Model opční 2 (MF)'!V65*('MF Index'!Z23/'MF Index'!$E23)*'Model opční 2 (MF)'!$AR65*(IF('Provoz opční 2'!T$10=0,1,'Provoz opční 2'!T$11/'Provoz opční 2'!T$10)),0)+Doplněk!V65*Doplněk!$AP65</f>
        <v>0</v>
      </c>
      <c r="W65" s="107">
        <f>IFERROR('Model výchozí (MV)'!W65*('MV Index'!AA23/'MV Index'!$E23)*'Model výchozí (MV)'!$AR65*(IF('Provoz výchozí'!U$10=0,1,'Provoz výchozí'!U$11/'Provoz výchozí'!U$10)),0)+IFERROR('Model opční 1 (ME)'!W65*('ME Index'!AA23/'ME Index'!$E23)*'Model opční 1 (ME)'!$AR65*(IF('Provoz opční 1'!U$10=0,1,'Provoz opční 1'!U$11/'Provoz opční 1'!U$10)),0)+IFERROR('Model opční 2 (MF)'!W65*('MF Index'!AA23/'MF Index'!$E23)*'Model opční 2 (MF)'!$AR65*(IF('Provoz opční 2'!U$10=0,1,'Provoz opční 2'!U$11/'Provoz opční 2'!U$10)),0)+Doplněk!W65*Doplněk!$AP65</f>
        <v>0</v>
      </c>
      <c r="X65" s="107">
        <f>IFERROR('Model výchozí (MV)'!X65*('MV Index'!AB23/'MV Index'!$E23)*'Model výchozí (MV)'!$AR65*(IF('Provoz výchozí'!V$10=0,1,'Provoz výchozí'!V$11/'Provoz výchozí'!V$10)),0)+IFERROR('Model opční 1 (ME)'!X65*('ME Index'!AB23/'ME Index'!$E23)*'Model opční 1 (ME)'!$AR65*(IF('Provoz opční 1'!V$10=0,1,'Provoz opční 1'!V$11/'Provoz opční 1'!V$10)),0)+IFERROR('Model opční 2 (MF)'!X65*('MF Index'!AB23/'MF Index'!$E23)*'Model opční 2 (MF)'!$AR65*(IF('Provoz opční 2'!V$10=0,1,'Provoz opční 2'!V$11/'Provoz opční 2'!V$10)),0)+Doplněk!X65*Doplněk!$AP65</f>
        <v>0</v>
      </c>
      <c r="Y65" s="107">
        <f>IFERROR('Model výchozí (MV)'!Y65*('MV Index'!AC23/'MV Index'!$E23)*'Model výchozí (MV)'!$AR65*(IF('Provoz výchozí'!W$10=0,1,'Provoz výchozí'!W$11/'Provoz výchozí'!W$10)),0)+IFERROR('Model opční 1 (ME)'!Y65*('ME Index'!AC23/'ME Index'!$E23)*'Model opční 1 (ME)'!$AR65*(IF('Provoz opční 1'!W$10=0,1,'Provoz opční 1'!W$11/'Provoz opční 1'!W$10)),0)+IFERROR('Model opční 2 (MF)'!Y65*('MF Index'!AC23/'MF Index'!$E23)*'Model opční 2 (MF)'!$AR65*(IF('Provoz opční 2'!W$10=0,1,'Provoz opční 2'!W$11/'Provoz opční 2'!W$10)),0)+Doplněk!Y65*Doplněk!$AP65</f>
        <v>0</v>
      </c>
      <c r="Z65" s="107">
        <f>IFERROR('Model výchozí (MV)'!Z65*('MV Index'!AD23/'MV Index'!$E23)*'Model výchozí (MV)'!$AR65*(IF('Provoz výchozí'!X$10=0,1,'Provoz výchozí'!X$11/'Provoz výchozí'!X$10)),0)+IFERROR('Model opční 1 (ME)'!Z65*('ME Index'!AD23/'ME Index'!$E23)*'Model opční 1 (ME)'!$AR65*(IF('Provoz opční 1'!X$10=0,1,'Provoz opční 1'!X$11/'Provoz opční 1'!X$10)),0)+IFERROR('Model opční 2 (MF)'!Z65*('MF Index'!AD23/'MF Index'!$E23)*'Model opční 2 (MF)'!$AR65*(IF('Provoz opční 2'!X$10=0,1,'Provoz opční 2'!X$11/'Provoz opční 2'!X$10)),0)+Doplněk!Z65*Doplněk!$AP65</f>
        <v>0</v>
      </c>
      <c r="AA65" s="107">
        <f>IFERROR('Model výchozí (MV)'!AA65*('MV Index'!AE23/'MV Index'!$E23)*'Model výchozí (MV)'!$AR65*(IF('Provoz výchozí'!Y$10=0,1,'Provoz výchozí'!Y$11/'Provoz výchozí'!Y$10)),0)+IFERROR('Model opční 1 (ME)'!AA65*('ME Index'!AE23/'ME Index'!$E23)*'Model opční 1 (ME)'!$AR65*(IF('Provoz opční 1'!Y$10=0,1,'Provoz opční 1'!Y$11/'Provoz opční 1'!Y$10)),0)+IFERROR('Model opční 2 (MF)'!AA65*('MF Index'!AE23/'MF Index'!$E23)*'Model opční 2 (MF)'!$AR65*(IF('Provoz opční 2'!Y$10=0,1,'Provoz opční 2'!Y$11/'Provoz opční 2'!Y$10)),0)+Doplněk!AA65*Doplněk!$AP65</f>
        <v>0</v>
      </c>
      <c r="AB65" s="107">
        <f>IFERROR('Model výchozí (MV)'!AB65*('MV Index'!AF23/'MV Index'!$E23)*'Model výchozí (MV)'!$AR65*(IF('Provoz výchozí'!Z$10=0,1,'Provoz výchozí'!Z$11/'Provoz výchozí'!Z$10)),0)+IFERROR('Model opční 1 (ME)'!AB65*('ME Index'!AF23/'ME Index'!$E23)*'Model opční 1 (ME)'!$AR65*(IF('Provoz opční 1'!Z$10=0,1,'Provoz opční 1'!Z$11/'Provoz opční 1'!Z$10)),0)+IFERROR('Model opční 2 (MF)'!AB65*('MF Index'!AF23/'MF Index'!$E23)*'Model opční 2 (MF)'!$AR65*(IF('Provoz opční 2'!Z$10=0,1,'Provoz opční 2'!Z$11/'Provoz opční 2'!Z$10)),0)+Doplněk!AB65*Doplněk!$AP65</f>
        <v>0</v>
      </c>
      <c r="AC65" s="107">
        <f>IFERROR('Model výchozí (MV)'!AC65*('MV Index'!AG23/'MV Index'!$E23)*'Model výchozí (MV)'!$AR65*(IF('Provoz výchozí'!AA$10=0,1,'Provoz výchozí'!AA$11/'Provoz výchozí'!AA$10)),0)+IFERROR('Model opční 1 (ME)'!AC65*('ME Index'!AG23/'ME Index'!$E23)*'Model opční 1 (ME)'!$AR65*(IF('Provoz opční 1'!AA$10=0,1,'Provoz opční 1'!AA$11/'Provoz opční 1'!AA$10)),0)+IFERROR('Model opční 2 (MF)'!AC65*('MF Index'!AG23/'MF Index'!$E23)*'Model opční 2 (MF)'!$AR65*(IF('Provoz opční 2'!AA$10=0,1,'Provoz opční 2'!AA$11/'Provoz opční 2'!AA$10)),0)+Doplněk!AC65*Doplněk!$AP65</f>
        <v>0</v>
      </c>
      <c r="AD65" s="107">
        <f>IFERROR('Model výchozí (MV)'!AD65*('MV Index'!AH23/'MV Index'!$E23)*'Model výchozí (MV)'!$AR65*(IF('Provoz výchozí'!AB$10=0,1,'Provoz výchozí'!AB$11/'Provoz výchozí'!AB$10)),0)+IFERROR('Model opční 1 (ME)'!AD65*('ME Index'!AH23/'ME Index'!$E23)*'Model opční 1 (ME)'!$AR65*(IF('Provoz opční 1'!AB$10=0,1,'Provoz opční 1'!AB$11/'Provoz opční 1'!AB$10)),0)+IFERROR('Model opční 2 (MF)'!AD65*('MF Index'!AH23/'MF Index'!$E23)*'Model opční 2 (MF)'!$AR65*(IF('Provoz opční 2'!AB$10=0,1,'Provoz opční 2'!AB$11/'Provoz opční 2'!AB$10)),0)+Doplněk!AD65*Doplněk!$AP65</f>
        <v>0</v>
      </c>
      <c r="AE65" s="107">
        <f>IFERROR('Model výchozí (MV)'!AE65*('MV Index'!AI23/'MV Index'!$E23)*'Model výchozí (MV)'!$AR65*(IF('Provoz výchozí'!AC$10=0,1,'Provoz výchozí'!AC$11/'Provoz výchozí'!AC$10)),0)+IFERROR('Model opční 1 (ME)'!AE65*('ME Index'!AI23/'ME Index'!$E23)*'Model opční 1 (ME)'!$AR65*(IF('Provoz opční 1'!AC$10=0,1,'Provoz opční 1'!AC$11/'Provoz opční 1'!AC$10)),0)+IFERROR('Model opční 2 (MF)'!AE65*('MF Index'!AI23/'MF Index'!$E23)*'Model opční 2 (MF)'!$AR65*(IF('Provoz opční 2'!AC$10=0,1,'Provoz opční 2'!AC$11/'Provoz opční 2'!AC$10)),0)+Doplněk!AE65*Doplněk!$AP65</f>
        <v>0</v>
      </c>
      <c r="AF65" s="107">
        <f>IFERROR('Model výchozí (MV)'!AF65*('MV Index'!AJ23/'MV Index'!$E23)*'Model výchozí (MV)'!$AR65*(IF('Provoz výchozí'!AD$10=0,1,'Provoz výchozí'!AD$11/'Provoz výchozí'!AD$10)),0)+IFERROR('Model opční 1 (ME)'!AF65*('ME Index'!AJ23/'ME Index'!$E23)*'Model opční 1 (ME)'!$AR65*(IF('Provoz opční 1'!AD$10=0,1,'Provoz opční 1'!AD$11/'Provoz opční 1'!AD$10)),0)+IFERROR('Model opční 2 (MF)'!AF65*('MF Index'!AJ23/'MF Index'!$E23)*'Model opční 2 (MF)'!$AR65*(IF('Provoz opční 2'!AD$10=0,1,'Provoz opční 2'!AD$11/'Provoz opční 2'!AD$10)),0)+Doplněk!AF65*Doplněk!$AP65</f>
        <v>0</v>
      </c>
      <c r="AG65" s="107">
        <f>IFERROR('Model výchozí (MV)'!AG65*('MV Index'!AK23/'MV Index'!$E23)*'Model výchozí (MV)'!$AR65*(IF('Provoz výchozí'!AE$10=0,1,'Provoz výchozí'!AE$11/'Provoz výchozí'!AE$10)),0)+IFERROR('Model opční 1 (ME)'!AG65*('ME Index'!AK23/'ME Index'!$E23)*'Model opční 1 (ME)'!$AR65*(IF('Provoz opční 1'!AE$10=0,1,'Provoz opční 1'!AE$11/'Provoz opční 1'!AE$10)),0)+IFERROR('Model opční 2 (MF)'!AG65*('MF Index'!AK23/'MF Index'!$E23)*'Model opční 2 (MF)'!$AR65*(IF('Provoz opční 2'!AE$10=0,1,'Provoz opční 2'!AE$11/'Provoz opční 2'!AE$10)),0)+Doplněk!AG65*Doplněk!$AP65</f>
        <v>0</v>
      </c>
      <c r="AH65" s="107">
        <f>IFERROR('Model výchozí (MV)'!AH65*('MV Index'!AL23/'MV Index'!$E23)*'Model výchozí (MV)'!$AR65*(IF('Provoz výchozí'!AF$10=0,1,'Provoz výchozí'!AF$11/'Provoz výchozí'!AF$10)),0)+IFERROR('Model opční 1 (ME)'!AH65*('ME Index'!AL23/'ME Index'!$E23)*'Model opční 1 (ME)'!$AR65*(IF('Provoz opční 1'!AF$10=0,1,'Provoz opční 1'!AF$11/'Provoz opční 1'!AF$10)),0)+IFERROR('Model opční 2 (MF)'!AH65*('MF Index'!AL23/'MF Index'!$E23)*'Model opční 2 (MF)'!$AR65*(IF('Provoz opční 2'!AF$10=0,1,'Provoz opční 2'!AF$11/'Provoz opční 2'!AF$10)),0)+Doplněk!AH65*Doplněk!$AP65</f>
        <v>0</v>
      </c>
      <c r="AI65" s="107">
        <f>IFERROR('Model výchozí (MV)'!AI65*('MV Index'!AM23/'MV Index'!$E23)*'Model výchozí (MV)'!$AR65*(IF('Provoz výchozí'!AG$10=0,1,'Provoz výchozí'!AG$11/'Provoz výchozí'!AG$10)),0)+IFERROR('Model opční 1 (ME)'!AI65*('ME Index'!AM23/'ME Index'!$E23)*'Model opční 1 (ME)'!$AR65*(IF('Provoz opční 1'!AG$10=0,1,'Provoz opční 1'!AG$11/'Provoz opční 1'!AG$10)),0)+IFERROR('Model opční 2 (MF)'!AI65*('MF Index'!AM23/'MF Index'!$E23)*'Model opční 2 (MF)'!$AR65*(IF('Provoz opční 2'!AG$10=0,1,'Provoz opční 2'!AG$11/'Provoz opční 2'!AG$10)),0)+Doplněk!AI65*Doplněk!$AP65</f>
        <v>0</v>
      </c>
      <c r="AJ65" s="107">
        <f>IFERROR('Model výchozí (MV)'!AJ65*('MV Index'!AN23/'MV Index'!$E23)*'Model výchozí (MV)'!$AR65*(IF('Provoz výchozí'!AH$10=0,1,'Provoz výchozí'!AH$11/'Provoz výchozí'!AH$10)),0)+IFERROR('Model opční 1 (ME)'!AJ65*('ME Index'!AN23/'ME Index'!$E23)*'Model opční 1 (ME)'!$AR65*(IF('Provoz opční 1'!AH$10=0,1,'Provoz opční 1'!AH$11/'Provoz opční 1'!AH$10)),0)+IFERROR('Model opční 2 (MF)'!AJ65*('MF Index'!AN23/'MF Index'!$E23)*'Model opční 2 (MF)'!$AR65*(IF('Provoz opční 2'!AH$10=0,1,'Provoz opční 2'!AH$11/'Provoz opční 2'!AH$10)),0)+Doplněk!AJ65*Doplněk!$AP65</f>
        <v>0</v>
      </c>
      <c r="AK65" s="107">
        <f>IFERROR('Model výchozí (MV)'!AK65*('MV Index'!AO23/'MV Index'!$E23)*'Model výchozí (MV)'!$AR65*(IF('Provoz výchozí'!AI$10=0,1,'Provoz výchozí'!AI$11/'Provoz výchozí'!AI$10)),0)+IFERROR('Model opční 1 (ME)'!AK65*('ME Index'!AO23/'ME Index'!$E23)*'Model opční 1 (ME)'!$AR65*(IF('Provoz opční 1'!AI$10=0,1,'Provoz opční 1'!AI$11/'Provoz opční 1'!AI$10)),0)+IFERROR('Model opční 2 (MF)'!AK65*('MF Index'!AO23/'MF Index'!$E23)*'Model opční 2 (MF)'!$AR65*(IF('Provoz opční 2'!AI$10=0,1,'Provoz opční 2'!AI$11/'Provoz opční 2'!AI$10)),0)+Doplněk!AK65*Doplněk!$AP65</f>
        <v>0</v>
      </c>
      <c r="AL65" s="24">
        <f t="shared" si="62"/>
        <v>0</v>
      </c>
      <c r="AM65" s="149">
        <f t="shared" si="61"/>
        <v>0</v>
      </c>
    </row>
    <row r="66" spans="1:39" x14ac:dyDescent="0.3">
      <c r="A66" s="4">
        <f t="shared" si="60"/>
        <v>13</v>
      </c>
      <c r="B66" s="45" t="str">
        <f t="shared" si="60"/>
        <v>Ostatní služby</v>
      </c>
      <c r="C66" s="45">
        <f t="shared" si="60"/>
        <v>13.1</v>
      </c>
      <c r="D66" s="65" t="str">
        <f t="shared" si="60"/>
        <v>Ostraha</v>
      </c>
      <c r="E66" s="107">
        <f>IFERROR('Model výchozí (MV)'!E66*('MV Index'!I24/'MV Index'!$E24)*'Model výchozí (MV)'!$AR66*(IF('Provoz výchozí'!C$10=0,1,'Provoz výchozí'!C$11/'Provoz výchozí'!C$10)),0)+IFERROR('Model opční 1 (ME)'!E66*('ME Index'!I24/'ME Index'!$E24)*'Model opční 1 (ME)'!$AR66*(IF('Provoz opční 1'!C$10=0,1,'Provoz opční 1'!C$11/'Provoz opční 1'!C$10)),0)+IFERROR('Model opční 2 (MF)'!E66*('MF Index'!I24/'MF Index'!$E24)*'Model opční 2 (MF)'!$AR66*(IF('Provoz opční 2'!C$10=0,1,'Provoz opční 2'!C$11/'Provoz opční 2'!C$10)),0)+Doplněk!E66*Doplněk!$AP66</f>
        <v>0</v>
      </c>
      <c r="F66" s="107">
        <f>IFERROR('Model výchozí (MV)'!F66*('MV Index'!J24/'MV Index'!$E24)*'Model výchozí (MV)'!$AR66*(IF('Provoz výchozí'!D$10=0,1,'Provoz výchozí'!D$11/'Provoz výchozí'!D$10)),0)+IFERROR('Model opční 1 (ME)'!F66*('ME Index'!J24/'ME Index'!$E24)*'Model opční 1 (ME)'!$AR66*(IF('Provoz opční 1'!D$10=0,1,'Provoz opční 1'!D$11/'Provoz opční 1'!D$10)),0)+IFERROR('Model opční 2 (MF)'!F66*('MF Index'!J24/'MF Index'!$E24)*'Model opční 2 (MF)'!$AR66*(IF('Provoz opční 2'!D$10=0,1,'Provoz opční 2'!D$11/'Provoz opční 2'!D$10)),0)+Doplněk!F66*Doplněk!$AP66</f>
        <v>0</v>
      </c>
      <c r="G66" s="107">
        <f>IFERROR('Model výchozí (MV)'!G66*('MV Index'!K24/'MV Index'!$E24)*'Model výchozí (MV)'!$AR66*(IF('Provoz výchozí'!E$10=0,1,'Provoz výchozí'!E$11/'Provoz výchozí'!E$10)),0)+IFERROR('Model opční 1 (ME)'!G66*('ME Index'!K24/'ME Index'!$E24)*'Model opční 1 (ME)'!$AR66*(IF('Provoz opční 1'!E$10=0,1,'Provoz opční 1'!E$11/'Provoz opční 1'!E$10)),0)+IFERROR('Model opční 2 (MF)'!G66*('MF Index'!K24/'MF Index'!$E24)*'Model opční 2 (MF)'!$AR66*(IF('Provoz opční 2'!E$10=0,1,'Provoz opční 2'!E$11/'Provoz opční 2'!E$10)),0)+Doplněk!G66*Doplněk!$AP66</f>
        <v>0</v>
      </c>
      <c r="H66" s="107">
        <f>IFERROR('Model výchozí (MV)'!H66*('MV Index'!L24/'MV Index'!$E24)*'Model výchozí (MV)'!$AR66*(IF('Provoz výchozí'!F$10=0,1,'Provoz výchozí'!F$11/'Provoz výchozí'!F$10)),0)+IFERROR('Model opční 1 (ME)'!H66*('ME Index'!L24/'ME Index'!$E24)*'Model opční 1 (ME)'!$AR66*(IF('Provoz opční 1'!F$10=0,1,'Provoz opční 1'!F$11/'Provoz opční 1'!F$10)),0)+IFERROR('Model opční 2 (MF)'!H66*('MF Index'!L24/'MF Index'!$E24)*'Model opční 2 (MF)'!$AR66*(IF('Provoz opční 2'!F$10=0,1,'Provoz opční 2'!F$11/'Provoz opční 2'!F$10)),0)+Doplněk!H66*Doplněk!$AP66</f>
        <v>0</v>
      </c>
      <c r="I66" s="107">
        <f>IFERROR('Model výchozí (MV)'!I66*('MV Index'!M24/'MV Index'!$E24)*'Model výchozí (MV)'!$AR66*(IF('Provoz výchozí'!G$10=0,1,'Provoz výchozí'!G$11/'Provoz výchozí'!G$10)),0)+IFERROR('Model opční 1 (ME)'!I66*('ME Index'!M24/'ME Index'!$E24)*'Model opční 1 (ME)'!$AR66*(IF('Provoz opční 1'!G$10=0,1,'Provoz opční 1'!G$11/'Provoz opční 1'!G$10)),0)+IFERROR('Model opční 2 (MF)'!I66*('MF Index'!M24/'MF Index'!$E24)*'Model opční 2 (MF)'!$AR66*(IF('Provoz opční 2'!G$10=0,1,'Provoz opční 2'!G$11/'Provoz opční 2'!G$10)),0)+Doplněk!I66*Doplněk!$AP66</f>
        <v>0</v>
      </c>
      <c r="J66" s="107">
        <f>IFERROR('Model výchozí (MV)'!J66*('MV Index'!N24/'MV Index'!$E24)*'Model výchozí (MV)'!$AR66*(IF('Provoz výchozí'!H$10=0,1,'Provoz výchozí'!H$11/'Provoz výchozí'!H$10)),0)+IFERROR('Model opční 1 (ME)'!J66*('ME Index'!N24/'ME Index'!$E24)*'Model opční 1 (ME)'!$AR66*(IF('Provoz opční 1'!H$10=0,1,'Provoz opční 1'!H$11/'Provoz opční 1'!H$10)),0)+IFERROR('Model opční 2 (MF)'!J66*('MF Index'!N24/'MF Index'!$E24)*'Model opční 2 (MF)'!$AR66*(IF('Provoz opční 2'!H$10=0,1,'Provoz opční 2'!H$11/'Provoz opční 2'!H$10)),0)+Doplněk!J66*Doplněk!$AP66</f>
        <v>0</v>
      </c>
      <c r="K66" s="107">
        <f>IFERROR('Model výchozí (MV)'!K66*('MV Index'!O24/'MV Index'!$E24)*'Model výchozí (MV)'!$AR66*(IF('Provoz výchozí'!I$10=0,1,'Provoz výchozí'!I$11/'Provoz výchozí'!I$10)),0)+IFERROR('Model opční 1 (ME)'!K66*('ME Index'!O24/'ME Index'!$E24)*'Model opční 1 (ME)'!$AR66*(IF('Provoz opční 1'!I$10=0,1,'Provoz opční 1'!I$11/'Provoz opční 1'!I$10)),0)+IFERROR('Model opční 2 (MF)'!K66*('MF Index'!O24/'MF Index'!$E24)*'Model opční 2 (MF)'!$AR66*(IF('Provoz opční 2'!I$10=0,1,'Provoz opční 2'!I$11/'Provoz opční 2'!I$10)),0)+Doplněk!K66*Doplněk!$AP66</f>
        <v>0</v>
      </c>
      <c r="L66" s="107">
        <f>IFERROR('Model výchozí (MV)'!L66*('MV Index'!P24/'MV Index'!$E24)*'Model výchozí (MV)'!$AR66*(IF('Provoz výchozí'!J$10=0,1,'Provoz výchozí'!J$11/'Provoz výchozí'!J$10)),0)+IFERROR('Model opční 1 (ME)'!L66*('ME Index'!P24/'ME Index'!$E24)*'Model opční 1 (ME)'!$AR66*(IF('Provoz opční 1'!J$10=0,1,'Provoz opční 1'!J$11/'Provoz opční 1'!J$10)),0)+IFERROR('Model opční 2 (MF)'!L66*('MF Index'!P24/'MF Index'!$E24)*'Model opční 2 (MF)'!$AR66*(IF('Provoz opční 2'!J$10=0,1,'Provoz opční 2'!J$11/'Provoz opční 2'!J$10)),0)+Doplněk!L66*Doplněk!$AP66</f>
        <v>0</v>
      </c>
      <c r="M66" s="107">
        <f>IFERROR('Model výchozí (MV)'!M66*('MV Index'!Q24/'MV Index'!$E24)*'Model výchozí (MV)'!$AR66*(IF('Provoz výchozí'!K$10=0,1,'Provoz výchozí'!K$11/'Provoz výchozí'!K$10)),0)+IFERROR('Model opční 1 (ME)'!M66*('ME Index'!Q24/'ME Index'!$E24)*'Model opční 1 (ME)'!$AR66*(IF('Provoz opční 1'!K$10=0,1,'Provoz opční 1'!K$11/'Provoz opční 1'!K$10)),0)+IFERROR('Model opční 2 (MF)'!M66*('MF Index'!Q24/'MF Index'!$E24)*'Model opční 2 (MF)'!$AR66*(IF('Provoz opční 2'!K$10=0,1,'Provoz opční 2'!K$11/'Provoz opční 2'!K$10)),0)+Doplněk!M66*Doplněk!$AP66</f>
        <v>0</v>
      </c>
      <c r="N66" s="107">
        <f>IFERROR('Model výchozí (MV)'!N66*('MV Index'!R24/'MV Index'!$E24)*'Model výchozí (MV)'!$AR66*(IF('Provoz výchozí'!L$10=0,1,'Provoz výchozí'!L$11/'Provoz výchozí'!L$10)),0)+IFERROR('Model opční 1 (ME)'!N66*('ME Index'!R24/'ME Index'!$E24)*'Model opční 1 (ME)'!$AR66*(IF('Provoz opční 1'!L$10=0,1,'Provoz opční 1'!L$11/'Provoz opční 1'!L$10)),0)+IFERROR('Model opční 2 (MF)'!N66*('MF Index'!R24/'MF Index'!$E24)*'Model opční 2 (MF)'!$AR66*(IF('Provoz opční 2'!L$10=0,1,'Provoz opční 2'!L$11/'Provoz opční 2'!L$10)),0)+Doplněk!N66*Doplněk!$AP66</f>
        <v>0</v>
      </c>
      <c r="O66" s="107">
        <f>IFERROR('Model výchozí (MV)'!O66*('MV Index'!S24/'MV Index'!$E24)*'Model výchozí (MV)'!$AR66*(IF('Provoz výchozí'!M$10=0,1,'Provoz výchozí'!M$11/'Provoz výchozí'!M$10)),0)+IFERROR('Model opční 1 (ME)'!O66*('ME Index'!S24/'ME Index'!$E24)*'Model opční 1 (ME)'!$AR66*(IF('Provoz opční 1'!M$10=0,1,'Provoz opční 1'!M$11/'Provoz opční 1'!M$10)),0)+IFERROR('Model opční 2 (MF)'!O66*('MF Index'!S24/'MF Index'!$E24)*'Model opční 2 (MF)'!$AR66*(IF('Provoz opční 2'!M$10=0,1,'Provoz opční 2'!M$11/'Provoz opční 2'!M$10)),0)+Doplněk!O66*Doplněk!$AP66</f>
        <v>0</v>
      </c>
      <c r="P66" s="107">
        <f>IFERROR('Model výchozí (MV)'!P66*('MV Index'!T24/'MV Index'!$E24)*'Model výchozí (MV)'!$AR66*(IF('Provoz výchozí'!N$10=0,1,'Provoz výchozí'!N$11/'Provoz výchozí'!N$10)),0)+IFERROR('Model opční 1 (ME)'!P66*('ME Index'!T24/'ME Index'!$E24)*'Model opční 1 (ME)'!$AR66*(IF('Provoz opční 1'!N$10=0,1,'Provoz opční 1'!N$11/'Provoz opční 1'!N$10)),0)+IFERROR('Model opční 2 (MF)'!P66*('MF Index'!T24/'MF Index'!$E24)*'Model opční 2 (MF)'!$AR66*(IF('Provoz opční 2'!N$10=0,1,'Provoz opční 2'!N$11/'Provoz opční 2'!N$10)),0)+Doplněk!P66*Doplněk!$AP66</f>
        <v>0</v>
      </c>
      <c r="Q66" s="107">
        <f>IFERROR('Model výchozí (MV)'!Q66*('MV Index'!U24/'MV Index'!$E24)*'Model výchozí (MV)'!$AR66*(IF('Provoz výchozí'!O$10=0,1,'Provoz výchozí'!O$11/'Provoz výchozí'!O$10)),0)+IFERROR('Model opční 1 (ME)'!Q66*('ME Index'!U24/'ME Index'!$E24)*'Model opční 1 (ME)'!$AR66*(IF('Provoz opční 1'!O$10=0,1,'Provoz opční 1'!O$11/'Provoz opční 1'!O$10)),0)+IFERROR('Model opční 2 (MF)'!Q66*('MF Index'!U24/'MF Index'!$E24)*'Model opční 2 (MF)'!$AR66*(IF('Provoz opční 2'!O$10=0,1,'Provoz opční 2'!O$11/'Provoz opční 2'!O$10)),0)+Doplněk!Q66*Doplněk!$AP66</f>
        <v>0</v>
      </c>
      <c r="R66" s="107">
        <f>IFERROR('Model výchozí (MV)'!R66*('MV Index'!V24/'MV Index'!$E24)*'Model výchozí (MV)'!$AR66*(IF('Provoz výchozí'!P$10=0,1,'Provoz výchozí'!P$11/'Provoz výchozí'!P$10)),0)+IFERROR('Model opční 1 (ME)'!R66*('ME Index'!V24/'ME Index'!$E24)*'Model opční 1 (ME)'!$AR66*(IF('Provoz opční 1'!P$10=0,1,'Provoz opční 1'!P$11/'Provoz opční 1'!P$10)),0)+IFERROR('Model opční 2 (MF)'!R66*('MF Index'!V24/'MF Index'!$E24)*'Model opční 2 (MF)'!$AR66*(IF('Provoz opční 2'!P$10=0,1,'Provoz opční 2'!P$11/'Provoz opční 2'!P$10)),0)+Doplněk!R66*Doplněk!$AP66</f>
        <v>0</v>
      </c>
      <c r="S66" s="107">
        <f>IFERROR('Model výchozí (MV)'!S66*('MV Index'!W24/'MV Index'!$E24)*'Model výchozí (MV)'!$AR66*(IF('Provoz výchozí'!Q$10=0,1,'Provoz výchozí'!Q$11/'Provoz výchozí'!Q$10)),0)+IFERROR('Model opční 1 (ME)'!S66*('ME Index'!W24/'ME Index'!$E24)*'Model opční 1 (ME)'!$AR66*(IF('Provoz opční 1'!Q$10=0,1,'Provoz opční 1'!Q$11/'Provoz opční 1'!Q$10)),0)+IFERROR('Model opční 2 (MF)'!S66*('MF Index'!W24/'MF Index'!$E24)*'Model opční 2 (MF)'!$AR66*(IF('Provoz opční 2'!Q$10=0,1,'Provoz opční 2'!Q$11/'Provoz opční 2'!Q$10)),0)+Doplněk!S66*Doplněk!$AP66</f>
        <v>0</v>
      </c>
      <c r="T66" s="107">
        <f>IFERROR('Model výchozí (MV)'!T66*('MV Index'!X24/'MV Index'!$E24)*'Model výchozí (MV)'!$AR66*(IF('Provoz výchozí'!R$10=0,1,'Provoz výchozí'!R$11/'Provoz výchozí'!R$10)),0)+IFERROR('Model opční 1 (ME)'!T66*('ME Index'!X24/'ME Index'!$E24)*'Model opční 1 (ME)'!$AR66*(IF('Provoz opční 1'!R$10=0,1,'Provoz opční 1'!R$11/'Provoz opční 1'!R$10)),0)+IFERROR('Model opční 2 (MF)'!T66*('MF Index'!X24/'MF Index'!$E24)*'Model opční 2 (MF)'!$AR66*(IF('Provoz opční 2'!R$10=0,1,'Provoz opční 2'!R$11/'Provoz opční 2'!R$10)),0)+Doplněk!T66*Doplněk!$AP66</f>
        <v>0</v>
      </c>
      <c r="U66" s="107">
        <f>IFERROR('Model výchozí (MV)'!U66*('MV Index'!Y24/'MV Index'!$E24)*'Model výchozí (MV)'!$AR66*(IF('Provoz výchozí'!S$10=0,1,'Provoz výchozí'!S$11/'Provoz výchozí'!S$10)),0)+IFERROR('Model opční 1 (ME)'!U66*('ME Index'!Y24/'ME Index'!$E24)*'Model opční 1 (ME)'!$AR66*(IF('Provoz opční 1'!S$10=0,1,'Provoz opční 1'!S$11/'Provoz opční 1'!S$10)),0)+IFERROR('Model opční 2 (MF)'!U66*('MF Index'!Y24/'MF Index'!$E24)*'Model opční 2 (MF)'!$AR66*(IF('Provoz opční 2'!S$10=0,1,'Provoz opční 2'!S$11/'Provoz opční 2'!S$10)),0)+Doplněk!U66*Doplněk!$AP66</f>
        <v>0</v>
      </c>
      <c r="V66" s="107">
        <f>IFERROR('Model výchozí (MV)'!V66*('MV Index'!Z24/'MV Index'!$E24)*'Model výchozí (MV)'!$AR66*(IF('Provoz výchozí'!T$10=0,1,'Provoz výchozí'!T$11/'Provoz výchozí'!T$10)),0)+IFERROR('Model opční 1 (ME)'!V66*('ME Index'!Z24/'ME Index'!$E24)*'Model opční 1 (ME)'!$AR66*(IF('Provoz opční 1'!T$10=0,1,'Provoz opční 1'!T$11/'Provoz opční 1'!T$10)),0)+IFERROR('Model opční 2 (MF)'!V66*('MF Index'!Z24/'MF Index'!$E24)*'Model opční 2 (MF)'!$AR66*(IF('Provoz opční 2'!T$10=0,1,'Provoz opční 2'!T$11/'Provoz opční 2'!T$10)),0)+Doplněk!V66*Doplněk!$AP66</f>
        <v>0</v>
      </c>
      <c r="W66" s="107">
        <f>IFERROR('Model výchozí (MV)'!W66*('MV Index'!AA24/'MV Index'!$E24)*'Model výchozí (MV)'!$AR66*(IF('Provoz výchozí'!U$10=0,1,'Provoz výchozí'!U$11/'Provoz výchozí'!U$10)),0)+IFERROR('Model opční 1 (ME)'!W66*('ME Index'!AA24/'ME Index'!$E24)*'Model opční 1 (ME)'!$AR66*(IF('Provoz opční 1'!U$10=0,1,'Provoz opční 1'!U$11/'Provoz opční 1'!U$10)),0)+IFERROR('Model opční 2 (MF)'!W66*('MF Index'!AA24/'MF Index'!$E24)*'Model opční 2 (MF)'!$AR66*(IF('Provoz opční 2'!U$10=0,1,'Provoz opční 2'!U$11/'Provoz opční 2'!U$10)),0)+Doplněk!W66*Doplněk!$AP66</f>
        <v>0</v>
      </c>
      <c r="X66" s="107">
        <f>IFERROR('Model výchozí (MV)'!X66*('MV Index'!AB24/'MV Index'!$E24)*'Model výchozí (MV)'!$AR66*(IF('Provoz výchozí'!V$10=0,1,'Provoz výchozí'!V$11/'Provoz výchozí'!V$10)),0)+IFERROR('Model opční 1 (ME)'!X66*('ME Index'!AB24/'ME Index'!$E24)*'Model opční 1 (ME)'!$AR66*(IF('Provoz opční 1'!V$10=0,1,'Provoz opční 1'!V$11/'Provoz opční 1'!V$10)),0)+IFERROR('Model opční 2 (MF)'!X66*('MF Index'!AB24/'MF Index'!$E24)*'Model opční 2 (MF)'!$AR66*(IF('Provoz opční 2'!V$10=0,1,'Provoz opční 2'!V$11/'Provoz opční 2'!V$10)),0)+Doplněk!X66*Doplněk!$AP66</f>
        <v>0</v>
      </c>
      <c r="Y66" s="107">
        <f>IFERROR('Model výchozí (MV)'!Y66*('MV Index'!AC24/'MV Index'!$E24)*'Model výchozí (MV)'!$AR66*(IF('Provoz výchozí'!W$10=0,1,'Provoz výchozí'!W$11/'Provoz výchozí'!W$10)),0)+IFERROR('Model opční 1 (ME)'!Y66*('ME Index'!AC24/'ME Index'!$E24)*'Model opční 1 (ME)'!$AR66*(IF('Provoz opční 1'!W$10=0,1,'Provoz opční 1'!W$11/'Provoz opční 1'!W$10)),0)+IFERROR('Model opční 2 (MF)'!Y66*('MF Index'!AC24/'MF Index'!$E24)*'Model opční 2 (MF)'!$AR66*(IF('Provoz opční 2'!W$10=0,1,'Provoz opční 2'!W$11/'Provoz opční 2'!W$10)),0)+Doplněk!Y66*Doplněk!$AP66</f>
        <v>0</v>
      </c>
      <c r="Z66" s="107">
        <f>IFERROR('Model výchozí (MV)'!Z66*('MV Index'!AD24/'MV Index'!$E24)*'Model výchozí (MV)'!$AR66*(IF('Provoz výchozí'!X$10=0,1,'Provoz výchozí'!X$11/'Provoz výchozí'!X$10)),0)+IFERROR('Model opční 1 (ME)'!Z66*('ME Index'!AD24/'ME Index'!$E24)*'Model opční 1 (ME)'!$AR66*(IF('Provoz opční 1'!X$10=0,1,'Provoz opční 1'!X$11/'Provoz opční 1'!X$10)),0)+IFERROR('Model opční 2 (MF)'!Z66*('MF Index'!AD24/'MF Index'!$E24)*'Model opční 2 (MF)'!$AR66*(IF('Provoz opční 2'!X$10=0,1,'Provoz opční 2'!X$11/'Provoz opční 2'!X$10)),0)+Doplněk!Z66*Doplněk!$AP66</f>
        <v>0</v>
      </c>
      <c r="AA66" s="107">
        <f>IFERROR('Model výchozí (MV)'!AA66*('MV Index'!AE24/'MV Index'!$E24)*'Model výchozí (MV)'!$AR66*(IF('Provoz výchozí'!Y$10=0,1,'Provoz výchozí'!Y$11/'Provoz výchozí'!Y$10)),0)+IFERROR('Model opční 1 (ME)'!AA66*('ME Index'!AE24/'ME Index'!$E24)*'Model opční 1 (ME)'!$AR66*(IF('Provoz opční 1'!Y$10=0,1,'Provoz opční 1'!Y$11/'Provoz opční 1'!Y$10)),0)+IFERROR('Model opční 2 (MF)'!AA66*('MF Index'!AE24/'MF Index'!$E24)*'Model opční 2 (MF)'!$AR66*(IF('Provoz opční 2'!Y$10=0,1,'Provoz opční 2'!Y$11/'Provoz opční 2'!Y$10)),0)+Doplněk!AA66*Doplněk!$AP66</f>
        <v>0</v>
      </c>
      <c r="AB66" s="107">
        <f>IFERROR('Model výchozí (MV)'!AB66*('MV Index'!AF24/'MV Index'!$E24)*'Model výchozí (MV)'!$AR66*(IF('Provoz výchozí'!Z$10=0,1,'Provoz výchozí'!Z$11/'Provoz výchozí'!Z$10)),0)+IFERROR('Model opční 1 (ME)'!AB66*('ME Index'!AF24/'ME Index'!$E24)*'Model opční 1 (ME)'!$AR66*(IF('Provoz opční 1'!Z$10=0,1,'Provoz opční 1'!Z$11/'Provoz opční 1'!Z$10)),0)+IFERROR('Model opční 2 (MF)'!AB66*('MF Index'!AF24/'MF Index'!$E24)*'Model opční 2 (MF)'!$AR66*(IF('Provoz opční 2'!Z$10=0,1,'Provoz opční 2'!Z$11/'Provoz opční 2'!Z$10)),0)+Doplněk!AB66*Doplněk!$AP66</f>
        <v>0</v>
      </c>
      <c r="AC66" s="107">
        <f>IFERROR('Model výchozí (MV)'!AC66*('MV Index'!AG24/'MV Index'!$E24)*'Model výchozí (MV)'!$AR66*(IF('Provoz výchozí'!AA$10=0,1,'Provoz výchozí'!AA$11/'Provoz výchozí'!AA$10)),0)+IFERROR('Model opční 1 (ME)'!AC66*('ME Index'!AG24/'ME Index'!$E24)*'Model opční 1 (ME)'!$AR66*(IF('Provoz opční 1'!AA$10=0,1,'Provoz opční 1'!AA$11/'Provoz opční 1'!AA$10)),0)+IFERROR('Model opční 2 (MF)'!AC66*('MF Index'!AG24/'MF Index'!$E24)*'Model opční 2 (MF)'!$AR66*(IF('Provoz opční 2'!AA$10=0,1,'Provoz opční 2'!AA$11/'Provoz opční 2'!AA$10)),0)+Doplněk!AC66*Doplněk!$AP66</f>
        <v>0</v>
      </c>
      <c r="AD66" s="107">
        <f>IFERROR('Model výchozí (MV)'!AD66*('MV Index'!AH24/'MV Index'!$E24)*'Model výchozí (MV)'!$AR66*(IF('Provoz výchozí'!AB$10=0,1,'Provoz výchozí'!AB$11/'Provoz výchozí'!AB$10)),0)+IFERROR('Model opční 1 (ME)'!AD66*('ME Index'!AH24/'ME Index'!$E24)*'Model opční 1 (ME)'!$AR66*(IF('Provoz opční 1'!AB$10=0,1,'Provoz opční 1'!AB$11/'Provoz opční 1'!AB$10)),0)+IFERROR('Model opční 2 (MF)'!AD66*('MF Index'!AH24/'MF Index'!$E24)*'Model opční 2 (MF)'!$AR66*(IF('Provoz opční 2'!AB$10=0,1,'Provoz opční 2'!AB$11/'Provoz opční 2'!AB$10)),0)+Doplněk!AD66*Doplněk!$AP66</f>
        <v>0</v>
      </c>
      <c r="AE66" s="107">
        <f>IFERROR('Model výchozí (MV)'!AE66*('MV Index'!AI24/'MV Index'!$E24)*'Model výchozí (MV)'!$AR66*(IF('Provoz výchozí'!AC$10=0,1,'Provoz výchozí'!AC$11/'Provoz výchozí'!AC$10)),0)+IFERROR('Model opční 1 (ME)'!AE66*('ME Index'!AI24/'ME Index'!$E24)*'Model opční 1 (ME)'!$AR66*(IF('Provoz opční 1'!AC$10=0,1,'Provoz opční 1'!AC$11/'Provoz opční 1'!AC$10)),0)+IFERROR('Model opční 2 (MF)'!AE66*('MF Index'!AI24/'MF Index'!$E24)*'Model opční 2 (MF)'!$AR66*(IF('Provoz opční 2'!AC$10=0,1,'Provoz opční 2'!AC$11/'Provoz opční 2'!AC$10)),0)+Doplněk!AE66*Doplněk!$AP66</f>
        <v>0</v>
      </c>
      <c r="AF66" s="107">
        <f>IFERROR('Model výchozí (MV)'!AF66*('MV Index'!AJ24/'MV Index'!$E24)*'Model výchozí (MV)'!$AR66*(IF('Provoz výchozí'!AD$10=0,1,'Provoz výchozí'!AD$11/'Provoz výchozí'!AD$10)),0)+IFERROR('Model opční 1 (ME)'!AF66*('ME Index'!AJ24/'ME Index'!$E24)*'Model opční 1 (ME)'!$AR66*(IF('Provoz opční 1'!AD$10=0,1,'Provoz opční 1'!AD$11/'Provoz opční 1'!AD$10)),0)+IFERROR('Model opční 2 (MF)'!AF66*('MF Index'!AJ24/'MF Index'!$E24)*'Model opční 2 (MF)'!$AR66*(IF('Provoz opční 2'!AD$10=0,1,'Provoz opční 2'!AD$11/'Provoz opční 2'!AD$10)),0)+Doplněk!AF66*Doplněk!$AP66</f>
        <v>0</v>
      </c>
      <c r="AG66" s="107">
        <f>IFERROR('Model výchozí (MV)'!AG66*('MV Index'!AK24/'MV Index'!$E24)*'Model výchozí (MV)'!$AR66*(IF('Provoz výchozí'!AE$10=0,1,'Provoz výchozí'!AE$11/'Provoz výchozí'!AE$10)),0)+IFERROR('Model opční 1 (ME)'!AG66*('ME Index'!AK24/'ME Index'!$E24)*'Model opční 1 (ME)'!$AR66*(IF('Provoz opční 1'!AE$10=0,1,'Provoz opční 1'!AE$11/'Provoz opční 1'!AE$10)),0)+IFERROR('Model opční 2 (MF)'!AG66*('MF Index'!AK24/'MF Index'!$E24)*'Model opční 2 (MF)'!$AR66*(IF('Provoz opční 2'!AE$10=0,1,'Provoz opční 2'!AE$11/'Provoz opční 2'!AE$10)),0)+Doplněk!AG66*Doplněk!$AP66</f>
        <v>0</v>
      </c>
      <c r="AH66" s="107">
        <f>IFERROR('Model výchozí (MV)'!AH66*('MV Index'!AL24/'MV Index'!$E24)*'Model výchozí (MV)'!$AR66*(IF('Provoz výchozí'!AF$10=0,1,'Provoz výchozí'!AF$11/'Provoz výchozí'!AF$10)),0)+IFERROR('Model opční 1 (ME)'!AH66*('ME Index'!AL24/'ME Index'!$E24)*'Model opční 1 (ME)'!$AR66*(IF('Provoz opční 1'!AF$10=0,1,'Provoz opční 1'!AF$11/'Provoz opční 1'!AF$10)),0)+IFERROR('Model opční 2 (MF)'!AH66*('MF Index'!AL24/'MF Index'!$E24)*'Model opční 2 (MF)'!$AR66*(IF('Provoz opční 2'!AF$10=0,1,'Provoz opční 2'!AF$11/'Provoz opční 2'!AF$10)),0)+Doplněk!AH66*Doplněk!$AP66</f>
        <v>0</v>
      </c>
      <c r="AI66" s="107">
        <f>IFERROR('Model výchozí (MV)'!AI66*('MV Index'!AM24/'MV Index'!$E24)*'Model výchozí (MV)'!$AR66*(IF('Provoz výchozí'!AG$10=0,1,'Provoz výchozí'!AG$11/'Provoz výchozí'!AG$10)),0)+IFERROR('Model opční 1 (ME)'!AI66*('ME Index'!AM24/'ME Index'!$E24)*'Model opční 1 (ME)'!$AR66*(IF('Provoz opční 1'!AG$10=0,1,'Provoz opční 1'!AG$11/'Provoz opční 1'!AG$10)),0)+IFERROR('Model opční 2 (MF)'!AI66*('MF Index'!AM24/'MF Index'!$E24)*'Model opční 2 (MF)'!$AR66*(IF('Provoz opční 2'!AG$10=0,1,'Provoz opční 2'!AG$11/'Provoz opční 2'!AG$10)),0)+Doplněk!AI66*Doplněk!$AP66</f>
        <v>0</v>
      </c>
      <c r="AJ66" s="107">
        <f>IFERROR('Model výchozí (MV)'!AJ66*('MV Index'!AN24/'MV Index'!$E24)*'Model výchozí (MV)'!$AR66*(IF('Provoz výchozí'!AH$10=0,1,'Provoz výchozí'!AH$11/'Provoz výchozí'!AH$10)),0)+IFERROR('Model opční 1 (ME)'!AJ66*('ME Index'!AN24/'ME Index'!$E24)*'Model opční 1 (ME)'!$AR66*(IF('Provoz opční 1'!AH$10=0,1,'Provoz opční 1'!AH$11/'Provoz opční 1'!AH$10)),0)+IFERROR('Model opční 2 (MF)'!AJ66*('MF Index'!AN24/'MF Index'!$E24)*'Model opční 2 (MF)'!$AR66*(IF('Provoz opční 2'!AH$10=0,1,'Provoz opční 2'!AH$11/'Provoz opční 2'!AH$10)),0)+Doplněk!AJ66*Doplněk!$AP66</f>
        <v>0</v>
      </c>
      <c r="AK66" s="107">
        <f>IFERROR('Model výchozí (MV)'!AK66*('MV Index'!AO24/'MV Index'!$E24)*'Model výchozí (MV)'!$AR66*(IF('Provoz výchozí'!AI$10=0,1,'Provoz výchozí'!AI$11/'Provoz výchozí'!AI$10)),0)+IFERROR('Model opční 1 (ME)'!AK66*('ME Index'!AO24/'ME Index'!$E24)*'Model opční 1 (ME)'!$AR66*(IF('Provoz opční 1'!AI$10=0,1,'Provoz opční 1'!AI$11/'Provoz opční 1'!AI$10)),0)+IFERROR('Model opční 2 (MF)'!AK66*('MF Index'!AO24/'MF Index'!$E24)*'Model opční 2 (MF)'!$AR66*(IF('Provoz opční 2'!AI$10=0,1,'Provoz opční 2'!AI$11/'Provoz opční 2'!AI$10)),0)+Doplněk!AK66*Doplněk!$AP66</f>
        <v>0</v>
      </c>
      <c r="AL66" s="24">
        <f t="shared" si="62"/>
        <v>0</v>
      </c>
      <c r="AM66" s="149">
        <f t="shared" si="61"/>
        <v>0</v>
      </c>
    </row>
    <row r="67" spans="1:39" x14ac:dyDescent="0.3">
      <c r="A67" s="4"/>
      <c r="B67" s="45"/>
      <c r="C67" s="45">
        <f t="shared" ref="C67:D70" si="63">IF(C25="","",C25)</f>
        <v>13.2</v>
      </c>
      <c r="D67" s="65" t="str">
        <f t="shared" si="63"/>
        <v>Ostatní služby</v>
      </c>
      <c r="E67" s="107">
        <f>IFERROR('Model výchozí (MV)'!E67*('MV Index'!I25/'MV Index'!$E25)*'Model výchozí (MV)'!$AR67*(IF('Provoz výchozí'!C$10=0,1,'Provoz výchozí'!C$11/'Provoz výchozí'!C$10)),0)+IFERROR('Model opční 1 (ME)'!E67*('ME Index'!I25/'ME Index'!$E25)*'Model opční 1 (ME)'!$AR67*(IF('Provoz opční 1'!C$10=0,1,'Provoz opční 1'!C$11/'Provoz opční 1'!C$10)),0)+IFERROR('Model opční 2 (MF)'!E67*('MF Index'!I25/'MF Index'!$E25)*'Model opční 2 (MF)'!$AR67*(IF('Provoz opční 2'!C$10=0,1,'Provoz opční 2'!C$11/'Provoz opční 2'!C$10)),0)+Doplněk!E67*Doplněk!$AP67</f>
        <v>0</v>
      </c>
      <c r="F67" s="107">
        <f>IFERROR('Model výchozí (MV)'!F67*('MV Index'!J25/'MV Index'!$E25)*'Model výchozí (MV)'!$AR67*(IF('Provoz výchozí'!D$10=0,1,'Provoz výchozí'!D$11/'Provoz výchozí'!D$10)),0)+IFERROR('Model opční 1 (ME)'!F67*('ME Index'!J25/'ME Index'!$E25)*'Model opční 1 (ME)'!$AR67*(IF('Provoz opční 1'!D$10=0,1,'Provoz opční 1'!D$11/'Provoz opční 1'!D$10)),0)+IFERROR('Model opční 2 (MF)'!F67*('MF Index'!J25/'MF Index'!$E25)*'Model opční 2 (MF)'!$AR67*(IF('Provoz opční 2'!D$10=0,1,'Provoz opční 2'!D$11/'Provoz opční 2'!D$10)),0)+Doplněk!F67*Doplněk!$AP67</f>
        <v>0</v>
      </c>
      <c r="G67" s="107">
        <f>IFERROR('Model výchozí (MV)'!G67*('MV Index'!K25/'MV Index'!$E25)*'Model výchozí (MV)'!$AR67*(IF('Provoz výchozí'!E$10=0,1,'Provoz výchozí'!E$11/'Provoz výchozí'!E$10)),0)+IFERROR('Model opční 1 (ME)'!G67*('ME Index'!K25/'ME Index'!$E25)*'Model opční 1 (ME)'!$AR67*(IF('Provoz opční 1'!E$10=0,1,'Provoz opční 1'!E$11/'Provoz opční 1'!E$10)),0)+IFERROR('Model opční 2 (MF)'!G67*('MF Index'!K25/'MF Index'!$E25)*'Model opční 2 (MF)'!$AR67*(IF('Provoz opční 2'!E$10=0,1,'Provoz opční 2'!E$11/'Provoz opční 2'!E$10)),0)+Doplněk!G67*Doplněk!$AP67</f>
        <v>0</v>
      </c>
      <c r="H67" s="107">
        <f>IFERROR('Model výchozí (MV)'!H67*('MV Index'!L25/'MV Index'!$E25)*'Model výchozí (MV)'!$AR67*(IF('Provoz výchozí'!F$10=0,1,'Provoz výchozí'!F$11/'Provoz výchozí'!F$10)),0)+IFERROR('Model opční 1 (ME)'!H67*('ME Index'!L25/'ME Index'!$E25)*'Model opční 1 (ME)'!$AR67*(IF('Provoz opční 1'!F$10=0,1,'Provoz opční 1'!F$11/'Provoz opční 1'!F$10)),0)+IFERROR('Model opční 2 (MF)'!H67*('MF Index'!L25/'MF Index'!$E25)*'Model opční 2 (MF)'!$AR67*(IF('Provoz opční 2'!F$10=0,1,'Provoz opční 2'!F$11/'Provoz opční 2'!F$10)),0)+Doplněk!H67*Doplněk!$AP67</f>
        <v>0</v>
      </c>
      <c r="I67" s="107">
        <f>IFERROR('Model výchozí (MV)'!I67*('MV Index'!M25/'MV Index'!$E25)*'Model výchozí (MV)'!$AR67*(IF('Provoz výchozí'!G$10=0,1,'Provoz výchozí'!G$11/'Provoz výchozí'!G$10)),0)+IFERROR('Model opční 1 (ME)'!I67*('ME Index'!M25/'ME Index'!$E25)*'Model opční 1 (ME)'!$AR67*(IF('Provoz opční 1'!G$10=0,1,'Provoz opční 1'!G$11/'Provoz opční 1'!G$10)),0)+IFERROR('Model opční 2 (MF)'!I67*('MF Index'!M25/'MF Index'!$E25)*'Model opční 2 (MF)'!$AR67*(IF('Provoz opční 2'!G$10=0,1,'Provoz opční 2'!G$11/'Provoz opční 2'!G$10)),0)+Doplněk!I67*Doplněk!$AP67</f>
        <v>0</v>
      </c>
      <c r="J67" s="107">
        <f>IFERROR('Model výchozí (MV)'!J67*('MV Index'!N25/'MV Index'!$E25)*'Model výchozí (MV)'!$AR67*(IF('Provoz výchozí'!H$10=0,1,'Provoz výchozí'!H$11/'Provoz výchozí'!H$10)),0)+IFERROR('Model opční 1 (ME)'!J67*('ME Index'!N25/'ME Index'!$E25)*'Model opční 1 (ME)'!$AR67*(IF('Provoz opční 1'!H$10=0,1,'Provoz opční 1'!H$11/'Provoz opční 1'!H$10)),0)+IFERROR('Model opční 2 (MF)'!J67*('MF Index'!N25/'MF Index'!$E25)*'Model opční 2 (MF)'!$AR67*(IF('Provoz opční 2'!H$10=0,1,'Provoz opční 2'!H$11/'Provoz opční 2'!H$10)),0)+Doplněk!J67*Doplněk!$AP67</f>
        <v>0</v>
      </c>
      <c r="K67" s="107">
        <f>IFERROR('Model výchozí (MV)'!K67*('MV Index'!O25/'MV Index'!$E25)*'Model výchozí (MV)'!$AR67*(IF('Provoz výchozí'!I$10=0,1,'Provoz výchozí'!I$11/'Provoz výchozí'!I$10)),0)+IFERROR('Model opční 1 (ME)'!K67*('ME Index'!O25/'ME Index'!$E25)*'Model opční 1 (ME)'!$AR67*(IF('Provoz opční 1'!I$10=0,1,'Provoz opční 1'!I$11/'Provoz opční 1'!I$10)),0)+IFERROR('Model opční 2 (MF)'!K67*('MF Index'!O25/'MF Index'!$E25)*'Model opční 2 (MF)'!$AR67*(IF('Provoz opční 2'!I$10=0,1,'Provoz opční 2'!I$11/'Provoz opční 2'!I$10)),0)+Doplněk!K67*Doplněk!$AP67</f>
        <v>0</v>
      </c>
      <c r="L67" s="107">
        <f>IFERROR('Model výchozí (MV)'!L67*('MV Index'!P25/'MV Index'!$E25)*'Model výchozí (MV)'!$AR67*(IF('Provoz výchozí'!J$10=0,1,'Provoz výchozí'!J$11/'Provoz výchozí'!J$10)),0)+IFERROR('Model opční 1 (ME)'!L67*('ME Index'!P25/'ME Index'!$E25)*'Model opční 1 (ME)'!$AR67*(IF('Provoz opční 1'!J$10=0,1,'Provoz opční 1'!J$11/'Provoz opční 1'!J$10)),0)+IFERROR('Model opční 2 (MF)'!L67*('MF Index'!P25/'MF Index'!$E25)*'Model opční 2 (MF)'!$AR67*(IF('Provoz opční 2'!J$10=0,1,'Provoz opční 2'!J$11/'Provoz opční 2'!J$10)),0)+Doplněk!L67*Doplněk!$AP67</f>
        <v>0</v>
      </c>
      <c r="M67" s="107">
        <f>IFERROR('Model výchozí (MV)'!M67*('MV Index'!Q25/'MV Index'!$E25)*'Model výchozí (MV)'!$AR67*(IF('Provoz výchozí'!K$10=0,1,'Provoz výchozí'!K$11/'Provoz výchozí'!K$10)),0)+IFERROR('Model opční 1 (ME)'!M67*('ME Index'!Q25/'ME Index'!$E25)*'Model opční 1 (ME)'!$AR67*(IF('Provoz opční 1'!K$10=0,1,'Provoz opční 1'!K$11/'Provoz opční 1'!K$10)),0)+IFERROR('Model opční 2 (MF)'!M67*('MF Index'!Q25/'MF Index'!$E25)*'Model opční 2 (MF)'!$AR67*(IF('Provoz opční 2'!K$10=0,1,'Provoz opční 2'!K$11/'Provoz opční 2'!K$10)),0)+Doplněk!M67*Doplněk!$AP67</f>
        <v>0</v>
      </c>
      <c r="N67" s="107">
        <f>IFERROR('Model výchozí (MV)'!N67*('MV Index'!R25/'MV Index'!$E25)*'Model výchozí (MV)'!$AR67*(IF('Provoz výchozí'!L$10=0,1,'Provoz výchozí'!L$11/'Provoz výchozí'!L$10)),0)+IFERROR('Model opční 1 (ME)'!N67*('ME Index'!R25/'ME Index'!$E25)*'Model opční 1 (ME)'!$AR67*(IF('Provoz opční 1'!L$10=0,1,'Provoz opční 1'!L$11/'Provoz opční 1'!L$10)),0)+IFERROR('Model opční 2 (MF)'!N67*('MF Index'!R25/'MF Index'!$E25)*'Model opční 2 (MF)'!$AR67*(IF('Provoz opční 2'!L$10=0,1,'Provoz opční 2'!L$11/'Provoz opční 2'!L$10)),0)+Doplněk!N67*Doplněk!$AP67</f>
        <v>0</v>
      </c>
      <c r="O67" s="107">
        <f>IFERROR('Model výchozí (MV)'!O67*('MV Index'!S25/'MV Index'!$E25)*'Model výchozí (MV)'!$AR67*(IF('Provoz výchozí'!M$10=0,1,'Provoz výchozí'!M$11/'Provoz výchozí'!M$10)),0)+IFERROR('Model opční 1 (ME)'!O67*('ME Index'!S25/'ME Index'!$E25)*'Model opční 1 (ME)'!$AR67*(IF('Provoz opční 1'!M$10=0,1,'Provoz opční 1'!M$11/'Provoz opční 1'!M$10)),0)+IFERROR('Model opční 2 (MF)'!O67*('MF Index'!S25/'MF Index'!$E25)*'Model opční 2 (MF)'!$AR67*(IF('Provoz opční 2'!M$10=0,1,'Provoz opční 2'!M$11/'Provoz opční 2'!M$10)),0)+Doplněk!O67*Doplněk!$AP67</f>
        <v>0</v>
      </c>
      <c r="P67" s="107">
        <f>IFERROR('Model výchozí (MV)'!P67*('MV Index'!T25/'MV Index'!$E25)*'Model výchozí (MV)'!$AR67*(IF('Provoz výchozí'!N$10=0,1,'Provoz výchozí'!N$11/'Provoz výchozí'!N$10)),0)+IFERROR('Model opční 1 (ME)'!P67*('ME Index'!T25/'ME Index'!$E25)*'Model opční 1 (ME)'!$AR67*(IF('Provoz opční 1'!N$10=0,1,'Provoz opční 1'!N$11/'Provoz opční 1'!N$10)),0)+IFERROR('Model opční 2 (MF)'!P67*('MF Index'!T25/'MF Index'!$E25)*'Model opční 2 (MF)'!$AR67*(IF('Provoz opční 2'!N$10=0,1,'Provoz opční 2'!N$11/'Provoz opční 2'!N$10)),0)+Doplněk!P67*Doplněk!$AP67</f>
        <v>0</v>
      </c>
      <c r="Q67" s="107">
        <f>IFERROR('Model výchozí (MV)'!Q67*('MV Index'!U25/'MV Index'!$E25)*'Model výchozí (MV)'!$AR67*(IF('Provoz výchozí'!O$10=0,1,'Provoz výchozí'!O$11/'Provoz výchozí'!O$10)),0)+IFERROR('Model opční 1 (ME)'!Q67*('ME Index'!U25/'ME Index'!$E25)*'Model opční 1 (ME)'!$AR67*(IF('Provoz opční 1'!O$10=0,1,'Provoz opční 1'!O$11/'Provoz opční 1'!O$10)),0)+IFERROR('Model opční 2 (MF)'!Q67*('MF Index'!U25/'MF Index'!$E25)*'Model opční 2 (MF)'!$AR67*(IF('Provoz opční 2'!O$10=0,1,'Provoz opční 2'!O$11/'Provoz opční 2'!O$10)),0)+Doplněk!Q67*Doplněk!$AP67</f>
        <v>0</v>
      </c>
      <c r="R67" s="107">
        <f>IFERROR('Model výchozí (MV)'!R67*('MV Index'!V25/'MV Index'!$E25)*'Model výchozí (MV)'!$AR67*(IF('Provoz výchozí'!P$10=0,1,'Provoz výchozí'!P$11/'Provoz výchozí'!P$10)),0)+IFERROR('Model opční 1 (ME)'!R67*('ME Index'!V25/'ME Index'!$E25)*'Model opční 1 (ME)'!$AR67*(IF('Provoz opční 1'!P$10=0,1,'Provoz opční 1'!P$11/'Provoz opční 1'!P$10)),0)+IFERROR('Model opční 2 (MF)'!R67*('MF Index'!V25/'MF Index'!$E25)*'Model opční 2 (MF)'!$AR67*(IF('Provoz opční 2'!P$10=0,1,'Provoz opční 2'!P$11/'Provoz opční 2'!P$10)),0)+Doplněk!R67*Doplněk!$AP67</f>
        <v>0</v>
      </c>
      <c r="S67" s="107">
        <f>IFERROR('Model výchozí (MV)'!S67*('MV Index'!W25/'MV Index'!$E25)*'Model výchozí (MV)'!$AR67*(IF('Provoz výchozí'!Q$10=0,1,'Provoz výchozí'!Q$11/'Provoz výchozí'!Q$10)),0)+IFERROR('Model opční 1 (ME)'!S67*('ME Index'!W25/'ME Index'!$E25)*'Model opční 1 (ME)'!$AR67*(IF('Provoz opční 1'!Q$10=0,1,'Provoz opční 1'!Q$11/'Provoz opční 1'!Q$10)),0)+IFERROR('Model opční 2 (MF)'!S67*('MF Index'!W25/'MF Index'!$E25)*'Model opční 2 (MF)'!$AR67*(IF('Provoz opční 2'!Q$10=0,1,'Provoz opční 2'!Q$11/'Provoz opční 2'!Q$10)),0)+Doplněk!S67*Doplněk!$AP67</f>
        <v>0</v>
      </c>
      <c r="T67" s="107">
        <f>IFERROR('Model výchozí (MV)'!T67*('MV Index'!X25/'MV Index'!$E25)*'Model výchozí (MV)'!$AR67*(IF('Provoz výchozí'!R$10=0,1,'Provoz výchozí'!R$11/'Provoz výchozí'!R$10)),0)+IFERROR('Model opční 1 (ME)'!T67*('ME Index'!X25/'ME Index'!$E25)*'Model opční 1 (ME)'!$AR67*(IF('Provoz opční 1'!R$10=0,1,'Provoz opční 1'!R$11/'Provoz opční 1'!R$10)),0)+IFERROR('Model opční 2 (MF)'!T67*('MF Index'!X25/'MF Index'!$E25)*'Model opční 2 (MF)'!$AR67*(IF('Provoz opční 2'!R$10=0,1,'Provoz opční 2'!R$11/'Provoz opční 2'!R$10)),0)+Doplněk!T67*Doplněk!$AP67</f>
        <v>0</v>
      </c>
      <c r="U67" s="107">
        <f>IFERROR('Model výchozí (MV)'!U67*('MV Index'!Y25/'MV Index'!$E25)*'Model výchozí (MV)'!$AR67*(IF('Provoz výchozí'!S$10=0,1,'Provoz výchozí'!S$11/'Provoz výchozí'!S$10)),0)+IFERROR('Model opční 1 (ME)'!U67*('ME Index'!Y25/'ME Index'!$E25)*'Model opční 1 (ME)'!$AR67*(IF('Provoz opční 1'!S$10=0,1,'Provoz opční 1'!S$11/'Provoz opční 1'!S$10)),0)+IFERROR('Model opční 2 (MF)'!U67*('MF Index'!Y25/'MF Index'!$E25)*'Model opční 2 (MF)'!$AR67*(IF('Provoz opční 2'!S$10=0,1,'Provoz opční 2'!S$11/'Provoz opční 2'!S$10)),0)+Doplněk!U67*Doplněk!$AP67</f>
        <v>0</v>
      </c>
      <c r="V67" s="107">
        <f>IFERROR('Model výchozí (MV)'!V67*('MV Index'!Z25/'MV Index'!$E25)*'Model výchozí (MV)'!$AR67*(IF('Provoz výchozí'!T$10=0,1,'Provoz výchozí'!T$11/'Provoz výchozí'!T$10)),0)+IFERROR('Model opční 1 (ME)'!V67*('ME Index'!Z25/'ME Index'!$E25)*'Model opční 1 (ME)'!$AR67*(IF('Provoz opční 1'!T$10=0,1,'Provoz opční 1'!T$11/'Provoz opční 1'!T$10)),0)+IFERROR('Model opční 2 (MF)'!V67*('MF Index'!Z25/'MF Index'!$E25)*'Model opční 2 (MF)'!$AR67*(IF('Provoz opční 2'!T$10=0,1,'Provoz opční 2'!T$11/'Provoz opční 2'!T$10)),0)+Doplněk!V67*Doplněk!$AP67</f>
        <v>0</v>
      </c>
      <c r="W67" s="107">
        <f>IFERROR('Model výchozí (MV)'!W67*('MV Index'!AA25/'MV Index'!$E25)*'Model výchozí (MV)'!$AR67*(IF('Provoz výchozí'!U$10=0,1,'Provoz výchozí'!U$11/'Provoz výchozí'!U$10)),0)+IFERROR('Model opční 1 (ME)'!W67*('ME Index'!AA25/'ME Index'!$E25)*'Model opční 1 (ME)'!$AR67*(IF('Provoz opční 1'!U$10=0,1,'Provoz opční 1'!U$11/'Provoz opční 1'!U$10)),0)+IFERROR('Model opční 2 (MF)'!W67*('MF Index'!AA25/'MF Index'!$E25)*'Model opční 2 (MF)'!$AR67*(IF('Provoz opční 2'!U$10=0,1,'Provoz opční 2'!U$11/'Provoz opční 2'!U$10)),0)+Doplněk!W67*Doplněk!$AP67</f>
        <v>0</v>
      </c>
      <c r="X67" s="107">
        <f>IFERROR('Model výchozí (MV)'!X67*('MV Index'!AB25/'MV Index'!$E25)*'Model výchozí (MV)'!$AR67*(IF('Provoz výchozí'!V$10=0,1,'Provoz výchozí'!V$11/'Provoz výchozí'!V$10)),0)+IFERROR('Model opční 1 (ME)'!X67*('ME Index'!AB25/'ME Index'!$E25)*'Model opční 1 (ME)'!$AR67*(IF('Provoz opční 1'!V$10=0,1,'Provoz opční 1'!V$11/'Provoz opční 1'!V$10)),0)+IFERROR('Model opční 2 (MF)'!X67*('MF Index'!AB25/'MF Index'!$E25)*'Model opční 2 (MF)'!$AR67*(IF('Provoz opční 2'!V$10=0,1,'Provoz opční 2'!V$11/'Provoz opční 2'!V$10)),0)+Doplněk!X67*Doplněk!$AP67</f>
        <v>0</v>
      </c>
      <c r="Y67" s="107">
        <f>IFERROR('Model výchozí (MV)'!Y67*('MV Index'!AC25/'MV Index'!$E25)*'Model výchozí (MV)'!$AR67*(IF('Provoz výchozí'!W$10=0,1,'Provoz výchozí'!W$11/'Provoz výchozí'!W$10)),0)+IFERROR('Model opční 1 (ME)'!Y67*('ME Index'!AC25/'ME Index'!$E25)*'Model opční 1 (ME)'!$AR67*(IF('Provoz opční 1'!W$10=0,1,'Provoz opční 1'!W$11/'Provoz opční 1'!W$10)),0)+IFERROR('Model opční 2 (MF)'!Y67*('MF Index'!AC25/'MF Index'!$E25)*'Model opční 2 (MF)'!$AR67*(IF('Provoz opční 2'!W$10=0,1,'Provoz opční 2'!W$11/'Provoz opční 2'!W$10)),0)+Doplněk!Y67*Doplněk!$AP67</f>
        <v>0</v>
      </c>
      <c r="Z67" s="107">
        <f>IFERROR('Model výchozí (MV)'!Z67*('MV Index'!AD25/'MV Index'!$E25)*'Model výchozí (MV)'!$AR67*(IF('Provoz výchozí'!X$10=0,1,'Provoz výchozí'!X$11/'Provoz výchozí'!X$10)),0)+IFERROR('Model opční 1 (ME)'!Z67*('ME Index'!AD25/'ME Index'!$E25)*'Model opční 1 (ME)'!$AR67*(IF('Provoz opční 1'!X$10=0,1,'Provoz opční 1'!X$11/'Provoz opční 1'!X$10)),0)+IFERROR('Model opční 2 (MF)'!Z67*('MF Index'!AD25/'MF Index'!$E25)*'Model opční 2 (MF)'!$AR67*(IF('Provoz opční 2'!X$10=0,1,'Provoz opční 2'!X$11/'Provoz opční 2'!X$10)),0)+Doplněk!Z67*Doplněk!$AP67</f>
        <v>0</v>
      </c>
      <c r="AA67" s="107">
        <f>IFERROR('Model výchozí (MV)'!AA67*('MV Index'!AE25/'MV Index'!$E25)*'Model výchozí (MV)'!$AR67*(IF('Provoz výchozí'!Y$10=0,1,'Provoz výchozí'!Y$11/'Provoz výchozí'!Y$10)),0)+IFERROR('Model opční 1 (ME)'!AA67*('ME Index'!AE25/'ME Index'!$E25)*'Model opční 1 (ME)'!$AR67*(IF('Provoz opční 1'!Y$10=0,1,'Provoz opční 1'!Y$11/'Provoz opční 1'!Y$10)),0)+IFERROR('Model opční 2 (MF)'!AA67*('MF Index'!AE25/'MF Index'!$E25)*'Model opční 2 (MF)'!$AR67*(IF('Provoz opční 2'!Y$10=0,1,'Provoz opční 2'!Y$11/'Provoz opční 2'!Y$10)),0)+Doplněk!AA67*Doplněk!$AP67</f>
        <v>0</v>
      </c>
      <c r="AB67" s="107">
        <f>IFERROR('Model výchozí (MV)'!AB67*('MV Index'!AF25/'MV Index'!$E25)*'Model výchozí (MV)'!$AR67*(IF('Provoz výchozí'!Z$10=0,1,'Provoz výchozí'!Z$11/'Provoz výchozí'!Z$10)),0)+IFERROR('Model opční 1 (ME)'!AB67*('ME Index'!AF25/'ME Index'!$E25)*'Model opční 1 (ME)'!$AR67*(IF('Provoz opční 1'!Z$10=0,1,'Provoz opční 1'!Z$11/'Provoz opční 1'!Z$10)),0)+IFERROR('Model opční 2 (MF)'!AB67*('MF Index'!AF25/'MF Index'!$E25)*'Model opční 2 (MF)'!$AR67*(IF('Provoz opční 2'!Z$10=0,1,'Provoz opční 2'!Z$11/'Provoz opční 2'!Z$10)),0)+Doplněk!AB67*Doplněk!$AP67</f>
        <v>0</v>
      </c>
      <c r="AC67" s="107">
        <f>IFERROR('Model výchozí (MV)'!AC67*('MV Index'!AG25/'MV Index'!$E25)*'Model výchozí (MV)'!$AR67*(IF('Provoz výchozí'!AA$10=0,1,'Provoz výchozí'!AA$11/'Provoz výchozí'!AA$10)),0)+IFERROR('Model opční 1 (ME)'!AC67*('ME Index'!AG25/'ME Index'!$E25)*'Model opční 1 (ME)'!$AR67*(IF('Provoz opční 1'!AA$10=0,1,'Provoz opční 1'!AA$11/'Provoz opční 1'!AA$10)),0)+IFERROR('Model opční 2 (MF)'!AC67*('MF Index'!AG25/'MF Index'!$E25)*'Model opční 2 (MF)'!$AR67*(IF('Provoz opční 2'!AA$10=0,1,'Provoz opční 2'!AA$11/'Provoz opční 2'!AA$10)),0)+Doplněk!AC67*Doplněk!$AP67</f>
        <v>0</v>
      </c>
      <c r="AD67" s="107">
        <f>IFERROR('Model výchozí (MV)'!AD67*('MV Index'!AH25/'MV Index'!$E25)*'Model výchozí (MV)'!$AR67*(IF('Provoz výchozí'!AB$10=0,1,'Provoz výchozí'!AB$11/'Provoz výchozí'!AB$10)),0)+IFERROR('Model opční 1 (ME)'!AD67*('ME Index'!AH25/'ME Index'!$E25)*'Model opční 1 (ME)'!$AR67*(IF('Provoz opční 1'!AB$10=0,1,'Provoz opční 1'!AB$11/'Provoz opční 1'!AB$10)),0)+IFERROR('Model opční 2 (MF)'!AD67*('MF Index'!AH25/'MF Index'!$E25)*'Model opční 2 (MF)'!$AR67*(IF('Provoz opční 2'!AB$10=0,1,'Provoz opční 2'!AB$11/'Provoz opční 2'!AB$10)),0)+Doplněk!AD67*Doplněk!$AP67</f>
        <v>0</v>
      </c>
      <c r="AE67" s="107">
        <f>IFERROR('Model výchozí (MV)'!AE67*('MV Index'!AI25/'MV Index'!$E25)*'Model výchozí (MV)'!$AR67*(IF('Provoz výchozí'!AC$10=0,1,'Provoz výchozí'!AC$11/'Provoz výchozí'!AC$10)),0)+IFERROR('Model opční 1 (ME)'!AE67*('ME Index'!AI25/'ME Index'!$E25)*'Model opční 1 (ME)'!$AR67*(IF('Provoz opční 1'!AC$10=0,1,'Provoz opční 1'!AC$11/'Provoz opční 1'!AC$10)),0)+IFERROR('Model opční 2 (MF)'!AE67*('MF Index'!AI25/'MF Index'!$E25)*'Model opční 2 (MF)'!$AR67*(IF('Provoz opční 2'!AC$10=0,1,'Provoz opční 2'!AC$11/'Provoz opční 2'!AC$10)),0)+Doplněk!AE67*Doplněk!$AP67</f>
        <v>0</v>
      </c>
      <c r="AF67" s="107">
        <f>IFERROR('Model výchozí (MV)'!AF67*('MV Index'!AJ25/'MV Index'!$E25)*'Model výchozí (MV)'!$AR67*(IF('Provoz výchozí'!AD$10=0,1,'Provoz výchozí'!AD$11/'Provoz výchozí'!AD$10)),0)+IFERROR('Model opční 1 (ME)'!AF67*('ME Index'!AJ25/'ME Index'!$E25)*'Model opční 1 (ME)'!$AR67*(IF('Provoz opční 1'!AD$10=0,1,'Provoz opční 1'!AD$11/'Provoz opční 1'!AD$10)),0)+IFERROR('Model opční 2 (MF)'!AF67*('MF Index'!AJ25/'MF Index'!$E25)*'Model opční 2 (MF)'!$AR67*(IF('Provoz opční 2'!AD$10=0,1,'Provoz opční 2'!AD$11/'Provoz opční 2'!AD$10)),0)+Doplněk!AF67*Doplněk!$AP67</f>
        <v>0</v>
      </c>
      <c r="AG67" s="107">
        <f>IFERROR('Model výchozí (MV)'!AG67*('MV Index'!AK25/'MV Index'!$E25)*'Model výchozí (MV)'!$AR67*(IF('Provoz výchozí'!AE$10=0,1,'Provoz výchozí'!AE$11/'Provoz výchozí'!AE$10)),0)+IFERROR('Model opční 1 (ME)'!AG67*('ME Index'!AK25/'ME Index'!$E25)*'Model opční 1 (ME)'!$AR67*(IF('Provoz opční 1'!AE$10=0,1,'Provoz opční 1'!AE$11/'Provoz opční 1'!AE$10)),0)+IFERROR('Model opční 2 (MF)'!AG67*('MF Index'!AK25/'MF Index'!$E25)*'Model opční 2 (MF)'!$AR67*(IF('Provoz opční 2'!AE$10=0,1,'Provoz opční 2'!AE$11/'Provoz opční 2'!AE$10)),0)+Doplněk!AG67*Doplněk!$AP67</f>
        <v>0</v>
      </c>
      <c r="AH67" s="107">
        <f>IFERROR('Model výchozí (MV)'!AH67*('MV Index'!AL25/'MV Index'!$E25)*'Model výchozí (MV)'!$AR67*(IF('Provoz výchozí'!AF$10=0,1,'Provoz výchozí'!AF$11/'Provoz výchozí'!AF$10)),0)+IFERROR('Model opční 1 (ME)'!AH67*('ME Index'!AL25/'ME Index'!$E25)*'Model opční 1 (ME)'!$AR67*(IF('Provoz opční 1'!AF$10=0,1,'Provoz opční 1'!AF$11/'Provoz opční 1'!AF$10)),0)+IFERROR('Model opční 2 (MF)'!AH67*('MF Index'!AL25/'MF Index'!$E25)*'Model opční 2 (MF)'!$AR67*(IF('Provoz opční 2'!AF$10=0,1,'Provoz opční 2'!AF$11/'Provoz opční 2'!AF$10)),0)+Doplněk!AH67*Doplněk!$AP67</f>
        <v>0</v>
      </c>
      <c r="AI67" s="107">
        <f>IFERROR('Model výchozí (MV)'!AI67*('MV Index'!AM25/'MV Index'!$E25)*'Model výchozí (MV)'!$AR67*(IF('Provoz výchozí'!AG$10=0,1,'Provoz výchozí'!AG$11/'Provoz výchozí'!AG$10)),0)+IFERROR('Model opční 1 (ME)'!AI67*('ME Index'!AM25/'ME Index'!$E25)*'Model opční 1 (ME)'!$AR67*(IF('Provoz opční 1'!AG$10=0,1,'Provoz opční 1'!AG$11/'Provoz opční 1'!AG$10)),0)+IFERROR('Model opční 2 (MF)'!AI67*('MF Index'!AM25/'MF Index'!$E25)*'Model opční 2 (MF)'!$AR67*(IF('Provoz opční 2'!AG$10=0,1,'Provoz opční 2'!AG$11/'Provoz opční 2'!AG$10)),0)+Doplněk!AI67*Doplněk!$AP67</f>
        <v>0</v>
      </c>
      <c r="AJ67" s="107">
        <f>IFERROR('Model výchozí (MV)'!AJ67*('MV Index'!AN25/'MV Index'!$E25)*'Model výchozí (MV)'!$AR67*(IF('Provoz výchozí'!AH$10=0,1,'Provoz výchozí'!AH$11/'Provoz výchozí'!AH$10)),0)+IFERROR('Model opční 1 (ME)'!AJ67*('ME Index'!AN25/'ME Index'!$E25)*'Model opční 1 (ME)'!$AR67*(IF('Provoz opční 1'!AH$10=0,1,'Provoz opční 1'!AH$11/'Provoz opční 1'!AH$10)),0)+IFERROR('Model opční 2 (MF)'!AJ67*('MF Index'!AN25/'MF Index'!$E25)*'Model opční 2 (MF)'!$AR67*(IF('Provoz opční 2'!AH$10=0,1,'Provoz opční 2'!AH$11/'Provoz opční 2'!AH$10)),0)+Doplněk!AJ67*Doplněk!$AP67</f>
        <v>0</v>
      </c>
      <c r="AK67" s="107">
        <f>IFERROR('Model výchozí (MV)'!AK67*('MV Index'!AO25/'MV Index'!$E25)*'Model výchozí (MV)'!$AR67*(IF('Provoz výchozí'!AI$10=0,1,'Provoz výchozí'!AI$11/'Provoz výchozí'!AI$10)),0)+IFERROR('Model opční 1 (ME)'!AK67*('ME Index'!AO25/'ME Index'!$E25)*'Model opční 1 (ME)'!$AR67*(IF('Provoz opční 1'!AI$10=0,1,'Provoz opční 1'!AI$11/'Provoz opční 1'!AI$10)),0)+IFERROR('Model opční 2 (MF)'!AK67*('MF Index'!AO25/'MF Index'!$E25)*'Model opční 2 (MF)'!$AR67*(IF('Provoz opční 2'!AI$10=0,1,'Provoz opční 2'!AI$11/'Provoz opční 2'!AI$10)),0)+Doplněk!AK67*Doplněk!$AP67</f>
        <v>0</v>
      </c>
      <c r="AL67" s="24">
        <f t="shared" si="62"/>
        <v>0</v>
      </c>
      <c r="AM67" s="149">
        <f t="shared" si="61"/>
        <v>0</v>
      </c>
    </row>
    <row r="68" spans="1:39" x14ac:dyDescent="0.3">
      <c r="A68" s="4">
        <f t="shared" ref="A68:B71" si="64">IF(A26="","",A26)</f>
        <v>14</v>
      </c>
      <c r="B68" s="45" t="str">
        <f t="shared" si="64"/>
        <v>Provozní režie</v>
      </c>
      <c r="C68" s="45" t="str">
        <f t="shared" si="63"/>
        <v/>
      </c>
      <c r="D68" s="65" t="str">
        <f t="shared" si="63"/>
        <v/>
      </c>
      <c r="E68" s="107">
        <f>IFERROR('Model výchozí (MV)'!E68*('MV Index'!I26/'MV Index'!$E26)*'Model výchozí (MV)'!$AR68*(IF('Provoz výchozí'!C$10=0,1,'Provoz výchozí'!C$11/'Provoz výchozí'!C$10)),0)+IFERROR('Model opční 1 (ME)'!E68*('ME Index'!I26/'ME Index'!$E26)*'Model opční 1 (ME)'!$AR68*(IF('Provoz opční 1'!C$10=0,1,'Provoz opční 1'!C$11/'Provoz opční 1'!C$10)),0)+IFERROR('Model opční 2 (MF)'!E68*('MF Index'!I26/'MF Index'!$E26)*'Model opční 2 (MF)'!$AR68*(IF('Provoz opční 2'!C$10=0,1,'Provoz opční 2'!C$11/'Provoz opční 2'!C$10)),0)+Doplněk!E68*Doplněk!$AP68</f>
        <v>0</v>
      </c>
      <c r="F68" s="107">
        <f>IFERROR('Model výchozí (MV)'!F68*('MV Index'!J26/'MV Index'!$E26)*'Model výchozí (MV)'!$AR68*(IF('Provoz výchozí'!D$10=0,1,'Provoz výchozí'!D$11/'Provoz výchozí'!D$10)),0)+IFERROR('Model opční 1 (ME)'!F68*('ME Index'!J26/'ME Index'!$E26)*'Model opční 1 (ME)'!$AR68*(IF('Provoz opční 1'!D$10=0,1,'Provoz opční 1'!D$11/'Provoz opční 1'!D$10)),0)+IFERROR('Model opční 2 (MF)'!F68*('MF Index'!J26/'MF Index'!$E26)*'Model opční 2 (MF)'!$AR68*(IF('Provoz opční 2'!D$10=0,1,'Provoz opční 2'!D$11/'Provoz opční 2'!D$10)),0)+Doplněk!F68*Doplněk!$AP68</f>
        <v>0</v>
      </c>
      <c r="G68" s="107">
        <f>IFERROR('Model výchozí (MV)'!G68*('MV Index'!K26/'MV Index'!$E26)*'Model výchozí (MV)'!$AR68*(IF('Provoz výchozí'!E$10=0,1,'Provoz výchozí'!E$11/'Provoz výchozí'!E$10)),0)+IFERROR('Model opční 1 (ME)'!G68*('ME Index'!K26/'ME Index'!$E26)*'Model opční 1 (ME)'!$AR68*(IF('Provoz opční 1'!E$10=0,1,'Provoz opční 1'!E$11/'Provoz opční 1'!E$10)),0)+IFERROR('Model opční 2 (MF)'!G68*('MF Index'!K26/'MF Index'!$E26)*'Model opční 2 (MF)'!$AR68*(IF('Provoz opční 2'!E$10=0,1,'Provoz opční 2'!E$11/'Provoz opční 2'!E$10)),0)+Doplněk!G68*Doplněk!$AP68</f>
        <v>0</v>
      </c>
      <c r="H68" s="107">
        <f>IFERROR('Model výchozí (MV)'!H68*('MV Index'!L26/'MV Index'!$E26)*'Model výchozí (MV)'!$AR68*(IF('Provoz výchozí'!F$10=0,1,'Provoz výchozí'!F$11/'Provoz výchozí'!F$10)),0)+IFERROR('Model opční 1 (ME)'!H68*('ME Index'!L26/'ME Index'!$E26)*'Model opční 1 (ME)'!$AR68*(IF('Provoz opční 1'!F$10=0,1,'Provoz opční 1'!F$11/'Provoz opční 1'!F$10)),0)+IFERROR('Model opční 2 (MF)'!H68*('MF Index'!L26/'MF Index'!$E26)*'Model opční 2 (MF)'!$AR68*(IF('Provoz opční 2'!F$10=0,1,'Provoz opční 2'!F$11/'Provoz opční 2'!F$10)),0)+Doplněk!H68*Doplněk!$AP68</f>
        <v>0</v>
      </c>
      <c r="I68" s="107">
        <f>IFERROR('Model výchozí (MV)'!I68*('MV Index'!M26/'MV Index'!$E26)*'Model výchozí (MV)'!$AR68*(IF('Provoz výchozí'!G$10=0,1,'Provoz výchozí'!G$11/'Provoz výchozí'!G$10)),0)+IFERROR('Model opční 1 (ME)'!I68*('ME Index'!M26/'ME Index'!$E26)*'Model opční 1 (ME)'!$AR68*(IF('Provoz opční 1'!G$10=0,1,'Provoz opční 1'!G$11/'Provoz opční 1'!G$10)),0)+IFERROR('Model opční 2 (MF)'!I68*('MF Index'!M26/'MF Index'!$E26)*'Model opční 2 (MF)'!$AR68*(IF('Provoz opční 2'!G$10=0,1,'Provoz opční 2'!G$11/'Provoz opční 2'!G$10)),0)+Doplněk!I68*Doplněk!$AP68</f>
        <v>0</v>
      </c>
      <c r="J68" s="107">
        <f>IFERROR('Model výchozí (MV)'!J68*('MV Index'!N26/'MV Index'!$E26)*'Model výchozí (MV)'!$AR68*(IF('Provoz výchozí'!H$10=0,1,'Provoz výchozí'!H$11/'Provoz výchozí'!H$10)),0)+IFERROR('Model opční 1 (ME)'!J68*('ME Index'!N26/'ME Index'!$E26)*'Model opční 1 (ME)'!$AR68*(IF('Provoz opční 1'!H$10=0,1,'Provoz opční 1'!H$11/'Provoz opční 1'!H$10)),0)+IFERROR('Model opční 2 (MF)'!J68*('MF Index'!N26/'MF Index'!$E26)*'Model opční 2 (MF)'!$AR68*(IF('Provoz opční 2'!H$10=0,1,'Provoz opční 2'!H$11/'Provoz opční 2'!H$10)),0)+Doplněk!J68*Doplněk!$AP68</f>
        <v>0</v>
      </c>
      <c r="K68" s="107">
        <f>IFERROR('Model výchozí (MV)'!K68*('MV Index'!O26/'MV Index'!$E26)*'Model výchozí (MV)'!$AR68*(IF('Provoz výchozí'!I$10=0,1,'Provoz výchozí'!I$11/'Provoz výchozí'!I$10)),0)+IFERROR('Model opční 1 (ME)'!K68*('ME Index'!O26/'ME Index'!$E26)*'Model opční 1 (ME)'!$AR68*(IF('Provoz opční 1'!I$10=0,1,'Provoz opční 1'!I$11/'Provoz opční 1'!I$10)),0)+IFERROR('Model opční 2 (MF)'!K68*('MF Index'!O26/'MF Index'!$E26)*'Model opční 2 (MF)'!$AR68*(IF('Provoz opční 2'!I$10=0,1,'Provoz opční 2'!I$11/'Provoz opční 2'!I$10)),0)+Doplněk!K68*Doplněk!$AP68</f>
        <v>0</v>
      </c>
      <c r="L68" s="107">
        <f>IFERROR('Model výchozí (MV)'!L68*('MV Index'!P26/'MV Index'!$E26)*'Model výchozí (MV)'!$AR68*(IF('Provoz výchozí'!J$10=0,1,'Provoz výchozí'!J$11/'Provoz výchozí'!J$10)),0)+IFERROR('Model opční 1 (ME)'!L68*('ME Index'!P26/'ME Index'!$E26)*'Model opční 1 (ME)'!$AR68*(IF('Provoz opční 1'!J$10=0,1,'Provoz opční 1'!J$11/'Provoz opční 1'!J$10)),0)+IFERROR('Model opční 2 (MF)'!L68*('MF Index'!P26/'MF Index'!$E26)*'Model opční 2 (MF)'!$AR68*(IF('Provoz opční 2'!J$10=0,1,'Provoz opční 2'!J$11/'Provoz opční 2'!J$10)),0)+Doplněk!L68*Doplněk!$AP68</f>
        <v>0</v>
      </c>
      <c r="M68" s="107">
        <f>IFERROR('Model výchozí (MV)'!M68*('MV Index'!Q26/'MV Index'!$E26)*'Model výchozí (MV)'!$AR68*(IF('Provoz výchozí'!K$10=0,1,'Provoz výchozí'!K$11/'Provoz výchozí'!K$10)),0)+IFERROR('Model opční 1 (ME)'!M68*('ME Index'!Q26/'ME Index'!$E26)*'Model opční 1 (ME)'!$AR68*(IF('Provoz opční 1'!K$10=0,1,'Provoz opční 1'!K$11/'Provoz opční 1'!K$10)),0)+IFERROR('Model opční 2 (MF)'!M68*('MF Index'!Q26/'MF Index'!$E26)*'Model opční 2 (MF)'!$AR68*(IF('Provoz opční 2'!K$10=0,1,'Provoz opční 2'!K$11/'Provoz opční 2'!K$10)),0)+Doplněk!M68*Doplněk!$AP68</f>
        <v>0</v>
      </c>
      <c r="N68" s="107">
        <f>IFERROR('Model výchozí (MV)'!N68*('MV Index'!R26/'MV Index'!$E26)*'Model výchozí (MV)'!$AR68*(IF('Provoz výchozí'!L$10=0,1,'Provoz výchozí'!L$11/'Provoz výchozí'!L$10)),0)+IFERROR('Model opční 1 (ME)'!N68*('ME Index'!R26/'ME Index'!$E26)*'Model opční 1 (ME)'!$AR68*(IF('Provoz opční 1'!L$10=0,1,'Provoz opční 1'!L$11/'Provoz opční 1'!L$10)),0)+IFERROR('Model opční 2 (MF)'!N68*('MF Index'!R26/'MF Index'!$E26)*'Model opční 2 (MF)'!$AR68*(IF('Provoz opční 2'!L$10=0,1,'Provoz opční 2'!L$11/'Provoz opční 2'!L$10)),0)+Doplněk!N68*Doplněk!$AP68</f>
        <v>0</v>
      </c>
      <c r="O68" s="107">
        <f>IFERROR('Model výchozí (MV)'!O68*('MV Index'!S26/'MV Index'!$E26)*'Model výchozí (MV)'!$AR68*(IF('Provoz výchozí'!M$10=0,1,'Provoz výchozí'!M$11/'Provoz výchozí'!M$10)),0)+IFERROR('Model opční 1 (ME)'!O68*('ME Index'!S26/'ME Index'!$E26)*'Model opční 1 (ME)'!$AR68*(IF('Provoz opční 1'!M$10=0,1,'Provoz opční 1'!M$11/'Provoz opční 1'!M$10)),0)+IFERROR('Model opční 2 (MF)'!O68*('MF Index'!S26/'MF Index'!$E26)*'Model opční 2 (MF)'!$AR68*(IF('Provoz opční 2'!M$10=0,1,'Provoz opční 2'!M$11/'Provoz opční 2'!M$10)),0)+Doplněk!O68*Doplněk!$AP68</f>
        <v>0</v>
      </c>
      <c r="P68" s="107">
        <f>IFERROR('Model výchozí (MV)'!P68*('MV Index'!T26/'MV Index'!$E26)*'Model výchozí (MV)'!$AR68*(IF('Provoz výchozí'!N$10=0,1,'Provoz výchozí'!N$11/'Provoz výchozí'!N$10)),0)+IFERROR('Model opční 1 (ME)'!P68*('ME Index'!T26/'ME Index'!$E26)*'Model opční 1 (ME)'!$AR68*(IF('Provoz opční 1'!N$10=0,1,'Provoz opční 1'!N$11/'Provoz opční 1'!N$10)),0)+IFERROR('Model opční 2 (MF)'!P68*('MF Index'!T26/'MF Index'!$E26)*'Model opční 2 (MF)'!$AR68*(IF('Provoz opční 2'!N$10=0,1,'Provoz opční 2'!N$11/'Provoz opční 2'!N$10)),0)+Doplněk!P68*Doplněk!$AP68</f>
        <v>0</v>
      </c>
      <c r="Q68" s="107">
        <f>IFERROR('Model výchozí (MV)'!Q68*('MV Index'!U26/'MV Index'!$E26)*'Model výchozí (MV)'!$AR68*(IF('Provoz výchozí'!O$10=0,1,'Provoz výchozí'!O$11/'Provoz výchozí'!O$10)),0)+IFERROR('Model opční 1 (ME)'!Q68*('ME Index'!U26/'ME Index'!$E26)*'Model opční 1 (ME)'!$AR68*(IF('Provoz opční 1'!O$10=0,1,'Provoz opční 1'!O$11/'Provoz opční 1'!O$10)),0)+IFERROR('Model opční 2 (MF)'!Q68*('MF Index'!U26/'MF Index'!$E26)*'Model opční 2 (MF)'!$AR68*(IF('Provoz opční 2'!O$10=0,1,'Provoz opční 2'!O$11/'Provoz opční 2'!O$10)),0)+Doplněk!Q68*Doplněk!$AP68</f>
        <v>0</v>
      </c>
      <c r="R68" s="107">
        <f>IFERROR('Model výchozí (MV)'!R68*('MV Index'!V26/'MV Index'!$E26)*'Model výchozí (MV)'!$AR68*(IF('Provoz výchozí'!P$10=0,1,'Provoz výchozí'!P$11/'Provoz výchozí'!P$10)),0)+IFERROR('Model opční 1 (ME)'!R68*('ME Index'!V26/'ME Index'!$E26)*'Model opční 1 (ME)'!$AR68*(IF('Provoz opční 1'!P$10=0,1,'Provoz opční 1'!P$11/'Provoz opční 1'!P$10)),0)+IFERROR('Model opční 2 (MF)'!R68*('MF Index'!V26/'MF Index'!$E26)*'Model opční 2 (MF)'!$AR68*(IF('Provoz opční 2'!P$10=0,1,'Provoz opční 2'!P$11/'Provoz opční 2'!P$10)),0)+Doplněk!R68*Doplněk!$AP68</f>
        <v>0</v>
      </c>
      <c r="S68" s="107">
        <f>IFERROR('Model výchozí (MV)'!S68*('MV Index'!W26/'MV Index'!$E26)*'Model výchozí (MV)'!$AR68*(IF('Provoz výchozí'!Q$10=0,1,'Provoz výchozí'!Q$11/'Provoz výchozí'!Q$10)),0)+IFERROR('Model opční 1 (ME)'!S68*('ME Index'!W26/'ME Index'!$E26)*'Model opční 1 (ME)'!$AR68*(IF('Provoz opční 1'!Q$10=0,1,'Provoz opční 1'!Q$11/'Provoz opční 1'!Q$10)),0)+IFERROR('Model opční 2 (MF)'!S68*('MF Index'!W26/'MF Index'!$E26)*'Model opční 2 (MF)'!$AR68*(IF('Provoz opční 2'!Q$10=0,1,'Provoz opční 2'!Q$11/'Provoz opční 2'!Q$10)),0)+Doplněk!S68*Doplněk!$AP68</f>
        <v>0</v>
      </c>
      <c r="T68" s="107">
        <f>IFERROR('Model výchozí (MV)'!T68*('MV Index'!X26/'MV Index'!$E26)*'Model výchozí (MV)'!$AR68*(IF('Provoz výchozí'!R$10=0,1,'Provoz výchozí'!R$11/'Provoz výchozí'!R$10)),0)+IFERROR('Model opční 1 (ME)'!T68*('ME Index'!X26/'ME Index'!$E26)*'Model opční 1 (ME)'!$AR68*(IF('Provoz opční 1'!R$10=0,1,'Provoz opční 1'!R$11/'Provoz opční 1'!R$10)),0)+IFERROR('Model opční 2 (MF)'!T68*('MF Index'!X26/'MF Index'!$E26)*'Model opční 2 (MF)'!$AR68*(IF('Provoz opční 2'!R$10=0,1,'Provoz opční 2'!R$11/'Provoz opční 2'!R$10)),0)+Doplněk!T68*Doplněk!$AP68</f>
        <v>0</v>
      </c>
      <c r="U68" s="107">
        <f>IFERROR('Model výchozí (MV)'!U68*('MV Index'!Y26/'MV Index'!$E26)*'Model výchozí (MV)'!$AR68*(IF('Provoz výchozí'!S$10=0,1,'Provoz výchozí'!S$11/'Provoz výchozí'!S$10)),0)+IFERROR('Model opční 1 (ME)'!U68*('ME Index'!Y26/'ME Index'!$E26)*'Model opční 1 (ME)'!$AR68*(IF('Provoz opční 1'!S$10=0,1,'Provoz opční 1'!S$11/'Provoz opční 1'!S$10)),0)+IFERROR('Model opční 2 (MF)'!U68*('MF Index'!Y26/'MF Index'!$E26)*'Model opční 2 (MF)'!$AR68*(IF('Provoz opční 2'!S$10=0,1,'Provoz opční 2'!S$11/'Provoz opční 2'!S$10)),0)+Doplněk!U68*Doplněk!$AP68</f>
        <v>0</v>
      </c>
      <c r="V68" s="107">
        <f>IFERROR('Model výchozí (MV)'!V68*('MV Index'!Z26/'MV Index'!$E26)*'Model výchozí (MV)'!$AR68*(IF('Provoz výchozí'!T$10=0,1,'Provoz výchozí'!T$11/'Provoz výchozí'!T$10)),0)+IFERROR('Model opční 1 (ME)'!V68*('ME Index'!Z26/'ME Index'!$E26)*'Model opční 1 (ME)'!$AR68*(IF('Provoz opční 1'!T$10=0,1,'Provoz opční 1'!T$11/'Provoz opční 1'!T$10)),0)+IFERROR('Model opční 2 (MF)'!V68*('MF Index'!Z26/'MF Index'!$E26)*'Model opční 2 (MF)'!$AR68*(IF('Provoz opční 2'!T$10=0,1,'Provoz opční 2'!T$11/'Provoz opční 2'!T$10)),0)+Doplněk!V68*Doplněk!$AP68</f>
        <v>0</v>
      </c>
      <c r="W68" s="107">
        <f>IFERROR('Model výchozí (MV)'!W68*('MV Index'!AA26/'MV Index'!$E26)*'Model výchozí (MV)'!$AR68*(IF('Provoz výchozí'!U$10=0,1,'Provoz výchozí'!U$11/'Provoz výchozí'!U$10)),0)+IFERROR('Model opční 1 (ME)'!W68*('ME Index'!AA26/'ME Index'!$E26)*'Model opční 1 (ME)'!$AR68*(IF('Provoz opční 1'!U$10=0,1,'Provoz opční 1'!U$11/'Provoz opční 1'!U$10)),0)+IFERROR('Model opční 2 (MF)'!W68*('MF Index'!AA26/'MF Index'!$E26)*'Model opční 2 (MF)'!$AR68*(IF('Provoz opční 2'!U$10=0,1,'Provoz opční 2'!U$11/'Provoz opční 2'!U$10)),0)+Doplněk!W68*Doplněk!$AP68</f>
        <v>0</v>
      </c>
      <c r="X68" s="107">
        <f>IFERROR('Model výchozí (MV)'!X68*('MV Index'!AB26/'MV Index'!$E26)*'Model výchozí (MV)'!$AR68*(IF('Provoz výchozí'!V$10=0,1,'Provoz výchozí'!V$11/'Provoz výchozí'!V$10)),0)+IFERROR('Model opční 1 (ME)'!X68*('ME Index'!AB26/'ME Index'!$E26)*'Model opční 1 (ME)'!$AR68*(IF('Provoz opční 1'!V$10=0,1,'Provoz opční 1'!V$11/'Provoz opční 1'!V$10)),0)+IFERROR('Model opční 2 (MF)'!X68*('MF Index'!AB26/'MF Index'!$E26)*'Model opční 2 (MF)'!$AR68*(IF('Provoz opční 2'!V$10=0,1,'Provoz opční 2'!V$11/'Provoz opční 2'!V$10)),0)+Doplněk!X68*Doplněk!$AP68</f>
        <v>0</v>
      </c>
      <c r="Y68" s="107">
        <f>IFERROR('Model výchozí (MV)'!Y68*('MV Index'!AC26/'MV Index'!$E26)*'Model výchozí (MV)'!$AR68*(IF('Provoz výchozí'!W$10=0,1,'Provoz výchozí'!W$11/'Provoz výchozí'!W$10)),0)+IFERROR('Model opční 1 (ME)'!Y68*('ME Index'!AC26/'ME Index'!$E26)*'Model opční 1 (ME)'!$AR68*(IF('Provoz opční 1'!W$10=0,1,'Provoz opční 1'!W$11/'Provoz opční 1'!W$10)),0)+IFERROR('Model opční 2 (MF)'!Y68*('MF Index'!AC26/'MF Index'!$E26)*'Model opční 2 (MF)'!$AR68*(IF('Provoz opční 2'!W$10=0,1,'Provoz opční 2'!W$11/'Provoz opční 2'!W$10)),0)+Doplněk!Y68*Doplněk!$AP68</f>
        <v>0</v>
      </c>
      <c r="Z68" s="107">
        <f>IFERROR('Model výchozí (MV)'!Z68*('MV Index'!AD26/'MV Index'!$E26)*'Model výchozí (MV)'!$AR68*(IF('Provoz výchozí'!X$10=0,1,'Provoz výchozí'!X$11/'Provoz výchozí'!X$10)),0)+IFERROR('Model opční 1 (ME)'!Z68*('ME Index'!AD26/'ME Index'!$E26)*'Model opční 1 (ME)'!$AR68*(IF('Provoz opční 1'!X$10=0,1,'Provoz opční 1'!X$11/'Provoz opční 1'!X$10)),0)+IFERROR('Model opční 2 (MF)'!Z68*('MF Index'!AD26/'MF Index'!$E26)*'Model opční 2 (MF)'!$AR68*(IF('Provoz opční 2'!X$10=0,1,'Provoz opční 2'!X$11/'Provoz opční 2'!X$10)),0)+Doplněk!Z68*Doplněk!$AP68</f>
        <v>0</v>
      </c>
      <c r="AA68" s="107">
        <f>IFERROR('Model výchozí (MV)'!AA68*('MV Index'!AE26/'MV Index'!$E26)*'Model výchozí (MV)'!$AR68*(IF('Provoz výchozí'!Y$10=0,1,'Provoz výchozí'!Y$11/'Provoz výchozí'!Y$10)),0)+IFERROR('Model opční 1 (ME)'!AA68*('ME Index'!AE26/'ME Index'!$E26)*'Model opční 1 (ME)'!$AR68*(IF('Provoz opční 1'!Y$10=0,1,'Provoz opční 1'!Y$11/'Provoz opční 1'!Y$10)),0)+IFERROR('Model opční 2 (MF)'!AA68*('MF Index'!AE26/'MF Index'!$E26)*'Model opční 2 (MF)'!$AR68*(IF('Provoz opční 2'!Y$10=0,1,'Provoz opční 2'!Y$11/'Provoz opční 2'!Y$10)),0)+Doplněk!AA68*Doplněk!$AP68</f>
        <v>0</v>
      </c>
      <c r="AB68" s="107">
        <f>IFERROR('Model výchozí (MV)'!AB68*('MV Index'!AF26/'MV Index'!$E26)*'Model výchozí (MV)'!$AR68*(IF('Provoz výchozí'!Z$10=0,1,'Provoz výchozí'!Z$11/'Provoz výchozí'!Z$10)),0)+IFERROR('Model opční 1 (ME)'!AB68*('ME Index'!AF26/'ME Index'!$E26)*'Model opční 1 (ME)'!$AR68*(IF('Provoz opční 1'!Z$10=0,1,'Provoz opční 1'!Z$11/'Provoz opční 1'!Z$10)),0)+IFERROR('Model opční 2 (MF)'!AB68*('MF Index'!AF26/'MF Index'!$E26)*'Model opční 2 (MF)'!$AR68*(IF('Provoz opční 2'!Z$10=0,1,'Provoz opční 2'!Z$11/'Provoz opční 2'!Z$10)),0)+Doplněk!AB68*Doplněk!$AP68</f>
        <v>0</v>
      </c>
      <c r="AC68" s="107">
        <f>IFERROR('Model výchozí (MV)'!AC68*('MV Index'!AG26/'MV Index'!$E26)*'Model výchozí (MV)'!$AR68*(IF('Provoz výchozí'!AA$10=0,1,'Provoz výchozí'!AA$11/'Provoz výchozí'!AA$10)),0)+IFERROR('Model opční 1 (ME)'!AC68*('ME Index'!AG26/'ME Index'!$E26)*'Model opční 1 (ME)'!$AR68*(IF('Provoz opční 1'!AA$10=0,1,'Provoz opční 1'!AA$11/'Provoz opční 1'!AA$10)),0)+IFERROR('Model opční 2 (MF)'!AC68*('MF Index'!AG26/'MF Index'!$E26)*'Model opční 2 (MF)'!$AR68*(IF('Provoz opční 2'!AA$10=0,1,'Provoz opční 2'!AA$11/'Provoz opční 2'!AA$10)),0)+Doplněk!AC68*Doplněk!$AP68</f>
        <v>0</v>
      </c>
      <c r="AD68" s="107">
        <f>IFERROR('Model výchozí (MV)'!AD68*('MV Index'!AH26/'MV Index'!$E26)*'Model výchozí (MV)'!$AR68*(IF('Provoz výchozí'!AB$10=0,1,'Provoz výchozí'!AB$11/'Provoz výchozí'!AB$10)),0)+IFERROR('Model opční 1 (ME)'!AD68*('ME Index'!AH26/'ME Index'!$E26)*'Model opční 1 (ME)'!$AR68*(IF('Provoz opční 1'!AB$10=0,1,'Provoz opční 1'!AB$11/'Provoz opční 1'!AB$10)),0)+IFERROR('Model opční 2 (MF)'!AD68*('MF Index'!AH26/'MF Index'!$E26)*'Model opční 2 (MF)'!$AR68*(IF('Provoz opční 2'!AB$10=0,1,'Provoz opční 2'!AB$11/'Provoz opční 2'!AB$10)),0)+Doplněk!AD68*Doplněk!$AP68</f>
        <v>0</v>
      </c>
      <c r="AE68" s="107">
        <f>IFERROR('Model výchozí (MV)'!AE68*('MV Index'!AI26/'MV Index'!$E26)*'Model výchozí (MV)'!$AR68*(IF('Provoz výchozí'!AC$10=0,1,'Provoz výchozí'!AC$11/'Provoz výchozí'!AC$10)),0)+IFERROR('Model opční 1 (ME)'!AE68*('ME Index'!AI26/'ME Index'!$E26)*'Model opční 1 (ME)'!$AR68*(IF('Provoz opční 1'!AC$10=0,1,'Provoz opční 1'!AC$11/'Provoz opční 1'!AC$10)),0)+IFERROR('Model opční 2 (MF)'!AE68*('MF Index'!AI26/'MF Index'!$E26)*'Model opční 2 (MF)'!$AR68*(IF('Provoz opční 2'!AC$10=0,1,'Provoz opční 2'!AC$11/'Provoz opční 2'!AC$10)),0)+Doplněk!AE68*Doplněk!$AP68</f>
        <v>0</v>
      </c>
      <c r="AF68" s="107">
        <f>IFERROR('Model výchozí (MV)'!AF68*('MV Index'!AJ26/'MV Index'!$E26)*'Model výchozí (MV)'!$AR68*(IF('Provoz výchozí'!AD$10=0,1,'Provoz výchozí'!AD$11/'Provoz výchozí'!AD$10)),0)+IFERROR('Model opční 1 (ME)'!AF68*('ME Index'!AJ26/'ME Index'!$E26)*'Model opční 1 (ME)'!$AR68*(IF('Provoz opční 1'!AD$10=0,1,'Provoz opční 1'!AD$11/'Provoz opční 1'!AD$10)),0)+IFERROR('Model opční 2 (MF)'!AF68*('MF Index'!AJ26/'MF Index'!$E26)*'Model opční 2 (MF)'!$AR68*(IF('Provoz opční 2'!AD$10=0,1,'Provoz opční 2'!AD$11/'Provoz opční 2'!AD$10)),0)+Doplněk!AF68*Doplněk!$AP68</f>
        <v>0</v>
      </c>
      <c r="AG68" s="107">
        <f>IFERROR('Model výchozí (MV)'!AG68*('MV Index'!AK26/'MV Index'!$E26)*'Model výchozí (MV)'!$AR68*(IF('Provoz výchozí'!AE$10=0,1,'Provoz výchozí'!AE$11/'Provoz výchozí'!AE$10)),0)+IFERROR('Model opční 1 (ME)'!AG68*('ME Index'!AK26/'ME Index'!$E26)*'Model opční 1 (ME)'!$AR68*(IF('Provoz opční 1'!AE$10=0,1,'Provoz opční 1'!AE$11/'Provoz opční 1'!AE$10)),0)+IFERROR('Model opční 2 (MF)'!AG68*('MF Index'!AK26/'MF Index'!$E26)*'Model opční 2 (MF)'!$AR68*(IF('Provoz opční 2'!AE$10=0,1,'Provoz opční 2'!AE$11/'Provoz opční 2'!AE$10)),0)+Doplněk!AG68*Doplněk!$AP68</f>
        <v>0</v>
      </c>
      <c r="AH68" s="107">
        <f>IFERROR('Model výchozí (MV)'!AH68*('MV Index'!AL26/'MV Index'!$E26)*'Model výchozí (MV)'!$AR68*(IF('Provoz výchozí'!AF$10=0,1,'Provoz výchozí'!AF$11/'Provoz výchozí'!AF$10)),0)+IFERROR('Model opční 1 (ME)'!AH68*('ME Index'!AL26/'ME Index'!$E26)*'Model opční 1 (ME)'!$AR68*(IF('Provoz opční 1'!AF$10=0,1,'Provoz opční 1'!AF$11/'Provoz opční 1'!AF$10)),0)+IFERROR('Model opční 2 (MF)'!AH68*('MF Index'!AL26/'MF Index'!$E26)*'Model opční 2 (MF)'!$AR68*(IF('Provoz opční 2'!AF$10=0,1,'Provoz opční 2'!AF$11/'Provoz opční 2'!AF$10)),0)+Doplněk!AH68*Doplněk!$AP68</f>
        <v>0</v>
      </c>
      <c r="AI68" s="107">
        <f>IFERROR('Model výchozí (MV)'!AI68*('MV Index'!AM26/'MV Index'!$E26)*'Model výchozí (MV)'!$AR68*(IF('Provoz výchozí'!AG$10=0,1,'Provoz výchozí'!AG$11/'Provoz výchozí'!AG$10)),0)+IFERROR('Model opční 1 (ME)'!AI68*('ME Index'!AM26/'ME Index'!$E26)*'Model opční 1 (ME)'!$AR68*(IF('Provoz opční 1'!AG$10=0,1,'Provoz opční 1'!AG$11/'Provoz opční 1'!AG$10)),0)+IFERROR('Model opční 2 (MF)'!AI68*('MF Index'!AM26/'MF Index'!$E26)*'Model opční 2 (MF)'!$AR68*(IF('Provoz opční 2'!AG$10=0,1,'Provoz opční 2'!AG$11/'Provoz opční 2'!AG$10)),0)+Doplněk!AI68*Doplněk!$AP68</f>
        <v>0</v>
      </c>
      <c r="AJ68" s="107">
        <f>IFERROR('Model výchozí (MV)'!AJ68*('MV Index'!AN26/'MV Index'!$E26)*'Model výchozí (MV)'!$AR68*(IF('Provoz výchozí'!AH$10=0,1,'Provoz výchozí'!AH$11/'Provoz výchozí'!AH$10)),0)+IFERROR('Model opční 1 (ME)'!AJ68*('ME Index'!AN26/'ME Index'!$E26)*'Model opční 1 (ME)'!$AR68*(IF('Provoz opční 1'!AH$10=0,1,'Provoz opční 1'!AH$11/'Provoz opční 1'!AH$10)),0)+IFERROR('Model opční 2 (MF)'!AJ68*('MF Index'!AN26/'MF Index'!$E26)*'Model opční 2 (MF)'!$AR68*(IF('Provoz opční 2'!AH$10=0,1,'Provoz opční 2'!AH$11/'Provoz opční 2'!AH$10)),0)+Doplněk!AJ68*Doplněk!$AP68</f>
        <v>0</v>
      </c>
      <c r="AK68" s="107">
        <f>IFERROR('Model výchozí (MV)'!AK68*('MV Index'!AO26/'MV Index'!$E26)*'Model výchozí (MV)'!$AR68*(IF('Provoz výchozí'!AI$10=0,1,'Provoz výchozí'!AI$11/'Provoz výchozí'!AI$10)),0)+IFERROR('Model opční 1 (ME)'!AK68*('ME Index'!AO26/'ME Index'!$E26)*'Model opční 1 (ME)'!$AR68*(IF('Provoz opční 1'!AI$10=0,1,'Provoz opční 1'!AI$11/'Provoz opční 1'!AI$10)),0)+IFERROR('Model opční 2 (MF)'!AK68*('MF Index'!AO26/'MF Index'!$E26)*'Model opční 2 (MF)'!$AR68*(IF('Provoz opční 2'!AI$10=0,1,'Provoz opční 2'!AI$11/'Provoz opční 2'!AI$10)),0)+Doplněk!AK68*Doplněk!$AP68</f>
        <v>0</v>
      </c>
      <c r="AL68" s="24">
        <f t="shared" si="62"/>
        <v>0</v>
      </c>
      <c r="AM68" s="149">
        <f t="shared" si="61"/>
        <v>0</v>
      </c>
    </row>
    <row r="69" spans="1:39" x14ac:dyDescent="0.3">
      <c r="A69" s="4">
        <f t="shared" si="64"/>
        <v>15</v>
      </c>
      <c r="B69" s="45" t="str">
        <f t="shared" si="64"/>
        <v>Správní režie</v>
      </c>
      <c r="C69" s="45" t="str">
        <f t="shared" si="63"/>
        <v/>
      </c>
      <c r="D69" s="65" t="str">
        <f t="shared" si="63"/>
        <v/>
      </c>
      <c r="E69" s="107">
        <f>IFERROR('Model výchozí (MV)'!E69*('MV Index'!I27/'MV Index'!$E27)*'Model výchozí (MV)'!$AR69*(IF('Provoz výchozí'!C$10=0,1,'Provoz výchozí'!C$11/'Provoz výchozí'!C$10)),0)+IFERROR('Model opční 1 (ME)'!E69*('ME Index'!I27/'ME Index'!$E27)*'Model opční 1 (ME)'!$AR69*(IF('Provoz opční 1'!C$10=0,1,'Provoz opční 1'!C$11/'Provoz opční 1'!C$10)),0)+IFERROR('Model opční 2 (MF)'!E69*('MF Index'!I27/'MF Index'!$E27)*'Model opční 2 (MF)'!$AR69*(IF('Provoz opční 2'!C$10=0,1,'Provoz opční 2'!C$11/'Provoz opční 2'!C$10)),0)+Doplněk!E69*Doplněk!$AP69</f>
        <v>0</v>
      </c>
      <c r="F69" s="107">
        <f>IFERROR('Model výchozí (MV)'!F69*('MV Index'!J27/'MV Index'!$E27)*'Model výchozí (MV)'!$AR69*(IF('Provoz výchozí'!D$10=0,1,'Provoz výchozí'!D$11/'Provoz výchozí'!D$10)),0)+IFERROR('Model opční 1 (ME)'!F69*('ME Index'!J27/'ME Index'!$E27)*'Model opční 1 (ME)'!$AR69*(IF('Provoz opční 1'!D$10=0,1,'Provoz opční 1'!D$11/'Provoz opční 1'!D$10)),0)+IFERROR('Model opční 2 (MF)'!F69*('MF Index'!J27/'MF Index'!$E27)*'Model opční 2 (MF)'!$AR69*(IF('Provoz opční 2'!D$10=0,1,'Provoz opční 2'!D$11/'Provoz opční 2'!D$10)),0)+Doplněk!F69*Doplněk!$AP69</f>
        <v>0</v>
      </c>
      <c r="G69" s="107">
        <f>IFERROR('Model výchozí (MV)'!G69*('MV Index'!K27/'MV Index'!$E27)*'Model výchozí (MV)'!$AR69*(IF('Provoz výchozí'!E$10=0,1,'Provoz výchozí'!E$11/'Provoz výchozí'!E$10)),0)+IFERROR('Model opční 1 (ME)'!G69*('ME Index'!K27/'ME Index'!$E27)*'Model opční 1 (ME)'!$AR69*(IF('Provoz opční 1'!E$10=0,1,'Provoz opční 1'!E$11/'Provoz opční 1'!E$10)),0)+IFERROR('Model opční 2 (MF)'!G69*('MF Index'!K27/'MF Index'!$E27)*'Model opční 2 (MF)'!$AR69*(IF('Provoz opční 2'!E$10=0,1,'Provoz opční 2'!E$11/'Provoz opční 2'!E$10)),0)+Doplněk!G69*Doplněk!$AP69</f>
        <v>0</v>
      </c>
      <c r="H69" s="107">
        <f>IFERROR('Model výchozí (MV)'!H69*('MV Index'!L27/'MV Index'!$E27)*'Model výchozí (MV)'!$AR69*(IF('Provoz výchozí'!F$10=0,1,'Provoz výchozí'!F$11/'Provoz výchozí'!F$10)),0)+IFERROR('Model opční 1 (ME)'!H69*('ME Index'!L27/'ME Index'!$E27)*'Model opční 1 (ME)'!$AR69*(IF('Provoz opční 1'!F$10=0,1,'Provoz opční 1'!F$11/'Provoz opční 1'!F$10)),0)+IFERROR('Model opční 2 (MF)'!H69*('MF Index'!L27/'MF Index'!$E27)*'Model opční 2 (MF)'!$AR69*(IF('Provoz opční 2'!F$10=0,1,'Provoz opční 2'!F$11/'Provoz opční 2'!F$10)),0)+Doplněk!H69*Doplněk!$AP69</f>
        <v>0</v>
      </c>
      <c r="I69" s="107">
        <f>IFERROR('Model výchozí (MV)'!I69*('MV Index'!M27/'MV Index'!$E27)*'Model výchozí (MV)'!$AR69*(IF('Provoz výchozí'!G$10=0,1,'Provoz výchozí'!G$11/'Provoz výchozí'!G$10)),0)+IFERROR('Model opční 1 (ME)'!I69*('ME Index'!M27/'ME Index'!$E27)*'Model opční 1 (ME)'!$AR69*(IF('Provoz opční 1'!G$10=0,1,'Provoz opční 1'!G$11/'Provoz opční 1'!G$10)),0)+IFERROR('Model opční 2 (MF)'!I69*('MF Index'!M27/'MF Index'!$E27)*'Model opční 2 (MF)'!$AR69*(IF('Provoz opční 2'!G$10=0,1,'Provoz opční 2'!G$11/'Provoz opční 2'!G$10)),0)+Doplněk!I69*Doplněk!$AP69</f>
        <v>0</v>
      </c>
      <c r="J69" s="107">
        <f>IFERROR('Model výchozí (MV)'!J69*('MV Index'!N27/'MV Index'!$E27)*'Model výchozí (MV)'!$AR69*(IF('Provoz výchozí'!H$10=0,1,'Provoz výchozí'!H$11/'Provoz výchozí'!H$10)),0)+IFERROR('Model opční 1 (ME)'!J69*('ME Index'!N27/'ME Index'!$E27)*'Model opční 1 (ME)'!$AR69*(IF('Provoz opční 1'!H$10=0,1,'Provoz opční 1'!H$11/'Provoz opční 1'!H$10)),0)+IFERROR('Model opční 2 (MF)'!J69*('MF Index'!N27/'MF Index'!$E27)*'Model opční 2 (MF)'!$AR69*(IF('Provoz opční 2'!H$10=0,1,'Provoz opční 2'!H$11/'Provoz opční 2'!H$10)),0)+Doplněk!J69*Doplněk!$AP69</f>
        <v>0</v>
      </c>
      <c r="K69" s="107">
        <f>IFERROR('Model výchozí (MV)'!K69*('MV Index'!O27/'MV Index'!$E27)*'Model výchozí (MV)'!$AR69*(IF('Provoz výchozí'!I$10=0,1,'Provoz výchozí'!I$11/'Provoz výchozí'!I$10)),0)+IFERROR('Model opční 1 (ME)'!K69*('ME Index'!O27/'ME Index'!$E27)*'Model opční 1 (ME)'!$AR69*(IF('Provoz opční 1'!I$10=0,1,'Provoz opční 1'!I$11/'Provoz opční 1'!I$10)),0)+IFERROR('Model opční 2 (MF)'!K69*('MF Index'!O27/'MF Index'!$E27)*'Model opční 2 (MF)'!$AR69*(IF('Provoz opční 2'!I$10=0,1,'Provoz opční 2'!I$11/'Provoz opční 2'!I$10)),0)+Doplněk!K69*Doplněk!$AP69</f>
        <v>0</v>
      </c>
      <c r="L69" s="107">
        <f>IFERROR('Model výchozí (MV)'!L69*('MV Index'!P27/'MV Index'!$E27)*'Model výchozí (MV)'!$AR69*(IF('Provoz výchozí'!J$10=0,1,'Provoz výchozí'!J$11/'Provoz výchozí'!J$10)),0)+IFERROR('Model opční 1 (ME)'!L69*('ME Index'!P27/'ME Index'!$E27)*'Model opční 1 (ME)'!$AR69*(IF('Provoz opční 1'!J$10=0,1,'Provoz opční 1'!J$11/'Provoz opční 1'!J$10)),0)+IFERROR('Model opční 2 (MF)'!L69*('MF Index'!P27/'MF Index'!$E27)*'Model opční 2 (MF)'!$AR69*(IF('Provoz opční 2'!J$10=0,1,'Provoz opční 2'!J$11/'Provoz opční 2'!J$10)),0)+Doplněk!L69*Doplněk!$AP69</f>
        <v>0</v>
      </c>
      <c r="M69" s="107">
        <f>IFERROR('Model výchozí (MV)'!M69*('MV Index'!Q27/'MV Index'!$E27)*'Model výchozí (MV)'!$AR69*(IF('Provoz výchozí'!K$10=0,1,'Provoz výchozí'!K$11/'Provoz výchozí'!K$10)),0)+IFERROR('Model opční 1 (ME)'!M69*('ME Index'!Q27/'ME Index'!$E27)*'Model opční 1 (ME)'!$AR69*(IF('Provoz opční 1'!K$10=0,1,'Provoz opční 1'!K$11/'Provoz opční 1'!K$10)),0)+IFERROR('Model opční 2 (MF)'!M69*('MF Index'!Q27/'MF Index'!$E27)*'Model opční 2 (MF)'!$AR69*(IF('Provoz opční 2'!K$10=0,1,'Provoz opční 2'!K$11/'Provoz opční 2'!K$10)),0)+Doplněk!M69*Doplněk!$AP69</f>
        <v>0</v>
      </c>
      <c r="N69" s="107">
        <f>IFERROR('Model výchozí (MV)'!N69*('MV Index'!R27/'MV Index'!$E27)*'Model výchozí (MV)'!$AR69*(IF('Provoz výchozí'!L$10=0,1,'Provoz výchozí'!L$11/'Provoz výchozí'!L$10)),0)+IFERROR('Model opční 1 (ME)'!N69*('ME Index'!R27/'ME Index'!$E27)*'Model opční 1 (ME)'!$AR69*(IF('Provoz opční 1'!L$10=0,1,'Provoz opční 1'!L$11/'Provoz opční 1'!L$10)),0)+IFERROR('Model opční 2 (MF)'!N69*('MF Index'!R27/'MF Index'!$E27)*'Model opční 2 (MF)'!$AR69*(IF('Provoz opční 2'!L$10=0,1,'Provoz opční 2'!L$11/'Provoz opční 2'!L$10)),0)+Doplněk!N69*Doplněk!$AP69</f>
        <v>0</v>
      </c>
      <c r="O69" s="107">
        <f>IFERROR('Model výchozí (MV)'!O69*('MV Index'!S27/'MV Index'!$E27)*'Model výchozí (MV)'!$AR69*(IF('Provoz výchozí'!M$10=0,1,'Provoz výchozí'!M$11/'Provoz výchozí'!M$10)),0)+IFERROR('Model opční 1 (ME)'!O69*('ME Index'!S27/'ME Index'!$E27)*'Model opční 1 (ME)'!$AR69*(IF('Provoz opční 1'!M$10=0,1,'Provoz opční 1'!M$11/'Provoz opční 1'!M$10)),0)+IFERROR('Model opční 2 (MF)'!O69*('MF Index'!S27/'MF Index'!$E27)*'Model opční 2 (MF)'!$AR69*(IF('Provoz opční 2'!M$10=0,1,'Provoz opční 2'!M$11/'Provoz opční 2'!M$10)),0)+Doplněk!O69*Doplněk!$AP69</f>
        <v>0</v>
      </c>
      <c r="P69" s="107">
        <f>IFERROR('Model výchozí (MV)'!P69*('MV Index'!T27/'MV Index'!$E27)*'Model výchozí (MV)'!$AR69*(IF('Provoz výchozí'!N$10=0,1,'Provoz výchozí'!N$11/'Provoz výchozí'!N$10)),0)+IFERROR('Model opční 1 (ME)'!P69*('ME Index'!T27/'ME Index'!$E27)*'Model opční 1 (ME)'!$AR69*(IF('Provoz opční 1'!N$10=0,1,'Provoz opční 1'!N$11/'Provoz opční 1'!N$10)),0)+IFERROR('Model opční 2 (MF)'!P69*('MF Index'!T27/'MF Index'!$E27)*'Model opční 2 (MF)'!$AR69*(IF('Provoz opční 2'!N$10=0,1,'Provoz opční 2'!N$11/'Provoz opční 2'!N$10)),0)+Doplněk!P69*Doplněk!$AP69</f>
        <v>0</v>
      </c>
      <c r="Q69" s="107">
        <f>IFERROR('Model výchozí (MV)'!Q69*('MV Index'!U27/'MV Index'!$E27)*'Model výchozí (MV)'!$AR69*(IF('Provoz výchozí'!O$10=0,1,'Provoz výchozí'!O$11/'Provoz výchozí'!O$10)),0)+IFERROR('Model opční 1 (ME)'!Q69*('ME Index'!U27/'ME Index'!$E27)*'Model opční 1 (ME)'!$AR69*(IF('Provoz opční 1'!O$10=0,1,'Provoz opční 1'!O$11/'Provoz opční 1'!O$10)),0)+IFERROR('Model opční 2 (MF)'!Q69*('MF Index'!U27/'MF Index'!$E27)*'Model opční 2 (MF)'!$AR69*(IF('Provoz opční 2'!O$10=0,1,'Provoz opční 2'!O$11/'Provoz opční 2'!O$10)),0)+Doplněk!Q69*Doplněk!$AP69</f>
        <v>0</v>
      </c>
      <c r="R69" s="107">
        <f>IFERROR('Model výchozí (MV)'!R69*('MV Index'!V27/'MV Index'!$E27)*'Model výchozí (MV)'!$AR69*(IF('Provoz výchozí'!P$10=0,1,'Provoz výchozí'!P$11/'Provoz výchozí'!P$10)),0)+IFERROR('Model opční 1 (ME)'!R69*('ME Index'!V27/'ME Index'!$E27)*'Model opční 1 (ME)'!$AR69*(IF('Provoz opční 1'!P$10=0,1,'Provoz opční 1'!P$11/'Provoz opční 1'!P$10)),0)+IFERROR('Model opční 2 (MF)'!R69*('MF Index'!V27/'MF Index'!$E27)*'Model opční 2 (MF)'!$AR69*(IF('Provoz opční 2'!P$10=0,1,'Provoz opční 2'!P$11/'Provoz opční 2'!P$10)),0)+Doplněk!R69*Doplněk!$AP69</f>
        <v>0</v>
      </c>
      <c r="S69" s="107">
        <f>IFERROR('Model výchozí (MV)'!S69*('MV Index'!W27/'MV Index'!$E27)*'Model výchozí (MV)'!$AR69*(IF('Provoz výchozí'!Q$10=0,1,'Provoz výchozí'!Q$11/'Provoz výchozí'!Q$10)),0)+IFERROR('Model opční 1 (ME)'!S69*('ME Index'!W27/'ME Index'!$E27)*'Model opční 1 (ME)'!$AR69*(IF('Provoz opční 1'!Q$10=0,1,'Provoz opční 1'!Q$11/'Provoz opční 1'!Q$10)),0)+IFERROR('Model opční 2 (MF)'!S69*('MF Index'!W27/'MF Index'!$E27)*'Model opční 2 (MF)'!$AR69*(IF('Provoz opční 2'!Q$10=0,1,'Provoz opční 2'!Q$11/'Provoz opční 2'!Q$10)),0)+Doplněk!S69*Doplněk!$AP69</f>
        <v>0</v>
      </c>
      <c r="T69" s="107">
        <f>IFERROR('Model výchozí (MV)'!T69*('MV Index'!X27/'MV Index'!$E27)*'Model výchozí (MV)'!$AR69*(IF('Provoz výchozí'!R$10=0,1,'Provoz výchozí'!R$11/'Provoz výchozí'!R$10)),0)+IFERROR('Model opční 1 (ME)'!T69*('ME Index'!X27/'ME Index'!$E27)*'Model opční 1 (ME)'!$AR69*(IF('Provoz opční 1'!R$10=0,1,'Provoz opční 1'!R$11/'Provoz opční 1'!R$10)),0)+IFERROR('Model opční 2 (MF)'!T69*('MF Index'!X27/'MF Index'!$E27)*'Model opční 2 (MF)'!$AR69*(IF('Provoz opční 2'!R$10=0,1,'Provoz opční 2'!R$11/'Provoz opční 2'!R$10)),0)+Doplněk!T69*Doplněk!$AP69</f>
        <v>0</v>
      </c>
      <c r="U69" s="107">
        <f>IFERROR('Model výchozí (MV)'!U69*('MV Index'!Y27/'MV Index'!$E27)*'Model výchozí (MV)'!$AR69*(IF('Provoz výchozí'!S$10=0,1,'Provoz výchozí'!S$11/'Provoz výchozí'!S$10)),0)+IFERROR('Model opční 1 (ME)'!U69*('ME Index'!Y27/'ME Index'!$E27)*'Model opční 1 (ME)'!$AR69*(IF('Provoz opční 1'!S$10=0,1,'Provoz opční 1'!S$11/'Provoz opční 1'!S$10)),0)+IFERROR('Model opční 2 (MF)'!U69*('MF Index'!Y27/'MF Index'!$E27)*'Model opční 2 (MF)'!$AR69*(IF('Provoz opční 2'!S$10=0,1,'Provoz opční 2'!S$11/'Provoz opční 2'!S$10)),0)+Doplněk!U69*Doplněk!$AP69</f>
        <v>0</v>
      </c>
      <c r="V69" s="107">
        <f>IFERROR('Model výchozí (MV)'!V69*('MV Index'!Z27/'MV Index'!$E27)*'Model výchozí (MV)'!$AR69*(IF('Provoz výchozí'!T$10=0,1,'Provoz výchozí'!T$11/'Provoz výchozí'!T$10)),0)+IFERROR('Model opční 1 (ME)'!V69*('ME Index'!Z27/'ME Index'!$E27)*'Model opční 1 (ME)'!$AR69*(IF('Provoz opční 1'!T$10=0,1,'Provoz opční 1'!T$11/'Provoz opční 1'!T$10)),0)+IFERROR('Model opční 2 (MF)'!V69*('MF Index'!Z27/'MF Index'!$E27)*'Model opční 2 (MF)'!$AR69*(IF('Provoz opční 2'!T$10=0,1,'Provoz opční 2'!T$11/'Provoz opční 2'!T$10)),0)+Doplněk!V69*Doplněk!$AP69</f>
        <v>0</v>
      </c>
      <c r="W69" s="107">
        <f>IFERROR('Model výchozí (MV)'!W69*('MV Index'!AA27/'MV Index'!$E27)*'Model výchozí (MV)'!$AR69*(IF('Provoz výchozí'!U$10=0,1,'Provoz výchozí'!U$11/'Provoz výchozí'!U$10)),0)+IFERROR('Model opční 1 (ME)'!W69*('ME Index'!AA27/'ME Index'!$E27)*'Model opční 1 (ME)'!$AR69*(IF('Provoz opční 1'!U$10=0,1,'Provoz opční 1'!U$11/'Provoz opční 1'!U$10)),0)+IFERROR('Model opční 2 (MF)'!W69*('MF Index'!AA27/'MF Index'!$E27)*'Model opční 2 (MF)'!$AR69*(IF('Provoz opční 2'!U$10=0,1,'Provoz opční 2'!U$11/'Provoz opční 2'!U$10)),0)+Doplněk!W69*Doplněk!$AP69</f>
        <v>0</v>
      </c>
      <c r="X69" s="107">
        <f>IFERROR('Model výchozí (MV)'!X69*('MV Index'!AB27/'MV Index'!$E27)*'Model výchozí (MV)'!$AR69*(IF('Provoz výchozí'!V$10=0,1,'Provoz výchozí'!V$11/'Provoz výchozí'!V$10)),0)+IFERROR('Model opční 1 (ME)'!X69*('ME Index'!AB27/'ME Index'!$E27)*'Model opční 1 (ME)'!$AR69*(IF('Provoz opční 1'!V$10=0,1,'Provoz opční 1'!V$11/'Provoz opční 1'!V$10)),0)+IFERROR('Model opční 2 (MF)'!X69*('MF Index'!AB27/'MF Index'!$E27)*'Model opční 2 (MF)'!$AR69*(IF('Provoz opční 2'!V$10=0,1,'Provoz opční 2'!V$11/'Provoz opční 2'!V$10)),0)+Doplněk!X69*Doplněk!$AP69</f>
        <v>0</v>
      </c>
      <c r="Y69" s="107">
        <f>IFERROR('Model výchozí (MV)'!Y69*('MV Index'!AC27/'MV Index'!$E27)*'Model výchozí (MV)'!$AR69*(IF('Provoz výchozí'!W$10=0,1,'Provoz výchozí'!W$11/'Provoz výchozí'!W$10)),0)+IFERROR('Model opční 1 (ME)'!Y69*('ME Index'!AC27/'ME Index'!$E27)*'Model opční 1 (ME)'!$AR69*(IF('Provoz opční 1'!W$10=0,1,'Provoz opční 1'!W$11/'Provoz opční 1'!W$10)),0)+IFERROR('Model opční 2 (MF)'!Y69*('MF Index'!AC27/'MF Index'!$E27)*'Model opční 2 (MF)'!$AR69*(IF('Provoz opční 2'!W$10=0,1,'Provoz opční 2'!W$11/'Provoz opční 2'!W$10)),0)+Doplněk!Y69*Doplněk!$AP69</f>
        <v>0</v>
      </c>
      <c r="Z69" s="107">
        <f>IFERROR('Model výchozí (MV)'!Z69*('MV Index'!AD27/'MV Index'!$E27)*'Model výchozí (MV)'!$AR69*(IF('Provoz výchozí'!X$10=0,1,'Provoz výchozí'!X$11/'Provoz výchozí'!X$10)),0)+IFERROR('Model opční 1 (ME)'!Z69*('ME Index'!AD27/'ME Index'!$E27)*'Model opční 1 (ME)'!$AR69*(IF('Provoz opční 1'!X$10=0,1,'Provoz opční 1'!X$11/'Provoz opční 1'!X$10)),0)+IFERROR('Model opční 2 (MF)'!Z69*('MF Index'!AD27/'MF Index'!$E27)*'Model opční 2 (MF)'!$AR69*(IF('Provoz opční 2'!X$10=0,1,'Provoz opční 2'!X$11/'Provoz opční 2'!X$10)),0)+Doplněk!Z69*Doplněk!$AP69</f>
        <v>0</v>
      </c>
      <c r="AA69" s="107">
        <f>IFERROR('Model výchozí (MV)'!AA69*('MV Index'!AE27/'MV Index'!$E27)*'Model výchozí (MV)'!$AR69*(IF('Provoz výchozí'!Y$10=0,1,'Provoz výchozí'!Y$11/'Provoz výchozí'!Y$10)),0)+IFERROR('Model opční 1 (ME)'!AA69*('ME Index'!AE27/'ME Index'!$E27)*'Model opční 1 (ME)'!$AR69*(IF('Provoz opční 1'!Y$10=0,1,'Provoz opční 1'!Y$11/'Provoz opční 1'!Y$10)),0)+IFERROR('Model opční 2 (MF)'!AA69*('MF Index'!AE27/'MF Index'!$E27)*'Model opční 2 (MF)'!$AR69*(IF('Provoz opční 2'!Y$10=0,1,'Provoz opční 2'!Y$11/'Provoz opční 2'!Y$10)),0)+Doplněk!AA69*Doplněk!$AP69</f>
        <v>0</v>
      </c>
      <c r="AB69" s="107">
        <f>IFERROR('Model výchozí (MV)'!AB69*('MV Index'!AF27/'MV Index'!$E27)*'Model výchozí (MV)'!$AR69*(IF('Provoz výchozí'!Z$10=0,1,'Provoz výchozí'!Z$11/'Provoz výchozí'!Z$10)),0)+IFERROR('Model opční 1 (ME)'!AB69*('ME Index'!AF27/'ME Index'!$E27)*'Model opční 1 (ME)'!$AR69*(IF('Provoz opční 1'!Z$10=0,1,'Provoz opční 1'!Z$11/'Provoz opční 1'!Z$10)),0)+IFERROR('Model opční 2 (MF)'!AB69*('MF Index'!AF27/'MF Index'!$E27)*'Model opční 2 (MF)'!$AR69*(IF('Provoz opční 2'!Z$10=0,1,'Provoz opční 2'!Z$11/'Provoz opční 2'!Z$10)),0)+Doplněk!AB69*Doplněk!$AP69</f>
        <v>0</v>
      </c>
      <c r="AC69" s="107">
        <f>IFERROR('Model výchozí (MV)'!AC69*('MV Index'!AG27/'MV Index'!$E27)*'Model výchozí (MV)'!$AR69*(IF('Provoz výchozí'!AA$10=0,1,'Provoz výchozí'!AA$11/'Provoz výchozí'!AA$10)),0)+IFERROR('Model opční 1 (ME)'!AC69*('ME Index'!AG27/'ME Index'!$E27)*'Model opční 1 (ME)'!$AR69*(IF('Provoz opční 1'!AA$10=0,1,'Provoz opční 1'!AA$11/'Provoz opční 1'!AA$10)),0)+IFERROR('Model opční 2 (MF)'!AC69*('MF Index'!AG27/'MF Index'!$E27)*'Model opční 2 (MF)'!$AR69*(IF('Provoz opční 2'!AA$10=0,1,'Provoz opční 2'!AA$11/'Provoz opční 2'!AA$10)),0)+Doplněk!AC69*Doplněk!$AP69</f>
        <v>0</v>
      </c>
      <c r="AD69" s="107">
        <f>IFERROR('Model výchozí (MV)'!AD69*('MV Index'!AH27/'MV Index'!$E27)*'Model výchozí (MV)'!$AR69*(IF('Provoz výchozí'!AB$10=0,1,'Provoz výchozí'!AB$11/'Provoz výchozí'!AB$10)),0)+IFERROR('Model opční 1 (ME)'!AD69*('ME Index'!AH27/'ME Index'!$E27)*'Model opční 1 (ME)'!$AR69*(IF('Provoz opční 1'!AB$10=0,1,'Provoz opční 1'!AB$11/'Provoz opční 1'!AB$10)),0)+IFERROR('Model opční 2 (MF)'!AD69*('MF Index'!AH27/'MF Index'!$E27)*'Model opční 2 (MF)'!$AR69*(IF('Provoz opční 2'!AB$10=0,1,'Provoz opční 2'!AB$11/'Provoz opční 2'!AB$10)),0)+Doplněk!AD69*Doplněk!$AP69</f>
        <v>0</v>
      </c>
      <c r="AE69" s="107">
        <f>IFERROR('Model výchozí (MV)'!AE69*('MV Index'!AI27/'MV Index'!$E27)*'Model výchozí (MV)'!$AR69*(IF('Provoz výchozí'!AC$10=0,1,'Provoz výchozí'!AC$11/'Provoz výchozí'!AC$10)),0)+IFERROR('Model opční 1 (ME)'!AE69*('ME Index'!AI27/'ME Index'!$E27)*'Model opční 1 (ME)'!$AR69*(IF('Provoz opční 1'!AC$10=0,1,'Provoz opční 1'!AC$11/'Provoz opční 1'!AC$10)),0)+IFERROR('Model opční 2 (MF)'!AE69*('MF Index'!AI27/'MF Index'!$E27)*'Model opční 2 (MF)'!$AR69*(IF('Provoz opční 2'!AC$10=0,1,'Provoz opční 2'!AC$11/'Provoz opční 2'!AC$10)),0)+Doplněk!AE69*Doplněk!$AP69</f>
        <v>0</v>
      </c>
      <c r="AF69" s="107">
        <f>IFERROR('Model výchozí (MV)'!AF69*('MV Index'!AJ27/'MV Index'!$E27)*'Model výchozí (MV)'!$AR69*(IF('Provoz výchozí'!AD$10=0,1,'Provoz výchozí'!AD$11/'Provoz výchozí'!AD$10)),0)+IFERROR('Model opční 1 (ME)'!AF69*('ME Index'!AJ27/'ME Index'!$E27)*'Model opční 1 (ME)'!$AR69*(IF('Provoz opční 1'!AD$10=0,1,'Provoz opční 1'!AD$11/'Provoz opční 1'!AD$10)),0)+IFERROR('Model opční 2 (MF)'!AF69*('MF Index'!AJ27/'MF Index'!$E27)*'Model opční 2 (MF)'!$AR69*(IF('Provoz opční 2'!AD$10=0,1,'Provoz opční 2'!AD$11/'Provoz opční 2'!AD$10)),0)+Doplněk!AF69*Doplněk!$AP69</f>
        <v>0</v>
      </c>
      <c r="AG69" s="107">
        <f>IFERROR('Model výchozí (MV)'!AG69*('MV Index'!AK27/'MV Index'!$E27)*'Model výchozí (MV)'!$AR69*(IF('Provoz výchozí'!AE$10=0,1,'Provoz výchozí'!AE$11/'Provoz výchozí'!AE$10)),0)+IFERROR('Model opční 1 (ME)'!AG69*('ME Index'!AK27/'ME Index'!$E27)*'Model opční 1 (ME)'!$AR69*(IF('Provoz opční 1'!AE$10=0,1,'Provoz opční 1'!AE$11/'Provoz opční 1'!AE$10)),0)+IFERROR('Model opční 2 (MF)'!AG69*('MF Index'!AK27/'MF Index'!$E27)*'Model opční 2 (MF)'!$AR69*(IF('Provoz opční 2'!AE$10=0,1,'Provoz opční 2'!AE$11/'Provoz opční 2'!AE$10)),0)+Doplněk!AG69*Doplněk!$AP69</f>
        <v>0</v>
      </c>
      <c r="AH69" s="107">
        <f>IFERROR('Model výchozí (MV)'!AH69*('MV Index'!AL27/'MV Index'!$E27)*'Model výchozí (MV)'!$AR69*(IF('Provoz výchozí'!AF$10=0,1,'Provoz výchozí'!AF$11/'Provoz výchozí'!AF$10)),0)+IFERROR('Model opční 1 (ME)'!AH69*('ME Index'!AL27/'ME Index'!$E27)*'Model opční 1 (ME)'!$AR69*(IF('Provoz opční 1'!AF$10=0,1,'Provoz opční 1'!AF$11/'Provoz opční 1'!AF$10)),0)+IFERROR('Model opční 2 (MF)'!AH69*('MF Index'!AL27/'MF Index'!$E27)*'Model opční 2 (MF)'!$AR69*(IF('Provoz opční 2'!AF$10=0,1,'Provoz opční 2'!AF$11/'Provoz opční 2'!AF$10)),0)+Doplněk!AH69*Doplněk!$AP69</f>
        <v>0</v>
      </c>
      <c r="AI69" s="107">
        <f>IFERROR('Model výchozí (MV)'!AI69*('MV Index'!AM27/'MV Index'!$E27)*'Model výchozí (MV)'!$AR69*(IF('Provoz výchozí'!AG$10=0,1,'Provoz výchozí'!AG$11/'Provoz výchozí'!AG$10)),0)+IFERROR('Model opční 1 (ME)'!AI69*('ME Index'!AM27/'ME Index'!$E27)*'Model opční 1 (ME)'!$AR69*(IF('Provoz opční 1'!AG$10=0,1,'Provoz opční 1'!AG$11/'Provoz opční 1'!AG$10)),0)+IFERROR('Model opční 2 (MF)'!AI69*('MF Index'!AM27/'MF Index'!$E27)*'Model opční 2 (MF)'!$AR69*(IF('Provoz opční 2'!AG$10=0,1,'Provoz opční 2'!AG$11/'Provoz opční 2'!AG$10)),0)+Doplněk!AI69*Doplněk!$AP69</f>
        <v>0</v>
      </c>
      <c r="AJ69" s="107">
        <f>IFERROR('Model výchozí (MV)'!AJ69*('MV Index'!AN27/'MV Index'!$E27)*'Model výchozí (MV)'!$AR69*(IF('Provoz výchozí'!AH$10=0,1,'Provoz výchozí'!AH$11/'Provoz výchozí'!AH$10)),0)+IFERROR('Model opční 1 (ME)'!AJ69*('ME Index'!AN27/'ME Index'!$E27)*'Model opční 1 (ME)'!$AR69*(IF('Provoz opční 1'!AH$10=0,1,'Provoz opční 1'!AH$11/'Provoz opční 1'!AH$10)),0)+IFERROR('Model opční 2 (MF)'!AJ69*('MF Index'!AN27/'MF Index'!$E27)*'Model opční 2 (MF)'!$AR69*(IF('Provoz opční 2'!AH$10=0,1,'Provoz opční 2'!AH$11/'Provoz opční 2'!AH$10)),0)+Doplněk!AJ69*Doplněk!$AP69</f>
        <v>0</v>
      </c>
      <c r="AK69" s="107">
        <f>IFERROR('Model výchozí (MV)'!AK69*('MV Index'!AO27/'MV Index'!$E27)*'Model výchozí (MV)'!$AR69*(IF('Provoz výchozí'!AI$10=0,1,'Provoz výchozí'!AI$11/'Provoz výchozí'!AI$10)),0)+IFERROR('Model opční 1 (ME)'!AK69*('ME Index'!AO27/'ME Index'!$E27)*'Model opční 1 (ME)'!$AR69*(IF('Provoz opční 1'!AI$10=0,1,'Provoz opční 1'!AI$11/'Provoz opční 1'!AI$10)),0)+IFERROR('Model opční 2 (MF)'!AK69*('MF Index'!AO27/'MF Index'!$E27)*'Model opční 2 (MF)'!$AR69*(IF('Provoz opční 2'!AI$10=0,1,'Provoz opční 2'!AI$11/'Provoz opční 2'!AI$10)),0)+Doplněk!AK69*Doplněk!$AP69</f>
        <v>0</v>
      </c>
      <c r="AL69" s="24">
        <f t="shared" si="62"/>
        <v>0</v>
      </c>
      <c r="AM69" s="149">
        <f t="shared" si="61"/>
        <v>0</v>
      </c>
    </row>
    <row r="70" spans="1:39" x14ac:dyDescent="0.3">
      <c r="A70" s="9">
        <f t="shared" si="64"/>
        <v>16</v>
      </c>
      <c r="B70" s="67" t="str">
        <f t="shared" si="64"/>
        <v>Zisk</v>
      </c>
      <c r="C70" s="67" t="str">
        <f t="shared" si="63"/>
        <v/>
      </c>
      <c r="D70" s="68" t="str">
        <f t="shared" si="63"/>
        <v/>
      </c>
      <c r="E70" s="107">
        <f>IFERROR('Model výchozí (MV)'!E70*('MV Index'!I28/'MV Index'!$E28)*'Model výchozí (MV)'!$AR70*(IF('Provoz výchozí'!C$10=0,1,'Provoz výchozí'!C$11/'Provoz výchozí'!C$10)),0)+IFERROR('Model opční 1 (ME)'!E70*('ME Index'!I28/'ME Index'!$E28)*'Model opční 1 (ME)'!$AR70*(IF('Provoz opční 1'!C$10=0,1,'Provoz opční 1'!C$11/'Provoz opční 1'!C$10)),0)+IFERROR('Model opční 2 (MF)'!E70*('MF Index'!I28/'MF Index'!$E28)*'Model opční 2 (MF)'!$AR70*(IF('Provoz opční 2'!C$10=0,1,'Provoz opční 2'!C$11/'Provoz opční 2'!C$10)),0)+Doplněk!E70*Doplněk!$AP70</f>
        <v>0</v>
      </c>
      <c r="F70" s="107">
        <f>IFERROR('Model výchozí (MV)'!F70*('MV Index'!J28/'MV Index'!$E28)*'Model výchozí (MV)'!$AR70*(IF('Provoz výchozí'!D$10=0,1,'Provoz výchozí'!D$11/'Provoz výchozí'!D$10)),0)+IFERROR('Model opční 1 (ME)'!F70*('ME Index'!J28/'ME Index'!$E28)*'Model opční 1 (ME)'!$AR70*(IF('Provoz opční 1'!D$10=0,1,'Provoz opční 1'!D$11/'Provoz opční 1'!D$10)),0)+IFERROR('Model opční 2 (MF)'!F70*('MF Index'!J28/'MF Index'!$E28)*'Model opční 2 (MF)'!$AR70*(IF('Provoz opční 2'!D$10=0,1,'Provoz opční 2'!D$11/'Provoz opční 2'!D$10)),0)+Doplněk!F70*Doplněk!$AP70</f>
        <v>0</v>
      </c>
      <c r="G70" s="107">
        <f>IFERROR('Model výchozí (MV)'!G70*('MV Index'!K28/'MV Index'!$E28)*'Model výchozí (MV)'!$AR70*(IF('Provoz výchozí'!E$10=0,1,'Provoz výchozí'!E$11/'Provoz výchozí'!E$10)),0)+IFERROR('Model opční 1 (ME)'!G70*('ME Index'!K28/'ME Index'!$E28)*'Model opční 1 (ME)'!$AR70*(IF('Provoz opční 1'!E$10=0,1,'Provoz opční 1'!E$11/'Provoz opční 1'!E$10)),0)+IFERROR('Model opční 2 (MF)'!G70*('MF Index'!K28/'MF Index'!$E28)*'Model opční 2 (MF)'!$AR70*(IF('Provoz opční 2'!E$10=0,1,'Provoz opční 2'!E$11/'Provoz opční 2'!E$10)),0)+Doplněk!G70*Doplněk!$AP70</f>
        <v>0</v>
      </c>
      <c r="H70" s="107">
        <f>IFERROR('Model výchozí (MV)'!H70*('MV Index'!L28/'MV Index'!$E28)*'Model výchozí (MV)'!$AR70*(IF('Provoz výchozí'!F$10=0,1,'Provoz výchozí'!F$11/'Provoz výchozí'!F$10)),0)+IFERROR('Model opční 1 (ME)'!H70*('ME Index'!L28/'ME Index'!$E28)*'Model opční 1 (ME)'!$AR70*(IF('Provoz opční 1'!F$10=0,1,'Provoz opční 1'!F$11/'Provoz opční 1'!F$10)),0)+IFERROR('Model opční 2 (MF)'!H70*('MF Index'!L28/'MF Index'!$E28)*'Model opční 2 (MF)'!$AR70*(IF('Provoz opční 2'!F$10=0,1,'Provoz opční 2'!F$11/'Provoz opční 2'!F$10)),0)+Doplněk!H70*Doplněk!$AP70</f>
        <v>0</v>
      </c>
      <c r="I70" s="107">
        <f>IFERROR('Model výchozí (MV)'!I70*('MV Index'!M28/'MV Index'!$E28)*'Model výchozí (MV)'!$AR70*(IF('Provoz výchozí'!G$10=0,1,'Provoz výchozí'!G$11/'Provoz výchozí'!G$10)),0)+IFERROR('Model opční 1 (ME)'!I70*('ME Index'!M28/'ME Index'!$E28)*'Model opční 1 (ME)'!$AR70*(IF('Provoz opční 1'!G$10=0,1,'Provoz opční 1'!G$11/'Provoz opční 1'!G$10)),0)+IFERROR('Model opční 2 (MF)'!I70*('MF Index'!M28/'MF Index'!$E28)*'Model opční 2 (MF)'!$AR70*(IF('Provoz opční 2'!G$10=0,1,'Provoz opční 2'!G$11/'Provoz opční 2'!G$10)),0)+Doplněk!I70*Doplněk!$AP70</f>
        <v>0</v>
      </c>
      <c r="J70" s="107">
        <f>IFERROR('Model výchozí (MV)'!J70*('MV Index'!N28/'MV Index'!$E28)*'Model výchozí (MV)'!$AR70*(IF('Provoz výchozí'!H$10=0,1,'Provoz výchozí'!H$11/'Provoz výchozí'!H$10)),0)+IFERROR('Model opční 1 (ME)'!J70*('ME Index'!N28/'ME Index'!$E28)*'Model opční 1 (ME)'!$AR70*(IF('Provoz opční 1'!H$10=0,1,'Provoz opční 1'!H$11/'Provoz opční 1'!H$10)),0)+IFERROR('Model opční 2 (MF)'!J70*('MF Index'!N28/'MF Index'!$E28)*'Model opční 2 (MF)'!$AR70*(IF('Provoz opční 2'!H$10=0,1,'Provoz opční 2'!H$11/'Provoz opční 2'!H$10)),0)+Doplněk!J70*Doplněk!$AP70</f>
        <v>0</v>
      </c>
      <c r="K70" s="107">
        <f>IFERROR('Model výchozí (MV)'!K70*('MV Index'!O28/'MV Index'!$E28)*'Model výchozí (MV)'!$AR70*(IF('Provoz výchozí'!I$10=0,1,'Provoz výchozí'!I$11/'Provoz výchozí'!I$10)),0)+IFERROR('Model opční 1 (ME)'!K70*('ME Index'!O28/'ME Index'!$E28)*'Model opční 1 (ME)'!$AR70*(IF('Provoz opční 1'!I$10=0,1,'Provoz opční 1'!I$11/'Provoz opční 1'!I$10)),0)+IFERROR('Model opční 2 (MF)'!K70*('MF Index'!O28/'MF Index'!$E28)*'Model opční 2 (MF)'!$AR70*(IF('Provoz opční 2'!I$10=0,1,'Provoz opční 2'!I$11/'Provoz opční 2'!I$10)),0)+Doplněk!K70*Doplněk!$AP70</f>
        <v>0</v>
      </c>
      <c r="L70" s="107">
        <f>IFERROR('Model výchozí (MV)'!L70*('MV Index'!P28/'MV Index'!$E28)*'Model výchozí (MV)'!$AR70*(IF('Provoz výchozí'!J$10=0,1,'Provoz výchozí'!J$11/'Provoz výchozí'!J$10)),0)+IFERROR('Model opční 1 (ME)'!L70*('ME Index'!P28/'ME Index'!$E28)*'Model opční 1 (ME)'!$AR70*(IF('Provoz opční 1'!J$10=0,1,'Provoz opční 1'!J$11/'Provoz opční 1'!J$10)),0)+IFERROR('Model opční 2 (MF)'!L70*('MF Index'!P28/'MF Index'!$E28)*'Model opční 2 (MF)'!$AR70*(IF('Provoz opční 2'!J$10=0,1,'Provoz opční 2'!J$11/'Provoz opční 2'!J$10)),0)+Doplněk!L70*Doplněk!$AP70</f>
        <v>0</v>
      </c>
      <c r="M70" s="107">
        <f>IFERROR('Model výchozí (MV)'!M70*('MV Index'!Q28/'MV Index'!$E28)*'Model výchozí (MV)'!$AR70*(IF('Provoz výchozí'!K$10=0,1,'Provoz výchozí'!K$11/'Provoz výchozí'!K$10)),0)+IFERROR('Model opční 1 (ME)'!M70*('ME Index'!Q28/'ME Index'!$E28)*'Model opční 1 (ME)'!$AR70*(IF('Provoz opční 1'!K$10=0,1,'Provoz opční 1'!K$11/'Provoz opční 1'!K$10)),0)+IFERROR('Model opční 2 (MF)'!M70*('MF Index'!Q28/'MF Index'!$E28)*'Model opční 2 (MF)'!$AR70*(IF('Provoz opční 2'!K$10=0,1,'Provoz opční 2'!K$11/'Provoz opční 2'!K$10)),0)+Doplněk!M70*Doplněk!$AP70</f>
        <v>0</v>
      </c>
      <c r="N70" s="107">
        <f>IFERROR('Model výchozí (MV)'!N70*('MV Index'!R28/'MV Index'!$E28)*'Model výchozí (MV)'!$AR70*(IF('Provoz výchozí'!L$10=0,1,'Provoz výchozí'!L$11/'Provoz výchozí'!L$10)),0)+IFERROR('Model opční 1 (ME)'!N70*('ME Index'!R28/'ME Index'!$E28)*'Model opční 1 (ME)'!$AR70*(IF('Provoz opční 1'!L$10=0,1,'Provoz opční 1'!L$11/'Provoz opční 1'!L$10)),0)+IFERROR('Model opční 2 (MF)'!N70*('MF Index'!R28/'MF Index'!$E28)*'Model opční 2 (MF)'!$AR70*(IF('Provoz opční 2'!L$10=0,1,'Provoz opční 2'!L$11/'Provoz opční 2'!L$10)),0)+Doplněk!N70*Doplněk!$AP70</f>
        <v>0</v>
      </c>
      <c r="O70" s="107">
        <f>IFERROR('Model výchozí (MV)'!O70*('MV Index'!S28/'MV Index'!$E28)*'Model výchozí (MV)'!$AR70*(IF('Provoz výchozí'!M$10=0,1,'Provoz výchozí'!M$11/'Provoz výchozí'!M$10)),0)+IFERROR('Model opční 1 (ME)'!O70*('ME Index'!S28/'ME Index'!$E28)*'Model opční 1 (ME)'!$AR70*(IF('Provoz opční 1'!M$10=0,1,'Provoz opční 1'!M$11/'Provoz opční 1'!M$10)),0)+IFERROR('Model opční 2 (MF)'!O70*('MF Index'!S28/'MF Index'!$E28)*'Model opční 2 (MF)'!$AR70*(IF('Provoz opční 2'!M$10=0,1,'Provoz opční 2'!M$11/'Provoz opční 2'!M$10)),0)+Doplněk!O70*Doplněk!$AP70</f>
        <v>0</v>
      </c>
      <c r="P70" s="107">
        <f>IFERROR('Model výchozí (MV)'!P70*('MV Index'!T28/'MV Index'!$E28)*'Model výchozí (MV)'!$AR70*(IF('Provoz výchozí'!N$10=0,1,'Provoz výchozí'!N$11/'Provoz výchozí'!N$10)),0)+IFERROR('Model opční 1 (ME)'!P70*('ME Index'!T28/'ME Index'!$E28)*'Model opční 1 (ME)'!$AR70*(IF('Provoz opční 1'!N$10=0,1,'Provoz opční 1'!N$11/'Provoz opční 1'!N$10)),0)+IFERROR('Model opční 2 (MF)'!P70*('MF Index'!T28/'MF Index'!$E28)*'Model opční 2 (MF)'!$AR70*(IF('Provoz opční 2'!N$10=0,1,'Provoz opční 2'!N$11/'Provoz opční 2'!N$10)),0)+Doplněk!P70*Doplněk!$AP70</f>
        <v>0</v>
      </c>
      <c r="Q70" s="107">
        <f>IFERROR('Model výchozí (MV)'!Q70*('MV Index'!U28/'MV Index'!$E28)*'Model výchozí (MV)'!$AR70*(IF('Provoz výchozí'!O$10=0,1,'Provoz výchozí'!O$11/'Provoz výchozí'!O$10)),0)+IFERROR('Model opční 1 (ME)'!Q70*('ME Index'!U28/'ME Index'!$E28)*'Model opční 1 (ME)'!$AR70*(IF('Provoz opční 1'!O$10=0,1,'Provoz opční 1'!O$11/'Provoz opční 1'!O$10)),0)+IFERROR('Model opční 2 (MF)'!Q70*('MF Index'!U28/'MF Index'!$E28)*'Model opční 2 (MF)'!$AR70*(IF('Provoz opční 2'!O$10=0,1,'Provoz opční 2'!O$11/'Provoz opční 2'!O$10)),0)+Doplněk!Q70*Doplněk!$AP70</f>
        <v>0</v>
      </c>
      <c r="R70" s="107">
        <f>IFERROR('Model výchozí (MV)'!R70*('MV Index'!V28/'MV Index'!$E28)*'Model výchozí (MV)'!$AR70*(IF('Provoz výchozí'!P$10=0,1,'Provoz výchozí'!P$11/'Provoz výchozí'!P$10)),0)+IFERROR('Model opční 1 (ME)'!R70*('ME Index'!V28/'ME Index'!$E28)*'Model opční 1 (ME)'!$AR70*(IF('Provoz opční 1'!P$10=0,1,'Provoz opční 1'!P$11/'Provoz opční 1'!P$10)),0)+IFERROR('Model opční 2 (MF)'!R70*('MF Index'!V28/'MF Index'!$E28)*'Model opční 2 (MF)'!$AR70*(IF('Provoz opční 2'!P$10=0,1,'Provoz opční 2'!P$11/'Provoz opční 2'!P$10)),0)+Doplněk!R70*Doplněk!$AP70</f>
        <v>0</v>
      </c>
      <c r="S70" s="107">
        <f>IFERROR('Model výchozí (MV)'!S70*('MV Index'!W28/'MV Index'!$E28)*'Model výchozí (MV)'!$AR70*(IF('Provoz výchozí'!Q$10=0,1,'Provoz výchozí'!Q$11/'Provoz výchozí'!Q$10)),0)+IFERROR('Model opční 1 (ME)'!S70*('ME Index'!W28/'ME Index'!$E28)*'Model opční 1 (ME)'!$AR70*(IF('Provoz opční 1'!Q$10=0,1,'Provoz opční 1'!Q$11/'Provoz opční 1'!Q$10)),0)+IFERROR('Model opční 2 (MF)'!S70*('MF Index'!W28/'MF Index'!$E28)*'Model opční 2 (MF)'!$AR70*(IF('Provoz opční 2'!Q$10=0,1,'Provoz opční 2'!Q$11/'Provoz opční 2'!Q$10)),0)+Doplněk!S70*Doplněk!$AP70</f>
        <v>0</v>
      </c>
      <c r="T70" s="107">
        <f>IFERROR('Model výchozí (MV)'!T70*('MV Index'!X28/'MV Index'!$E28)*'Model výchozí (MV)'!$AR70*(IF('Provoz výchozí'!R$10=0,1,'Provoz výchozí'!R$11/'Provoz výchozí'!R$10)),0)+IFERROR('Model opční 1 (ME)'!T70*('ME Index'!X28/'ME Index'!$E28)*'Model opční 1 (ME)'!$AR70*(IF('Provoz opční 1'!R$10=0,1,'Provoz opční 1'!R$11/'Provoz opční 1'!R$10)),0)+IFERROR('Model opční 2 (MF)'!T70*('MF Index'!X28/'MF Index'!$E28)*'Model opční 2 (MF)'!$AR70*(IF('Provoz opční 2'!R$10=0,1,'Provoz opční 2'!R$11/'Provoz opční 2'!R$10)),0)+Doplněk!T70*Doplněk!$AP70</f>
        <v>0</v>
      </c>
      <c r="U70" s="107">
        <f>IFERROR('Model výchozí (MV)'!U70*('MV Index'!Y28/'MV Index'!$E28)*'Model výchozí (MV)'!$AR70*(IF('Provoz výchozí'!S$10=0,1,'Provoz výchozí'!S$11/'Provoz výchozí'!S$10)),0)+IFERROR('Model opční 1 (ME)'!U70*('ME Index'!Y28/'ME Index'!$E28)*'Model opční 1 (ME)'!$AR70*(IF('Provoz opční 1'!S$10=0,1,'Provoz opční 1'!S$11/'Provoz opční 1'!S$10)),0)+IFERROR('Model opční 2 (MF)'!U70*('MF Index'!Y28/'MF Index'!$E28)*'Model opční 2 (MF)'!$AR70*(IF('Provoz opční 2'!S$10=0,1,'Provoz opční 2'!S$11/'Provoz opční 2'!S$10)),0)+Doplněk!U70*Doplněk!$AP70</f>
        <v>0</v>
      </c>
      <c r="V70" s="107">
        <f>IFERROR('Model výchozí (MV)'!V70*('MV Index'!Z28/'MV Index'!$E28)*'Model výchozí (MV)'!$AR70*(IF('Provoz výchozí'!T$10=0,1,'Provoz výchozí'!T$11/'Provoz výchozí'!T$10)),0)+IFERROR('Model opční 1 (ME)'!V70*('ME Index'!Z28/'ME Index'!$E28)*'Model opční 1 (ME)'!$AR70*(IF('Provoz opční 1'!T$10=0,1,'Provoz opční 1'!T$11/'Provoz opční 1'!T$10)),0)+IFERROR('Model opční 2 (MF)'!V70*('MF Index'!Z28/'MF Index'!$E28)*'Model opční 2 (MF)'!$AR70*(IF('Provoz opční 2'!T$10=0,1,'Provoz opční 2'!T$11/'Provoz opční 2'!T$10)),0)+Doplněk!V70*Doplněk!$AP70</f>
        <v>0</v>
      </c>
      <c r="W70" s="107">
        <f>IFERROR('Model výchozí (MV)'!W70*('MV Index'!AA28/'MV Index'!$E28)*'Model výchozí (MV)'!$AR70*(IF('Provoz výchozí'!U$10=0,1,'Provoz výchozí'!U$11/'Provoz výchozí'!U$10)),0)+IFERROR('Model opční 1 (ME)'!W70*('ME Index'!AA28/'ME Index'!$E28)*'Model opční 1 (ME)'!$AR70*(IF('Provoz opční 1'!U$10=0,1,'Provoz opční 1'!U$11/'Provoz opční 1'!U$10)),0)+IFERROR('Model opční 2 (MF)'!W70*('MF Index'!AA28/'MF Index'!$E28)*'Model opční 2 (MF)'!$AR70*(IF('Provoz opční 2'!U$10=0,1,'Provoz opční 2'!U$11/'Provoz opční 2'!U$10)),0)+Doplněk!W70*Doplněk!$AP70</f>
        <v>0</v>
      </c>
      <c r="X70" s="107">
        <f>IFERROR('Model výchozí (MV)'!X70*('MV Index'!AB28/'MV Index'!$E28)*'Model výchozí (MV)'!$AR70*(IF('Provoz výchozí'!V$10=0,1,'Provoz výchozí'!V$11/'Provoz výchozí'!V$10)),0)+IFERROR('Model opční 1 (ME)'!X70*('ME Index'!AB28/'ME Index'!$E28)*'Model opční 1 (ME)'!$AR70*(IF('Provoz opční 1'!V$10=0,1,'Provoz opční 1'!V$11/'Provoz opční 1'!V$10)),0)+IFERROR('Model opční 2 (MF)'!X70*('MF Index'!AB28/'MF Index'!$E28)*'Model opční 2 (MF)'!$AR70*(IF('Provoz opční 2'!V$10=0,1,'Provoz opční 2'!V$11/'Provoz opční 2'!V$10)),0)+Doplněk!X70*Doplněk!$AP70</f>
        <v>0</v>
      </c>
      <c r="Y70" s="107">
        <f>IFERROR('Model výchozí (MV)'!Y70*('MV Index'!AC28/'MV Index'!$E28)*'Model výchozí (MV)'!$AR70*(IF('Provoz výchozí'!W$10=0,1,'Provoz výchozí'!W$11/'Provoz výchozí'!W$10)),0)+IFERROR('Model opční 1 (ME)'!Y70*('ME Index'!AC28/'ME Index'!$E28)*'Model opční 1 (ME)'!$AR70*(IF('Provoz opční 1'!W$10=0,1,'Provoz opční 1'!W$11/'Provoz opční 1'!W$10)),0)+IFERROR('Model opční 2 (MF)'!Y70*('MF Index'!AC28/'MF Index'!$E28)*'Model opční 2 (MF)'!$AR70*(IF('Provoz opční 2'!W$10=0,1,'Provoz opční 2'!W$11/'Provoz opční 2'!W$10)),0)+Doplněk!Y70*Doplněk!$AP70</f>
        <v>0</v>
      </c>
      <c r="Z70" s="107">
        <f>IFERROR('Model výchozí (MV)'!Z70*('MV Index'!AD28/'MV Index'!$E28)*'Model výchozí (MV)'!$AR70*(IF('Provoz výchozí'!X$10=0,1,'Provoz výchozí'!X$11/'Provoz výchozí'!X$10)),0)+IFERROR('Model opční 1 (ME)'!Z70*('ME Index'!AD28/'ME Index'!$E28)*'Model opční 1 (ME)'!$AR70*(IF('Provoz opční 1'!X$10=0,1,'Provoz opční 1'!X$11/'Provoz opční 1'!X$10)),0)+IFERROR('Model opční 2 (MF)'!Z70*('MF Index'!AD28/'MF Index'!$E28)*'Model opční 2 (MF)'!$AR70*(IF('Provoz opční 2'!X$10=0,1,'Provoz opční 2'!X$11/'Provoz opční 2'!X$10)),0)+Doplněk!Z70*Doplněk!$AP70</f>
        <v>0</v>
      </c>
      <c r="AA70" s="107">
        <f>IFERROR('Model výchozí (MV)'!AA70*('MV Index'!AE28/'MV Index'!$E28)*'Model výchozí (MV)'!$AR70*(IF('Provoz výchozí'!Y$10=0,1,'Provoz výchozí'!Y$11/'Provoz výchozí'!Y$10)),0)+IFERROR('Model opční 1 (ME)'!AA70*('ME Index'!AE28/'ME Index'!$E28)*'Model opční 1 (ME)'!$AR70*(IF('Provoz opční 1'!Y$10=0,1,'Provoz opční 1'!Y$11/'Provoz opční 1'!Y$10)),0)+IFERROR('Model opční 2 (MF)'!AA70*('MF Index'!AE28/'MF Index'!$E28)*'Model opční 2 (MF)'!$AR70*(IF('Provoz opční 2'!Y$10=0,1,'Provoz opční 2'!Y$11/'Provoz opční 2'!Y$10)),0)+Doplněk!AA70*Doplněk!$AP70</f>
        <v>0</v>
      </c>
      <c r="AB70" s="107">
        <f>IFERROR('Model výchozí (MV)'!AB70*('MV Index'!AF28/'MV Index'!$E28)*'Model výchozí (MV)'!$AR70*(IF('Provoz výchozí'!Z$10=0,1,'Provoz výchozí'!Z$11/'Provoz výchozí'!Z$10)),0)+IFERROR('Model opční 1 (ME)'!AB70*('ME Index'!AF28/'ME Index'!$E28)*'Model opční 1 (ME)'!$AR70*(IF('Provoz opční 1'!Z$10=0,1,'Provoz opční 1'!Z$11/'Provoz opční 1'!Z$10)),0)+IFERROR('Model opční 2 (MF)'!AB70*('MF Index'!AF28/'MF Index'!$E28)*'Model opční 2 (MF)'!$AR70*(IF('Provoz opční 2'!Z$10=0,1,'Provoz opční 2'!Z$11/'Provoz opční 2'!Z$10)),0)+Doplněk!AB70*Doplněk!$AP70</f>
        <v>0</v>
      </c>
      <c r="AC70" s="107">
        <f>IFERROR('Model výchozí (MV)'!AC70*('MV Index'!AG28/'MV Index'!$E28)*'Model výchozí (MV)'!$AR70*(IF('Provoz výchozí'!AA$10=0,1,'Provoz výchozí'!AA$11/'Provoz výchozí'!AA$10)),0)+IFERROR('Model opční 1 (ME)'!AC70*('ME Index'!AG28/'ME Index'!$E28)*'Model opční 1 (ME)'!$AR70*(IF('Provoz opční 1'!AA$10=0,1,'Provoz opční 1'!AA$11/'Provoz opční 1'!AA$10)),0)+IFERROR('Model opční 2 (MF)'!AC70*('MF Index'!AG28/'MF Index'!$E28)*'Model opční 2 (MF)'!$AR70*(IF('Provoz opční 2'!AA$10=0,1,'Provoz opční 2'!AA$11/'Provoz opční 2'!AA$10)),0)+Doplněk!AC70*Doplněk!$AP70</f>
        <v>0</v>
      </c>
      <c r="AD70" s="107">
        <f>IFERROR('Model výchozí (MV)'!AD70*('MV Index'!AH28/'MV Index'!$E28)*'Model výchozí (MV)'!$AR70*(IF('Provoz výchozí'!AB$10=0,1,'Provoz výchozí'!AB$11/'Provoz výchozí'!AB$10)),0)+IFERROR('Model opční 1 (ME)'!AD70*('ME Index'!AH28/'ME Index'!$E28)*'Model opční 1 (ME)'!$AR70*(IF('Provoz opční 1'!AB$10=0,1,'Provoz opční 1'!AB$11/'Provoz opční 1'!AB$10)),0)+IFERROR('Model opční 2 (MF)'!AD70*('MF Index'!AH28/'MF Index'!$E28)*'Model opční 2 (MF)'!$AR70*(IF('Provoz opční 2'!AB$10=0,1,'Provoz opční 2'!AB$11/'Provoz opční 2'!AB$10)),0)+Doplněk!AD70*Doplněk!$AP70</f>
        <v>0</v>
      </c>
      <c r="AE70" s="107">
        <f>IFERROR('Model výchozí (MV)'!AE70*('MV Index'!AI28/'MV Index'!$E28)*'Model výchozí (MV)'!$AR70*(IF('Provoz výchozí'!AC$10=0,1,'Provoz výchozí'!AC$11/'Provoz výchozí'!AC$10)),0)+IFERROR('Model opční 1 (ME)'!AE70*('ME Index'!AI28/'ME Index'!$E28)*'Model opční 1 (ME)'!$AR70*(IF('Provoz opční 1'!AC$10=0,1,'Provoz opční 1'!AC$11/'Provoz opční 1'!AC$10)),0)+IFERROR('Model opční 2 (MF)'!AE70*('MF Index'!AI28/'MF Index'!$E28)*'Model opční 2 (MF)'!$AR70*(IF('Provoz opční 2'!AC$10=0,1,'Provoz opční 2'!AC$11/'Provoz opční 2'!AC$10)),0)+Doplněk!AE70*Doplněk!$AP70</f>
        <v>0</v>
      </c>
      <c r="AF70" s="107">
        <f>IFERROR('Model výchozí (MV)'!AF70*('MV Index'!AJ28/'MV Index'!$E28)*'Model výchozí (MV)'!$AR70*(IF('Provoz výchozí'!AD$10=0,1,'Provoz výchozí'!AD$11/'Provoz výchozí'!AD$10)),0)+IFERROR('Model opční 1 (ME)'!AF70*('ME Index'!AJ28/'ME Index'!$E28)*'Model opční 1 (ME)'!$AR70*(IF('Provoz opční 1'!AD$10=0,1,'Provoz opční 1'!AD$11/'Provoz opční 1'!AD$10)),0)+IFERROR('Model opční 2 (MF)'!AF70*('MF Index'!AJ28/'MF Index'!$E28)*'Model opční 2 (MF)'!$AR70*(IF('Provoz opční 2'!AD$10=0,1,'Provoz opční 2'!AD$11/'Provoz opční 2'!AD$10)),0)+Doplněk!AF70*Doplněk!$AP70</f>
        <v>0</v>
      </c>
      <c r="AG70" s="107">
        <f>IFERROR('Model výchozí (MV)'!AG70*('MV Index'!AK28/'MV Index'!$E28)*'Model výchozí (MV)'!$AR70*(IF('Provoz výchozí'!AE$10=0,1,'Provoz výchozí'!AE$11/'Provoz výchozí'!AE$10)),0)+IFERROR('Model opční 1 (ME)'!AG70*('ME Index'!AK28/'ME Index'!$E28)*'Model opční 1 (ME)'!$AR70*(IF('Provoz opční 1'!AE$10=0,1,'Provoz opční 1'!AE$11/'Provoz opční 1'!AE$10)),0)+IFERROR('Model opční 2 (MF)'!AG70*('MF Index'!AK28/'MF Index'!$E28)*'Model opční 2 (MF)'!$AR70*(IF('Provoz opční 2'!AE$10=0,1,'Provoz opční 2'!AE$11/'Provoz opční 2'!AE$10)),0)+Doplněk!AG70*Doplněk!$AP70</f>
        <v>0</v>
      </c>
      <c r="AH70" s="107">
        <f>IFERROR('Model výchozí (MV)'!AH70*('MV Index'!AL28/'MV Index'!$E28)*'Model výchozí (MV)'!$AR70*(IF('Provoz výchozí'!AF$10=0,1,'Provoz výchozí'!AF$11/'Provoz výchozí'!AF$10)),0)+IFERROR('Model opční 1 (ME)'!AH70*('ME Index'!AL28/'ME Index'!$E28)*'Model opční 1 (ME)'!$AR70*(IF('Provoz opční 1'!AF$10=0,1,'Provoz opční 1'!AF$11/'Provoz opční 1'!AF$10)),0)+IFERROR('Model opční 2 (MF)'!AH70*('MF Index'!AL28/'MF Index'!$E28)*'Model opční 2 (MF)'!$AR70*(IF('Provoz opční 2'!AF$10=0,1,'Provoz opční 2'!AF$11/'Provoz opční 2'!AF$10)),0)+Doplněk!AH70*Doplněk!$AP70</f>
        <v>0</v>
      </c>
      <c r="AI70" s="107">
        <f>IFERROR('Model výchozí (MV)'!AI70*('MV Index'!AM28/'MV Index'!$E28)*'Model výchozí (MV)'!$AR70*(IF('Provoz výchozí'!AG$10=0,1,'Provoz výchozí'!AG$11/'Provoz výchozí'!AG$10)),0)+IFERROR('Model opční 1 (ME)'!AI70*('ME Index'!AM28/'ME Index'!$E28)*'Model opční 1 (ME)'!$AR70*(IF('Provoz opční 1'!AG$10=0,1,'Provoz opční 1'!AG$11/'Provoz opční 1'!AG$10)),0)+IFERROR('Model opční 2 (MF)'!AI70*('MF Index'!AM28/'MF Index'!$E28)*'Model opční 2 (MF)'!$AR70*(IF('Provoz opční 2'!AG$10=0,1,'Provoz opční 2'!AG$11/'Provoz opční 2'!AG$10)),0)+Doplněk!AI70*Doplněk!$AP70</f>
        <v>0</v>
      </c>
      <c r="AJ70" s="107">
        <f>IFERROR('Model výchozí (MV)'!AJ70*('MV Index'!AN28/'MV Index'!$E28)*'Model výchozí (MV)'!$AR70*(IF('Provoz výchozí'!AH$10=0,1,'Provoz výchozí'!AH$11/'Provoz výchozí'!AH$10)),0)+IFERROR('Model opční 1 (ME)'!AJ70*('ME Index'!AN28/'ME Index'!$E28)*'Model opční 1 (ME)'!$AR70*(IF('Provoz opční 1'!AH$10=0,1,'Provoz opční 1'!AH$11/'Provoz opční 1'!AH$10)),0)+IFERROR('Model opční 2 (MF)'!AJ70*('MF Index'!AN28/'MF Index'!$E28)*'Model opční 2 (MF)'!$AR70*(IF('Provoz opční 2'!AH$10=0,1,'Provoz opční 2'!AH$11/'Provoz opční 2'!AH$10)),0)+Doplněk!AJ70*Doplněk!$AP70</f>
        <v>0</v>
      </c>
      <c r="AK70" s="107">
        <f>IFERROR('Model výchozí (MV)'!AK70*('MV Index'!AO28/'MV Index'!$E28)*'Model výchozí (MV)'!$AR70*(IF('Provoz výchozí'!AI$10=0,1,'Provoz výchozí'!AI$11/'Provoz výchozí'!AI$10)),0)+IFERROR('Model opční 1 (ME)'!AK70*('ME Index'!AO28/'ME Index'!$E28)*'Model opční 1 (ME)'!$AR70*(IF('Provoz opční 1'!AI$10=0,1,'Provoz opční 1'!AI$11/'Provoz opční 1'!AI$10)),0)+IFERROR('Model opční 2 (MF)'!AK70*('MF Index'!AO28/'MF Index'!$E28)*'Model opční 2 (MF)'!$AR70*(IF('Provoz opční 2'!AI$10=0,1,'Provoz opční 2'!AI$11/'Provoz opční 2'!AI$10)),0)+Doplněk!AK70*Doplněk!$AP70</f>
        <v>0</v>
      </c>
      <c r="AL70" s="24">
        <f t="shared" si="62"/>
        <v>0</v>
      </c>
      <c r="AM70" s="149">
        <f t="shared" si="61"/>
        <v>0</v>
      </c>
    </row>
    <row r="71" spans="1:39" ht="16.2" thickBot="1" x14ac:dyDescent="0.4">
      <c r="A71" s="5">
        <f t="shared" si="64"/>
        <v>21</v>
      </c>
      <c r="B71" s="69" t="str">
        <f t="shared" si="64"/>
        <v>Aktualizovaná cena za Vozidlo [tis.Kč]</v>
      </c>
      <c r="C71" s="69" t="str">
        <f>IF(C29="","",C29)</f>
        <v/>
      </c>
      <c r="D71" s="252" t="s">
        <v>211</v>
      </c>
      <c r="E71" s="108">
        <f t="shared" ref="E71:AK71" si="65">SUM(E45:E70)</f>
        <v>0</v>
      </c>
      <c r="F71" s="108">
        <f t="shared" si="65"/>
        <v>0</v>
      </c>
      <c r="G71" s="108">
        <f t="shared" ref="G71:H71" si="66">SUM(G45:G70)</f>
        <v>0</v>
      </c>
      <c r="H71" s="108">
        <f t="shared" si="66"/>
        <v>0</v>
      </c>
      <c r="I71" s="108">
        <f t="shared" si="65"/>
        <v>0</v>
      </c>
      <c r="J71" s="108">
        <f t="shared" si="65"/>
        <v>0</v>
      </c>
      <c r="K71" s="108">
        <f t="shared" si="65"/>
        <v>0</v>
      </c>
      <c r="L71" s="108">
        <f t="shared" si="65"/>
        <v>0</v>
      </c>
      <c r="M71" s="108">
        <f t="shared" si="65"/>
        <v>0</v>
      </c>
      <c r="N71" s="108">
        <f t="shared" si="65"/>
        <v>0</v>
      </c>
      <c r="O71" s="108">
        <f t="shared" si="65"/>
        <v>0</v>
      </c>
      <c r="P71" s="108">
        <f t="shared" si="65"/>
        <v>0</v>
      </c>
      <c r="Q71" s="108">
        <f t="shared" si="65"/>
        <v>0</v>
      </c>
      <c r="R71" s="108">
        <f t="shared" si="65"/>
        <v>0</v>
      </c>
      <c r="S71" s="108">
        <f t="shared" si="65"/>
        <v>0</v>
      </c>
      <c r="T71" s="108">
        <f t="shared" si="65"/>
        <v>0</v>
      </c>
      <c r="U71" s="108">
        <f t="shared" si="65"/>
        <v>0</v>
      </c>
      <c r="V71" s="108">
        <f t="shared" si="65"/>
        <v>0</v>
      </c>
      <c r="W71" s="108">
        <f t="shared" si="65"/>
        <v>0</v>
      </c>
      <c r="X71" s="108">
        <f t="shared" si="65"/>
        <v>0</v>
      </c>
      <c r="Y71" s="108">
        <f t="shared" si="65"/>
        <v>0</v>
      </c>
      <c r="Z71" s="108">
        <f t="shared" si="65"/>
        <v>0</v>
      </c>
      <c r="AA71" s="108">
        <f t="shared" si="65"/>
        <v>0</v>
      </c>
      <c r="AB71" s="108">
        <f t="shared" si="65"/>
        <v>0</v>
      </c>
      <c r="AC71" s="108">
        <f t="shared" si="65"/>
        <v>0</v>
      </c>
      <c r="AD71" s="108">
        <f t="shared" si="65"/>
        <v>0</v>
      </c>
      <c r="AE71" s="108">
        <f t="shared" si="65"/>
        <v>0</v>
      </c>
      <c r="AF71" s="108">
        <f t="shared" si="65"/>
        <v>0</v>
      </c>
      <c r="AG71" s="108">
        <f t="shared" si="65"/>
        <v>0</v>
      </c>
      <c r="AH71" s="108">
        <f t="shared" si="65"/>
        <v>0</v>
      </c>
      <c r="AI71" s="108">
        <f t="shared" si="65"/>
        <v>0</v>
      </c>
      <c r="AJ71" s="108">
        <f t="shared" si="65"/>
        <v>0</v>
      </c>
      <c r="AK71" s="108">
        <f t="shared" si="65"/>
        <v>0</v>
      </c>
      <c r="AL71" s="27">
        <f t="shared" ref="AL71:AL79" si="67">SUM(E71:AK71)</f>
        <v>0</v>
      </c>
      <c r="AM71" s="574">
        <f>IFERROR(SUMPRODUCT(E71:AK71,E$79:AK$79)/SUM(E$79:AK$79),0)</f>
        <v>0</v>
      </c>
    </row>
    <row r="72" spans="1:39"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6"/>
      <c r="AM72" s="568"/>
    </row>
    <row r="73" spans="1:39"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45" t="str">
        <f>IF(B37="","",B37)</f>
        <v>Výchozí dopravní výkon [tis.vlkm]</v>
      </c>
      <c r="C79" s="45"/>
      <c r="D79" s="257" t="s">
        <v>62</v>
      </c>
      <c r="E79" s="107">
        <f>'Provoz výchozí'!C15+'Provoz opční 1'!C15+'Provoz opční 2'!C15</f>
        <v>41941.396164383565</v>
      </c>
      <c r="F79" s="107">
        <f>'Provoz výchozí'!D15+'Provoz opční 1'!D15+'Provoz opční 2'!D15</f>
        <v>422035.29890410963</v>
      </c>
      <c r="G79" s="107">
        <f>'Provoz výchozí'!E15+'Provoz opční 1'!E15+'Provoz opční 2'!E15</f>
        <v>822024.64328767126</v>
      </c>
      <c r="H79" s="107">
        <f>'Provoz výchozí'!F15+'Provoz opční 1'!F15+'Provoz opční 2'!F15</f>
        <v>125356.20383561644</v>
      </c>
      <c r="I79" s="107">
        <f>'Provoz výchozí'!G15+'Provoz opční 1'!G15+'Provoz opční 2'!G15</f>
        <v>2859688.4</v>
      </c>
      <c r="J79" s="107">
        <f>'Provoz výchozí'!H15+'Provoz opční 1'!H15+'Provoz opční 2'!H15</f>
        <v>3406360.4</v>
      </c>
      <c r="K79" s="107">
        <f>'Provoz výchozí'!I15+'Provoz opční 1'!I15+'Provoz opční 2'!I15</f>
        <v>4453710.0999999996</v>
      </c>
      <c r="L79" s="107">
        <f>'Provoz výchozí'!J15+'Provoz opční 1'!J15+'Provoz opční 2'!J15</f>
        <v>4840556.2</v>
      </c>
      <c r="M79" s="107">
        <f>'Provoz výchozí'!K15+'Provoz opční 1'!K15+'Provoz opční 2'!K15</f>
        <v>4840556.2</v>
      </c>
      <c r="N79" s="107">
        <f>'Provoz výchozí'!L15+'Provoz opční 1'!L15+'Provoz opční 2'!L15</f>
        <v>4840556.2</v>
      </c>
      <c r="O79" s="107">
        <f>'Provoz výchozí'!M15+'Provoz opční 1'!M15+'Provoz opční 2'!M15</f>
        <v>4840556.2</v>
      </c>
      <c r="P79" s="107">
        <f>'Provoz výchozí'!N15+'Provoz opční 1'!N15+'Provoz opční 2'!N15</f>
        <v>4840556.2</v>
      </c>
      <c r="Q79" s="107">
        <f>'Provoz výchozí'!O15+'Provoz opční 1'!O15+'Provoz opční 2'!O15</f>
        <v>4840556.2</v>
      </c>
      <c r="R79" s="107">
        <f>'Provoz výchozí'!P15+'Provoz opční 1'!P15+'Provoz opční 2'!P15</f>
        <v>4840556.2</v>
      </c>
      <c r="S79" s="107">
        <f>'Provoz výchozí'!Q15+'Provoz opční 1'!Q15+'Provoz opční 2'!Q15</f>
        <v>4840556.2</v>
      </c>
      <c r="T79" s="107">
        <f>'Provoz výchozí'!R15+'Provoz opční 1'!R15+'Provoz opční 2'!R15</f>
        <v>4840556.2</v>
      </c>
      <c r="U79" s="107">
        <f>'Provoz výchozí'!S15+'Provoz opční 1'!S15+'Provoz opční 2'!S15</f>
        <v>4840556.2</v>
      </c>
      <c r="V79" s="107">
        <f>'Provoz výchozí'!T15+'Provoz opční 1'!T15+'Provoz opční 2'!T15</f>
        <v>4840556.2</v>
      </c>
      <c r="W79" s="107">
        <f>'Provoz výchozí'!U15+'Provoz opční 1'!U15+'Provoz opční 2'!U15</f>
        <v>4840556.2</v>
      </c>
      <c r="X79" s="107">
        <f>'Provoz výchozí'!V15+'Provoz opční 1'!V15+'Provoz opční 2'!V15</f>
        <v>4840556.2</v>
      </c>
      <c r="Y79" s="107">
        <f>'Provoz výchozí'!W15+'Provoz opční 1'!W15+'Provoz opční 2'!W15</f>
        <v>4840556.2</v>
      </c>
      <c r="Z79" s="107">
        <f>'Provoz výchozí'!X15+'Provoz opční 1'!X15+'Provoz opční 2'!X15</f>
        <v>4840556.2</v>
      </c>
      <c r="AA79" s="107">
        <f>'Provoz výchozí'!Y15+'Provoz opční 1'!Y15+'Provoz opční 2'!Y15</f>
        <v>4840556.2</v>
      </c>
      <c r="AB79" s="107">
        <f>'Provoz výchozí'!Z15+'Provoz opční 1'!Z15+'Provoz opční 2'!Z15</f>
        <v>4840556.2</v>
      </c>
      <c r="AC79" s="107">
        <f>'Provoz výchozí'!AA15+'Provoz opční 1'!AA15+'Provoz opční 2'!AA15</f>
        <v>4840556.2</v>
      </c>
      <c r="AD79" s="107">
        <f>'Provoz výchozí'!AB15+'Provoz opční 1'!AB15+'Provoz opční 2'!AB15</f>
        <v>4840556.2</v>
      </c>
      <c r="AE79" s="107">
        <f>'Provoz výchozí'!AC15+'Provoz opční 1'!AC15+'Provoz opční 2'!AC15</f>
        <v>4840556.2</v>
      </c>
      <c r="AF79" s="107">
        <f>'Provoz výchozí'!AD15+'Provoz opční 1'!AD15+'Provoz opční 2'!AD15</f>
        <v>4840556.2</v>
      </c>
      <c r="AG79" s="107">
        <f>'Provoz výchozí'!AE15+'Provoz opční 1'!AE15+'Provoz opční 2'!AE15</f>
        <v>4840556.2</v>
      </c>
      <c r="AH79" s="107">
        <f>'Provoz výchozí'!AF15+'Provoz opční 1'!AF15+'Provoz opční 2'!AF15</f>
        <v>4840556.2</v>
      </c>
      <c r="AI79" s="107">
        <f>'Provoz výchozí'!AG15+'Provoz opční 1'!AG15+'Provoz opční 2'!AG15</f>
        <v>4840556.2</v>
      </c>
      <c r="AJ79" s="107">
        <f>'Provoz výchozí'!AH15+'Provoz opční 1'!AH15+'Provoz opční 2'!AH15</f>
        <v>4840556.2</v>
      </c>
      <c r="AK79" s="107">
        <f>'Provoz výchozí'!AI15+'Provoz opční 1'!AI15+'Provoz opční 2'!AI15</f>
        <v>4840556.2</v>
      </c>
      <c r="AL79" s="84">
        <f t="shared" si="67"/>
        <v>137985577.64219183</v>
      </c>
      <c r="AM79" s="570" t="s">
        <v>134</v>
      </c>
    </row>
    <row r="80" spans="1:39" ht="16.2" thickBot="1" x14ac:dyDescent="0.4">
      <c r="A80" s="5">
        <v>27</v>
      </c>
      <c r="B80" s="204" t="str">
        <f>IF(B38="","",B38)</f>
        <v>Aktualizovaná jednotková cena za Vozidlo [Kč/vlkm]</v>
      </c>
      <c r="C80" s="69"/>
      <c r="D80" s="252" t="s">
        <v>212</v>
      </c>
      <c r="E80" s="105">
        <f t="shared" ref="E80:AL80" si="68">IFERROR(E71/E79,0)</f>
        <v>0</v>
      </c>
      <c r="F80" s="105">
        <f t="shared" si="68"/>
        <v>0</v>
      </c>
      <c r="G80" s="105">
        <f t="shared" ref="G80:H80" si="69">IFERROR(G71/G79,0)</f>
        <v>0</v>
      </c>
      <c r="H80" s="105">
        <f t="shared" si="69"/>
        <v>0</v>
      </c>
      <c r="I80" s="105">
        <f t="shared" si="68"/>
        <v>0</v>
      </c>
      <c r="J80" s="105">
        <f t="shared" si="68"/>
        <v>0</v>
      </c>
      <c r="K80" s="105">
        <f t="shared" si="68"/>
        <v>0</v>
      </c>
      <c r="L80" s="105">
        <f t="shared" si="68"/>
        <v>0</v>
      </c>
      <c r="M80" s="105">
        <f t="shared" si="68"/>
        <v>0</v>
      </c>
      <c r="N80" s="105">
        <f t="shared" si="68"/>
        <v>0</v>
      </c>
      <c r="O80" s="105">
        <f t="shared" si="68"/>
        <v>0</v>
      </c>
      <c r="P80" s="105">
        <f t="shared" si="68"/>
        <v>0</v>
      </c>
      <c r="Q80" s="105">
        <f t="shared" si="68"/>
        <v>0</v>
      </c>
      <c r="R80" s="105">
        <f t="shared" si="68"/>
        <v>0</v>
      </c>
      <c r="S80" s="105">
        <f t="shared" si="68"/>
        <v>0</v>
      </c>
      <c r="T80" s="105">
        <f t="shared" si="68"/>
        <v>0</v>
      </c>
      <c r="U80" s="105">
        <f t="shared" si="68"/>
        <v>0</v>
      </c>
      <c r="V80" s="105">
        <f t="shared" si="68"/>
        <v>0</v>
      </c>
      <c r="W80" s="105">
        <f t="shared" si="68"/>
        <v>0</v>
      </c>
      <c r="X80" s="105">
        <f t="shared" si="68"/>
        <v>0</v>
      </c>
      <c r="Y80" s="105">
        <f t="shared" si="68"/>
        <v>0</v>
      </c>
      <c r="Z80" s="105">
        <f t="shared" si="68"/>
        <v>0</v>
      </c>
      <c r="AA80" s="105">
        <f t="shared" si="68"/>
        <v>0</v>
      </c>
      <c r="AB80" s="105">
        <f t="shared" si="68"/>
        <v>0</v>
      </c>
      <c r="AC80" s="105">
        <f t="shared" si="68"/>
        <v>0</v>
      </c>
      <c r="AD80" s="105">
        <f t="shared" si="68"/>
        <v>0</v>
      </c>
      <c r="AE80" s="105">
        <f t="shared" si="68"/>
        <v>0</v>
      </c>
      <c r="AF80" s="105">
        <f t="shared" si="68"/>
        <v>0</v>
      </c>
      <c r="AG80" s="105">
        <f t="shared" si="68"/>
        <v>0</v>
      </c>
      <c r="AH80" s="105">
        <f t="shared" si="68"/>
        <v>0</v>
      </c>
      <c r="AI80" s="105">
        <f t="shared" si="68"/>
        <v>0</v>
      </c>
      <c r="AJ80" s="105">
        <f t="shared" si="68"/>
        <v>0</v>
      </c>
      <c r="AK80" s="105">
        <f t="shared" si="68"/>
        <v>0</v>
      </c>
      <c r="AL80" s="111">
        <f t="shared" si="68"/>
        <v>0</v>
      </c>
      <c r="AM80" s="571" t="s">
        <v>134</v>
      </c>
    </row>
    <row r="81" spans="1:39" ht="15.6" hidden="1" x14ac:dyDescent="0.35">
      <c r="A81" s="269">
        <v>28</v>
      </c>
      <c r="B81" s="279" t="str">
        <f>IF(B39="","",B39)</f>
        <v>Aktualizovaná jednotková cena za jednotku za Vozidlo [Kč/vlkm]</v>
      </c>
      <c r="C81" s="270"/>
      <c r="D81" s="271" t="s">
        <v>213</v>
      </c>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230"/>
      <c r="AL81" s="48"/>
      <c r="AM81" s="87"/>
    </row>
    <row r="82" spans="1:39" ht="16.2" hidden="1" thickBot="1" x14ac:dyDescent="0.4">
      <c r="A82" s="272">
        <v>29</v>
      </c>
      <c r="B82" s="273" t="str">
        <f>IF(B40="","",B40)</f>
        <v>Aktualizovaná jednotková cena za soupravu za Vozidlo [Kč/vlkm]</v>
      </c>
      <c r="C82" s="274"/>
      <c r="D82" s="275" t="s">
        <v>214</v>
      </c>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231"/>
      <c r="AL82" s="118"/>
      <c r="AM82" s="119"/>
    </row>
    <row r="83" spans="1:39" hidden="1" x14ac:dyDescent="0.3">
      <c r="A83"/>
    </row>
    <row r="84" spans="1:39" ht="15" thickBot="1" x14ac:dyDescent="0.35">
      <c r="A84"/>
    </row>
    <row r="85" spans="1:39" x14ac:dyDescent="0.3">
      <c r="A85" s="138" t="s">
        <v>201</v>
      </c>
      <c r="B85" s="139"/>
      <c r="C85" s="139"/>
      <c r="D85" s="151"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53"/>
    </row>
    <row r="86" spans="1:39" ht="15" thickBot="1" x14ac:dyDescent="0.35">
      <c r="A86" s="6" t="str">
        <f>A2</f>
        <v>Cenová úroveň pro Kalendářní rok [tis.Kč]</v>
      </c>
      <c r="B86" s="60"/>
      <c r="C86" s="40"/>
      <c r="D86" s="61"/>
      <c r="E86" s="153" t="str">
        <f>E2</f>
        <v>XII/29</v>
      </c>
      <c r="F86" s="153" t="str">
        <f t="shared" ref="F86:AK86" si="70">F2</f>
        <v>I-VI/30</v>
      </c>
      <c r="G86" s="153" t="str">
        <f t="shared" si="70"/>
        <v>VI-XII/30</v>
      </c>
      <c r="H86" s="153" t="str">
        <f t="shared" si="70"/>
        <v>XII/30</v>
      </c>
      <c r="I86" s="153">
        <f t="shared" si="70"/>
        <v>2031</v>
      </c>
      <c r="J86" s="153">
        <f t="shared" si="70"/>
        <v>2032</v>
      </c>
      <c r="K86" s="153">
        <f t="shared" si="70"/>
        <v>2033</v>
      </c>
      <c r="L86" s="153">
        <f t="shared" si="70"/>
        <v>2034</v>
      </c>
      <c r="M86" s="153">
        <f t="shared" si="70"/>
        <v>2035</v>
      </c>
      <c r="N86" s="153">
        <f t="shared" si="70"/>
        <v>2036</v>
      </c>
      <c r="O86" s="153">
        <f t="shared" si="70"/>
        <v>2037</v>
      </c>
      <c r="P86" s="153">
        <f t="shared" si="70"/>
        <v>2038</v>
      </c>
      <c r="Q86" s="153">
        <f t="shared" si="70"/>
        <v>2039</v>
      </c>
      <c r="R86" s="153">
        <f t="shared" si="70"/>
        <v>2040</v>
      </c>
      <c r="S86" s="153">
        <f t="shared" si="70"/>
        <v>2041</v>
      </c>
      <c r="T86" s="153">
        <f t="shared" si="70"/>
        <v>2042</v>
      </c>
      <c r="U86" s="153">
        <f t="shared" si="70"/>
        <v>2043</v>
      </c>
      <c r="V86" s="153">
        <f t="shared" si="70"/>
        <v>2044</v>
      </c>
      <c r="W86" s="153">
        <f t="shared" si="70"/>
        <v>2045</v>
      </c>
      <c r="X86" s="153">
        <f t="shared" si="70"/>
        <v>2046</v>
      </c>
      <c r="Y86" s="153">
        <f t="shared" si="70"/>
        <v>2047</v>
      </c>
      <c r="Z86" s="153">
        <f t="shared" si="70"/>
        <v>2048</v>
      </c>
      <c r="AA86" s="153">
        <f t="shared" si="70"/>
        <v>2049</v>
      </c>
      <c r="AB86" s="153">
        <f t="shared" si="70"/>
        <v>2050</v>
      </c>
      <c r="AC86" s="153">
        <f t="shared" si="70"/>
        <v>2051</v>
      </c>
      <c r="AD86" s="153">
        <f t="shared" si="70"/>
        <v>2052</v>
      </c>
      <c r="AE86" s="153">
        <f t="shared" si="70"/>
        <v>2053</v>
      </c>
      <c r="AF86" s="153">
        <f t="shared" si="70"/>
        <v>2054</v>
      </c>
      <c r="AG86" s="153">
        <f t="shared" si="70"/>
        <v>2055</v>
      </c>
      <c r="AH86" s="153">
        <f t="shared" si="70"/>
        <v>2056</v>
      </c>
      <c r="AI86" s="153">
        <f t="shared" si="70"/>
        <v>2057</v>
      </c>
      <c r="AJ86" s="153">
        <f t="shared" si="70"/>
        <v>2058</v>
      </c>
      <c r="AK86" s="153">
        <f t="shared" si="70"/>
        <v>2059</v>
      </c>
      <c r="AL86" s="99" t="s">
        <v>78</v>
      </c>
      <c r="AM86" s="562" t="s">
        <v>79</v>
      </c>
    </row>
    <row r="87" spans="1:39" ht="15" thickTop="1" x14ac:dyDescent="0.3">
      <c r="A87" s="3">
        <f t="shared" ref="A87:D108" si="71">IF(A45="","",A45)</f>
        <v>1</v>
      </c>
      <c r="B87" s="44" t="str">
        <f t="shared" si="71"/>
        <v>Trakční energie a palivo</v>
      </c>
      <c r="C87" s="62">
        <f t="shared" si="71"/>
        <v>1.1000000000000001</v>
      </c>
      <c r="D87" s="63" t="str">
        <f t="shared" si="71"/>
        <v>Elektrická energie</v>
      </c>
      <c r="E87" s="104">
        <f>IFERROR('Model výchozí (MV)'!E87*('MV Index'!I3/'MV Index'!$E3)*'Model výchozí (MV)'!$AR87*(IF('Provoz výchozí'!C$10=0,1,'Provoz výchozí'!C$11/'Provoz výchozí'!C$10)),0)+IFERROR('Model opční 1 (ME)'!E87*('ME Index'!I3/'ME Index'!$E3)*'Model opční 1 (ME)'!$AR87*(IF('Provoz opční 1'!C$10=0,1,'Provoz opční 1'!C$11/'Provoz opční 1'!C$10)),0)+IFERROR('Model opční 2 (MF)'!E87*('MF Index'!I3/'MF Index'!$E3)*'Model opční 2 (MF)'!$AR87*(IF('Provoz opční 2'!C$10=0,1,'Provoz opční 2'!C$11/'Provoz opční 2'!C$10)),0)+Doplněk!E87*Doplněk!$AP87</f>
        <v>0</v>
      </c>
      <c r="F87" s="104">
        <f>IFERROR('Model výchozí (MV)'!F87*('MV Index'!J3/'MV Index'!$E3)*'Model výchozí (MV)'!$AR87*(IF('Provoz výchozí'!D$10=0,1,'Provoz výchozí'!D$11/'Provoz výchozí'!D$10)),0)+IFERROR('Model opční 1 (ME)'!F87*('ME Index'!J3/'ME Index'!$E3)*'Model opční 1 (ME)'!$AR87*(IF('Provoz opční 1'!D$10=0,1,'Provoz opční 1'!D$11/'Provoz opční 1'!D$10)),0)+IFERROR('Model opční 2 (MF)'!F87*('MF Index'!J3/'MF Index'!$E3)*'Model opční 2 (MF)'!$AR87*(IF('Provoz opční 2'!D$10=0,1,'Provoz opční 2'!D$11/'Provoz opční 2'!D$10)),0)+Doplněk!F87*Doplněk!$AP87</f>
        <v>0</v>
      </c>
      <c r="G87" s="104">
        <f>IFERROR('Model výchozí (MV)'!G87*('MV Index'!K3/'MV Index'!$E3)*'Model výchozí (MV)'!$AR87*(IF('Provoz výchozí'!E$10=0,1,'Provoz výchozí'!E$11/'Provoz výchozí'!E$10)),0)+IFERROR('Model opční 1 (ME)'!G87*('ME Index'!K3/'ME Index'!$E3)*'Model opční 1 (ME)'!$AR87*(IF('Provoz opční 1'!E$10=0,1,'Provoz opční 1'!E$11/'Provoz opční 1'!E$10)),0)+IFERROR('Model opční 2 (MF)'!G87*('MF Index'!K3/'MF Index'!$E3)*'Model opční 2 (MF)'!$AR87*(IF('Provoz opční 2'!E$10=0,1,'Provoz opční 2'!E$11/'Provoz opční 2'!E$10)),0)+Doplněk!G87*Doplněk!$AP87</f>
        <v>0</v>
      </c>
      <c r="H87" s="104">
        <f>IFERROR('Model výchozí (MV)'!H87*('MV Index'!L3/'MV Index'!$E3)*'Model výchozí (MV)'!$AR87*(IF('Provoz výchozí'!F$10=0,1,'Provoz výchozí'!F$11/'Provoz výchozí'!F$10)),0)+IFERROR('Model opční 1 (ME)'!H87*('ME Index'!L3/'ME Index'!$E3)*'Model opční 1 (ME)'!$AR87*(IF('Provoz opční 1'!F$10=0,1,'Provoz opční 1'!F$11/'Provoz opční 1'!F$10)),0)+IFERROR('Model opční 2 (MF)'!H87*('MF Index'!L3/'MF Index'!$E3)*'Model opční 2 (MF)'!$AR87*(IF('Provoz opční 2'!F$10=0,1,'Provoz opční 2'!F$11/'Provoz opční 2'!F$10)),0)+Doplněk!H87*Doplněk!$AP87</f>
        <v>0</v>
      </c>
      <c r="I87" s="104">
        <f>IFERROR('Model výchozí (MV)'!I87*('MV Index'!M3/'MV Index'!$E3)*'Model výchozí (MV)'!$AR87*(IF('Provoz výchozí'!G$10=0,1,'Provoz výchozí'!G$11/'Provoz výchozí'!G$10)),0)+IFERROR('Model opční 1 (ME)'!I87*('ME Index'!M3/'ME Index'!$E3)*'Model opční 1 (ME)'!$AR87*(IF('Provoz opční 1'!G$10=0,1,'Provoz opční 1'!G$11/'Provoz opční 1'!G$10)),0)+IFERROR('Model opční 2 (MF)'!I87*('MF Index'!M3/'MF Index'!$E3)*'Model opční 2 (MF)'!$AR87*(IF('Provoz opční 2'!G$10=0,1,'Provoz opční 2'!G$11/'Provoz opční 2'!G$10)),0)+Doplněk!I87*Doplněk!$AP87</f>
        <v>0</v>
      </c>
      <c r="J87" s="104">
        <f>IFERROR('Model výchozí (MV)'!J87*('MV Index'!N3/'MV Index'!$E3)*'Model výchozí (MV)'!$AR87*(IF('Provoz výchozí'!H$10=0,1,'Provoz výchozí'!H$11/'Provoz výchozí'!H$10)),0)+IFERROR('Model opční 1 (ME)'!J87*('ME Index'!N3/'ME Index'!$E3)*'Model opční 1 (ME)'!$AR87*(IF('Provoz opční 1'!H$10=0,1,'Provoz opční 1'!H$11/'Provoz opční 1'!H$10)),0)+IFERROR('Model opční 2 (MF)'!J87*('MF Index'!N3/'MF Index'!$E3)*'Model opční 2 (MF)'!$AR87*(IF('Provoz opční 2'!H$10=0,1,'Provoz opční 2'!H$11/'Provoz opční 2'!H$10)),0)+Doplněk!J87*Doplněk!$AP87</f>
        <v>0</v>
      </c>
      <c r="K87" s="104">
        <f>IFERROR('Model výchozí (MV)'!K87*('MV Index'!O3/'MV Index'!$E3)*'Model výchozí (MV)'!$AR87*(IF('Provoz výchozí'!I$10=0,1,'Provoz výchozí'!I$11/'Provoz výchozí'!I$10)),0)+IFERROR('Model opční 1 (ME)'!K87*('ME Index'!O3/'ME Index'!$E3)*'Model opční 1 (ME)'!$AR87*(IF('Provoz opční 1'!I$10=0,1,'Provoz opční 1'!I$11/'Provoz opční 1'!I$10)),0)+IFERROR('Model opční 2 (MF)'!K87*('MF Index'!O3/'MF Index'!$E3)*'Model opční 2 (MF)'!$AR87*(IF('Provoz opční 2'!I$10=0,1,'Provoz opční 2'!I$11/'Provoz opční 2'!I$10)),0)+Doplněk!K87*Doplněk!$AP87</f>
        <v>0</v>
      </c>
      <c r="L87" s="104">
        <f>IFERROR('Model výchozí (MV)'!L87*('MV Index'!P3/'MV Index'!$E3)*'Model výchozí (MV)'!$AR87*(IF('Provoz výchozí'!J$10=0,1,'Provoz výchozí'!J$11/'Provoz výchozí'!J$10)),0)+IFERROR('Model opční 1 (ME)'!L87*('ME Index'!P3/'ME Index'!$E3)*'Model opční 1 (ME)'!$AR87*(IF('Provoz opční 1'!J$10=0,1,'Provoz opční 1'!J$11/'Provoz opční 1'!J$10)),0)+IFERROR('Model opční 2 (MF)'!L87*('MF Index'!P3/'MF Index'!$E3)*'Model opční 2 (MF)'!$AR87*(IF('Provoz opční 2'!J$10=0,1,'Provoz opční 2'!J$11/'Provoz opční 2'!J$10)),0)+Doplněk!L87*Doplněk!$AP87</f>
        <v>0</v>
      </c>
      <c r="M87" s="104">
        <f>IFERROR('Model výchozí (MV)'!M87*('MV Index'!Q3/'MV Index'!$E3)*'Model výchozí (MV)'!$AR87*(IF('Provoz výchozí'!K$10=0,1,'Provoz výchozí'!K$11/'Provoz výchozí'!K$10)),0)+IFERROR('Model opční 1 (ME)'!M87*('ME Index'!Q3/'ME Index'!$E3)*'Model opční 1 (ME)'!$AR87*(IF('Provoz opční 1'!K$10=0,1,'Provoz opční 1'!K$11/'Provoz opční 1'!K$10)),0)+IFERROR('Model opční 2 (MF)'!M87*('MF Index'!Q3/'MF Index'!$E3)*'Model opční 2 (MF)'!$AR87*(IF('Provoz opční 2'!K$10=0,1,'Provoz opční 2'!K$11/'Provoz opční 2'!K$10)),0)+Doplněk!M87*Doplněk!$AP87</f>
        <v>0</v>
      </c>
      <c r="N87" s="104">
        <f>IFERROR('Model výchozí (MV)'!N87*('MV Index'!R3/'MV Index'!$E3)*'Model výchozí (MV)'!$AR87*(IF('Provoz výchozí'!L$10=0,1,'Provoz výchozí'!L$11/'Provoz výchozí'!L$10)),0)+IFERROR('Model opční 1 (ME)'!N87*('ME Index'!R3/'ME Index'!$E3)*'Model opční 1 (ME)'!$AR87*(IF('Provoz opční 1'!L$10=0,1,'Provoz opční 1'!L$11/'Provoz opční 1'!L$10)),0)+IFERROR('Model opční 2 (MF)'!N87*('MF Index'!R3/'MF Index'!$E3)*'Model opční 2 (MF)'!$AR87*(IF('Provoz opční 2'!L$10=0,1,'Provoz opční 2'!L$11/'Provoz opční 2'!L$10)),0)+Doplněk!N87*Doplněk!$AP87</f>
        <v>0</v>
      </c>
      <c r="O87" s="104">
        <f>IFERROR('Model výchozí (MV)'!O87*('MV Index'!S3/'MV Index'!$E3)*'Model výchozí (MV)'!$AR87*(IF('Provoz výchozí'!M$10=0,1,'Provoz výchozí'!M$11/'Provoz výchozí'!M$10)),0)+IFERROR('Model opční 1 (ME)'!O87*('ME Index'!S3/'ME Index'!$E3)*'Model opční 1 (ME)'!$AR87*(IF('Provoz opční 1'!M$10=0,1,'Provoz opční 1'!M$11/'Provoz opční 1'!M$10)),0)+IFERROR('Model opční 2 (MF)'!O87*('MF Index'!S3/'MF Index'!$E3)*'Model opční 2 (MF)'!$AR87*(IF('Provoz opční 2'!M$10=0,1,'Provoz opční 2'!M$11/'Provoz opční 2'!M$10)),0)+Doplněk!O87*Doplněk!$AP87</f>
        <v>0</v>
      </c>
      <c r="P87" s="104">
        <f>IFERROR('Model výchozí (MV)'!P87*('MV Index'!T3/'MV Index'!$E3)*'Model výchozí (MV)'!$AR87*(IF('Provoz výchozí'!N$10=0,1,'Provoz výchozí'!N$11/'Provoz výchozí'!N$10)),0)+IFERROR('Model opční 1 (ME)'!P87*('ME Index'!T3/'ME Index'!$E3)*'Model opční 1 (ME)'!$AR87*(IF('Provoz opční 1'!N$10=0,1,'Provoz opční 1'!N$11/'Provoz opční 1'!N$10)),0)+IFERROR('Model opční 2 (MF)'!P87*('MF Index'!T3/'MF Index'!$E3)*'Model opční 2 (MF)'!$AR87*(IF('Provoz opční 2'!N$10=0,1,'Provoz opční 2'!N$11/'Provoz opční 2'!N$10)),0)+Doplněk!P87*Doplněk!$AP87</f>
        <v>0</v>
      </c>
      <c r="Q87" s="104">
        <f>IFERROR('Model výchozí (MV)'!Q87*('MV Index'!U3/'MV Index'!$E3)*'Model výchozí (MV)'!$AR87*(IF('Provoz výchozí'!O$10=0,1,'Provoz výchozí'!O$11/'Provoz výchozí'!O$10)),0)+IFERROR('Model opční 1 (ME)'!Q87*('ME Index'!U3/'ME Index'!$E3)*'Model opční 1 (ME)'!$AR87*(IF('Provoz opční 1'!O$10=0,1,'Provoz opční 1'!O$11/'Provoz opční 1'!O$10)),0)+IFERROR('Model opční 2 (MF)'!Q87*('MF Index'!U3/'MF Index'!$E3)*'Model opční 2 (MF)'!$AR87*(IF('Provoz opční 2'!O$10=0,1,'Provoz opční 2'!O$11/'Provoz opční 2'!O$10)),0)+Doplněk!Q87*Doplněk!$AP87</f>
        <v>0</v>
      </c>
      <c r="R87" s="104">
        <f>IFERROR('Model výchozí (MV)'!R87*('MV Index'!V3/'MV Index'!$E3)*'Model výchozí (MV)'!$AR87*(IF('Provoz výchozí'!P$10=0,1,'Provoz výchozí'!P$11/'Provoz výchozí'!P$10)),0)+IFERROR('Model opční 1 (ME)'!R87*('ME Index'!V3/'ME Index'!$E3)*'Model opční 1 (ME)'!$AR87*(IF('Provoz opční 1'!P$10=0,1,'Provoz opční 1'!P$11/'Provoz opční 1'!P$10)),0)+IFERROR('Model opční 2 (MF)'!R87*('MF Index'!V3/'MF Index'!$E3)*'Model opční 2 (MF)'!$AR87*(IF('Provoz opční 2'!P$10=0,1,'Provoz opční 2'!P$11/'Provoz opční 2'!P$10)),0)+Doplněk!R87*Doplněk!$AP87</f>
        <v>0</v>
      </c>
      <c r="S87" s="104">
        <f>IFERROR('Model výchozí (MV)'!S87*('MV Index'!W3/'MV Index'!$E3)*'Model výchozí (MV)'!$AR87*(IF('Provoz výchozí'!Q$10=0,1,'Provoz výchozí'!Q$11/'Provoz výchozí'!Q$10)),0)+IFERROR('Model opční 1 (ME)'!S87*('ME Index'!W3/'ME Index'!$E3)*'Model opční 1 (ME)'!$AR87*(IF('Provoz opční 1'!Q$10=0,1,'Provoz opční 1'!Q$11/'Provoz opční 1'!Q$10)),0)+IFERROR('Model opční 2 (MF)'!S87*('MF Index'!W3/'MF Index'!$E3)*'Model opční 2 (MF)'!$AR87*(IF('Provoz opční 2'!Q$10=0,1,'Provoz opční 2'!Q$11/'Provoz opční 2'!Q$10)),0)+Doplněk!S87*Doplněk!$AP87</f>
        <v>0</v>
      </c>
      <c r="T87" s="104">
        <f>IFERROR('Model výchozí (MV)'!T87*('MV Index'!X3/'MV Index'!$E3)*'Model výchozí (MV)'!$AR87*(IF('Provoz výchozí'!R$10=0,1,'Provoz výchozí'!R$11/'Provoz výchozí'!R$10)),0)+IFERROR('Model opční 1 (ME)'!T87*('ME Index'!X3/'ME Index'!$E3)*'Model opční 1 (ME)'!$AR87*(IF('Provoz opční 1'!R$10=0,1,'Provoz opční 1'!R$11/'Provoz opční 1'!R$10)),0)+IFERROR('Model opční 2 (MF)'!T87*('MF Index'!X3/'MF Index'!$E3)*'Model opční 2 (MF)'!$AR87*(IF('Provoz opční 2'!R$10=0,1,'Provoz opční 2'!R$11/'Provoz opční 2'!R$10)),0)+Doplněk!T87*Doplněk!$AP87</f>
        <v>0</v>
      </c>
      <c r="U87" s="104">
        <f>IFERROR('Model výchozí (MV)'!U87*('MV Index'!Y3/'MV Index'!$E3)*'Model výchozí (MV)'!$AR87*(IF('Provoz výchozí'!S$10=0,1,'Provoz výchozí'!S$11/'Provoz výchozí'!S$10)),0)+IFERROR('Model opční 1 (ME)'!U87*('ME Index'!Y3/'ME Index'!$E3)*'Model opční 1 (ME)'!$AR87*(IF('Provoz opční 1'!S$10=0,1,'Provoz opční 1'!S$11/'Provoz opční 1'!S$10)),0)+IFERROR('Model opční 2 (MF)'!U87*('MF Index'!Y3/'MF Index'!$E3)*'Model opční 2 (MF)'!$AR87*(IF('Provoz opční 2'!S$10=0,1,'Provoz opční 2'!S$11/'Provoz opční 2'!S$10)),0)+Doplněk!U87*Doplněk!$AP87</f>
        <v>0</v>
      </c>
      <c r="V87" s="104">
        <f>IFERROR('Model výchozí (MV)'!V87*('MV Index'!Z3/'MV Index'!$E3)*'Model výchozí (MV)'!$AR87*(IF('Provoz výchozí'!T$10=0,1,'Provoz výchozí'!T$11/'Provoz výchozí'!T$10)),0)+IFERROR('Model opční 1 (ME)'!V87*('ME Index'!Z3/'ME Index'!$E3)*'Model opční 1 (ME)'!$AR87*(IF('Provoz opční 1'!T$10=0,1,'Provoz opční 1'!T$11/'Provoz opční 1'!T$10)),0)+IFERROR('Model opční 2 (MF)'!V87*('MF Index'!Z3/'MF Index'!$E3)*'Model opční 2 (MF)'!$AR87*(IF('Provoz opční 2'!T$10=0,1,'Provoz opční 2'!T$11/'Provoz opční 2'!T$10)),0)+Doplněk!V87*Doplněk!$AP87</f>
        <v>0</v>
      </c>
      <c r="W87" s="104">
        <f>IFERROR('Model výchozí (MV)'!W87*('MV Index'!AA3/'MV Index'!$E3)*'Model výchozí (MV)'!$AR87*(IF('Provoz výchozí'!U$10=0,1,'Provoz výchozí'!U$11/'Provoz výchozí'!U$10)),0)+IFERROR('Model opční 1 (ME)'!W87*('ME Index'!AA3/'ME Index'!$E3)*'Model opční 1 (ME)'!$AR87*(IF('Provoz opční 1'!U$10=0,1,'Provoz opční 1'!U$11/'Provoz opční 1'!U$10)),0)+IFERROR('Model opční 2 (MF)'!W87*('MF Index'!AA3/'MF Index'!$E3)*'Model opční 2 (MF)'!$AR87*(IF('Provoz opční 2'!U$10=0,1,'Provoz opční 2'!U$11/'Provoz opční 2'!U$10)),0)+Doplněk!W87*Doplněk!$AP87</f>
        <v>0</v>
      </c>
      <c r="X87" s="104">
        <f>IFERROR('Model výchozí (MV)'!X87*('MV Index'!AB3/'MV Index'!$E3)*'Model výchozí (MV)'!$AR87*(IF('Provoz výchozí'!V$10=0,1,'Provoz výchozí'!V$11/'Provoz výchozí'!V$10)),0)+IFERROR('Model opční 1 (ME)'!X87*('ME Index'!AB3/'ME Index'!$E3)*'Model opční 1 (ME)'!$AR87*(IF('Provoz opční 1'!V$10=0,1,'Provoz opční 1'!V$11/'Provoz opční 1'!V$10)),0)+IFERROR('Model opční 2 (MF)'!X87*('MF Index'!AB3/'MF Index'!$E3)*'Model opční 2 (MF)'!$AR87*(IF('Provoz opční 2'!V$10=0,1,'Provoz opční 2'!V$11/'Provoz opční 2'!V$10)),0)+Doplněk!X87*Doplněk!$AP87</f>
        <v>0</v>
      </c>
      <c r="Y87" s="104">
        <f>IFERROR('Model výchozí (MV)'!Y87*('MV Index'!AC3/'MV Index'!$E3)*'Model výchozí (MV)'!$AR87*(IF('Provoz výchozí'!W$10=0,1,'Provoz výchozí'!W$11/'Provoz výchozí'!W$10)),0)+IFERROR('Model opční 1 (ME)'!Y87*('ME Index'!AC3/'ME Index'!$E3)*'Model opční 1 (ME)'!$AR87*(IF('Provoz opční 1'!W$10=0,1,'Provoz opční 1'!W$11/'Provoz opční 1'!W$10)),0)+IFERROR('Model opční 2 (MF)'!Y87*('MF Index'!AC3/'MF Index'!$E3)*'Model opční 2 (MF)'!$AR87*(IF('Provoz opční 2'!W$10=0,1,'Provoz opční 2'!W$11/'Provoz opční 2'!W$10)),0)+Doplněk!Y87*Doplněk!$AP87</f>
        <v>0</v>
      </c>
      <c r="Z87" s="104">
        <f>IFERROR('Model výchozí (MV)'!Z87*('MV Index'!AD3/'MV Index'!$E3)*'Model výchozí (MV)'!$AR87*(IF('Provoz výchozí'!X$10=0,1,'Provoz výchozí'!X$11/'Provoz výchozí'!X$10)),0)+IFERROR('Model opční 1 (ME)'!Z87*('ME Index'!AD3/'ME Index'!$E3)*'Model opční 1 (ME)'!$AR87*(IF('Provoz opční 1'!X$10=0,1,'Provoz opční 1'!X$11/'Provoz opční 1'!X$10)),0)+IFERROR('Model opční 2 (MF)'!Z87*('MF Index'!AD3/'MF Index'!$E3)*'Model opční 2 (MF)'!$AR87*(IF('Provoz opční 2'!X$10=0,1,'Provoz opční 2'!X$11/'Provoz opční 2'!X$10)),0)+Doplněk!Z87*Doplněk!$AP87</f>
        <v>0</v>
      </c>
      <c r="AA87" s="104">
        <f>IFERROR('Model výchozí (MV)'!AA87*('MV Index'!AE3/'MV Index'!$E3)*'Model výchozí (MV)'!$AR87*(IF('Provoz výchozí'!Y$10=0,1,'Provoz výchozí'!Y$11/'Provoz výchozí'!Y$10)),0)+IFERROR('Model opční 1 (ME)'!AA87*('ME Index'!AE3/'ME Index'!$E3)*'Model opční 1 (ME)'!$AR87*(IF('Provoz opční 1'!Y$10=0,1,'Provoz opční 1'!Y$11/'Provoz opční 1'!Y$10)),0)+IFERROR('Model opční 2 (MF)'!AA87*('MF Index'!AE3/'MF Index'!$E3)*'Model opční 2 (MF)'!$AR87*(IF('Provoz opční 2'!Y$10=0,1,'Provoz opční 2'!Y$11/'Provoz opční 2'!Y$10)),0)+Doplněk!AA87*Doplněk!$AP87</f>
        <v>0</v>
      </c>
      <c r="AB87" s="104">
        <f>IFERROR('Model výchozí (MV)'!AB87*('MV Index'!AF3/'MV Index'!$E3)*'Model výchozí (MV)'!$AR87*(IF('Provoz výchozí'!Z$10=0,1,'Provoz výchozí'!Z$11/'Provoz výchozí'!Z$10)),0)+IFERROR('Model opční 1 (ME)'!AB87*('ME Index'!AF3/'ME Index'!$E3)*'Model opční 1 (ME)'!$AR87*(IF('Provoz opční 1'!Z$10=0,1,'Provoz opční 1'!Z$11/'Provoz opční 1'!Z$10)),0)+IFERROR('Model opční 2 (MF)'!AB87*('MF Index'!AF3/'MF Index'!$E3)*'Model opční 2 (MF)'!$AR87*(IF('Provoz opční 2'!Z$10=0,1,'Provoz opční 2'!Z$11/'Provoz opční 2'!Z$10)),0)+Doplněk!AB87*Doplněk!$AP87</f>
        <v>0</v>
      </c>
      <c r="AC87" s="104">
        <f>IFERROR('Model výchozí (MV)'!AC87*('MV Index'!AG3/'MV Index'!$E3)*'Model výchozí (MV)'!$AR87*(IF('Provoz výchozí'!AA$10=0,1,'Provoz výchozí'!AA$11/'Provoz výchozí'!AA$10)),0)+IFERROR('Model opční 1 (ME)'!AC87*('ME Index'!AG3/'ME Index'!$E3)*'Model opční 1 (ME)'!$AR87*(IF('Provoz opční 1'!AA$10=0,1,'Provoz opční 1'!AA$11/'Provoz opční 1'!AA$10)),0)+IFERROR('Model opční 2 (MF)'!AC87*('MF Index'!AG3/'MF Index'!$E3)*'Model opční 2 (MF)'!$AR87*(IF('Provoz opční 2'!AA$10=0,1,'Provoz opční 2'!AA$11/'Provoz opční 2'!AA$10)),0)+Doplněk!AC87*Doplněk!$AP87</f>
        <v>0</v>
      </c>
      <c r="AD87" s="104">
        <f>IFERROR('Model výchozí (MV)'!AD87*('MV Index'!AH3/'MV Index'!$E3)*'Model výchozí (MV)'!$AR87*(IF('Provoz výchozí'!AB$10=0,1,'Provoz výchozí'!AB$11/'Provoz výchozí'!AB$10)),0)+IFERROR('Model opční 1 (ME)'!AD87*('ME Index'!AH3/'ME Index'!$E3)*'Model opční 1 (ME)'!$AR87*(IF('Provoz opční 1'!AB$10=0,1,'Provoz opční 1'!AB$11/'Provoz opční 1'!AB$10)),0)+IFERROR('Model opční 2 (MF)'!AD87*('MF Index'!AH3/'MF Index'!$E3)*'Model opční 2 (MF)'!$AR87*(IF('Provoz opční 2'!AB$10=0,1,'Provoz opční 2'!AB$11/'Provoz opční 2'!AB$10)),0)+Doplněk!AD87*Doplněk!$AP87</f>
        <v>0</v>
      </c>
      <c r="AE87" s="104">
        <f>IFERROR('Model výchozí (MV)'!AE87*('MV Index'!AI3/'MV Index'!$E3)*'Model výchozí (MV)'!$AR87*(IF('Provoz výchozí'!AC$10=0,1,'Provoz výchozí'!AC$11/'Provoz výchozí'!AC$10)),0)+IFERROR('Model opční 1 (ME)'!AE87*('ME Index'!AI3/'ME Index'!$E3)*'Model opční 1 (ME)'!$AR87*(IF('Provoz opční 1'!AC$10=0,1,'Provoz opční 1'!AC$11/'Provoz opční 1'!AC$10)),0)+IFERROR('Model opční 2 (MF)'!AE87*('MF Index'!AI3/'MF Index'!$E3)*'Model opční 2 (MF)'!$AR87*(IF('Provoz opční 2'!AC$10=0,1,'Provoz opční 2'!AC$11/'Provoz opční 2'!AC$10)),0)+Doplněk!AE87*Doplněk!$AP87</f>
        <v>0</v>
      </c>
      <c r="AF87" s="104">
        <f>IFERROR('Model výchozí (MV)'!AF87*('MV Index'!AJ3/'MV Index'!$E3)*'Model výchozí (MV)'!$AR87*(IF('Provoz výchozí'!AD$10=0,1,'Provoz výchozí'!AD$11/'Provoz výchozí'!AD$10)),0)+IFERROR('Model opční 1 (ME)'!AF87*('ME Index'!AJ3/'ME Index'!$E3)*'Model opční 1 (ME)'!$AR87*(IF('Provoz opční 1'!AD$10=0,1,'Provoz opční 1'!AD$11/'Provoz opční 1'!AD$10)),0)+IFERROR('Model opční 2 (MF)'!AF87*('MF Index'!AJ3/'MF Index'!$E3)*'Model opční 2 (MF)'!$AR87*(IF('Provoz opční 2'!AD$10=0,1,'Provoz opční 2'!AD$11/'Provoz opční 2'!AD$10)),0)+Doplněk!AF87*Doplněk!$AP87</f>
        <v>0</v>
      </c>
      <c r="AG87" s="104">
        <f>IFERROR('Model výchozí (MV)'!AG87*('MV Index'!AK3/'MV Index'!$E3)*'Model výchozí (MV)'!$AR87*(IF('Provoz výchozí'!AE$10=0,1,'Provoz výchozí'!AE$11/'Provoz výchozí'!AE$10)),0)+IFERROR('Model opční 1 (ME)'!AG87*('ME Index'!AK3/'ME Index'!$E3)*'Model opční 1 (ME)'!$AR87*(IF('Provoz opční 1'!AE$10=0,1,'Provoz opční 1'!AE$11/'Provoz opční 1'!AE$10)),0)+IFERROR('Model opční 2 (MF)'!AG87*('MF Index'!AK3/'MF Index'!$E3)*'Model opční 2 (MF)'!$AR87*(IF('Provoz opční 2'!AE$10=0,1,'Provoz opční 2'!AE$11/'Provoz opční 2'!AE$10)),0)+Doplněk!AG87*Doplněk!$AP87</f>
        <v>0</v>
      </c>
      <c r="AH87" s="104">
        <f>IFERROR('Model výchozí (MV)'!AH87*('MV Index'!AL3/'MV Index'!$E3)*'Model výchozí (MV)'!$AR87*(IF('Provoz výchozí'!AF$10=0,1,'Provoz výchozí'!AF$11/'Provoz výchozí'!AF$10)),0)+IFERROR('Model opční 1 (ME)'!AH87*('ME Index'!AL3/'ME Index'!$E3)*'Model opční 1 (ME)'!$AR87*(IF('Provoz opční 1'!AF$10=0,1,'Provoz opční 1'!AF$11/'Provoz opční 1'!AF$10)),0)+IFERROR('Model opční 2 (MF)'!AH87*('MF Index'!AL3/'MF Index'!$E3)*'Model opční 2 (MF)'!$AR87*(IF('Provoz opční 2'!AF$10=0,1,'Provoz opční 2'!AF$11/'Provoz opční 2'!AF$10)),0)+Doplněk!AH87*Doplněk!$AP87</f>
        <v>0</v>
      </c>
      <c r="AI87" s="104">
        <f>IFERROR('Model výchozí (MV)'!AI87*('MV Index'!AM3/'MV Index'!$E3)*'Model výchozí (MV)'!$AR87*(IF('Provoz výchozí'!AG$10=0,1,'Provoz výchozí'!AG$11/'Provoz výchozí'!AG$10)),0)+IFERROR('Model opční 1 (ME)'!AI87*('ME Index'!AM3/'ME Index'!$E3)*'Model opční 1 (ME)'!$AR87*(IF('Provoz opční 1'!AG$10=0,1,'Provoz opční 1'!AG$11/'Provoz opční 1'!AG$10)),0)+IFERROR('Model opční 2 (MF)'!AI87*('MF Index'!AM3/'MF Index'!$E3)*'Model opční 2 (MF)'!$AR87*(IF('Provoz opční 2'!AG$10=0,1,'Provoz opční 2'!AG$11/'Provoz opční 2'!AG$10)),0)+Doplněk!AI87*Doplněk!$AP87</f>
        <v>0</v>
      </c>
      <c r="AJ87" s="104">
        <f>IFERROR('Model výchozí (MV)'!AJ87*('MV Index'!AN3/'MV Index'!$E3)*'Model výchozí (MV)'!$AR87*(IF('Provoz výchozí'!AH$10=0,1,'Provoz výchozí'!AH$11/'Provoz výchozí'!AH$10)),0)+IFERROR('Model opční 1 (ME)'!AJ87*('ME Index'!AN3/'ME Index'!$E3)*'Model opční 1 (ME)'!$AR87*(IF('Provoz opční 1'!AH$10=0,1,'Provoz opční 1'!AH$11/'Provoz opční 1'!AH$10)),0)+IFERROR('Model opční 2 (MF)'!AJ87*('MF Index'!AN3/'MF Index'!$E3)*'Model opční 2 (MF)'!$AR87*(IF('Provoz opční 2'!AH$10=0,1,'Provoz opční 2'!AH$11/'Provoz opční 2'!AH$10)),0)+Doplněk!AJ87*Doplněk!$AP87</f>
        <v>0</v>
      </c>
      <c r="AK87" s="104">
        <f>IFERROR('Model výchozí (MV)'!AK87*('MV Index'!AO3/'MV Index'!$E3)*'Model výchozí (MV)'!$AR87*(IF('Provoz výchozí'!AI$10=0,1,'Provoz výchozí'!AI$11/'Provoz výchozí'!AI$10)),0)+IFERROR('Model opční 1 (ME)'!AK87*('ME Index'!AO3/'ME Index'!$E3)*'Model opční 1 (ME)'!$AR87*(IF('Provoz opční 1'!AI$10=0,1,'Provoz opční 1'!AI$11/'Provoz opční 1'!AI$10)),0)+IFERROR('Model opční 2 (MF)'!AK87*('MF Index'!AO3/'MF Index'!$E3)*'Model opční 2 (MF)'!$AR87*(IF('Provoz opční 2'!AI$10=0,1,'Provoz opční 2'!AI$11/'Provoz opční 2'!AI$10)),0)+Doplněk!AK87*Doplněk!$AP87</f>
        <v>0</v>
      </c>
      <c r="AL87" s="20">
        <f>SUM(E87:AK87)</f>
        <v>0</v>
      </c>
      <c r="AM87" s="566">
        <f t="shared" ref="AM87:AM112" si="72">IFERROR(SUMPRODUCT(E87:AK87,E$121:AK$121)/SUM(E$121:AK$121),0)</f>
        <v>0</v>
      </c>
    </row>
    <row r="88" spans="1:39" x14ac:dyDescent="0.3">
      <c r="A88" s="4" t="str">
        <f t="shared" si="71"/>
        <v/>
      </c>
      <c r="B88" s="45" t="str">
        <f t="shared" si="71"/>
        <v/>
      </c>
      <c r="C88" s="64">
        <f t="shared" si="71"/>
        <v>1.2</v>
      </c>
      <c r="D88" s="65" t="str">
        <f t="shared" si="71"/>
        <v>Motorová nafta</v>
      </c>
      <c r="E88" s="104">
        <f>IFERROR('Model výchozí (MV)'!E88*('MV Index'!I4/'MV Index'!$E4)*'Model výchozí (MV)'!$AR88*(IF('Provoz výchozí'!C$10=0,1,'Provoz výchozí'!C$11/'Provoz výchozí'!C$10)),0)+IFERROR('Model opční 1 (ME)'!E88*('ME Index'!I4/'ME Index'!$E4)*'Model opční 1 (ME)'!$AR88*(IF('Provoz opční 1'!C$10=0,1,'Provoz opční 1'!C$11/'Provoz opční 1'!C$10)),0)+IFERROR('Model opční 2 (MF)'!E88*('MF Index'!I4/'MF Index'!$E4)*'Model opční 2 (MF)'!$AR88*(IF('Provoz opční 2'!C$10=0,1,'Provoz opční 2'!C$11/'Provoz opční 2'!C$10)),0)+Doplněk!E88*Doplněk!$AP88</f>
        <v>0</v>
      </c>
      <c r="F88" s="104">
        <f>IFERROR('Model výchozí (MV)'!F88*('MV Index'!J4/'MV Index'!$E4)*'Model výchozí (MV)'!$AR88*(IF('Provoz výchozí'!D$10=0,1,'Provoz výchozí'!D$11/'Provoz výchozí'!D$10)),0)+IFERROR('Model opční 1 (ME)'!F88*('ME Index'!J4/'ME Index'!$E4)*'Model opční 1 (ME)'!$AR88*(IF('Provoz opční 1'!D$10=0,1,'Provoz opční 1'!D$11/'Provoz opční 1'!D$10)),0)+IFERROR('Model opční 2 (MF)'!F88*('MF Index'!J4/'MF Index'!$E4)*'Model opční 2 (MF)'!$AR88*(IF('Provoz opční 2'!D$10=0,1,'Provoz opční 2'!D$11/'Provoz opční 2'!D$10)),0)+Doplněk!F88*Doplněk!$AP88</f>
        <v>0</v>
      </c>
      <c r="G88" s="104">
        <f>IFERROR('Model výchozí (MV)'!G88*('MV Index'!K4/'MV Index'!$E4)*'Model výchozí (MV)'!$AR88*(IF('Provoz výchozí'!E$10=0,1,'Provoz výchozí'!E$11/'Provoz výchozí'!E$10)),0)+IFERROR('Model opční 1 (ME)'!G88*('ME Index'!K4/'ME Index'!$E4)*'Model opční 1 (ME)'!$AR88*(IF('Provoz opční 1'!E$10=0,1,'Provoz opční 1'!E$11/'Provoz opční 1'!E$10)),0)+IFERROR('Model opční 2 (MF)'!G88*('MF Index'!K4/'MF Index'!$E4)*'Model opční 2 (MF)'!$AR88*(IF('Provoz opční 2'!E$10=0,1,'Provoz opční 2'!E$11/'Provoz opční 2'!E$10)),0)+Doplněk!G88*Doplněk!$AP88</f>
        <v>0</v>
      </c>
      <c r="H88" s="104">
        <f>IFERROR('Model výchozí (MV)'!H88*('MV Index'!L4/'MV Index'!$E4)*'Model výchozí (MV)'!$AR88*(IF('Provoz výchozí'!F$10=0,1,'Provoz výchozí'!F$11/'Provoz výchozí'!F$10)),0)+IFERROR('Model opční 1 (ME)'!H88*('ME Index'!L4/'ME Index'!$E4)*'Model opční 1 (ME)'!$AR88*(IF('Provoz opční 1'!F$10=0,1,'Provoz opční 1'!F$11/'Provoz opční 1'!F$10)),0)+IFERROR('Model opční 2 (MF)'!H88*('MF Index'!L4/'MF Index'!$E4)*'Model opční 2 (MF)'!$AR88*(IF('Provoz opční 2'!F$10=0,1,'Provoz opční 2'!F$11/'Provoz opční 2'!F$10)),0)+Doplněk!H88*Doplněk!$AP88</f>
        <v>0</v>
      </c>
      <c r="I88" s="104">
        <f>IFERROR('Model výchozí (MV)'!I88*('MV Index'!M4/'MV Index'!$E4)*'Model výchozí (MV)'!$AR88*(IF('Provoz výchozí'!G$10=0,1,'Provoz výchozí'!G$11/'Provoz výchozí'!G$10)),0)+IFERROR('Model opční 1 (ME)'!I88*('ME Index'!M4/'ME Index'!$E4)*'Model opční 1 (ME)'!$AR88*(IF('Provoz opční 1'!G$10=0,1,'Provoz opční 1'!G$11/'Provoz opční 1'!G$10)),0)+IFERROR('Model opční 2 (MF)'!I88*('MF Index'!M4/'MF Index'!$E4)*'Model opční 2 (MF)'!$AR88*(IF('Provoz opční 2'!G$10=0,1,'Provoz opční 2'!G$11/'Provoz opční 2'!G$10)),0)+Doplněk!I88*Doplněk!$AP88</f>
        <v>0</v>
      </c>
      <c r="J88" s="104">
        <f>IFERROR('Model výchozí (MV)'!J88*('MV Index'!N4/'MV Index'!$E4)*'Model výchozí (MV)'!$AR88*(IF('Provoz výchozí'!H$10=0,1,'Provoz výchozí'!H$11/'Provoz výchozí'!H$10)),0)+IFERROR('Model opční 1 (ME)'!J88*('ME Index'!N4/'ME Index'!$E4)*'Model opční 1 (ME)'!$AR88*(IF('Provoz opční 1'!H$10=0,1,'Provoz opční 1'!H$11/'Provoz opční 1'!H$10)),0)+IFERROR('Model opční 2 (MF)'!J88*('MF Index'!N4/'MF Index'!$E4)*'Model opční 2 (MF)'!$AR88*(IF('Provoz opční 2'!H$10=0,1,'Provoz opční 2'!H$11/'Provoz opční 2'!H$10)),0)+Doplněk!J88*Doplněk!$AP88</f>
        <v>0</v>
      </c>
      <c r="K88" s="104">
        <f>IFERROR('Model výchozí (MV)'!K88*('MV Index'!O4/'MV Index'!$E4)*'Model výchozí (MV)'!$AR88*(IF('Provoz výchozí'!I$10=0,1,'Provoz výchozí'!I$11/'Provoz výchozí'!I$10)),0)+IFERROR('Model opční 1 (ME)'!K88*('ME Index'!O4/'ME Index'!$E4)*'Model opční 1 (ME)'!$AR88*(IF('Provoz opční 1'!I$10=0,1,'Provoz opční 1'!I$11/'Provoz opční 1'!I$10)),0)+IFERROR('Model opční 2 (MF)'!K88*('MF Index'!O4/'MF Index'!$E4)*'Model opční 2 (MF)'!$AR88*(IF('Provoz opční 2'!I$10=0,1,'Provoz opční 2'!I$11/'Provoz opční 2'!I$10)),0)+Doplněk!K88*Doplněk!$AP88</f>
        <v>0</v>
      </c>
      <c r="L88" s="104">
        <f>IFERROR('Model výchozí (MV)'!L88*('MV Index'!P4/'MV Index'!$E4)*'Model výchozí (MV)'!$AR88*(IF('Provoz výchozí'!J$10=0,1,'Provoz výchozí'!J$11/'Provoz výchozí'!J$10)),0)+IFERROR('Model opční 1 (ME)'!L88*('ME Index'!P4/'ME Index'!$E4)*'Model opční 1 (ME)'!$AR88*(IF('Provoz opční 1'!J$10=0,1,'Provoz opční 1'!J$11/'Provoz opční 1'!J$10)),0)+IFERROR('Model opční 2 (MF)'!L88*('MF Index'!P4/'MF Index'!$E4)*'Model opční 2 (MF)'!$AR88*(IF('Provoz opční 2'!J$10=0,1,'Provoz opční 2'!J$11/'Provoz opční 2'!J$10)),0)+Doplněk!L88*Doplněk!$AP88</f>
        <v>0</v>
      </c>
      <c r="M88" s="104">
        <f>IFERROR('Model výchozí (MV)'!M88*('MV Index'!Q4/'MV Index'!$E4)*'Model výchozí (MV)'!$AR88*(IF('Provoz výchozí'!K$10=0,1,'Provoz výchozí'!K$11/'Provoz výchozí'!K$10)),0)+IFERROR('Model opční 1 (ME)'!M88*('ME Index'!Q4/'ME Index'!$E4)*'Model opční 1 (ME)'!$AR88*(IF('Provoz opční 1'!K$10=0,1,'Provoz opční 1'!K$11/'Provoz opční 1'!K$10)),0)+IFERROR('Model opční 2 (MF)'!M88*('MF Index'!Q4/'MF Index'!$E4)*'Model opční 2 (MF)'!$AR88*(IF('Provoz opční 2'!K$10=0,1,'Provoz opční 2'!K$11/'Provoz opční 2'!K$10)),0)+Doplněk!M88*Doplněk!$AP88</f>
        <v>0</v>
      </c>
      <c r="N88" s="104">
        <f>IFERROR('Model výchozí (MV)'!N88*('MV Index'!R4/'MV Index'!$E4)*'Model výchozí (MV)'!$AR88*(IF('Provoz výchozí'!L$10=0,1,'Provoz výchozí'!L$11/'Provoz výchozí'!L$10)),0)+IFERROR('Model opční 1 (ME)'!N88*('ME Index'!R4/'ME Index'!$E4)*'Model opční 1 (ME)'!$AR88*(IF('Provoz opční 1'!L$10=0,1,'Provoz opční 1'!L$11/'Provoz opční 1'!L$10)),0)+IFERROR('Model opční 2 (MF)'!N88*('MF Index'!R4/'MF Index'!$E4)*'Model opční 2 (MF)'!$AR88*(IF('Provoz opční 2'!L$10=0,1,'Provoz opční 2'!L$11/'Provoz opční 2'!L$10)),0)+Doplněk!N88*Doplněk!$AP88</f>
        <v>0</v>
      </c>
      <c r="O88" s="104">
        <f>IFERROR('Model výchozí (MV)'!O88*('MV Index'!S4/'MV Index'!$E4)*'Model výchozí (MV)'!$AR88*(IF('Provoz výchozí'!M$10=0,1,'Provoz výchozí'!M$11/'Provoz výchozí'!M$10)),0)+IFERROR('Model opční 1 (ME)'!O88*('ME Index'!S4/'ME Index'!$E4)*'Model opční 1 (ME)'!$AR88*(IF('Provoz opční 1'!M$10=0,1,'Provoz opční 1'!M$11/'Provoz opční 1'!M$10)),0)+IFERROR('Model opční 2 (MF)'!O88*('MF Index'!S4/'MF Index'!$E4)*'Model opční 2 (MF)'!$AR88*(IF('Provoz opční 2'!M$10=0,1,'Provoz opční 2'!M$11/'Provoz opční 2'!M$10)),0)+Doplněk!O88*Doplněk!$AP88</f>
        <v>0</v>
      </c>
      <c r="P88" s="104">
        <f>IFERROR('Model výchozí (MV)'!P88*('MV Index'!T4/'MV Index'!$E4)*'Model výchozí (MV)'!$AR88*(IF('Provoz výchozí'!N$10=0,1,'Provoz výchozí'!N$11/'Provoz výchozí'!N$10)),0)+IFERROR('Model opční 1 (ME)'!P88*('ME Index'!T4/'ME Index'!$E4)*'Model opční 1 (ME)'!$AR88*(IF('Provoz opční 1'!N$10=0,1,'Provoz opční 1'!N$11/'Provoz opční 1'!N$10)),0)+IFERROR('Model opční 2 (MF)'!P88*('MF Index'!T4/'MF Index'!$E4)*'Model opční 2 (MF)'!$AR88*(IF('Provoz opční 2'!N$10=0,1,'Provoz opční 2'!N$11/'Provoz opční 2'!N$10)),0)+Doplněk!P88*Doplněk!$AP88</f>
        <v>0</v>
      </c>
      <c r="Q88" s="104">
        <f>IFERROR('Model výchozí (MV)'!Q88*('MV Index'!U4/'MV Index'!$E4)*'Model výchozí (MV)'!$AR88*(IF('Provoz výchozí'!O$10=0,1,'Provoz výchozí'!O$11/'Provoz výchozí'!O$10)),0)+IFERROR('Model opční 1 (ME)'!Q88*('ME Index'!U4/'ME Index'!$E4)*'Model opční 1 (ME)'!$AR88*(IF('Provoz opční 1'!O$10=0,1,'Provoz opční 1'!O$11/'Provoz opční 1'!O$10)),0)+IFERROR('Model opční 2 (MF)'!Q88*('MF Index'!U4/'MF Index'!$E4)*'Model opční 2 (MF)'!$AR88*(IF('Provoz opční 2'!O$10=0,1,'Provoz opční 2'!O$11/'Provoz opční 2'!O$10)),0)+Doplněk!Q88*Doplněk!$AP88</f>
        <v>0</v>
      </c>
      <c r="R88" s="104">
        <f>IFERROR('Model výchozí (MV)'!R88*('MV Index'!V4/'MV Index'!$E4)*'Model výchozí (MV)'!$AR88*(IF('Provoz výchozí'!P$10=0,1,'Provoz výchozí'!P$11/'Provoz výchozí'!P$10)),0)+IFERROR('Model opční 1 (ME)'!R88*('ME Index'!V4/'ME Index'!$E4)*'Model opční 1 (ME)'!$AR88*(IF('Provoz opční 1'!P$10=0,1,'Provoz opční 1'!P$11/'Provoz opční 1'!P$10)),0)+IFERROR('Model opční 2 (MF)'!R88*('MF Index'!V4/'MF Index'!$E4)*'Model opční 2 (MF)'!$AR88*(IF('Provoz opční 2'!P$10=0,1,'Provoz opční 2'!P$11/'Provoz opční 2'!P$10)),0)+Doplněk!R88*Doplněk!$AP88</f>
        <v>0</v>
      </c>
      <c r="S88" s="104">
        <f>IFERROR('Model výchozí (MV)'!S88*('MV Index'!W4/'MV Index'!$E4)*'Model výchozí (MV)'!$AR88*(IF('Provoz výchozí'!Q$10=0,1,'Provoz výchozí'!Q$11/'Provoz výchozí'!Q$10)),0)+IFERROR('Model opční 1 (ME)'!S88*('ME Index'!W4/'ME Index'!$E4)*'Model opční 1 (ME)'!$AR88*(IF('Provoz opční 1'!Q$10=0,1,'Provoz opční 1'!Q$11/'Provoz opční 1'!Q$10)),0)+IFERROR('Model opční 2 (MF)'!S88*('MF Index'!W4/'MF Index'!$E4)*'Model opční 2 (MF)'!$AR88*(IF('Provoz opční 2'!Q$10=0,1,'Provoz opční 2'!Q$11/'Provoz opční 2'!Q$10)),0)+Doplněk!S88*Doplněk!$AP88</f>
        <v>0</v>
      </c>
      <c r="T88" s="104">
        <f>IFERROR('Model výchozí (MV)'!T88*('MV Index'!X4/'MV Index'!$E4)*'Model výchozí (MV)'!$AR88*(IF('Provoz výchozí'!R$10=0,1,'Provoz výchozí'!R$11/'Provoz výchozí'!R$10)),0)+IFERROR('Model opční 1 (ME)'!T88*('ME Index'!X4/'ME Index'!$E4)*'Model opční 1 (ME)'!$AR88*(IF('Provoz opční 1'!R$10=0,1,'Provoz opční 1'!R$11/'Provoz opční 1'!R$10)),0)+IFERROR('Model opční 2 (MF)'!T88*('MF Index'!X4/'MF Index'!$E4)*'Model opční 2 (MF)'!$AR88*(IF('Provoz opční 2'!R$10=0,1,'Provoz opční 2'!R$11/'Provoz opční 2'!R$10)),0)+Doplněk!T88*Doplněk!$AP88</f>
        <v>0</v>
      </c>
      <c r="U88" s="104">
        <f>IFERROR('Model výchozí (MV)'!U88*('MV Index'!Y4/'MV Index'!$E4)*'Model výchozí (MV)'!$AR88*(IF('Provoz výchozí'!S$10=0,1,'Provoz výchozí'!S$11/'Provoz výchozí'!S$10)),0)+IFERROR('Model opční 1 (ME)'!U88*('ME Index'!Y4/'ME Index'!$E4)*'Model opční 1 (ME)'!$AR88*(IF('Provoz opční 1'!S$10=0,1,'Provoz opční 1'!S$11/'Provoz opční 1'!S$10)),0)+IFERROR('Model opční 2 (MF)'!U88*('MF Index'!Y4/'MF Index'!$E4)*'Model opční 2 (MF)'!$AR88*(IF('Provoz opční 2'!S$10=0,1,'Provoz opční 2'!S$11/'Provoz opční 2'!S$10)),0)+Doplněk!U88*Doplněk!$AP88</f>
        <v>0</v>
      </c>
      <c r="V88" s="104">
        <f>IFERROR('Model výchozí (MV)'!V88*('MV Index'!Z4/'MV Index'!$E4)*'Model výchozí (MV)'!$AR88*(IF('Provoz výchozí'!T$10=0,1,'Provoz výchozí'!T$11/'Provoz výchozí'!T$10)),0)+IFERROR('Model opční 1 (ME)'!V88*('ME Index'!Z4/'ME Index'!$E4)*'Model opční 1 (ME)'!$AR88*(IF('Provoz opční 1'!T$10=0,1,'Provoz opční 1'!T$11/'Provoz opční 1'!T$10)),0)+IFERROR('Model opční 2 (MF)'!V88*('MF Index'!Z4/'MF Index'!$E4)*'Model opční 2 (MF)'!$AR88*(IF('Provoz opční 2'!T$10=0,1,'Provoz opční 2'!T$11/'Provoz opční 2'!T$10)),0)+Doplněk!V88*Doplněk!$AP88</f>
        <v>0</v>
      </c>
      <c r="W88" s="104">
        <f>IFERROR('Model výchozí (MV)'!W88*('MV Index'!AA4/'MV Index'!$E4)*'Model výchozí (MV)'!$AR88*(IF('Provoz výchozí'!U$10=0,1,'Provoz výchozí'!U$11/'Provoz výchozí'!U$10)),0)+IFERROR('Model opční 1 (ME)'!W88*('ME Index'!AA4/'ME Index'!$E4)*'Model opční 1 (ME)'!$AR88*(IF('Provoz opční 1'!U$10=0,1,'Provoz opční 1'!U$11/'Provoz opční 1'!U$10)),0)+IFERROR('Model opční 2 (MF)'!W88*('MF Index'!AA4/'MF Index'!$E4)*'Model opční 2 (MF)'!$AR88*(IF('Provoz opční 2'!U$10=0,1,'Provoz opční 2'!U$11/'Provoz opční 2'!U$10)),0)+Doplněk!W88*Doplněk!$AP88</f>
        <v>0</v>
      </c>
      <c r="X88" s="104">
        <f>IFERROR('Model výchozí (MV)'!X88*('MV Index'!AB4/'MV Index'!$E4)*'Model výchozí (MV)'!$AR88*(IF('Provoz výchozí'!V$10=0,1,'Provoz výchozí'!V$11/'Provoz výchozí'!V$10)),0)+IFERROR('Model opční 1 (ME)'!X88*('ME Index'!AB4/'ME Index'!$E4)*'Model opční 1 (ME)'!$AR88*(IF('Provoz opční 1'!V$10=0,1,'Provoz opční 1'!V$11/'Provoz opční 1'!V$10)),0)+IFERROR('Model opční 2 (MF)'!X88*('MF Index'!AB4/'MF Index'!$E4)*'Model opční 2 (MF)'!$AR88*(IF('Provoz opční 2'!V$10=0,1,'Provoz opční 2'!V$11/'Provoz opční 2'!V$10)),0)+Doplněk!X88*Doplněk!$AP88</f>
        <v>0</v>
      </c>
      <c r="Y88" s="104">
        <f>IFERROR('Model výchozí (MV)'!Y88*('MV Index'!AC4/'MV Index'!$E4)*'Model výchozí (MV)'!$AR88*(IF('Provoz výchozí'!W$10=0,1,'Provoz výchozí'!W$11/'Provoz výchozí'!W$10)),0)+IFERROR('Model opční 1 (ME)'!Y88*('ME Index'!AC4/'ME Index'!$E4)*'Model opční 1 (ME)'!$AR88*(IF('Provoz opční 1'!W$10=0,1,'Provoz opční 1'!W$11/'Provoz opční 1'!W$10)),0)+IFERROR('Model opční 2 (MF)'!Y88*('MF Index'!AC4/'MF Index'!$E4)*'Model opční 2 (MF)'!$AR88*(IF('Provoz opční 2'!W$10=0,1,'Provoz opční 2'!W$11/'Provoz opční 2'!W$10)),0)+Doplněk!Y88*Doplněk!$AP88</f>
        <v>0</v>
      </c>
      <c r="Z88" s="104">
        <f>IFERROR('Model výchozí (MV)'!Z88*('MV Index'!AD4/'MV Index'!$E4)*'Model výchozí (MV)'!$AR88*(IF('Provoz výchozí'!X$10=0,1,'Provoz výchozí'!X$11/'Provoz výchozí'!X$10)),0)+IFERROR('Model opční 1 (ME)'!Z88*('ME Index'!AD4/'ME Index'!$E4)*'Model opční 1 (ME)'!$AR88*(IF('Provoz opční 1'!X$10=0,1,'Provoz opční 1'!X$11/'Provoz opční 1'!X$10)),0)+IFERROR('Model opční 2 (MF)'!Z88*('MF Index'!AD4/'MF Index'!$E4)*'Model opční 2 (MF)'!$AR88*(IF('Provoz opční 2'!X$10=0,1,'Provoz opční 2'!X$11/'Provoz opční 2'!X$10)),0)+Doplněk!Z88*Doplněk!$AP88</f>
        <v>0</v>
      </c>
      <c r="AA88" s="104">
        <f>IFERROR('Model výchozí (MV)'!AA88*('MV Index'!AE4/'MV Index'!$E4)*'Model výchozí (MV)'!$AR88*(IF('Provoz výchozí'!Y$10=0,1,'Provoz výchozí'!Y$11/'Provoz výchozí'!Y$10)),0)+IFERROR('Model opční 1 (ME)'!AA88*('ME Index'!AE4/'ME Index'!$E4)*'Model opční 1 (ME)'!$AR88*(IF('Provoz opční 1'!Y$10=0,1,'Provoz opční 1'!Y$11/'Provoz opční 1'!Y$10)),0)+IFERROR('Model opční 2 (MF)'!AA88*('MF Index'!AE4/'MF Index'!$E4)*'Model opční 2 (MF)'!$AR88*(IF('Provoz opční 2'!Y$10=0,1,'Provoz opční 2'!Y$11/'Provoz opční 2'!Y$10)),0)+Doplněk!AA88*Doplněk!$AP88</f>
        <v>0</v>
      </c>
      <c r="AB88" s="104">
        <f>IFERROR('Model výchozí (MV)'!AB88*('MV Index'!AF4/'MV Index'!$E4)*'Model výchozí (MV)'!$AR88*(IF('Provoz výchozí'!Z$10=0,1,'Provoz výchozí'!Z$11/'Provoz výchozí'!Z$10)),0)+IFERROR('Model opční 1 (ME)'!AB88*('ME Index'!AF4/'ME Index'!$E4)*'Model opční 1 (ME)'!$AR88*(IF('Provoz opční 1'!Z$10=0,1,'Provoz opční 1'!Z$11/'Provoz opční 1'!Z$10)),0)+IFERROR('Model opční 2 (MF)'!AB88*('MF Index'!AF4/'MF Index'!$E4)*'Model opční 2 (MF)'!$AR88*(IF('Provoz opční 2'!Z$10=0,1,'Provoz opční 2'!Z$11/'Provoz opční 2'!Z$10)),0)+Doplněk!AB88*Doplněk!$AP88</f>
        <v>0</v>
      </c>
      <c r="AC88" s="104">
        <f>IFERROR('Model výchozí (MV)'!AC88*('MV Index'!AG4/'MV Index'!$E4)*'Model výchozí (MV)'!$AR88*(IF('Provoz výchozí'!AA$10=0,1,'Provoz výchozí'!AA$11/'Provoz výchozí'!AA$10)),0)+IFERROR('Model opční 1 (ME)'!AC88*('ME Index'!AG4/'ME Index'!$E4)*'Model opční 1 (ME)'!$AR88*(IF('Provoz opční 1'!AA$10=0,1,'Provoz opční 1'!AA$11/'Provoz opční 1'!AA$10)),0)+IFERROR('Model opční 2 (MF)'!AC88*('MF Index'!AG4/'MF Index'!$E4)*'Model opční 2 (MF)'!$AR88*(IF('Provoz opční 2'!AA$10=0,1,'Provoz opční 2'!AA$11/'Provoz opční 2'!AA$10)),0)+Doplněk!AC88*Doplněk!$AP88</f>
        <v>0</v>
      </c>
      <c r="AD88" s="104">
        <f>IFERROR('Model výchozí (MV)'!AD88*('MV Index'!AH4/'MV Index'!$E4)*'Model výchozí (MV)'!$AR88*(IF('Provoz výchozí'!AB$10=0,1,'Provoz výchozí'!AB$11/'Provoz výchozí'!AB$10)),0)+IFERROR('Model opční 1 (ME)'!AD88*('ME Index'!AH4/'ME Index'!$E4)*'Model opční 1 (ME)'!$AR88*(IF('Provoz opční 1'!AB$10=0,1,'Provoz opční 1'!AB$11/'Provoz opční 1'!AB$10)),0)+IFERROR('Model opční 2 (MF)'!AD88*('MF Index'!AH4/'MF Index'!$E4)*'Model opční 2 (MF)'!$AR88*(IF('Provoz opční 2'!AB$10=0,1,'Provoz opční 2'!AB$11/'Provoz opční 2'!AB$10)),0)+Doplněk!AD88*Doplněk!$AP88</f>
        <v>0</v>
      </c>
      <c r="AE88" s="104">
        <f>IFERROR('Model výchozí (MV)'!AE88*('MV Index'!AI4/'MV Index'!$E4)*'Model výchozí (MV)'!$AR88*(IF('Provoz výchozí'!AC$10=0,1,'Provoz výchozí'!AC$11/'Provoz výchozí'!AC$10)),0)+IFERROR('Model opční 1 (ME)'!AE88*('ME Index'!AI4/'ME Index'!$E4)*'Model opční 1 (ME)'!$AR88*(IF('Provoz opční 1'!AC$10=0,1,'Provoz opční 1'!AC$11/'Provoz opční 1'!AC$10)),0)+IFERROR('Model opční 2 (MF)'!AE88*('MF Index'!AI4/'MF Index'!$E4)*'Model opční 2 (MF)'!$AR88*(IF('Provoz opční 2'!AC$10=0,1,'Provoz opční 2'!AC$11/'Provoz opční 2'!AC$10)),0)+Doplněk!AE88*Doplněk!$AP88</f>
        <v>0</v>
      </c>
      <c r="AF88" s="104">
        <f>IFERROR('Model výchozí (MV)'!AF88*('MV Index'!AJ4/'MV Index'!$E4)*'Model výchozí (MV)'!$AR88*(IF('Provoz výchozí'!AD$10=0,1,'Provoz výchozí'!AD$11/'Provoz výchozí'!AD$10)),0)+IFERROR('Model opční 1 (ME)'!AF88*('ME Index'!AJ4/'ME Index'!$E4)*'Model opční 1 (ME)'!$AR88*(IF('Provoz opční 1'!AD$10=0,1,'Provoz opční 1'!AD$11/'Provoz opční 1'!AD$10)),0)+IFERROR('Model opční 2 (MF)'!AF88*('MF Index'!AJ4/'MF Index'!$E4)*'Model opční 2 (MF)'!$AR88*(IF('Provoz opční 2'!AD$10=0,1,'Provoz opční 2'!AD$11/'Provoz opční 2'!AD$10)),0)+Doplněk!AF88*Doplněk!$AP88</f>
        <v>0</v>
      </c>
      <c r="AG88" s="104">
        <f>IFERROR('Model výchozí (MV)'!AG88*('MV Index'!AK4/'MV Index'!$E4)*'Model výchozí (MV)'!$AR88*(IF('Provoz výchozí'!AE$10=0,1,'Provoz výchozí'!AE$11/'Provoz výchozí'!AE$10)),0)+IFERROR('Model opční 1 (ME)'!AG88*('ME Index'!AK4/'ME Index'!$E4)*'Model opční 1 (ME)'!$AR88*(IF('Provoz opční 1'!AE$10=0,1,'Provoz opční 1'!AE$11/'Provoz opční 1'!AE$10)),0)+IFERROR('Model opční 2 (MF)'!AG88*('MF Index'!AK4/'MF Index'!$E4)*'Model opční 2 (MF)'!$AR88*(IF('Provoz opční 2'!AE$10=0,1,'Provoz opční 2'!AE$11/'Provoz opční 2'!AE$10)),0)+Doplněk!AG88*Doplněk!$AP88</f>
        <v>0</v>
      </c>
      <c r="AH88" s="104">
        <f>IFERROR('Model výchozí (MV)'!AH88*('MV Index'!AL4/'MV Index'!$E4)*'Model výchozí (MV)'!$AR88*(IF('Provoz výchozí'!AF$10=0,1,'Provoz výchozí'!AF$11/'Provoz výchozí'!AF$10)),0)+IFERROR('Model opční 1 (ME)'!AH88*('ME Index'!AL4/'ME Index'!$E4)*'Model opční 1 (ME)'!$AR88*(IF('Provoz opční 1'!AF$10=0,1,'Provoz opční 1'!AF$11/'Provoz opční 1'!AF$10)),0)+IFERROR('Model opční 2 (MF)'!AH88*('MF Index'!AL4/'MF Index'!$E4)*'Model opční 2 (MF)'!$AR88*(IF('Provoz opční 2'!AF$10=0,1,'Provoz opční 2'!AF$11/'Provoz opční 2'!AF$10)),0)+Doplněk!AH88*Doplněk!$AP88</f>
        <v>0</v>
      </c>
      <c r="AI88" s="104">
        <f>IFERROR('Model výchozí (MV)'!AI88*('MV Index'!AM4/'MV Index'!$E4)*'Model výchozí (MV)'!$AR88*(IF('Provoz výchozí'!AG$10=0,1,'Provoz výchozí'!AG$11/'Provoz výchozí'!AG$10)),0)+IFERROR('Model opční 1 (ME)'!AI88*('ME Index'!AM4/'ME Index'!$E4)*'Model opční 1 (ME)'!$AR88*(IF('Provoz opční 1'!AG$10=0,1,'Provoz opční 1'!AG$11/'Provoz opční 1'!AG$10)),0)+IFERROR('Model opční 2 (MF)'!AI88*('MF Index'!AM4/'MF Index'!$E4)*'Model opční 2 (MF)'!$AR88*(IF('Provoz opční 2'!AG$10=0,1,'Provoz opční 2'!AG$11/'Provoz opční 2'!AG$10)),0)+Doplněk!AI88*Doplněk!$AP88</f>
        <v>0</v>
      </c>
      <c r="AJ88" s="104">
        <f>IFERROR('Model výchozí (MV)'!AJ88*('MV Index'!AN4/'MV Index'!$E4)*'Model výchozí (MV)'!$AR88*(IF('Provoz výchozí'!AH$10=0,1,'Provoz výchozí'!AH$11/'Provoz výchozí'!AH$10)),0)+IFERROR('Model opční 1 (ME)'!AJ88*('ME Index'!AN4/'ME Index'!$E4)*'Model opční 1 (ME)'!$AR88*(IF('Provoz opční 1'!AH$10=0,1,'Provoz opční 1'!AH$11/'Provoz opční 1'!AH$10)),0)+IFERROR('Model opční 2 (MF)'!AJ88*('MF Index'!AN4/'MF Index'!$E4)*'Model opční 2 (MF)'!$AR88*(IF('Provoz opční 2'!AH$10=0,1,'Provoz opční 2'!AH$11/'Provoz opční 2'!AH$10)),0)+Doplněk!AJ88*Doplněk!$AP88</f>
        <v>0</v>
      </c>
      <c r="AK88" s="104">
        <f>IFERROR('Model výchozí (MV)'!AK88*('MV Index'!AO4/'MV Index'!$E4)*'Model výchozí (MV)'!$AR88*(IF('Provoz výchozí'!AI$10=0,1,'Provoz výchozí'!AI$11/'Provoz výchozí'!AI$10)),0)+IFERROR('Model opční 1 (ME)'!AK88*('ME Index'!AO4/'ME Index'!$E4)*'Model opční 1 (ME)'!$AR88*(IF('Provoz opční 1'!AI$10=0,1,'Provoz opční 1'!AI$11/'Provoz opční 1'!AI$10)),0)+IFERROR('Model opční 2 (MF)'!AK88*('MF Index'!AO4/'MF Index'!$E4)*'Model opční 2 (MF)'!$AR88*(IF('Provoz opční 2'!AI$10=0,1,'Provoz opční 2'!AI$11/'Provoz opční 2'!AI$10)),0)+Doplněk!AK88*Doplněk!$AP88</f>
        <v>0</v>
      </c>
      <c r="AL88" s="24">
        <f t="shared" ref="AL88:AL112" si="73">SUM(E88:AK88)</f>
        <v>0</v>
      </c>
      <c r="AM88" s="149">
        <f t="shared" si="72"/>
        <v>0</v>
      </c>
    </row>
    <row r="89" spans="1:39" x14ac:dyDescent="0.3">
      <c r="A89" s="4">
        <f t="shared" si="71"/>
        <v>2</v>
      </c>
      <c r="B89" s="45" t="str">
        <f t="shared" si="71"/>
        <v>Netrakční energie a palivo</v>
      </c>
      <c r="C89" s="64" t="str">
        <f t="shared" si="71"/>
        <v/>
      </c>
      <c r="D89" s="65" t="str">
        <f t="shared" si="71"/>
        <v/>
      </c>
      <c r="E89" s="104">
        <f>IFERROR('Model výchozí (MV)'!E89*('MV Index'!I5/'MV Index'!$E5)*'Model výchozí (MV)'!$AR89*(IF('Provoz výchozí'!C$10=0,1,'Provoz výchozí'!C$11/'Provoz výchozí'!C$10)),0)+IFERROR('Model opční 1 (ME)'!E89*('ME Index'!I5/'ME Index'!$E5)*'Model opční 1 (ME)'!$AR89*(IF('Provoz opční 1'!C$10=0,1,'Provoz opční 1'!C$11/'Provoz opční 1'!C$10)),0)+IFERROR('Model opční 2 (MF)'!E89*('MF Index'!I5/'MF Index'!$E5)*'Model opční 2 (MF)'!$AR89*(IF('Provoz opční 2'!C$10=0,1,'Provoz opční 2'!C$11/'Provoz opční 2'!C$10)),0)+Doplněk!E89*Doplněk!$AP89</f>
        <v>0</v>
      </c>
      <c r="F89" s="104">
        <f>IFERROR('Model výchozí (MV)'!F89*('MV Index'!J5/'MV Index'!$E5)*'Model výchozí (MV)'!$AR89*(IF('Provoz výchozí'!D$10=0,1,'Provoz výchozí'!D$11/'Provoz výchozí'!D$10)),0)+IFERROR('Model opční 1 (ME)'!F89*('ME Index'!J5/'ME Index'!$E5)*'Model opční 1 (ME)'!$AR89*(IF('Provoz opční 1'!D$10=0,1,'Provoz opční 1'!D$11/'Provoz opční 1'!D$10)),0)+IFERROR('Model opční 2 (MF)'!F89*('MF Index'!J5/'MF Index'!$E5)*'Model opční 2 (MF)'!$AR89*(IF('Provoz opční 2'!D$10=0,1,'Provoz opční 2'!D$11/'Provoz opční 2'!D$10)),0)+Doplněk!F89*Doplněk!$AP89</f>
        <v>0</v>
      </c>
      <c r="G89" s="104">
        <f>IFERROR('Model výchozí (MV)'!G89*('MV Index'!K5/'MV Index'!$E5)*'Model výchozí (MV)'!$AR89*(IF('Provoz výchozí'!E$10=0,1,'Provoz výchozí'!E$11/'Provoz výchozí'!E$10)),0)+IFERROR('Model opční 1 (ME)'!G89*('ME Index'!K5/'ME Index'!$E5)*'Model opční 1 (ME)'!$AR89*(IF('Provoz opční 1'!E$10=0,1,'Provoz opční 1'!E$11/'Provoz opční 1'!E$10)),0)+IFERROR('Model opční 2 (MF)'!G89*('MF Index'!K5/'MF Index'!$E5)*'Model opční 2 (MF)'!$AR89*(IF('Provoz opční 2'!E$10=0,1,'Provoz opční 2'!E$11/'Provoz opční 2'!E$10)),0)+Doplněk!G89*Doplněk!$AP89</f>
        <v>0</v>
      </c>
      <c r="H89" s="104">
        <f>IFERROR('Model výchozí (MV)'!H89*('MV Index'!L5/'MV Index'!$E5)*'Model výchozí (MV)'!$AR89*(IF('Provoz výchozí'!F$10=0,1,'Provoz výchozí'!F$11/'Provoz výchozí'!F$10)),0)+IFERROR('Model opční 1 (ME)'!H89*('ME Index'!L5/'ME Index'!$E5)*'Model opční 1 (ME)'!$AR89*(IF('Provoz opční 1'!F$10=0,1,'Provoz opční 1'!F$11/'Provoz opční 1'!F$10)),0)+IFERROR('Model opční 2 (MF)'!H89*('MF Index'!L5/'MF Index'!$E5)*'Model opční 2 (MF)'!$AR89*(IF('Provoz opční 2'!F$10=0,1,'Provoz opční 2'!F$11/'Provoz opční 2'!F$10)),0)+Doplněk!H89*Doplněk!$AP89</f>
        <v>0</v>
      </c>
      <c r="I89" s="104">
        <f>IFERROR('Model výchozí (MV)'!I89*('MV Index'!M5/'MV Index'!$E5)*'Model výchozí (MV)'!$AR89*(IF('Provoz výchozí'!G$10=0,1,'Provoz výchozí'!G$11/'Provoz výchozí'!G$10)),0)+IFERROR('Model opční 1 (ME)'!I89*('ME Index'!M5/'ME Index'!$E5)*'Model opční 1 (ME)'!$AR89*(IF('Provoz opční 1'!G$10=0,1,'Provoz opční 1'!G$11/'Provoz opční 1'!G$10)),0)+IFERROR('Model opční 2 (MF)'!I89*('MF Index'!M5/'MF Index'!$E5)*'Model opční 2 (MF)'!$AR89*(IF('Provoz opční 2'!G$10=0,1,'Provoz opční 2'!G$11/'Provoz opční 2'!G$10)),0)+Doplněk!I89*Doplněk!$AP89</f>
        <v>0</v>
      </c>
      <c r="J89" s="104">
        <f>IFERROR('Model výchozí (MV)'!J89*('MV Index'!N5/'MV Index'!$E5)*'Model výchozí (MV)'!$AR89*(IF('Provoz výchozí'!H$10=0,1,'Provoz výchozí'!H$11/'Provoz výchozí'!H$10)),0)+IFERROR('Model opční 1 (ME)'!J89*('ME Index'!N5/'ME Index'!$E5)*'Model opční 1 (ME)'!$AR89*(IF('Provoz opční 1'!H$10=0,1,'Provoz opční 1'!H$11/'Provoz opční 1'!H$10)),0)+IFERROR('Model opční 2 (MF)'!J89*('MF Index'!N5/'MF Index'!$E5)*'Model opční 2 (MF)'!$AR89*(IF('Provoz opční 2'!H$10=0,1,'Provoz opční 2'!H$11/'Provoz opční 2'!H$10)),0)+Doplněk!J89*Doplněk!$AP89</f>
        <v>0</v>
      </c>
      <c r="K89" s="104">
        <f>IFERROR('Model výchozí (MV)'!K89*('MV Index'!O5/'MV Index'!$E5)*'Model výchozí (MV)'!$AR89*(IF('Provoz výchozí'!I$10=0,1,'Provoz výchozí'!I$11/'Provoz výchozí'!I$10)),0)+IFERROR('Model opční 1 (ME)'!K89*('ME Index'!O5/'ME Index'!$E5)*'Model opční 1 (ME)'!$AR89*(IF('Provoz opční 1'!I$10=0,1,'Provoz opční 1'!I$11/'Provoz opční 1'!I$10)),0)+IFERROR('Model opční 2 (MF)'!K89*('MF Index'!O5/'MF Index'!$E5)*'Model opční 2 (MF)'!$AR89*(IF('Provoz opční 2'!I$10=0,1,'Provoz opční 2'!I$11/'Provoz opční 2'!I$10)),0)+Doplněk!K89*Doplněk!$AP89</f>
        <v>0</v>
      </c>
      <c r="L89" s="104">
        <f>IFERROR('Model výchozí (MV)'!L89*('MV Index'!P5/'MV Index'!$E5)*'Model výchozí (MV)'!$AR89*(IF('Provoz výchozí'!J$10=0,1,'Provoz výchozí'!J$11/'Provoz výchozí'!J$10)),0)+IFERROR('Model opční 1 (ME)'!L89*('ME Index'!P5/'ME Index'!$E5)*'Model opční 1 (ME)'!$AR89*(IF('Provoz opční 1'!J$10=0,1,'Provoz opční 1'!J$11/'Provoz opční 1'!J$10)),0)+IFERROR('Model opční 2 (MF)'!L89*('MF Index'!P5/'MF Index'!$E5)*'Model opční 2 (MF)'!$AR89*(IF('Provoz opční 2'!J$10=0,1,'Provoz opční 2'!J$11/'Provoz opční 2'!J$10)),0)+Doplněk!L89*Doplněk!$AP89</f>
        <v>0</v>
      </c>
      <c r="M89" s="104">
        <f>IFERROR('Model výchozí (MV)'!M89*('MV Index'!Q5/'MV Index'!$E5)*'Model výchozí (MV)'!$AR89*(IF('Provoz výchozí'!K$10=0,1,'Provoz výchozí'!K$11/'Provoz výchozí'!K$10)),0)+IFERROR('Model opční 1 (ME)'!M89*('ME Index'!Q5/'ME Index'!$E5)*'Model opční 1 (ME)'!$AR89*(IF('Provoz opční 1'!K$10=0,1,'Provoz opční 1'!K$11/'Provoz opční 1'!K$10)),0)+IFERROR('Model opční 2 (MF)'!M89*('MF Index'!Q5/'MF Index'!$E5)*'Model opční 2 (MF)'!$AR89*(IF('Provoz opční 2'!K$10=0,1,'Provoz opční 2'!K$11/'Provoz opční 2'!K$10)),0)+Doplněk!M89*Doplněk!$AP89</f>
        <v>0</v>
      </c>
      <c r="N89" s="104">
        <f>IFERROR('Model výchozí (MV)'!N89*('MV Index'!R5/'MV Index'!$E5)*'Model výchozí (MV)'!$AR89*(IF('Provoz výchozí'!L$10=0,1,'Provoz výchozí'!L$11/'Provoz výchozí'!L$10)),0)+IFERROR('Model opční 1 (ME)'!N89*('ME Index'!R5/'ME Index'!$E5)*'Model opční 1 (ME)'!$AR89*(IF('Provoz opční 1'!L$10=0,1,'Provoz opční 1'!L$11/'Provoz opční 1'!L$10)),0)+IFERROR('Model opční 2 (MF)'!N89*('MF Index'!R5/'MF Index'!$E5)*'Model opční 2 (MF)'!$AR89*(IF('Provoz opční 2'!L$10=0,1,'Provoz opční 2'!L$11/'Provoz opční 2'!L$10)),0)+Doplněk!N89*Doplněk!$AP89</f>
        <v>0</v>
      </c>
      <c r="O89" s="104">
        <f>IFERROR('Model výchozí (MV)'!O89*('MV Index'!S5/'MV Index'!$E5)*'Model výchozí (MV)'!$AR89*(IF('Provoz výchozí'!M$10=0,1,'Provoz výchozí'!M$11/'Provoz výchozí'!M$10)),0)+IFERROR('Model opční 1 (ME)'!O89*('ME Index'!S5/'ME Index'!$E5)*'Model opční 1 (ME)'!$AR89*(IF('Provoz opční 1'!M$10=0,1,'Provoz opční 1'!M$11/'Provoz opční 1'!M$10)),0)+IFERROR('Model opční 2 (MF)'!O89*('MF Index'!S5/'MF Index'!$E5)*'Model opční 2 (MF)'!$AR89*(IF('Provoz opční 2'!M$10=0,1,'Provoz opční 2'!M$11/'Provoz opční 2'!M$10)),0)+Doplněk!O89*Doplněk!$AP89</f>
        <v>0</v>
      </c>
      <c r="P89" s="104">
        <f>IFERROR('Model výchozí (MV)'!P89*('MV Index'!T5/'MV Index'!$E5)*'Model výchozí (MV)'!$AR89*(IF('Provoz výchozí'!N$10=0,1,'Provoz výchozí'!N$11/'Provoz výchozí'!N$10)),0)+IFERROR('Model opční 1 (ME)'!P89*('ME Index'!T5/'ME Index'!$E5)*'Model opční 1 (ME)'!$AR89*(IF('Provoz opční 1'!N$10=0,1,'Provoz opční 1'!N$11/'Provoz opční 1'!N$10)),0)+IFERROR('Model opční 2 (MF)'!P89*('MF Index'!T5/'MF Index'!$E5)*'Model opční 2 (MF)'!$AR89*(IF('Provoz opční 2'!N$10=0,1,'Provoz opční 2'!N$11/'Provoz opční 2'!N$10)),0)+Doplněk!P89*Doplněk!$AP89</f>
        <v>0</v>
      </c>
      <c r="Q89" s="104">
        <f>IFERROR('Model výchozí (MV)'!Q89*('MV Index'!U5/'MV Index'!$E5)*'Model výchozí (MV)'!$AR89*(IF('Provoz výchozí'!O$10=0,1,'Provoz výchozí'!O$11/'Provoz výchozí'!O$10)),0)+IFERROR('Model opční 1 (ME)'!Q89*('ME Index'!U5/'ME Index'!$E5)*'Model opční 1 (ME)'!$AR89*(IF('Provoz opční 1'!O$10=0,1,'Provoz opční 1'!O$11/'Provoz opční 1'!O$10)),0)+IFERROR('Model opční 2 (MF)'!Q89*('MF Index'!U5/'MF Index'!$E5)*'Model opční 2 (MF)'!$AR89*(IF('Provoz opční 2'!O$10=0,1,'Provoz opční 2'!O$11/'Provoz opční 2'!O$10)),0)+Doplněk!Q89*Doplněk!$AP89</f>
        <v>0</v>
      </c>
      <c r="R89" s="104">
        <f>IFERROR('Model výchozí (MV)'!R89*('MV Index'!V5/'MV Index'!$E5)*'Model výchozí (MV)'!$AR89*(IF('Provoz výchozí'!P$10=0,1,'Provoz výchozí'!P$11/'Provoz výchozí'!P$10)),0)+IFERROR('Model opční 1 (ME)'!R89*('ME Index'!V5/'ME Index'!$E5)*'Model opční 1 (ME)'!$AR89*(IF('Provoz opční 1'!P$10=0,1,'Provoz opční 1'!P$11/'Provoz opční 1'!P$10)),0)+IFERROR('Model opční 2 (MF)'!R89*('MF Index'!V5/'MF Index'!$E5)*'Model opční 2 (MF)'!$AR89*(IF('Provoz opční 2'!P$10=0,1,'Provoz opční 2'!P$11/'Provoz opční 2'!P$10)),0)+Doplněk!R89*Doplněk!$AP89</f>
        <v>0</v>
      </c>
      <c r="S89" s="104">
        <f>IFERROR('Model výchozí (MV)'!S89*('MV Index'!W5/'MV Index'!$E5)*'Model výchozí (MV)'!$AR89*(IF('Provoz výchozí'!Q$10=0,1,'Provoz výchozí'!Q$11/'Provoz výchozí'!Q$10)),0)+IFERROR('Model opční 1 (ME)'!S89*('ME Index'!W5/'ME Index'!$E5)*'Model opční 1 (ME)'!$AR89*(IF('Provoz opční 1'!Q$10=0,1,'Provoz opční 1'!Q$11/'Provoz opční 1'!Q$10)),0)+IFERROR('Model opční 2 (MF)'!S89*('MF Index'!W5/'MF Index'!$E5)*'Model opční 2 (MF)'!$AR89*(IF('Provoz opční 2'!Q$10=0,1,'Provoz opční 2'!Q$11/'Provoz opční 2'!Q$10)),0)+Doplněk!S89*Doplněk!$AP89</f>
        <v>0</v>
      </c>
      <c r="T89" s="104">
        <f>IFERROR('Model výchozí (MV)'!T89*('MV Index'!X5/'MV Index'!$E5)*'Model výchozí (MV)'!$AR89*(IF('Provoz výchozí'!R$10=0,1,'Provoz výchozí'!R$11/'Provoz výchozí'!R$10)),0)+IFERROR('Model opční 1 (ME)'!T89*('ME Index'!X5/'ME Index'!$E5)*'Model opční 1 (ME)'!$AR89*(IF('Provoz opční 1'!R$10=0,1,'Provoz opční 1'!R$11/'Provoz opční 1'!R$10)),0)+IFERROR('Model opční 2 (MF)'!T89*('MF Index'!X5/'MF Index'!$E5)*'Model opční 2 (MF)'!$AR89*(IF('Provoz opční 2'!R$10=0,1,'Provoz opční 2'!R$11/'Provoz opční 2'!R$10)),0)+Doplněk!T89*Doplněk!$AP89</f>
        <v>0</v>
      </c>
      <c r="U89" s="104">
        <f>IFERROR('Model výchozí (MV)'!U89*('MV Index'!Y5/'MV Index'!$E5)*'Model výchozí (MV)'!$AR89*(IF('Provoz výchozí'!S$10=0,1,'Provoz výchozí'!S$11/'Provoz výchozí'!S$10)),0)+IFERROR('Model opční 1 (ME)'!U89*('ME Index'!Y5/'ME Index'!$E5)*'Model opční 1 (ME)'!$AR89*(IF('Provoz opční 1'!S$10=0,1,'Provoz opční 1'!S$11/'Provoz opční 1'!S$10)),0)+IFERROR('Model opční 2 (MF)'!U89*('MF Index'!Y5/'MF Index'!$E5)*'Model opční 2 (MF)'!$AR89*(IF('Provoz opční 2'!S$10=0,1,'Provoz opční 2'!S$11/'Provoz opční 2'!S$10)),0)+Doplněk!U89*Doplněk!$AP89</f>
        <v>0</v>
      </c>
      <c r="V89" s="104">
        <f>IFERROR('Model výchozí (MV)'!V89*('MV Index'!Z5/'MV Index'!$E5)*'Model výchozí (MV)'!$AR89*(IF('Provoz výchozí'!T$10=0,1,'Provoz výchozí'!T$11/'Provoz výchozí'!T$10)),0)+IFERROR('Model opční 1 (ME)'!V89*('ME Index'!Z5/'ME Index'!$E5)*'Model opční 1 (ME)'!$AR89*(IF('Provoz opční 1'!T$10=0,1,'Provoz opční 1'!T$11/'Provoz opční 1'!T$10)),0)+IFERROR('Model opční 2 (MF)'!V89*('MF Index'!Z5/'MF Index'!$E5)*'Model opční 2 (MF)'!$AR89*(IF('Provoz opční 2'!T$10=0,1,'Provoz opční 2'!T$11/'Provoz opční 2'!T$10)),0)+Doplněk!V89*Doplněk!$AP89</f>
        <v>0</v>
      </c>
      <c r="W89" s="104">
        <f>IFERROR('Model výchozí (MV)'!W89*('MV Index'!AA5/'MV Index'!$E5)*'Model výchozí (MV)'!$AR89*(IF('Provoz výchozí'!U$10=0,1,'Provoz výchozí'!U$11/'Provoz výchozí'!U$10)),0)+IFERROR('Model opční 1 (ME)'!W89*('ME Index'!AA5/'ME Index'!$E5)*'Model opční 1 (ME)'!$AR89*(IF('Provoz opční 1'!U$10=0,1,'Provoz opční 1'!U$11/'Provoz opční 1'!U$10)),0)+IFERROR('Model opční 2 (MF)'!W89*('MF Index'!AA5/'MF Index'!$E5)*'Model opční 2 (MF)'!$AR89*(IF('Provoz opční 2'!U$10=0,1,'Provoz opční 2'!U$11/'Provoz opční 2'!U$10)),0)+Doplněk!W89*Doplněk!$AP89</f>
        <v>0</v>
      </c>
      <c r="X89" s="104">
        <f>IFERROR('Model výchozí (MV)'!X89*('MV Index'!AB5/'MV Index'!$E5)*'Model výchozí (MV)'!$AR89*(IF('Provoz výchozí'!V$10=0,1,'Provoz výchozí'!V$11/'Provoz výchozí'!V$10)),0)+IFERROR('Model opční 1 (ME)'!X89*('ME Index'!AB5/'ME Index'!$E5)*'Model opční 1 (ME)'!$AR89*(IF('Provoz opční 1'!V$10=0,1,'Provoz opční 1'!V$11/'Provoz opční 1'!V$10)),0)+IFERROR('Model opční 2 (MF)'!X89*('MF Index'!AB5/'MF Index'!$E5)*'Model opční 2 (MF)'!$AR89*(IF('Provoz opční 2'!V$10=0,1,'Provoz opční 2'!V$11/'Provoz opční 2'!V$10)),0)+Doplněk!X89*Doplněk!$AP89</f>
        <v>0</v>
      </c>
      <c r="Y89" s="104">
        <f>IFERROR('Model výchozí (MV)'!Y89*('MV Index'!AC5/'MV Index'!$E5)*'Model výchozí (MV)'!$AR89*(IF('Provoz výchozí'!W$10=0,1,'Provoz výchozí'!W$11/'Provoz výchozí'!W$10)),0)+IFERROR('Model opční 1 (ME)'!Y89*('ME Index'!AC5/'ME Index'!$E5)*'Model opční 1 (ME)'!$AR89*(IF('Provoz opční 1'!W$10=0,1,'Provoz opční 1'!W$11/'Provoz opční 1'!W$10)),0)+IFERROR('Model opční 2 (MF)'!Y89*('MF Index'!AC5/'MF Index'!$E5)*'Model opční 2 (MF)'!$AR89*(IF('Provoz opční 2'!W$10=0,1,'Provoz opční 2'!W$11/'Provoz opční 2'!W$10)),0)+Doplněk!Y89*Doplněk!$AP89</f>
        <v>0</v>
      </c>
      <c r="Z89" s="104">
        <f>IFERROR('Model výchozí (MV)'!Z89*('MV Index'!AD5/'MV Index'!$E5)*'Model výchozí (MV)'!$AR89*(IF('Provoz výchozí'!X$10=0,1,'Provoz výchozí'!X$11/'Provoz výchozí'!X$10)),0)+IFERROR('Model opční 1 (ME)'!Z89*('ME Index'!AD5/'ME Index'!$E5)*'Model opční 1 (ME)'!$AR89*(IF('Provoz opční 1'!X$10=0,1,'Provoz opční 1'!X$11/'Provoz opční 1'!X$10)),0)+IFERROR('Model opční 2 (MF)'!Z89*('MF Index'!AD5/'MF Index'!$E5)*'Model opční 2 (MF)'!$AR89*(IF('Provoz opční 2'!X$10=0,1,'Provoz opční 2'!X$11/'Provoz opční 2'!X$10)),0)+Doplněk!Z89*Doplněk!$AP89</f>
        <v>0</v>
      </c>
      <c r="AA89" s="104">
        <f>IFERROR('Model výchozí (MV)'!AA89*('MV Index'!AE5/'MV Index'!$E5)*'Model výchozí (MV)'!$AR89*(IF('Provoz výchozí'!Y$10=0,1,'Provoz výchozí'!Y$11/'Provoz výchozí'!Y$10)),0)+IFERROR('Model opční 1 (ME)'!AA89*('ME Index'!AE5/'ME Index'!$E5)*'Model opční 1 (ME)'!$AR89*(IF('Provoz opční 1'!Y$10=0,1,'Provoz opční 1'!Y$11/'Provoz opční 1'!Y$10)),0)+IFERROR('Model opční 2 (MF)'!AA89*('MF Index'!AE5/'MF Index'!$E5)*'Model opční 2 (MF)'!$AR89*(IF('Provoz opční 2'!Y$10=0,1,'Provoz opční 2'!Y$11/'Provoz opční 2'!Y$10)),0)+Doplněk!AA89*Doplněk!$AP89</f>
        <v>0</v>
      </c>
      <c r="AB89" s="104">
        <f>IFERROR('Model výchozí (MV)'!AB89*('MV Index'!AF5/'MV Index'!$E5)*'Model výchozí (MV)'!$AR89*(IF('Provoz výchozí'!Z$10=0,1,'Provoz výchozí'!Z$11/'Provoz výchozí'!Z$10)),0)+IFERROR('Model opční 1 (ME)'!AB89*('ME Index'!AF5/'ME Index'!$E5)*'Model opční 1 (ME)'!$AR89*(IF('Provoz opční 1'!Z$10=0,1,'Provoz opční 1'!Z$11/'Provoz opční 1'!Z$10)),0)+IFERROR('Model opční 2 (MF)'!AB89*('MF Index'!AF5/'MF Index'!$E5)*'Model opční 2 (MF)'!$AR89*(IF('Provoz opční 2'!Z$10=0,1,'Provoz opční 2'!Z$11/'Provoz opční 2'!Z$10)),0)+Doplněk!AB89*Doplněk!$AP89</f>
        <v>0</v>
      </c>
      <c r="AC89" s="104">
        <f>IFERROR('Model výchozí (MV)'!AC89*('MV Index'!AG5/'MV Index'!$E5)*'Model výchozí (MV)'!$AR89*(IF('Provoz výchozí'!AA$10=0,1,'Provoz výchozí'!AA$11/'Provoz výchozí'!AA$10)),0)+IFERROR('Model opční 1 (ME)'!AC89*('ME Index'!AG5/'ME Index'!$E5)*'Model opční 1 (ME)'!$AR89*(IF('Provoz opční 1'!AA$10=0,1,'Provoz opční 1'!AA$11/'Provoz opční 1'!AA$10)),0)+IFERROR('Model opční 2 (MF)'!AC89*('MF Index'!AG5/'MF Index'!$E5)*'Model opční 2 (MF)'!$AR89*(IF('Provoz opční 2'!AA$10=0,1,'Provoz opční 2'!AA$11/'Provoz opční 2'!AA$10)),0)+Doplněk!AC89*Doplněk!$AP89</f>
        <v>0</v>
      </c>
      <c r="AD89" s="104">
        <f>IFERROR('Model výchozí (MV)'!AD89*('MV Index'!AH5/'MV Index'!$E5)*'Model výchozí (MV)'!$AR89*(IF('Provoz výchozí'!AB$10=0,1,'Provoz výchozí'!AB$11/'Provoz výchozí'!AB$10)),0)+IFERROR('Model opční 1 (ME)'!AD89*('ME Index'!AH5/'ME Index'!$E5)*'Model opční 1 (ME)'!$AR89*(IF('Provoz opční 1'!AB$10=0,1,'Provoz opční 1'!AB$11/'Provoz opční 1'!AB$10)),0)+IFERROR('Model opční 2 (MF)'!AD89*('MF Index'!AH5/'MF Index'!$E5)*'Model opční 2 (MF)'!$AR89*(IF('Provoz opční 2'!AB$10=0,1,'Provoz opční 2'!AB$11/'Provoz opční 2'!AB$10)),0)+Doplněk!AD89*Doplněk!$AP89</f>
        <v>0</v>
      </c>
      <c r="AE89" s="104">
        <f>IFERROR('Model výchozí (MV)'!AE89*('MV Index'!AI5/'MV Index'!$E5)*'Model výchozí (MV)'!$AR89*(IF('Provoz výchozí'!AC$10=0,1,'Provoz výchozí'!AC$11/'Provoz výchozí'!AC$10)),0)+IFERROR('Model opční 1 (ME)'!AE89*('ME Index'!AI5/'ME Index'!$E5)*'Model opční 1 (ME)'!$AR89*(IF('Provoz opční 1'!AC$10=0,1,'Provoz opční 1'!AC$11/'Provoz opční 1'!AC$10)),0)+IFERROR('Model opční 2 (MF)'!AE89*('MF Index'!AI5/'MF Index'!$E5)*'Model opční 2 (MF)'!$AR89*(IF('Provoz opční 2'!AC$10=0,1,'Provoz opční 2'!AC$11/'Provoz opční 2'!AC$10)),0)+Doplněk!AE89*Doplněk!$AP89</f>
        <v>0</v>
      </c>
      <c r="AF89" s="104">
        <f>IFERROR('Model výchozí (MV)'!AF89*('MV Index'!AJ5/'MV Index'!$E5)*'Model výchozí (MV)'!$AR89*(IF('Provoz výchozí'!AD$10=0,1,'Provoz výchozí'!AD$11/'Provoz výchozí'!AD$10)),0)+IFERROR('Model opční 1 (ME)'!AF89*('ME Index'!AJ5/'ME Index'!$E5)*'Model opční 1 (ME)'!$AR89*(IF('Provoz opční 1'!AD$10=0,1,'Provoz opční 1'!AD$11/'Provoz opční 1'!AD$10)),0)+IFERROR('Model opční 2 (MF)'!AF89*('MF Index'!AJ5/'MF Index'!$E5)*'Model opční 2 (MF)'!$AR89*(IF('Provoz opční 2'!AD$10=0,1,'Provoz opční 2'!AD$11/'Provoz opční 2'!AD$10)),0)+Doplněk!AF89*Doplněk!$AP89</f>
        <v>0</v>
      </c>
      <c r="AG89" s="104">
        <f>IFERROR('Model výchozí (MV)'!AG89*('MV Index'!AK5/'MV Index'!$E5)*'Model výchozí (MV)'!$AR89*(IF('Provoz výchozí'!AE$10=0,1,'Provoz výchozí'!AE$11/'Provoz výchozí'!AE$10)),0)+IFERROR('Model opční 1 (ME)'!AG89*('ME Index'!AK5/'ME Index'!$E5)*'Model opční 1 (ME)'!$AR89*(IF('Provoz opční 1'!AE$10=0,1,'Provoz opční 1'!AE$11/'Provoz opční 1'!AE$10)),0)+IFERROR('Model opční 2 (MF)'!AG89*('MF Index'!AK5/'MF Index'!$E5)*'Model opční 2 (MF)'!$AR89*(IF('Provoz opční 2'!AE$10=0,1,'Provoz opční 2'!AE$11/'Provoz opční 2'!AE$10)),0)+Doplněk!AG89*Doplněk!$AP89</f>
        <v>0</v>
      </c>
      <c r="AH89" s="104">
        <f>IFERROR('Model výchozí (MV)'!AH89*('MV Index'!AL5/'MV Index'!$E5)*'Model výchozí (MV)'!$AR89*(IF('Provoz výchozí'!AF$10=0,1,'Provoz výchozí'!AF$11/'Provoz výchozí'!AF$10)),0)+IFERROR('Model opční 1 (ME)'!AH89*('ME Index'!AL5/'ME Index'!$E5)*'Model opční 1 (ME)'!$AR89*(IF('Provoz opční 1'!AF$10=0,1,'Provoz opční 1'!AF$11/'Provoz opční 1'!AF$10)),0)+IFERROR('Model opční 2 (MF)'!AH89*('MF Index'!AL5/'MF Index'!$E5)*'Model opční 2 (MF)'!$AR89*(IF('Provoz opční 2'!AF$10=0,1,'Provoz opční 2'!AF$11/'Provoz opční 2'!AF$10)),0)+Doplněk!AH89*Doplněk!$AP89</f>
        <v>0</v>
      </c>
      <c r="AI89" s="104">
        <f>IFERROR('Model výchozí (MV)'!AI89*('MV Index'!AM5/'MV Index'!$E5)*'Model výchozí (MV)'!$AR89*(IF('Provoz výchozí'!AG$10=0,1,'Provoz výchozí'!AG$11/'Provoz výchozí'!AG$10)),0)+IFERROR('Model opční 1 (ME)'!AI89*('ME Index'!AM5/'ME Index'!$E5)*'Model opční 1 (ME)'!$AR89*(IF('Provoz opční 1'!AG$10=0,1,'Provoz opční 1'!AG$11/'Provoz opční 1'!AG$10)),0)+IFERROR('Model opční 2 (MF)'!AI89*('MF Index'!AM5/'MF Index'!$E5)*'Model opční 2 (MF)'!$AR89*(IF('Provoz opční 2'!AG$10=0,1,'Provoz opční 2'!AG$11/'Provoz opční 2'!AG$10)),0)+Doplněk!AI89*Doplněk!$AP89</f>
        <v>0</v>
      </c>
      <c r="AJ89" s="104">
        <f>IFERROR('Model výchozí (MV)'!AJ89*('MV Index'!AN5/'MV Index'!$E5)*'Model výchozí (MV)'!$AR89*(IF('Provoz výchozí'!AH$10=0,1,'Provoz výchozí'!AH$11/'Provoz výchozí'!AH$10)),0)+IFERROR('Model opční 1 (ME)'!AJ89*('ME Index'!AN5/'ME Index'!$E5)*'Model opční 1 (ME)'!$AR89*(IF('Provoz opční 1'!AH$10=0,1,'Provoz opční 1'!AH$11/'Provoz opční 1'!AH$10)),0)+IFERROR('Model opční 2 (MF)'!AJ89*('MF Index'!AN5/'MF Index'!$E5)*'Model opční 2 (MF)'!$AR89*(IF('Provoz opční 2'!AH$10=0,1,'Provoz opční 2'!AH$11/'Provoz opční 2'!AH$10)),0)+Doplněk!AJ89*Doplněk!$AP89</f>
        <v>0</v>
      </c>
      <c r="AK89" s="104">
        <f>IFERROR('Model výchozí (MV)'!AK89*('MV Index'!AO5/'MV Index'!$E5)*'Model výchozí (MV)'!$AR89*(IF('Provoz výchozí'!AI$10=0,1,'Provoz výchozí'!AI$11/'Provoz výchozí'!AI$10)),0)+IFERROR('Model opční 1 (ME)'!AK89*('ME Index'!AO5/'ME Index'!$E5)*'Model opční 1 (ME)'!$AR89*(IF('Provoz opční 1'!AI$10=0,1,'Provoz opční 1'!AI$11/'Provoz opční 1'!AI$10)),0)+IFERROR('Model opční 2 (MF)'!AK89*('MF Index'!AO5/'MF Index'!$E5)*'Model opční 2 (MF)'!$AR89*(IF('Provoz opční 2'!AI$10=0,1,'Provoz opční 2'!AI$11/'Provoz opční 2'!AI$10)),0)+Doplněk!AK89*Doplněk!$AP89</f>
        <v>0</v>
      </c>
      <c r="AL89" s="24">
        <f t="shared" si="73"/>
        <v>0</v>
      </c>
      <c r="AM89" s="149">
        <f t="shared" si="72"/>
        <v>0</v>
      </c>
    </row>
    <row r="90" spans="1:39" x14ac:dyDescent="0.3">
      <c r="A90" s="4">
        <f t="shared" si="71"/>
        <v>3</v>
      </c>
      <c r="B90" s="45" t="str">
        <f t="shared" si="71"/>
        <v>Přímý materiál</v>
      </c>
      <c r="C90" s="64" t="str">
        <f t="shared" si="71"/>
        <v/>
      </c>
      <c r="D90" s="65" t="str">
        <f t="shared" si="71"/>
        <v/>
      </c>
      <c r="E90" s="104">
        <f>IFERROR('Model výchozí (MV)'!E90*('MV Index'!I6/'MV Index'!$E6)*'Model výchozí (MV)'!$AR90*(IF('Provoz výchozí'!C$10=0,1,'Provoz výchozí'!C$11/'Provoz výchozí'!C$10)),0)+IFERROR('Model opční 1 (ME)'!E90*('ME Index'!I6/'ME Index'!$E6)*'Model opční 1 (ME)'!$AR90*(IF('Provoz opční 1'!C$10=0,1,'Provoz opční 1'!C$11/'Provoz opční 1'!C$10)),0)+IFERROR('Model opční 2 (MF)'!E90*('MF Index'!I6/'MF Index'!$E6)*'Model opční 2 (MF)'!$AR90*(IF('Provoz opční 2'!C$10=0,1,'Provoz opční 2'!C$11/'Provoz opční 2'!C$10)),0)+Doplněk!E90*Doplněk!$AP90</f>
        <v>0</v>
      </c>
      <c r="F90" s="104">
        <f>IFERROR('Model výchozí (MV)'!F90*('MV Index'!J6/'MV Index'!$E6)*'Model výchozí (MV)'!$AR90*(IF('Provoz výchozí'!D$10=0,1,'Provoz výchozí'!D$11/'Provoz výchozí'!D$10)),0)+IFERROR('Model opční 1 (ME)'!F90*('ME Index'!J6/'ME Index'!$E6)*'Model opční 1 (ME)'!$AR90*(IF('Provoz opční 1'!D$10=0,1,'Provoz opční 1'!D$11/'Provoz opční 1'!D$10)),0)+IFERROR('Model opční 2 (MF)'!F90*('MF Index'!J6/'MF Index'!$E6)*'Model opční 2 (MF)'!$AR90*(IF('Provoz opční 2'!D$10=0,1,'Provoz opční 2'!D$11/'Provoz opční 2'!D$10)),0)+Doplněk!F90*Doplněk!$AP90</f>
        <v>0</v>
      </c>
      <c r="G90" s="104">
        <f>IFERROR('Model výchozí (MV)'!G90*('MV Index'!K6/'MV Index'!$E6)*'Model výchozí (MV)'!$AR90*(IF('Provoz výchozí'!E$10=0,1,'Provoz výchozí'!E$11/'Provoz výchozí'!E$10)),0)+IFERROR('Model opční 1 (ME)'!G90*('ME Index'!K6/'ME Index'!$E6)*'Model opční 1 (ME)'!$AR90*(IF('Provoz opční 1'!E$10=0,1,'Provoz opční 1'!E$11/'Provoz opční 1'!E$10)),0)+IFERROR('Model opční 2 (MF)'!G90*('MF Index'!K6/'MF Index'!$E6)*'Model opční 2 (MF)'!$AR90*(IF('Provoz opční 2'!E$10=0,1,'Provoz opční 2'!E$11/'Provoz opční 2'!E$10)),0)+Doplněk!G90*Doplněk!$AP90</f>
        <v>0</v>
      </c>
      <c r="H90" s="104">
        <f>IFERROR('Model výchozí (MV)'!H90*('MV Index'!L6/'MV Index'!$E6)*'Model výchozí (MV)'!$AR90*(IF('Provoz výchozí'!F$10=0,1,'Provoz výchozí'!F$11/'Provoz výchozí'!F$10)),0)+IFERROR('Model opční 1 (ME)'!H90*('ME Index'!L6/'ME Index'!$E6)*'Model opční 1 (ME)'!$AR90*(IF('Provoz opční 1'!F$10=0,1,'Provoz opční 1'!F$11/'Provoz opční 1'!F$10)),0)+IFERROR('Model opční 2 (MF)'!H90*('MF Index'!L6/'MF Index'!$E6)*'Model opční 2 (MF)'!$AR90*(IF('Provoz opční 2'!F$10=0,1,'Provoz opční 2'!F$11/'Provoz opční 2'!F$10)),0)+Doplněk!H90*Doplněk!$AP90</f>
        <v>0</v>
      </c>
      <c r="I90" s="104">
        <f>IFERROR('Model výchozí (MV)'!I90*('MV Index'!M6/'MV Index'!$E6)*'Model výchozí (MV)'!$AR90*(IF('Provoz výchozí'!G$10=0,1,'Provoz výchozí'!G$11/'Provoz výchozí'!G$10)),0)+IFERROR('Model opční 1 (ME)'!I90*('ME Index'!M6/'ME Index'!$E6)*'Model opční 1 (ME)'!$AR90*(IF('Provoz opční 1'!G$10=0,1,'Provoz opční 1'!G$11/'Provoz opční 1'!G$10)),0)+IFERROR('Model opční 2 (MF)'!I90*('MF Index'!M6/'MF Index'!$E6)*'Model opční 2 (MF)'!$AR90*(IF('Provoz opční 2'!G$10=0,1,'Provoz opční 2'!G$11/'Provoz opční 2'!G$10)),0)+Doplněk!I90*Doplněk!$AP90</f>
        <v>0</v>
      </c>
      <c r="J90" s="104">
        <f>IFERROR('Model výchozí (MV)'!J90*('MV Index'!N6/'MV Index'!$E6)*'Model výchozí (MV)'!$AR90*(IF('Provoz výchozí'!H$10=0,1,'Provoz výchozí'!H$11/'Provoz výchozí'!H$10)),0)+IFERROR('Model opční 1 (ME)'!J90*('ME Index'!N6/'ME Index'!$E6)*'Model opční 1 (ME)'!$AR90*(IF('Provoz opční 1'!H$10=0,1,'Provoz opční 1'!H$11/'Provoz opční 1'!H$10)),0)+IFERROR('Model opční 2 (MF)'!J90*('MF Index'!N6/'MF Index'!$E6)*'Model opční 2 (MF)'!$AR90*(IF('Provoz opční 2'!H$10=0,1,'Provoz opční 2'!H$11/'Provoz opční 2'!H$10)),0)+Doplněk!J90*Doplněk!$AP90</f>
        <v>0</v>
      </c>
      <c r="K90" s="104">
        <f>IFERROR('Model výchozí (MV)'!K90*('MV Index'!O6/'MV Index'!$E6)*'Model výchozí (MV)'!$AR90*(IF('Provoz výchozí'!I$10=0,1,'Provoz výchozí'!I$11/'Provoz výchozí'!I$10)),0)+IFERROR('Model opční 1 (ME)'!K90*('ME Index'!O6/'ME Index'!$E6)*'Model opční 1 (ME)'!$AR90*(IF('Provoz opční 1'!I$10=0,1,'Provoz opční 1'!I$11/'Provoz opční 1'!I$10)),0)+IFERROR('Model opční 2 (MF)'!K90*('MF Index'!O6/'MF Index'!$E6)*'Model opční 2 (MF)'!$AR90*(IF('Provoz opční 2'!I$10=0,1,'Provoz opční 2'!I$11/'Provoz opční 2'!I$10)),0)+Doplněk!K90*Doplněk!$AP90</f>
        <v>0</v>
      </c>
      <c r="L90" s="104">
        <f>IFERROR('Model výchozí (MV)'!L90*('MV Index'!P6/'MV Index'!$E6)*'Model výchozí (MV)'!$AR90*(IF('Provoz výchozí'!J$10=0,1,'Provoz výchozí'!J$11/'Provoz výchozí'!J$10)),0)+IFERROR('Model opční 1 (ME)'!L90*('ME Index'!P6/'ME Index'!$E6)*'Model opční 1 (ME)'!$AR90*(IF('Provoz opční 1'!J$10=0,1,'Provoz opční 1'!J$11/'Provoz opční 1'!J$10)),0)+IFERROR('Model opční 2 (MF)'!L90*('MF Index'!P6/'MF Index'!$E6)*'Model opční 2 (MF)'!$AR90*(IF('Provoz opční 2'!J$10=0,1,'Provoz opční 2'!J$11/'Provoz opční 2'!J$10)),0)+Doplněk!L90*Doplněk!$AP90</f>
        <v>0</v>
      </c>
      <c r="M90" s="104">
        <f>IFERROR('Model výchozí (MV)'!M90*('MV Index'!Q6/'MV Index'!$E6)*'Model výchozí (MV)'!$AR90*(IF('Provoz výchozí'!K$10=0,1,'Provoz výchozí'!K$11/'Provoz výchozí'!K$10)),0)+IFERROR('Model opční 1 (ME)'!M90*('ME Index'!Q6/'ME Index'!$E6)*'Model opční 1 (ME)'!$AR90*(IF('Provoz opční 1'!K$10=0,1,'Provoz opční 1'!K$11/'Provoz opční 1'!K$10)),0)+IFERROR('Model opční 2 (MF)'!M90*('MF Index'!Q6/'MF Index'!$E6)*'Model opční 2 (MF)'!$AR90*(IF('Provoz opční 2'!K$10=0,1,'Provoz opční 2'!K$11/'Provoz opční 2'!K$10)),0)+Doplněk!M90*Doplněk!$AP90</f>
        <v>0</v>
      </c>
      <c r="N90" s="104">
        <f>IFERROR('Model výchozí (MV)'!N90*('MV Index'!R6/'MV Index'!$E6)*'Model výchozí (MV)'!$AR90*(IF('Provoz výchozí'!L$10=0,1,'Provoz výchozí'!L$11/'Provoz výchozí'!L$10)),0)+IFERROR('Model opční 1 (ME)'!N90*('ME Index'!R6/'ME Index'!$E6)*'Model opční 1 (ME)'!$AR90*(IF('Provoz opční 1'!L$10=0,1,'Provoz opční 1'!L$11/'Provoz opční 1'!L$10)),0)+IFERROR('Model opční 2 (MF)'!N90*('MF Index'!R6/'MF Index'!$E6)*'Model opční 2 (MF)'!$AR90*(IF('Provoz opční 2'!L$10=0,1,'Provoz opční 2'!L$11/'Provoz opční 2'!L$10)),0)+Doplněk!N90*Doplněk!$AP90</f>
        <v>0</v>
      </c>
      <c r="O90" s="104">
        <f>IFERROR('Model výchozí (MV)'!O90*('MV Index'!S6/'MV Index'!$E6)*'Model výchozí (MV)'!$AR90*(IF('Provoz výchozí'!M$10=0,1,'Provoz výchozí'!M$11/'Provoz výchozí'!M$10)),0)+IFERROR('Model opční 1 (ME)'!O90*('ME Index'!S6/'ME Index'!$E6)*'Model opční 1 (ME)'!$AR90*(IF('Provoz opční 1'!M$10=0,1,'Provoz opční 1'!M$11/'Provoz opční 1'!M$10)),0)+IFERROR('Model opční 2 (MF)'!O90*('MF Index'!S6/'MF Index'!$E6)*'Model opční 2 (MF)'!$AR90*(IF('Provoz opční 2'!M$10=0,1,'Provoz opční 2'!M$11/'Provoz opční 2'!M$10)),0)+Doplněk!O90*Doplněk!$AP90</f>
        <v>0</v>
      </c>
      <c r="P90" s="104">
        <f>IFERROR('Model výchozí (MV)'!P90*('MV Index'!T6/'MV Index'!$E6)*'Model výchozí (MV)'!$AR90*(IF('Provoz výchozí'!N$10=0,1,'Provoz výchozí'!N$11/'Provoz výchozí'!N$10)),0)+IFERROR('Model opční 1 (ME)'!P90*('ME Index'!T6/'ME Index'!$E6)*'Model opční 1 (ME)'!$AR90*(IF('Provoz opční 1'!N$10=0,1,'Provoz opční 1'!N$11/'Provoz opční 1'!N$10)),0)+IFERROR('Model opční 2 (MF)'!P90*('MF Index'!T6/'MF Index'!$E6)*'Model opční 2 (MF)'!$AR90*(IF('Provoz opční 2'!N$10=0,1,'Provoz opční 2'!N$11/'Provoz opční 2'!N$10)),0)+Doplněk!P90*Doplněk!$AP90</f>
        <v>0</v>
      </c>
      <c r="Q90" s="104">
        <f>IFERROR('Model výchozí (MV)'!Q90*('MV Index'!U6/'MV Index'!$E6)*'Model výchozí (MV)'!$AR90*(IF('Provoz výchozí'!O$10=0,1,'Provoz výchozí'!O$11/'Provoz výchozí'!O$10)),0)+IFERROR('Model opční 1 (ME)'!Q90*('ME Index'!U6/'ME Index'!$E6)*'Model opční 1 (ME)'!$AR90*(IF('Provoz opční 1'!O$10=0,1,'Provoz opční 1'!O$11/'Provoz opční 1'!O$10)),0)+IFERROR('Model opční 2 (MF)'!Q90*('MF Index'!U6/'MF Index'!$E6)*'Model opční 2 (MF)'!$AR90*(IF('Provoz opční 2'!O$10=0,1,'Provoz opční 2'!O$11/'Provoz opční 2'!O$10)),0)+Doplněk!Q90*Doplněk!$AP90</f>
        <v>0</v>
      </c>
      <c r="R90" s="104">
        <f>IFERROR('Model výchozí (MV)'!R90*('MV Index'!V6/'MV Index'!$E6)*'Model výchozí (MV)'!$AR90*(IF('Provoz výchozí'!P$10=0,1,'Provoz výchozí'!P$11/'Provoz výchozí'!P$10)),0)+IFERROR('Model opční 1 (ME)'!R90*('ME Index'!V6/'ME Index'!$E6)*'Model opční 1 (ME)'!$AR90*(IF('Provoz opční 1'!P$10=0,1,'Provoz opční 1'!P$11/'Provoz opční 1'!P$10)),0)+IFERROR('Model opční 2 (MF)'!R90*('MF Index'!V6/'MF Index'!$E6)*'Model opční 2 (MF)'!$AR90*(IF('Provoz opční 2'!P$10=0,1,'Provoz opční 2'!P$11/'Provoz opční 2'!P$10)),0)+Doplněk!R90*Doplněk!$AP90</f>
        <v>0</v>
      </c>
      <c r="S90" s="104">
        <f>IFERROR('Model výchozí (MV)'!S90*('MV Index'!W6/'MV Index'!$E6)*'Model výchozí (MV)'!$AR90*(IF('Provoz výchozí'!Q$10=0,1,'Provoz výchozí'!Q$11/'Provoz výchozí'!Q$10)),0)+IFERROR('Model opční 1 (ME)'!S90*('ME Index'!W6/'ME Index'!$E6)*'Model opční 1 (ME)'!$AR90*(IF('Provoz opční 1'!Q$10=0,1,'Provoz opční 1'!Q$11/'Provoz opční 1'!Q$10)),0)+IFERROR('Model opční 2 (MF)'!S90*('MF Index'!W6/'MF Index'!$E6)*'Model opční 2 (MF)'!$AR90*(IF('Provoz opční 2'!Q$10=0,1,'Provoz opční 2'!Q$11/'Provoz opční 2'!Q$10)),0)+Doplněk!S90*Doplněk!$AP90</f>
        <v>0</v>
      </c>
      <c r="T90" s="104">
        <f>IFERROR('Model výchozí (MV)'!T90*('MV Index'!X6/'MV Index'!$E6)*'Model výchozí (MV)'!$AR90*(IF('Provoz výchozí'!R$10=0,1,'Provoz výchozí'!R$11/'Provoz výchozí'!R$10)),0)+IFERROR('Model opční 1 (ME)'!T90*('ME Index'!X6/'ME Index'!$E6)*'Model opční 1 (ME)'!$AR90*(IF('Provoz opční 1'!R$10=0,1,'Provoz opční 1'!R$11/'Provoz opční 1'!R$10)),0)+IFERROR('Model opční 2 (MF)'!T90*('MF Index'!X6/'MF Index'!$E6)*'Model opční 2 (MF)'!$AR90*(IF('Provoz opční 2'!R$10=0,1,'Provoz opční 2'!R$11/'Provoz opční 2'!R$10)),0)+Doplněk!T90*Doplněk!$AP90</f>
        <v>0</v>
      </c>
      <c r="U90" s="104">
        <f>IFERROR('Model výchozí (MV)'!U90*('MV Index'!Y6/'MV Index'!$E6)*'Model výchozí (MV)'!$AR90*(IF('Provoz výchozí'!S$10=0,1,'Provoz výchozí'!S$11/'Provoz výchozí'!S$10)),0)+IFERROR('Model opční 1 (ME)'!U90*('ME Index'!Y6/'ME Index'!$E6)*'Model opční 1 (ME)'!$AR90*(IF('Provoz opční 1'!S$10=0,1,'Provoz opční 1'!S$11/'Provoz opční 1'!S$10)),0)+IFERROR('Model opční 2 (MF)'!U90*('MF Index'!Y6/'MF Index'!$E6)*'Model opční 2 (MF)'!$AR90*(IF('Provoz opční 2'!S$10=0,1,'Provoz opční 2'!S$11/'Provoz opční 2'!S$10)),0)+Doplněk!U90*Doplněk!$AP90</f>
        <v>0</v>
      </c>
      <c r="V90" s="104">
        <f>IFERROR('Model výchozí (MV)'!V90*('MV Index'!Z6/'MV Index'!$E6)*'Model výchozí (MV)'!$AR90*(IF('Provoz výchozí'!T$10=0,1,'Provoz výchozí'!T$11/'Provoz výchozí'!T$10)),0)+IFERROR('Model opční 1 (ME)'!V90*('ME Index'!Z6/'ME Index'!$E6)*'Model opční 1 (ME)'!$AR90*(IF('Provoz opční 1'!T$10=0,1,'Provoz opční 1'!T$11/'Provoz opční 1'!T$10)),0)+IFERROR('Model opční 2 (MF)'!V90*('MF Index'!Z6/'MF Index'!$E6)*'Model opční 2 (MF)'!$AR90*(IF('Provoz opční 2'!T$10=0,1,'Provoz opční 2'!T$11/'Provoz opční 2'!T$10)),0)+Doplněk!V90*Doplněk!$AP90</f>
        <v>0</v>
      </c>
      <c r="W90" s="104">
        <f>IFERROR('Model výchozí (MV)'!W90*('MV Index'!AA6/'MV Index'!$E6)*'Model výchozí (MV)'!$AR90*(IF('Provoz výchozí'!U$10=0,1,'Provoz výchozí'!U$11/'Provoz výchozí'!U$10)),0)+IFERROR('Model opční 1 (ME)'!W90*('ME Index'!AA6/'ME Index'!$E6)*'Model opční 1 (ME)'!$AR90*(IF('Provoz opční 1'!U$10=0,1,'Provoz opční 1'!U$11/'Provoz opční 1'!U$10)),0)+IFERROR('Model opční 2 (MF)'!W90*('MF Index'!AA6/'MF Index'!$E6)*'Model opční 2 (MF)'!$AR90*(IF('Provoz opční 2'!U$10=0,1,'Provoz opční 2'!U$11/'Provoz opční 2'!U$10)),0)+Doplněk!W90*Doplněk!$AP90</f>
        <v>0</v>
      </c>
      <c r="X90" s="104">
        <f>IFERROR('Model výchozí (MV)'!X90*('MV Index'!AB6/'MV Index'!$E6)*'Model výchozí (MV)'!$AR90*(IF('Provoz výchozí'!V$10=0,1,'Provoz výchozí'!V$11/'Provoz výchozí'!V$10)),0)+IFERROR('Model opční 1 (ME)'!X90*('ME Index'!AB6/'ME Index'!$E6)*'Model opční 1 (ME)'!$AR90*(IF('Provoz opční 1'!V$10=0,1,'Provoz opční 1'!V$11/'Provoz opční 1'!V$10)),0)+IFERROR('Model opční 2 (MF)'!X90*('MF Index'!AB6/'MF Index'!$E6)*'Model opční 2 (MF)'!$AR90*(IF('Provoz opční 2'!V$10=0,1,'Provoz opční 2'!V$11/'Provoz opční 2'!V$10)),0)+Doplněk!X90*Doplněk!$AP90</f>
        <v>0</v>
      </c>
      <c r="Y90" s="104">
        <f>IFERROR('Model výchozí (MV)'!Y90*('MV Index'!AC6/'MV Index'!$E6)*'Model výchozí (MV)'!$AR90*(IF('Provoz výchozí'!W$10=0,1,'Provoz výchozí'!W$11/'Provoz výchozí'!W$10)),0)+IFERROR('Model opční 1 (ME)'!Y90*('ME Index'!AC6/'ME Index'!$E6)*'Model opční 1 (ME)'!$AR90*(IF('Provoz opční 1'!W$10=0,1,'Provoz opční 1'!W$11/'Provoz opční 1'!W$10)),0)+IFERROR('Model opční 2 (MF)'!Y90*('MF Index'!AC6/'MF Index'!$E6)*'Model opční 2 (MF)'!$AR90*(IF('Provoz opční 2'!W$10=0,1,'Provoz opční 2'!W$11/'Provoz opční 2'!W$10)),0)+Doplněk!Y90*Doplněk!$AP90</f>
        <v>0</v>
      </c>
      <c r="Z90" s="104">
        <f>IFERROR('Model výchozí (MV)'!Z90*('MV Index'!AD6/'MV Index'!$E6)*'Model výchozí (MV)'!$AR90*(IF('Provoz výchozí'!X$10=0,1,'Provoz výchozí'!X$11/'Provoz výchozí'!X$10)),0)+IFERROR('Model opční 1 (ME)'!Z90*('ME Index'!AD6/'ME Index'!$E6)*'Model opční 1 (ME)'!$AR90*(IF('Provoz opční 1'!X$10=0,1,'Provoz opční 1'!X$11/'Provoz opční 1'!X$10)),0)+IFERROR('Model opční 2 (MF)'!Z90*('MF Index'!AD6/'MF Index'!$E6)*'Model opční 2 (MF)'!$AR90*(IF('Provoz opční 2'!X$10=0,1,'Provoz opční 2'!X$11/'Provoz opční 2'!X$10)),0)+Doplněk!Z90*Doplněk!$AP90</f>
        <v>0</v>
      </c>
      <c r="AA90" s="104">
        <f>IFERROR('Model výchozí (MV)'!AA90*('MV Index'!AE6/'MV Index'!$E6)*'Model výchozí (MV)'!$AR90*(IF('Provoz výchozí'!Y$10=0,1,'Provoz výchozí'!Y$11/'Provoz výchozí'!Y$10)),0)+IFERROR('Model opční 1 (ME)'!AA90*('ME Index'!AE6/'ME Index'!$E6)*'Model opční 1 (ME)'!$AR90*(IF('Provoz opční 1'!Y$10=0,1,'Provoz opční 1'!Y$11/'Provoz opční 1'!Y$10)),0)+IFERROR('Model opční 2 (MF)'!AA90*('MF Index'!AE6/'MF Index'!$E6)*'Model opční 2 (MF)'!$AR90*(IF('Provoz opční 2'!Y$10=0,1,'Provoz opční 2'!Y$11/'Provoz opční 2'!Y$10)),0)+Doplněk!AA90*Doplněk!$AP90</f>
        <v>0</v>
      </c>
      <c r="AB90" s="104">
        <f>IFERROR('Model výchozí (MV)'!AB90*('MV Index'!AF6/'MV Index'!$E6)*'Model výchozí (MV)'!$AR90*(IF('Provoz výchozí'!Z$10=0,1,'Provoz výchozí'!Z$11/'Provoz výchozí'!Z$10)),0)+IFERROR('Model opční 1 (ME)'!AB90*('ME Index'!AF6/'ME Index'!$E6)*'Model opční 1 (ME)'!$AR90*(IF('Provoz opční 1'!Z$10=0,1,'Provoz opční 1'!Z$11/'Provoz opční 1'!Z$10)),0)+IFERROR('Model opční 2 (MF)'!AB90*('MF Index'!AF6/'MF Index'!$E6)*'Model opční 2 (MF)'!$AR90*(IF('Provoz opční 2'!Z$10=0,1,'Provoz opční 2'!Z$11/'Provoz opční 2'!Z$10)),0)+Doplněk!AB90*Doplněk!$AP90</f>
        <v>0</v>
      </c>
      <c r="AC90" s="104">
        <f>IFERROR('Model výchozí (MV)'!AC90*('MV Index'!AG6/'MV Index'!$E6)*'Model výchozí (MV)'!$AR90*(IF('Provoz výchozí'!AA$10=0,1,'Provoz výchozí'!AA$11/'Provoz výchozí'!AA$10)),0)+IFERROR('Model opční 1 (ME)'!AC90*('ME Index'!AG6/'ME Index'!$E6)*'Model opční 1 (ME)'!$AR90*(IF('Provoz opční 1'!AA$10=0,1,'Provoz opční 1'!AA$11/'Provoz opční 1'!AA$10)),0)+IFERROR('Model opční 2 (MF)'!AC90*('MF Index'!AG6/'MF Index'!$E6)*'Model opční 2 (MF)'!$AR90*(IF('Provoz opční 2'!AA$10=0,1,'Provoz opční 2'!AA$11/'Provoz opční 2'!AA$10)),0)+Doplněk!AC90*Doplněk!$AP90</f>
        <v>0</v>
      </c>
      <c r="AD90" s="104">
        <f>IFERROR('Model výchozí (MV)'!AD90*('MV Index'!AH6/'MV Index'!$E6)*'Model výchozí (MV)'!$AR90*(IF('Provoz výchozí'!AB$10=0,1,'Provoz výchozí'!AB$11/'Provoz výchozí'!AB$10)),0)+IFERROR('Model opční 1 (ME)'!AD90*('ME Index'!AH6/'ME Index'!$E6)*'Model opční 1 (ME)'!$AR90*(IF('Provoz opční 1'!AB$10=0,1,'Provoz opční 1'!AB$11/'Provoz opční 1'!AB$10)),0)+IFERROR('Model opční 2 (MF)'!AD90*('MF Index'!AH6/'MF Index'!$E6)*'Model opční 2 (MF)'!$AR90*(IF('Provoz opční 2'!AB$10=0,1,'Provoz opční 2'!AB$11/'Provoz opční 2'!AB$10)),0)+Doplněk!AD90*Doplněk!$AP90</f>
        <v>0</v>
      </c>
      <c r="AE90" s="104">
        <f>IFERROR('Model výchozí (MV)'!AE90*('MV Index'!AI6/'MV Index'!$E6)*'Model výchozí (MV)'!$AR90*(IF('Provoz výchozí'!AC$10=0,1,'Provoz výchozí'!AC$11/'Provoz výchozí'!AC$10)),0)+IFERROR('Model opční 1 (ME)'!AE90*('ME Index'!AI6/'ME Index'!$E6)*'Model opční 1 (ME)'!$AR90*(IF('Provoz opční 1'!AC$10=0,1,'Provoz opční 1'!AC$11/'Provoz opční 1'!AC$10)),0)+IFERROR('Model opční 2 (MF)'!AE90*('MF Index'!AI6/'MF Index'!$E6)*'Model opční 2 (MF)'!$AR90*(IF('Provoz opční 2'!AC$10=0,1,'Provoz opční 2'!AC$11/'Provoz opční 2'!AC$10)),0)+Doplněk!AE90*Doplněk!$AP90</f>
        <v>0</v>
      </c>
      <c r="AF90" s="104">
        <f>IFERROR('Model výchozí (MV)'!AF90*('MV Index'!AJ6/'MV Index'!$E6)*'Model výchozí (MV)'!$AR90*(IF('Provoz výchozí'!AD$10=0,1,'Provoz výchozí'!AD$11/'Provoz výchozí'!AD$10)),0)+IFERROR('Model opční 1 (ME)'!AF90*('ME Index'!AJ6/'ME Index'!$E6)*'Model opční 1 (ME)'!$AR90*(IF('Provoz opční 1'!AD$10=0,1,'Provoz opční 1'!AD$11/'Provoz opční 1'!AD$10)),0)+IFERROR('Model opční 2 (MF)'!AF90*('MF Index'!AJ6/'MF Index'!$E6)*'Model opční 2 (MF)'!$AR90*(IF('Provoz opční 2'!AD$10=0,1,'Provoz opční 2'!AD$11/'Provoz opční 2'!AD$10)),0)+Doplněk!AF90*Doplněk!$AP90</f>
        <v>0</v>
      </c>
      <c r="AG90" s="104">
        <f>IFERROR('Model výchozí (MV)'!AG90*('MV Index'!AK6/'MV Index'!$E6)*'Model výchozí (MV)'!$AR90*(IF('Provoz výchozí'!AE$10=0,1,'Provoz výchozí'!AE$11/'Provoz výchozí'!AE$10)),0)+IFERROR('Model opční 1 (ME)'!AG90*('ME Index'!AK6/'ME Index'!$E6)*'Model opční 1 (ME)'!$AR90*(IF('Provoz opční 1'!AE$10=0,1,'Provoz opční 1'!AE$11/'Provoz opční 1'!AE$10)),0)+IFERROR('Model opční 2 (MF)'!AG90*('MF Index'!AK6/'MF Index'!$E6)*'Model opční 2 (MF)'!$AR90*(IF('Provoz opční 2'!AE$10=0,1,'Provoz opční 2'!AE$11/'Provoz opční 2'!AE$10)),0)+Doplněk!AG90*Doplněk!$AP90</f>
        <v>0</v>
      </c>
      <c r="AH90" s="104">
        <f>IFERROR('Model výchozí (MV)'!AH90*('MV Index'!AL6/'MV Index'!$E6)*'Model výchozí (MV)'!$AR90*(IF('Provoz výchozí'!AF$10=0,1,'Provoz výchozí'!AF$11/'Provoz výchozí'!AF$10)),0)+IFERROR('Model opční 1 (ME)'!AH90*('ME Index'!AL6/'ME Index'!$E6)*'Model opční 1 (ME)'!$AR90*(IF('Provoz opční 1'!AF$10=0,1,'Provoz opční 1'!AF$11/'Provoz opční 1'!AF$10)),0)+IFERROR('Model opční 2 (MF)'!AH90*('MF Index'!AL6/'MF Index'!$E6)*'Model opční 2 (MF)'!$AR90*(IF('Provoz opční 2'!AF$10=0,1,'Provoz opční 2'!AF$11/'Provoz opční 2'!AF$10)),0)+Doplněk!AH90*Doplněk!$AP90</f>
        <v>0</v>
      </c>
      <c r="AI90" s="104">
        <f>IFERROR('Model výchozí (MV)'!AI90*('MV Index'!AM6/'MV Index'!$E6)*'Model výchozí (MV)'!$AR90*(IF('Provoz výchozí'!AG$10=0,1,'Provoz výchozí'!AG$11/'Provoz výchozí'!AG$10)),0)+IFERROR('Model opční 1 (ME)'!AI90*('ME Index'!AM6/'ME Index'!$E6)*'Model opční 1 (ME)'!$AR90*(IF('Provoz opční 1'!AG$10=0,1,'Provoz opční 1'!AG$11/'Provoz opční 1'!AG$10)),0)+IFERROR('Model opční 2 (MF)'!AI90*('MF Index'!AM6/'MF Index'!$E6)*'Model opční 2 (MF)'!$AR90*(IF('Provoz opční 2'!AG$10=0,1,'Provoz opční 2'!AG$11/'Provoz opční 2'!AG$10)),0)+Doplněk!AI90*Doplněk!$AP90</f>
        <v>0</v>
      </c>
      <c r="AJ90" s="104">
        <f>IFERROR('Model výchozí (MV)'!AJ90*('MV Index'!AN6/'MV Index'!$E6)*'Model výchozí (MV)'!$AR90*(IF('Provoz výchozí'!AH$10=0,1,'Provoz výchozí'!AH$11/'Provoz výchozí'!AH$10)),0)+IFERROR('Model opční 1 (ME)'!AJ90*('ME Index'!AN6/'ME Index'!$E6)*'Model opční 1 (ME)'!$AR90*(IF('Provoz opční 1'!AH$10=0,1,'Provoz opční 1'!AH$11/'Provoz opční 1'!AH$10)),0)+IFERROR('Model opční 2 (MF)'!AJ90*('MF Index'!AN6/'MF Index'!$E6)*'Model opční 2 (MF)'!$AR90*(IF('Provoz opční 2'!AH$10=0,1,'Provoz opční 2'!AH$11/'Provoz opční 2'!AH$10)),0)+Doplněk!AJ90*Doplněk!$AP90</f>
        <v>0</v>
      </c>
      <c r="AK90" s="104">
        <f>IFERROR('Model výchozí (MV)'!AK90*('MV Index'!AO6/'MV Index'!$E6)*'Model výchozí (MV)'!$AR90*(IF('Provoz výchozí'!AI$10=0,1,'Provoz výchozí'!AI$11/'Provoz výchozí'!AI$10)),0)+IFERROR('Model opční 1 (ME)'!AK90*('ME Index'!AO6/'ME Index'!$E6)*'Model opční 1 (ME)'!$AR90*(IF('Provoz opční 1'!AI$10=0,1,'Provoz opční 1'!AI$11/'Provoz opční 1'!AI$10)),0)+IFERROR('Model opční 2 (MF)'!AK90*('MF Index'!AO6/'MF Index'!$E6)*'Model opční 2 (MF)'!$AR90*(IF('Provoz opční 2'!AI$10=0,1,'Provoz opční 2'!AI$11/'Provoz opční 2'!AI$10)),0)+Doplněk!AK90*Doplněk!$AP90</f>
        <v>0</v>
      </c>
      <c r="AL90" s="24">
        <f t="shared" si="73"/>
        <v>0</v>
      </c>
      <c r="AM90" s="149">
        <f t="shared" si="72"/>
        <v>0</v>
      </c>
    </row>
    <row r="91" spans="1:39" x14ac:dyDescent="0.3">
      <c r="A91" s="4">
        <f t="shared" si="71"/>
        <v>4</v>
      </c>
      <c r="B91" s="45" t="str">
        <f t="shared" si="71"/>
        <v>Opravy a údržba vozidel</v>
      </c>
      <c r="C91" s="64" t="str">
        <f t="shared" si="71"/>
        <v/>
      </c>
      <c r="D91" s="65" t="str">
        <f t="shared" si="71"/>
        <v/>
      </c>
      <c r="E91" s="104">
        <f>IFERROR('Model výchozí (MV)'!E91*('MV Index'!I7/'MV Index'!$E7)*'Model výchozí (MV)'!$AR91*(IF('Provoz výchozí'!C$10=0,1,'Provoz výchozí'!C$11/'Provoz výchozí'!C$10)),0)+IFERROR('Model opční 1 (ME)'!E91*('ME Index'!I7/'ME Index'!$E7)*'Model opční 1 (ME)'!$AR91*(IF('Provoz opční 1'!C$10=0,1,'Provoz opční 1'!C$11/'Provoz opční 1'!C$10)),0)+IFERROR('Model opční 2 (MF)'!E91*('MF Index'!I7/'MF Index'!$E7)*'Model opční 2 (MF)'!$AR91*(IF('Provoz opční 2'!C$10=0,1,'Provoz opční 2'!C$11/'Provoz opční 2'!C$10)),0)+Doplněk!E91*Doplněk!$AP91</f>
        <v>0</v>
      </c>
      <c r="F91" s="104">
        <f>IFERROR('Model výchozí (MV)'!F91*('MV Index'!J7/'MV Index'!$E7)*'Model výchozí (MV)'!$AR91*(IF('Provoz výchozí'!D$10=0,1,'Provoz výchozí'!D$11/'Provoz výchozí'!D$10)),0)+IFERROR('Model opční 1 (ME)'!F91*('ME Index'!J7/'ME Index'!$E7)*'Model opční 1 (ME)'!$AR91*(IF('Provoz opční 1'!D$10=0,1,'Provoz opční 1'!D$11/'Provoz opční 1'!D$10)),0)+IFERROR('Model opční 2 (MF)'!F91*('MF Index'!J7/'MF Index'!$E7)*'Model opční 2 (MF)'!$AR91*(IF('Provoz opční 2'!D$10=0,1,'Provoz opční 2'!D$11/'Provoz opční 2'!D$10)),0)+Doplněk!F91*Doplněk!$AP91</f>
        <v>0</v>
      </c>
      <c r="G91" s="104">
        <f>IFERROR('Model výchozí (MV)'!G91*('MV Index'!K7/'MV Index'!$E7)*'Model výchozí (MV)'!$AR91*(IF('Provoz výchozí'!E$10=0,1,'Provoz výchozí'!E$11/'Provoz výchozí'!E$10)),0)+IFERROR('Model opční 1 (ME)'!G91*('ME Index'!K7/'ME Index'!$E7)*'Model opční 1 (ME)'!$AR91*(IF('Provoz opční 1'!E$10=0,1,'Provoz opční 1'!E$11/'Provoz opční 1'!E$10)),0)+IFERROR('Model opční 2 (MF)'!G91*('MF Index'!K7/'MF Index'!$E7)*'Model opční 2 (MF)'!$AR91*(IF('Provoz opční 2'!E$10=0,1,'Provoz opční 2'!E$11/'Provoz opční 2'!E$10)),0)+Doplněk!G91*Doplněk!$AP91</f>
        <v>0</v>
      </c>
      <c r="H91" s="104">
        <f>IFERROR('Model výchozí (MV)'!H91*('MV Index'!L7/'MV Index'!$E7)*'Model výchozí (MV)'!$AR91*(IF('Provoz výchozí'!F$10=0,1,'Provoz výchozí'!F$11/'Provoz výchozí'!F$10)),0)+IFERROR('Model opční 1 (ME)'!H91*('ME Index'!L7/'ME Index'!$E7)*'Model opční 1 (ME)'!$AR91*(IF('Provoz opční 1'!F$10=0,1,'Provoz opční 1'!F$11/'Provoz opční 1'!F$10)),0)+IFERROR('Model opční 2 (MF)'!H91*('MF Index'!L7/'MF Index'!$E7)*'Model opční 2 (MF)'!$AR91*(IF('Provoz opční 2'!F$10=0,1,'Provoz opční 2'!F$11/'Provoz opční 2'!F$10)),0)+Doplněk!H91*Doplněk!$AP91</f>
        <v>0</v>
      </c>
      <c r="I91" s="104">
        <f>IFERROR('Model výchozí (MV)'!I91*('MV Index'!M7/'MV Index'!$E7)*'Model výchozí (MV)'!$AR91*(IF('Provoz výchozí'!G$10=0,1,'Provoz výchozí'!G$11/'Provoz výchozí'!G$10)),0)+IFERROR('Model opční 1 (ME)'!I91*('ME Index'!M7/'ME Index'!$E7)*'Model opční 1 (ME)'!$AR91*(IF('Provoz opční 1'!G$10=0,1,'Provoz opční 1'!G$11/'Provoz opční 1'!G$10)),0)+IFERROR('Model opční 2 (MF)'!I91*('MF Index'!M7/'MF Index'!$E7)*'Model opční 2 (MF)'!$AR91*(IF('Provoz opční 2'!G$10=0,1,'Provoz opční 2'!G$11/'Provoz opční 2'!G$10)),0)+Doplněk!I91*Doplněk!$AP91</f>
        <v>0</v>
      </c>
      <c r="J91" s="104">
        <f>IFERROR('Model výchozí (MV)'!J91*('MV Index'!N7/'MV Index'!$E7)*'Model výchozí (MV)'!$AR91*(IF('Provoz výchozí'!H$10=0,1,'Provoz výchozí'!H$11/'Provoz výchozí'!H$10)),0)+IFERROR('Model opční 1 (ME)'!J91*('ME Index'!N7/'ME Index'!$E7)*'Model opční 1 (ME)'!$AR91*(IF('Provoz opční 1'!H$10=0,1,'Provoz opční 1'!H$11/'Provoz opční 1'!H$10)),0)+IFERROR('Model opční 2 (MF)'!J91*('MF Index'!N7/'MF Index'!$E7)*'Model opční 2 (MF)'!$AR91*(IF('Provoz opční 2'!H$10=0,1,'Provoz opční 2'!H$11/'Provoz opční 2'!H$10)),0)+Doplněk!J91*Doplněk!$AP91</f>
        <v>0</v>
      </c>
      <c r="K91" s="104">
        <f>IFERROR('Model výchozí (MV)'!K91*('MV Index'!O7/'MV Index'!$E7)*'Model výchozí (MV)'!$AR91*(IF('Provoz výchozí'!I$10=0,1,'Provoz výchozí'!I$11/'Provoz výchozí'!I$10)),0)+IFERROR('Model opční 1 (ME)'!K91*('ME Index'!O7/'ME Index'!$E7)*'Model opční 1 (ME)'!$AR91*(IF('Provoz opční 1'!I$10=0,1,'Provoz opční 1'!I$11/'Provoz opční 1'!I$10)),0)+IFERROR('Model opční 2 (MF)'!K91*('MF Index'!O7/'MF Index'!$E7)*'Model opční 2 (MF)'!$AR91*(IF('Provoz opční 2'!I$10=0,1,'Provoz opční 2'!I$11/'Provoz opční 2'!I$10)),0)+Doplněk!K91*Doplněk!$AP91</f>
        <v>0</v>
      </c>
      <c r="L91" s="104">
        <f>IFERROR('Model výchozí (MV)'!L91*('MV Index'!P7/'MV Index'!$E7)*'Model výchozí (MV)'!$AR91*(IF('Provoz výchozí'!J$10=0,1,'Provoz výchozí'!J$11/'Provoz výchozí'!J$10)),0)+IFERROR('Model opční 1 (ME)'!L91*('ME Index'!P7/'ME Index'!$E7)*'Model opční 1 (ME)'!$AR91*(IF('Provoz opční 1'!J$10=0,1,'Provoz opční 1'!J$11/'Provoz opční 1'!J$10)),0)+IFERROR('Model opční 2 (MF)'!L91*('MF Index'!P7/'MF Index'!$E7)*'Model opční 2 (MF)'!$AR91*(IF('Provoz opční 2'!J$10=0,1,'Provoz opční 2'!J$11/'Provoz opční 2'!J$10)),0)+Doplněk!L91*Doplněk!$AP91</f>
        <v>0</v>
      </c>
      <c r="M91" s="104">
        <f>IFERROR('Model výchozí (MV)'!M91*('MV Index'!Q7/'MV Index'!$E7)*'Model výchozí (MV)'!$AR91*(IF('Provoz výchozí'!K$10=0,1,'Provoz výchozí'!K$11/'Provoz výchozí'!K$10)),0)+IFERROR('Model opční 1 (ME)'!M91*('ME Index'!Q7/'ME Index'!$E7)*'Model opční 1 (ME)'!$AR91*(IF('Provoz opční 1'!K$10=0,1,'Provoz opční 1'!K$11/'Provoz opční 1'!K$10)),0)+IFERROR('Model opční 2 (MF)'!M91*('MF Index'!Q7/'MF Index'!$E7)*'Model opční 2 (MF)'!$AR91*(IF('Provoz opční 2'!K$10=0,1,'Provoz opční 2'!K$11/'Provoz opční 2'!K$10)),0)+Doplněk!M91*Doplněk!$AP91</f>
        <v>0</v>
      </c>
      <c r="N91" s="104">
        <f>IFERROR('Model výchozí (MV)'!N91*('MV Index'!R7/'MV Index'!$E7)*'Model výchozí (MV)'!$AR91*(IF('Provoz výchozí'!L$10=0,1,'Provoz výchozí'!L$11/'Provoz výchozí'!L$10)),0)+IFERROR('Model opční 1 (ME)'!N91*('ME Index'!R7/'ME Index'!$E7)*'Model opční 1 (ME)'!$AR91*(IF('Provoz opční 1'!L$10=0,1,'Provoz opční 1'!L$11/'Provoz opční 1'!L$10)),0)+IFERROR('Model opční 2 (MF)'!N91*('MF Index'!R7/'MF Index'!$E7)*'Model opční 2 (MF)'!$AR91*(IF('Provoz opční 2'!L$10=0,1,'Provoz opční 2'!L$11/'Provoz opční 2'!L$10)),0)+Doplněk!N91*Doplněk!$AP91</f>
        <v>0</v>
      </c>
      <c r="O91" s="104">
        <f>IFERROR('Model výchozí (MV)'!O91*('MV Index'!S7/'MV Index'!$E7)*'Model výchozí (MV)'!$AR91*(IF('Provoz výchozí'!M$10=0,1,'Provoz výchozí'!M$11/'Provoz výchozí'!M$10)),0)+IFERROR('Model opční 1 (ME)'!O91*('ME Index'!S7/'ME Index'!$E7)*'Model opční 1 (ME)'!$AR91*(IF('Provoz opční 1'!M$10=0,1,'Provoz opční 1'!M$11/'Provoz opční 1'!M$10)),0)+IFERROR('Model opční 2 (MF)'!O91*('MF Index'!S7/'MF Index'!$E7)*'Model opční 2 (MF)'!$AR91*(IF('Provoz opční 2'!M$10=0,1,'Provoz opční 2'!M$11/'Provoz opční 2'!M$10)),0)+Doplněk!O91*Doplněk!$AP91</f>
        <v>0</v>
      </c>
      <c r="P91" s="104">
        <f>IFERROR('Model výchozí (MV)'!P91*('MV Index'!T7/'MV Index'!$E7)*'Model výchozí (MV)'!$AR91*(IF('Provoz výchozí'!N$10=0,1,'Provoz výchozí'!N$11/'Provoz výchozí'!N$10)),0)+IFERROR('Model opční 1 (ME)'!P91*('ME Index'!T7/'ME Index'!$E7)*'Model opční 1 (ME)'!$AR91*(IF('Provoz opční 1'!N$10=0,1,'Provoz opční 1'!N$11/'Provoz opční 1'!N$10)),0)+IFERROR('Model opční 2 (MF)'!P91*('MF Index'!T7/'MF Index'!$E7)*'Model opční 2 (MF)'!$AR91*(IF('Provoz opční 2'!N$10=0,1,'Provoz opční 2'!N$11/'Provoz opční 2'!N$10)),0)+Doplněk!P91*Doplněk!$AP91</f>
        <v>0</v>
      </c>
      <c r="Q91" s="104">
        <f>IFERROR('Model výchozí (MV)'!Q91*('MV Index'!U7/'MV Index'!$E7)*'Model výchozí (MV)'!$AR91*(IF('Provoz výchozí'!O$10=0,1,'Provoz výchozí'!O$11/'Provoz výchozí'!O$10)),0)+IFERROR('Model opční 1 (ME)'!Q91*('ME Index'!U7/'ME Index'!$E7)*'Model opční 1 (ME)'!$AR91*(IF('Provoz opční 1'!O$10=0,1,'Provoz opční 1'!O$11/'Provoz opční 1'!O$10)),0)+IFERROR('Model opční 2 (MF)'!Q91*('MF Index'!U7/'MF Index'!$E7)*'Model opční 2 (MF)'!$AR91*(IF('Provoz opční 2'!O$10=0,1,'Provoz opční 2'!O$11/'Provoz opční 2'!O$10)),0)+Doplněk!Q91*Doplněk!$AP91</f>
        <v>0</v>
      </c>
      <c r="R91" s="104">
        <f>IFERROR('Model výchozí (MV)'!R91*('MV Index'!V7/'MV Index'!$E7)*'Model výchozí (MV)'!$AR91*(IF('Provoz výchozí'!P$10=0,1,'Provoz výchozí'!P$11/'Provoz výchozí'!P$10)),0)+IFERROR('Model opční 1 (ME)'!R91*('ME Index'!V7/'ME Index'!$E7)*'Model opční 1 (ME)'!$AR91*(IF('Provoz opční 1'!P$10=0,1,'Provoz opční 1'!P$11/'Provoz opční 1'!P$10)),0)+IFERROR('Model opční 2 (MF)'!R91*('MF Index'!V7/'MF Index'!$E7)*'Model opční 2 (MF)'!$AR91*(IF('Provoz opční 2'!P$10=0,1,'Provoz opční 2'!P$11/'Provoz opční 2'!P$10)),0)+Doplněk!R91*Doplněk!$AP91</f>
        <v>0</v>
      </c>
      <c r="S91" s="104">
        <f>IFERROR('Model výchozí (MV)'!S91*('MV Index'!W7/'MV Index'!$E7)*'Model výchozí (MV)'!$AR91*(IF('Provoz výchozí'!Q$10=0,1,'Provoz výchozí'!Q$11/'Provoz výchozí'!Q$10)),0)+IFERROR('Model opční 1 (ME)'!S91*('ME Index'!W7/'ME Index'!$E7)*'Model opční 1 (ME)'!$AR91*(IF('Provoz opční 1'!Q$10=0,1,'Provoz opční 1'!Q$11/'Provoz opční 1'!Q$10)),0)+IFERROR('Model opční 2 (MF)'!S91*('MF Index'!W7/'MF Index'!$E7)*'Model opční 2 (MF)'!$AR91*(IF('Provoz opční 2'!Q$10=0,1,'Provoz opční 2'!Q$11/'Provoz opční 2'!Q$10)),0)+Doplněk!S91*Doplněk!$AP91</f>
        <v>0</v>
      </c>
      <c r="T91" s="104">
        <f>IFERROR('Model výchozí (MV)'!T91*('MV Index'!X7/'MV Index'!$E7)*'Model výchozí (MV)'!$AR91*(IF('Provoz výchozí'!R$10=0,1,'Provoz výchozí'!R$11/'Provoz výchozí'!R$10)),0)+IFERROR('Model opční 1 (ME)'!T91*('ME Index'!X7/'ME Index'!$E7)*'Model opční 1 (ME)'!$AR91*(IF('Provoz opční 1'!R$10=0,1,'Provoz opční 1'!R$11/'Provoz opční 1'!R$10)),0)+IFERROR('Model opční 2 (MF)'!T91*('MF Index'!X7/'MF Index'!$E7)*'Model opční 2 (MF)'!$AR91*(IF('Provoz opční 2'!R$10=0,1,'Provoz opční 2'!R$11/'Provoz opční 2'!R$10)),0)+Doplněk!T91*Doplněk!$AP91</f>
        <v>0</v>
      </c>
      <c r="U91" s="104">
        <f>IFERROR('Model výchozí (MV)'!U91*('MV Index'!Y7/'MV Index'!$E7)*'Model výchozí (MV)'!$AR91*(IF('Provoz výchozí'!S$10=0,1,'Provoz výchozí'!S$11/'Provoz výchozí'!S$10)),0)+IFERROR('Model opční 1 (ME)'!U91*('ME Index'!Y7/'ME Index'!$E7)*'Model opční 1 (ME)'!$AR91*(IF('Provoz opční 1'!S$10=0,1,'Provoz opční 1'!S$11/'Provoz opční 1'!S$10)),0)+IFERROR('Model opční 2 (MF)'!U91*('MF Index'!Y7/'MF Index'!$E7)*'Model opční 2 (MF)'!$AR91*(IF('Provoz opční 2'!S$10=0,1,'Provoz opční 2'!S$11/'Provoz opční 2'!S$10)),0)+Doplněk!U91*Doplněk!$AP91</f>
        <v>0</v>
      </c>
      <c r="V91" s="104">
        <f>IFERROR('Model výchozí (MV)'!V91*('MV Index'!Z7/'MV Index'!$E7)*'Model výchozí (MV)'!$AR91*(IF('Provoz výchozí'!T$10=0,1,'Provoz výchozí'!T$11/'Provoz výchozí'!T$10)),0)+IFERROR('Model opční 1 (ME)'!V91*('ME Index'!Z7/'ME Index'!$E7)*'Model opční 1 (ME)'!$AR91*(IF('Provoz opční 1'!T$10=0,1,'Provoz opční 1'!T$11/'Provoz opční 1'!T$10)),0)+IFERROR('Model opční 2 (MF)'!V91*('MF Index'!Z7/'MF Index'!$E7)*'Model opční 2 (MF)'!$AR91*(IF('Provoz opční 2'!T$10=0,1,'Provoz opční 2'!T$11/'Provoz opční 2'!T$10)),0)+Doplněk!V91*Doplněk!$AP91</f>
        <v>0</v>
      </c>
      <c r="W91" s="104">
        <f>IFERROR('Model výchozí (MV)'!W91*('MV Index'!AA7/'MV Index'!$E7)*'Model výchozí (MV)'!$AR91*(IF('Provoz výchozí'!U$10=0,1,'Provoz výchozí'!U$11/'Provoz výchozí'!U$10)),0)+IFERROR('Model opční 1 (ME)'!W91*('ME Index'!AA7/'ME Index'!$E7)*'Model opční 1 (ME)'!$AR91*(IF('Provoz opční 1'!U$10=0,1,'Provoz opční 1'!U$11/'Provoz opční 1'!U$10)),0)+IFERROR('Model opční 2 (MF)'!W91*('MF Index'!AA7/'MF Index'!$E7)*'Model opční 2 (MF)'!$AR91*(IF('Provoz opční 2'!U$10=0,1,'Provoz opční 2'!U$11/'Provoz opční 2'!U$10)),0)+Doplněk!W91*Doplněk!$AP91</f>
        <v>0</v>
      </c>
      <c r="X91" s="104">
        <f>IFERROR('Model výchozí (MV)'!X91*('MV Index'!AB7/'MV Index'!$E7)*'Model výchozí (MV)'!$AR91*(IF('Provoz výchozí'!V$10=0,1,'Provoz výchozí'!V$11/'Provoz výchozí'!V$10)),0)+IFERROR('Model opční 1 (ME)'!X91*('ME Index'!AB7/'ME Index'!$E7)*'Model opční 1 (ME)'!$AR91*(IF('Provoz opční 1'!V$10=0,1,'Provoz opční 1'!V$11/'Provoz opční 1'!V$10)),0)+IFERROR('Model opční 2 (MF)'!X91*('MF Index'!AB7/'MF Index'!$E7)*'Model opční 2 (MF)'!$AR91*(IF('Provoz opční 2'!V$10=0,1,'Provoz opční 2'!V$11/'Provoz opční 2'!V$10)),0)+Doplněk!X91*Doplněk!$AP91</f>
        <v>0</v>
      </c>
      <c r="Y91" s="104">
        <f>IFERROR('Model výchozí (MV)'!Y91*('MV Index'!AC7/'MV Index'!$E7)*'Model výchozí (MV)'!$AR91*(IF('Provoz výchozí'!W$10=0,1,'Provoz výchozí'!W$11/'Provoz výchozí'!W$10)),0)+IFERROR('Model opční 1 (ME)'!Y91*('ME Index'!AC7/'ME Index'!$E7)*'Model opční 1 (ME)'!$AR91*(IF('Provoz opční 1'!W$10=0,1,'Provoz opční 1'!W$11/'Provoz opční 1'!W$10)),0)+IFERROR('Model opční 2 (MF)'!Y91*('MF Index'!AC7/'MF Index'!$E7)*'Model opční 2 (MF)'!$AR91*(IF('Provoz opční 2'!W$10=0,1,'Provoz opční 2'!W$11/'Provoz opční 2'!W$10)),0)+Doplněk!Y91*Doplněk!$AP91</f>
        <v>0</v>
      </c>
      <c r="Z91" s="104">
        <f>IFERROR('Model výchozí (MV)'!Z91*('MV Index'!AD7/'MV Index'!$E7)*'Model výchozí (MV)'!$AR91*(IF('Provoz výchozí'!X$10=0,1,'Provoz výchozí'!X$11/'Provoz výchozí'!X$10)),0)+IFERROR('Model opční 1 (ME)'!Z91*('ME Index'!AD7/'ME Index'!$E7)*'Model opční 1 (ME)'!$AR91*(IF('Provoz opční 1'!X$10=0,1,'Provoz opční 1'!X$11/'Provoz opční 1'!X$10)),0)+IFERROR('Model opční 2 (MF)'!Z91*('MF Index'!AD7/'MF Index'!$E7)*'Model opční 2 (MF)'!$AR91*(IF('Provoz opční 2'!X$10=0,1,'Provoz opční 2'!X$11/'Provoz opční 2'!X$10)),0)+Doplněk!Z91*Doplněk!$AP91</f>
        <v>0</v>
      </c>
      <c r="AA91" s="104">
        <f>IFERROR('Model výchozí (MV)'!AA91*('MV Index'!AE7/'MV Index'!$E7)*'Model výchozí (MV)'!$AR91*(IF('Provoz výchozí'!Y$10=0,1,'Provoz výchozí'!Y$11/'Provoz výchozí'!Y$10)),0)+IFERROR('Model opční 1 (ME)'!AA91*('ME Index'!AE7/'ME Index'!$E7)*'Model opční 1 (ME)'!$AR91*(IF('Provoz opční 1'!Y$10=0,1,'Provoz opční 1'!Y$11/'Provoz opční 1'!Y$10)),0)+IFERROR('Model opční 2 (MF)'!AA91*('MF Index'!AE7/'MF Index'!$E7)*'Model opční 2 (MF)'!$AR91*(IF('Provoz opční 2'!Y$10=0,1,'Provoz opční 2'!Y$11/'Provoz opční 2'!Y$10)),0)+Doplněk!AA91*Doplněk!$AP91</f>
        <v>0</v>
      </c>
      <c r="AB91" s="104">
        <f>IFERROR('Model výchozí (MV)'!AB91*('MV Index'!AF7/'MV Index'!$E7)*'Model výchozí (MV)'!$AR91*(IF('Provoz výchozí'!Z$10=0,1,'Provoz výchozí'!Z$11/'Provoz výchozí'!Z$10)),0)+IFERROR('Model opční 1 (ME)'!AB91*('ME Index'!AF7/'ME Index'!$E7)*'Model opční 1 (ME)'!$AR91*(IF('Provoz opční 1'!Z$10=0,1,'Provoz opční 1'!Z$11/'Provoz opční 1'!Z$10)),0)+IFERROR('Model opční 2 (MF)'!AB91*('MF Index'!AF7/'MF Index'!$E7)*'Model opční 2 (MF)'!$AR91*(IF('Provoz opční 2'!Z$10=0,1,'Provoz opční 2'!Z$11/'Provoz opční 2'!Z$10)),0)+Doplněk!AB91*Doplněk!$AP91</f>
        <v>0</v>
      </c>
      <c r="AC91" s="104">
        <f>IFERROR('Model výchozí (MV)'!AC91*('MV Index'!AG7/'MV Index'!$E7)*'Model výchozí (MV)'!$AR91*(IF('Provoz výchozí'!AA$10=0,1,'Provoz výchozí'!AA$11/'Provoz výchozí'!AA$10)),0)+IFERROR('Model opční 1 (ME)'!AC91*('ME Index'!AG7/'ME Index'!$E7)*'Model opční 1 (ME)'!$AR91*(IF('Provoz opční 1'!AA$10=0,1,'Provoz opční 1'!AA$11/'Provoz opční 1'!AA$10)),0)+IFERROR('Model opční 2 (MF)'!AC91*('MF Index'!AG7/'MF Index'!$E7)*'Model opční 2 (MF)'!$AR91*(IF('Provoz opční 2'!AA$10=0,1,'Provoz opční 2'!AA$11/'Provoz opční 2'!AA$10)),0)+Doplněk!AC91*Doplněk!$AP91</f>
        <v>0</v>
      </c>
      <c r="AD91" s="104">
        <f>IFERROR('Model výchozí (MV)'!AD91*('MV Index'!AH7/'MV Index'!$E7)*'Model výchozí (MV)'!$AR91*(IF('Provoz výchozí'!AB$10=0,1,'Provoz výchozí'!AB$11/'Provoz výchozí'!AB$10)),0)+IFERROR('Model opční 1 (ME)'!AD91*('ME Index'!AH7/'ME Index'!$E7)*'Model opční 1 (ME)'!$AR91*(IF('Provoz opční 1'!AB$10=0,1,'Provoz opční 1'!AB$11/'Provoz opční 1'!AB$10)),0)+IFERROR('Model opční 2 (MF)'!AD91*('MF Index'!AH7/'MF Index'!$E7)*'Model opční 2 (MF)'!$AR91*(IF('Provoz opční 2'!AB$10=0,1,'Provoz opční 2'!AB$11/'Provoz opční 2'!AB$10)),0)+Doplněk!AD91*Doplněk!$AP91</f>
        <v>0</v>
      </c>
      <c r="AE91" s="104">
        <f>IFERROR('Model výchozí (MV)'!AE91*('MV Index'!AI7/'MV Index'!$E7)*'Model výchozí (MV)'!$AR91*(IF('Provoz výchozí'!AC$10=0,1,'Provoz výchozí'!AC$11/'Provoz výchozí'!AC$10)),0)+IFERROR('Model opční 1 (ME)'!AE91*('ME Index'!AI7/'ME Index'!$E7)*'Model opční 1 (ME)'!$AR91*(IF('Provoz opční 1'!AC$10=0,1,'Provoz opční 1'!AC$11/'Provoz opční 1'!AC$10)),0)+IFERROR('Model opční 2 (MF)'!AE91*('MF Index'!AI7/'MF Index'!$E7)*'Model opční 2 (MF)'!$AR91*(IF('Provoz opční 2'!AC$10=0,1,'Provoz opční 2'!AC$11/'Provoz opční 2'!AC$10)),0)+Doplněk!AE91*Doplněk!$AP91</f>
        <v>0</v>
      </c>
      <c r="AF91" s="104">
        <f>IFERROR('Model výchozí (MV)'!AF91*('MV Index'!AJ7/'MV Index'!$E7)*'Model výchozí (MV)'!$AR91*(IF('Provoz výchozí'!AD$10=0,1,'Provoz výchozí'!AD$11/'Provoz výchozí'!AD$10)),0)+IFERROR('Model opční 1 (ME)'!AF91*('ME Index'!AJ7/'ME Index'!$E7)*'Model opční 1 (ME)'!$AR91*(IF('Provoz opční 1'!AD$10=0,1,'Provoz opční 1'!AD$11/'Provoz opční 1'!AD$10)),0)+IFERROR('Model opční 2 (MF)'!AF91*('MF Index'!AJ7/'MF Index'!$E7)*'Model opční 2 (MF)'!$AR91*(IF('Provoz opční 2'!AD$10=0,1,'Provoz opční 2'!AD$11/'Provoz opční 2'!AD$10)),0)+Doplněk!AF91*Doplněk!$AP91</f>
        <v>0</v>
      </c>
      <c r="AG91" s="104">
        <f>IFERROR('Model výchozí (MV)'!AG91*('MV Index'!AK7/'MV Index'!$E7)*'Model výchozí (MV)'!$AR91*(IF('Provoz výchozí'!AE$10=0,1,'Provoz výchozí'!AE$11/'Provoz výchozí'!AE$10)),0)+IFERROR('Model opční 1 (ME)'!AG91*('ME Index'!AK7/'ME Index'!$E7)*'Model opční 1 (ME)'!$AR91*(IF('Provoz opční 1'!AE$10=0,1,'Provoz opční 1'!AE$11/'Provoz opční 1'!AE$10)),0)+IFERROR('Model opční 2 (MF)'!AG91*('MF Index'!AK7/'MF Index'!$E7)*'Model opční 2 (MF)'!$AR91*(IF('Provoz opční 2'!AE$10=0,1,'Provoz opční 2'!AE$11/'Provoz opční 2'!AE$10)),0)+Doplněk!AG91*Doplněk!$AP91</f>
        <v>0</v>
      </c>
      <c r="AH91" s="104">
        <f>IFERROR('Model výchozí (MV)'!AH91*('MV Index'!AL7/'MV Index'!$E7)*'Model výchozí (MV)'!$AR91*(IF('Provoz výchozí'!AF$10=0,1,'Provoz výchozí'!AF$11/'Provoz výchozí'!AF$10)),0)+IFERROR('Model opční 1 (ME)'!AH91*('ME Index'!AL7/'ME Index'!$E7)*'Model opční 1 (ME)'!$AR91*(IF('Provoz opční 1'!AF$10=0,1,'Provoz opční 1'!AF$11/'Provoz opční 1'!AF$10)),0)+IFERROR('Model opční 2 (MF)'!AH91*('MF Index'!AL7/'MF Index'!$E7)*'Model opční 2 (MF)'!$AR91*(IF('Provoz opční 2'!AF$10=0,1,'Provoz opční 2'!AF$11/'Provoz opční 2'!AF$10)),0)+Doplněk!AH91*Doplněk!$AP91</f>
        <v>0</v>
      </c>
      <c r="AI91" s="104">
        <f>IFERROR('Model výchozí (MV)'!AI91*('MV Index'!AM7/'MV Index'!$E7)*'Model výchozí (MV)'!$AR91*(IF('Provoz výchozí'!AG$10=0,1,'Provoz výchozí'!AG$11/'Provoz výchozí'!AG$10)),0)+IFERROR('Model opční 1 (ME)'!AI91*('ME Index'!AM7/'ME Index'!$E7)*'Model opční 1 (ME)'!$AR91*(IF('Provoz opční 1'!AG$10=0,1,'Provoz opční 1'!AG$11/'Provoz opční 1'!AG$10)),0)+IFERROR('Model opční 2 (MF)'!AI91*('MF Index'!AM7/'MF Index'!$E7)*'Model opční 2 (MF)'!$AR91*(IF('Provoz opční 2'!AG$10=0,1,'Provoz opční 2'!AG$11/'Provoz opční 2'!AG$10)),0)+Doplněk!AI91*Doplněk!$AP91</f>
        <v>0</v>
      </c>
      <c r="AJ91" s="104">
        <f>IFERROR('Model výchozí (MV)'!AJ91*('MV Index'!AN7/'MV Index'!$E7)*'Model výchozí (MV)'!$AR91*(IF('Provoz výchozí'!AH$10=0,1,'Provoz výchozí'!AH$11/'Provoz výchozí'!AH$10)),0)+IFERROR('Model opční 1 (ME)'!AJ91*('ME Index'!AN7/'ME Index'!$E7)*'Model opční 1 (ME)'!$AR91*(IF('Provoz opční 1'!AH$10=0,1,'Provoz opční 1'!AH$11/'Provoz opční 1'!AH$10)),0)+IFERROR('Model opční 2 (MF)'!AJ91*('MF Index'!AN7/'MF Index'!$E7)*'Model opční 2 (MF)'!$AR91*(IF('Provoz opční 2'!AH$10=0,1,'Provoz opční 2'!AH$11/'Provoz opční 2'!AH$10)),0)+Doplněk!AJ91*Doplněk!$AP91</f>
        <v>0</v>
      </c>
      <c r="AK91" s="104">
        <f>IFERROR('Model výchozí (MV)'!AK91*('MV Index'!AO7/'MV Index'!$E7)*'Model výchozí (MV)'!$AR91*(IF('Provoz výchozí'!AI$10=0,1,'Provoz výchozí'!AI$11/'Provoz výchozí'!AI$10)),0)+IFERROR('Model opční 1 (ME)'!AK91*('ME Index'!AO7/'ME Index'!$E7)*'Model opční 1 (ME)'!$AR91*(IF('Provoz opční 1'!AI$10=0,1,'Provoz opční 1'!AI$11/'Provoz opční 1'!AI$10)),0)+IFERROR('Model opční 2 (MF)'!AK91*('MF Index'!AO7/'MF Index'!$E7)*'Model opční 2 (MF)'!$AR91*(IF('Provoz opční 2'!AI$10=0,1,'Provoz opční 2'!AI$11/'Provoz opční 2'!AI$10)),0)+Doplněk!AK91*Doplněk!$AP91</f>
        <v>0</v>
      </c>
      <c r="AL91" s="24">
        <f t="shared" si="73"/>
        <v>0</v>
      </c>
      <c r="AM91" s="149">
        <f t="shared" si="72"/>
        <v>0</v>
      </c>
    </row>
    <row r="92" spans="1:39" x14ac:dyDescent="0.3">
      <c r="A92" s="4">
        <f t="shared" si="71"/>
        <v>5</v>
      </c>
      <c r="B92" s="45" t="str">
        <f t="shared" si="71"/>
        <v>Odpisy dlouhodobého majetku</v>
      </c>
      <c r="C92" s="64">
        <f t="shared" si="71"/>
        <v>5.0999999999999996</v>
      </c>
      <c r="D92" s="66" t="str">
        <f t="shared" si="71"/>
        <v>Vozidla</v>
      </c>
      <c r="E92" s="104">
        <f>IFERROR('Model výchozí (MV)'!E92*('MV Index'!I8/'MV Index'!$E8)*'Model výchozí (MV)'!$AR92*(IF('Provoz výchozí'!C$10=0,1,'Provoz výchozí'!C$11/'Provoz výchozí'!C$10)),0)+IFERROR('Model opční 1 (ME)'!E92*('ME Index'!I8/'ME Index'!$E8)*'Model opční 1 (ME)'!$AR92*(IF('Provoz opční 1'!C$10=0,1,'Provoz opční 1'!C$11/'Provoz opční 1'!C$10)),0)+IFERROR('Model opční 2 (MF)'!E92*('MF Index'!I8/'MF Index'!$E8)*'Model opční 2 (MF)'!$AR92*(IF('Provoz opční 2'!C$10=0,1,'Provoz opční 2'!C$11/'Provoz opční 2'!C$10)),0)+Doplněk!E92*Doplněk!$AP92</f>
        <v>0</v>
      </c>
      <c r="F92" s="104">
        <f>IFERROR('Model výchozí (MV)'!F92*('MV Index'!J8/'MV Index'!$E8)*'Model výchozí (MV)'!$AR92*(IF('Provoz výchozí'!D$10=0,1,'Provoz výchozí'!D$11/'Provoz výchozí'!D$10)),0)+IFERROR('Model opční 1 (ME)'!F92*('ME Index'!J8/'ME Index'!$E8)*'Model opční 1 (ME)'!$AR92*(IF('Provoz opční 1'!D$10=0,1,'Provoz opční 1'!D$11/'Provoz opční 1'!D$10)),0)+IFERROR('Model opční 2 (MF)'!F92*('MF Index'!J8/'MF Index'!$E8)*'Model opční 2 (MF)'!$AR92*(IF('Provoz opční 2'!D$10=0,1,'Provoz opční 2'!D$11/'Provoz opční 2'!D$10)),0)+Doplněk!F92*Doplněk!$AP92</f>
        <v>0</v>
      </c>
      <c r="G92" s="104">
        <f>IFERROR('Model výchozí (MV)'!G92*('MV Index'!K8/'MV Index'!$E8)*'Model výchozí (MV)'!$AR92*(IF('Provoz výchozí'!E$10=0,1,'Provoz výchozí'!E$11/'Provoz výchozí'!E$10)),0)+IFERROR('Model opční 1 (ME)'!G92*('ME Index'!K8/'ME Index'!$E8)*'Model opční 1 (ME)'!$AR92*(IF('Provoz opční 1'!E$10=0,1,'Provoz opční 1'!E$11/'Provoz opční 1'!E$10)),0)+IFERROR('Model opční 2 (MF)'!G92*('MF Index'!K8/'MF Index'!$E8)*'Model opční 2 (MF)'!$AR92*(IF('Provoz opční 2'!E$10=0,1,'Provoz opční 2'!E$11/'Provoz opční 2'!E$10)),0)+Doplněk!G92*Doplněk!$AP92</f>
        <v>0</v>
      </c>
      <c r="H92" s="104">
        <f>IFERROR('Model výchozí (MV)'!H92*('MV Index'!L8/'MV Index'!$E8)*'Model výchozí (MV)'!$AR92*(IF('Provoz výchozí'!F$10=0,1,'Provoz výchozí'!F$11/'Provoz výchozí'!F$10)),0)+IFERROR('Model opční 1 (ME)'!H92*('ME Index'!L8/'ME Index'!$E8)*'Model opční 1 (ME)'!$AR92*(IF('Provoz opční 1'!F$10=0,1,'Provoz opční 1'!F$11/'Provoz opční 1'!F$10)),0)+IFERROR('Model opční 2 (MF)'!H92*('MF Index'!L8/'MF Index'!$E8)*'Model opční 2 (MF)'!$AR92*(IF('Provoz opční 2'!F$10=0,1,'Provoz opční 2'!F$11/'Provoz opční 2'!F$10)),0)+Doplněk!H92*Doplněk!$AP92</f>
        <v>0</v>
      </c>
      <c r="I92" s="104">
        <f>IFERROR('Model výchozí (MV)'!I92*('MV Index'!M8/'MV Index'!$E8)*'Model výchozí (MV)'!$AR92*(IF('Provoz výchozí'!G$10=0,1,'Provoz výchozí'!G$11/'Provoz výchozí'!G$10)),0)+IFERROR('Model opční 1 (ME)'!I92*('ME Index'!M8/'ME Index'!$E8)*'Model opční 1 (ME)'!$AR92*(IF('Provoz opční 1'!G$10=0,1,'Provoz opční 1'!G$11/'Provoz opční 1'!G$10)),0)+IFERROR('Model opční 2 (MF)'!I92*('MF Index'!M8/'MF Index'!$E8)*'Model opční 2 (MF)'!$AR92*(IF('Provoz opční 2'!G$10=0,1,'Provoz opční 2'!G$11/'Provoz opční 2'!G$10)),0)+Doplněk!I92*Doplněk!$AP92</f>
        <v>0</v>
      </c>
      <c r="J92" s="104">
        <f>IFERROR('Model výchozí (MV)'!J92*('MV Index'!N8/'MV Index'!$E8)*'Model výchozí (MV)'!$AR92*(IF('Provoz výchozí'!H$10=0,1,'Provoz výchozí'!H$11/'Provoz výchozí'!H$10)),0)+IFERROR('Model opční 1 (ME)'!J92*('ME Index'!N8/'ME Index'!$E8)*'Model opční 1 (ME)'!$AR92*(IF('Provoz opční 1'!H$10=0,1,'Provoz opční 1'!H$11/'Provoz opční 1'!H$10)),0)+IFERROR('Model opční 2 (MF)'!J92*('MF Index'!N8/'MF Index'!$E8)*'Model opční 2 (MF)'!$AR92*(IF('Provoz opční 2'!H$10=0,1,'Provoz opční 2'!H$11/'Provoz opční 2'!H$10)),0)+Doplněk!J92*Doplněk!$AP92</f>
        <v>0</v>
      </c>
      <c r="K92" s="104">
        <f>IFERROR('Model výchozí (MV)'!K92*('MV Index'!O8/'MV Index'!$E8)*'Model výchozí (MV)'!$AR92*(IF('Provoz výchozí'!I$10=0,1,'Provoz výchozí'!I$11/'Provoz výchozí'!I$10)),0)+IFERROR('Model opční 1 (ME)'!K92*('ME Index'!O8/'ME Index'!$E8)*'Model opční 1 (ME)'!$AR92*(IF('Provoz opční 1'!I$10=0,1,'Provoz opční 1'!I$11/'Provoz opční 1'!I$10)),0)+IFERROR('Model opční 2 (MF)'!K92*('MF Index'!O8/'MF Index'!$E8)*'Model opční 2 (MF)'!$AR92*(IF('Provoz opční 2'!I$10=0,1,'Provoz opční 2'!I$11/'Provoz opční 2'!I$10)),0)+Doplněk!K92*Doplněk!$AP92</f>
        <v>0</v>
      </c>
      <c r="L92" s="104">
        <f>IFERROR('Model výchozí (MV)'!L92*('MV Index'!P8/'MV Index'!$E8)*'Model výchozí (MV)'!$AR92*(IF('Provoz výchozí'!J$10=0,1,'Provoz výchozí'!J$11/'Provoz výchozí'!J$10)),0)+IFERROR('Model opční 1 (ME)'!L92*('ME Index'!P8/'ME Index'!$E8)*'Model opční 1 (ME)'!$AR92*(IF('Provoz opční 1'!J$10=0,1,'Provoz opční 1'!J$11/'Provoz opční 1'!J$10)),0)+IFERROR('Model opční 2 (MF)'!L92*('MF Index'!P8/'MF Index'!$E8)*'Model opční 2 (MF)'!$AR92*(IF('Provoz opční 2'!J$10=0,1,'Provoz opční 2'!J$11/'Provoz opční 2'!J$10)),0)+Doplněk!L92*Doplněk!$AP92</f>
        <v>0</v>
      </c>
      <c r="M92" s="104">
        <f>IFERROR('Model výchozí (MV)'!M92*('MV Index'!Q8/'MV Index'!$E8)*'Model výchozí (MV)'!$AR92*(IF('Provoz výchozí'!K$10=0,1,'Provoz výchozí'!K$11/'Provoz výchozí'!K$10)),0)+IFERROR('Model opční 1 (ME)'!M92*('ME Index'!Q8/'ME Index'!$E8)*'Model opční 1 (ME)'!$AR92*(IF('Provoz opční 1'!K$10=0,1,'Provoz opční 1'!K$11/'Provoz opční 1'!K$10)),0)+IFERROR('Model opční 2 (MF)'!M92*('MF Index'!Q8/'MF Index'!$E8)*'Model opční 2 (MF)'!$AR92*(IF('Provoz opční 2'!K$10=0,1,'Provoz opční 2'!K$11/'Provoz opční 2'!K$10)),0)+Doplněk!M92*Doplněk!$AP92</f>
        <v>0</v>
      </c>
      <c r="N92" s="104">
        <f>IFERROR('Model výchozí (MV)'!N92*('MV Index'!R8/'MV Index'!$E8)*'Model výchozí (MV)'!$AR92*(IF('Provoz výchozí'!L$10=0,1,'Provoz výchozí'!L$11/'Provoz výchozí'!L$10)),0)+IFERROR('Model opční 1 (ME)'!N92*('ME Index'!R8/'ME Index'!$E8)*'Model opční 1 (ME)'!$AR92*(IF('Provoz opční 1'!L$10=0,1,'Provoz opční 1'!L$11/'Provoz opční 1'!L$10)),0)+IFERROR('Model opční 2 (MF)'!N92*('MF Index'!R8/'MF Index'!$E8)*'Model opční 2 (MF)'!$AR92*(IF('Provoz opční 2'!L$10=0,1,'Provoz opční 2'!L$11/'Provoz opční 2'!L$10)),0)+Doplněk!N92*Doplněk!$AP92</f>
        <v>0</v>
      </c>
      <c r="O92" s="104">
        <f>IFERROR('Model výchozí (MV)'!O92*('MV Index'!S8/'MV Index'!$E8)*'Model výchozí (MV)'!$AR92*(IF('Provoz výchozí'!M$10=0,1,'Provoz výchozí'!M$11/'Provoz výchozí'!M$10)),0)+IFERROR('Model opční 1 (ME)'!O92*('ME Index'!S8/'ME Index'!$E8)*'Model opční 1 (ME)'!$AR92*(IF('Provoz opční 1'!M$10=0,1,'Provoz opční 1'!M$11/'Provoz opční 1'!M$10)),0)+IFERROR('Model opční 2 (MF)'!O92*('MF Index'!S8/'MF Index'!$E8)*'Model opční 2 (MF)'!$AR92*(IF('Provoz opční 2'!M$10=0,1,'Provoz opční 2'!M$11/'Provoz opční 2'!M$10)),0)+Doplněk!O92*Doplněk!$AP92</f>
        <v>0</v>
      </c>
      <c r="P92" s="104">
        <f>IFERROR('Model výchozí (MV)'!P92*('MV Index'!T8/'MV Index'!$E8)*'Model výchozí (MV)'!$AR92*(IF('Provoz výchozí'!N$10=0,1,'Provoz výchozí'!N$11/'Provoz výchozí'!N$10)),0)+IFERROR('Model opční 1 (ME)'!P92*('ME Index'!T8/'ME Index'!$E8)*'Model opční 1 (ME)'!$AR92*(IF('Provoz opční 1'!N$10=0,1,'Provoz opční 1'!N$11/'Provoz opční 1'!N$10)),0)+IFERROR('Model opční 2 (MF)'!P92*('MF Index'!T8/'MF Index'!$E8)*'Model opční 2 (MF)'!$AR92*(IF('Provoz opční 2'!N$10=0,1,'Provoz opční 2'!N$11/'Provoz opční 2'!N$10)),0)+Doplněk!P92*Doplněk!$AP92</f>
        <v>0</v>
      </c>
      <c r="Q92" s="104">
        <f>IFERROR('Model výchozí (MV)'!Q92*('MV Index'!U8/'MV Index'!$E8)*'Model výchozí (MV)'!$AR92*(IF('Provoz výchozí'!O$10=0,1,'Provoz výchozí'!O$11/'Provoz výchozí'!O$10)),0)+IFERROR('Model opční 1 (ME)'!Q92*('ME Index'!U8/'ME Index'!$E8)*'Model opční 1 (ME)'!$AR92*(IF('Provoz opční 1'!O$10=0,1,'Provoz opční 1'!O$11/'Provoz opční 1'!O$10)),0)+IFERROR('Model opční 2 (MF)'!Q92*('MF Index'!U8/'MF Index'!$E8)*'Model opční 2 (MF)'!$AR92*(IF('Provoz opční 2'!O$10=0,1,'Provoz opční 2'!O$11/'Provoz opční 2'!O$10)),0)+Doplněk!Q92*Doplněk!$AP92</f>
        <v>0</v>
      </c>
      <c r="R92" s="104">
        <f>IFERROR('Model výchozí (MV)'!R92*('MV Index'!V8/'MV Index'!$E8)*'Model výchozí (MV)'!$AR92*(IF('Provoz výchozí'!P$10=0,1,'Provoz výchozí'!P$11/'Provoz výchozí'!P$10)),0)+IFERROR('Model opční 1 (ME)'!R92*('ME Index'!V8/'ME Index'!$E8)*'Model opční 1 (ME)'!$AR92*(IF('Provoz opční 1'!P$10=0,1,'Provoz opční 1'!P$11/'Provoz opční 1'!P$10)),0)+IFERROR('Model opční 2 (MF)'!R92*('MF Index'!V8/'MF Index'!$E8)*'Model opční 2 (MF)'!$AR92*(IF('Provoz opční 2'!P$10=0,1,'Provoz opční 2'!P$11/'Provoz opční 2'!P$10)),0)+Doplněk!R92*Doplněk!$AP92</f>
        <v>0</v>
      </c>
      <c r="S92" s="104">
        <f>IFERROR('Model výchozí (MV)'!S92*('MV Index'!W8/'MV Index'!$E8)*'Model výchozí (MV)'!$AR92*(IF('Provoz výchozí'!Q$10=0,1,'Provoz výchozí'!Q$11/'Provoz výchozí'!Q$10)),0)+IFERROR('Model opční 1 (ME)'!S92*('ME Index'!W8/'ME Index'!$E8)*'Model opční 1 (ME)'!$AR92*(IF('Provoz opční 1'!Q$10=0,1,'Provoz opční 1'!Q$11/'Provoz opční 1'!Q$10)),0)+IFERROR('Model opční 2 (MF)'!S92*('MF Index'!W8/'MF Index'!$E8)*'Model opční 2 (MF)'!$AR92*(IF('Provoz opční 2'!Q$10=0,1,'Provoz opční 2'!Q$11/'Provoz opční 2'!Q$10)),0)+Doplněk!S92*Doplněk!$AP92</f>
        <v>0</v>
      </c>
      <c r="T92" s="104">
        <f>IFERROR('Model výchozí (MV)'!T92*('MV Index'!X8/'MV Index'!$E8)*'Model výchozí (MV)'!$AR92*(IF('Provoz výchozí'!R$10=0,1,'Provoz výchozí'!R$11/'Provoz výchozí'!R$10)),0)+IFERROR('Model opční 1 (ME)'!T92*('ME Index'!X8/'ME Index'!$E8)*'Model opční 1 (ME)'!$AR92*(IF('Provoz opční 1'!R$10=0,1,'Provoz opční 1'!R$11/'Provoz opční 1'!R$10)),0)+IFERROR('Model opční 2 (MF)'!T92*('MF Index'!X8/'MF Index'!$E8)*'Model opční 2 (MF)'!$AR92*(IF('Provoz opční 2'!R$10=0,1,'Provoz opční 2'!R$11/'Provoz opční 2'!R$10)),0)+Doplněk!T92*Doplněk!$AP92</f>
        <v>0</v>
      </c>
      <c r="U92" s="104">
        <f>IFERROR('Model výchozí (MV)'!U92*('MV Index'!Y8/'MV Index'!$E8)*'Model výchozí (MV)'!$AR92*(IF('Provoz výchozí'!S$10=0,1,'Provoz výchozí'!S$11/'Provoz výchozí'!S$10)),0)+IFERROR('Model opční 1 (ME)'!U92*('ME Index'!Y8/'ME Index'!$E8)*'Model opční 1 (ME)'!$AR92*(IF('Provoz opční 1'!S$10=0,1,'Provoz opční 1'!S$11/'Provoz opční 1'!S$10)),0)+IFERROR('Model opční 2 (MF)'!U92*('MF Index'!Y8/'MF Index'!$E8)*'Model opční 2 (MF)'!$AR92*(IF('Provoz opční 2'!S$10=0,1,'Provoz opční 2'!S$11/'Provoz opční 2'!S$10)),0)+Doplněk!U92*Doplněk!$AP92</f>
        <v>0</v>
      </c>
      <c r="V92" s="104">
        <f>IFERROR('Model výchozí (MV)'!V92*('MV Index'!Z8/'MV Index'!$E8)*'Model výchozí (MV)'!$AR92*(IF('Provoz výchozí'!T$10=0,1,'Provoz výchozí'!T$11/'Provoz výchozí'!T$10)),0)+IFERROR('Model opční 1 (ME)'!V92*('ME Index'!Z8/'ME Index'!$E8)*'Model opční 1 (ME)'!$AR92*(IF('Provoz opční 1'!T$10=0,1,'Provoz opční 1'!T$11/'Provoz opční 1'!T$10)),0)+IFERROR('Model opční 2 (MF)'!V92*('MF Index'!Z8/'MF Index'!$E8)*'Model opční 2 (MF)'!$AR92*(IF('Provoz opční 2'!T$10=0,1,'Provoz opční 2'!T$11/'Provoz opční 2'!T$10)),0)+Doplněk!V92*Doplněk!$AP92</f>
        <v>0</v>
      </c>
      <c r="W92" s="104">
        <f>IFERROR('Model výchozí (MV)'!W92*('MV Index'!AA8/'MV Index'!$E8)*'Model výchozí (MV)'!$AR92*(IF('Provoz výchozí'!U$10=0,1,'Provoz výchozí'!U$11/'Provoz výchozí'!U$10)),0)+IFERROR('Model opční 1 (ME)'!W92*('ME Index'!AA8/'ME Index'!$E8)*'Model opční 1 (ME)'!$AR92*(IF('Provoz opční 1'!U$10=0,1,'Provoz opční 1'!U$11/'Provoz opční 1'!U$10)),0)+IFERROR('Model opční 2 (MF)'!W92*('MF Index'!AA8/'MF Index'!$E8)*'Model opční 2 (MF)'!$AR92*(IF('Provoz opční 2'!U$10=0,1,'Provoz opční 2'!U$11/'Provoz opční 2'!U$10)),0)+Doplněk!W92*Doplněk!$AP92</f>
        <v>0</v>
      </c>
      <c r="X92" s="104">
        <f>IFERROR('Model výchozí (MV)'!X92*('MV Index'!AB8/'MV Index'!$E8)*'Model výchozí (MV)'!$AR92*(IF('Provoz výchozí'!V$10=0,1,'Provoz výchozí'!V$11/'Provoz výchozí'!V$10)),0)+IFERROR('Model opční 1 (ME)'!X92*('ME Index'!AB8/'ME Index'!$E8)*'Model opční 1 (ME)'!$AR92*(IF('Provoz opční 1'!V$10=0,1,'Provoz opční 1'!V$11/'Provoz opční 1'!V$10)),0)+IFERROR('Model opční 2 (MF)'!X92*('MF Index'!AB8/'MF Index'!$E8)*'Model opční 2 (MF)'!$AR92*(IF('Provoz opční 2'!V$10=0,1,'Provoz opční 2'!V$11/'Provoz opční 2'!V$10)),0)+Doplněk!X92*Doplněk!$AP92</f>
        <v>0</v>
      </c>
      <c r="Y92" s="104">
        <f>IFERROR('Model výchozí (MV)'!Y92*('MV Index'!AC8/'MV Index'!$E8)*'Model výchozí (MV)'!$AR92*(IF('Provoz výchozí'!W$10=0,1,'Provoz výchozí'!W$11/'Provoz výchozí'!W$10)),0)+IFERROR('Model opční 1 (ME)'!Y92*('ME Index'!AC8/'ME Index'!$E8)*'Model opční 1 (ME)'!$AR92*(IF('Provoz opční 1'!W$10=0,1,'Provoz opční 1'!W$11/'Provoz opční 1'!W$10)),0)+IFERROR('Model opční 2 (MF)'!Y92*('MF Index'!AC8/'MF Index'!$E8)*'Model opční 2 (MF)'!$AR92*(IF('Provoz opční 2'!W$10=0,1,'Provoz opční 2'!W$11/'Provoz opční 2'!W$10)),0)+Doplněk!Y92*Doplněk!$AP92</f>
        <v>0</v>
      </c>
      <c r="Z92" s="104">
        <f>IFERROR('Model výchozí (MV)'!Z92*('MV Index'!AD8/'MV Index'!$E8)*'Model výchozí (MV)'!$AR92*(IF('Provoz výchozí'!X$10=0,1,'Provoz výchozí'!X$11/'Provoz výchozí'!X$10)),0)+IFERROR('Model opční 1 (ME)'!Z92*('ME Index'!AD8/'ME Index'!$E8)*'Model opční 1 (ME)'!$AR92*(IF('Provoz opční 1'!X$10=0,1,'Provoz opční 1'!X$11/'Provoz opční 1'!X$10)),0)+IFERROR('Model opční 2 (MF)'!Z92*('MF Index'!AD8/'MF Index'!$E8)*'Model opční 2 (MF)'!$AR92*(IF('Provoz opční 2'!X$10=0,1,'Provoz opční 2'!X$11/'Provoz opční 2'!X$10)),0)+Doplněk!Z92*Doplněk!$AP92</f>
        <v>0</v>
      </c>
      <c r="AA92" s="104">
        <f>IFERROR('Model výchozí (MV)'!AA92*('MV Index'!AE8/'MV Index'!$E8)*'Model výchozí (MV)'!$AR92*(IF('Provoz výchozí'!Y$10=0,1,'Provoz výchozí'!Y$11/'Provoz výchozí'!Y$10)),0)+IFERROR('Model opční 1 (ME)'!AA92*('ME Index'!AE8/'ME Index'!$E8)*'Model opční 1 (ME)'!$AR92*(IF('Provoz opční 1'!Y$10=0,1,'Provoz opční 1'!Y$11/'Provoz opční 1'!Y$10)),0)+IFERROR('Model opční 2 (MF)'!AA92*('MF Index'!AE8/'MF Index'!$E8)*'Model opční 2 (MF)'!$AR92*(IF('Provoz opční 2'!Y$10=0,1,'Provoz opční 2'!Y$11/'Provoz opční 2'!Y$10)),0)+Doplněk!AA92*Doplněk!$AP92</f>
        <v>0</v>
      </c>
      <c r="AB92" s="104">
        <f>IFERROR('Model výchozí (MV)'!AB92*('MV Index'!AF8/'MV Index'!$E8)*'Model výchozí (MV)'!$AR92*(IF('Provoz výchozí'!Z$10=0,1,'Provoz výchozí'!Z$11/'Provoz výchozí'!Z$10)),0)+IFERROR('Model opční 1 (ME)'!AB92*('ME Index'!AF8/'ME Index'!$E8)*'Model opční 1 (ME)'!$AR92*(IF('Provoz opční 1'!Z$10=0,1,'Provoz opční 1'!Z$11/'Provoz opční 1'!Z$10)),0)+IFERROR('Model opční 2 (MF)'!AB92*('MF Index'!AF8/'MF Index'!$E8)*'Model opční 2 (MF)'!$AR92*(IF('Provoz opční 2'!Z$10=0,1,'Provoz opční 2'!Z$11/'Provoz opční 2'!Z$10)),0)+Doplněk!AB92*Doplněk!$AP92</f>
        <v>0</v>
      </c>
      <c r="AC92" s="104">
        <f>IFERROR('Model výchozí (MV)'!AC92*('MV Index'!AG8/'MV Index'!$E8)*'Model výchozí (MV)'!$AR92*(IF('Provoz výchozí'!AA$10=0,1,'Provoz výchozí'!AA$11/'Provoz výchozí'!AA$10)),0)+IFERROR('Model opční 1 (ME)'!AC92*('ME Index'!AG8/'ME Index'!$E8)*'Model opční 1 (ME)'!$AR92*(IF('Provoz opční 1'!AA$10=0,1,'Provoz opční 1'!AA$11/'Provoz opční 1'!AA$10)),0)+IFERROR('Model opční 2 (MF)'!AC92*('MF Index'!AG8/'MF Index'!$E8)*'Model opční 2 (MF)'!$AR92*(IF('Provoz opční 2'!AA$10=0,1,'Provoz opční 2'!AA$11/'Provoz opční 2'!AA$10)),0)+Doplněk!AC92*Doplněk!$AP92</f>
        <v>0</v>
      </c>
      <c r="AD92" s="104">
        <f>IFERROR('Model výchozí (MV)'!AD92*('MV Index'!AH8/'MV Index'!$E8)*'Model výchozí (MV)'!$AR92*(IF('Provoz výchozí'!AB$10=0,1,'Provoz výchozí'!AB$11/'Provoz výchozí'!AB$10)),0)+IFERROR('Model opční 1 (ME)'!AD92*('ME Index'!AH8/'ME Index'!$E8)*'Model opční 1 (ME)'!$AR92*(IF('Provoz opční 1'!AB$10=0,1,'Provoz opční 1'!AB$11/'Provoz opční 1'!AB$10)),0)+IFERROR('Model opční 2 (MF)'!AD92*('MF Index'!AH8/'MF Index'!$E8)*'Model opční 2 (MF)'!$AR92*(IF('Provoz opční 2'!AB$10=0,1,'Provoz opční 2'!AB$11/'Provoz opční 2'!AB$10)),0)+Doplněk!AD92*Doplněk!$AP92</f>
        <v>0</v>
      </c>
      <c r="AE92" s="104">
        <f>IFERROR('Model výchozí (MV)'!AE92*('MV Index'!AI8/'MV Index'!$E8)*'Model výchozí (MV)'!$AR92*(IF('Provoz výchozí'!AC$10=0,1,'Provoz výchozí'!AC$11/'Provoz výchozí'!AC$10)),0)+IFERROR('Model opční 1 (ME)'!AE92*('ME Index'!AI8/'ME Index'!$E8)*'Model opční 1 (ME)'!$AR92*(IF('Provoz opční 1'!AC$10=0,1,'Provoz opční 1'!AC$11/'Provoz opční 1'!AC$10)),0)+IFERROR('Model opční 2 (MF)'!AE92*('MF Index'!AI8/'MF Index'!$E8)*'Model opční 2 (MF)'!$AR92*(IF('Provoz opční 2'!AC$10=0,1,'Provoz opční 2'!AC$11/'Provoz opční 2'!AC$10)),0)+Doplněk!AE92*Doplněk!$AP92</f>
        <v>0</v>
      </c>
      <c r="AF92" s="104">
        <f>IFERROR('Model výchozí (MV)'!AF92*('MV Index'!AJ8/'MV Index'!$E8)*'Model výchozí (MV)'!$AR92*(IF('Provoz výchozí'!AD$10=0,1,'Provoz výchozí'!AD$11/'Provoz výchozí'!AD$10)),0)+IFERROR('Model opční 1 (ME)'!AF92*('ME Index'!AJ8/'ME Index'!$E8)*'Model opční 1 (ME)'!$AR92*(IF('Provoz opční 1'!AD$10=0,1,'Provoz opční 1'!AD$11/'Provoz opční 1'!AD$10)),0)+IFERROR('Model opční 2 (MF)'!AF92*('MF Index'!AJ8/'MF Index'!$E8)*'Model opční 2 (MF)'!$AR92*(IF('Provoz opční 2'!AD$10=0,1,'Provoz opční 2'!AD$11/'Provoz opční 2'!AD$10)),0)+Doplněk!AF92*Doplněk!$AP92</f>
        <v>0</v>
      </c>
      <c r="AG92" s="104">
        <f>IFERROR('Model výchozí (MV)'!AG92*('MV Index'!AK8/'MV Index'!$E8)*'Model výchozí (MV)'!$AR92*(IF('Provoz výchozí'!AE$10=0,1,'Provoz výchozí'!AE$11/'Provoz výchozí'!AE$10)),0)+IFERROR('Model opční 1 (ME)'!AG92*('ME Index'!AK8/'ME Index'!$E8)*'Model opční 1 (ME)'!$AR92*(IF('Provoz opční 1'!AE$10=0,1,'Provoz opční 1'!AE$11/'Provoz opční 1'!AE$10)),0)+IFERROR('Model opční 2 (MF)'!AG92*('MF Index'!AK8/'MF Index'!$E8)*'Model opční 2 (MF)'!$AR92*(IF('Provoz opční 2'!AE$10=0,1,'Provoz opční 2'!AE$11/'Provoz opční 2'!AE$10)),0)+Doplněk!AG92*Doplněk!$AP92</f>
        <v>0</v>
      </c>
      <c r="AH92" s="104">
        <f>IFERROR('Model výchozí (MV)'!AH92*('MV Index'!AL8/'MV Index'!$E8)*'Model výchozí (MV)'!$AR92*(IF('Provoz výchozí'!AF$10=0,1,'Provoz výchozí'!AF$11/'Provoz výchozí'!AF$10)),0)+IFERROR('Model opční 1 (ME)'!AH92*('ME Index'!AL8/'ME Index'!$E8)*'Model opční 1 (ME)'!$AR92*(IF('Provoz opční 1'!AF$10=0,1,'Provoz opční 1'!AF$11/'Provoz opční 1'!AF$10)),0)+IFERROR('Model opční 2 (MF)'!AH92*('MF Index'!AL8/'MF Index'!$E8)*'Model opční 2 (MF)'!$AR92*(IF('Provoz opční 2'!AF$10=0,1,'Provoz opční 2'!AF$11/'Provoz opční 2'!AF$10)),0)+Doplněk!AH92*Doplněk!$AP92</f>
        <v>0</v>
      </c>
      <c r="AI92" s="104">
        <f>IFERROR('Model výchozí (MV)'!AI92*('MV Index'!AM8/'MV Index'!$E8)*'Model výchozí (MV)'!$AR92*(IF('Provoz výchozí'!AG$10=0,1,'Provoz výchozí'!AG$11/'Provoz výchozí'!AG$10)),0)+IFERROR('Model opční 1 (ME)'!AI92*('ME Index'!AM8/'ME Index'!$E8)*'Model opční 1 (ME)'!$AR92*(IF('Provoz opční 1'!AG$10=0,1,'Provoz opční 1'!AG$11/'Provoz opční 1'!AG$10)),0)+IFERROR('Model opční 2 (MF)'!AI92*('MF Index'!AM8/'MF Index'!$E8)*'Model opční 2 (MF)'!$AR92*(IF('Provoz opční 2'!AG$10=0,1,'Provoz opční 2'!AG$11/'Provoz opční 2'!AG$10)),0)+Doplněk!AI92*Doplněk!$AP92</f>
        <v>0</v>
      </c>
      <c r="AJ92" s="104">
        <f>IFERROR('Model výchozí (MV)'!AJ92*('MV Index'!AN8/'MV Index'!$E8)*'Model výchozí (MV)'!$AR92*(IF('Provoz výchozí'!AH$10=0,1,'Provoz výchozí'!AH$11/'Provoz výchozí'!AH$10)),0)+IFERROR('Model opční 1 (ME)'!AJ92*('ME Index'!AN8/'ME Index'!$E8)*'Model opční 1 (ME)'!$AR92*(IF('Provoz opční 1'!AH$10=0,1,'Provoz opční 1'!AH$11/'Provoz opční 1'!AH$10)),0)+IFERROR('Model opční 2 (MF)'!AJ92*('MF Index'!AN8/'MF Index'!$E8)*'Model opční 2 (MF)'!$AR92*(IF('Provoz opční 2'!AH$10=0,1,'Provoz opční 2'!AH$11/'Provoz opční 2'!AH$10)),0)+Doplněk!AJ92*Doplněk!$AP92</f>
        <v>0</v>
      </c>
      <c r="AK92" s="104">
        <f>IFERROR('Model výchozí (MV)'!AK92*('MV Index'!AO8/'MV Index'!$E8)*'Model výchozí (MV)'!$AR92*(IF('Provoz výchozí'!AI$10=0,1,'Provoz výchozí'!AI$11/'Provoz výchozí'!AI$10)),0)+IFERROR('Model opční 1 (ME)'!AK92*('ME Index'!AO8/'ME Index'!$E8)*'Model opční 1 (ME)'!$AR92*(IF('Provoz opční 1'!AI$10=0,1,'Provoz opční 1'!AI$11/'Provoz opční 1'!AI$10)),0)+IFERROR('Model opční 2 (MF)'!AK92*('MF Index'!AO8/'MF Index'!$E8)*'Model opční 2 (MF)'!$AR92*(IF('Provoz opční 2'!AI$10=0,1,'Provoz opční 2'!AI$11/'Provoz opční 2'!AI$10)),0)+Doplněk!AK92*Doplněk!$AP92</f>
        <v>0</v>
      </c>
      <c r="AL92" s="24">
        <f t="shared" si="73"/>
        <v>0</v>
      </c>
      <c r="AM92" s="149">
        <f t="shared" si="72"/>
        <v>0</v>
      </c>
    </row>
    <row r="93" spans="1:39" x14ac:dyDescent="0.3">
      <c r="A93" s="4" t="str">
        <f t="shared" si="71"/>
        <v/>
      </c>
      <c r="B93" s="45" t="str">
        <f t="shared" si="71"/>
        <v/>
      </c>
      <c r="C93" s="64">
        <f t="shared" si="71"/>
        <v>5.2</v>
      </c>
      <c r="D93" s="66" t="str">
        <f t="shared" si="71"/>
        <v>Ostatní</v>
      </c>
      <c r="E93" s="104">
        <f>IFERROR('Model výchozí (MV)'!E93*('MV Index'!I9/'MV Index'!$E9)*'Model výchozí (MV)'!$AR93*(IF('Provoz výchozí'!C$10=0,1,'Provoz výchozí'!C$11/'Provoz výchozí'!C$10)),0)+IFERROR('Model opční 1 (ME)'!E93*('ME Index'!I9/'ME Index'!$E9)*'Model opční 1 (ME)'!$AR93*(IF('Provoz opční 1'!C$10=0,1,'Provoz opční 1'!C$11/'Provoz opční 1'!C$10)),0)+IFERROR('Model opční 2 (MF)'!E93*('MF Index'!I9/'MF Index'!$E9)*'Model opční 2 (MF)'!$AR93*(IF('Provoz opční 2'!C$10=0,1,'Provoz opční 2'!C$11/'Provoz opční 2'!C$10)),0)+Doplněk!E93*Doplněk!$AP93</f>
        <v>0</v>
      </c>
      <c r="F93" s="104">
        <f>IFERROR('Model výchozí (MV)'!F93*('MV Index'!J9/'MV Index'!$E9)*'Model výchozí (MV)'!$AR93*(IF('Provoz výchozí'!D$10=0,1,'Provoz výchozí'!D$11/'Provoz výchozí'!D$10)),0)+IFERROR('Model opční 1 (ME)'!F93*('ME Index'!J9/'ME Index'!$E9)*'Model opční 1 (ME)'!$AR93*(IF('Provoz opční 1'!D$10=0,1,'Provoz opční 1'!D$11/'Provoz opční 1'!D$10)),0)+IFERROR('Model opční 2 (MF)'!F93*('MF Index'!J9/'MF Index'!$E9)*'Model opční 2 (MF)'!$AR93*(IF('Provoz opční 2'!D$10=0,1,'Provoz opční 2'!D$11/'Provoz opční 2'!D$10)),0)+Doplněk!F93*Doplněk!$AP93</f>
        <v>0</v>
      </c>
      <c r="G93" s="104">
        <f>IFERROR('Model výchozí (MV)'!G93*('MV Index'!K9/'MV Index'!$E9)*'Model výchozí (MV)'!$AR93*(IF('Provoz výchozí'!E$10=0,1,'Provoz výchozí'!E$11/'Provoz výchozí'!E$10)),0)+IFERROR('Model opční 1 (ME)'!G93*('ME Index'!K9/'ME Index'!$E9)*'Model opční 1 (ME)'!$AR93*(IF('Provoz opční 1'!E$10=0,1,'Provoz opční 1'!E$11/'Provoz opční 1'!E$10)),0)+IFERROR('Model opční 2 (MF)'!G93*('MF Index'!K9/'MF Index'!$E9)*'Model opční 2 (MF)'!$AR93*(IF('Provoz opční 2'!E$10=0,1,'Provoz opční 2'!E$11/'Provoz opční 2'!E$10)),0)+Doplněk!G93*Doplněk!$AP93</f>
        <v>0</v>
      </c>
      <c r="H93" s="104">
        <f>IFERROR('Model výchozí (MV)'!H93*('MV Index'!L9/'MV Index'!$E9)*'Model výchozí (MV)'!$AR93*(IF('Provoz výchozí'!F$10=0,1,'Provoz výchozí'!F$11/'Provoz výchozí'!F$10)),0)+IFERROR('Model opční 1 (ME)'!H93*('ME Index'!L9/'ME Index'!$E9)*'Model opční 1 (ME)'!$AR93*(IF('Provoz opční 1'!F$10=0,1,'Provoz opční 1'!F$11/'Provoz opční 1'!F$10)),0)+IFERROR('Model opční 2 (MF)'!H93*('MF Index'!L9/'MF Index'!$E9)*'Model opční 2 (MF)'!$AR93*(IF('Provoz opční 2'!F$10=0,1,'Provoz opční 2'!F$11/'Provoz opční 2'!F$10)),0)+Doplněk!H93*Doplněk!$AP93</f>
        <v>0</v>
      </c>
      <c r="I93" s="104">
        <f>IFERROR('Model výchozí (MV)'!I93*('MV Index'!M9/'MV Index'!$E9)*'Model výchozí (MV)'!$AR93*(IF('Provoz výchozí'!G$10=0,1,'Provoz výchozí'!G$11/'Provoz výchozí'!G$10)),0)+IFERROR('Model opční 1 (ME)'!I93*('ME Index'!M9/'ME Index'!$E9)*'Model opční 1 (ME)'!$AR93*(IF('Provoz opční 1'!G$10=0,1,'Provoz opční 1'!G$11/'Provoz opční 1'!G$10)),0)+IFERROR('Model opční 2 (MF)'!I93*('MF Index'!M9/'MF Index'!$E9)*'Model opční 2 (MF)'!$AR93*(IF('Provoz opční 2'!G$10=0,1,'Provoz opční 2'!G$11/'Provoz opční 2'!G$10)),0)+Doplněk!I93*Doplněk!$AP93</f>
        <v>0</v>
      </c>
      <c r="J93" s="104">
        <f>IFERROR('Model výchozí (MV)'!J93*('MV Index'!N9/'MV Index'!$E9)*'Model výchozí (MV)'!$AR93*(IF('Provoz výchozí'!H$10=0,1,'Provoz výchozí'!H$11/'Provoz výchozí'!H$10)),0)+IFERROR('Model opční 1 (ME)'!J93*('ME Index'!N9/'ME Index'!$E9)*'Model opční 1 (ME)'!$AR93*(IF('Provoz opční 1'!H$10=0,1,'Provoz opční 1'!H$11/'Provoz opční 1'!H$10)),0)+IFERROR('Model opční 2 (MF)'!J93*('MF Index'!N9/'MF Index'!$E9)*'Model opční 2 (MF)'!$AR93*(IF('Provoz opční 2'!H$10=0,1,'Provoz opční 2'!H$11/'Provoz opční 2'!H$10)),0)+Doplněk!J93*Doplněk!$AP93</f>
        <v>0</v>
      </c>
      <c r="K93" s="104">
        <f>IFERROR('Model výchozí (MV)'!K93*('MV Index'!O9/'MV Index'!$E9)*'Model výchozí (MV)'!$AR93*(IF('Provoz výchozí'!I$10=0,1,'Provoz výchozí'!I$11/'Provoz výchozí'!I$10)),0)+IFERROR('Model opční 1 (ME)'!K93*('ME Index'!O9/'ME Index'!$E9)*'Model opční 1 (ME)'!$AR93*(IF('Provoz opční 1'!I$10=0,1,'Provoz opční 1'!I$11/'Provoz opční 1'!I$10)),0)+IFERROR('Model opční 2 (MF)'!K93*('MF Index'!O9/'MF Index'!$E9)*'Model opční 2 (MF)'!$AR93*(IF('Provoz opční 2'!I$10=0,1,'Provoz opční 2'!I$11/'Provoz opční 2'!I$10)),0)+Doplněk!K93*Doplněk!$AP93</f>
        <v>0</v>
      </c>
      <c r="L93" s="104">
        <f>IFERROR('Model výchozí (MV)'!L93*('MV Index'!P9/'MV Index'!$E9)*'Model výchozí (MV)'!$AR93*(IF('Provoz výchozí'!J$10=0,1,'Provoz výchozí'!J$11/'Provoz výchozí'!J$10)),0)+IFERROR('Model opční 1 (ME)'!L93*('ME Index'!P9/'ME Index'!$E9)*'Model opční 1 (ME)'!$AR93*(IF('Provoz opční 1'!J$10=0,1,'Provoz opční 1'!J$11/'Provoz opční 1'!J$10)),0)+IFERROR('Model opční 2 (MF)'!L93*('MF Index'!P9/'MF Index'!$E9)*'Model opční 2 (MF)'!$AR93*(IF('Provoz opční 2'!J$10=0,1,'Provoz opční 2'!J$11/'Provoz opční 2'!J$10)),0)+Doplněk!L93*Doplněk!$AP93</f>
        <v>0</v>
      </c>
      <c r="M93" s="104">
        <f>IFERROR('Model výchozí (MV)'!M93*('MV Index'!Q9/'MV Index'!$E9)*'Model výchozí (MV)'!$AR93*(IF('Provoz výchozí'!K$10=0,1,'Provoz výchozí'!K$11/'Provoz výchozí'!K$10)),0)+IFERROR('Model opční 1 (ME)'!M93*('ME Index'!Q9/'ME Index'!$E9)*'Model opční 1 (ME)'!$AR93*(IF('Provoz opční 1'!K$10=0,1,'Provoz opční 1'!K$11/'Provoz opční 1'!K$10)),0)+IFERROR('Model opční 2 (MF)'!M93*('MF Index'!Q9/'MF Index'!$E9)*'Model opční 2 (MF)'!$AR93*(IF('Provoz opční 2'!K$10=0,1,'Provoz opční 2'!K$11/'Provoz opční 2'!K$10)),0)+Doplněk!M93*Doplněk!$AP93</f>
        <v>0</v>
      </c>
      <c r="N93" s="104">
        <f>IFERROR('Model výchozí (MV)'!N93*('MV Index'!R9/'MV Index'!$E9)*'Model výchozí (MV)'!$AR93*(IF('Provoz výchozí'!L$10=0,1,'Provoz výchozí'!L$11/'Provoz výchozí'!L$10)),0)+IFERROR('Model opční 1 (ME)'!N93*('ME Index'!R9/'ME Index'!$E9)*'Model opční 1 (ME)'!$AR93*(IF('Provoz opční 1'!L$10=0,1,'Provoz opční 1'!L$11/'Provoz opční 1'!L$10)),0)+IFERROR('Model opční 2 (MF)'!N93*('MF Index'!R9/'MF Index'!$E9)*'Model opční 2 (MF)'!$AR93*(IF('Provoz opční 2'!L$10=0,1,'Provoz opční 2'!L$11/'Provoz opční 2'!L$10)),0)+Doplněk!N93*Doplněk!$AP93</f>
        <v>0</v>
      </c>
      <c r="O93" s="104">
        <f>IFERROR('Model výchozí (MV)'!O93*('MV Index'!S9/'MV Index'!$E9)*'Model výchozí (MV)'!$AR93*(IF('Provoz výchozí'!M$10=0,1,'Provoz výchozí'!M$11/'Provoz výchozí'!M$10)),0)+IFERROR('Model opční 1 (ME)'!O93*('ME Index'!S9/'ME Index'!$E9)*'Model opční 1 (ME)'!$AR93*(IF('Provoz opční 1'!M$10=0,1,'Provoz opční 1'!M$11/'Provoz opční 1'!M$10)),0)+IFERROR('Model opční 2 (MF)'!O93*('MF Index'!S9/'MF Index'!$E9)*'Model opční 2 (MF)'!$AR93*(IF('Provoz opční 2'!M$10=0,1,'Provoz opční 2'!M$11/'Provoz opční 2'!M$10)),0)+Doplněk!O93*Doplněk!$AP93</f>
        <v>0</v>
      </c>
      <c r="P93" s="104">
        <f>IFERROR('Model výchozí (MV)'!P93*('MV Index'!T9/'MV Index'!$E9)*'Model výchozí (MV)'!$AR93*(IF('Provoz výchozí'!N$10=0,1,'Provoz výchozí'!N$11/'Provoz výchozí'!N$10)),0)+IFERROR('Model opční 1 (ME)'!P93*('ME Index'!T9/'ME Index'!$E9)*'Model opční 1 (ME)'!$AR93*(IF('Provoz opční 1'!N$10=0,1,'Provoz opční 1'!N$11/'Provoz opční 1'!N$10)),0)+IFERROR('Model opční 2 (MF)'!P93*('MF Index'!T9/'MF Index'!$E9)*'Model opční 2 (MF)'!$AR93*(IF('Provoz opční 2'!N$10=0,1,'Provoz opční 2'!N$11/'Provoz opční 2'!N$10)),0)+Doplněk!P93*Doplněk!$AP93</f>
        <v>0</v>
      </c>
      <c r="Q93" s="104">
        <f>IFERROR('Model výchozí (MV)'!Q93*('MV Index'!U9/'MV Index'!$E9)*'Model výchozí (MV)'!$AR93*(IF('Provoz výchozí'!O$10=0,1,'Provoz výchozí'!O$11/'Provoz výchozí'!O$10)),0)+IFERROR('Model opční 1 (ME)'!Q93*('ME Index'!U9/'ME Index'!$E9)*'Model opční 1 (ME)'!$AR93*(IF('Provoz opční 1'!O$10=0,1,'Provoz opční 1'!O$11/'Provoz opční 1'!O$10)),0)+IFERROR('Model opční 2 (MF)'!Q93*('MF Index'!U9/'MF Index'!$E9)*'Model opční 2 (MF)'!$AR93*(IF('Provoz opční 2'!O$10=0,1,'Provoz opční 2'!O$11/'Provoz opční 2'!O$10)),0)+Doplněk!Q93*Doplněk!$AP93</f>
        <v>0</v>
      </c>
      <c r="R93" s="104">
        <f>IFERROR('Model výchozí (MV)'!R93*('MV Index'!V9/'MV Index'!$E9)*'Model výchozí (MV)'!$AR93*(IF('Provoz výchozí'!P$10=0,1,'Provoz výchozí'!P$11/'Provoz výchozí'!P$10)),0)+IFERROR('Model opční 1 (ME)'!R93*('ME Index'!V9/'ME Index'!$E9)*'Model opční 1 (ME)'!$AR93*(IF('Provoz opční 1'!P$10=0,1,'Provoz opční 1'!P$11/'Provoz opční 1'!P$10)),0)+IFERROR('Model opční 2 (MF)'!R93*('MF Index'!V9/'MF Index'!$E9)*'Model opční 2 (MF)'!$AR93*(IF('Provoz opční 2'!P$10=0,1,'Provoz opční 2'!P$11/'Provoz opční 2'!P$10)),0)+Doplněk!R93*Doplněk!$AP93</f>
        <v>0</v>
      </c>
      <c r="S93" s="104">
        <f>IFERROR('Model výchozí (MV)'!S93*('MV Index'!W9/'MV Index'!$E9)*'Model výchozí (MV)'!$AR93*(IF('Provoz výchozí'!Q$10=0,1,'Provoz výchozí'!Q$11/'Provoz výchozí'!Q$10)),0)+IFERROR('Model opční 1 (ME)'!S93*('ME Index'!W9/'ME Index'!$E9)*'Model opční 1 (ME)'!$AR93*(IF('Provoz opční 1'!Q$10=0,1,'Provoz opční 1'!Q$11/'Provoz opční 1'!Q$10)),0)+IFERROR('Model opční 2 (MF)'!S93*('MF Index'!W9/'MF Index'!$E9)*'Model opční 2 (MF)'!$AR93*(IF('Provoz opční 2'!Q$10=0,1,'Provoz opční 2'!Q$11/'Provoz opční 2'!Q$10)),0)+Doplněk!S93*Doplněk!$AP93</f>
        <v>0</v>
      </c>
      <c r="T93" s="104">
        <f>IFERROR('Model výchozí (MV)'!T93*('MV Index'!X9/'MV Index'!$E9)*'Model výchozí (MV)'!$AR93*(IF('Provoz výchozí'!R$10=0,1,'Provoz výchozí'!R$11/'Provoz výchozí'!R$10)),0)+IFERROR('Model opční 1 (ME)'!T93*('ME Index'!X9/'ME Index'!$E9)*'Model opční 1 (ME)'!$AR93*(IF('Provoz opční 1'!R$10=0,1,'Provoz opční 1'!R$11/'Provoz opční 1'!R$10)),0)+IFERROR('Model opční 2 (MF)'!T93*('MF Index'!X9/'MF Index'!$E9)*'Model opční 2 (MF)'!$AR93*(IF('Provoz opční 2'!R$10=0,1,'Provoz opční 2'!R$11/'Provoz opční 2'!R$10)),0)+Doplněk!T93*Doplněk!$AP93</f>
        <v>0</v>
      </c>
      <c r="U93" s="104">
        <f>IFERROR('Model výchozí (MV)'!U93*('MV Index'!Y9/'MV Index'!$E9)*'Model výchozí (MV)'!$AR93*(IF('Provoz výchozí'!S$10=0,1,'Provoz výchozí'!S$11/'Provoz výchozí'!S$10)),0)+IFERROR('Model opční 1 (ME)'!U93*('ME Index'!Y9/'ME Index'!$E9)*'Model opční 1 (ME)'!$AR93*(IF('Provoz opční 1'!S$10=0,1,'Provoz opční 1'!S$11/'Provoz opční 1'!S$10)),0)+IFERROR('Model opční 2 (MF)'!U93*('MF Index'!Y9/'MF Index'!$E9)*'Model opční 2 (MF)'!$AR93*(IF('Provoz opční 2'!S$10=0,1,'Provoz opční 2'!S$11/'Provoz opční 2'!S$10)),0)+Doplněk!U93*Doplněk!$AP93</f>
        <v>0</v>
      </c>
      <c r="V93" s="104">
        <f>IFERROR('Model výchozí (MV)'!V93*('MV Index'!Z9/'MV Index'!$E9)*'Model výchozí (MV)'!$AR93*(IF('Provoz výchozí'!T$10=0,1,'Provoz výchozí'!T$11/'Provoz výchozí'!T$10)),0)+IFERROR('Model opční 1 (ME)'!V93*('ME Index'!Z9/'ME Index'!$E9)*'Model opční 1 (ME)'!$AR93*(IF('Provoz opční 1'!T$10=0,1,'Provoz opční 1'!T$11/'Provoz opční 1'!T$10)),0)+IFERROR('Model opční 2 (MF)'!V93*('MF Index'!Z9/'MF Index'!$E9)*'Model opční 2 (MF)'!$AR93*(IF('Provoz opční 2'!T$10=0,1,'Provoz opční 2'!T$11/'Provoz opční 2'!T$10)),0)+Doplněk!V93*Doplněk!$AP93</f>
        <v>0</v>
      </c>
      <c r="W93" s="104">
        <f>IFERROR('Model výchozí (MV)'!W93*('MV Index'!AA9/'MV Index'!$E9)*'Model výchozí (MV)'!$AR93*(IF('Provoz výchozí'!U$10=0,1,'Provoz výchozí'!U$11/'Provoz výchozí'!U$10)),0)+IFERROR('Model opční 1 (ME)'!W93*('ME Index'!AA9/'ME Index'!$E9)*'Model opční 1 (ME)'!$AR93*(IF('Provoz opční 1'!U$10=0,1,'Provoz opční 1'!U$11/'Provoz opční 1'!U$10)),0)+IFERROR('Model opční 2 (MF)'!W93*('MF Index'!AA9/'MF Index'!$E9)*'Model opční 2 (MF)'!$AR93*(IF('Provoz opční 2'!U$10=0,1,'Provoz opční 2'!U$11/'Provoz opční 2'!U$10)),0)+Doplněk!W93*Doplněk!$AP93</f>
        <v>0</v>
      </c>
      <c r="X93" s="104">
        <f>IFERROR('Model výchozí (MV)'!X93*('MV Index'!AB9/'MV Index'!$E9)*'Model výchozí (MV)'!$AR93*(IF('Provoz výchozí'!V$10=0,1,'Provoz výchozí'!V$11/'Provoz výchozí'!V$10)),0)+IFERROR('Model opční 1 (ME)'!X93*('ME Index'!AB9/'ME Index'!$E9)*'Model opční 1 (ME)'!$AR93*(IF('Provoz opční 1'!V$10=0,1,'Provoz opční 1'!V$11/'Provoz opční 1'!V$10)),0)+IFERROR('Model opční 2 (MF)'!X93*('MF Index'!AB9/'MF Index'!$E9)*'Model opční 2 (MF)'!$AR93*(IF('Provoz opční 2'!V$10=0,1,'Provoz opční 2'!V$11/'Provoz opční 2'!V$10)),0)+Doplněk!X93*Doplněk!$AP93</f>
        <v>0</v>
      </c>
      <c r="Y93" s="104">
        <f>IFERROR('Model výchozí (MV)'!Y93*('MV Index'!AC9/'MV Index'!$E9)*'Model výchozí (MV)'!$AR93*(IF('Provoz výchozí'!W$10=0,1,'Provoz výchozí'!W$11/'Provoz výchozí'!W$10)),0)+IFERROR('Model opční 1 (ME)'!Y93*('ME Index'!AC9/'ME Index'!$E9)*'Model opční 1 (ME)'!$AR93*(IF('Provoz opční 1'!W$10=0,1,'Provoz opční 1'!W$11/'Provoz opční 1'!W$10)),0)+IFERROR('Model opční 2 (MF)'!Y93*('MF Index'!AC9/'MF Index'!$E9)*'Model opční 2 (MF)'!$AR93*(IF('Provoz opční 2'!W$10=0,1,'Provoz opční 2'!W$11/'Provoz opční 2'!W$10)),0)+Doplněk!Y93*Doplněk!$AP93</f>
        <v>0</v>
      </c>
      <c r="Z93" s="104">
        <f>IFERROR('Model výchozí (MV)'!Z93*('MV Index'!AD9/'MV Index'!$E9)*'Model výchozí (MV)'!$AR93*(IF('Provoz výchozí'!X$10=0,1,'Provoz výchozí'!X$11/'Provoz výchozí'!X$10)),0)+IFERROR('Model opční 1 (ME)'!Z93*('ME Index'!AD9/'ME Index'!$E9)*'Model opční 1 (ME)'!$AR93*(IF('Provoz opční 1'!X$10=0,1,'Provoz opční 1'!X$11/'Provoz opční 1'!X$10)),0)+IFERROR('Model opční 2 (MF)'!Z93*('MF Index'!AD9/'MF Index'!$E9)*'Model opční 2 (MF)'!$AR93*(IF('Provoz opční 2'!X$10=0,1,'Provoz opční 2'!X$11/'Provoz opční 2'!X$10)),0)+Doplněk!Z93*Doplněk!$AP93</f>
        <v>0</v>
      </c>
      <c r="AA93" s="104">
        <f>IFERROR('Model výchozí (MV)'!AA93*('MV Index'!AE9/'MV Index'!$E9)*'Model výchozí (MV)'!$AR93*(IF('Provoz výchozí'!Y$10=0,1,'Provoz výchozí'!Y$11/'Provoz výchozí'!Y$10)),0)+IFERROR('Model opční 1 (ME)'!AA93*('ME Index'!AE9/'ME Index'!$E9)*'Model opční 1 (ME)'!$AR93*(IF('Provoz opční 1'!Y$10=0,1,'Provoz opční 1'!Y$11/'Provoz opční 1'!Y$10)),0)+IFERROR('Model opční 2 (MF)'!AA93*('MF Index'!AE9/'MF Index'!$E9)*'Model opční 2 (MF)'!$AR93*(IF('Provoz opční 2'!Y$10=0,1,'Provoz opční 2'!Y$11/'Provoz opční 2'!Y$10)),0)+Doplněk!AA93*Doplněk!$AP93</f>
        <v>0</v>
      </c>
      <c r="AB93" s="104">
        <f>IFERROR('Model výchozí (MV)'!AB93*('MV Index'!AF9/'MV Index'!$E9)*'Model výchozí (MV)'!$AR93*(IF('Provoz výchozí'!Z$10=0,1,'Provoz výchozí'!Z$11/'Provoz výchozí'!Z$10)),0)+IFERROR('Model opční 1 (ME)'!AB93*('ME Index'!AF9/'ME Index'!$E9)*'Model opční 1 (ME)'!$AR93*(IF('Provoz opční 1'!Z$10=0,1,'Provoz opční 1'!Z$11/'Provoz opční 1'!Z$10)),0)+IFERROR('Model opční 2 (MF)'!AB93*('MF Index'!AF9/'MF Index'!$E9)*'Model opční 2 (MF)'!$AR93*(IF('Provoz opční 2'!Z$10=0,1,'Provoz opční 2'!Z$11/'Provoz opční 2'!Z$10)),0)+Doplněk!AB93*Doplněk!$AP93</f>
        <v>0</v>
      </c>
      <c r="AC93" s="104">
        <f>IFERROR('Model výchozí (MV)'!AC93*('MV Index'!AG9/'MV Index'!$E9)*'Model výchozí (MV)'!$AR93*(IF('Provoz výchozí'!AA$10=0,1,'Provoz výchozí'!AA$11/'Provoz výchozí'!AA$10)),0)+IFERROR('Model opční 1 (ME)'!AC93*('ME Index'!AG9/'ME Index'!$E9)*'Model opční 1 (ME)'!$AR93*(IF('Provoz opční 1'!AA$10=0,1,'Provoz opční 1'!AA$11/'Provoz opční 1'!AA$10)),0)+IFERROR('Model opční 2 (MF)'!AC93*('MF Index'!AG9/'MF Index'!$E9)*'Model opční 2 (MF)'!$AR93*(IF('Provoz opční 2'!AA$10=0,1,'Provoz opční 2'!AA$11/'Provoz opční 2'!AA$10)),0)+Doplněk!AC93*Doplněk!$AP93</f>
        <v>0</v>
      </c>
      <c r="AD93" s="104">
        <f>IFERROR('Model výchozí (MV)'!AD93*('MV Index'!AH9/'MV Index'!$E9)*'Model výchozí (MV)'!$AR93*(IF('Provoz výchozí'!AB$10=0,1,'Provoz výchozí'!AB$11/'Provoz výchozí'!AB$10)),0)+IFERROR('Model opční 1 (ME)'!AD93*('ME Index'!AH9/'ME Index'!$E9)*'Model opční 1 (ME)'!$AR93*(IF('Provoz opční 1'!AB$10=0,1,'Provoz opční 1'!AB$11/'Provoz opční 1'!AB$10)),0)+IFERROR('Model opční 2 (MF)'!AD93*('MF Index'!AH9/'MF Index'!$E9)*'Model opční 2 (MF)'!$AR93*(IF('Provoz opční 2'!AB$10=0,1,'Provoz opční 2'!AB$11/'Provoz opční 2'!AB$10)),0)+Doplněk!AD93*Doplněk!$AP93</f>
        <v>0</v>
      </c>
      <c r="AE93" s="104">
        <f>IFERROR('Model výchozí (MV)'!AE93*('MV Index'!AI9/'MV Index'!$E9)*'Model výchozí (MV)'!$AR93*(IF('Provoz výchozí'!AC$10=0,1,'Provoz výchozí'!AC$11/'Provoz výchozí'!AC$10)),0)+IFERROR('Model opční 1 (ME)'!AE93*('ME Index'!AI9/'ME Index'!$E9)*'Model opční 1 (ME)'!$AR93*(IF('Provoz opční 1'!AC$10=0,1,'Provoz opční 1'!AC$11/'Provoz opční 1'!AC$10)),0)+IFERROR('Model opční 2 (MF)'!AE93*('MF Index'!AI9/'MF Index'!$E9)*'Model opční 2 (MF)'!$AR93*(IF('Provoz opční 2'!AC$10=0,1,'Provoz opční 2'!AC$11/'Provoz opční 2'!AC$10)),0)+Doplněk!AE93*Doplněk!$AP93</f>
        <v>0</v>
      </c>
      <c r="AF93" s="104">
        <f>IFERROR('Model výchozí (MV)'!AF93*('MV Index'!AJ9/'MV Index'!$E9)*'Model výchozí (MV)'!$AR93*(IF('Provoz výchozí'!AD$10=0,1,'Provoz výchozí'!AD$11/'Provoz výchozí'!AD$10)),0)+IFERROR('Model opční 1 (ME)'!AF93*('ME Index'!AJ9/'ME Index'!$E9)*'Model opční 1 (ME)'!$AR93*(IF('Provoz opční 1'!AD$10=0,1,'Provoz opční 1'!AD$11/'Provoz opční 1'!AD$10)),0)+IFERROR('Model opční 2 (MF)'!AF93*('MF Index'!AJ9/'MF Index'!$E9)*'Model opční 2 (MF)'!$AR93*(IF('Provoz opční 2'!AD$10=0,1,'Provoz opční 2'!AD$11/'Provoz opční 2'!AD$10)),0)+Doplněk!AF93*Doplněk!$AP93</f>
        <v>0</v>
      </c>
      <c r="AG93" s="104">
        <f>IFERROR('Model výchozí (MV)'!AG93*('MV Index'!AK9/'MV Index'!$E9)*'Model výchozí (MV)'!$AR93*(IF('Provoz výchozí'!AE$10=0,1,'Provoz výchozí'!AE$11/'Provoz výchozí'!AE$10)),0)+IFERROR('Model opční 1 (ME)'!AG93*('ME Index'!AK9/'ME Index'!$E9)*'Model opční 1 (ME)'!$AR93*(IF('Provoz opční 1'!AE$10=0,1,'Provoz opční 1'!AE$11/'Provoz opční 1'!AE$10)),0)+IFERROR('Model opční 2 (MF)'!AG93*('MF Index'!AK9/'MF Index'!$E9)*'Model opční 2 (MF)'!$AR93*(IF('Provoz opční 2'!AE$10=0,1,'Provoz opční 2'!AE$11/'Provoz opční 2'!AE$10)),0)+Doplněk!AG93*Doplněk!$AP93</f>
        <v>0</v>
      </c>
      <c r="AH93" s="104">
        <f>IFERROR('Model výchozí (MV)'!AH93*('MV Index'!AL9/'MV Index'!$E9)*'Model výchozí (MV)'!$AR93*(IF('Provoz výchozí'!AF$10=0,1,'Provoz výchozí'!AF$11/'Provoz výchozí'!AF$10)),0)+IFERROR('Model opční 1 (ME)'!AH93*('ME Index'!AL9/'ME Index'!$E9)*'Model opční 1 (ME)'!$AR93*(IF('Provoz opční 1'!AF$10=0,1,'Provoz opční 1'!AF$11/'Provoz opční 1'!AF$10)),0)+IFERROR('Model opční 2 (MF)'!AH93*('MF Index'!AL9/'MF Index'!$E9)*'Model opční 2 (MF)'!$AR93*(IF('Provoz opční 2'!AF$10=0,1,'Provoz opční 2'!AF$11/'Provoz opční 2'!AF$10)),0)+Doplněk!AH93*Doplněk!$AP93</f>
        <v>0</v>
      </c>
      <c r="AI93" s="104">
        <f>IFERROR('Model výchozí (MV)'!AI93*('MV Index'!AM9/'MV Index'!$E9)*'Model výchozí (MV)'!$AR93*(IF('Provoz výchozí'!AG$10=0,1,'Provoz výchozí'!AG$11/'Provoz výchozí'!AG$10)),0)+IFERROR('Model opční 1 (ME)'!AI93*('ME Index'!AM9/'ME Index'!$E9)*'Model opční 1 (ME)'!$AR93*(IF('Provoz opční 1'!AG$10=0,1,'Provoz opční 1'!AG$11/'Provoz opční 1'!AG$10)),0)+IFERROR('Model opční 2 (MF)'!AI93*('MF Index'!AM9/'MF Index'!$E9)*'Model opční 2 (MF)'!$AR93*(IF('Provoz opční 2'!AG$10=0,1,'Provoz opční 2'!AG$11/'Provoz opční 2'!AG$10)),0)+Doplněk!AI93*Doplněk!$AP93</f>
        <v>0</v>
      </c>
      <c r="AJ93" s="104">
        <f>IFERROR('Model výchozí (MV)'!AJ93*('MV Index'!AN9/'MV Index'!$E9)*'Model výchozí (MV)'!$AR93*(IF('Provoz výchozí'!AH$10=0,1,'Provoz výchozí'!AH$11/'Provoz výchozí'!AH$10)),0)+IFERROR('Model opční 1 (ME)'!AJ93*('ME Index'!AN9/'ME Index'!$E9)*'Model opční 1 (ME)'!$AR93*(IF('Provoz opční 1'!AH$10=0,1,'Provoz opční 1'!AH$11/'Provoz opční 1'!AH$10)),0)+IFERROR('Model opční 2 (MF)'!AJ93*('MF Index'!AN9/'MF Index'!$E9)*'Model opční 2 (MF)'!$AR93*(IF('Provoz opční 2'!AH$10=0,1,'Provoz opční 2'!AH$11/'Provoz opční 2'!AH$10)),0)+Doplněk!AJ93*Doplněk!$AP93</f>
        <v>0</v>
      </c>
      <c r="AK93" s="104">
        <f>IFERROR('Model výchozí (MV)'!AK93*('MV Index'!AO9/'MV Index'!$E9)*'Model výchozí (MV)'!$AR93*(IF('Provoz výchozí'!AI$10=0,1,'Provoz výchozí'!AI$11/'Provoz výchozí'!AI$10)),0)+IFERROR('Model opční 1 (ME)'!AK93*('ME Index'!AO9/'ME Index'!$E9)*'Model opční 1 (ME)'!$AR93*(IF('Provoz opční 1'!AI$10=0,1,'Provoz opční 1'!AI$11/'Provoz opční 1'!AI$10)),0)+IFERROR('Model opční 2 (MF)'!AK93*('MF Index'!AO9/'MF Index'!$E9)*'Model opční 2 (MF)'!$AR93*(IF('Provoz opční 2'!AI$10=0,1,'Provoz opční 2'!AI$11/'Provoz opční 2'!AI$10)),0)+Doplněk!AK93*Doplněk!$AP93</f>
        <v>0</v>
      </c>
      <c r="AL93" s="24">
        <f t="shared" si="73"/>
        <v>0</v>
      </c>
      <c r="AM93" s="149">
        <f t="shared" si="72"/>
        <v>0</v>
      </c>
    </row>
    <row r="94" spans="1:39" x14ac:dyDescent="0.3">
      <c r="A94" s="4">
        <f t="shared" si="71"/>
        <v>6</v>
      </c>
      <c r="B94" s="45" t="str">
        <f t="shared" si="71"/>
        <v>Pronájem a leasing vozidel</v>
      </c>
      <c r="C94" s="64" t="str">
        <f t="shared" si="71"/>
        <v/>
      </c>
      <c r="D94" s="65" t="str">
        <f t="shared" si="71"/>
        <v/>
      </c>
      <c r="E94" s="104">
        <f>IFERROR('Model výchozí (MV)'!E94*('MV Index'!I10/'MV Index'!$E10)*'Model výchozí (MV)'!$AR94*(IF('Provoz výchozí'!C$10=0,1,'Provoz výchozí'!C$11/'Provoz výchozí'!C$10)),0)+IFERROR('Model opční 1 (ME)'!E94*('ME Index'!I10/'ME Index'!$E10)*'Model opční 1 (ME)'!$AR94*(IF('Provoz opční 1'!C$10=0,1,'Provoz opční 1'!C$11/'Provoz opční 1'!C$10)),0)+IFERROR('Model opční 2 (MF)'!E94*('MF Index'!I10/'MF Index'!$E10)*'Model opční 2 (MF)'!$AR94*(IF('Provoz opční 2'!C$10=0,1,'Provoz opční 2'!C$11/'Provoz opční 2'!C$10)),0)+Doplněk!E94*Doplněk!$AP94</f>
        <v>0</v>
      </c>
      <c r="F94" s="104">
        <f>IFERROR('Model výchozí (MV)'!F94*('MV Index'!J10/'MV Index'!$E10)*'Model výchozí (MV)'!$AR94*(IF('Provoz výchozí'!D$10=0,1,'Provoz výchozí'!D$11/'Provoz výchozí'!D$10)),0)+IFERROR('Model opční 1 (ME)'!F94*('ME Index'!J10/'ME Index'!$E10)*'Model opční 1 (ME)'!$AR94*(IF('Provoz opční 1'!D$10=0,1,'Provoz opční 1'!D$11/'Provoz opční 1'!D$10)),0)+IFERROR('Model opční 2 (MF)'!F94*('MF Index'!J10/'MF Index'!$E10)*'Model opční 2 (MF)'!$AR94*(IF('Provoz opční 2'!D$10=0,1,'Provoz opční 2'!D$11/'Provoz opční 2'!D$10)),0)+Doplněk!F94*Doplněk!$AP94</f>
        <v>0</v>
      </c>
      <c r="G94" s="104">
        <f>IFERROR('Model výchozí (MV)'!G94*('MV Index'!K10/'MV Index'!$E10)*'Model výchozí (MV)'!$AR94*(IF('Provoz výchozí'!E$10=0,1,'Provoz výchozí'!E$11/'Provoz výchozí'!E$10)),0)+IFERROR('Model opční 1 (ME)'!G94*('ME Index'!K10/'ME Index'!$E10)*'Model opční 1 (ME)'!$AR94*(IF('Provoz opční 1'!E$10=0,1,'Provoz opční 1'!E$11/'Provoz opční 1'!E$10)),0)+IFERROR('Model opční 2 (MF)'!G94*('MF Index'!K10/'MF Index'!$E10)*'Model opční 2 (MF)'!$AR94*(IF('Provoz opční 2'!E$10=0,1,'Provoz opční 2'!E$11/'Provoz opční 2'!E$10)),0)+Doplněk!G94*Doplněk!$AP94</f>
        <v>0</v>
      </c>
      <c r="H94" s="104">
        <f>IFERROR('Model výchozí (MV)'!H94*('MV Index'!L10/'MV Index'!$E10)*'Model výchozí (MV)'!$AR94*(IF('Provoz výchozí'!F$10=0,1,'Provoz výchozí'!F$11/'Provoz výchozí'!F$10)),0)+IFERROR('Model opční 1 (ME)'!H94*('ME Index'!L10/'ME Index'!$E10)*'Model opční 1 (ME)'!$AR94*(IF('Provoz opční 1'!F$10=0,1,'Provoz opční 1'!F$11/'Provoz opční 1'!F$10)),0)+IFERROR('Model opční 2 (MF)'!H94*('MF Index'!L10/'MF Index'!$E10)*'Model opční 2 (MF)'!$AR94*(IF('Provoz opční 2'!F$10=0,1,'Provoz opční 2'!F$11/'Provoz opční 2'!F$10)),0)+Doplněk!H94*Doplněk!$AP94</f>
        <v>0</v>
      </c>
      <c r="I94" s="104">
        <f>IFERROR('Model výchozí (MV)'!I94*('MV Index'!M10/'MV Index'!$E10)*'Model výchozí (MV)'!$AR94*(IF('Provoz výchozí'!G$10=0,1,'Provoz výchozí'!G$11/'Provoz výchozí'!G$10)),0)+IFERROR('Model opční 1 (ME)'!I94*('ME Index'!M10/'ME Index'!$E10)*'Model opční 1 (ME)'!$AR94*(IF('Provoz opční 1'!G$10=0,1,'Provoz opční 1'!G$11/'Provoz opční 1'!G$10)),0)+IFERROR('Model opční 2 (MF)'!I94*('MF Index'!M10/'MF Index'!$E10)*'Model opční 2 (MF)'!$AR94*(IF('Provoz opční 2'!G$10=0,1,'Provoz opční 2'!G$11/'Provoz opční 2'!G$10)),0)+Doplněk!I94*Doplněk!$AP94</f>
        <v>0</v>
      </c>
      <c r="J94" s="104">
        <f>IFERROR('Model výchozí (MV)'!J94*('MV Index'!N10/'MV Index'!$E10)*'Model výchozí (MV)'!$AR94*(IF('Provoz výchozí'!H$10=0,1,'Provoz výchozí'!H$11/'Provoz výchozí'!H$10)),0)+IFERROR('Model opční 1 (ME)'!J94*('ME Index'!N10/'ME Index'!$E10)*'Model opční 1 (ME)'!$AR94*(IF('Provoz opční 1'!H$10=0,1,'Provoz opční 1'!H$11/'Provoz opční 1'!H$10)),0)+IFERROR('Model opční 2 (MF)'!J94*('MF Index'!N10/'MF Index'!$E10)*'Model opční 2 (MF)'!$AR94*(IF('Provoz opční 2'!H$10=0,1,'Provoz opční 2'!H$11/'Provoz opční 2'!H$10)),0)+Doplněk!J94*Doplněk!$AP94</f>
        <v>0</v>
      </c>
      <c r="K94" s="104">
        <f>IFERROR('Model výchozí (MV)'!K94*('MV Index'!O10/'MV Index'!$E10)*'Model výchozí (MV)'!$AR94*(IF('Provoz výchozí'!I$10=0,1,'Provoz výchozí'!I$11/'Provoz výchozí'!I$10)),0)+IFERROR('Model opční 1 (ME)'!K94*('ME Index'!O10/'ME Index'!$E10)*'Model opční 1 (ME)'!$AR94*(IF('Provoz opční 1'!I$10=0,1,'Provoz opční 1'!I$11/'Provoz opční 1'!I$10)),0)+IFERROR('Model opční 2 (MF)'!K94*('MF Index'!O10/'MF Index'!$E10)*'Model opční 2 (MF)'!$AR94*(IF('Provoz opční 2'!I$10=0,1,'Provoz opční 2'!I$11/'Provoz opční 2'!I$10)),0)+Doplněk!K94*Doplněk!$AP94</f>
        <v>0</v>
      </c>
      <c r="L94" s="104">
        <f>IFERROR('Model výchozí (MV)'!L94*('MV Index'!P10/'MV Index'!$E10)*'Model výchozí (MV)'!$AR94*(IF('Provoz výchozí'!J$10=0,1,'Provoz výchozí'!J$11/'Provoz výchozí'!J$10)),0)+IFERROR('Model opční 1 (ME)'!L94*('ME Index'!P10/'ME Index'!$E10)*'Model opční 1 (ME)'!$AR94*(IF('Provoz opční 1'!J$10=0,1,'Provoz opční 1'!J$11/'Provoz opční 1'!J$10)),0)+IFERROR('Model opční 2 (MF)'!L94*('MF Index'!P10/'MF Index'!$E10)*'Model opční 2 (MF)'!$AR94*(IF('Provoz opční 2'!J$10=0,1,'Provoz opční 2'!J$11/'Provoz opční 2'!J$10)),0)+Doplněk!L94*Doplněk!$AP94</f>
        <v>0</v>
      </c>
      <c r="M94" s="104">
        <f>IFERROR('Model výchozí (MV)'!M94*('MV Index'!Q10/'MV Index'!$E10)*'Model výchozí (MV)'!$AR94*(IF('Provoz výchozí'!K$10=0,1,'Provoz výchozí'!K$11/'Provoz výchozí'!K$10)),0)+IFERROR('Model opční 1 (ME)'!M94*('ME Index'!Q10/'ME Index'!$E10)*'Model opční 1 (ME)'!$AR94*(IF('Provoz opční 1'!K$10=0,1,'Provoz opční 1'!K$11/'Provoz opční 1'!K$10)),0)+IFERROR('Model opční 2 (MF)'!M94*('MF Index'!Q10/'MF Index'!$E10)*'Model opční 2 (MF)'!$AR94*(IF('Provoz opční 2'!K$10=0,1,'Provoz opční 2'!K$11/'Provoz opční 2'!K$10)),0)+Doplněk!M94*Doplněk!$AP94</f>
        <v>0</v>
      </c>
      <c r="N94" s="104">
        <f>IFERROR('Model výchozí (MV)'!N94*('MV Index'!R10/'MV Index'!$E10)*'Model výchozí (MV)'!$AR94*(IF('Provoz výchozí'!L$10=0,1,'Provoz výchozí'!L$11/'Provoz výchozí'!L$10)),0)+IFERROR('Model opční 1 (ME)'!N94*('ME Index'!R10/'ME Index'!$E10)*'Model opční 1 (ME)'!$AR94*(IF('Provoz opční 1'!L$10=0,1,'Provoz opční 1'!L$11/'Provoz opční 1'!L$10)),0)+IFERROR('Model opční 2 (MF)'!N94*('MF Index'!R10/'MF Index'!$E10)*'Model opční 2 (MF)'!$AR94*(IF('Provoz opční 2'!L$10=0,1,'Provoz opční 2'!L$11/'Provoz opční 2'!L$10)),0)+Doplněk!N94*Doplněk!$AP94</f>
        <v>0</v>
      </c>
      <c r="O94" s="104">
        <f>IFERROR('Model výchozí (MV)'!O94*('MV Index'!S10/'MV Index'!$E10)*'Model výchozí (MV)'!$AR94*(IF('Provoz výchozí'!M$10=0,1,'Provoz výchozí'!M$11/'Provoz výchozí'!M$10)),0)+IFERROR('Model opční 1 (ME)'!O94*('ME Index'!S10/'ME Index'!$E10)*'Model opční 1 (ME)'!$AR94*(IF('Provoz opční 1'!M$10=0,1,'Provoz opční 1'!M$11/'Provoz opční 1'!M$10)),0)+IFERROR('Model opční 2 (MF)'!O94*('MF Index'!S10/'MF Index'!$E10)*'Model opční 2 (MF)'!$AR94*(IF('Provoz opční 2'!M$10=0,1,'Provoz opční 2'!M$11/'Provoz opční 2'!M$10)),0)+Doplněk!O94*Doplněk!$AP94</f>
        <v>0</v>
      </c>
      <c r="P94" s="104">
        <f>IFERROR('Model výchozí (MV)'!P94*('MV Index'!T10/'MV Index'!$E10)*'Model výchozí (MV)'!$AR94*(IF('Provoz výchozí'!N$10=0,1,'Provoz výchozí'!N$11/'Provoz výchozí'!N$10)),0)+IFERROR('Model opční 1 (ME)'!P94*('ME Index'!T10/'ME Index'!$E10)*'Model opční 1 (ME)'!$AR94*(IF('Provoz opční 1'!N$10=0,1,'Provoz opční 1'!N$11/'Provoz opční 1'!N$10)),0)+IFERROR('Model opční 2 (MF)'!P94*('MF Index'!T10/'MF Index'!$E10)*'Model opční 2 (MF)'!$AR94*(IF('Provoz opční 2'!N$10=0,1,'Provoz opční 2'!N$11/'Provoz opční 2'!N$10)),0)+Doplněk!P94*Doplněk!$AP94</f>
        <v>0</v>
      </c>
      <c r="Q94" s="104">
        <f>IFERROR('Model výchozí (MV)'!Q94*('MV Index'!U10/'MV Index'!$E10)*'Model výchozí (MV)'!$AR94*(IF('Provoz výchozí'!O$10=0,1,'Provoz výchozí'!O$11/'Provoz výchozí'!O$10)),0)+IFERROR('Model opční 1 (ME)'!Q94*('ME Index'!U10/'ME Index'!$E10)*'Model opční 1 (ME)'!$AR94*(IF('Provoz opční 1'!O$10=0,1,'Provoz opční 1'!O$11/'Provoz opční 1'!O$10)),0)+IFERROR('Model opční 2 (MF)'!Q94*('MF Index'!U10/'MF Index'!$E10)*'Model opční 2 (MF)'!$AR94*(IF('Provoz opční 2'!O$10=0,1,'Provoz opční 2'!O$11/'Provoz opční 2'!O$10)),0)+Doplněk!Q94*Doplněk!$AP94</f>
        <v>0</v>
      </c>
      <c r="R94" s="104">
        <f>IFERROR('Model výchozí (MV)'!R94*('MV Index'!V10/'MV Index'!$E10)*'Model výchozí (MV)'!$AR94*(IF('Provoz výchozí'!P$10=0,1,'Provoz výchozí'!P$11/'Provoz výchozí'!P$10)),0)+IFERROR('Model opční 1 (ME)'!R94*('ME Index'!V10/'ME Index'!$E10)*'Model opční 1 (ME)'!$AR94*(IF('Provoz opční 1'!P$10=0,1,'Provoz opční 1'!P$11/'Provoz opční 1'!P$10)),0)+IFERROR('Model opční 2 (MF)'!R94*('MF Index'!V10/'MF Index'!$E10)*'Model opční 2 (MF)'!$AR94*(IF('Provoz opční 2'!P$10=0,1,'Provoz opční 2'!P$11/'Provoz opční 2'!P$10)),0)+Doplněk!R94*Doplněk!$AP94</f>
        <v>0</v>
      </c>
      <c r="S94" s="104">
        <f>IFERROR('Model výchozí (MV)'!S94*('MV Index'!W10/'MV Index'!$E10)*'Model výchozí (MV)'!$AR94*(IF('Provoz výchozí'!Q$10=0,1,'Provoz výchozí'!Q$11/'Provoz výchozí'!Q$10)),0)+IFERROR('Model opční 1 (ME)'!S94*('ME Index'!W10/'ME Index'!$E10)*'Model opční 1 (ME)'!$AR94*(IF('Provoz opční 1'!Q$10=0,1,'Provoz opční 1'!Q$11/'Provoz opční 1'!Q$10)),0)+IFERROR('Model opční 2 (MF)'!S94*('MF Index'!W10/'MF Index'!$E10)*'Model opční 2 (MF)'!$AR94*(IF('Provoz opční 2'!Q$10=0,1,'Provoz opční 2'!Q$11/'Provoz opční 2'!Q$10)),0)+Doplněk!S94*Doplněk!$AP94</f>
        <v>0</v>
      </c>
      <c r="T94" s="104">
        <f>IFERROR('Model výchozí (MV)'!T94*('MV Index'!X10/'MV Index'!$E10)*'Model výchozí (MV)'!$AR94*(IF('Provoz výchozí'!R$10=0,1,'Provoz výchozí'!R$11/'Provoz výchozí'!R$10)),0)+IFERROR('Model opční 1 (ME)'!T94*('ME Index'!X10/'ME Index'!$E10)*'Model opční 1 (ME)'!$AR94*(IF('Provoz opční 1'!R$10=0,1,'Provoz opční 1'!R$11/'Provoz opční 1'!R$10)),0)+IFERROR('Model opční 2 (MF)'!T94*('MF Index'!X10/'MF Index'!$E10)*'Model opční 2 (MF)'!$AR94*(IF('Provoz opční 2'!R$10=0,1,'Provoz opční 2'!R$11/'Provoz opční 2'!R$10)),0)+Doplněk!T94*Doplněk!$AP94</f>
        <v>0</v>
      </c>
      <c r="U94" s="104">
        <f>IFERROR('Model výchozí (MV)'!U94*('MV Index'!Y10/'MV Index'!$E10)*'Model výchozí (MV)'!$AR94*(IF('Provoz výchozí'!S$10=0,1,'Provoz výchozí'!S$11/'Provoz výchozí'!S$10)),0)+IFERROR('Model opční 1 (ME)'!U94*('ME Index'!Y10/'ME Index'!$E10)*'Model opční 1 (ME)'!$AR94*(IF('Provoz opční 1'!S$10=0,1,'Provoz opční 1'!S$11/'Provoz opční 1'!S$10)),0)+IFERROR('Model opční 2 (MF)'!U94*('MF Index'!Y10/'MF Index'!$E10)*'Model opční 2 (MF)'!$AR94*(IF('Provoz opční 2'!S$10=0,1,'Provoz opční 2'!S$11/'Provoz opční 2'!S$10)),0)+Doplněk!U94*Doplněk!$AP94</f>
        <v>0</v>
      </c>
      <c r="V94" s="104">
        <f>IFERROR('Model výchozí (MV)'!V94*('MV Index'!Z10/'MV Index'!$E10)*'Model výchozí (MV)'!$AR94*(IF('Provoz výchozí'!T$10=0,1,'Provoz výchozí'!T$11/'Provoz výchozí'!T$10)),0)+IFERROR('Model opční 1 (ME)'!V94*('ME Index'!Z10/'ME Index'!$E10)*'Model opční 1 (ME)'!$AR94*(IF('Provoz opční 1'!T$10=0,1,'Provoz opční 1'!T$11/'Provoz opční 1'!T$10)),0)+IFERROR('Model opční 2 (MF)'!V94*('MF Index'!Z10/'MF Index'!$E10)*'Model opční 2 (MF)'!$AR94*(IF('Provoz opční 2'!T$10=0,1,'Provoz opční 2'!T$11/'Provoz opční 2'!T$10)),0)+Doplněk!V94*Doplněk!$AP94</f>
        <v>0</v>
      </c>
      <c r="W94" s="104">
        <f>IFERROR('Model výchozí (MV)'!W94*('MV Index'!AA10/'MV Index'!$E10)*'Model výchozí (MV)'!$AR94*(IF('Provoz výchozí'!U$10=0,1,'Provoz výchozí'!U$11/'Provoz výchozí'!U$10)),0)+IFERROR('Model opční 1 (ME)'!W94*('ME Index'!AA10/'ME Index'!$E10)*'Model opční 1 (ME)'!$AR94*(IF('Provoz opční 1'!U$10=0,1,'Provoz opční 1'!U$11/'Provoz opční 1'!U$10)),0)+IFERROR('Model opční 2 (MF)'!W94*('MF Index'!AA10/'MF Index'!$E10)*'Model opční 2 (MF)'!$AR94*(IF('Provoz opční 2'!U$10=0,1,'Provoz opční 2'!U$11/'Provoz opční 2'!U$10)),0)+Doplněk!W94*Doplněk!$AP94</f>
        <v>0</v>
      </c>
      <c r="X94" s="104">
        <f>IFERROR('Model výchozí (MV)'!X94*('MV Index'!AB10/'MV Index'!$E10)*'Model výchozí (MV)'!$AR94*(IF('Provoz výchozí'!V$10=0,1,'Provoz výchozí'!V$11/'Provoz výchozí'!V$10)),0)+IFERROR('Model opční 1 (ME)'!X94*('ME Index'!AB10/'ME Index'!$E10)*'Model opční 1 (ME)'!$AR94*(IF('Provoz opční 1'!V$10=0,1,'Provoz opční 1'!V$11/'Provoz opční 1'!V$10)),0)+IFERROR('Model opční 2 (MF)'!X94*('MF Index'!AB10/'MF Index'!$E10)*'Model opční 2 (MF)'!$AR94*(IF('Provoz opční 2'!V$10=0,1,'Provoz opční 2'!V$11/'Provoz opční 2'!V$10)),0)+Doplněk!X94*Doplněk!$AP94</f>
        <v>0</v>
      </c>
      <c r="Y94" s="104">
        <f>IFERROR('Model výchozí (MV)'!Y94*('MV Index'!AC10/'MV Index'!$E10)*'Model výchozí (MV)'!$AR94*(IF('Provoz výchozí'!W$10=0,1,'Provoz výchozí'!W$11/'Provoz výchozí'!W$10)),0)+IFERROR('Model opční 1 (ME)'!Y94*('ME Index'!AC10/'ME Index'!$E10)*'Model opční 1 (ME)'!$AR94*(IF('Provoz opční 1'!W$10=0,1,'Provoz opční 1'!W$11/'Provoz opční 1'!W$10)),0)+IFERROR('Model opční 2 (MF)'!Y94*('MF Index'!AC10/'MF Index'!$E10)*'Model opční 2 (MF)'!$AR94*(IF('Provoz opční 2'!W$10=0,1,'Provoz opční 2'!W$11/'Provoz opční 2'!W$10)),0)+Doplněk!Y94*Doplněk!$AP94</f>
        <v>0</v>
      </c>
      <c r="Z94" s="104">
        <f>IFERROR('Model výchozí (MV)'!Z94*('MV Index'!AD10/'MV Index'!$E10)*'Model výchozí (MV)'!$AR94*(IF('Provoz výchozí'!X$10=0,1,'Provoz výchozí'!X$11/'Provoz výchozí'!X$10)),0)+IFERROR('Model opční 1 (ME)'!Z94*('ME Index'!AD10/'ME Index'!$E10)*'Model opční 1 (ME)'!$AR94*(IF('Provoz opční 1'!X$10=0,1,'Provoz opční 1'!X$11/'Provoz opční 1'!X$10)),0)+IFERROR('Model opční 2 (MF)'!Z94*('MF Index'!AD10/'MF Index'!$E10)*'Model opční 2 (MF)'!$AR94*(IF('Provoz opční 2'!X$10=0,1,'Provoz opční 2'!X$11/'Provoz opční 2'!X$10)),0)+Doplněk!Z94*Doplněk!$AP94</f>
        <v>0</v>
      </c>
      <c r="AA94" s="104">
        <f>IFERROR('Model výchozí (MV)'!AA94*('MV Index'!AE10/'MV Index'!$E10)*'Model výchozí (MV)'!$AR94*(IF('Provoz výchozí'!Y$10=0,1,'Provoz výchozí'!Y$11/'Provoz výchozí'!Y$10)),0)+IFERROR('Model opční 1 (ME)'!AA94*('ME Index'!AE10/'ME Index'!$E10)*'Model opční 1 (ME)'!$AR94*(IF('Provoz opční 1'!Y$10=0,1,'Provoz opční 1'!Y$11/'Provoz opční 1'!Y$10)),0)+IFERROR('Model opční 2 (MF)'!AA94*('MF Index'!AE10/'MF Index'!$E10)*'Model opční 2 (MF)'!$AR94*(IF('Provoz opční 2'!Y$10=0,1,'Provoz opční 2'!Y$11/'Provoz opční 2'!Y$10)),0)+Doplněk!AA94*Doplněk!$AP94</f>
        <v>0</v>
      </c>
      <c r="AB94" s="104">
        <f>IFERROR('Model výchozí (MV)'!AB94*('MV Index'!AF10/'MV Index'!$E10)*'Model výchozí (MV)'!$AR94*(IF('Provoz výchozí'!Z$10=0,1,'Provoz výchozí'!Z$11/'Provoz výchozí'!Z$10)),0)+IFERROR('Model opční 1 (ME)'!AB94*('ME Index'!AF10/'ME Index'!$E10)*'Model opční 1 (ME)'!$AR94*(IF('Provoz opční 1'!Z$10=0,1,'Provoz opční 1'!Z$11/'Provoz opční 1'!Z$10)),0)+IFERROR('Model opční 2 (MF)'!AB94*('MF Index'!AF10/'MF Index'!$E10)*'Model opční 2 (MF)'!$AR94*(IF('Provoz opční 2'!Z$10=0,1,'Provoz opční 2'!Z$11/'Provoz opční 2'!Z$10)),0)+Doplněk!AB94*Doplněk!$AP94</f>
        <v>0</v>
      </c>
      <c r="AC94" s="104">
        <f>IFERROR('Model výchozí (MV)'!AC94*('MV Index'!AG10/'MV Index'!$E10)*'Model výchozí (MV)'!$AR94*(IF('Provoz výchozí'!AA$10=0,1,'Provoz výchozí'!AA$11/'Provoz výchozí'!AA$10)),0)+IFERROR('Model opční 1 (ME)'!AC94*('ME Index'!AG10/'ME Index'!$E10)*'Model opční 1 (ME)'!$AR94*(IF('Provoz opční 1'!AA$10=0,1,'Provoz opční 1'!AA$11/'Provoz opční 1'!AA$10)),0)+IFERROR('Model opční 2 (MF)'!AC94*('MF Index'!AG10/'MF Index'!$E10)*'Model opční 2 (MF)'!$AR94*(IF('Provoz opční 2'!AA$10=0,1,'Provoz opční 2'!AA$11/'Provoz opční 2'!AA$10)),0)+Doplněk!AC94*Doplněk!$AP94</f>
        <v>0</v>
      </c>
      <c r="AD94" s="104">
        <f>IFERROR('Model výchozí (MV)'!AD94*('MV Index'!AH10/'MV Index'!$E10)*'Model výchozí (MV)'!$AR94*(IF('Provoz výchozí'!AB$10=0,1,'Provoz výchozí'!AB$11/'Provoz výchozí'!AB$10)),0)+IFERROR('Model opční 1 (ME)'!AD94*('ME Index'!AH10/'ME Index'!$E10)*'Model opční 1 (ME)'!$AR94*(IF('Provoz opční 1'!AB$10=0,1,'Provoz opční 1'!AB$11/'Provoz opční 1'!AB$10)),0)+IFERROR('Model opční 2 (MF)'!AD94*('MF Index'!AH10/'MF Index'!$E10)*'Model opční 2 (MF)'!$AR94*(IF('Provoz opční 2'!AB$10=0,1,'Provoz opční 2'!AB$11/'Provoz opční 2'!AB$10)),0)+Doplněk!AD94*Doplněk!$AP94</f>
        <v>0</v>
      </c>
      <c r="AE94" s="104">
        <f>IFERROR('Model výchozí (MV)'!AE94*('MV Index'!AI10/'MV Index'!$E10)*'Model výchozí (MV)'!$AR94*(IF('Provoz výchozí'!AC$10=0,1,'Provoz výchozí'!AC$11/'Provoz výchozí'!AC$10)),0)+IFERROR('Model opční 1 (ME)'!AE94*('ME Index'!AI10/'ME Index'!$E10)*'Model opční 1 (ME)'!$AR94*(IF('Provoz opční 1'!AC$10=0,1,'Provoz opční 1'!AC$11/'Provoz opční 1'!AC$10)),0)+IFERROR('Model opční 2 (MF)'!AE94*('MF Index'!AI10/'MF Index'!$E10)*'Model opční 2 (MF)'!$AR94*(IF('Provoz opční 2'!AC$10=0,1,'Provoz opční 2'!AC$11/'Provoz opční 2'!AC$10)),0)+Doplněk!AE94*Doplněk!$AP94</f>
        <v>0</v>
      </c>
      <c r="AF94" s="104">
        <f>IFERROR('Model výchozí (MV)'!AF94*('MV Index'!AJ10/'MV Index'!$E10)*'Model výchozí (MV)'!$AR94*(IF('Provoz výchozí'!AD$10=0,1,'Provoz výchozí'!AD$11/'Provoz výchozí'!AD$10)),0)+IFERROR('Model opční 1 (ME)'!AF94*('ME Index'!AJ10/'ME Index'!$E10)*'Model opční 1 (ME)'!$AR94*(IF('Provoz opční 1'!AD$10=0,1,'Provoz opční 1'!AD$11/'Provoz opční 1'!AD$10)),0)+IFERROR('Model opční 2 (MF)'!AF94*('MF Index'!AJ10/'MF Index'!$E10)*'Model opční 2 (MF)'!$AR94*(IF('Provoz opční 2'!AD$10=0,1,'Provoz opční 2'!AD$11/'Provoz opční 2'!AD$10)),0)+Doplněk!AF94*Doplněk!$AP94</f>
        <v>0</v>
      </c>
      <c r="AG94" s="104">
        <f>IFERROR('Model výchozí (MV)'!AG94*('MV Index'!AK10/'MV Index'!$E10)*'Model výchozí (MV)'!$AR94*(IF('Provoz výchozí'!AE$10=0,1,'Provoz výchozí'!AE$11/'Provoz výchozí'!AE$10)),0)+IFERROR('Model opční 1 (ME)'!AG94*('ME Index'!AK10/'ME Index'!$E10)*'Model opční 1 (ME)'!$AR94*(IF('Provoz opční 1'!AE$10=0,1,'Provoz opční 1'!AE$11/'Provoz opční 1'!AE$10)),0)+IFERROR('Model opční 2 (MF)'!AG94*('MF Index'!AK10/'MF Index'!$E10)*'Model opční 2 (MF)'!$AR94*(IF('Provoz opční 2'!AE$10=0,1,'Provoz opční 2'!AE$11/'Provoz opční 2'!AE$10)),0)+Doplněk!AG94*Doplněk!$AP94</f>
        <v>0</v>
      </c>
      <c r="AH94" s="104">
        <f>IFERROR('Model výchozí (MV)'!AH94*('MV Index'!AL10/'MV Index'!$E10)*'Model výchozí (MV)'!$AR94*(IF('Provoz výchozí'!AF$10=0,1,'Provoz výchozí'!AF$11/'Provoz výchozí'!AF$10)),0)+IFERROR('Model opční 1 (ME)'!AH94*('ME Index'!AL10/'ME Index'!$E10)*'Model opční 1 (ME)'!$AR94*(IF('Provoz opční 1'!AF$10=0,1,'Provoz opční 1'!AF$11/'Provoz opční 1'!AF$10)),0)+IFERROR('Model opční 2 (MF)'!AH94*('MF Index'!AL10/'MF Index'!$E10)*'Model opční 2 (MF)'!$AR94*(IF('Provoz opční 2'!AF$10=0,1,'Provoz opční 2'!AF$11/'Provoz opční 2'!AF$10)),0)+Doplněk!AH94*Doplněk!$AP94</f>
        <v>0</v>
      </c>
      <c r="AI94" s="104">
        <f>IFERROR('Model výchozí (MV)'!AI94*('MV Index'!AM10/'MV Index'!$E10)*'Model výchozí (MV)'!$AR94*(IF('Provoz výchozí'!AG$10=0,1,'Provoz výchozí'!AG$11/'Provoz výchozí'!AG$10)),0)+IFERROR('Model opční 1 (ME)'!AI94*('ME Index'!AM10/'ME Index'!$E10)*'Model opční 1 (ME)'!$AR94*(IF('Provoz opční 1'!AG$10=0,1,'Provoz opční 1'!AG$11/'Provoz opční 1'!AG$10)),0)+IFERROR('Model opční 2 (MF)'!AI94*('MF Index'!AM10/'MF Index'!$E10)*'Model opční 2 (MF)'!$AR94*(IF('Provoz opční 2'!AG$10=0,1,'Provoz opční 2'!AG$11/'Provoz opční 2'!AG$10)),0)+Doplněk!AI94*Doplněk!$AP94</f>
        <v>0</v>
      </c>
      <c r="AJ94" s="104">
        <f>IFERROR('Model výchozí (MV)'!AJ94*('MV Index'!AN10/'MV Index'!$E10)*'Model výchozí (MV)'!$AR94*(IF('Provoz výchozí'!AH$10=0,1,'Provoz výchozí'!AH$11/'Provoz výchozí'!AH$10)),0)+IFERROR('Model opční 1 (ME)'!AJ94*('ME Index'!AN10/'ME Index'!$E10)*'Model opční 1 (ME)'!$AR94*(IF('Provoz opční 1'!AH$10=0,1,'Provoz opční 1'!AH$11/'Provoz opční 1'!AH$10)),0)+IFERROR('Model opční 2 (MF)'!AJ94*('MF Index'!AN10/'MF Index'!$E10)*'Model opční 2 (MF)'!$AR94*(IF('Provoz opční 2'!AH$10=0,1,'Provoz opční 2'!AH$11/'Provoz opční 2'!AH$10)),0)+Doplněk!AJ94*Doplněk!$AP94</f>
        <v>0</v>
      </c>
      <c r="AK94" s="104">
        <f>IFERROR('Model výchozí (MV)'!AK94*('MV Index'!AO10/'MV Index'!$E10)*'Model výchozí (MV)'!$AR94*(IF('Provoz výchozí'!AI$10=0,1,'Provoz výchozí'!AI$11/'Provoz výchozí'!AI$10)),0)+IFERROR('Model opční 1 (ME)'!AK94*('ME Index'!AO10/'ME Index'!$E10)*'Model opční 1 (ME)'!$AR94*(IF('Provoz opční 1'!AI$10=0,1,'Provoz opční 1'!AI$11/'Provoz opční 1'!AI$10)),0)+IFERROR('Model opční 2 (MF)'!AK94*('MF Index'!AO10/'MF Index'!$E10)*'Model opční 2 (MF)'!$AR94*(IF('Provoz opční 2'!AI$10=0,1,'Provoz opční 2'!AI$11/'Provoz opční 2'!AI$10)),0)+Doplněk!AK94*Doplněk!$AP94</f>
        <v>0</v>
      </c>
      <c r="AL94" s="24">
        <f t="shared" si="73"/>
        <v>0</v>
      </c>
      <c r="AM94" s="149">
        <f t="shared" si="72"/>
        <v>0</v>
      </c>
    </row>
    <row r="95" spans="1:39" x14ac:dyDescent="0.3">
      <c r="A95" s="4">
        <f t="shared" si="71"/>
        <v>7</v>
      </c>
      <c r="B95" s="45" t="str">
        <f t="shared" si="71"/>
        <v>Mzdové náklady</v>
      </c>
      <c r="C95" s="64">
        <f t="shared" si="71"/>
        <v>7.1</v>
      </c>
      <c r="D95" s="65" t="str">
        <f t="shared" si="71"/>
        <v>Vlaková četa</v>
      </c>
      <c r="E95" s="104">
        <f>IFERROR('Model výchozí (MV)'!E95*('MV Index'!I11/'MV Index'!$E11)*'Model výchozí (MV)'!$AR95*(IF('Provoz výchozí'!C$10=0,1,'Provoz výchozí'!C$11/'Provoz výchozí'!C$10)),0)+IFERROR('Model opční 1 (ME)'!E95*('ME Index'!I11/'ME Index'!$E11)*'Model opční 1 (ME)'!$AR95*(IF('Provoz opční 1'!C$10=0,1,'Provoz opční 1'!C$11/'Provoz opční 1'!C$10)),0)+IFERROR('Model opční 2 (MF)'!E95*('MF Index'!I11/'MF Index'!$E11)*'Model opční 2 (MF)'!$AR95*(IF('Provoz opční 2'!C$10=0,1,'Provoz opční 2'!C$11/'Provoz opční 2'!C$10)),0)+Doplněk!E95*Doplněk!$AP95</f>
        <v>0</v>
      </c>
      <c r="F95" s="104">
        <f>IFERROR('Model výchozí (MV)'!F95*('MV Index'!J11/'MV Index'!$E11)*'Model výchozí (MV)'!$AR95*(IF('Provoz výchozí'!D$10=0,1,'Provoz výchozí'!D$11/'Provoz výchozí'!D$10)),0)+IFERROR('Model opční 1 (ME)'!F95*('ME Index'!J11/'ME Index'!$E11)*'Model opční 1 (ME)'!$AR95*(IF('Provoz opční 1'!D$10=0,1,'Provoz opční 1'!D$11/'Provoz opční 1'!D$10)),0)+IFERROR('Model opční 2 (MF)'!F95*('MF Index'!J11/'MF Index'!$E11)*'Model opční 2 (MF)'!$AR95*(IF('Provoz opční 2'!D$10=0,1,'Provoz opční 2'!D$11/'Provoz opční 2'!D$10)),0)+Doplněk!F95*Doplněk!$AP95</f>
        <v>0</v>
      </c>
      <c r="G95" s="104">
        <f>IFERROR('Model výchozí (MV)'!G95*('MV Index'!K11/'MV Index'!$E11)*'Model výchozí (MV)'!$AR95*(IF('Provoz výchozí'!E$10=0,1,'Provoz výchozí'!E$11/'Provoz výchozí'!E$10)),0)+IFERROR('Model opční 1 (ME)'!G95*('ME Index'!K11/'ME Index'!$E11)*'Model opční 1 (ME)'!$AR95*(IF('Provoz opční 1'!E$10=0,1,'Provoz opční 1'!E$11/'Provoz opční 1'!E$10)),0)+IFERROR('Model opční 2 (MF)'!G95*('MF Index'!K11/'MF Index'!$E11)*'Model opční 2 (MF)'!$AR95*(IF('Provoz opční 2'!E$10=0,1,'Provoz opční 2'!E$11/'Provoz opční 2'!E$10)),0)+Doplněk!G95*Doplněk!$AP95</f>
        <v>0</v>
      </c>
      <c r="H95" s="104">
        <f>IFERROR('Model výchozí (MV)'!H95*('MV Index'!L11/'MV Index'!$E11)*'Model výchozí (MV)'!$AR95*(IF('Provoz výchozí'!F$10=0,1,'Provoz výchozí'!F$11/'Provoz výchozí'!F$10)),0)+IFERROR('Model opční 1 (ME)'!H95*('ME Index'!L11/'ME Index'!$E11)*'Model opční 1 (ME)'!$AR95*(IF('Provoz opční 1'!F$10=0,1,'Provoz opční 1'!F$11/'Provoz opční 1'!F$10)),0)+IFERROR('Model opční 2 (MF)'!H95*('MF Index'!L11/'MF Index'!$E11)*'Model opční 2 (MF)'!$AR95*(IF('Provoz opční 2'!F$10=0,1,'Provoz opční 2'!F$11/'Provoz opční 2'!F$10)),0)+Doplněk!H95*Doplněk!$AP95</f>
        <v>0</v>
      </c>
      <c r="I95" s="104">
        <f>IFERROR('Model výchozí (MV)'!I95*('MV Index'!M11/'MV Index'!$E11)*'Model výchozí (MV)'!$AR95*(IF('Provoz výchozí'!G$10=0,1,'Provoz výchozí'!G$11/'Provoz výchozí'!G$10)),0)+IFERROR('Model opční 1 (ME)'!I95*('ME Index'!M11/'ME Index'!$E11)*'Model opční 1 (ME)'!$AR95*(IF('Provoz opční 1'!G$10=0,1,'Provoz opční 1'!G$11/'Provoz opční 1'!G$10)),0)+IFERROR('Model opční 2 (MF)'!I95*('MF Index'!M11/'MF Index'!$E11)*'Model opční 2 (MF)'!$AR95*(IF('Provoz opční 2'!G$10=0,1,'Provoz opční 2'!G$11/'Provoz opční 2'!G$10)),0)+Doplněk!I95*Doplněk!$AP95</f>
        <v>0</v>
      </c>
      <c r="J95" s="104">
        <f>IFERROR('Model výchozí (MV)'!J95*('MV Index'!N11/'MV Index'!$E11)*'Model výchozí (MV)'!$AR95*(IF('Provoz výchozí'!H$10=0,1,'Provoz výchozí'!H$11/'Provoz výchozí'!H$10)),0)+IFERROR('Model opční 1 (ME)'!J95*('ME Index'!N11/'ME Index'!$E11)*'Model opční 1 (ME)'!$AR95*(IF('Provoz opční 1'!H$10=0,1,'Provoz opční 1'!H$11/'Provoz opční 1'!H$10)),0)+IFERROR('Model opční 2 (MF)'!J95*('MF Index'!N11/'MF Index'!$E11)*'Model opční 2 (MF)'!$AR95*(IF('Provoz opční 2'!H$10=0,1,'Provoz opční 2'!H$11/'Provoz opční 2'!H$10)),0)+Doplněk!J95*Doplněk!$AP95</f>
        <v>0</v>
      </c>
      <c r="K95" s="104">
        <f>IFERROR('Model výchozí (MV)'!K95*('MV Index'!O11/'MV Index'!$E11)*'Model výchozí (MV)'!$AR95*(IF('Provoz výchozí'!I$10=0,1,'Provoz výchozí'!I$11/'Provoz výchozí'!I$10)),0)+IFERROR('Model opční 1 (ME)'!K95*('ME Index'!O11/'ME Index'!$E11)*'Model opční 1 (ME)'!$AR95*(IF('Provoz opční 1'!I$10=0,1,'Provoz opční 1'!I$11/'Provoz opční 1'!I$10)),0)+IFERROR('Model opční 2 (MF)'!K95*('MF Index'!O11/'MF Index'!$E11)*'Model opční 2 (MF)'!$AR95*(IF('Provoz opční 2'!I$10=0,1,'Provoz opční 2'!I$11/'Provoz opční 2'!I$10)),0)+Doplněk!K95*Doplněk!$AP95</f>
        <v>0</v>
      </c>
      <c r="L95" s="104">
        <f>IFERROR('Model výchozí (MV)'!L95*('MV Index'!P11/'MV Index'!$E11)*'Model výchozí (MV)'!$AR95*(IF('Provoz výchozí'!J$10=0,1,'Provoz výchozí'!J$11/'Provoz výchozí'!J$10)),0)+IFERROR('Model opční 1 (ME)'!L95*('ME Index'!P11/'ME Index'!$E11)*'Model opční 1 (ME)'!$AR95*(IF('Provoz opční 1'!J$10=0,1,'Provoz opční 1'!J$11/'Provoz opční 1'!J$10)),0)+IFERROR('Model opční 2 (MF)'!L95*('MF Index'!P11/'MF Index'!$E11)*'Model opční 2 (MF)'!$AR95*(IF('Provoz opční 2'!J$10=0,1,'Provoz opční 2'!J$11/'Provoz opční 2'!J$10)),0)+Doplněk!L95*Doplněk!$AP95</f>
        <v>0</v>
      </c>
      <c r="M95" s="104">
        <f>IFERROR('Model výchozí (MV)'!M95*('MV Index'!Q11/'MV Index'!$E11)*'Model výchozí (MV)'!$AR95*(IF('Provoz výchozí'!K$10=0,1,'Provoz výchozí'!K$11/'Provoz výchozí'!K$10)),0)+IFERROR('Model opční 1 (ME)'!M95*('ME Index'!Q11/'ME Index'!$E11)*'Model opční 1 (ME)'!$AR95*(IF('Provoz opční 1'!K$10=0,1,'Provoz opční 1'!K$11/'Provoz opční 1'!K$10)),0)+IFERROR('Model opční 2 (MF)'!M95*('MF Index'!Q11/'MF Index'!$E11)*'Model opční 2 (MF)'!$AR95*(IF('Provoz opční 2'!K$10=0,1,'Provoz opční 2'!K$11/'Provoz opční 2'!K$10)),0)+Doplněk!M95*Doplněk!$AP95</f>
        <v>0</v>
      </c>
      <c r="N95" s="104">
        <f>IFERROR('Model výchozí (MV)'!N95*('MV Index'!R11/'MV Index'!$E11)*'Model výchozí (MV)'!$AR95*(IF('Provoz výchozí'!L$10=0,1,'Provoz výchozí'!L$11/'Provoz výchozí'!L$10)),0)+IFERROR('Model opční 1 (ME)'!N95*('ME Index'!R11/'ME Index'!$E11)*'Model opční 1 (ME)'!$AR95*(IF('Provoz opční 1'!L$10=0,1,'Provoz opční 1'!L$11/'Provoz opční 1'!L$10)),0)+IFERROR('Model opční 2 (MF)'!N95*('MF Index'!R11/'MF Index'!$E11)*'Model opční 2 (MF)'!$AR95*(IF('Provoz opční 2'!L$10=0,1,'Provoz opční 2'!L$11/'Provoz opční 2'!L$10)),0)+Doplněk!N95*Doplněk!$AP95</f>
        <v>0</v>
      </c>
      <c r="O95" s="104">
        <f>IFERROR('Model výchozí (MV)'!O95*('MV Index'!S11/'MV Index'!$E11)*'Model výchozí (MV)'!$AR95*(IF('Provoz výchozí'!M$10=0,1,'Provoz výchozí'!M$11/'Provoz výchozí'!M$10)),0)+IFERROR('Model opční 1 (ME)'!O95*('ME Index'!S11/'ME Index'!$E11)*'Model opční 1 (ME)'!$AR95*(IF('Provoz opční 1'!M$10=0,1,'Provoz opční 1'!M$11/'Provoz opční 1'!M$10)),0)+IFERROR('Model opční 2 (MF)'!O95*('MF Index'!S11/'MF Index'!$E11)*'Model opční 2 (MF)'!$AR95*(IF('Provoz opční 2'!M$10=0,1,'Provoz opční 2'!M$11/'Provoz opční 2'!M$10)),0)+Doplněk!O95*Doplněk!$AP95</f>
        <v>0</v>
      </c>
      <c r="P95" s="104">
        <f>IFERROR('Model výchozí (MV)'!P95*('MV Index'!T11/'MV Index'!$E11)*'Model výchozí (MV)'!$AR95*(IF('Provoz výchozí'!N$10=0,1,'Provoz výchozí'!N$11/'Provoz výchozí'!N$10)),0)+IFERROR('Model opční 1 (ME)'!P95*('ME Index'!T11/'ME Index'!$E11)*'Model opční 1 (ME)'!$AR95*(IF('Provoz opční 1'!N$10=0,1,'Provoz opční 1'!N$11/'Provoz opční 1'!N$10)),0)+IFERROR('Model opční 2 (MF)'!P95*('MF Index'!T11/'MF Index'!$E11)*'Model opční 2 (MF)'!$AR95*(IF('Provoz opční 2'!N$10=0,1,'Provoz opční 2'!N$11/'Provoz opční 2'!N$10)),0)+Doplněk!P95*Doplněk!$AP95</f>
        <v>0</v>
      </c>
      <c r="Q95" s="104">
        <f>IFERROR('Model výchozí (MV)'!Q95*('MV Index'!U11/'MV Index'!$E11)*'Model výchozí (MV)'!$AR95*(IF('Provoz výchozí'!O$10=0,1,'Provoz výchozí'!O$11/'Provoz výchozí'!O$10)),0)+IFERROR('Model opční 1 (ME)'!Q95*('ME Index'!U11/'ME Index'!$E11)*'Model opční 1 (ME)'!$AR95*(IF('Provoz opční 1'!O$10=0,1,'Provoz opční 1'!O$11/'Provoz opční 1'!O$10)),0)+IFERROR('Model opční 2 (MF)'!Q95*('MF Index'!U11/'MF Index'!$E11)*'Model opční 2 (MF)'!$AR95*(IF('Provoz opční 2'!O$10=0,1,'Provoz opční 2'!O$11/'Provoz opční 2'!O$10)),0)+Doplněk!Q95*Doplněk!$AP95</f>
        <v>0</v>
      </c>
      <c r="R95" s="104">
        <f>IFERROR('Model výchozí (MV)'!R95*('MV Index'!V11/'MV Index'!$E11)*'Model výchozí (MV)'!$AR95*(IF('Provoz výchozí'!P$10=0,1,'Provoz výchozí'!P$11/'Provoz výchozí'!P$10)),0)+IFERROR('Model opční 1 (ME)'!R95*('ME Index'!V11/'ME Index'!$E11)*'Model opční 1 (ME)'!$AR95*(IF('Provoz opční 1'!P$10=0,1,'Provoz opční 1'!P$11/'Provoz opční 1'!P$10)),0)+IFERROR('Model opční 2 (MF)'!R95*('MF Index'!V11/'MF Index'!$E11)*'Model opční 2 (MF)'!$AR95*(IF('Provoz opční 2'!P$10=0,1,'Provoz opční 2'!P$11/'Provoz opční 2'!P$10)),0)+Doplněk!R95*Doplněk!$AP95</f>
        <v>0</v>
      </c>
      <c r="S95" s="104">
        <f>IFERROR('Model výchozí (MV)'!S95*('MV Index'!W11/'MV Index'!$E11)*'Model výchozí (MV)'!$AR95*(IF('Provoz výchozí'!Q$10=0,1,'Provoz výchozí'!Q$11/'Provoz výchozí'!Q$10)),0)+IFERROR('Model opční 1 (ME)'!S95*('ME Index'!W11/'ME Index'!$E11)*'Model opční 1 (ME)'!$AR95*(IF('Provoz opční 1'!Q$10=0,1,'Provoz opční 1'!Q$11/'Provoz opční 1'!Q$10)),0)+IFERROR('Model opční 2 (MF)'!S95*('MF Index'!W11/'MF Index'!$E11)*'Model opční 2 (MF)'!$AR95*(IF('Provoz opční 2'!Q$10=0,1,'Provoz opční 2'!Q$11/'Provoz opční 2'!Q$10)),0)+Doplněk!S95*Doplněk!$AP95</f>
        <v>0</v>
      </c>
      <c r="T95" s="104">
        <f>IFERROR('Model výchozí (MV)'!T95*('MV Index'!X11/'MV Index'!$E11)*'Model výchozí (MV)'!$AR95*(IF('Provoz výchozí'!R$10=0,1,'Provoz výchozí'!R$11/'Provoz výchozí'!R$10)),0)+IFERROR('Model opční 1 (ME)'!T95*('ME Index'!X11/'ME Index'!$E11)*'Model opční 1 (ME)'!$AR95*(IF('Provoz opční 1'!R$10=0,1,'Provoz opční 1'!R$11/'Provoz opční 1'!R$10)),0)+IFERROR('Model opční 2 (MF)'!T95*('MF Index'!X11/'MF Index'!$E11)*'Model opční 2 (MF)'!$AR95*(IF('Provoz opční 2'!R$10=0,1,'Provoz opční 2'!R$11/'Provoz opční 2'!R$10)),0)+Doplněk!T95*Doplněk!$AP95</f>
        <v>0</v>
      </c>
      <c r="U95" s="104">
        <f>IFERROR('Model výchozí (MV)'!U95*('MV Index'!Y11/'MV Index'!$E11)*'Model výchozí (MV)'!$AR95*(IF('Provoz výchozí'!S$10=0,1,'Provoz výchozí'!S$11/'Provoz výchozí'!S$10)),0)+IFERROR('Model opční 1 (ME)'!U95*('ME Index'!Y11/'ME Index'!$E11)*'Model opční 1 (ME)'!$AR95*(IF('Provoz opční 1'!S$10=0,1,'Provoz opční 1'!S$11/'Provoz opční 1'!S$10)),0)+IFERROR('Model opční 2 (MF)'!U95*('MF Index'!Y11/'MF Index'!$E11)*'Model opční 2 (MF)'!$AR95*(IF('Provoz opční 2'!S$10=0,1,'Provoz opční 2'!S$11/'Provoz opční 2'!S$10)),0)+Doplněk!U95*Doplněk!$AP95</f>
        <v>0</v>
      </c>
      <c r="V95" s="104">
        <f>IFERROR('Model výchozí (MV)'!V95*('MV Index'!Z11/'MV Index'!$E11)*'Model výchozí (MV)'!$AR95*(IF('Provoz výchozí'!T$10=0,1,'Provoz výchozí'!T$11/'Provoz výchozí'!T$10)),0)+IFERROR('Model opční 1 (ME)'!V95*('ME Index'!Z11/'ME Index'!$E11)*'Model opční 1 (ME)'!$AR95*(IF('Provoz opční 1'!T$10=0,1,'Provoz opční 1'!T$11/'Provoz opční 1'!T$10)),0)+IFERROR('Model opční 2 (MF)'!V95*('MF Index'!Z11/'MF Index'!$E11)*'Model opční 2 (MF)'!$AR95*(IF('Provoz opční 2'!T$10=0,1,'Provoz opční 2'!T$11/'Provoz opční 2'!T$10)),0)+Doplněk!V95*Doplněk!$AP95</f>
        <v>0</v>
      </c>
      <c r="W95" s="104">
        <f>IFERROR('Model výchozí (MV)'!W95*('MV Index'!AA11/'MV Index'!$E11)*'Model výchozí (MV)'!$AR95*(IF('Provoz výchozí'!U$10=0,1,'Provoz výchozí'!U$11/'Provoz výchozí'!U$10)),0)+IFERROR('Model opční 1 (ME)'!W95*('ME Index'!AA11/'ME Index'!$E11)*'Model opční 1 (ME)'!$AR95*(IF('Provoz opční 1'!U$10=0,1,'Provoz opční 1'!U$11/'Provoz opční 1'!U$10)),0)+IFERROR('Model opční 2 (MF)'!W95*('MF Index'!AA11/'MF Index'!$E11)*'Model opční 2 (MF)'!$AR95*(IF('Provoz opční 2'!U$10=0,1,'Provoz opční 2'!U$11/'Provoz opční 2'!U$10)),0)+Doplněk!W95*Doplněk!$AP95</f>
        <v>0</v>
      </c>
      <c r="X95" s="104">
        <f>IFERROR('Model výchozí (MV)'!X95*('MV Index'!AB11/'MV Index'!$E11)*'Model výchozí (MV)'!$AR95*(IF('Provoz výchozí'!V$10=0,1,'Provoz výchozí'!V$11/'Provoz výchozí'!V$10)),0)+IFERROR('Model opční 1 (ME)'!X95*('ME Index'!AB11/'ME Index'!$E11)*'Model opční 1 (ME)'!$AR95*(IF('Provoz opční 1'!V$10=0,1,'Provoz opční 1'!V$11/'Provoz opční 1'!V$10)),0)+IFERROR('Model opční 2 (MF)'!X95*('MF Index'!AB11/'MF Index'!$E11)*'Model opční 2 (MF)'!$AR95*(IF('Provoz opční 2'!V$10=0,1,'Provoz opční 2'!V$11/'Provoz opční 2'!V$10)),0)+Doplněk!X95*Doplněk!$AP95</f>
        <v>0</v>
      </c>
      <c r="Y95" s="104">
        <f>IFERROR('Model výchozí (MV)'!Y95*('MV Index'!AC11/'MV Index'!$E11)*'Model výchozí (MV)'!$AR95*(IF('Provoz výchozí'!W$10=0,1,'Provoz výchozí'!W$11/'Provoz výchozí'!W$10)),0)+IFERROR('Model opční 1 (ME)'!Y95*('ME Index'!AC11/'ME Index'!$E11)*'Model opční 1 (ME)'!$AR95*(IF('Provoz opční 1'!W$10=0,1,'Provoz opční 1'!W$11/'Provoz opční 1'!W$10)),0)+IFERROR('Model opční 2 (MF)'!Y95*('MF Index'!AC11/'MF Index'!$E11)*'Model opční 2 (MF)'!$AR95*(IF('Provoz opční 2'!W$10=0,1,'Provoz opční 2'!W$11/'Provoz opční 2'!W$10)),0)+Doplněk!Y95*Doplněk!$AP95</f>
        <v>0</v>
      </c>
      <c r="Z95" s="104">
        <f>IFERROR('Model výchozí (MV)'!Z95*('MV Index'!AD11/'MV Index'!$E11)*'Model výchozí (MV)'!$AR95*(IF('Provoz výchozí'!X$10=0,1,'Provoz výchozí'!X$11/'Provoz výchozí'!X$10)),0)+IFERROR('Model opční 1 (ME)'!Z95*('ME Index'!AD11/'ME Index'!$E11)*'Model opční 1 (ME)'!$AR95*(IF('Provoz opční 1'!X$10=0,1,'Provoz opční 1'!X$11/'Provoz opční 1'!X$10)),0)+IFERROR('Model opční 2 (MF)'!Z95*('MF Index'!AD11/'MF Index'!$E11)*'Model opční 2 (MF)'!$AR95*(IF('Provoz opční 2'!X$10=0,1,'Provoz opční 2'!X$11/'Provoz opční 2'!X$10)),0)+Doplněk!Z95*Doplněk!$AP95</f>
        <v>0</v>
      </c>
      <c r="AA95" s="104">
        <f>IFERROR('Model výchozí (MV)'!AA95*('MV Index'!AE11/'MV Index'!$E11)*'Model výchozí (MV)'!$AR95*(IF('Provoz výchozí'!Y$10=0,1,'Provoz výchozí'!Y$11/'Provoz výchozí'!Y$10)),0)+IFERROR('Model opční 1 (ME)'!AA95*('ME Index'!AE11/'ME Index'!$E11)*'Model opční 1 (ME)'!$AR95*(IF('Provoz opční 1'!Y$10=0,1,'Provoz opční 1'!Y$11/'Provoz opční 1'!Y$10)),0)+IFERROR('Model opční 2 (MF)'!AA95*('MF Index'!AE11/'MF Index'!$E11)*'Model opční 2 (MF)'!$AR95*(IF('Provoz opční 2'!Y$10=0,1,'Provoz opční 2'!Y$11/'Provoz opční 2'!Y$10)),0)+Doplněk!AA95*Doplněk!$AP95</f>
        <v>0</v>
      </c>
      <c r="AB95" s="104">
        <f>IFERROR('Model výchozí (MV)'!AB95*('MV Index'!AF11/'MV Index'!$E11)*'Model výchozí (MV)'!$AR95*(IF('Provoz výchozí'!Z$10=0,1,'Provoz výchozí'!Z$11/'Provoz výchozí'!Z$10)),0)+IFERROR('Model opční 1 (ME)'!AB95*('ME Index'!AF11/'ME Index'!$E11)*'Model opční 1 (ME)'!$AR95*(IF('Provoz opční 1'!Z$10=0,1,'Provoz opční 1'!Z$11/'Provoz opční 1'!Z$10)),0)+IFERROR('Model opční 2 (MF)'!AB95*('MF Index'!AF11/'MF Index'!$E11)*'Model opční 2 (MF)'!$AR95*(IF('Provoz opční 2'!Z$10=0,1,'Provoz opční 2'!Z$11/'Provoz opční 2'!Z$10)),0)+Doplněk!AB95*Doplněk!$AP95</f>
        <v>0</v>
      </c>
      <c r="AC95" s="104">
        <f>IFERROR('Model výchozí (MV)'!AC95*('MV Index'!AG11/'MV Index'!$E11)*'Model výchozí (MV)'!$AR95*(IF('Provoz výchozí'!AA$10=0,1,'Provoz výchozí'!AA$11/'Provoz výchozí'!AA$10)),0)+IFERROR('Model opční 1 (ME)'!AC95*('ME Index'!AG11/'ME Index'!$E11)*'Model opční 1 (ME)'!$AR95*(IF('Provoz opční 1'!AA$10=0,1,'Provoz opční 1'!AA$11/'Provoz opční 1'!AA$10)),0)+IFERROR('Model opční 2 (MF)'!AC95*('MF Index'!AG11/'MF Index'!$E11)*'Model opční 2 (MF)'!$AR95*(IF('Provoz opční 2'!AA$10=0,1,'Provoz opční 2'!AA$11/'Provoz opční 2'!AA$10)),0)+Doplněk!AC95*Doplněk!$AP95</f>
        <v>0</v>
      </c>
      <c r="AD95" s="104">
        <f>IFERROR('Model výchozí (MV)'!AD95*('MV Index'!AH11/'MV Index'!$E11)*'Model výchozí (MV)'!$AR95*(IF('Provoz výchozí'!AB$10=0,1,'Provoz výchozí'!AB$11/'Provoz výchozí'!AB$10)),0)+IFERROR('Model opční 1 (ME)'!AD95*('ME Index'!AH11/'ME Index'!$E11)*'Model opční 1 (ME)'!$AR95*(IF('Provoz opční 1'!AB$10=0,1,'Provoz opční 1'!AB$11/'Provoz opční 1'!AB$10)),0)+IFERROR('Model opční 2 (MF)'!AD95*('MF Index'!AH11/'MF Index'!$E11)*'Model opční 2 (MF)'!$AR95*(IF('Provoz opční 2'!AB$10=0,1,'Provoz opční 2'!AB$11/'Provoz opční 2'!AB$10)),0)+Doplněk!AD95*Doplněk!$AP95</f>
        <v>0</v>
      </c>
      <c r="AE95" s="104">
        <f>IFERROR('Model výchozí (MV)'!AE95*('MV Index'!AI11/'MV Index'!$E11)*'Model výchozí (MV)'!$AR95*(IF('Provoz výchozí'!AC$10=0,1,'Provoz výchozí'!AC$11/'Provoz výchozí'!AC$10)),0)+IFERROR('Model opční 1 (ME)'!AE95*('ME Index'!AI11/'ME Index'!$E11)*'Model opční 1 (ME)'!$AR95*(IF('Provoz opční 1'!AC$10=0,1,'Provoz opční 1'!AC$11/'Provoz opční 1'!AC$10)),0)+IFERROR('Model opční 2 (MF)'!AE95*('MF Index'!AI11/'MF Index'!$E11)*'Model opční 2 (MF)'!$AR95*(IF('Provoz opční 2'!AC$10=0,1,'Provoz opční 2'!AC$11/'Provoz opční 2'!AC$10)),0)+Doplněk!AE95*Doplněk!$AP95</f>
        <v>0</v>
      </c>
      <c r="AF95" s="104">
        <f>IFERROR('Model výchozí (MV)'!AF95*('MV Index'!AJ11/'MV Index'!$E11)*'Model výchozí (MV)'!$AR95*(IF('Provoz výchozí'!AD$10=0,1,'Provoz výchozí'!AD$11/'Provoz výchozí'!AD$10)),0)+IFERROR('Model opční 1 (ME)'!AF95*('ME Index'!AJ11/'ME Index'!$E11)*'Model opční 1 (ME)'!$AR95*(IF('Provoz opční 1'!AD$10=0,1,'Provoz opční 1'!AD$11/'Provoz opční 1'!AD$10)),0)+IFERROR('Model opční 2 (MF)'!AF95*('MF Index'!AJ11/'MF Index'!$E11)*'Model opční 2 (MF)'!$AR95*(IF('Provoz opční 2'!AD$10=0,1,'Provoz opční 2'!AD$11/'Provoz opční 2'!AD$10)),0)+Doplněk!AF95*Doplněk!$AP95</f>
        <v>0</v>
      </c>
      <c r="AG95" s="104">
        <f>IFERROR('Model výchozí (MV)'!AG95*('MV Index'!AK11/'MV Index'!$E11)*'Model výchozí (MV)'!$AR95*(IF('Provoz výchozí'!AE$10=0,1,'Provoz výchozí'!AE$11/'Provoz výchozí'!AE$10)),0)+IFERROR('Model opční 1 (ME)'!AG95*('ME Index'!AK11/'ME Index'!$E11)*'Model opční 1 (ME)'!$AR95*(IF('Provoz opční 1'!AE$10=0,1,'Provoz opční 1'!AE$11/'Provoz opční 1'!AE$10)),0)+IFERROR('Model opční 2 (MF)'!AG95*('MF Index'!AK11/'MF Index'!$E11)*'Model opční 2 (MF)'!$AR95*(IF('Provoz opční 2'!AE$10=0,1,'Provoz opční 2'!AE$11/'Provoz opční 2'!AE$10)),0)+Doplněk!AG95*Doplněk!$AP95</f>
        <v>0</v>
      </c>
      <c r="AH95" s="104">
        <f>IFERROR('Model výchozí (MV)'!AH95*('MV Index'!AL11/'MV Index'!$E11)*'Model výchozí (MV)'!$AR95*(IF('Provoz výchozí'!AF$10=0,1,'Provoz výchozí'!AF$11/'Provoz výchozí'!AF$10)),0)+IFERROR('Model opční 1 (ME)'!AH95*('ME Index'!AL11/'ME Index'!$E11)*'Model opční 1 (ME)'!$AR95*(IF('Provoz opční 1'!AF$10=0,1,'Provoz opční 1'!AF$11/'Provoz opční 1'!AF$10)),0)+IFERROR('Model opční 2 (MF)'!AH95*('MF Index'!AL11/'MF Index'!$E11)*'Model opční 2 (MF)'!$AR95*(IF('Provoz opční 2'!AF$10=0,1,'Provoz opční 2'!AF$11/'Provoz opční 2'!AF$10)),0)+Doplněk!AH95*Doplněk!$AP95</f>
        <v>0</v>
      </c>
      <c r="AI95" s="104">
        <f>IFERROR('Model výchozí (MV)'!AI95*('MV Index'!AM11/'MV Index'!$E11)*'Model výchozí (MV)'!$AR95*(IF('Provoz výchozí'!AG$10=0,1,'Provoz výchozí'!AG$11/'Provoz výchozí'!AG$10)),0)+IFERROR('Model opční 1 (ME)'!AI95*('ME Index'!AM11/'ME Index'!$E11)*'Model opční 1 (ME)'!$AR95*(IF('Provoz opční 1'!AG$10=0,1,'Provoz opční 1'!AG$11/'Provoz opční 1'!AG$10)),0)+IFERROR('Model opční 2 (MF)'!AI95*('MF Index'!AM11/'MF Index'!$E11)*'Model opční 2 (MF)'!$AR95*(IF('Provoz opční 2'!AG$10=0,1,'Provoz opční 2'!AG$11/'Provoz opční 2'!AG$10)),0)+Doplněk!AI95*Doplněk!$AP95</f>
        <v>0</v>
      </c>
      <c r="AJ95" s="104">
        <f>IFERROR('Model výchozí (MV)'!AJ95*('MV Index'!AN11/'MV Index'!$E11)*'Model výchozí (MV)'!$AR95*(IF('Provoz výchozí'!AH$10=0,1,'Provoz výchozí'!AH$11/'Provoz výchozí'!AH$10)),0)+IFERROR('Model opční 1 (ME)'!AJ95*('ME Index'!AN11/'ME Index'!$E11)*'Model opční 1 (ME)'!$AR95*(IF('Provoz opční 1'!AH$10=0,1,'Provoz opční 1'!AH$11/'Provoz opční 1'!AH$10)),0)+IFERROR('Model opční 2 (MF)'!AJ95*('MF Index'!AN11/'MF Index'!$E11)*'Model opční 2 (MF)'!$AR95*(IF('Provoz opční 2'!AH$10=0,1,'Provoz opční 2'!AH$11/'Provoz opční 2'!AH$10)),0)+Doplněk!AJ95*Doplněk!$AP95</f>
        <v>0</v>
      </c>
      <c r="AK95" s="104">
        <f>IFERROR('Model výchozí (MV)'!AK95*('MV Index'!AO11/'MV Index'!$E11)*'Model výchozí (MV)'!$AR95*(IF('Provoz výchozí'!AI$10=0,1,'Provoz výchozí'!AI$11/'Provoz výchozí'!AI$10)),0)+IFERROR('Model opční 1 (ME)'!AK95*('ME Index'!AO11/'ME Index'!$E11)*'Model opční 1 (ME)'!$AR95*(IF('Provoz opční 1'!AI$10=0,1,'Provoz opční 1'!AI$11/'Provoz opční 1'!AI$10)),0)+IFERROR('Model opční 2 (MF)'!AK95*('MF Index'!AO11/'MF Index'!$E11)*'Model opční 2 (MF)'!$AR95*(IF('Provoz opční 2'!AI$10=0,1,'Provoz opční 2'!AI$11/'Provoz opční 2'!AI$10)),0)+Doplněk!AK95*Doplněk!$AP95</f>
        <v>0</v>
      </c>
      <c r="AL95" s="24">
        <f t="shared" si="73"/>
        <v>0</v>
      </c>
      <c r="AM95" s="149">
        <f t="shared" si="72"/>
        <v>0</v>
      </c>
    </row>
    <row r="96" spans="1:39" x14ac:dyDescent="0.3">
      <c r="A96" s="4" t="str">
        <f t="shared" si="71"/>
        <v/>
      </c>
      <c r="B96" s="45" t="str">
        <f t="shared" si="71"/>
        <v/>
      </c>
      <c r="C96" s="64" t="str">
        <f t="shared" si="71"/>
        <v>7.2</v>
      </c>
      <c r="D96" s="65" t="str">
        <f t="shared" si="71"/>
        <v>Strojvedoucí</v>
      </c>
      <c r="E96" s="104">
        <f>IFERROR('Model výchozí (MV)'!E96*('MV Index'!I12/'MV Index'!$E12)*'Model výchozí (MV)'!$AR96*(IF('Provoz výchozí'!C$10=0,1,'Provoz výchozí'!C$11/'Provoz výchozí'!C$10)),0)+IFERROR('Model opční 1 (ME)'!E96*('ME Index'!I12/'ME Index'!$E12)*'Model opční 1 (ME)'!$AR96*(IF('Provoz opční 1'!C$10=0,1,'Provoz opční 1'!C$11/'Provoz opční 1'!C$10)),0)+IFERROR('Model opční 2 (MF)'!E96*('MF Index'!I12/'MF Index'!$E12)*'Model opční 2 (MF)'!$AR96*(IF('Provoz opční 2'!C$10=0,1,'Provoz opční 2'!C$11/'Provoz opční 2'!C$10)),0)+Doplněk!E96*Doplněk!$AP96</f>
        <v>0</v>
      </c>
      <c r="F96" s="104">
        <f>IFERROR('Model výchozí (MV)'!F96*('MV Index'!J12/'MV Index'!$E12)*'Model výchozí (MV)'!$AR96*(IF('Provoz výchozí'!D$10=0,1,'Provoz výchozí'!D$11/'Provoz výchozí'!D$10)),0)+IFERROR('Model opční 1 (ME)'!F96*('ME Index'!J12/'ME Index'!$E12)*'Model opční 1 (ME)'!$AR96*(IF('Provoz opční 1'!D$10=0,1,'Provoz opční 1'!D$11/'Provoz opční 1'!D$10)),0)+IFERROR('Model opční 2 (MF)'!F96*('MF Index'!J12/'MF Index'!$E12)*'Model opční 2 (MF)'!$AR96*(IF('Provoz opční 2'!D$10=0,1,'Provoz opční 2'!D$11/'Provoz opční 2'!D$10)),0)+Doplněk!F96*Doplněk!$AP96</f>
        <v>0</v>
      </c>
      <c r="G96" s="104">
        <f>IFERROR('Model výchozí (MV)'!G96*('MV Index'!K12/'MV Index'!$E12)*'Model výchozí (MV)'!$AR96*(IF('Provoz výchozí'!E$10=0,1,'Provoz výchozí'!E$11/'Provoz výchozí'!E$10)),0)+IFERROR('Model opční 1 (ME)'!G96*('ME Index'!K12/'ME Index'!$E12)*'Model opční 1 (ME)'!$AR96*(IF('Provoz opční 1'!E$10=0,1,'Provoz opční 1'!E$11/'Provoz opční 1'!E$10)),0)+IFERROR('Model opční 2 (MF)'!G96*('MF Index'!K12/'MF Index'!$E12)*'Model opční 2 (MF)'!$AR96*(IF('Provoz opční 2'!E$10=0,1,'Provoz opční 2'!E$11/'Provoz opční 2'!E$10)),0)+Doplněk!G96*Doplněk!$AP96</f>
        <v>0</v>
      </c>
      <c r="H96" s="104">
        <f>IFERROR('Model výchozí (MV)'!H96*('MV Index'!L12/'MV Index'!$E12)*'Model výchozí (MV)'!$AR96*(IF('Provoz výchozí'!F$10=0,1,'Provoz výchozí'!F$11/'Provoz výchozí'!F$10)),0)+IFERROR('Model opční 1 (ME)'!H96*('ME Index'!L12/'ME Index'!$E12)*'Model opční 1 (ME)'!$AR96*(IF('Provoz opční 1'!F$10=0,1,'Provoz opční 1'!F$11/'Provoz opční 1'!F$10)),0)+IFERROR('Model opční 2 (MF)'!H96*('MF Index'!L12/'MF Index'!$E12)*'Model opční 2 (MF)'!$AR96*(IF('Provoz opční 2'!F$10=0,1,'Provoz opční 2'!F$11/'Provoz opční 2'!F$10)),0)+Doplněk!H96*Doplněk!$AP96</f>
        <v>0</v>
      </c>
      <c r="I96" s="104">
        <f>IFERROR('Model výchozí (MV)'!I96*('MV Index'!M12/'MV Index'!$E12)*'Model výchozí (MV)'!$AR96*(IF('Provoz výchozí'!G$10=0,1,'Provoz výchozí'!G$11/'Provoz výchozí'!G$10)),0)+IFERROR('Model opční 1 (ME)'!I96*('ME Index'!M12/'ME Index'!$E12)*'Model opční 1 (ME)'!$AR96*(IF('Provoz opční 1'!G$10=0,1,'Provoz opční 1'!G$11/'Provoz opční 1'!G$10)),0)+IFERROR('Model opční 2 (MF)'!I96*('MF Index'!M12/'MF Index'!$E12)*'Model opční 2 (MF)'!$AR96*(IF('Provoz opční 2'!G$10=0,1,'Provoz opční 2'!G$11/'Provoz opční 2'!G$10)),0)+Doplněk!I96*Doplněk!$AP96</f>
        <v>0</v>
      </c>
      <c r="J96" s="104">
        <f>IFERROR('Model výchozí (MV)'!J96*('MV Index'!N12/'MV Index'!$E12)*'Model výchozí (MV)'!$AR96*(IF('Provoz výchozí'!H$10=0,1,'Provoz výchozí'!H$11/'Provoz výchozí'!H$10)),0)+IFERROR('Model opční 1 (ME)'!J96*('ME Index'!N12/'ME Index'!$E12)*'Model opční 1 (ME)'!$AR96*(IF('Provoz opční 1'!H$10=0,1,'Provoz opční 1'!H$11/'Provoz opční 1'!H$10)),0)+IFERROR('Model opční 2 (MF)'!J96*('MF Index'!N12/'MF Index'!$E12)*'Model opční 2 (MF)'!$AR96*(IF('Provoz opční 2'!H$10=0,1,'Provoz opční 2'!H$11/'Provoz opční 2'!H$10)),0)+Doplněk!J96*Doplněk!$AP96</f>
        <v>0</v>
      </c>
      <c r="K96" s="104">
        <f>IFERROR('Model výchozí (MV)'!K96*('MV Index'!O12/'MV Index'!$E12)*'Model výchozí (MV)'!$AR96*(IF('Provoz výchozí'!I$10=0,1,'Provoz výchozí'!I$11/'Provoz výchozí'!I$10)),0)+IFERROR('Model opční 1 (ME)'!K96*('ME Index'!O12/'ME Index'!$E12)*'Model opční 1 (ME)'!$AR96*(IF('Provoz opční 1'!I$10=0,1,'Provoz opční 1'!I$11/'Provoz opční 1'!I$10)),0)+IFERROR('Model opční 2 (MF)'!K96*('MF Index'!O12/'MF Index'!$E12)*'Model opční 2 (MF)'!$AR96*(IF('Provoz opční 2'!I$10=0,1,'Provoz opční 2'!I$11/'Provoz opční 2'!I$10)),0)+Doplněk!K96*Doplněk!$AP96</f>
        <v>0</v>
      </c>
      <c r="L96" s="104">
        <f>IFERROR('Model výchozí (MV)'!L96*('MV Index'!P12/'MV Index'!$E12)*'Model výchozí (MV)'!$AR96*(IF('Provoz výchozí'!J$10=0,1,'Provoz výchozí'!J$11/'Provoz výchozí'!J$10)),0)+IFERROR('Model opční 1 (ME)'!L96*('ME Index'!P12/'ME Index'!$E12)*'Model opční 1 (ME)'!$AR96*(IF('Provoz opční 1'!J$10=0,1,'Provoz opční 1'!J$11/'Provoz opční 1'!J$10)),0)+IFERROR('Model opční 2 (MF)'!L96*('MF Index'!P12/'MF Index'!$E12)*'Model opční 2 (MF)'!$AR96*(IF('Provoz opční 2'!J$10=0,1,'Provoz opční 2'!J$11/'Provoz opční 2'!J$10)),0)+Doplněk!L96*Doplněk!$AP96</f>
        <v>0</v>
      </c>
      <c r="M96" s="104">
        <f>IFERROR('Model výchozí (MV)'!M96*('MV Index'!Q12/'MV Index'!$E12)*'Model výchozí (MV)'!$AR96*(IF('Provoz výchozí'!K$10=0,1,'Provoz výchozí'!K$11/'Provoz výchozí'!K$10)),0)+IFERROR('Model opční 1 (ME)'!M96*('ME Index'!Q12/'ME Index'!$E12)*'Model opční 1 (ME)'!$AR96*(IF('Provoz opční 1'!K$10=0,1,'Provoz opční 1'!K$11/'Provoz opční 1'!K$10)),0)+IFERROR('Model opční 2 (MF)'!M96*('MF Index'!Q12/'MF Index'!$E12)*'Model opční 2 (MF)'!$AR96*(IF('Provoz opční 2'!K$10=0,1,'Provoz opční 2'!K$11/'Provoz opční 2'!K$10)),0)+Doplněk!M96*Doplněk!$AP96</f>
        <v>0</v>
      </c>
      <c r="N96" s="104">
        <f>IFERROR('Model výchozí (MV)'!N96*('MV Index'!R12/'MV Index'!$E12)*'Model výchozí (MV)'!$AR96*(IF('Provoz výchozí'!L$10=0,1,'Provoz výchozí'!L$11/'Provoz výchozí'!L$10)),0)+IFERROR('Model opční 1 (ME)'!N96*('ME Index'!R12/'ME Index'!$E12)*'Model opční 1 (ME)'!$AR96*(IF('Provoz opční 1'!L$10=0,1,'Provoz opční 1'!L$11/'Provoz opční 1'!L$10)),0)+IFERROR('Model opční 2 (MF)'!N96*('MF Index'!R12/'MF Index'!$E12)*'Model opční 2 (MF)'!$AR96*(IF('Provoz opční 2'!L$10=0,1,'Provoz opční 2'!L$11/'Provoz opční 2'!L$10)),0)+Doplněk!N96*Doplněk!$AP96</f>
        <v>0</v>
      </c>
      <c r="O96" s="104">
        <f>IFERROR('Model výchozí (MV)'!O96*('MV Index'!S12/'MV Index'!$E12)*'Model výchozí (MV)'!$AR96*(IF('Provoz výchozí'!M$10=0,1,'Provoz výchozí'!M$11/'Provoz výchozí'!M$10)),0)+IFERROR('Model opční 1 (ME)'!O96*('ME Index'!S12/'ME Index'!$E12)*'Model opční 1 (ME)'!$AR96*(IF('Provoz opční 1'!M$10=0,1,'Provoz opční 1'!M$11/'Provoz opční 1'!M$10)),0)+IFERROR('Model opční 2 (MF)'!O96*('MF Index'!S12/'MF Index'!$E12)*'Model opční 2 (MF)'!$AR96*(IF('Provoz opční 2'!M$10=0,1,'Provoz opční 2'!M$11/'Provoz opční 2'!M$10)),0)+Doplněk!O96*Doplněk!$AP96</f>
        <v>0</v>
      </c>
      <c r="P96" s="104">
        <f>IFERROR('Model výchozí (MV)'!P96*('MV Index'!T12/'MV Index'!$E12)*'Model výchozí (MV)'!$AR96*(IF('Provoz výchozí'!N$10=0,1,'Provoz výchozí'!N$11/'Provoz výchozí'!N$10)),0)+IFERROR('Model opční 1 (ME)'!P96*('ME Index'!T12/'ME Index'!$E12)*'Model opční 1 (ME)'!$AR96*(IF('Provoz opční 1'!N$10=0,1,'Provoz opční 1'!N$11/'Provoz opční 1'!N$10)),0)+IFERROR('Model opční 2 (MF)'!P96*('MF Index'!T12/'MF Index'!$E12)*'Model opční 2 (MF)'!$AR96*(IF('Provoz opční 2'!N$10=0,1,'Provoz opční 2'!N$11/'Provoz opční 2'!N$10)),0)+Doplněk!P96*Doplněk!$AP96</f>
        <v>0</v>
      </c>
      <c r="Q96" s="104">
        <f>IFERROR('Model výchozí (MV)'!Q96*('MV Index'!U12/'MV Index'!$E12)*'Model výchozí (MV)'!$AR96*(IF('Provoz výchozí'!O$10=0,1,'Provoz výchozí'!O$11/'Provoz výchozí'!O$10)),0)+IFERROR('Model opční 1 (ME)'!Q96*('ME Index'!U12/'ME Index'!$E12)*'Model opční 1 (ME)'!$AR96*(IF('Provoz opční 1'!O$10=0,1,'Provoz opční 1'!O$11/'Provoz opční 1'!O$10)),0)+IFERROR('Model opční 2 (MF)'!Q96*('MF Index'!U12/'MF Index'!$E12)*'Model opční 2 (MF)'!$AR96*(IF('Provoz opční 2'!O$10=0,1,'Provoz opční 2'!O$11/'Provoz opční 2'!O$10)),0)+Doplněk!Q96*Doplněk!$AP96</f>
        <v>0</v>
      </c>
      <c r="R96" s="104">
        <f>IFERROR('Model výchozí (MV)'!R96*('MV Index'!V12/'MV Index'!$E12)*'Model výchozí (MV)'!$AR96*(IF('Provoz výchozí'!P$10=0,1,'Provoz výchozí'!P$11/'Provoz výchozí'!P$10)),0)+IFERROR('Model opční 1 (ME)'!R96*('ME Index'!V12/'ME Index'!$E12)*'Model opční 1 (ME)'!$AR96*(IF('Provoz opční 1'!P$10=0,1,'Provoz opční 1'!P$11/'Provoz opční 1'!P$10)),0)+IFERROR('Model opční 2 (MF)'!R96*('MF Index'!V12/'MF Index'!$E12)*'Model opční 2 (MF)'!$AR96*(IF('Provoz opční 2'!P$10=0,1,'Provoz opční 2'!P$11/'Provoz opční 2'!P$10)),0)+Doplněk!R96*Doplněk!$AP96</f>
        <v>0</v>
      </c>
      <c r="S96" s="104">
        <f>IFERROR('Model výchozí (MV)'!S96*('MV Index'!W12/'MV Index'!$E12)*'Model výchozí (MV)'!$AR96*(IF('Provoz výchozí'!Q$10=0,1,'Provoz výchozí'!Q$11/'Provoz výchozí'!Q$10)),0)+IFERROR('Model opční 1 (ME)'!S96*('ME Index'!W12/'ME Index'!$E12)*'Model opční 1 (ME)'!$AR96*(IF('Provoz opční 1'!Q$10=0,1,'Provoz opční 1'!Q$11/'Provoz opční 1'!Q$10)),0)+IFERROR('Model opční 2 (MF)'!S96*('MF Index'!W12/'MF Index'!$E12)*'Model opční 2 (MF)'!$AR96*(IF('Provoz opční 2'!Q$10=0,1,'Provoz opční 2'!Q$11/'Provoz opční 2'!Q$10)),0)+Doplněk!S96*Doplněk!$AP96</f>
        <v>0</v>
      </c>
      <c r="T96" s="104">
        <f>IFERROR('Model výchozí (MV)'!T96*('MV Index'!X12/'MV Index'!$E12)*'Model výchozí (MV)'!$AR96*(IF('Provoz výchozí'!R$10=0,1,'Provoz výchozí'!R$11/'Provoz výchozí'!R$10)),0)+IFERROR('Model opční 1 (ME)'!T96*('ME Index'!X12/'ME Index'!$E12)*'Model opční 1 (ME)'!$AR96*(IF('Provoz opční 1'!R$10=0,1,'Provoz opční 1'!R$11/'Provoz opční 1'!R$10)),0)+IFERROR('Model opční 2 (MF)'!T96*('MF Index'!X12/'MF Index'!$E12)*'Model opční 2 (MF)'!$AR96*(IF('Provoz opční 2'!R$10=0,1,'Provoz opční 2'!R$11/'Provoz opční 2'!R$10)),0)+Doplněk!T96*Doplněk!$AP96</f>
        <v>0</v>
      </c>
      <c r="U96" s="104">
        <f>IFERROR('Model výchozí (MV)'!U96*('MV Index'!Y12/'MV Index'!$E12)*'Model výchozí (MV)'!$AR96*(IF('Provoz výchozí'!S$10=0,1,'Provoz výchozí'!S$11/'Provoz výchozí'!S$10)),0)+IFERROR('Model opční 1 (ME)'!U96*('ME Index'!Y12/'ME Index'!$E12)*'Model opční 1 (ME)'!$AR96*(IF('Provoz opční 1'!S$10=0,1,'Provoz opční 1'!S$11/'Provoz opční 1'!S$10)),0)+IFERROR('Model opční 2 (MF)'!U96*('MF Index'!Y12/'MF Index'!$E12)*'Model opční 2 (MF)'!$AR96*(IF('Provoz opční 2'!S$10=0,1,'Provoz opční 2'!S$11/'Provoz opční 2'!S$10)),0)+Doplněk!U96*Doplněk!$AP96</f>
        <v>0</v>
      </c>
      <c r="V96" s="104">
        <f>IFERROR('Model výchozí (MV)'!V96*('MV Index'!Z12/'MV Index'!$E12)*'Model výchozí (MV)'!$AR96*(IF('Provoz výchozí'!T$10=0,1,'Provoz výchozí'!T$11/'Provoz výchozí'!T$10)),0)+IFERROR('Model opční 1 (ME)'!V96*('ME Index'!Z12/'ME Index'!$E12)*'Model opční 1 (ME)'!$AR96*(IF('Provoz opční 1'!T$10=0,1,'Provoz opční 1'!T$11/'Provoz opční 1'!T$10)),0)+IFERROR('Model opční 2 (MF)'!V96*('MF Index'!Z12/'MF Index'!$E12)*'Model opční 2 (MF)'!$AR96*(IF('Provoz opční 2'!T$10=0,1,'Provoz opční 2'!T$11/'Provoz opční 2'!T$10)),0)+Doplněk!V96*Doplněk!$AP96</f>
        <v>0</v>
      </c>
      <c r="W96" s="104">
        <f>IFERROR('Model výchozí (MV)'!W96*('MV Index'!AA12/'MV Index'!$E12)*'Model výchozí (MV)'!$AR96*(IF('Provoz výchozí'!U$10=0,1,'Provoz výchozí'!U$11/'Provoz výchozí'!U$10)),0)+IFERROR('Model opční 1 (ME)'!W96*('ME Index'!AA12/'ME Index'!$E12)*'Model opční 1 (ME)'!$AR96*(IF('Provoz opční 1'!U$10=0,1,'Provoz opční 1'!U$11/'Provoz opční 1'!U$10)),0)+IFERROR('Model opční 2 (MF)'!W96*('MF Index'!AA12/'MF Index'!$E12)*'Model opční 2 (MF)'!$AR96*(IF('Provoz opční 2'!U$10=0,1,'Provoz opční 2'!U$11/'Provoz opční 2'!U$10)),0)+Doplněk!W96*Doplněk!$AP96</f>
        <v>0</v>
      </c>
      <c r="X96" s="104">
        <f>IFERROR('Model výchozí (MV)'!X96*('MV Index'!AB12/'MV Index'!$E12)*'Model výchozí (MV)'!$AR96*(IF('Provoz výchozí'!V$10=0,1,'Provoz výchozí'!V$11/'Provoz výchozí'!V$10)),0)+IFERROR('Model opční 1 (ME)'!X96*('ME Index'!AB12/'ME Index'!$E12)*'Model opční 1 (ME)'!$AR96*(IF('Provoz opční 1'!V$10=0,1,'Provoz opční 1'!V$11/'Provoz opční 1'!V$10)),0)+IFERROR('Model opční 2 (MF)'!X96*('MF Index'!AB12/'MF Index'!$E12)*'Model opční 2 (MF)'!$AR96*(IF('Provoz opční 2'!V$10=0,1,'Provoz opční 2'!V$11/'Provoz opční 2'!V$10)),0)+Doplněk!X96*Doplněk!$AP96</f>
        <v>0</v>
      </c>
      <c r="Y96" s="104">
        <f>IFERROR('Model výchozí (MV)'!Y96*('MV Index'!AC12/'MV Index'!$E12)*'Model výchozí (MV)'!$AR96*(IF('Provoz výchozí'!W$10=0,1,'Provoz výchozí'!W$11/'Provoz výchozí'!W$10)),0)+IFERROR('Model opční 1 (ME)'!Y96*('ME Index'!AC12/'ME Index'!$E12)*'Model opční 1 (ME)'!$AR96*(IF('Provoz opční 1'!W$10=0,1,'Provoz opční 1'!W$11/'Provoz opční 1'!W$10)),0)+IFERROR('Model opční 2 (MF)'!Y96*('MF Index'!AC12/'MF Index'!$E12)*'Model opční 2 (MF)'!$AR96*(IF('Provoz opční 2'!W$10=0,1,'Provoz opční 2'!W$11/'Provoz opční 2'!W$10)),0)+Doplněk!Y96*Doplněk!$AP96</f>
        <v>0</v>
      </c>
      <c r="Z96" s="104">
        <f>IFERROR('Model výchozí (MV)'!Z96*('MV Index'!AD12/'MV Index'!$E12)*'Model výchozí (MV)'!$AR96*(IF('Provoz výchozí'!X$10=0,1,'Provoz výchozí'!X$11/'Provoz výchozí'!X$10)),0)+IFERROR('Model opční 1 (ME)'!Z96*('ME Index'!AD12/'ME Index'!$E12)*'Model opční 1 (ME)'!$AR96*(IF('Provoz opční 1'!X$10=0,1,'Provoz opční 1'!X$11/'Provoz opční 1'!X$10)),0)+IFERROR('Model opční 2 (MF)'!Z96*('MF Index'!AD12/'MF Index'!$E12)*'Model opční 2 (MF)'!$AR96*(IF('Provoz opční 2'!X$10=0,1,'Provoz opční 2'!X$11/'Provoz opční 2'!X$10)),0)+Doplněk!Z96*Doplněk!$AP96</f>
        <v>0</v>
      </c>
      <c r="AA96" s="104">
        <f>IFERROR('Model výchozí (MV)'!AA96*('MV Index'!AE12/'MV Index'!$E12)*'Model výchozí (MV)'!$AR96*(IF('Provoz výchozí'!Y$10=0,1,'Provoz výchozí'!Y$11/'Provoz výchozí'!Y$10)),0)+IFERROR('Model opční 1 (ME)'!AA96*('ME Index'!AE12/'ME Index'!$E12)*'Model opční 1 (ME)'!$AR96*(IF('Provoz opční 1'!Y$10=0,1,'Provoz opční 1'!Y$11/'Provoz opční 1'!Y$10)),0)+IFERROR('Model opční 2 (MF)'!AA96*('MF Index'!AE12/'MF Index'!$E12)*'Model opční 2 (MF)'!$AR96*(IF('Provoz opční 2'!Y$10=0,1,'Provoz opční 2'!Y$11/'Provoz opční 2'!Y$10)),0)+Doplněk!AA96*Doplněk!$AP96</f>
        <v>0</v>
      </c>
      <c r="AB96" s="104">
        <f>IFERROR('Model výchozí (MV)'!AB96*('MV Index'!AF12/'MV Index'!$E12)*'Model výchozí (MV)'!$AR96*(IF('Provoz výchozí'!Z$10=0,1,'Provoz výchozí'!Z$11/'Provoz výchozí'!Z$10)),0)+IFERROR('Model opční 1 (ME)'!AB96*('ME Index'!AF12/'ME Index'!$E12)*'Model opční 1 (ME)'!$AR96*(IF('Provoz opční 1'!Z$10=0,1,'Provoz opční 1'!Z$11/'Provoz opční 1'!Z$10)),0)+IFERROR('Model opční 2 (MF)'!AB96*('MF Index'!AF12/'MF Index'!$E12)*'Model opční 2 (MF)'!$AR96*(IF('Provoz opční 2'!Z$10=0,1,'Provoz opční 2'!Z$11/'Provoz opční 2'!Z$10)),0)+Doplněk!AB96*Doplněk!$AP96</f>
        <v>0</v>
      </c>
      <c r="AC96" s="104">
        <f>IFERROR('Model výchozí (MV)'!AC96*('MV Index'!AG12/'MV Index'!$E12)*'Model výchozí (MV)'!$AR96*(IF('Provoz výchozí'!AA$10=0,1,'Provoz výchozí'!AA$11/'Provoz výchozí'!AA$10)),0)+IFERROR('Model opční 1 (ME)'!AC96*('ME Index'!AG12/'ME Index'!$E12)*'Model opční 1 (ME)'!$AR96*(IF('Provoz opční 1'!AA$10=0,1,'Provoz opční 1'!AA$11/'Provoz opční 1'!AA$10)),0)+IFERROR('Model opční 2 (MF)'!AC96*('MF Index'!AG12/'MF Index'!$E12)*'Model opční 2 (MF)'!$AR96*(IF('Provoz opční 2'!AA$10=0,1,'Provoz opční 2'!AA$11/'Provoz opční 2'!AA$10)),0)+Doplněk!AC96*Doplněk!$AP96</f>
        <v>0</v>
      </c>
      <c r="AD96" s="104">
        <f>IFERROR('Model výchozí (MV)'!AD96*('MV Index'!AH12/'MV Index'!$E12)*'Model výchozí (MV)'!$AR96*(IF('Provoz výchozí'!AB$10=0,1,'Provoz výchozí'!AB$11/'Provoz výchozí'!AB$10)),0)+IFERROR('Model opční 1 (ME)'!AD96*('ME Index'!AH12/'ME Index'!$E12)*'Model opční 1 (ME)'!$AR96*(IF('Provoz opční 1'!AB$10=0,1,'Provoz opční 1'!AB$11/'Provoz opční 1'!AB$10)),0)+IFERROR('Model opční 2 (MF)'!AD96*('MF Index'!AH12/'MF Index'!$E12)*'Model opční 2 (MF)'!$AR96*(IF('Provoz opční 2'!AB$10=0,1,'Provoz opční 2'!AB$11/'Provoz opční 2'!AB$10)),0)+Doplněk!AD96*Doplněk!$AP96</f>
        <v>0</v>
      </c>
      <c r="AE96" s="104">
        <f>IFERROR('Model výchozí (MV)'!AE96*('MV Index'!AI12/'MV Index'!$E12)*'Model výchozí (MV)'!$AR96*(IF('Provoz výchozí'!AC$10=0,1,'Provoz výchozí'!AC$11/'Provoz výchozí'!AC$10)),0)+IFERROR('Model opční 1 (ME)'!AE96*('ME Index'!AI12/'ME Index'!$E12)*'Model opční 1 (ME)'!$AR96*(IF('Provoz opční 1'!AC$10=0,1,'Provoz opční 1'!AC$11/'Provoz opční 1'!AC$10)),0)+IFERROR('Model opční 2 (MF)'!AE96*('MF Index'!AI12/'MF Index'!$E12)*'Model opční 2 (MF)'!$AR96*(IF('Provoz opční 2'!AC$10=0,1,'Provoz opční 2'!AC$11/'Provoz opční 2'!AC$10)),0)+Doplněk!AE96*Doplněk!$AP96</f>
        <v>0</v>
      </c>
      <c r="AF96" s="104">
        <f>IFERROR('Model výchozí (MV)'!AF96*('MV Index'!AJ12/'MV Index'!$E12)*'Model výchozí (MV)'!$AR96*(IF('Provoz výchozí'!AD$10=0,1,'Provoz výchozí'!AD$11/'Provoz výchozí'!AD$10)),0)+IFERROR('Model opční 1 (ME)'!AF96*('ME Index'!AJ12/'ME Index'!$E12)*'Model opční 1 (ME)'!$AR96*(IF('Provoz opční 1'!AD$10=0,1,'Provoz opční 1'!AD$11/'Provoz opční 1'!AD$10)),0)+IFERROR('Model opční 2 (MF)'!AF96*('MF Index'!AJ12/'MF Index'!$E12)*'Model opční 2 (MF)'!$AR96*(IF('Provoz opční 2'!AD$10=0,1,'Provoz opční 2'!AD$11/'Provoz opční 2'!AD$10)),0)+Doplněk!AF96*Doplněk!$AP96</f>
        <v>0</v>
      </c>
      <c r="AG96" s="104">
        <f>IFERROR('Model výchozí (MV)'!AG96*('MV Index'!AK12/'MV Index'!$E12)*'Model výchozí (MV)'!$AR96*(IF('Provoz výchozí'!AE$10=0,1,'Provoz výchozí'!AE$11/'Provoz výchozí'!AE$10)),0)+IFERROR('Model opční 1 (ME)'!AG96*('ME Index'!AK12/'ME Index'!$E12)*'Model opční 1 (ME)'!$AR96*(IF('Provoz opční 1'!AE$10=0,1,'Provoz opční 1'!AE$11/'Provoz opční 1'!AE$10)),0)+IFERROR('Model opční 2 (MF)'!AG96*('MF Index'!AK12/'MF Index'!$E12)*'Model opční 2 (MF)'!$AR96*(IF('Provoz opční 2'!AE$10=0,1,'Provoz opční 2'!AE$11/'Provoz opční 2'!AE$10)),0)+Doplněk!AG96*Doplněk!$AP96</f>
        <v>0</v>
      </c>
      <c r="AH96" s="104">
        <f>IFERROR('Model výchozí (MV)'!AH96*('MV Index'!AL12/'MV Index'!$E12)*'Model výchozí (MV)'!$AR96*(IF('Provoz výchozí'!AF$10=0,1,'Provoz výchozí'!AF$11/'Provoz výchozí'!AF$10)),0)+IFERROR('Model opční 1 (ME)'!AH96*('ME Index'!AL12/'ME Index'!$E12)*'Model opční 1 (ME)'!$AR96*(IF('Provoz opční 1'!AF$10=0,1,'Provoz opční 1'!AF$11/'Provoz opční 1'!AF$10)),0)+IFERROR('Model opční 2 (MF)'!AH96*('MF Index'!AL12/'MF Index'!$E12)*'Model opční 2 (MF)'!$AR96*(IF('Provoz opční 2'!AF$10=0,1,'Provoz opční 2'!AF$11/'Provoz opční 2'!AF$10)),0)+Doplněk!AH96*Doplněk!$AP96</f>
        <v>0</v>
      </c>
      <c r="AI96" s="104">
        <f>IFERROR('Model výchozí (MV)'!AI96*('MV Index'!AM12/'MV Index'!$E12)*'Model výchozí (MV)'!$AR96*(IF('Provoz výchozí'!AG$10=0,1,'Provoz výchozí'!AG$11/'Provoz výchozí'!AG$10)),0)+IFERROR('Model opční 1 (ME)'!AI96*('ME Index'!AM12/'ME Index'!$E12)*'Model opční 1 (ME)'!$AR96*(IF('Provoz opční 1'!AG$10=0,1,'Provoz opční 1'!AG$11/'Provoz opční 1'!AG$10)),0)+IFERROR('Model opční 2 (MF)'!AI96*('MF Index'!AM12/'MF Index'!$E12)*'Model opční 2 (MF)'!$AR96*(IF('Provoz opční 2'!AG$10=0,1,'Provoz opční 2'!AG$11/'Provoz opční 2'!AG$10)),0)+Doplněk!AI96*Doplněk!$AP96</f>
        <v>0</v>
      </c>
      <c r="AJ96" s="104">
        <f>IFERROR('Model výchozí (MV)'!AJ96*('MV Index'!AN12/'MV Index'!$E12)*'Model výchozí (MV)'!$AR96*(IF('Provoz výchozí'!AH$10=0,1,'Provoz výchozí'!AH$11/'Provoz výchozí'!AH$10)),0)+IFERROR('Model opční 1 (ME)'!AJ96*('ME Index'!AN12/'ME Index'!$E12)*'Model opční 1 (ME)'!$AR96*(IF('Provoz opční 1'!AH$10=0,1,'Provoz opční 1'!AH$11/'Provoz opční 1'!AH$10)),0)+IFERROR('Model opční 2 (MF)'!AJ96*('MF Index'!AN12/'MF Index'!$E12)*'Model opční 2 (MF)'!$AR96*(IF('Provoz opční 2'!AH$10=0,1,'Provoz opční 2'!AH$11/'Provoz opční 2'!AH$10)),0)+Doplněk!AJ96*Doplněk!$AP96</f>
        <v>0</v>
      </c>
      <c r="AK96" s="104">
        <f>IFERROR('Model výchozí (MV)'!AK96*('MV Index'!AO12/'MV Index'!$E12)*'Model výchozí (MV)'!$AR96*(IF('Provoz výchozí'!AI$10=0,1,'Provoz výchozí'!AI$11/'Provoz výchozí'!AI$10)),0)+IFERROR('Model opční 1 (ME)'!AK96*('ME Index'!AO12/'ME Index'!$E12)*'Model opční 1 (ME)'!$AR96*(IF('Provoz opční 1'!AI$10=0,1,'Provoz opční 1'!AI$11/'Provoz opční 1'!AI$10)),0)+IFERROR('Model opční 2 (MF)'!AK96*('MF Index'!AO12/'MF Index'!$E12)*'Model opční 2 (MF)'!$AR96*(IF('Provoz opční 2'!AI$10=0,1,'Provoz opční 2'!AI$11/'Provoz opční 2'!AI$10)),0)+Doplněk!AK96*Doplněk!$AP96</f>
        <v>0</v>
      </c>
      <c r="AL96" s="24">
        <f t="shared" si="73"/>
        <v>0</v>
      </c>
      <c r="AM96" s="149">
        <f t="shared" si="72"/>
        <v>0</v>
      </c>
    </row>
    <row r="97" spans="1:39" x14ac:dyDescent="0.3">
      <c r="A97" s="4" t="str">
        <f t="shared" si="71"/>
        <v/>
      </c>
      <c r="B97" s="45" t="str">
        <f t="shared" si="71"/>
        <v/>
      </c>
      <c r="C97" s="64" t="str">
        <f t="shared" si="71"/>
        <v>7.3</v>
      </c>
      <c r="D97" s="65" t="str">
        <f t="shared" si="71"/>
        <v>Pokladní</v>
      </c>
      <c r="E97" s="104">
        <f>IFERROR('Model výchozí (MV)'!E97*('MV Index'!I13/'MV Index'!$E13)*'Model výchozí (MV)'!$AR97*(IF('Provoz výchozí'!C$10=0,1,'Provoz výchozí'!C$11/'Provoz výchozí'!C$10)),0)+IFERROR('Model opční 1 (ME)'!E97*('ME Index'!I13/'ME Index'!$E13)*'Model opční 1 (ME)'!$AR97*(IF('Provoz opční 1'!C$10=0,1,'Provoz opční 1'!C$11/'Provoz opční 1'!C$10)),0)+IFERROR('Model opční 2 (MF)'!E97*('MF Index'!I13/'MF Index'!$E13)*'Model opční 2 (MF)'!$AR97*(IF('Provoz opční 2'!C$10=0,1,'Provoz opční 2'!C$11/'Provoz opční 2'!C$10)),0)+Doplněk!E97*Doplněk!$AP97</f>
        <v>0</v>
      </c>
      <c r="F97" s="104">
        <f>IFERROR('Model výchozí (MV)'!F97*('MV Index'!J13/'MV Index'!$E13)*'Model výchozí (MV)'!$AR97*(IF('Provoz výchozí'!D$10=0,1,'Provoz výchozí'!D$11/'Provoz výchozí'!D$10)),0)+IFERROR('Model opční 1 (ME)'!F97*('ME Index'!J13/'ME Index'!$E13)*'Model opční 1 (ME)'!$AR97*(IF('Provoz opční 1'!D$10=0,1,'Provoz opční 1'!D$11/'Provoz opční 1'!D$10)),0)+IFERROR('Model opční 2 (MF)'!F97*('MF Index'!J13/'MF Index'!$E13)*'Model opční 2 (MF)'!$AR97*(IF('Provoz opční 2'!D$10=0,1,'Provoz opční 2'!D$11/'Provoz opční 2'!D$10)),0)+Doplněk!F97*Doplněk!$AP97</f>
        <v>0</v>
      </c>
      <c r="G97" s="104">
        <f>IFERROR('Model výchozí (MV)'!G97*('MV Index'!K13/'MV Index'!$E13)*'Model výchozí (MV)'!$AR97*(IF('Provoz výchozí'!E$10=0,1,'Provoz výchozí'!E$11/'Provoz výchozí'!E$10)),0)+IFERROR('Model opční 1 (ME)'!G97*('ME Index'!K13/'ME Index'!$E13)*'Model opční 1 (ME)'!$AR97*(IF('Provoz opční 1'!E$10=0,1,'Provoz opční 1'!E$11/'Provoz opční 1'!E$10)),0)+IFERROR('Model opční 2 (MF)'!G97*('MF Index'!K13/'MF Index'!$E13)*'Model opční 2 (MF)'!$AR97*(IF('Provoz opční 2'!E$10=0,1,'Provoz opční 2'!E$11/'Provoz opční 2'!E$10)),0)+Doplněk!G97*Doplněk!$AP97</f>
        <v>0</v>
      </c>
      <c r="H97" s="104">
        <f>IFERROR('Model výchozí (MV)'!H97*('MV Index'!L13/'MV Index'!$E13)*'Model výchozí (MV)'!$AR97*(IF('Provoz výchozí'!F$10=0,1,'Provoz výchozí'!F$11/'Provoz výchozí'!F$10)),0)+IFERROR('Model opční 1 (ME)'!H97*('ME Index'!L13/'ME Index'!$E13)*'Model opční 1 (ME)'!$AR97*(IF('Provoz opční 1'!F$10=0,1,'Provoz opční 1'!F$11/'Provoz opční 1'!F$10)),0)+IFERROR('Model opční 2 (MF)'!H97*('MF Index'!L13/'MF Index'!$E13)*'Model opční 2 (MF)'!$AR97*(IF('Provoz opční 2'!F$10=0,1,'Provoz opční 2'!F$11/'Provoz opční 2'!F$10)),0)+Doplněk!H97*Doplněk!$AP97</f>
        <v>0</v>
      </c>
      <c r="I97" s="104">
        <f>IFERROR('Model výchozí (MV)'!I97*('MV Index'!M13/'MV Index'!$E13)*'Model výchozí (MV)'!$AR97*(IF('Provoz výchozí'!G$10=0,1,'Provoz výchozí'!G$11/'Provoz výchozí'!G$10)),0)+IFERROR('Model opční 1 (ME)'!I97*('ME Index'!M13/'ME Index'!$E13)*'Model opční 1 (ME)'!$AR97*(IF('Provoz opční 1'!G$10=0,1,'Provoz opční 1'!G$11/'Provoz opční 1'!G$10)),0)+IFERROR('Model opční 2 (MF)'!I97*('MF Index'!M13/'MF Index'!$E13)*'Model opční 2 (MF)'!$AR97*(IF('Provoz opční 2'!G$10=0,1,'Provoz opční 2'!G$11/'Provoz opční 2'!G$10)),0)+Doplněk!I97*Doplněk!$AP97</f>
        <v>0</v>
      </c>
      <c r="J97" s="104">
        <f>IFERROR('Model výchozí (MV)'!J97*('MV Index'!N13/'MV Index'!$E13)*'Model výchozí (MV)'!$AR97*(IF('Provoz výchozí'!H$10=0,1,'Provoz výchozí'!H$11/'Provoz výchozí'!H$10)),0)+IFERROR('Model opční 1 (ME)'!J97*('ME Index'!N13/'ME Index'!$E13)*'Model opční 1 (ME)'!$AR97*(IF('Provoz opční 1'!H$10=0,1,'Provoz opční 1'!H$11/'Provoz opční 1'!H$10)),0)+IFERROR('Model opční 2 (MF)'!J97*('MF Index'!N13/'MF Index'!$E13)*'Model opční 2 (MF)'!$AR97*(IF('Provoz opční 2'!H$10=0,1,'Provoz opční 2'!H$11/'Provoz opční 2'!H$10)),0)+Doplněk!J97*Doplněk!$AP97</f>
        <v>0</v>
      </c>
      <c r="K97" s="104">
        <f>IFERROR('Model výchozí (MV)'!K97*('MV Index'!O13/'MV Index'!$E13)*'Model výchozí (MV)'!$AR97*(IF('Provoz výchozí'!I$10=0,1,'Provoz výchozí'!I$11/'Provoz výchozí'!I$10)),0)+IFERROR('Model opční 1 (ME)'!K97*('ME Index'!O13/'ME Index'!$E13)*'Model opční 1 (ME)'!$AR97*(IF('Provoz opční 1'!I$10=0,1,'Provoz opční 1'!I$11/'Provoz opční 1'!I$10)),0)+IFERROR('Model opční 2 (MF)'!K97*('MF Index'!O13/'MF Index'!$E13)*'Model opční 2 (MF)'!$AR97*(IF('Provoz opční 2'!I$10=0,1,'Provoz opční 2'!I$11/'Provoz opční 2'!I$10)),0)+Doplněk!K97*Doplněk!$AP97</f>
        <v>0</v>
      </c>
      <c r="L97" s="104">
        <f>IFERROR('Model výchozí (MV)'!L97*('MV Index'!P13/'MV Index'!$E13)*'Model výchozí (MV)'!$AR97*(IF('Provoz výchozí'!J$10=0,1,'Provoz výchozí'!J$11/'Provoz výchozí'!J$10)),0)+IFERROR('Model opční 1 (ME)'!L97*('ME Index'!P13/'ME Index'!$E13)*'Model opční 1 (ME)'!$AR97*(IF('Provoz opční 1'!J$10=0,1,'Provoz opční 1'!J$11/'Provoz opční 1'!J$10)),0)+IFERROR('Model opční 2 (MF)'!L97*('MF Index'!P13/'MF Index'!$E13)*'Model opční 2 (MF)'!$AR97*(IF('Provoz opční 2'!J$10=0,1,'Provoz opční 2'!J$11/'Provoz opční 2'!J$10)),0)+Doplněk!L97*Doplněk!$AP97</f>
        <v>0</v>
      </c>
      <c r="M97" s="104">
        <f>IFERROR('Model výchozí (MV)'!M97*('MV Index'!Q13/'MV Index'!$E13)*'Model výchozí (MV)'!$AR97*(IF('Provoz výchozí'!K$10=0,1,'Provoz výchozí'!K$11/'Provoz výchozí'!K$10)),0)+IFERROR('Model opční 1 (ME)'!M97*('ME Index'!Q13/'ME Index'!$E13)*'Model opční 1 (ME)'!$AR97*(IF('Provoz opční 1'!K$10=0,1,'Provoz opční 1'!K$11/'Provoz opční 1'!K$10)),0)+IFERROR('Model opční 2 (MF)'!M97*('MF Index'!Q13/'MF Index'!$E13)*'Model opční 2 (MF)'!$AR97*(IF('Provoz opční 2'!K$10=0,1,'Provoz opční 2'!K$11/'Provoz opční 2'!K$10)),0)+Doplněk!M97*Doplněk!$AP97</f>
        <v>0</v>
      </c>
      <c r="N97" s="104">
        <f>IFERROR('Model výchozí (MV)'!N97*('MV Index'!R13/'MV Index'!$E13)*'Model výchozí (MV)'!$AR97*(IF('Provoz výchozí'!L$10=0,1,'Provoz výchozí'!L$11/'Provoz výchozí'!L$10)),0)+IFERROR('Model opční 1 (ME)'!N97*('ME Index'!R13/'ME Index'!$E13)*'Model opční 1 (ME)'!$AR97*(IF('Provoz opční 1'!L$10=0,1,'Provoz opční 1'!L$11/'Provoz opční 1'!L$10)),0)+IFERROR('Model opční 2 (MF)'!N97*('MF Index'!R13/'MF Index'!$E13)*'Model opční 2 (MF)'!$AR97*(IF('Provoz opční 2'!L$10=0,1,'Provoz opční 2'!L$11/'Provoz opční 2'!L$10)),0)+Doplněk!N97*Doplněk!$AP97</f>
        <v>0</v>
      </c>
      <c r="O97" s="104">
        <f>IFERROR('Model výchozí (MV)'!O97*('MV Index'!S13/'MV Index'!$E13)*'Model výchozí (MV)'!$AR97*(IF('Provoz výchozí'!M$10=0,1,'Provoz výchozí'!M$11/'Provoz výchozí'!M$10)),0)+IFERROR('Model opční 1 (ME)'!O97*('ME Index'!S13/'ME Index'!$E13)*'Model opční 1 (ME)'!$AR97*(IF('Provoz opční 1'!M$10=0,1,'Provoz opční 1'!M$11/'Provoz opční 1'!M$10)),0)+IFERROR('Model opční 2 (MF)'!O97*('MF Index'!S13/'MF Index'!$E13)*'Model opční 2 (MF)'!$AR97*(IF('Provoz opční 2'!M$10=0,1,'Provoz opční 2'!M$11/'Provoz opční 2'!M$10)),0)+Doplněk!O97*Doplněk!$AP97</f>
        <v>0</v>
      </c>
      <c r="P97" s="104">
        <f>IFERROR('Model výchozí (MV)'!P97*('MV Index'!T13/'MV Index'!$E13)*'Model výchozí (MV)'!$AR97*(IF('Provoz výchozí'!N$10=0,1,'Provoz výchozí'!N$11/'Provoz výchozí'!N$10)),0)+IFERROR('Model opční 1 (ME)'!P97*('ME Index'!T13/'ME Index'!$E13)*'Model opční 1 (ME)'!$AR97*(IF('Provoz opční 1'!N$10=0,1,'Provoz opční 1'!N$11/'Provoz opční 1'!N$10)),0)+IFERROR('Model opční 2 (MF)'!P97*('MF Index'!T13/'MF Index'!$E13)*'Model opční 2 (MF)'!$AR97*(IF('Provoz opční 2'!N$10=0,1,'Provoz opční 2'!N$11/'Provoz opční 2'!N$10)),0)+Doplněk!P97*Doplněk!$AP97</f>
        <v>0</v>
      </c>
      <c r="Q97" s="104">
        <f>IFERROR('Model výchozí (MV)'!Q97*('MV Index'!U13/'MV Index'!$E13)*'Model výchozí (MV)'!$AR97*(IF('Provoz výchozí'!O$10=0,1,'Provoz výchozí'!O$11/'Provoz výchozí'!O$10)),0)+IFERROR('Model opční 1 (ME)'!Q97*('ME Index'!U13/'ME Index'!$E13)*'Model opční 1 (ME)'!$AR97*(IF('Provoz opční 1'!O$10=0,1,'Provoz opční 1'!O$11/'Provoz opční 1'!O$10)),0)+IFERROR('Model opční 2 (MF)'!Q97*('MF Index'!U13/'MF Index'!$E13)*'Model opční 2 (MF)'!$AR97*(IF('Provoz opční 2'!O$10=0,1,'Provoz opční 2'!O$11/'Provoz opční 2'!O$10)),0)+Doplněk!Q97*Doplněk!$AP97</f>
        <v>0</v>
      </c>
      <c r="R97" s="104">
        <f>IFERROR('Model výchozí (MV)'!R97*('MV Index'!V13/'MV Index'!$E13)*'Model výchozí (MV)'!$AR97*(IF('Provoz výchozí'!P$10=0,1,'Provoz výchozí'!P$11/'Provoz výchozí'!P$10)),0)+IFERROR('Model opční 1 (ME)'!R97*('ME Index'!V13/'ME Index'!$E13)*'Model opční 1 (ME)'!$AR97*(IF('Provoz opční 1'!P$10=0,1,'Provoz opční 1'!P$11/'Provoz opční 1'!P$10)),0)+IFERROR('Model opční 2 (MF)'!R97*('MF Index'!V13/'MF Index'!$E13)*'Model opční 2 (MF)'!$AR97*(IF('Provoz opční 2'!P$10=0,1,'Provoz opční 2'!P$11/'Provoz opční 2'!P$10)),0)+Doplněk!R97*Doplněk!$AP97</f>
        <v>0</v>
      </c>
      <c r="S97" s="104">
        <f>IFERROR('Model výchozí (MV)'!S97*('MV Index'!W13/'MV Index'!$E13)*'Model výchozí (MV)'!$AR97*(IF('Provoz výchozí'!Q$10=0,1,'Provoz výchozí'!Q$11/'Provoz výchozí'!Q$10)),0)+IFERROR('Model opční 1 (ME)'!S97*('ME Index'!W13/'ME Index'!$E13)*'Model opční 1 (ME)'!$AR97*(IF('Provoz opční 1'!Q$10=0,1,'Provoz opční 1'!Q$11/'Provoz opční 1'!Q$10)),0)+IFERROR('Model opční 2 (MF)'!S97*('MF Index'!W13/'MF Index'!$E13)*'Model opční 2 (MF)'!$AR97*(IF('Provoz opční 2'!Q$10=0,1,'Provoz opční 2'!Q$11/'Provoz opční 2'!Q$10)),0)+Doplněk!S97*Doplněk!$AP97</f>
        <v>0</v>
      </c>
      <c r="T97" s="104">
        <f>IFERROR('Model výchozí (MV)'!T97*('MV Index'!X13/'MV Index'!$E13)*'Model výchozí (MV)'!$AR97*(IF('Provoz výchozí'!R$10=0,1,'Provoz výchozí'!R$11/'Provoz výchozí'!R$10)),0)+IFERROR('Model opční 1 (ME)'!T97*('ME Index'!X13/'ME Index'!$E13)*'Model opční 1 (ME)'!$AR97*(IF('Provoz opční 1'!R$10=0,1,'Provoz opční 1'!R$11/'Provoz opční 1'!R$10)),0)+IFERROR('Model opční 2 (MF)'!T97*('MF Index'!X13/'MF Index'!$E13)*'Model opční 2 (MF)'!$AR97*(IF('Provoz opční 2'!R$10=0,1,'Provoz opční 2'!R$11/'Provoz opční 2'!R$10)),0)+Doplněk!T97*Doplněk!$AP97</f>
        <v>0</v>
      </c>
      <c r="U97" s="104">
        <f>IFERROR('Model výchozí (MV)'!U97*('MV Index'!Y13/'MV Index'!$E13)*'Model výchozí (MV)'!$AR97*(IF('Provoz výchozí'!S$10=0,1,'Provoz výchozí'!S$11/'Provoz výchozí'!S$10)),0)+IFERROR('Model opční 1 (ME)'!U97*('ME Index'!Y13/'ME Index'!$E13)*'Model opční 1 (ME)'!$AR97*(IF('Provoz opční 1'!S$10=0,1,'Provoz opční 1'!S$11/'Provoz opční 1'!S$10)),0)+IFERROR('Model opční 2 (MF)'!U97*('MF Index'!Y13/'MF Index'!$E13)*'Model opční 2 (MF)'!$AR97*(IF('Provoz opční 2'!S$10=0,1,'Provoz opční 2'!S$11/'Provoz opční 2'!S$10)),0)+Doplněk!U97*Doplněk!$AP97</f>
        <v>0</v>
      </c>
      <c r="V97" s="104">
        <f>IFERROR('Model výchozí (MV)'!V97*('MV Index'!Z13/'MV Index'!$E13)*'Model výchozí (MV)'!$AR97*(IF('Provoz výchozí'!T$10=0,1,'Provoz výchozí'!T$11/'Provoz výchozí'!T$10)),0)+IFERROR('Model opční 1 (ME)'!V97*('ME Index'!Z13/'ME Index'!$E13)*'Model opční 1 (ME)'!$AR97*(IF('Provoz opční 1'!T$10=0,1,'Provoz opční 1'!T$11/'Provoz opční 1'!T$10)),0)+IFERROR('Model opční 2 (MF)'!V97*('MF Index'!Z13/'MF Index'!$E13)*'Model opční 2 (MF)'!$AR97*(IF('Provoz opční 2'!T$10=0,1,'Provoz opční 2'!T$11/'Provoz opční 2'!T$10)),0)+Doplněk!V97*Doplněk!$AP97</f>
        <v>0</v>
      </c>
      <c r="W97" s="104">
        <f>IFERROR('Model výchozí (MV)'!W97*('MV Index'!AA13/'MV Index'!$E13)*'Model výchozí (MV)'!$AR97*(IF('Provoz výchozí'!U$10=0,1,'Provoz výchozí'!U$11/'Provoz výchozí'!U$10)),0)+IFERROR('Model opční 1 (ME)'!W97*('ME Index'!AA13/'ME Index'!$E13)*'Model opční 1 (ME)'!$AR97*(IF('Provoz opční 1'!U$10=0,1,'Provoz opční 1'!U$11/'Provoz opční 1'!U$10)),0)+IFERROR('Model opční 2 (MF)'!W97*('MF Index'!AA13/'MF Index'!$E13)*'Model opční 2 (MF)'!$AR97*(IF('Provoz opční 2'!U$10=0,1,'Provoz opční 2'!U$11/'Provoz opční 2'!U$10)),0)+Doplněk!W97*Doplněk!$AP97</f>
        <v>0</v>
      </c>
      <c r="X97" s="104">
        <f>IFERROR('Model výchozí (MV)'!X97*('MV Index'!AB13/'MV Index'!$E13)*'Model výchozí (MV)'!$AR97*(IF('Provoz výchozí'!V$10=0,1,'Provoz výchozí'!V$11/'Provoz výchozí'!V$10)),0)+IFERROR('Model opční 1 (ME)'!X97*('ME Index'!AB13/'ME Index'!$E13)*'Model opční 1 (ME)'!$AR97*(IF('Provoz opční 1'!V$10=0,1,'Provoz opční 1'!V$11/'Provoz opční 1'!V$10)),0)+IFERROR('Model opční 2 (MF)'!X97*('MF Index'!AB13/'MF Index'!$E13)*'Model opční 2 (MF)'!$AR97*(IF('Provoz opční 2'!V$10=0,1,'Provoz opční 2'!V$11/'Provoz opční 2'!V$10)),0)+Doplněk!X97*Doplněk!$AP97</f>
        <v>0</v>
      </c>
      <c r="Y97" s="104">
        <f>IFERROR('Model výchozí (MV)'!Y97*('MV Index'!AC13/'MV Index'!$E13)*'Model výchozí (MV)'!$AR97*(IF('Provoz výchozí'!W$10=0,1,'Provoz výchozí'!W$11/'Provoz výchozí'!W$10)),0)+IFERROR('Model opční 1 (ME)'!Y97*('ME Index'!AC13/'ME Index'!$E13)*'Model opční 1 (ME)'!$AR97*(IF('Provoz opční 1'!W$10=0,1,'Provoz opční 1'!W$11/'Provoz opční 1'!W$10)),0)+IFERROR('Model opční 2 (MF)'!Y97*('MF Index'!AC13/'MF Index'!$E13)*'Model opční 2 (MF)'!$AR97*(IF('Provoz opční 2'!W$10=0,1,'Provoz opční 2'!W$11/'Provoz opční 2'!W$10)),0)+Doplněk!Y97*Doplněk!$AP97</f>
        <v>0</v>
      </c>
      <c r="Z97" s="104">
        <f>IFERROR('Model výchozí (MV)'!Z97*('MV Index'!AD13/'MV Index'!$E13)*'Model výchozí (MV)'!$AR97*(IF('Provoz výchozí'!X$10=0,1,'Provoz výchozí'!X$11/'Provoz výchozí'!X$10)),0)+IFERROR('Model opční 1 (ME)'!Z97*('ME Index'!AD13/'ME Index'!$E13)*'Model opční 1 (ME)'!$AR97*(IF('Provoz opční 1'!X$10=0,1,'Provoz opční 1'!X$11/'Provoz opční 1'!X$10)),0)+IFERROR('Model opční 2 (MF)'!Z97*('MF Index'!AD13/'MF Index'!$E13)*'Model opční 2 (MF)'!$AR97*(IF('Provoz opční 2'!X$10=0,1,'Provoz opční 2'!X$11/'Provoz opční 2'!X$10)),0)+Doplněk!Z97*Doplněk!$AP97</f>
        <v>0</v>
      </c>
      <c r="AA97" s="104">
        <f>IFERROR('Model výchozí (MV)'!AA97*('MV Index'!AE13/'MV Index'!$E13)*'Model výchozí (MV)'!$AR97*(IF('Provoz výchozí'!Y$10=0,1,'Provoz výchozí'!Y$11/'Provoz výchozí'!Y$10)),0)+IFERROR('Model opční 1 (ME)'!AA97*('ME Index'!AE13/'ME Index'!$E13)*'Model opční 1 (ME)'!$AR97*(IF('Provoz opční 1'!Y$10=0,1,'Provoz opční 1'!Y$11/'Provoz opční 1'!Y$10)),0)+IFERROR('Model opční 2 (MF)'!AA97*('MF Index'!AE13/'MF Index'!$E13)*'Model opční 2 (MF)'!$AR97*(IF('Provoz opční 2'!Y$10=0,1,'Provoz opční 2'!Y$11/'Provoz opční 2'!Y$10)),0)+Doplněk!AA97*Doplněk!$AP97</f>
        <v>0</v>
      </c>
      <c r="AB97" s="104">
        <f>IFERROR('Model výchozí (MV)'!AB97*('MV Index'!AF13/'MV Index'!$E13)*'Model výchozí (MV)'!$AR97*(IF('Provoz výchozí'!Z$10=0,1,'Provoz výchozí'!Z$11/'Provoz výchozí'!Z$10)),0)+IFERROR('Model opční 1 (ME)'!AB97*('ME Index'!AF13/'ME Index'!$E13)*'Model opční 1 (ME)'!$AR97*(IF('Provoz opční 1'!Z$10=0,1,'Provoz opční 1'!Z$11/'Provoz opční 1'!Z$10)),0)+IFERROR('Model opční 2 (MF)'!AB97*('MF Index'!AF13/'MF Index'!$E13)*'Model opční 2 (MF)'!$AR97*(IF('Provoz opční 2'!Z$10=0,1,'Provoz opční 2'!Z$11/'Provoz opční 2'!Z$10)),0)+Doplněk!AB97*Doplněk!$AP97</f>
        <v>0</v>
      </c>
      <c r="AC97" s="104">
        <f>IFERROR('Model výchozí (MV)'!AC97*('MV Index'!AG13/'MV Index'!$E13)*'Model výchozí (MV)'!$AR97*(IF('Provoz výchozí'!AA$10=0,1,'Provoz výchozí'!AA$11/'Provoz výchozí'!AA$10)),0)+IFERROR('Model opční 1 (ME)'!AC97*('ME Index'!AG13/'ME Index'!$E13)*'Model opční 1 (ME)'!$AR97*(IF('Provoz opční 1'!AA$10=0,1,'Provoz opční 1'!AA$11/'Provoz opční 1'!AA$10)),0)+IFERROR('Model opční 2 (MF)'!AC97*('MF Index'!AG13/'MF Index'!$E13)*'Model opční 2 (MF)'!$AR97*(IF('Provoz opční 2'!AA$10=0,1,'Provoz opční 2'!AA$11/'Provoz opční 2'!AA$10)),0)+Doplněk!AC97*Doplněk!$AP97</f>
        <v>0</v>
      </c>
      <c r="AD97" s="104">
        <f>IFERROR('Model výchozí (MV)'!AD97*('MV Index'!AH13/'MV Index'!$E13)*'Model výchozí (MV)'!$AR97*(IF('Provoz výchozí'!AB$10=0,1,'Provoz výchozí'!AB$11/'Provoz výchozí'!AB$10)),0)+IFERROR('Model opční 1 (ME)'!AD97*('ME Index'!AH13/'ME Index'!$E13)*'Model opční 1 (ME)'!$AR97*(IF('Provoz opční 1'!AB$10=0,1,'Provoz opční 1'!AB$11/'Provoz opční 1'!AB$10)),0)+IFERROR('Model opční 2 (MF)'!AD97*('MF Index'!AH13/'MF Index'!$E13)*'Model opční 2 (MF)'!$AR97*(IF('Provoz opční 2'!AB$10=0,1,'Provoz opční 2'!AB$11/'Provoz opční 2'!AB$10)),0)+Doplněk!AD97*Doplněk!$AP97</f>
        <v>0</v>
      </c>
      <c r="AE97" s="104">
        <f>IFERROR('Model výchozí (MV)'!AE97*('MV Index'!AI13/'MV Index'!$E13)*'Model výchozí (MV)'!$AR97*(IF('Provoz výchozí'!AC$10=0,1,'Provoz výchozí'!AC$11/'Provoz výchozí'!AC$10)),0)+IFERROR('Model opční 1 (ME)'!AE97*('ME Index'!AI13/'ME Index'!$E13)*'Model opční 1 (ME)'!$AR97*(IF('Provoz opční 1'!AC$10=0,1,'Provoz opční 1'!AC$11/'Provoz opční 1'!AC$10)),0)+IFERROR('Model opční 2 (MF)'!AE97*('MF Index'!AI13/'MF Index'!$E13)*'Model opční 2 (MF)'!$AR97*(IF('Provoz opční 2'!AC$10=0,1,'Provoz opční 2'!AC$11/'Provoz opční 2'!AC$10)),0)+Doplněk!AE97*Doplněk!$AP97</f>
        <v>0</v>
      </c>
      <c r="AF97" s="104">
        <f>IFERROR('Model výchozí (MV)'!AF97*('MV Index'!AJ13/'MV Index'!$E13)*'Model výchozí (MV)'!$AR97*(IF('Provoz výchozí'!AD$10=0,1,'Provoz výchozí'!AD$11/'Provoz výchozí'!AD$10)),0)+IFERROR('Model opční 1 (ME)'!AF97*('ME Index'!AJ13/'ME Index'!$E13)*'Model opční 1 (ME)'!$AR97*(IF('Provoz opční 1'!AD$10=0,1,'Provoz opční 1'!AD$11/'Provoz opční 1'!AD$10)),0)+IFERROR('Model opční 2 (MF)'!AF97*('MF Index'!AJ13/'MF Index'!$E13)*'Model opční 2 (MF)'!$AR97*(IF('Provoz opční 2'!AD$10=0,1,'Provoz opční 2'!AD$11/'Provoz opční 2'!AD$10)),0)+Doplněk!AF97*Doplněk!$AP97</f>
        <v>0</v>
      </c>
      <c r="AG97" s="104">
        <f>IFERROR('Model výchozí (MV)'!AG97*('MV Index'!AK13/'MV Index'!$E13)*'Model výchozí (MV)'!$AR97*(IF('Provoz výchozí'!AE$10=0,1,'Provoz výchozí'!AE$11/'Provoz výchozí'!AE$10)),0)+IFERROR('Model opční 1 (ME)'!AG97*('ME Index'!AK13/'ME Index'!$E13)*'Model opční 1 (ME)'!$AR97*(IF('Provoz opční 1'!AE$10=0,1,'Provoz opční 1'!AE$11/'Provoz opční 1'!AE$10)),0)+IFERROR('Model opční 2 (MF)'!AG97*('MF Index'!AK13/'MF Index'!$E13)*'Model opční 2 (MF)'!$AR97*(IF('Provoz opční 2'!AE$10=0,1,'Provoz opční 2'!AE$11/'Provoz opční 2'!AE$10)),0)+Doplněk!AG97*Doplněk!$AP97</f>
        <v>0</v>
      </c>
      <c r="AH97" s="104">
        <f>IFERROR('Model výchozí (MV)'!AH97*('MV Index'!AL13/'MV Index'!$E13)*'Model výchozí (MV)'!$AR97*(IF('Provoz výchozí'!AF$10=0,1,'Provoz výchozí'!AF$11/'Provoz výchozí'!AF$10)),0)+IFERROR('Model opční 1 (ME)'!AH97*('ME Index'!AL13/'ME Index'!$E13)*'Model opční 1 (ME)'!$AR97*(IF('Provoz opční 1'!AF$10=0,1,'Provoz opční 1'!AF$11/'Provoz opční 1'!AF$10)),0)+IFERROR('Model opční 2 (MF)'!AH97*('MF Index'!AL13/'MF Index'!$E13)*'Model opční 2 (MF)'!$AR97*(IF('Provoz opční 2'!AF$10=0,1,'Provoz opční 2'!AF$11/'Provoz opční 2'!AF$10)),0)+Doplněk!AH97*Doplněk!$AP97</f>
        <v>0</v>
      </c>
      <c r="AI97" s="104">
        <f>IFERROR('Model výchozí (MV)'!AI97*('MV Index'!AM13/'MV Index'!$E13)*'Model výchozí (MV)'!$AR97*(IF('Provoz výchozí'!AG$10=0,1,'Provoz výchozí'!AG$11/'Provoz výchozí'!AG$10)),0)+IFERROR('Model opční 1 (ME)'!AI97*('ME Index'!AM13/'ME Index'!$E13)*'Model opční 1 (ME)'!$AR97*(IF('Provoz opční 1'!AG$10=0,1,'Provoz opční 1'!AG$11/'Provoz opční 1'!AG$10)),0)+IFERROR('Model opční 2 (MF)'!AI97*('MF Index'!AM13/'MF Index'!$E13)*'Model opční 2 (MF)'!$AR97*(IF('Provoz opční 2'!AG$10=0,1,'Provoz opční 2'!AG$11/'Provoz opční 2'!AG$10)),0)+Doplněk!AI97*Doplněk!$AP97</f>
        <v>0</v>
      </c>
      <c r="AJ97" s="104">
        <f>IFERROR('Model výchozí (MV)'!AJ97*('MV Index'!AN13/'MV Index'!$E13)*'Model výchozí (MV)'!$AR97*(IF('Provoz výchozí'!AH$10=0,1,'Provoz výchozí'!AH$11/'Provoz výchozí'!AH$10)),0)+IFERROR('Model opční 1 (ME)'!AJ97*('ME Index'!AN13/'ME Index'!$E13)*'Model opční 1 (ME)'!$AR97*(IF('Provoz opční 1'!AH$10=0,1,'Provoz opční 1'!AH$11/'Provoz opční 1'!AH$10)),0)+IFERROR('Model opční 2 (MF)'!AJ97*('MF Index'!AN13/'MF Index'!$E13)*'Model opční 2 (MF)'!$AR97*(IF('Provoz opční 2'!AH$10=0,1,'Provoz opční 2'!AH$11/'Provoz opční 2'!AH$10)),0)+Doplněk!AJ97*Doplněk!$AP97</f>
        <v>0</v>
      </c>
      <c r="AK97" s="104">
        <f>IFERROR('Model výchozí (MV)'!AK97*('MV Index'!AO13/'MV Index'!$E13)*'Model výchozí (MV)'!$AR97*(IF('Provoz výchozí'!AI$10=0,1,'Provoz výchozí'!AI$11/'Provoz výchozí'!AI$10)),0)+IFERROR('Model opční 1 (ME)'!AK97*('ME Index'!AO13/'ME Index'!$E13)*'Model opční 1 (ME)'!$AR97*(IF('Provoz opční 1'!AI$10=0,1,'Provoz opční 1'!AI$11/'Provoz opční 1'!AI$10)),0)+IFERROR('Model opční 2 (MF)'!AK97*('MF Index'!AO13/'MF Index'!$E13)*'Model opční 2 (MF)'!$AR97*(IF('Provoz opční 2'!AI$10=0,1,'Provoz opční 2'!AI$11/'Provoz opční 2'!AI$10)),0)+Doplněk!AK97*Doplněk!$AP97</f>
        <v>0</v>
      </c>
      <c r="AL97" s="24">
        <f t="shared" si="73"/>
        <v>0</v>
      </c>
      <c r="AM97" s="149">
        <f t="shared" si="72"/>
        <v>0</v>
      </c>
    </row>
    <row r="98" spans="1:39" x14ac:dyDescent="0.3">
      <c r="A98" s="4" t="str">
        <f t="shared" si="71"/>
        <v/>
      </c>
      <c r="B98" s="45" t="str">
        <f t="shared" si="71"/>
        <v/>
      </c>
      <c r="C98" s="64" t="str">
        <f t="shared" si="71"/>
        <v>7.4</v>
      </c>
      <c r="D98" s="65" t="str">
        <f t="shared" si="71"/>
        <v>Ostatní zaměstnanci</v>
      </c>
      <c r="E98" s="104">
        <f>IFERROR('Model výchozí (MV)'!E98*('MV Index'!I14/'MV Index'!$E14)*'Model výchozí (MV)'!$AR98*(IF('Provoz výchozí'!C$10=0,1,'Provoz výchozí'!C$11/'Provoz výchozí'!C$10)),0)+IFERROR('Model opční 1 (ME)'!E98*('ME Index'!I14/'ME Index'!$E14)*'Model opční 1 (ME)'!$AR98*(IF('Provoz opční 1'!C$10=0,1,'Provoz opční 1'!C$11/'Provoz opční 1'!C$10)),0)+IFERROR('Model opční 2 (MF)'!E98*('MF Index'!I14/'MF Index'!$E14)*'Model opční 2 (MF)'!$AR98*(IF('Provoz opční 2'!C$10=0,1,'Provoz opční 2'!C$11/'Provoz opční 2'!C$10)),0)+Doplněk!E98*Doplněk!$AP98</f>
        <v>0</v>
      </c>
      <c r="F98" s="104">
        <f>IFERROR('Model výchozí (MV)'!F98*('MV Index'!J14/'MV Index'!$E14)*'Model výchozí (MV)'!$AR98*(IF('Provoz výchozí'!D$10=0,1,'Provoz výchozí'!D$11/'Provoz výchozí'!D$10)),0)+IFERROR('Model opční 1 (ME)'!F98*('ME Index'!J14/'ME Index'!$E14)*'Model opční 1 (ME)'!$AR98*(IF('Provoz opční 1'!D$10=0,1,'Provoz opční 1'!D$11/'Provoz opční 1'!D$10)),0)+IFERROR('Model opční 2 (MF)'!F98*('MF Index'!J14/'MF Index'!$E14)*'Model opční 2 (MF)'!$AR98*(IF('Provoz opční 2'!D$10=0,1,'Provoz opční 2'!D$11/'Provoz opční 2'!D$10)),0)+Doplněk!F98*Doplněk!$AP98</f>
        <v>0</v>
      </c>
      <c r="G98" s="104">
        <f>IFERROR('Model výchozí (MV)'!G98*('MV Index'!K14/'MV Index'!$E14)*'Model výchozí (MV)'!$AR98*(IF('Provoz výchozí'!E$10=0,1,'Provoz výchozí'!E$11/'Provoz výchozí'!E$10)),0)+IFERROR('Model opční 1 (ME)'!G98*('ME Index'!K14/'ME Index'!$E14)*'Model opční 1 (ME)'!$AR98*(IF('Provoz opční 1'!E$10=0,1,'Provoz opční 1'!E$11/'Provoz opční 1'!E$10)),0)+IFERROR('Model opční 2 (MF)'!G98*('MF Index'!K14/'MF Index'!$E14)*'Model opční 2 (MF)'!$AR98*(IF('Provoz opční 2'!E$10=0,1,'Provoz opční 2'!E$11/'Provoz opční 2'!E$10)),0)+Doplněk!G98*Doplněk!$AP98</f>
        <v>0</v>
      </c>
      <c r="H98" s="104">
        <f>IFERROR('Model výchozí (MV)'!H98*('MV Index'!L14/'MV Index'!$E14)*'Model výchozí (MV)'!$AR98*(IF('Provoz výchozí'!F$10=0,1,'Provoz výchozí'!F$11/'Provoz výchozí'!F$10)),0)+IFERROR('Model opční 1 (ME)'!H98*('ME Index'!L14/'ME Index'!$E14)*'Model opční 1 (ME)'!$AR98*(IF('Provoz opční 1'!F$10=0,1,'Provoz opční 1'!F$11/'Provoz opční 1'!F$10)),0)+IFERROR('Model opční 2 (MF)'!H98*('MF Index'!L14/'MF Index'!$E14)*'Model opční 2 (MF)'!$AR98*(IF('Provoz opční 2'!F$10=0,1,'Provoz opční 2'!F$11/'Provoz opční 2'!F$10)),0)+Doplněk!H98*Doplněk!$AP98</f>
        <v>0</v>
      </c>
      <c r="I98" s="104">
        <f>IFERROR('Model výchozí (MV)'!I98*('MV Index'!M14/'MV Index'!$E14)*'Model výchozí (MV)'!$AR98*(IF('Provoz výchozí'!G$10=0,1,'Provoz výchozí'!G$11/'Provoz výchozí'!G$10)),0)+IFERROR('Model opční 1 (ME)'!I98*('ME Index'!M14/'ME Index'!$E14)*'Model opční 1 (ME)'!$AR98*(IF('Provoz opční 1'!G$10=0,1,'Provoz opční 1'!G$11/'Provoz opční 1'!G$10)),0)+IFERROR('Model opční 2 (MF)'!I98*('MF Index'!M14/'MF Index'!$E14)*'Model opční 2 (MF)'!$AR98*(IF('Provoz opční 2'!G$10=0,1,'Provoz opční 2'!G$11/'Provoz opční 2'!G$10)),0)+Doplněk!I98*Doplněk!$AP98</f>
        <v>0</v>
      </c>
      <c r="J98" s="104">
        <f>IFERROR('Model výchozí (MV)'!J98*('MV Index'!N14/'MV Index'!$E14)*'Model výchozí (MV)'!$AR98*(IF('Provoz výchozí'!H$10=0,1,'Provoz výchozí'!H$11/'Provoz výchozí'!H$10)),0)+IFERROR('Model opční 1 (ME)'!J98*('ME Index'!N14/'ME Index'!$E14)*'Model opční 1 (ME)'!$AR98*(IF('Provoz opční 1'!H$10=0,1,'Provoz opční 1'!H$11/'Provoz opční 1'!H$10)),0)+IFERROR('Model opční 2 (MF)'!J98*('MF Index'!N14/'MF Index'!$E14)*'Model opční 2 (MF)'!$AR98*(IF('Provoz opční 2'!H$10=0,1,'Provoz opční 2'!H$11/'Provoz opční 2'!H$10)),0)+Doplněk!J98*Doplněk!$AP98</f>
        <v>0</v>
      </c>
      <c r="K98" s="104">
        <f>IFERROR('Model výchozí (MV)'!K98*('MV Index'!O14/'MV Index'!$E14)*'Model výchozí (MV)'!$AR98*(IF('Provoz výchozí'!I$10=0,1,'Provoz výchozí'!I$11/'Provoz výchozí'!I$10)),0)+IFERROR('Model opční 1 (ME)'!K98*('ME Index'!O14/'ME Index'!$E14)*'Model opční 1 (ME)'!$AR98*(IF('Provoz opční 1'!I$10=0,1,'Provoz opční 1'!I$11/'Provoz opční 1'!I$10)),0)+IFERROR('Model opční 2 (MF)'!K98*('MF Index'!O14/'MF Index'!$E14)*'Model opční 2 (MF)'!$AR98*(IF('Provoz opční 2'!I$10=0,1,'Provoz opční 2'!I$11/'Provoz opční 2'!I$10)),0)+Doplněk!K98*Doplněk!$AP98</f>
        <v>0</v>
      </c>
      <c r="L98" s="104">
        <f>IFERROR('Model výchozí (MV)'!L98*('MV Index'!P14/'MV Index'!$E14)*'Model výchozí (MV)'!$AR98*(IF('Provoz výchozí'!J$10=0,1,'Provoz výchozí'!J$11/'Provoz výchozí'!J$10)),0)+IFERROR('Model opční 1 (ME)'!L98*('ME Index'!P14/'ME Index'!$E14)*'Model opční 1 (ME)'!$AR98*(IF('Provoz opční 1'!J$10=0,1,'Provoz opční 1'!J$11/'Provoz opční 1'!J$10)),0)+IFERROR('Model opční 2 (MF)'!L98*('MF Index'!P14/'MF Index'!$E14)*'Model opční 2 (MF)'!$AR98*(IF('Provoz opční 2'!J$10=0,1,'Provoz opční 2'!J$11/'Provoz opční 2'!J$10)),0)+Doplněk!L98*Doplněk!$AP98</f>
        <v>0</v>
      </c>
      <c r="M98" s="104">
        <f>IFERROR('Model výchozí (MV)'!M98*('MV Index'!Q14/'MV Index'!$E14)*'Model výchozí (MV)'!$AR98*(IF('Provoz výchozí'!K$10=0,1,'Provoz výchozí'!K$11/'Provoz výchozí'!K$10)),0)+IFERROR('Model opční 1 (ME)'!M98*('ME Index'!Q14/'ME Index'!$E14)*'Model opční 1 (ME)'!$AR98*(IF('Provoz opční 1'!K$10=0,1,'Provoz opční 1'!K$11/'Provoz opční 1'!K$10)),0)+IFERROR('Model opční 2 (MF)'!M98*('MF Index'!Q14/'MF Index'!$E14)*'Model opční 2 (MF)'!$AR98*(IF('Provoz opční 2'!K$10=0,1,'Provoz opční 2'!K$11/'Provoz opční 2'!K$10)),0)+Doplněk!M98*Doplněk!$AP98</f>
        <v>0</v>
      </c>
      <c r="N98" s="104">
        <f>IFERROR('Model výchozí (MV)'!N98*('MV Index'!R14/'MV Index'!$E14)*'Model výchozí (MV)'!$AR98*(IF('Provoz výchozí'!L$10=0,1,'Provoz výchozí'!L$11/'Provoz výchozí'!L$10)),0)+IFERROR('Model opční 1 (ME)'!N98*('ME Index'!R14/'ME Index'!$E14)*'Model opční 1 (ME)'!$AR98*(IF('Provoz opční 1'!L$10=0,1,'Provoz opční 1'!L$11/'Provoz opční 1'!L$10)),0)+IFERROR('Model opční 2 (MF)'!N98*('MF Index'!R14/'MF Index'!$E14)*'Model opční 2 (MF)'!$AR98*(IF('Provoz opční 2'!L$10=0,1,'Provoz opční 2'!L$11/'Provoz opční 2'!L$10)),0)+Doplněk!N98*Doplněk!$AP98</f>
        <v>0</v>
      </c>
      <c r="O98" s="104">
        <f>IFERROR('Model výchozí (MV)'!O98*('MV Index'!S14/'MV Index'!$E14)*'Model výchozí (MV)'!$AR98*(IF('Provoz výchozí'!M$10=0,1,'Provoz výchozí'!M$11/'Provoz výchozí'!M$10)),0)+IFERROR('Model opční 1 (ME)'!O98*('ME Index'!S14/'ME Index'!$E14)*'Model opční 1 (ME)'!$AR98*(IF('Provoz opční 1'!M$10=0,1,'Provoz opční 1'!M$11/'Provoz opční 1'!M$10)),0)+IFERROR('Model opční 2 (MF)'!O98*('MF Index'!S14/'MF Index'!$E14)*'Model opční 2 (MF)'!$AR98*(IF('Provoz opční 2'!M$10=0,1,'Provoz opční 2'!M$11/'Provoz opční 2'!M$10)),0)+Doplněk!O98*Doplněk!$AP98</f>
        <v>0</v>
      </c>
      <c r="P98" s="104">
        <f>IFERROR('Model výchozí (MV)'!P98*('MV Index'!T14/'MV Index'!$E14)*'Model výchozí (MV)'!$AR98*(IF('Provoz výchozí'!N$10=0,1,'Provoz výchozí'!N$11/'Provoz výchozí'!N$10)),0)+IFERROR('Model opční 1 (ME)'!P98*('ME Index'!T14/'ME Index'!$E14)*'Model opční 1 (ME)'!$AR98*(IF('Provoz opční 1'!N$10=0,1,'Provoz opční 1'!N$11/'Provoz opční 1'!N$10)),0)+IFERROR('Model opční 2 (MF)'!P98*('MF Index'!T14/'MF Index'!$E14)*'Model opční 2 (MF)'!$AR98*(IF('Provoz opční 2'!N$10=0,1,'Provoz opční 2'!N$11/'Provoz opční 2'!N$10)),0)+Doplněk!P98*Doplněk!$AP98</f>
        <v>0</v>
      </c>
      <c r="Q98" s="104">
        <f>IFERROR('Model výchozí (MV)'!Q98*('MV Index'!U14/'MV Index'!$E14)*'Model výchozí (MV)'!$AR98*(IF('Provoz výchozí'!O$10=0,1,'Provoz výchozí'!O$11/'Provoz výchozí'!O$10)),0)+IFERROR('Model opční 1 (ME)'!Q98*('ME Index'!U14/'ME Index'!$E14)*'Model opční 1 (ME)'!$AR98*(IF('Provoz opční 1'!O$10=0,1,'Provoz opční 1'!O$11/'Provoz opční 1'!O$10)),0)+IFERROR('Model opční 2 (MF)'!Q98*('MF Index'!U14/'MF Index'!$E14)*'Model opční 2 (MF)'!$AR98*(IF('Provoz opční 2'!O$10=0,1,'Provoz opční 2'!O$11/'Provoz opční 2'!O$10)),0)+Doplněk!Q98*Doplněk!$AP98</f>
        <v>0</v>
      </c>
      <c r="R98" s="104">
        <f>IFERROR('Model výchozí (MV)'!R98*('MV Index'!V14/'MV Index'!$E14)*'Model výchozí (MV)'!$AR98*(IF('Provoz výchozí'!P$10=0,1,'Provoz výchozí'!P$11/'Provoz výchozí'!P$10)),0)+IFERROR('Model opční 1 (ME)'!R98*('ME Index'!V14/'ME Index'!$E14)*'Model opční 1 (ME)'!$AR98*(IF('Provoz opční 1'!P$10=0,1,'Provoz opční 1'!P$11/'Provoz opční 1'!P$10)),0)+IFERROR('Model opční 2 (MF)'!R98*('MF Index'!V14/'MF Index'!$E14)*'Model opční 2 (MF)'!$AR98*(IF('Provoz opční 2'!P$10=0,1,'Provoz opční 2'!P$11/'Provoz opční 2'!P$10)),0)+Doplněk!R98*Doplněk!$AP98</f>
        <v>0</v>
      </c>
      <c r="S98" s="104">
        <f>IFERROR('Model výchozí (MV)'!S98*('MV Index'!W14/'MV Index'!$E14)*'Model výchozí (MV)'!$AR98*(IF('Provoz výchozí'!Q$10=0,1,'Provoz výchozí'!Q$11/'Provoz výchozí'!Q$10)),0)+IFERROR('Model opční 1 (ME)'!S98*('ME Index'!W14/'ME Index'!$E14)*'Model opční 1 (ME)'!$AR98*(IF('Provoz opční 1'!Q$10=0,1,'Provoz opční 1'!Q$11/'Provoz opční 1'!Q$10)),0)+IFERROR('Model opční 2 (MF)'!S98*('MF Index'!W14/'MF Index'!$E14)*'Model opční 2 (MF)'!$AR98*(IF('Provoz opční 2'!Q$10=0,1,'Provoz opční 2'!Q$11/'Provoz opční 2'!Q$10)),0)+Doplněk!S98*Doplněk!$AP98</f>
        <v>0</v>
      </c>
      <c r="T98" s="104">
        <f>IFERROR('Model výchozí (MV)'!T98*('MV Index'!X14/'MV Index'!$E14)*'Model výchozí (MV)'!$AR98*(IF('Provoz výchozí'!R$10=0,1,'Provoz výchozí'!R$11/'Provoz výchozí'!R$10)),0)+IFERROR('Model opční 1 (ME)'!T98*('ME Index'!X14/'ME Index'!$E14)*'Model opční 1 (ME)'!$AR98*(IF('Provoz opční 1'!R$10=0,1,'Provoz opční 1'!R$11/'Provoz opční 1'!R$10)),0)+IFERROR('Model opční 2 (MF)'!T98*('MF Index'!X14/'MF Index'!$E14)*'Model opční 2 (MF)'!$AR98*(IF('Provoz opční 2'!R$10=0,1,'Provoz opční 2'!R$11/'Provoz opční 2'!R$10)),0)+Doplněk!T98*Doplněk!$AP98</f>
        <v>0</v>
      </c>
      <c r="U98" s="104">
        <f>IFERROR('Model výchozí (MV)'!U98*('MV Index'!Y14/'MV Index'!$E14)*'Model výchozí (MV)'!$AR98*(IF('Provoz výchozí'!S$10=0,1,'Provoz výchozí'!S$11/'Provoz výchozí'!S$10)),0)+IFERROR('Model opční 1 (ME)'!U98*('ME Index'!Y14/'ME Index'!$E14)*'Model opční 1 (ME)'!$AR98*(IF('Provoz opční 1'!S$10=0,1,'Provoz opční 1'!S$11/'Provoz opční 1'!S$10)),0)+IFERROR('Model opční 2 (MF)'!U98*('MF Index'!Y14/'MF Index'!$E14)*'Model opční 2 (MF)'!$AR98*(IF('Provoz opční 2'!S$10=0,1,'Provoz opční 2'!S$11/'Provoz opční 2'!S$10)),0)+Doplněk!U98*Doplněk!$AP98</f>
        <v>0</v>
      </c>
      <c r="V98" s="104">
        <f>IFERROR('Model výchozí (MV)'!V98*('MV Index'!Z14/'MV Index'!$E14)*'Model výchozí (MV)'!$AR98*(IF('Provoz výchozí'!T$10=0,1,'Provoz výchozí'!T$11/'Provoz výchozí'!T$10)),0)+IFERROR('Model opční 1 (ME)'!V98*('ME Index'!Z14/'ME Index'!$E14)*'Model opční 1 (ME)'!$AR98*(IF('Provoz opční 1'!T$10=0,1,'Provoz opční 1'!T$11/'Provoz opční 1'!T$10)),0)+IFERROR('Model opční 2 (MF)'!V98*('MF Index'!Z14/'MF Index'!$E14)*'Model opční 2 (MF)'!$AR98*(IF('Provoz opční 2'!T$10=0,1,'Provoz opční 2'!T$11/'Provoz opční 2'!T$10)),0)+Doplněk!V98*Doplněk!$AP98</f>
        <v>0</v>
      </c>
      <c r="W98" s="104">
        <f>IFERROR('Model výchozí (MV)'!W98*('MV Index'!AA14/'MV Index'!$E14)*'Model výchozí (MV)'!$AR98*(IF('Provoz výchozí'!U$10=0,1,'Provoz výchozí'!U$11/'Provoz výchozí'!U$10)),0)+IFERROR('Model opční 1 (ME)'!W98*('ME Index'!AA14/'ME Index'!$E14)*'Model opční 1 (ME)'!$AR98*(IF('Provoz opční 1'!U$10=0,1,'Provoz opční 1'!U$11/'Provoz opční 1'!U$10)),0)+IFERROR('Model opční 2 (MF)'!W98*('MF Index'!AA14/'MF Index'!$E14)*'Model opční 2 (MF)'!$AR98*(IF('Provoz opční 2'!U$10=0,1,'Provoz opční 2'!U$11/'Provoz opční 2'!U$10)),0)+Doplněk!W98*Doplněk!$AP98</f>
        <v>0</v>
      </c>
      <c r="X98" s="104">
        <f>IFERROR('Model výchozí (MV)'!X98*('MV Index'!AB14/'MV Index'!$E14)*'Model výchozí (MV)'!$AR98*(IF('Provoz výchozí'!V$10=0,1,'Provoz výchozí'!V$11/'Provoz výchozí'!V$10)),0)+IFERROR('Model opční 1 (ME)'!X98*('ME Index'!AB14/'ME Index'!$E14)*'Model opční 1 (ME)'!$AR98*(IF('Provoz opční 1'!V$10=0,1,'Provoz opční 1'!V$11/'Provoz opční 1'!V$10)),0)+IFERROR('Model opční 2 (MF)'!X98*('MF Index'!AB14/'MF Index'!$E14)*'Model opční 2 (MF)'!$AR98*(IF('Provoz opční 2'!V$10=0,1,'Provoz opční 2'!V$11/'Provoz opční 2'!V$10)),0)+Doplněk!X98*Doplněk!$AP98</f>
        <v>0</v>
      </c>
      <c r="Y98" s="104">
        <f>IFERROR('Model výchozí (MV)'!Y98*('MV Index'!AC14/'MV Index'!$E14)*'Model výchozí (MV)'!$AR98*(IF('Provoz výchozí'!W$10=0,1,'Provoz výchozí'!W$11/'Provoz výchozí'!W$10)),0)+IFERROR('Model opční 1 (ME)'!Y98*('ME Index'!AC14/'ME Index'!$E14)*'Model opční 1 (ME)'!$AR98*(IF('Provoz opční 1'!W$10=0,1,'Provoz opční 1'!W$11/'Provoz opční 1'!W$10)),0)+IFERROR('Model opční 2 (MF)'!Y98*('MF Index'!AC14/'MF Index'!$E14)*'Model opční 2 (MF)'!$AR98*(IF('Provoz opční 2'!W$10=0,1,'Provoz opční 2'!W$11/'Provoz opční 2'!W$10)),0)+Doplněk!Y98*Doplněk!$AP98</f>
        <v>0</v>
      </c>
      <c r="Z98" s="104">
        <f>IFERROR('Model výchozí (MV)'!Z98*('MV Index'!AD14/'MV Index'!$E14)*'Model výchozí (MV)'!$AR98*(IF('Provoz výchozí'!X$10=0,1,'Provoz výchozí'!X$11/'Provoz výchozí'!X$10)),0)+IFERROR('Model opční 1 (ME)'!Z98*('ME Index'!AD14/'ME Index'!$E14)*'Model opční 1 (ME)'!$AR98*(IF('Provoz opční 1'!X$10=0,1,'Provoz opční 1'!X$11/'Provoz opční 1'!X$10)),0)+IFERROR('Model opční 2 (MF)'!Z98*('MF Index'!AD14/'MF Index'!$E14)*'Model opční 2 (MF)'!$AR98*(IF('Provoz opční 2'!X$10=0,1,'Provoz opční 2'!X$11/'Provoz opční 2'!X$10)),0)+Doplněk!Z98*Doplněk!$AP98</f>
        <v>0</v>
      </c>
      <c r="AA98" s="104">
        <f>IFERROR('Model výchozí (MV)'!AA98*('MV Index'!AE14/'MV Index'!$E14)*'Model výchozí (MV)'!$AR98*(IF('Provoz výchozí'!Y$10=0,1,'Provoz výchozí'!Y$11/'Provoz výchozí'!Y$10)),0)+IFERROR('Model opční 1 (ME)'!AA98*('ME Index'!AE14/'ME Index'!$E14)*'Model opční 1 (ME)'!$AR98*(IF('Provoz opční 1'!Y$10=0,1,'Provoz opční 1'!Y$11/'Provoz opční 1'!Y$10)),0)+IFERROR('Model opční 2 (MF)'!AA98*('MF Index'!AE14/'MF Index'!$E14)*'Model opční 2 (MF)'!$AR98*(IF('Provoz opční 2'!Y$10=0,1,'Provoz opční 2'!Y$11/'Provoz opční 2'!Y$10)),0)+Doplněk!AA98*Doplněk!$AP98</f>
        <v>0</v>
      </c>
      <c r="AB98" s="104">
        <f>IFERROR('Model výchozí (MV)'!AB98*('MV Index'!AF14/'MV Index'!$E14)*'Model výchozí (MV)'!$AR98*(IF('Provoz výchozí'!Z$10=0,1,'Provoz výchozí'!Z$11/'Provoz výchozí'!Z$10)),0)+IFERROR('Model opční 1 (ME)'!AB98*('ME Index'!AF14/'ME Index'!$E14)*'Model opční 1 (ME)'!$AR98*(IF('Provoz opční 1'!Z$10=0,1,'Provoz opční 1'!Z$11/'Provoz opční 1'!Z$10)),0)+IFERROR('Model opční 2 (MF)'!AB98*('MF Index'!AF14/'MF Index'!$E14)*'Model opční 2 (MF)'!$AR98*(IF('Provoz opční 2'!Z$10=0,1,'Provoz opční 2'!Z$11/'Provoz opční 2'!Z$10)),0)+Doplněk!AB98*Doplněk!$AP98</f>
        <v>0</v>
      </c>
      <c r="AC98" s="104">
        <f>IFERROR('Model výchozí (MV)'!AC98*('MV Index'!AG14/'MV Index'!$E14)*'Model výchozí (MV)'!$AR98*(IF('Provoz výchozí'!AA$10=0,1,'Provoz výchozí'!AA$11/'Provoz výchozí'!AA$10)),0)+IFERROR('Model opční 1 (ME)'!AC98*('ME Index'!AG14/'ME Index'!$E14)*'Model opční 1 (ME)'!$AR98*(IF('Provoz opční 1'!AA$10=0,1,'Provoz opční 1'!AA$11/'Provoz opční 1'!AA$10)),0)+IFERROR('Model opční 2 (MF)'!AC98*('MF Index'!AG14/'MF Index'!$E14)*'Model opční 2 (MF)'!$AR98*(IF('Provoz opční 2'!AA$10=0,1,'Provoz opční 2'!AA$11/'Provoz opční 2'!AA$10)),0)+Doplněk!AC98*Doplněk!$AP98</f>
        <v>0</v>
      </c>
      <c r="AD98" s="104">
        <f>IFERROR('Model výchozí (MV)'!AD98*('MV Index'!AH14/'MV Index'!$E14)*'Model výchozí (MV)'!$AR98*(IF('Provoz výchozí'!AB$10=0,1,'Provoz výchozí'!AB$11/'Provoz výchozí'!AB$10)),0)+IFERROR('Model opční 1 (ME)'!AD98*('ME Index'!AH14/'ME Index'!$E14)*'Model opční 1 (ME)'!$AR98*(IF('Provoz opční 1'!AB$10=0,1,'Provoz opční 1'!AB$11/'Provoz opční 1'!AB$10)),0)+IFERROR('Model opční 2 (MF)'!AD98*('MF Index'!AH14/'MF Index'!$E14)*'Model opční 2 (MF)'!$AR98*(IF('Provoz opční 2'!AB$10=0,1,'Provoz opční 2'!AB$11/'Provoz opční 2'!AB$10)),0)+Doplněk!AD98*Doplněk!$AP98</f>
        <v>0</v>
      </c>
      <c r="AE98" s="104">
        <f>IFERROR('Model výchozí (MV)'!AE98*('MV Index'!AI14/'MV Index'!$E14)*'Model výchozí (MV)'!$AR98*(IF('Provoz výchozí'!AC$10=0,1,'Provoz výchozí'!AC$11/'Provoz výchozí'!AC$10)),0)+IFERROR('Model opční 1 (ME)'!AE98*('ME Index'!AI14/'ME Index'!$E14)*'Model opční 1 (ME)'!$AR98*(IF('Provoz opční 1'!AC$10=0,1,'Provoz opční 1'!AC$11/'Provoz opční 1'!AC$10)),0)+IFERROR('Model opční 2 (MF)'!AE98*('MF Index'!AI14/'MF Index'!$E14)*'Model opční 2 (MF)'!$AR98*(IF('Provoz opční 2'!AC$10=0,1,'Provoz opční 2'!AC$11/'Provoz opční 2'!AC$10)),0)+Doplněk!AE98*Doplněk!$AP98</f>
        <v>0</v>
      </c>
      <c r="AF98" s="104">
        <f>IFERROR('Model výchozí (MV)'!AF98*('MV Index'!AJ14/'MV Index'!$E14)*'Model výchozí (MV)'!$AR98*(IF('Provoz výchozí'!AD$10=0,1,'Provoz výchozí'!AD$11/'Provoz výchozí'!AD$10)),0)+IFERROR('Model opční 1 (ME)'!AF98*('ME Index'!AJ14/'ME Index'!$E14)*'Model opční 1 (ME)'!$AR98*(IF('Provoz opční 1'!AD$10=0,1,'Provoz opční 1'!AD$11/'Provoz opční 1'!AD$10)),0)+IFERROR('Model opční 2 (MF)'!AF98*('MF Index'!AJ14/'MF Index'!$E14)*'Model opční 2 (MF)'!$AR98*(IF('Provoz opční 2'!AD$10=0,1,'Provoz opční 2'!AD$11/'Provoz opční 2'!AD$10)),0)+Doplněk!AF98*Doplněk!$AP98</f>
        <v>0</v>
      </c>
      <c r="AG98" s="104">
        <f>IFERROR('Model výchozí (MV)'!AG98*('MV Index'!AK14/'MV Index'!$E14)*'Model výchozí (MV)'!$AR98*(IF('Provoz výchozí'!AE$10=0,1,'Provoz výchozí'!AE$11/'Provoz výchozí'!AE$10)),0)+IFERROR('Model opční 1 (ME)'!AG98*('ME Index'!AK14/'ME Index'!$E14)*'Model opční 1 (ME)'!$AR98*(IF('Provoz opční 1'!AE$10=0,1,'Provoz opční 1'!AE$11/'Provoz opční 1'!AE$10)),0)+IFERROR('Model opční 2 (MF)'!AG98*('MF Index'!AK14/'MF Index'!$E14)*'Model opční 2 (MF)'!$AR98*(IF('Provoz opční 2'!AE$10=0,1,'Provoz opční 2'!AE$11/'Provoz opční 2'!AE$10)),0)+Doplněk!AG98*Doplněk!$AP98</f>
        <v>0</v>
      </c>
      <c r="AH98" s="104">
        <f>IFERROR('Model výchozí (MV)'!AH98*('MV Index'!AL14/'MV Index'!$E14)*'Model výchozí (MV)'!$AR98*(IF('Provoz výchozí'!AF$10=0,1,'Provoz výchozí'!AF$11/'Provoz výchozí'!AF$10)),0)+IFERROR('Model opční 1 (ME)'!AH98*('ME Index'!AL14/'ME Index'!$E14)*'Model opční 1 (ME)'!$AR98*(IF('Provoz opční 1'!AF$10=0,1,'Provoz opční 1'!AF$11/'Provoz opční 1'!AF$10)),0)+IFERROR('Model opční 2 (MF)'!AH98*('MF Index'!AL14/'MF Index'!$E14)*'Model opční 2 (MF)'!$AR98*(IF('Provoz opční 2'!AF$10=0,1,'Provoz opční 2'!AF$11/'Provoz opční 2'!AF$10)),0)+Doplněk!AH98*Doplněk!$AP98</f>
        <v>0</v>
      </c>
      <c r="AI98" s="104">
        <f>IFERROR('Model výchozí (MV)'!AI98*('MV Index'!AM14/'MV Index'!$E14)*'Model výchozí (MV)'!$AR98*(IF('Provoz výchozí'!AG$10=0,1,'Provoz výchozí'!AG$11/'Provoz výchozí'!AG$10)),0)+IFERROR('Model opční 1 (ME)'!AI98*('ME Index'!AM14/'ME Index'!$E14)*'Model opční 1 (ME)'!$AR98*(IF('Provoz opční 1'!AG$10=0,1,'Provoz opční 1'!AG$11/'Provoz opční 1'!AG$10)),0)+IFERROR('Model opční 2 (MF)'!AI98*('MF Index'!AM14/'MF Index'!$E14)*'Model opční 2 (MF)'!$AR98*(IF('Provoz opční 2'!AG$10=0,1,'Provoz opční 2'!AG$11/'Provoz opční 2'!AG$10)),0)+Doplněk!AI98*Doplněk!$AP98</f>
        <v>0</v>
      </c>
      <c r="AJ98" s="104">
        <f>IFERROR('Model výchozí (MV)'!AJ98*('MV Index'!AN14/'MV Index'!$E14)*'Model výchozí (MV)'!$AR98*(IF('Provoz výchozí'!AH$10=0,1,'Provoz výchozí'!AH$11/'Provoz výchozí'!AH$10)),0)+IFERROR('Model opční 1 (ME)'!AJ98*('ME Index'!AN14/'ME Index'!$E14)*'Model opční 1 (ME)'!$AR98*(IF('Provoz opční 1'!AH$10=0,1,'Provoz opční 1'!AH$11/'Provoz opční 1'!AH$10)),0)+IFERROR('Model opční 2 (MF)'!AJ98*('MF Index'!AN14/'MF Index'!$E14)*'Model opční 2 (MF)'!$AR98*(IF('Provoz opční 2'!AH$10=0,1,'Provoz opční 2'!AH$11/'Provoz opční 2'!AH$10)),0)+Doplněk!AJ98*Doplněk!$AP98</f>
        <v>0</v>
      </c>
      <c r="AK98" s="104">
        <f>IFERROR('Model výchozí (MV)'!AK98*('MV Index'!AO14/'MV Index'!$E14)*'Model výchozí (MV)'!$AR98*(IF('Provoz výchozí'!AI$10=0,1,'Provoz výchozí'!AI$11/'Provoz výchozí'!AI$10)),0)+IFERROR('Model opční 1 (ME)'!AK98*('ME Index'!AO14/'ME Index'!$E14)*'Model opční 1 (ME)'!$AR98*(IF('Provoz opční 1'!AI$10=0,1,'Provoz opční 1'!AI$11/'Provoz opční 1'!AI$10)),0)+IFERROR('Model opční 2 (MF)'!AK98*('MF Index'!AO14/'MF Index'!$E14)*'Model opční 2 (MF)'!$AR98*(IF('Provoz opční 2'!AI$10=0,1,'Provoz opční 2'!AI$11/'Provoz opční 2'!AI$10)),0)+Doplněk!AK98*Doplněk!$AP98</f>
        <v>0</v>
      </c>
      <c r="AL98" s="24">
        <f t="shared" si="73"/>
        <v>0</v>
      </c>
      <c r="AM98" s="149">
        <f t="shared" si="72"/>
        <v>0</v>
      </c>
    </row>
    <row r="99" spans="1:39" x14ac:dyDescent="0.3">
      <c r="A99" s="4">
        <f t="shared" si="71"/>
        <v>8</v>
      </c>
      <c r="B99" s="45" t="str">
        <f t="shared" si="71"/>
        <v>Sociální a zdravotní pojištění</v>
      </c>
      <c r="C99" s="64">
        <f t="shared" si="71"/>
        <v>8.1</v>
      </c>
      <c r="D99" s="65" t="str">
        <f t="shared" si="71"/>
        <v>Vlaková četa</v>
      </c>
      <c r="E99" s="104">
        <f>IFERROR('Model výchozí (MV)'!E99*('MV Index'!I15/'MV Index'!$E15)*'Model výchozí (MV)'!$AR99*(IF('Provoz výchozí'!C$10=0,1,'Provoz výchozí'!C$11/'Provoz výchozí'!C$10)),0)+IFERROR('Model opční 1 (ME)'!E99*('ME Index'!I15/'ME Index'!$E15)*'Model opční 1 (ME)'!$AR99*(IF('Provoz opční 1'!C$10=0,1,'Provoz opční 1'!C$11/'Provoz opční 1'!C$10)),0)+IFERROR('Model opční 2 (MF)'!E99*('MF Index'!I15/'MF Index'!$E15)*'Model opční 2 (MF)'!$AR99*(IF('Provoz opční 2'!C$10=0,1,'Provoz opční 2'!C$11/'Provoz opční 2'!C$10)),0)+Doplněk!E99*Doplněk!$AP99</f>
        <v>0</v>
      </c>
      <c r="F99" s="104">
        <f>IFERROR('Model výchozí (MV)'!F99*('MV Index'!J15/'MV Index'!$E15)*'Model výchozí (MV)'!$AR99*(IF('Provoz výchozí'!D$10=0,1,'Provoz výchozí'!D$11/'Provoz výchozí'!D$10)),0)+IFERROR('Model opční 1 (ME)'!F99*('ME Index'!J15/'ME Index'!$E15)*'Model opční 1 (ME)'!$AR99*(IF('Provoz opční 1'!D$10=0,1,'Provoz opční 1'!D$11/'Provoz opční 1'!D$10)),0)+IFERROR('Model opční 2 (MF)'!F99*('MF Index'!J15/'MF Index'!$E15)*'Model opční 2 (MF)'!$AR99*(IF('Provoz opční 2'!D$10=0,1,'Provoz opční 2'!D$11/'Provoz opční 2'!D$10)),0)+Doplněk!F99*Doplněk!$AP99</f>
        <v>0</v>
      </c>
      <c r="G99" s="104">
        <f>IFERROR('Model výchozí (MV)'!G99*('MV Index'!K15/'MV Index'!$E15)*'Model výchozí (MV)'!$AR99*(IF('Provoz výchozí'!E$10=0,1,'Provoz výchozí'!E$11/'Provoz výchozí'!E$10)),0)+IFERROR('Model opční 1 (ME)'!G99*('ME Index'!K15/'ME Index'!$E15)*'Model opční 1 (ME)'!$AR99*(IF('Provoz opční 1'!E$10=0,1,'Provoz opční 1'!E$11/'Provoz opční 1'!E$10)),0)+IFERROR('Model opční 2 (MF)'!G99*('MF Index'!K15/'MF Index'!$E15)*'Model opční 2 (MF)'!$AR99*(IF('Provoz opční 2'!E$10=0,1,'Provoz opční 2'!E$11/'Provoz opční 2'!E$10)),0)+Doplněk!G99*Doplněk!$AP99</f>
        <v>0</v>
      </c>
      <c r="H99" s="104">
        <f>IFERROR('Model výchozí (MV)'!H99*('MV Index'!L15/'MV Index'!$E15)*'Model výchozí (MV)'!$AR99*(IF('Provoz výchozí'!F$10=0,1,'Provoz výchozí'!F$11/'Provoz výchozí'!F$10)),0)+IFERROR('Model opční 1 (ME)'!H99*('ME Index'!L15/'ME Index'!$E15)*'Model opční 1 (ME)'!$AR99*(IF('Provoz opční 1'!F$10=0,1,'Provoz opční 1'!F$11/'Provoz opční 1'!F$10)),0)+IFERROR('Model opční 2 (MF)'!H99*('MF Index'!L15/'MF Index'!$E15)*'Model opční 2 (MF)'!$AR99*(IF('Provoz opční 2'!F$10=0,1,'Provoz opční 2'!F$11/'Provoz opční 2'!F$10)),0)+Doplněk!H99*Doplněk!$AP99</f>
        <v>0</v>
      </c>
      <c r="I99" s="104">
        <f>IFERROR('Model výchozí (MV)'!I99*('MV Index'!M15/'MV Index'!$E15)*'Model výchozí (MV)'!$AR99*(IF('Provoz výchozí'!G$10=0,1,'Provoz výchozí'!G$11/'Provoz výchozí'!G$10)),0)+IFERROR('Model opční 1 (ME)'!I99*('ME Index'!M15/'ME Index'!$E15)*'Model opční 1 (ME)'!$AR99*(IF('Provoz opční 1'!G$10=0,1,'Provoz opční 1'!G$11/'Provoz opční 1'!G$10)),0)+IFERROR('Model opční 2 (MF)'!I99*('MF Index'!M15/'MF Index'!$E15)*'Model opční 2 (MF)'!$AR99*(IF('Provoz opční 2'!G$10=0,1,'Provoz opční 2'!G$11/'Provoz opční 2'!G$10)),0)+Doplněk!I99*Doplněk!$AP99</f>
        <v>0</v>
      </c>
      <c r="J99" s="104">
        <f>IFERROR('Model výchozí (MV)'!J99*('MV Index'!N15/'MV Index'!$E15)*'Model výchozí (MV)'!$AR99*(IF('Provoz výchozí'!H$10=0,1,'Provoz výchozí'!H$11/'Provoz výchozí'!H$10)),0)+IFERROR('Model opční 1 (ME)'!J99*('ME Index'!N15/'ME Index'!$E15)*'Model opční 1 (ME)'!$AR99*(IF('Provoz opční 1'!H$10=0,1,'Provoz opční 1'!H$11/'Provoz opční 1'!H$10)),0)+IFERROR('Model opční 2 (MF)'!J99*('MF Index'!N15/'MF Index'!$E15)*'Model opční 2 (MF)'!$AR99*(IF('Provoz opční 2'!H$10=0,1,'Provoz opční 2'!H$11/'Provoz opční 2'!H$10)),0)+Doplněk!J99*Doplněk!$AP99</f>
        <v>0</v>
      </c>
      <c r="K99" s="104">
        <f>IFERROR('Model výchozí (MV)'!K99*('MV Index'!O15/'MV Index'!$E15)*'Model výchozí (MV)'!$AR99*(IF('Provoz výchozí'!I$10=0,1,'Provoz výchozí'!I$11/'Provoz výchozí'!I$10)),0)+IFERROR('Model opční 1 (ME)'!K99*('ME Index'!O15/'ME Index'!$E15)*'Model opční 1 (ME)'!$AR99*(IF('Provoz opční 1'!I$10=0,1,'Provoz opční 1'!I$11/'Provoz opční 1'!I$10)),0)+IFERROR('Model opční 2 (MF)'!K99*('MF Index'!O15/'MF Index'!$E15)*'Model opční 2 (MF)'!$AR99*(IF('Provoz opční 2'!I$10=0,1,'Provoz opční 2'!I$11/'Provoz opční 2'!I$10)),0)+Doplněk!K99*Doplněk!$AP99</f>
        <v>0</v>
      </c>
      <c r="L99" s="104">
        <f>IFERROR('Model výchozí (MV)'!L99*('MV Index'!P15/'MV Index'!$E15)*'Model výchozí (MV)'!$AR99*(IF('Provoz výchozí'!J$10=0,1,'Provoz výchozí'!J$11/'Provoz výchozí'!J$10)),0)+IFERROR('Model opční 1 (ME)'!L99*('ME Index'!P15/'ME Index'!$E15)*'Model opční 1 (ME)'!$AR99*(IF('Provoz opční 1'!J$10=0,1,'Provoz opční 1'!J$11/'Provoz opční 1'!J$10)),0)+IFERROR('Model opční 2 (MF)'!L99*('MF Index'!P15/'MF Index'!$E15)*'Model opční 2 (MF)'!$AR99*(IF('Provoz opční 2'!J$10=0,1,'Provoz opční 2'!J$11/'Provoz opční 2'!J$10)),0)+Doplněk!L99*Doplněk!$AP99</f>
        <v>0</v>
      </c>
      <c r="M99" s="104">
        <f>IFERROR('Model výchozí (MV)'!M99*('MV Index'!Q15/'MV Index'!$E15)*'Model výchozí (MV)'!$AR99*(IF('Provoz výchozí'!K$10=0,1,'Provoz výchozí'!K$11/'Provoz výchozí'!K$10)),0)+IFERROR('Model opční 1 (ME)'!M99*('ME Index'!Q15/'ME Index'!$E15)*'Model opční 1 (ME)'!$AR99*(IF('Provoz opční 1'!K$10=0,1,'Provoz opční 1'!K$11/'Provoz opční 1'!K$10)),0)+IFERROR('Model opční 2 (MF)'!M99*('MF Index'!Q15/'MF Index'!$E15)*'Model opční 2 (MF)'!$AR99*(IF('Provoz opční 2'!K$10=0,1,'Provoz opční 2'!K$11/'Provoz opční 2'!K$10)),0)+Doplněk!M99*Doplněk!$AP99</f>
        <v>0</v>
      </c>
      <c r="N99" s="104">
        <f>IFERROR('Model výchozí (MV)'!N99*('MV Index'!R15/'MV Index'!$E15)*'Model výchozí (MV)'!$AR99*(IF('Provoz výchozí'!L$10=0,1,'Provoz výchozí'!L$11/'Provoz výchozí'!L$10)),0)+IFERROR('Model opční 1 (ME)'!N99*('ME Index'!R15/'ME Index'!$E15)*'Model opční 1 (ME)'!$AR99*(IF('Provoz opční 1'!L$10=0,1,'Provoz opční 1'!L$11/'Provoz opční 1'!L$10)),0)+IFERROR('Model opční 2 (MF)'!N99*('MF Index'!R15/'MF Index'!$E15)*'Model opční 2 (MF)'!$AR99*(IF('Provoz opční 2'!L$10=0,1,'Provoz opční 2'!L$11/'Provoz opční 2'!L$10)),0)+Doplněk!N99*Doplněk!$AP99</f>
        <v>0</v>
      </c>
      <c r="O99" s="104">
        <f>IFERROR('Model výchozí (MV)'!O99*('MV Index'!S15/'MV Index'!$E15)*'Model výchozí (MV)'!$AR99*(IF('Provoz výchozí'!M$10=0,1,'Provoz výchozí'!M$11/'Provoz výchozí'!M$10)),0)+IFERROR('Model opční 1 (ME)'!O99*('ME Index'!S15/'ME Index'!$E15)*'Model opční 1 (ME)'!$AR99*(IF('Provoz opční 1'!M$10=0,1,'Provoz opční 1'!M$11/'Provoz opční 1'!M$10)),0)+IFERROR('Model opční 2 (MF)'!O99*('MF Index'!S15/'MF Index'!$E15)*'Model opční 2 (MF)'!$AR99*(IF('Provoz opční 2'!M$10=0,1,'Provoz opční 2'!M$11/'Provoz opční 2'!M$10)),0)+Doplněk!O99*Doplněk!$AP99</f>
        <v>0</v>
      </c>
      <c r="P99" s="104">
        <f>IFERROR('Model výchozí (MV)'!P99*('MV Index'!T15/'MV Index'!$E15)*'Model výchozí (MV)'!$AR99*(IF('Provoz výchozí'!N$10=0,1,'Provoz výchozí'!N$11/'Provoz výchozí'!N$10)),0)+IFERROR('Model opční 1 (ME)'!P99*('ME Index'!T15/'ME Index'!$E15)*'Model opční 1 (ME)'!$AR99*(IF('Provoz opční 1'!N$10=0,1,'Provoz opční 1'!N$11/'Provoz opční 1'!N$10)),0)+IFERROR('Model opční 2 (MF)'!P99*('MF Index'!T15/'MF Index'!$E15)*'Model opční 2 (MF)'!$AR99*(IF('Provoz opční 2'!N$10=0,1,'Provoz opční 2'!N$11/'Provoz opční 2'!N$10)),0)+Doplněk!P99*Doplněk!$AP99</f>
        <v>0</v>
      </c>
      <c r="Q99" s="104">
        <f>IFERROR('Model výchozí (MV)'!Q99*('MV Index'!U15/'MV Index'!$E15)*'Model výchozí (MV)'!$AR99*(IF('Provoz výchozí'!O$10=0,1,'Provoz výchozí'!O$11/'Provoz výchozí'!O$10)),0)+IFERROR('Model opční 1 (ME)'!Q99*('ME Index'!U15/'ME Index'!$E15)*'Model opční 1 (ME)'!$AR99*(IF('Provoz opční 1'!O$10=0,1,'Provoz opční 1'!O$11/'Provoz opční 1'!O$10)),0)+IFERROR('Model opční 2 (MF)'!Q99*('MF Index'!U15/'MF Index'!$E15)*'Model opční 2 (MF)'!$AR99*(IF('Provoz opční 2'!O$10=0,1,'Provoz opční 2'!O$11/'Provoz opční 2'!O$10)),0)+Doplněk!Q99*Doplněk!$AP99</f>
        <v>0</v>
      </c>
      <c r="R99" s="104">
        <f>IFERROR('Model výchozí (MV)'!R99*('MV Index'!V15/'MV Index'!$E15)*'Model výchozí (MV)'!$AR99*(IF('Provoz výchozí'!P$10=0,1,'Provoz výchozí'!P$11/'Provoz výchozí'!P$10)),0)+IFERROR('Model opční 1 (ME)'!R99*('ME Index'!V15/'ME Index'!$E15)*'Model opční 1 (ME)'!$AR99*(IF('Provoz opční 1'!P$10=0,1,'Provoz opční 1'!P$11/'Provoz opční 1'!P$10)),0)+IFERROR('Model opční 2 (MF)'!R99*('MF Index'!V15/'MF Index'!$E15)*'Model opční 2 (MF)'!$AR99*(IF('Provoz opční 2'!P$10=0,1,'Provoz opční 2'!P$11/'Provoz opční 2'!P$10)),0)+Doplněk!R99*Doplněk!$AP99</f>
        <v>0</v>
      </c>
      <c r="S99" s="104">
        <f>IFERROR('Model výchozí (MV)'!S99*('MV Index'!W15/'MV Index'!$E15)*'Model výchozí (MV)'!$AR99*(IF('Provoz výchozí'!Q$10=0,1,'Provoz výchozí'!Q$11/'Provoz výchozí'!Q$10)),0)+IFERROR('Model opční 1 (ME)'!S99*('ME Index'!W15/'ME Index'!$E15)*'Model opční 1 (ME)'!$AR99*(IF('Provoz opční 1'!Q$10=0,1,'Provoz opční 1'!Q$11/'Provoz opční 1'!Q$10)),0)+IFERROR('Model opční 2 (MF)'!S99*('MF Index'!W15/'MF Index'!$E15)*'Model opční 2 (MF)'!$AR99*(IF('Provoz opční 2'!Q$10=0,1,'Provoz opční 2'!Q$11/'Provoz opční 2'!Q$10)),0)+Doplněk!S99*Doplněk!$AP99</f>
        <v>0</v>
      </c>
      <c r="T99" s="104">
        <f>IFERROR('Model výchozí (MV)'!T99*('MV Index'!X15/'MV Index'!$E15)*'Model výchozí (MV)'!$AR99*(IF('Provoz výchozí'!R$10=0,1,'Provoz výchozí'!R$11/'Provoz výchozí'!R$10)),0)+IFERROR('Model opční 1 (ME)'!T99*('ME Index'!X15/'ME Index'!$E15)*'Model opční 1 (ME)'!$AR99*(IF('Provoz opční 1'!R$10=0,1,'Provoz opční 1'!R$11/'Provoz opční 1'!R$10)),0)+IFERROR('Model opční 2 (MF)'!T99*('MF Index'!X15/'MF Index'!$E15)*'Model opční 2 (MF)'!$AR99*(IF('Provoz opční 2'!R$10=0,1,'Provoz opční 2'!R$11/'Provoz opční 2'!R$10)),0)+Doplněk!T99*Doplněk!$AP99</f>
        <v>0</v>
      </c>
      <c r="U99" s="104">
        <f>IFERROR('Model výchozí (MV)'!U99*('MV Index'!Y15/'MV Index'!$E15)*'Model výchozí (MV)'!$AR99*(IF('Provoz výchozí'!S$10=0,1,'Provoz výchozí'!S$11/'Provoz výchozí'!S$10)),0)+IFERROR('Model opční 1 (ME)'!U99*('ME Index'!Y15/'ME Index'!$E15)*'Model opční 1 (ME)'!$AR99*(IF('Provoz opční 1'!S$10=0,1,'Provoz opční 1'!S$11/'Provoz opční 1'!S$10)),0)+IFERROR('Model opční 2 (MF)'!U99*('MF Index'!Y15/'MF Index'!$E15)*'Model opční 2 (MF)'!$AR99*(IF('Provoz opční 2'!S$10=0,1,'Provoz opční 2'!S$11/'Provoz opční 2'!S$10)),0)+Doplněk!U99*Doplněk!$AP99</f>
        <v>0</v>
      </c>
      <c r="V99" s="104">
        <f>IFERROR('Model výchozí (MV)'!V99*('MV Index'!Z15/'MV Index'!$E15)*'Model výchozí (MV)'!$AR99*(IF('Provoz výchozí'!T$10=0,1,'Provoz výchozí'!T$11/'Provoz výchozí'!T$10)),0)+IFERROR('Model opční 1 (ME)'!V99*('ME Index'!Z15/'ME Index'!$E15)*'Model opční 1 (ME)'!$AR99*(IF('Provoz opční 1'!T$10=0,1,'Provoz opční 1'!T$11/'Provoz opční 1'!T$10)),0)+IFERROR('Model opční 2 (MF)'!V99*('MF Index'!Z15/'MF Index'!$E15)*'Model opční 2 (MF)'!$AR99*(IF('Provoz opční 2'!T$10=0,1,'Provoz opční 2'!T$11/'Provoz opční 2'!T$10)),0)+Doplněk!V99*Doplněk!$AP99</f>
        <v>0</v>
      </c>
      <c r="W99" s="104">
        <f>IFERROR('Model výchozí (MV)'!W99*('MV Index'!AA15/'MV Index'!$E15)*'Model výchozí (MV)'!$AR99*(IF('Provoz výchozí'!U$10=0,1,'Provoz výchozí'!U$11/'Provoz výchozí'!U$10)),0)+IFERROR('Model opční 1 (ME)'!W99*('ME Index'!AA15/'ME Index'!$E15)*'Model opční 1 (ME)'!$AR99*(IF('Provoz opční 1'!U$10=0,1,'Provoz opční 1'!U$11/'Provoz opční 1'!U$10)),0)+IFERROR('Model opční 2 (MF)'!W99*('MF Index'!AA15/'MF Index'!$E15)*'Model opční 2 (MF)'!$AR99*(IF('Provoz opční 2'!U$10=0,1,'Provoz opční 2'!U$11/'Provoz opční 2'!U$10)),0)+Doplněk!W99*Doplněk!$AP99</f>
        <v>0</v>
      </c>
      <c r="X99" s="104">
        <f>IFERROR('Model výchozí (MV)'!X99*('MV Index'!AB15/'MV Index'!$E15)*'Model výchozí (MV)'!$AR99*(IF('Provoz výchozí'!V$10=0,1,'Provoz výchozí'!V$11/'Provoz výchozí'!V$10)),0)+IFERROR('Model opční 1 (ME)'!X99*('ME Index'!AB15/'ME Index'!$E15)*'Model opční 1 (ME)'!$AR99*(IF('Provoz opční 1'!V$10=0,1,'Provoz opční 1'!V$11/'Provoz opční 1'!V$10)),0)+IFERROR('Model opční 2 (MF)'!X99*('MF Index'!AB15/'MF Index'!$E15)*'Model opční 2 (MF)'!$AR99*(IF('Provoz opční 2'!V$10=0,1,'Provoz opční 2'!V$11/'Provoz opční 2'!V$10)),0)+Doplněk!X99*Doplněk!$AP99</f>
        <v>0</v>
      </c>
      <c r="Y99" s="104">
        <f>IFERROR('Model výchozí (MV)'!Y99*('MV Index'!AC15/'MV Index'!$E15)*'Model výchozí (MV)'!$AR99*(IF('Provoz výchozí'!W$10=0,1,'Provoz výchozí'!W$11/'Provoz výchozí'!W$10)),0)+IFERROR('Model opční 1 (ME)'!Y99*('ME Index'!AC15/'ME Index'!$E15)*'Model opční 1 (ME)'!$AR99*(IF('Provoz opční 1'!W$10=0,1,'Provoz opční 1'!W$11/'Provoz opční 1'!W$10)),0)+IFERROR('Model opční 2 (MF)'!Y99*('MF Index'!AC15/'MF Index'!$E15)*'Model opční 2 (MF)'!$AR99*(IF('Provoz opční 2'!W$10=0,1,'Provoz opční 2'!W$11/'Provoz opční 2'!W$10)),0)+Doplněk!Y99*Doplněk!$AP99</f>
        <v>0</v>
      </c>
      <c r="Z99" s="104">
        <f>IFERROR('Model výchozí (MV)'!Z99*('MV Index'!AD15/'MV Index'!$E15)*'Model výchozí (MV)'!$AR99*(IF('Provoz výchozí'!X$10=0,1,'Provoz výchozí'!X$11/'Provoz výchozí'!X$10)),0)+IFERROR('Model opční 1 (ME)'!Z99*('ME Index'!AD15/'ME Index'!$E15)*'Model opční 1 (ME)'!$AR99*(IF('Provoz opční 1'!X$10=0,1,'Provoz opční 1'!X$11/'Provoz opční 1'!X$10)),0)+IFERROR('Model opční 2 (MF)'!Z99*('MF Index'!AD15/'MF Index'!$E15)*'Model opční 2 (MF)'!$AR99*(IF('Provoz opční 2'!X$10=0,1,'Provoz opční 2'!X$11/'Provoz opční 2'!X$10)),0)+Doplněk!Z99*Doplněk!$AP99</f>
        <v>0</v>
      </c>
      <c r="AA99" s="104">
        <f>IFERROR('Model výchozí (MV)'!AA99*('MV Index'!AE15/'MV Index'!$E15)*'Model výchozí (MV)'!$AR99*(IF('Provoz výchozí'!Y$10=0,1,'Provoz výchozí'!Y$11/'Provoz výchozí'!Y$10)),0)+IFERROR('Model opční 1 (ME)'!AA99*('ME Index'!AE15/'ME Index'!$E15)*'Model opční 1 (ME)'!$AR99*(IF('Provoz opční 1'!Y$10=0,1,'Provoz opční 1'!Y$11/'Provoz opční 1'!Y$10)),0)+IFERROR('Model opční 2 (MF)'!AA99*('MF Index'!AE15/'MF Index'!$E15)*'Model opční 2 (MF)'!$AR99*(IF('Provoz opční 2'!Y$10=0,1,'Provoz opční 2'!Y$11/'Provoz opční 2'!Y$10)),0)+Doplněk!AA99*Doplněk!$AP99</f>
        <v>0</v>
      </c>
      <c r="AB99" s="104">
        <f>IFERROR('Model výchozí (MV)'!AB99*('MV Index'!AF15/'MV Index'!$E15)*'Model výchozí (MV)'!$AR99*(IF('Provoz výchozí'!Z$10=0,1,'Provoz výchozí'!Z$11/'Provoz výchozí'!Z$10)),0)+IFERROR('Model opční 1 (ME)'!AB99*('ME Index'!AF15/'ME Index'!$E15)*'Model opční 1 (ME)'!$AR99*(IF('Provoz opční 1'!Z$10=0,1,'Provoz opční 1'!Z$11/'Provoz opční 1'!Z$10)),0)+IFERROR('Model opční 2 (MF)'!AB99*('MF Index'!AF15/'MF Index'!$E15)*'Model opční 2 (MF)'!$AR99*(IF('Provoz opční 2'!Z$10=0,1,'Provoz opční 2'!Z$11/'Provoz opční 2'!Z$10)),0)+Doplněk!AB99*Doplněk!$AP99</f>
        <v>0</v>
      </c>
      <c r="AC99" s="104">
        <f>IFERROR('Model výchozí (MV)'!AC99*('MV Index'!AG15/'MV Index'!$E15)*'Model výchozí (MV)'!$AR99*(IF('Provoz výchozí'!AA$10=0,1,'Provoz výchozí'!AA$11/'Provoz výchozí'!AA$10)),0)+IFERROR('Model opční 1 (ME)'!AC99*('ME Index'!AG15/'ME Index'!$E15)*'Model opční 1 (ME)'!$AR99*(IF('Provoz opční 1'!AA$10=0,1,'Provoz opční 1'!AA$11/'Provoz opční 1'!AA$10)),0)+IFERROR('Model opční 2 (MF)'!AC99*('MF Index'!AG15/'MF Index'!$E15)*'Model opční 2 (MF)'!$AR99*(IF('Provoz opční 2'!AA$10=0,1,'Provoz opční 2'!AA$11/'Provoz opční 2'!AA$10)),0)+Doplněk!AC99*Doplněk!$AP99</f>
        <v>0</v>
      </c>
      <c r="AD99" s="104">
        <f>IFERROR('Model výchozí (MV)'!AD99*('MV Index'!AH15/'MV Index'!$E15)*'Model výchozí (MV)'!$AR99*(IF('Provoz výchozí'!AB$10=0,1,'Provoz výchozí'!AB$11/'Provoz výchozí'!AB$10)),0)+IFERROR('Model opční 1 (ME)'!AD99*('ME Index'!AH15/'ME Index'!$E15)*'Model opční 1 (ME)'!$AR99*(IF('Provoz opční 1'!AB$10=0,1,'Provoz opční 1'!AB$11/'Provoz opční 1'!AB$10)),0)+IFERROR('Model opční 2 (MF)'!AD99*('MF Index'!AH15/'MF Index'!$E15)*'Model opční 2 (MF)'!$AR99*(IF('Provoz opční 2'!AB$10=0,1,'Provoz opční 2'!AB$11/'Provoz opční 2'!AB$10)),0)+Doplněk!AD99*Doplněk!$AP99</f>
        <v>0</v>
      </c>
      <c r="AE99" s="104">
        <f>IFERROR('Model výchozí (MV)'!AE99*('MV Index'!AI15/'MV Index'!$E15)*'Model výchozí (MV)'!$AR99*(IF('Provoz výchozí'!AC$10=0,1,'Provoz výchozí'!AC$11/'Provoz výchozí'!AC$10)),0)+IFERROR('Model opční 1 (ME)'!AE99*('ME Index'!AI15/'ME Index'!$E15)*'Model opční 1 (ME)'!$AR99*(IF('Provoz opční 1'!AC$10=0,1,'Provoz opční 1'!AC$11/'Provoz opční 1'!AC$10)),0)+IFERROR('Model opční 2 (MF)'!AE99*('MF Index'!AI15/'MF Index'!$E15)*'Model opční 2 (MF)'!$AR99*(IF('Provoz opční 2'!AC$10=0,1,'Provoz opční 2'!AC$11/'Provoz opční 2'!AC$10)),0)+Doplněk!AE99*Doplněk!$AP99</f>
        <v>0</v>
      </c>
      <c r="AF99" s="104">
        <f>IFERROR('Model výchozí (MV)'!AF99*('MV Index'!AJ15/'MV Index'!$E15)*'Model výchozí (MV)'!$AR99*(IF('Provoz výchozí'!AD$10=0,1,'Provoz výchozí'!AD$11/'Provoz výchozí'!AD$10)),0)+IFERROR('Model opční 1 (ME)'!AF99*('ME Index'!AJ15/'ME Index'!$E15)*'Model opční 1 (ME)'!$AR99*(IF('Provoz opční 1'!AD$10=0,1,'Provoz opční 1'!AD$11/'Provoz opční 1'!AD$10)),0)+IFERROR('Model opční 2 (MF)'!AF99*('MF Index'!AJ15/'MF Index'!$E15)*'Model opční 2 (MF)'!$AR99*(IF('Provoz opční 2'!AD$10=0,1,'Provoz opční 2'!AD$11/'Provoz opční 2'!AD$10)),0)+Doplněk!AF99*Doplněk!$AP99</f>
        <v>0</v>
      </c>
      <c r="AG99" s="104">
        <f>IFERROR('Model výchozí (MV)'!AG99*('MV Index'!AK15/'MV Index'!$E15)*'Model výchozí (MV)'!$AR99*(IF('Provoz výchozí'!AE$10=0,1,'Provoz výchozí'!AE$11/'Provoz výchozí'!AE$10)),0)+IFERROR('Model opční 1 (ME)'!AG99*('ME Index'!AK15/'ME Index'!$E15)*'Model opční 1 (ME)'!$AR99*(IF('Provoz opční 1'!AE$10=0,1,'Provoz opční 1'!AE$11/'Provoz opční 1'!AE$10)),0)+IFERROR('Model opční 2 (MF)'!AG99*('MF Index'!AK15/'MF Index'!$E15)*'Model opční 2 (MF)'!$AR99*(IF('Provoz opční 2'!AE$10=0,1,'Provoz opční 2'!AE$11/'Provoz opční 2'!AE$10)),0)+Doplněk!AG99*Doplněk!$AP99</f>
        <v>0</v>
      </c>
      <c r="AH99" s="104">
        <f>IFERROR('Model výchozí (MV)'!AH99*('MV Index'!AL15/'MV Index'!$E15)*'Model výchozí (MV)'!$AR99*(IF('Provoz výchozí'!AF$10=0,1,'Provoz výchozí'!AF$11/'Provoz výchozí'!AF$10)),0)+IFERROR('Model opční 1 (ME)'!AH99*('ME Index'!AL15/'ME Index'!$E15)*'Model opční 1 (ME)'!$AR99*(IF('Provoz opční 1'!AF$10=0,1,'Provoz opční 1'!AF$11/'Provoz opční 1'!AF$10)),0)+IFERROR('Model opční 2 (MF)'!AH99*('MF Index'!AL15/'MF Index'!$E15)*'Model opční 2 (MF)'!$AR99*(IF('Provoz opční 2'!AF$10=0,1,'Provoz opční 2'!AF$11/'Provoz opční 2'!AF$10)),0)+Doplněk!AH99*Doplněk!$AP99</f>
        <v>0</v>
      </c>
      <c r="AI99" s="104">
        <f>IFERROR('Model výchozí (MV)'!AI99*('MV Index'!AM15/'MV Index'!$E15)*'Model výchozí (MV)'!$AR99*(IF('Provoz výchozí'!AG$10=0,1,'Provoz výchozí'!AG$11/'Provoz výchozí'!AG$10)),0)+IFERROR('Model opční 1 (ME)'!AI99*('ME Index'!AM15/'ME Index'!$E15)*'Model opční 1 (ME)'!$AR99*(IF('Provoz opční 1'!AG$10=0,1,'Provoz opční 1'!AG$11/'Provoz opční 1'!AG$10)),0)+IFERROR('Model opční 2 (MF)'!AI99*('MF Index'!AM15/'MF Index'!$E15)*'Model opční 2 (MF)'!$AR99*(IF('Provoz opční 2'!AG$10=0,1,'Provoz opční 2'!AG$11/'Provoz opční 2'!AG$10)),0)+Doplněk!AI99*Doplněk!$AP99</f>
        <v>0</v>
      </c>
      <c r="AJ99" s="104">
        <f>IFERROR('Model výchozí (MV)'!AJ99*('MV Index'!AN15/'MV Index'!$E15)*'Model výchozí (MV)'!$AR99*(IF('Provoz výchozí'!AH$10=0,1,'Provoz výchozí'!AH$11/'Provoz výchozí'!AH$10)),0)+IFERROR('Model opční 1 (ME)'!AJ99*('ME Index'!AN15/'ME Index'!$E15)*'Model opční 1 (ME)'!$AR99*(IF('Provoz opční 1'!AH$10=0,1,'Provoz opční 1'!AH$11/'Provoz opční 1'!AH$10)),0)+IFERROR('Model opční 2 (MF)'!AJ99*('MF Index'!AN15/'MF Index'!$E15)*'Model opční 2 (MF)'!$AR99*(IF('Provoz opční 2'!AH$10=0,1,'Provoz opční 2'!AH$11/'Provoz opční 2'!AH$10)),0)+Doplněk!AJ99*Doplněk!$AP99</f>
        <v>0</v>
      </c>
      <c r="AK99" s="104">
        <f>IFERROR('Model výchozí (MV)'!AK99*('MV Index'!AO15/'MV Index'!$E15)*'Model výchozí (MV)'!$AR99*(IF('Provoz výchozí'!AI$10=0,1,'Provoz výchozí'!AI$11/'Provoz výchozí'!AI$10)),0)+IFERROR('Model opční 1 (ME)'!AK99*('ME Index'!AO15/'ME Index'!$E15)*'Model opční 1 (ME)'!$AR99*(IF('Provoz opční 1'!AI$10=0,1,'Provoz opční 1'!AI$11/'Provoz opční 1'!AI$10)),0)+IFERROR('Model opční 2 (MF)'!AK99*('MF Index'!AO15/'MF Index'!$E15)*'Model opční 2 (MF)'!$AR99*(IF('Provoz opční 2'!AI$10=0,1,'Provoz opční 2'!AI$11/'Provoz opční 2'!AI$10)),0)+Doplněk!AK99*Doplněk!$AP99</f>
        <v>0</v>
      </c>
      <c r="AL99" s="24">
        <f t="shared" si="73"/>
        <v>0</v>
      </c>
      <c r="AM99" s="149">
        <f t="shared" si="72"/>
        <v>0</v>
      </c>
    </row>
    <row r="100" spans="1:39" x14ac:dyDescent="0.3">
      <c r="A100" s="4" t="str">
        <f t="shared" si="71"/>
        <v/>
      </c>
      <c r="B100" s="45" t="str">
        <f t="shared" si="71"/>
        <v/>
      </c>
      <c r="C100" s="64" t="str">
        <f t="shared" si="71"/>
        <v>8.2</v>
      </c>
      <c r="D100" s="65" t="str">
        <f t="shared" si="71"/>
        <v>Strojvedoucí</v>
      </c>
      <c r="E100" s="104">
        <f>IFERROR('Model výchozí (MV)'!E100*('MV Index'!I16/'MV Index'!$E16)*'Model výchozí (MV)'!$AR100*(IF('Provoz výchozí'!C$10=0,1,'Provoz výchozí'!C$11/'Provoz výchozí'!C$10)),0)+IFERROR('Model opční 1 (ME)'!E100*('ME Index'!I16/'ME Index'!$E16)*'Model opční 1 (ME)'!$AR100*(IF('Provoz opční 1'!C$10=0,1,'Provoz opční 1'!C$11/'Provoz opční 1'!C$10)),0)+IFERROR('Model opční 2 (MF)'!E100*('MF Index'!I16/'MF Index'!$E16)*'Model opční 2 (MF)'!$AR100*(IF('Provoz opční 2'!C$10=0,1,'Provoz opční 2'!C$11/'Provoz opční 2'!C$10)),0)+Doplněk!E100*Doplněk!$AP100</f>
        <v>0</v>
      </c>
      <c r="F100" s="104">
        <f>IFERROR('Model výchozí (MV)'!F100*('MV Index'!J16/'MV Index'!$E16)*'Model výchozí (MV)'!$AR100*(IF('Provoz výchozí'!D$10=0,1,'Provoz výchozí'!D$11/'Provoz výchozí'!D$10)),0)+IFERROR('Model opční 1 (ME)'!F100*('ME Index'!J16/'ME Index'!$E16)*'Model opční 1 (ME)'!$AR100*(IF('Provoz opční 1'!D$10=0,1,'Provoz opční 1'!D$11/'Provoz opční 1'!D$10)),0)+IFERROR('Model opční 2 (MF)'!F100*('MF Index'!J16/'MF Index'!$E16)*'Model opční 2 (MF)'!$AR100*(IF('Provoz opční 2'!D$10=0,1,'Provoz opční 2'!D$11/'Provoz opční 2'!D$10)),0)+Doplněk!F100*Doplněk!$AP100</f>
        <v>0</v>
      </c>
      <c r="G100" s="104">
        <f>IFERROR('Model výchozí (MV)'!G100*('MV Index'!K16/'MV Index'!$E16)*'Model výchozí (MV)'!$AR100*(IF('Provoz výchozí'!E$10=0,1,'Provoz výchozí'!E$11/'Provoz výchozí'!E$10)),0)+IFERROR('Model opční 1 (ME)'!G100*('ME Index'!K16/'ME Index'!$E16)*'Model opční 1 (ME)'!$AR100*(IF('Provoz opční 1'!E$10=0,1,'Provoz opční 1'!E$11/'Provoz opční 1'!E$10)),0)+IFERROR('Model opční 2 (MF)'!G100*('MF Index'!K16/'MF Index'!$E16)*'Model opční 2 (MF)'!$AR100*(IF('Provoz opční 2'!E$10=0,1,'Provoz opční 2'!E$11/'Provoz opční 2'!E$10)),0)+Doplněk!G100*Doplněk!$AP100</f>
        <v>0</v>
      </c>
      <c r="H100" s="104">
        <f>IFERROR('Model výchozí (MV)'!H100*('MV Index'!L16/'MV Index'!$E16)*'Model výchozí (MV)'!$AR100*(IF('Provoz výchozí'!F$10=0,1,'Provoz výchozí'!F$11/'Provoz výchozí'!F$10)),0)+IFERROR('Model opční 1 (ME)'!H100*('ME Index'!L16/'ME Index'!$E16)*'Model opční 1 (ME)'!$AR100*(IF('Provoz opční 1'!F$10=0,1,'Provoz opční 1'!F$11/'Provoz opční 1'!F$10)),0)+IFERROR('Model opční 2 (MF)'!H100*('MF Index'!L16/'MF Index'!$E16)*'Model opční 2 (MF)'!$AR100*(IF('Provoz opční 2'!F$10=0,1,'Provoz opční 2'!F$11/'Provoz opční 2'!F$10)),0)+Doplněk!H100*Doplněk!$AP100</f>
        <v>0</v>
      </c>
      <c r="I100" s="104">
        <f>IFERROR('Model výchozí (MV)'!I100*('MV Index'!M16/'MV Index'!$E16)*'Model výchozí (MV)'!$AR100*(IF('Provoz výchozí'!G$10=0,1,'Provoz výchozí'!G$11/'Provoz výchozí'!G$10)),0)+IFERROR('Model opční 1 (ME)'!I100*('ME Index'!M16/'ME Index'!$E16)*'Model opční 1 (ME)'!$AR100*(IF('Provoz opční 1'!G$10=0,1,'Provoz opční 1'!G$11/'Provoz opční 1'!G$10)),0)+IFERROR('Model opční 2 (MF)'!I100*('MF Index'!M16/'MF Index'!$E16)*'Model opční 2 (MF)'!$AR100*(IF('Provoz opční 2'!G$10=0,1,'Provoz opční 2'!G$11/'Provoz opční 2'!G$10)),0)+Doplněk!I100*Doplněk!$AP100</f>
        <v>0</v>
      </c>
      <c r="J100" s="104">
        <f>IFERROR('Model výchozí (MV)'!J100*('MV Index'!N16/'MV Index'!$E16)*'Model výchozí (MV)'!$AR100*(IF('Provoz výchozí'!H$10=0,1,'Provoz výchozí'!H$11/'Provoz výchozí'!H$10)),0)+IFERROR('Model opční 1 (ME)'!J100*('ME Index'!N16/'ME Index'!$E16)*'Model opční 1 (ME)'!$AR100*(IF('Provoz opční 1'!H$10=0,1,'Provoz opční 1'!H$11/'Provoz opční 1'!H$10)),0)+IFERROR('Model opční 2 (MF)'!J100*('MF Index'!N16/'MF Index'!$E16)*'Model opční 2 (MF)'!$AR100*(IF('Provoz opční 2'!H$10=0,1,'Provoz opční 2'!H$11/'Provoz opční 2'!H$10)),0)+Doplněk!J100*Doplněk!$AP100</f>
        <v>0</v>
      </c>
      <c r="K100" s="104">
        <f>IFERROR('Model výchozí (MV)'!K100*('MV Index'!O16/'MV Index'!$E16)*'Model výchozí (MV)'!$AR100*(IF('Provoz výchozí'!I$10=0,1,'Provoz výchozí'!I$11/'Provoz výchozí'!I$10)),0)+IFERROR('Model opční 1 (ME)'!K100*('ME Index'!O16/'ME Index'!$E16)*'Model opční 1 (ME)'!$AR100*(IF('Provoz opční 1'!I$10=0,1,'Provoz opční 1'!I$11/'Provoz opční 1'!I$10)),0)+IFERROR('Model opční 2 (MF)'!K100*('MF Index'!O16/'MF Index'!$E16)*'Model opční 2 (MF)'!$AR100*(IF('Provoz opční 2'!I$10=0,1,'Provoz opční 2'!I$11/'Provoz opční 2'!I$10)),0)+Doplněk!K100*Doplněk!$AP100</f>
        <v>0</v>
      </c>
      <c r="L100" s="104">
        <f>IFERROR('Model výchozí (MV)'!L100*('MV Index'!P16/'MV Index'!$E16)*'Model výchozí (MV)'!$AR100*(IF('Provoz výchozí'!J$10=0,1,'Provoz výchozí'!J$11/'Provoz výchozí'!J$10)),0)+IFERROR('Model opční 1 (ME)'!L100*('ME Index'!P16/'ME Index'!$E16)*'Model opční 1 (ME)'!$AR100*(IF('Provoz opční 1'!J$10=0,1,'Provoz opční 1'!J$11/'Provoz opční 1'!J$10)),0)+IFERROR('Model opční 2 (MF)'!L100*('MF Index'!P16/'MF Index'!$E16)*'Model opční 2 (MF)'!$AR100*(IF('Provoz opční 2'!J$10=0,1,'Provoz opční 2'!J$11/'Provoz opční 2'!J$10)),0)+Doplněk!L100*Doplněk!$AP100</f>
        <v>0</v>
      </c>
      <c r="M100" s="104">
        <f>IFERROR('Model výchozí (MV)'!M100*('MV Index'!Q16/'MV Index'!$E16)*'Model výchozí (MV)'!$AR100*(IF('Provoz výchozí'!K$10=0,1,'Provoz výchozí'!K$11/'Provoz výchozí'!K$10)),0)+IFERROR('Model opční 1 (ME)'!M100*('ME Index'!Q16/'ME Index'!$E16)*'Model opční 1 (ME)'!$AR100*(IF('Provoz opční 1'!K$10=0,1,'Provoz opční 1'!K$11/'Provoz opční 1'!K$10)),0)+IFERROR('Model opční 2 (MF)'!M100*('MF Index'!Q16/'MF Index'!$E16)*'Model opční 2 (MF)'!$AR100*(IF('Provoz opční 2'!K$10=0,1,'Provoz opční 2'!K$11/'Provoz opční 2'!K$10)),0)+Doplněk!M100*Doplněk!$AP100</f>
        <v>0</v>
      </c>
      <c r="N100" s="104">
        <f>IFERROR('Model výchozí (MV)'!N100*('MV Index'!R16/'MV Index'!$E16)*'Model výchozí (MV)'!$AR100*(IF('Provoz výchozí'!L$10=0,1,'Provoz výchozí'!L$11/'Provoz výchozí'!L$10)),0)+IFERROR('Model opční 1 (ME)'!N100*('ME Index'!R16/'ME Index'!$E16)*'Model opční 1 (ME)'!$AR100*(IF('Provoz opční 1'!L$10=0,1,'Provoz opční 1'!L$11/'Provoz opční 1'!L$10)),0)+IFERROR('Model opční 2 (MF)'!N100*('MF Index'!R16/'MF Index'!$E16)*'Model opční 2 (MF)'!$AR100*(IF('Provoz opční 2'!L$10=0,1,'Provoz opční 2'!L$11/'Provoz opční 2'!L$10)),0)+Doplněk!N100*Doplněk!$AP100</f>
        <v>0</v>
      </c>
      <c r="O100" s="104">
        <f>IFERROR('Model výchozí (MV)'!O100*('MV Index'!S16/'MV Index'!$E16)*'Model výchozí (MV)'!$AR100*(IF('Provoz výchozí'!M$10=0,1,'Provoz výchozí'!M$11/'Provoz výchozí'!M$10)),0)+IFERROR('Model opční 1 (ME)'!O100*('ME Index'!S16/'ME Index'!$E16)*'Model opční 1 (ME)'!$AR100*(IF('Provoz opční 1'!M$10=0,1,'Provoz opční 1'!M$11/'Provoz opční 1'!M$10)),0)+IFERROR('Model opční 2 (MF)'!O100*('MF Index'!S16/'MF Index'!$E16)*'Model opční 2 (MF)'!$AR100*(IF('Provoz opční 2'!M$10=0,1,'Provoz opční 2'!M$11/'Provoz opční 2'!M$10)),0)+Doplněk!O100*Doplněk!$AP100</f>
        <v>0</v>
      </c>
      <c r="P100" s="104">
        <f>IFERROR('Model výchozí (MV)'!P100*('MV Index'!T16/'MV Index'!$E16)*'Model výchozí (MV)'!$AR100*(IF('Provoz výchozí'!N$10=0,1,'Provoz výchozí'!N$11/'Provoz výchozí'!N$10)),0)+IFERROR('Model opční 1 (ME)'!P100*('ME Index'!T16/'ME Index'!$E16)*'Model opční 1 (ME)'!$AR100*(IF('Provoz opční 1'!N$10=0,1,'Provoz opční 1'!N$11/'Provoz opční 1'!N$10)),0)+IFERROR('Model opční 2 (MF)'!P100*('MF Index'!T16/'MF Index'!$E16)*'Model opční 2 (MF)'!$AR100*(IF('Provoz opční 2'!N$10=0,1,'Provoz opční 2'!N$11/'Provoz opční 2'!N$10)),0)+Doplněk!P100*Doplněk!$AP100</f>
        <v>0</v>
      </c>
      <c r="Q100" s="104">
        <f>IFERROR('Model výchozí (MV)'!Q100*('MV Index'!U16/'MV Index'!$E16)*'Model výchozí (MV)'!$AR100*(IF('Provoz výchozí'!O$10=0,1,'Provoz výchozí'!O$11/'Provoz výchozí'!O$10)),0)+IFERROR('Model opční 1 (ME)'!Q100*('ME Index'!U16/'ME Index'!$E16)*'Model opční 1 (ME)'!$AR100*(IF('Provoz opční 1'!O$10=0,1,'Provoz opční 1'!O$11/'Provoz opční 1'!O$10)),0)+IFERROR('Model opční 2 (MF)'!Q100*('MF Index'!U16/'MF Index'!$E16)*'Model opční 2 (MF)'!$AR100*(IF('Provoz opční 2'!O$10=0,1,'Provoz opční 2'!O$11/'Provoz opční 2'!O$10)),0)+Doplněk!Q100*Doplněk!$AP100</f>
        <v>0</v>
      </c>
      <c r="R100" s="104">
        <f>IFERROR('Model výchozí (MV)'!R100*('MV Index'!V16/'MV Index'!$E16)*'Model výchozí (MV)'!$AR100*(IF('Provoz výchozí'!P$10=0,1,'Provoz výchozí'!P$11/'Provoz výchozí'!P$10)),0)+IFERROR('Model opční 1 (ME)'!R100*('ME Index'!V16/'ME Index'!$E16)*'Model opční 1 (ME)'!$AR100*(IF('Provoz opční 1'!P$10=0,1,'Provoz opční 1'!P$11/'Provoz opční 1'!P$10)),0)+IFERROR('Model opční 2 (MF)'!R100*('MF Index'!V16/'MF Index'!$E16)*'Model opční 2 (MF)'!$AR100*(IF('Provoz opční 2'!P$10=0,1,'Provoz opční 2'!P$11/'Provoz opční 2'!P$10)),0)+Doplněk!R100*Doplněk!$AP100</f>
        <v>0</v>
      </c>
      <c r="S100" s="104">
        <f>IFERROR('Model výchozí (MV)'!S100*('MV Index'!W16/'MV Index'!$E16)*'Model výchozí (MV)'!$AR100*(IF('Provoz výchozí'!Q$10=0,1,'Provoz výchozí'!Q$11/'Provoz výchozí'!Q$10)),0)+IFERROR('Model opční 1 (ME)'!S100*('ME Index'!W16/'ME Index'!$E16)*'Model opční 1 (ME)'!$AR100*(IF('Provoz opční 1'!Q$10=0,1,'Provoz opční 1'!Q$11/'Provoz opční 1'!Q$10)),0)+IFERROR('Model opční 2 (MF)'!S100*('MF Index'!W16/'MF Index'!$E16)*'Model opční 2 (MF)'!$AR100*(IF('Provoz opční 2'!Q$10=0,1,'Provoz opční 2'!Q$11/'Provoz opční 2'!Q$10)),0)+Doplněk!S100*Doplněk!$AP100</f>
        <v>0</v>
      </c>
      <c r="T100" s="104">
        <f>IFERROR('Model výchozí (MV)'!T100*('MV Index'!X16/'MV Index'!$E16)*'Model výchozí (MV)'!$AR100*(IF('Provoz výchozí'!R$10=0,1,'Provoz výchozí'!R$11/'Provoz výchozí'!R$10)),0)+IFERROR('Model opční 1 (ME)'!T100*('ME Index'!X16/'ME Index'!$E16)*'Model opční 1 (ME)'!$AR100*(IF('Provoz opční 1'!R$10=0,1,'Provoz opční 1'!R$11/'Provoz opční 1'!R$10)),0)+IFERROR('Model opční 2 (MF)'!T100*('MF Index'!X16/'MF Index'!$E16)*'Model opční 2 (MF)'!$AR100*(IF('Provoz opční 2'!R$10=0,1,'Provoz opční 2'!R$11/'Provoz opční 2'!R$10)),0)+Doplněk!T100*Doplněk!$AP100</f>
        <v>0</v>
      </c>
      <c r="U100" s="104">
        <f>IFERROR('Model výchozí (MV)'!U100*('MV Index'!Y16/'MV Index'!$E16)*'Model výchozí (MV)'!$AR100*(IF('Provoz výchozí'!S$10=0,1,'Provoz výchozí'!S$11/'Provoz výchozí'!S$10)),0)+IFERROR('Model opční 1 (ME)'!U100*('ME Index'!Y16/'ME Index'!$E16)*'Model opční 1 (ME)'!$AR100*(IF('Provoz opční 1'!S$10=0,1,'Provoz opční 1'!S$11/'Provoz opční 1'!S$10)),0)+IFERROR('Model opční 2 (MF)'!U100*('MF Index'!Y16/'MF Index'!$E16)*'Model opční 2 (MF)'!$AR100*(IF('Provoz opční 2'!S$10=0,1,'Provoz opční 2'!S$11/'Provoz opční 2'!S$10)),0)+Doplněk!U100*Doplněk!$AP100</f>
        <v>0</v>
      </c>
      <c r="V100" s="104">
        <f>IFERROR('Model výchozí (MV)'!V100*('MV Index'!Z16/'MV Index'!$E16)*'Model výchozí (MV)'!$AR100*(IF('Provoz výchozí'!T$10=0,1,'Provoz výchozí'!T$11/'Provoz výchozí'!T$10)),0)+IFERROR('Model opční 1 (ME)'!V100*('ME Index'!Z16/'ME Index'!$E16)*'Model opční 1 (ME)'!$AR100*(IF('Provoz opční 1'!T$10=0,1,'Provoz opční 1'!T$11/'Provoz opční 1'!T$10)),0)+IFERROR('Model opční 2 (MF)'!V100*('MF Index'!Z16/'MF Index'!$E16)*'Model opční 2 (MF)'!$AR100*(IF('Provoz opční 2'!T$10=0,1,'Provoz opční 2'!T$11/'Provoz opční 2'!T$10)),0)+Doplněk!V100*Doplněk!$AP100</f>
        <v>0</v>
      </c>
      <c r="W100" s="104">
        <f>IFERROR('Model výchozí (MV)'!W100*('MV Index'!AA16/'MV Index'!$E16)*'Model výchozí (MV)'!$AR100*(IF('Provoz výchozí'!U$10=0,1,'Provoz výchozí'!U$11/'Provoz výchozí'!U$10)),0)+IFERROR('Model opční 1 (ME)'!W100*('ME Index'!AA16/'ME Index'!$E16)*'Model opční 1 (ME)'!$AR100*(IF('Provoz opční 1'!U$10=0,1,'Provoz opční 1'!U$11/'Provoz opční 1'!U$10)),0)+IFERROR('Model opční 2 (MF)'!W100*('MF Index'!AA16/'MF Index'!$E16)*'Model opční 2 (MF)'!$AR100*(IF('Provoz opční 2'!U$10=0,1,'Provoz opční 2'!U$11/'Provoz opční 2'!U$10)),0)+Doplněk!W100*Doplněk!$AP100</f>
        <v>0</v>
      </c>
      <c r="X100" s="104">
        <f>IFERROR('Model výchozí (MV)'!X100*('MV Index'!AB16/'MV Index'!$E16)*'Model výchozí (MV)'!$AR100*(IF('Provoz výchozí'!V$10=0,1,'Provoz výchozí'!V$11/'Provoz výchozí'!V$10)),0)+IFERROR('Model opční 1 (ME)'!X100*('ME Index'!AB16/'ME Index'!$E16)*'Model opční 1 (ME)'!$AR100*(IF('Provoz opční 1'!V$10=0,1,'Provoz opční 1'!V$11/'Provoz opční 1'!V$10)),0)+IFERROR('Model opční 2 (MF)'!X100*('MF Index'!AB16/'MF Index'!$E16)*'Model opční 2 (MF)'!$AR100*(IF('Provoz opční 2'!V$10=0,1,'Provoz opční 2'!V$11/'Provoz opční 2'!V$10)),0)+Doplněk!X100*Doplněk!$AP100</f>
        <v>0</v>
      </c>
      <c r="Y100" s="104">
        <f>IFERROR('Model výchozí (MV)'!Y100*('MV Index'!AC16/'MV Index'!$E16)*'Model výchozí (MV)'!$AR100*(IF('Provoz výchozí'!W$10=0,1,'Provoz výchozí'!W$11/'Provoz výchozí'!W$10)),0)+IFERROR('Model opční 1 (ME)'!Y100*('ME Index'!AC16/'ME Index'!$E16)*'Model opční 1 (ME)'!$AR100*(IF('Provoz opční 1'!W$10=0,1,'Provoz opční 1'!W$11/'Provoz opční 1'!W$10)),0)+IFERROR('Model opční 2 (MF)'!Y100*('MF Index'!AC16/'MF Index'!$E16)*'Model opční 2 (MF)'!$AR100*(IF('Provoz opční 2'!W$10=0,1,'Provoz opční 2'!W$11/'Provoz opční 2'!W$10)),0)+Doplněk!Y100*Doplněk!$AP100</f>
        <v>0</v>
      </c>
      <c r="Z100" s="104">
        <f>IFERROR('Model výchozí (MV)'!Z100*('MV Index'!AD16/'MV Index'!$E16)*'Model výchozí (MV)'!$AR100*(IF('Provoz výchozí'!X$10=0,1,'Provoz výchozí'!X$11/'Provoz výchozí'!X$10)),0)+IFERROR('Model opční 1 (ME)'!Z100*('ME Index'!AD16/'ME Index'!$E16)*'Model opční 1 (ME)'!$AR100*(IF('Provoz opční 1'!X$10=0,1,'Provoz opční 1'!X$11/'Provoz opční 1'!X$10)),0)+IFERROR('Model opční 2 (MF)'!Z100*('MF Index'!AD16/'MF Index'!$E16)*'Model opční 2 (MF)'!$AR100*(IF('Provoz opční 2'!X$10=0,1,'Provoz opční 2'!X$11/'Provoz opční 2'!X$10)),0)+Doplněk!Z100*Doplněk!$AP100</f>
        <v>0</v>
      </c>
      <c r="AA100" s="104">
        <f>IFERROR('Model výchozí (MV)'!AA100*('MV Index'!AE16/'MV Index'!$E16)*'Model výchozí (MV)'!$AR100*(IF('Provoz výchozí'!Y$10=0,1,'Provoz výchozí'!Y$11/'Provoz výchozí'!Y$10)),0)+IFERROR('Model opční 1 (ME)'!AA100*('ME Index'!AE16/'ME Index'!$E16)*'Model opční 1 (ME)'!$AR100*(IF('Provoz opční 1'!Y$10=0,1,'Provoz opční 1'!Y$11/'Provoz opční 1'!Y$10)),0)+IFERROR('Model opční 2 (MF)'!AA100*('MF Index'!AE16/'MF Index'!$E16)*'Model opční 2 (MF)'!$AR100*(IF('Provoz opční 2'!Y$10=0,1,'Provoz opční 2'!Y$11/'Provoz opční 2'!Y$10)),0)+Doplněk!AA100*Doplněk!$AP100</f>
        <v>0</v>
      </c>
      <c r="AB100" s="104">
        <f>IFERROR('Model výchozí (MV)'!AB100*('MV Index'!AF16/'MV Index'!$E16)*'Model výchozí (MV)'!$AR100*(IF('Provoz výchozí'!Z$10=0,1,'Provoz výchozí'!Z$11/'Provoz výchozí'!Z$10)),0)+IFERROR('Model opční 1 (ME)'!AB100*('ME Index'!AF16/'ME Index'!$E16)*'Model opční 1 (ME)'!$AR100*(IF('Provoz opční 1'!Z$10=0,1,'Provoz opční 1'!Z$11/'Provoz opční 1'!Z$10)),0)+IFERROR('Model opční 2 (MF)'!AB100*('MF Index'!AF16/'MF Index'!$E16)*'Model opční 2 (MF)'!$AR100*(IF('Provoz opční 2'!Z$10=0,1,'Provoz opční 2'!Z$11/'Provoz opční 2'!Z$10)),0)+Doplněk!AB100*Doplněk!$AP100</f>
        <v>0</v>
      </c>
      <c r="AC100" s="104">
        <f>IFERROR('Model výchozí (MV)'!AC100*('MV Index'!AG16/'MV Index'!$E16)*'Model výchozí (MV)'!$AR100*(IF('Provoz výchozí'!AA$10=0,1,'Provoz výchozí'!AA$11/'Provoz výchozí'!AA$10)),0)+IFERROR('Model opční 1 (ME)'!AC100*('ME Index'!AG16/'ME Index'!$E16)*'Model opční 1 (ME)'!$AR100*(IF('Provoz opční 1'!AA$10=0,1,'Provoz opční 1'!AA$11/'Provoz opční 1'!AA$10)),0)+IFERROR('Model opční 2 (MF)'!AC100*('MF Index'!AG16/'MF Index'!$E16)*'Model opční 2 (MF)'!$AR100*(IF('Provoz opční 2'!AA$10=0,1,'Provoz opční 2'!AA$11/'Provoz opční 2'!AA$10)),0)+Doplněk!AC100*Doplněk!$AP100</f>
        <v>0</v>
      </c>
      <c r="AD100" s="104">
        <f>IFERROR('Model výchozí (MV)'!AD100*('MV Index'!AH16/'MV Index'!$E16)*'Model výchozí (MV)'!$AR100*(IF('Provoz výchozí'!AB$10=0,1,'Provoz výchozí'!AB$11/'Provoz výchozí'!AB$10)),0)+IFERROR('Model opční 1 (ME)'!AD100*('ME Index'!AH16/'ME Index'!$E16)*'Model opční 1 (ME)'!$AR100*(IF('Provoz opční 1'!AB$10=0,1,'Provoz opční 1'!AB$11/'Provoz opční 1'!AB$10)),0)+IFERROR('Model opční 2 (MF)'!AD100*('MF Index'!AH16/'MF Index'!$E16)*'Model opční 2 (MF)'!$AR100*(IF('Provoz opční 2'!AB$10=0,1,'Provoz opční 2'!AB$11/'Provoz opční 2'!AB$10)),0)+Doplněk!AD100*Doplněk!$AP100</f>
        <v>0</v>
      </c>
      <c r="AE100" s="104">
        <f>IFERROR('Model výchozí (MV)'!AE100*('MV Index'!AI16/'MV Index'!$E16)*'Model výchozí (MV)'!$AR100*(IF('Provoz výchozí'!AC$10=0,1,'Provoz výchozí'!AC$11/'Provoz výchozí'!AC$10)),0)+IFERROR('Model opční 1 (ME)'!AE100*('ME Index'!AI16/'ME Index'!$E16)*'Model opční 1 (ME)'!$AR100*(IF('Provoz opční 1'!AC$10=0,1,'Provoz opční 1'!AC$11/'Provoz opční 1'!AC$10)),0)+IFERROR('Model opční 2 (MF)'!AE100*('MF Index'!AI16/'MF Index'!$E16)*'Model opční 2 (MF)'!$AR100*(IF('Provoz opční 2'!AC$10=0,1,'Provoz opční 2'!AC$11/'Provoz opční 2'!AC$10)),0)+Doplněk!AE100*Doplněk!$AP100</f>
        <v>0</v>
      </c>
      <c r="AF100" s="104">
        <f>IFERROR('Model výchozí (MV)'!AF100*('MV Index'!AJ16/'MV Index'!$E16)*'Model výchozí (MV)'!$AR100*(IF('Provoz výchozí'!AD$10=0,1,'Provoz výchozí'!AD$11/'Provoz výchozí'!AD$10)),0)+IFERROR('Model opční 1 (ME)'!AF100*('ME Index'!AJ16/'ME Index'!$E16)*'Model opční 1 (ME)'!$AR100*(IF('Provoz opční 1'!AD$10=0,1,'Provoz opční 1'!AD$11/'Provoz opční 1'!AD$10)),0)+IFERROR('Model opční 2 (MF)'!AF100*('MF Index'!AJ16/'MF Index'!$E16)*'Model opční 2 (MF)'!$AR100*(IF('Provoz opční 2'!AD$10=0,1,'Provoz opční 2'!AD$11/'Provoz opční 2'!AD$10)),0)+Doplněk!AF100*Doplněk!$AP100</f>
        <v>0</v>
      </c>
      <c r="AG100" s="104">
        <f>IFERROR('Model výchozí (MV)'!AG100*('MV Index'!AK16/'MV Index'!$E16)*'Model výchozí (MV)'!$AR100*(IF('Provoz výchozí'!AE$10=0,1,'Provoz výchozí'!AE$11/'Provoz výchozí'!AE$10)),0)+IFERROR('Model opční 1 (ME)'!AG100*('ME Index'!AK16/'ME Index'!$E16)*'Model opční 1 (ME)'!$AR100*(IF('Provoz opční 1'!AE$10=0,1,'Provoz opční 1'!AE$11/'Provoz opční 1'!AE$10)),0)+IFERROR('Model opční 2 (MF)'!AG100*('MF Index'!AK16/'MF Index'!$E16)*'Model opční 2 (MF)'!$AR100*(IF('Provoz opční 2'!AE$10=0,1,'Provoz opční 2'!AE$11/'Provoz opční 2'!AE$10)),0)+Doplněk!AG100*Doplněk!$AP100</f>
        <v>0</v>
      </c>
      <c r="AH100" s="104">
        <f>IFERROR('Model výchozí (MV)'!AH100*('MV Index'!AL16/'MV Index'!$E16)*'Model výchozí (MV)'!$AR100*(IF('Provoz výchozí'!AF$10=0,1,'Provoz výchozí'!AF$11/'Provoz výchozí'!AF$10)),0)+IFERROR('Model opční 1 (ME)'!AH100*('ME Index'!AL16/'ME Index'!$E16)*'Model opční 1 (ME)'!$AR100*(IF('Provoz opční 1'!AF$10=0,1,'Provoz opční 1'!AF$11/'Provoz opční 1'!AF$10)),0)+IFERROR('Model opční 2 (MF)'!AH100*('MF Index'!AL16/'MF Index'!$E16)*'Model opční 2 (MF)'!$AR100*(IF('Provoz opční 2'!AF$10=0,1,'Provoz opční 2'!AF$11/'Provoz opční 2'!AF$10)),0)+Doplněk!AH100*Doplněk!$AP100</f>
        <v>0</v>
      </c>
      <c r="AI100" s="104">
        <f>IFERROR('Model výchozí (MV)'!AI100*('MV Index'!AM16/'MV Index'!$E16)*'Model výchozí (MV)'!$AR100*(IF('Provoz výchozí'!AG$10=0,1,'Provoz výchozí'!AG$11/'Provoz výchozí'!AG$10)),0)+IFERROR('Model opční 1 (ME)'!AI100*('ME Index'!AM16/'ME Index'!$E16)*'Model opční 1 (ME)'!$AR100*(IF('Provoz opční 1'!AG$10=0,1,'Provoz opční 1'!AG$11/'Provoz opční 1'!AG$10)),0)+IFERROR('Model opční 2 (MF)'!AI100*('MF Index'!AM16/'MF Index'!$E16)*'Model opční 2 (MF)'!$AR100*(IF('Provoz opční 2'!AG$10=0,1,'Provoz opční 2'!AG$11/'Provoz opční 2'!AG$10)),0)+Doplněk!AI100*Doplněk!$AP100</f>
        <v>0</v>
      </c>
      <c r="AJ100" s="104">
        <f>IFERROR('Model výchozí (MV)'!AJ100*('MV Index'!AN16/'MV Index'!$E16)*'Model výchozí (MV)'!$AR100*(IF('Provoz výchozí'!AH$10=0,1,'Provoz výchozí'!AH$11/'Provoz výchozí'!AH$10)),0)+IFERROR('Model opční 1 (ME)'!AJ100*('ME Index'!AN16/'ME Index'!$E16)*'Model opční 1 (ME)'!$AR100*(IF('Provoz opční 1'!AH$10=0,1,'Provoz opční 1'!AH$11/'Provoz opční 1'!AH$10)),0)+IFERROR('Model opční 2 (MF)'!AJ100*('MF Index'!AN16/'MF Index'!$E16)*'Model opční 2 (MF)'!$AR100*(IF('Provoz opční 2'!AH$10=0,1,'Provoz opční 2'!AH$11/'Provoz opční 2'!AH$10)),0)+Doplněk!AJ100*Doplněk!$AP100</f>
        <v>0</v>
      </c>
      <c r="AK100" s="104">
        <f>IFERROR('Model výchozí (MV)'!AK100*('MV Index'!AO16/'MV Index'!$E16)*'Model výchozí (MV)'!$AR100*(IF('Provoz výchozí'!AI$10=0,1,'Provoz výchozí'!AI$11/'Provoz výchozí'!AI$10)),0)+IFERROR('Model opční 1 (ME)'!AK100*('ME Index'!AO16/'ME Index'!$E16)*'Model opční 1 (ME)'!$AR100*(IF('Provoz opční 1'!AI$10=0,1,'Provoz opční 1'!AI$11/'Provoz opční 1'!AI$10)),0)+IFERROR('Model opční 2 (MF)'!AK100*('MF Index'!AO16/'MF Index'!$E16)*'Model opční 2 (MF)'!$AR100*(IF('Provoz opční 2'!AI$10=0,1,'Provoz opční 2'!AI$11/'Provoz opční 2'!AI$10)),0)+Doplněk!AK100*Doplněk!$AP100</f>
        <v>0</v>
      </c>
      <c r="AL100" s="24">
        <f t="shared" si="73"/>
        <v>0</v>
      </c>
      <c r="AM100" s="149">
        <f t="shared" si="72"/>
        <v>0</v>
      </c>
    </row>
    <row r="101" spans="1:39" x14ac:dyDescent="0.3">
      <c r="A101" s="4" t="str">
        <f t="shared" si="71"/>
        <v/>
      </c>
      <c r="B101" s="45" t="str">
        <f t="shared" si="71"/>
        <v/>
      </c>
      <c r="C101" s="64" t="str">
        <f t="shared" si="71"/>
        <v>8.3</v>
      </c>
      <c r="D101" s="65" t="str">
        <f t="shared" si="71"/>
        <v>Pokladní</v>
      </c>
      <c r="E101" s="104">
        <f>IFERROR('Model výchozí (MV)'!E101*('MV Index'!I17/'MV Index'!$E17)*'Model výchozí (MV)'!$AR101*(IF('Provoz výchozí'!C$10=0,1,'Provoz výchozí'!C$11/'Provoz výchozí'!C$10)),0)+IFERROR('Model opční 1 (ME)'!E101*('ME Index'!I17/'ME Index'!$E17)*'Model opční 1 (ME)'!$AR101*(IF('Provoz opční 1'!C$10=0,1,'Provoz opční 1'!C$11/'Provoz opční 1'!C$10)),0)+IFERROR('Model opční 2 (MF)'!E101*('MF Index'!I17/'MF Index'!$E17)*'Model opční 2 (MF)'!$AR101*(IF('Provoz opční 2'!C$10=0,1,'Provoz opční 2'!C$11/'Provoz opční 2'!C$10)),0)+Doplněk!E101*Doplněk!$AP101</f>
        <v>0</v>
      </c>
      <c r="F101" s="104">
        <f>IFERROR('Model výchozí (MV)'!F101*('MV Index'!J17/'MV Index'!$E17)*'Model výchozí (MV)'!$AR101*(IF('Provoz výchozí'!D$10=0,1,'Provoz výchozí'!D$11/'Provoz výchozí'!D$10)),0)+IFERROR('Model opční 1 (ME)'!F101*('ME Index'!J17/'ME Index'!$E17)*'Model opční 1 (ME)'!$AR101*(IF('Provoz opční 1'!D$10=0,1,'Provoz opční 1'!D$11/'Provoz opční 1'!D$10)),0)+IFERROR('Model opční 2 (MF)'!F101*('MF Index'!J17/'MF Index'!$E17)*'Model opční 2 (MF)'!$AR101*(IF('Provoz opční 2'!D$10=0,1,'Provoz opční 2'!D$11/'Provoz opční 2'!D$10)),0)+Doplněk!F101*Doplněk!$AP101</f>
        <v>0</v>
      </c>
      <c r="G101" s="104">
        <f>IFERROR('Model výchozí (MV)'!G101*('MV Index'!K17/'MV Index'!$E17)*'Model výchozí (MV)'!$AR101*(IF('Provoz výchozí'!E$10=0,1,'Provoz výchozí'!E$11/'Provoz výchozí'!E$10)),0)+IFERROR('Model opční 1 (ME)'!G101*('ME Index'!K17/'ME Index'!$E17)*'Model opční 1 (ME)'!$AR101*(IF('Provoz opční 1'!E$10=0,1,'Provoz opční 1'!E$11/'Provoz opční 1'!E$10)),0)+IFERROR('Model opční 2 (MF)'!G101*('MF Index'!K17/'MF Index'!$E17)*'Model opční 2 (MF)'!$AR101*(IF('Provoz opční 2'!E$10=0,1,'Provoz opční 2'!E$11/'Provoz opční 2'!E$10)),0)+Doplněk!G101*Doplněk!$AP101</f>
        <v>0</v>
      </c>
      <c r="H101" s="104">
        <f>IFERROR('Model výchozí (MV)'!H101*('MV Index'!L17/'MV Index'!$E17)*'Model výchozí (MV)'!$AR101*(IF('Provoz výchozí'!F$10=0,1,'Provoz výchozí'!F$11/'Provoz výchozí'!F$10)),0)+IFERROR('Model opční 1 (ME)'!H101*('ME Index'!L17/'ME Index'!$E17)*'Model opční 1 (ME)'!$AR101*(IF('Provoz opční 1'!F$10=0,1,'Provoz opční 1'!F$11/'Provoz opční 1'!F$10)),0)+IFERROR('Model opční 2 (MF)'!H101*('MF Index'!L17/'MF Index'!$E17)*'Model opční 2 (MF)'!$AR101*(IF('Provoz opční 2'!F$10=0,1,'Provoz opční 2'!F$11/'Provoz opční 2'!F$10)),0)+Doplněk!H101*Doplněk!$AP101</f>
        <v>0</v>
      </c>
      <c r="I101" s="104">
        <f>IFERROR('Model výchozí (MV)'!I101*('MV Index'!M17/'MV Index'!$E17)*'Model výchozí (MV)'!$AR101*(IF('Provoz výchozí'!G$10=0,1,'Provoz výchozí'!G$11/'Provoz výchozí'!G$10)),0)+IFERROR('Model opční 1 (ME)'!I101*('ME Index'!M17/'ME Index'!$E17)*'Model opční 1 (ME)'!$AR101*(IF('Provoz opční 1'!G$10=0,1,'Provoz opční 1'!G$11/'Provoz opční 1'!G$10)),0)+IFERROR('Model opční 2 (MF)'!I101*('MF Index'!M17/'MF Index'!$E17)*'Model opční 2 (MF)'!$AR101*(IF('Provoz opční 2'!G$10=0,1,'Provoz opční 2'!G$11/'Provoz opční 2'!G$10)),0)+Doplněk!I101*Doplněk!$AP101</f>
        <v>0</v>
      </c>
      <c r="J101" s="104">
        <f>IFERROR('Model výchozí (MV)'!J101*('MV Index'!N17/'MV Index'!$E17)*'Model výchozí (MV)'!$AR101*(IF('Provoz výchozí'!H$10=0,1,'Provoz výchozí'!H$11/'Provoz výchozí'!H$10)),0)+IFERROR('Model opční 1 (ME)'!J101*('ME Index'!N17/'ME Index'!$E17)*'Model opční 1 (ME)'!$AR101*(IF('Provoz opční 1'!H$10=0,1,'Provoz opční 1'!H$11/'Provoz opční 1'!H$10)),0)+IFERROR('Model opční 2 (MF)'!J101*('MF Index'!N17/'MF Index'!$E17)*'Model opční 2 (MF)'!$AR101*(IF('Provoz opční 2'!H$10=0,1,'Provoz opční 2'!H$11/'Provoz opční 2'!H$10)),0)+Doplněk!J101*Doplněk!$AP101</f>
        <v>0</v>
      </c>
      <c r="K101" s="104">
        <f>IFERROR('Model výchozí (MV)'!K101*('MV Index'!O17/'MV Index'!$E17)*'Model výchozí (MV)'!$AR101*(IF('Provoz výchozí'!I$10=0,1,'Provoz výchozí'!I$11/'Provoz výchozí'!I$10)),0)+IFERROR('Model opční 1 (ME)'!K101*('ME Index'!O17/'ME Index'!$E17)*'Model opční 1 (ME)'!$AR101*(IF('Provoz opční 1'!I$10=0,1,'Provoz opční 1'!I$11/'Provoz opční 1'!I$10)),0)+IFERROR('Model opční 2 (MF)'!K101*('MF Index'!O17/'MF Index'!$E17)*'Model opční 2 (MF)'!$AR101*(IF('Provoz opční 2'!I$10=0,1,'Provoz opční 2'!I$11/'Provoz opční 2'!I$10)),0)+Doplněk!K101*Doplněk!$AP101</f>
        <v>0</v>
      </c>
      <c r="L101" s="104">
        <f>IFERROR('Model výchozí (MV)'!L101*('MV Index'!P17/'MV Index'!$E17)*'Model výchozí (MV)'!$AR101*(IF('Provoz výchozí'!J$10=0,1,'Provoz výchozí'!J$11/'Provoz výchozí'!J$10)),0)+IFERROR('Model opční 1 (ME)'!L101*('ME Index'!P17/'ME Index'!$E17)*'Model opční 1 (ME)'!$AR101*(IF('Provoz opční 1'!J$10=0,1,'Provoz opční 1'!J$11/'Provoz opční 1'!J$10)),0)+IFERROR('Model opční 2 (MF)'!L101*('MF Index'!P17/'MF Index'!$E17)*'Model opční 2 (MF)'!$AR101*(IF('Provoz opční 2'!J$10=0,1,'Provoz opční 2'!J$11/'Provoz opční 2'!J$10)),0)+Doplněk!L101*Doplněk!$AP101</f>
        <v>0</v>
      </c>
      <c r="M101" s="104">
        <f>IFERROR('Model výchozí (MV)'!M101*('MV Index'!Q17/'MV Index'!$E17)*'Model výchozí (MV)'!$AR101*(IF('Provoz výchozí'!K$10=0,1,'Provoz výchozí'!K$11/'Provoz výchozí'!K$10)),0)+IFERROR('Model opční 1 (ME)'!M101*('ME Index'!Q17/'ME Index'!$E17)*'Model opční 1 (ME)'!$AR101*(IF('Provoz opční 1'!K$10=0,1,'Provoz opční 1'!K$11/'Provoz opční 1'!K$10)),0)+IFERROR('Model opční 2 (MF)'!M101*('MF Index'!Q17/'MF Index'!$E17)*'Model opční 2 (MF)'!$AR101*(IF('Provoz opční 2'!K$10=0,1,'Provoz opční 2'!K$11/'Provoz opční 2'!K$10)),0)+Doplněk!M101*Doplněk!$AP101</f>
        <v>0</v>
      </c>
      <c r="N101" s="104">
        <f>IFERROR('Model výchozí (MV)'!N101*('MV Index'!R17/'MV Index'!$E17)*'Model výchozí (MV)'!$AR101*(IF('Provoz výchozí'!L$10=0,1,'Provoz výchozí'!L$11/'Provoz výchozí'!L$10)),0)+IFERROR('Model opční 1 (ME)'!N101*('ME Index'!R17/'ME Index'!$E17)*'Model opční 1 (ME)'!$AR101*(IF('Provoz opční 1'!L$10=0,1,'Provoz opční 1'!L$11/'Provoz opční 1'!L$10)),0)+IFERROR('Model opční 2 (MF)'!N101*('MF Index'!R17/'MF Index'!$E17)*'Model opční 2 (MF)'!$AR101*(IF('Provoz opční 2'!L$10=0,1,'Provoz opční 2'!L$11/'Provoz opční 2'!L$10)),0)+Doplněk!N101*Doplněk!$AP101</f>
        <v>0</v>
      </c>
      <c r="O101" s="104">
        <f>IFERROR('Model výchozí (MV)'!O101*('MV Index'!S17/'MV Index'!$E17)*'Model výchozí (MV)'!$AR101*(IF('Provoz výchozí'!M$10=0,1,'Provoz výchozí'!M$11/'Provoz výchozí'!M$10)),0)+IFERROR('Model opční 1 (ME)'!O101*('ME Index'!S17/'ME Index'!$E17)*'Model opční 1 (ME)'!$AR101*(IF('Provoz opční 1'!M$10=0,1,'Provoz opční 1'!M$11/'Provoz opční 1'!M$10)),0)+IFERROR('Model opční 2 (MF)'!O101*('MF Index'!S17/'MF Index'!$E17)*'Model opční 2 (MF)'!$AR101*(IF('Provoz opční 2'!M$10=0,1,'Provoz opční 2'!M$11/'Provoz opční 2'!M$10)),0)+Doplněk!O101*Doplněk!$AP101</f>
        <v>0</v>
      </c>
      <c r="P101" s="104">
        <f>IFERROR('Model výchozí (MV)'!P101*('MV Index'!T17/'MV Index'!$E17)*'Model výchozí (MV)'!$AR101*(IF('Provoz výchozí'!N$10=0,1,'Provoz výchozí'!N$11/'Provoz výchozí'!N$10)),0)+IFERROR('Model opční 1 (ME)'!P101*('ME Index'!T17/'ME Index'!$E17)*'Model opční 1 (ME)'!$AR101*(IF('Provoz opční 1'!N$10=0,1,'Provoz opční 1'!N$11/'Provoz opční 1'!N$10)),0)+IFERROR('Model opční 2 (MF)'!P101*('MF Index'!T17/'MF Index'!$E17)*'Model opční 2 (MF)'!$AR101*(IF('Provoz opční 2'!N$10=0,1,'Provoz opční 2'!N$11/'Provoz opční 2'!N$10)),0)+Doplněk!P101*Doplněk!$AP101</f>
        <v>0</v>
      </c>
      <c r="Q101" s="104">
        <f>IFERROR('Model výchozí (MV)'!Q101*('MV Index'!U17/'MV Index'!$E17)*'Model výchozí (MV)'!$AR101*(IF('Provoz výchozí'!O$10=0,1,'Provoz výchozí'!O$11/'Provoz výchozí'!O$10)),0)+IFERROR('Model opční 1 (ME)'!Q101*('ME Index'!U17/'ME Index'!$E17)*'Model opční 1 (ME)'!$AR101*(IF('Provoz opční 1'!O$10=0,1,'Provoz opční 1'!O$11/'Provoz opční 1'!O$10)),0)+IFERROR('Model opční 2 (MF)'!Q101*('MF Index'!U17/'MF Index'!$E17)*'Model opční 2 (MF)'!$AR101*(IF('Provoz opční 2'!O$10=0,1,'Provoz opční 2'!O$11/'Provoz opční 2'!O$10)),0)+Doplněk!Q101*Doplněk!$AP101</f>
        <v>0</v>
      </c>
      <c r="R101" s="104">
        <f>IFERROR('Model výchozí (MV)'!R101*('MV Index'!V17/'MV Index'!$E17)*'Model výchozí (MV)'!$AR101*(IF('Provoz výchozí'!P$10=0,1,'Provoz výchozí'!P$11/'Provoz výchozí'!P$10)),0)+IFERROR('Model opční 1 (ME)'!R101*('ME Index'!V17/'ME Index'!$E17)*'Model opční 1 (ME)'!$AR101*(IF('Provoz opční 1'!P$10=0,1,'Provoz opční 1'!P$11/'Provoz opční 1'!P$10)),0)+IFERROR('Model opční 2 (MF)'!R101*('MF Index'!V17/'MF Index'!$E17)*'Model opční 2 (MF)'!$AR101*(IF('Provoz opční 2'!P$10=0,1,'Provoz opční 2'!P$11/'Provoz opční 2'!P$10)),0)+Doplněk!R101*Doplněk!$AP101</f>
        <v>0</v>
      </c>
      <c r="S101" s="104">
        <f>IFERROR('Model výchozí (MV)'!S101*('MV Index'!W17/'MV Index'!$E17)*'Model výchozí (MV)'!$AR101*(IF('Provoz výchozí'!Q$10=0,1,'Provoz výchozí'!Q$11/'Provoz výchozí'!Q$10)),0)+IFERROR('Model opční 1 (ME)'!S101*('ME Index'!W17/'ME Index'!$E17)*'Model opční 1 (ME)'!$AR101*(IF('Provoz opční 1'!Q$10=0,1,'Provoz opční 1'!Q$11/'Provoz opční 1'!Q$10)),0)+IFERROR('Model opční 2 (MF)'!S101*('MF Index'!W17/'MF Index'!$E17)*'Model opční 2 (MF)'!$AR101*(IF('Provoz opční 2'!Q$10=0,1,'Provoz opční 2'!Q$11/'Provoz opční 2'!Q$10)),0)+Doplněk!S101*Doplněk!$AP101</f>
        <v>0</v>
      </c>
      <c r="T101" s="104">
        <f>IFERROR('Model výchozí (MV)'!T101*('MV Index'!X17/'MV Index'!$E17)*'Model výchozí (MV)'!$AR101*(IF('Provoz výchozí'!R$10=0,1,'Provoz výchozí'!R$11/'Provoz výchozí'!R$10)),0)+IFERROR('Model opční 1 (ME)'!T101*('ME Index'!X17/'ME Index'!$E17)*'Model opční 1 (ME)'!$AR101*(IF('Provoz opční 1'!R$10=0,1,'Provoz opční 1'!R$11/'Provoz opční 1'!R$10)),0)+IFERROR('Model opční 2 (MF)'!T101*('MF Index'!X17/'MF Index'!$E17)*'Model opční 2 (MF)'!$AR101*(IF('Provoz opční 2'!R$10=0,1,'Provoz opční 2'!R$11/'Provoz opční 2'!R$10)),0)+Doplněk!T101*Doplněk!$AP101</f>
        <v>0</v>
      </c>
      <c r="U101" s="104">
        <f>IFERROR('Model výchozí (MV)'!U101*('MV Index'!Y17/'MV Index'!$E17)*'Model výchozí (MV)'!$AR101*(IF('Provoz výchozí'!S$10=0,1,'Provoz výchozí'!S$11/'Provoz výchozí'!S$10)),0)+IFERROR('Model opční 1 (ME)'!U101*('ME Index'!Y17/'ME Index'!$E17)*'Model opční 1 (ME)'!$AR101*(IF('Provoz opční 1'!S$10=0,1,'Provoz opční 1'!S$11/'Provoz opční 1'!S$10)),0)+IFERROR('Model opční 2 (MF)'!U101*('MF Index'!Y17/'MF Index'!$E17)*'Model opční 2 (MF)'!$AR101*(IF('Provoz opční 2'!S$10=0,1,'Provoz opční 2'!S$11/'Provoz opční 2'!S$10)),0)+Doplněk!U101*Doplněk!$AP101</f>
        <v>0</v>
      </c>
      <c r="V101" s="104">
        <f>IFERROR('Model výchozí (MV)'!V101*('MV Index'!Z17/'MV Index'!$E17)*'Model výchozí (MV)'!$AR101*(IF('Provoz výchozí'!T$10=0,1,'Provoz výchozí'!T$11/'Provoz výchozí'!T$10)),0)+IFERROR('Model opční 1 (ME)'!V101*('ME Index'!Z17/'ME Index'!$E17)*'Model opční 1 (ME)'!$AR101*(IF('Provoz opční 1'!T$10=0,1,'Provoz opční 1'!T$11/'Provoz opční 1'!T$10)),0)+IFERROR('Model opční 2 (MF)'!V101*('MF Index'!Z17/'MF Index'!$E17)*'Model opční 2 (MF)'!$AR101*(IF('Provoz opční 2'!T$10=0,1,'Provoz opční 2'!T$11/'Provoz opční 2'!T$10)),0)+Doplněk!V101*Doplněk!$AP101</f>
        <v>0</v>
      </c>
      <c r="W101" s="104">
        <f>IFERROR('Model výchozí (MV)'!W101*('MV Index'!AA17/'MV Index'!$E17)*'Model výchozí (MV)'!$AR101*(IF('Provoz výchozí'!U$10=0,1,'Provoz výchozí'!U$11/'Provoz výchozí'!U$10)),0)+IFERROR('Model opční 1 (ME)'!W101*('ME Index'!AA17/'ME Index'!$E17)*'Model opční 1 (ME)'!$AR101*(IF('Provoz opční 1'!U$10=0,1,'Provoz opční 1'!U$11/'Provoz opční 1'!U$10)),0)+IFERROR('Model opční 2 (MF)'!W101*('MF Index'!AA17/'MF Index'!$E17)*'Model opční 2 (MF)'!$AR101*(IF('Provoz opční 2'!U$10=0,1,'Provoz opční 2'!U$11/'Provoz opční 2'!U$10)),0)+Doplněk!W101*Doplněk!$AP101</f>
        <v>0</v>
      </c>
      <c r="X101" s="104">
        <f>IFERROR('Model výchozí (MV)'!X101*('MV Index'!AB17/'MV Index'!$E17)*'Model výchozí (MV)'!$AR101*(IF('Provoz výchozí'!V$10=0,1,'Provoz výchozí'!V$11/'Provoz výchozí'!V$10)),0)+IFERROR('Model opční 1 (ME)'!X101*('ME Index'!AB17/'ME Index'!$E17)*'Model opční 1 (ME)'!$AR101*(IF('Provoz opční 1'!V$10=0,1,'Provoz opční 1'!V$11/'Provoz opční 1'!V$10)),0)+IFERROR('Model opční 2 (MF)'!X101*('MF Index'!AB17/'MF Index'!$E17)*'Model opční 2 (MF)'!$AR101*(IF('Provoz opční 2'!V$10=0,1,'Provoz opční 2'!V$11/'Provoz opční 2'!V$10)),0)+Doplněk!X101*Doplněk!$AP101</f>
        <v>0</v>
      </c>
      <c r="Y101" s="104">
        <f>IFERROR('Model výchozí (MV)'!Y101*('MV Index'!AC17/'MV Index'!$E17)*'Model výchozí (MV)'!$AR101*(IF('Provoz výchozí'!W$10=0,1,'Provoz výchozí'!W$11/'Provoz výchozí'!W$10)),0)+IFERROR('Model opční 1 (ME)'!Y101*('ME Index'!AC17/'ME Index'!$E17)*'Model opční 1 (ME)'!$AR101*(IF('Provoz opční 1'!W$10=0,1,'Provoz opční 1'!W$11/'Provoz opční 1'!W$10)),0)+IFERROR('Model opční 2 (MF)'!Y101*('MF Index'!AC17/'MF Index'!$E17)*'Model opční 2 (MF)'!$AR101*(IF('Provoz opční 2'!W$10=0,1,'Provoz opční 2'!W$11/'Provoz opční 2'!W$10)),0)+Doplněk!Y101*Doplněk!$AP101</f>
        <v>0</v>
      </c>
      <c r="Z101" s="104">
        <f>IFERROR('Model výchozí (MV)'!Z101*('MV Index'!AD17/'MV Index'!$E17)*'Model výchozí (MV)'!$AR101*(IF('Provoz výchozí'!X$10=0,1,'Provoz výchozí'!X$11/'Provoz výchozí'!X$10)),0)+IFERROR('Model opční 1 (ME)'!Z101*('ME Index'!AD17/'ME Index'!$E17)*'Model opční 1 (ME)'!$AR101*(IF('Provoz opční 1'!X$10=0,1,'Provoz opční 1'!X$11/'Provoz opční 1'!X$10)),0)+IFERROR('Model opční 2 (MF)'!Z101*('MF Index'!AD17/'MF Index'!$E17)*'Model opční 2 (MF)'!$AR101*(IF('Provoz opční 2'!X$10=0,1,'Provoz opční 2'!X$11/'Provoz opční 2'!X$10)),0)+Doplněk!Z101*Doplněk!$AP101</f>
        <v>0</v>
      </c>
      <c r="AA101" s="104">
        <f>IFERROR('Model výchozí (MV)'!AA101*('MV Index'!AE17/'MV Index'!$E17)*'Model výchozí (MV)'!$AR101*(IF('Provoz výchozí'!Y$10=0,1,'Provoz výchozí'!Y$11/'Provoz výchozí'!Y$10)),0)+IFERROR('Model opční 1 (ME)'!AA101*('ME Index'!AE17/'ME Index'!$E17)*'Model opční 1 (ME)'!$AR101*(IF('Provoz opční 1'!Y$10=0,1,'Provoz opční 1'!Y$11/'Provoz opční 1'!Y$10)),0)+IFERROR('Model opční 2 (MF)'!AA101*('MF Index'!AE17/'MF Index'!$E17)*'Model opční 2 (MF)'!$AR101*(IF('Provoz opční 2'!Y$10=0,1,'Provoz opční 2'!Y$11/'Provoz opční 2'!Y$10)),0)+Doplněk!AA101*Doplněk!$AP101</f>
        <v>0</v>
      </c>
      <c r="AB101" s="104">
        <f>IFERROR('Model výchozí (MV)'!AB101*('MV Index'!AF17/'MV Index'!$E17)*'Model výchozí (MV)'!$AR101*(IF('Provoz výchozí'!Z$10=0,1,'Provoz výchozí'!Z$11/'Provoz výchozí'!Z$10)),0)+IFERROR('Model opční 1 (ME)'!AB101*('ME Index'!AF17/'ME Index'!$E17)*'Model opční 1 (ME)'!$AR101*(IF('Provoz opční 1'!Z$10=0,1,'Provoz opční 1'!Z$11/'Provoz opční 1'!Z$10)),0)+IFERROR('Model opční 2 (MF)'!AB101*('MF Index'!AF17/'MF Index'!$E17)*'Model opční 2 (MF)'!$AR101*(IF('Provoz opční 2'!Z$10=0,1,'Provoz opční 2'!Z$11/'Provoz opční 2'!Z$10)),0)+Doplněk!AB101*Doplněk!$AP101</f>
        <v>0</v>
      </c>
      <c r="AC101" s="104">
        <f>IFERROR('Model výchozí (MV)'!AC101*('MV Index'!AG17/'MV Index'!$E17)*'Model výchozí (MV)'!$AR101*(IF('Provoz výchozí'!AA$10=0,1,'Provoz výchozí'!AA$11/'Provoz výchozí'!AA$10)),0)+IFERROR('Model opční 1 (ME)'!AC101*('ME Index'!AG17/'ME Index'!$E17)*'Model opční 1 (ME)'!$AR101*(IF('Provoz opční 1'!AA$10=0,1,'Provoz opční 1'!AA$11/'Provoz opční 1'!AA$10)),0)+IFERROR('Model opční 2 (MF)'!AC101*('MF Index'!AG17/'MF Index'!$E17)*'Model opční 2 (MF)'!$AR101*(IF('Provoz opční 2'!AA$10=0,1,'Provoz opční 2'!AA$11/'Provoz opční 2'!AA$10)),0)+Doplněk!AC101*Doplněk!$AP101</f>
        <v>0</v>
      </c>
      <c r="AD101" s="104">
        <f>IFERROR('Model výchozí (MV)'!AD101*('MV Index'!AH17/'MV Index'!$E17)*'Model výchozí (MV)'!$AR101*(IF('Provoz výchozí'!AB$10=0,1,'Provoz výchozí'!AB$11/'Provoz výchozí'!AB$10)),0)+IFERROR('Model opční 1 (ME)'!AD101*('ME Index'!AH17/'ME Index'!$E17)*'Model opční 1 (ME)'!$AR101*(IF('Provoz opční 1'!AB$10=0,1,'Provoz opční 1'!AB$11/'Provoz opční 1'!AB$10)),0)+IFERROR('Model opční 2 (MF)'!AD101*('MF Index'!AH17/'MF Index'!$E17)*'Model opční 2 (MF)'!$AR101*(IF('Provoz opční 2'!AB$10=0,1,'Provoz opční 2'!AB$11/'Provoz opční 2'!AB$10)),0)+Doplněk!AD101*Doplněk!$AP101</f>
        <v>0</v>
      </c>
      <c r="AE101" s="104">
        <f>IFERROR('Model výchozí (MV)'!AE101*('MV Index'!AI17/'MV Index'!$E17)*'Model výchozí (MV)'!$AR101*(IF('Provoz výchozí'!AC$10=0,1,'Provoz výchozí'!AC$11/'Provoz výchozí'!AC$10)),0)+IFERROR('Model opční 1 (ME)'!AE101*('ME Index'!AI17/'ME Index'!$E17)*'Model opční 1 (ME)'!$AR101*(IF('Provoz opční 1'!AC$10=0,1,'Provoz opční 1'!AC$11/'Provoz opční 1'!AC$10)),0)+IFERROR('Model opční 2 (MF)'!AE101*('MF Index'!AI17/'MF Index'!$E17)*'Model opční 2 (MF)'!$AR101*(IF('Provoz opční 2'!AC$10=0,1,'Provoz opční 2'!AC$11/'Provoz opční 2'!AC$10)),0)+Doplněk!AE101*Doplněk!$AP101</f>
        <v>0</v>
      </c>
      <c r="AF101" s="104">
        <f>IFERROR('Model výchozí (MV)'!AF101*('MV Index'!AJ17/'MV Index'!$E17)*'Model výchozí (MV)'!$AR101*(IF('Provoz výchozí'!AD$10=0,1,'Provoz výchozí'!AD$11/'Provoz výchozí'!AD$10)),0)+IFERROR('Model opční 1 (ME)'!AF101*('ME Index'!AJ17/'ME Index'!$E17)*'Model opční 1 (ME)'!$AR101*(IF('Provoz opční 1'!AD$10=0,1,'Provoz opční 1'!AD$11/'Provoz opční 1'!AD$10)),0)+IFERROR('Model opční 2 (MF)'!AF101*('MF Index'!AJ17/'MF Index'!$E17)*'Model opční 2 (MF)'!$AR101*(IF('Provoz opční 2'!AD$10=0,1,'Provoz opční 2'!AD$11/'Provoz opční 2'!AD$10)),0)+Doplněk!AF101*Doplněk!$AP101</f>
        <v>0</v>
      </c>
      <c r="AG101" s="104">
        <f>IFERROR('Model výchozí (MV)'!AG101*('MV Index'!AK17/'MV Index'!$E17)*'Model výchozí (MV)'!$AR101*(IF('Provoz výchozí'!AE$10=0,1,'Provoz výchozí'!AE$11/'Provoz výchozí'!AE$10)),0)+IFERROR('Model opční 1 (ME)'!AG101*('ME Index'!AK17/'ME Index'!$E17)*'Model opční 1 (ME)'!$AR101*(IF('Provoz opční 1'!AE$10=0,1,'Provoz opční 1'!AE$11/'Provoz opční 1'!AE$10)),0)+IFERROR('Model opční 2 (MF)'!AG101*('MF Index'!AK17/'MF Index'!$E17)*'Model opční 2 (MF)'!$AR101*(IF('Provoz opční 2'!AE$10=0,1,'Provoz opční 2'!AE$11/'Provoz opční 2'!AE$10)),0)+Doplněk!AG101*Doplněk!$AP101</f>
        <v>0</v>
      </c>
      <c r="AH101" s="104">
        <f>IFERROR('Model výchozí (MV)'!AH101*('MV Index'!AL17/'MV Index'!$E17)*'Model výchozí (MV)'!$AR101*(IF('Provoz výchozí'!AF$10=0,1,'Provoz výchozí'!AF$11/'Provoz výchozí'!AF$10)),0)+IFERROR('Model opční 1 (ME)'!AH101*('ME Index'!AL17/'ME Index'!$E17)*'Model opční 1 (ME)'!$AR101*(IF('Provoz opční 1'!AF$10=0,1,'Provoz opční 1'!AF$11/'Provoz opční 1'!AF$10)),0)+IFERROR('Model opční 2 (MF)'!AH101*('MF Index'!AL17/'MF Index'!$E17)*'Model opční 2 (MF)'!$AR101*(IF('Provoz opční 2'!AF$10=0,1,'Provoz opční 2'!AF$11/'Provoz opční 2'!AF$10)),0)+Doplněk!AH101*Doplněk!$AP101</f>
        <v>0</v>
      </c>
      <c r="AI101" s="104">
        <f>IFERROR('Model výchozí (MV)'!AI101*('MV Index'!AM17/'MV Index'!$E17)*'Model výchozí (MV)'!$AR101*(IF('Provoz výchozí'!AG$10=0,1,'Provoz výchozí'!AG$11/'Provoz výchozí'!AG$10)),0)+IFERROR('Model opční 1 (ME)'!AI101*('ME Index'!AM17/'ME Index'!$E17)*'Model opční 1 (ME)'!$AR101*(IF('Provoz opční 1'!AG$10=0,1,'Provoz opční 1'!AG$11/'Provoz opční 1'!AG$10)),0)+IFERROR('Model opční 2 (MF)'!AI101*('MF Index'!AM17/'MF Index'!$E17)*'Model opční 2 (MF)'!$AR101*(IF('Provoz opční 2'!AG$10=0,1,'Provoz opční 2'!AG$11/'Provoz opční 2'!AG$10)),0)+Doplněk!AI101*Doplněk!$AP101</f>
        <v>0</v>
      </c>
      <c r="AJ101" s="104">
        <f>IFERROR('Model výchozí (MV)'!AJ101*('MV Index'!AN17/'MV Index'!$E17)*'Model výchozí (MV)'!$AR101*(IF('Provoz výchozí'!AH$10=0,1,'Provoz výchozí'!AH$11/'Provoz výchozí'!AH$10)),0)+IFERROR('Model opční 1 (ME)'!AJ101*('ME Index'!AN17/'ME Index'!$E17)*'Model opční 1 (ME)'!$AR101*(IF('Provoz opční 1'!AH$10=0,1,'Provoz opční 1'!AH$11/'Provoz opční 1'!AH$10)),0)+IFERROR('Model opční 2 (MF)'!AJ101*('MF Index'!AN17/'MF Index'!$E17)*'Model opční 2 (MF)'!$AR101*(IF('Provoz opční 2'!AH$10=0,1,'Provoz opční 2'!AH$11/'Provoz opční 2'!AH$10)),0)+Doplněk!AJ101*Doplněk!$AP101</f>
        <v>0</v>
      </c>
      <c r="AK101" s="104">
        <f>IFERROR('Model výchozí (MV)'!AK101*('MV Index'!AO17/'MV Index'!$E17)*'Model výchozí (MV)'!$AR101*(IF('Provoz výchozí'!AI$10=0,1,'Provoz výchozí'!AI$11/'Provoz výchozí'!AI$10)),0)+IFERROR('Model opční 1 (ME)'!AK101*('ME Index'!AO17/'ME Index'!$E17)*'Model opční 1 (ME)'!$AR101*(IF('Provoz opční 1'!AI$10=0,1,'Provoz opční 1'!AI$11/'Provoz opční 1'!AI$10)),0)+IFERROR('Model opční 2 (MF)'!AK101*('MF Index'!AO17/'MF Index'!$E17)*'Model opční 2 (MF)'!$AR101*(IF('Provoz opční 2'!AI$10=0,1,'Provoz opční 2'!AI$11/'Provoz opční 2'!AI$10)),0)+Doplněk!AK101*Doplněk!$AP101</f>
        <v>0</v>
      </c>
      <c r="AL101" s="24">
        <f t="shared" si="73"/>
        <v>0</v>
      </c>
      <c r="AM101" s="149">
        <f t="shared" si="72"/>
        <v>0</v>
      </c>
    </row>
    <row r="102" spans="1:39" x14ac:dyDescent="0.3">
      <c r="A102" s="4" t="str">
        <f t="shared" si="71"/>
        <v/>
      </c>
      <c r="B102" s="45" t="str">
        <f t="shared" si="71"/>
        <v/>
      </c>
      <c r="C102" s="64" t="str">
        <f t="shared" si="71"/>
        <v>8.4</v>
      </c>
      <c r="D102" s="65" t="str">
        <f t="shared" si="71"/>
        <v>Ostatní zaměstnanci</v>
      </c>
      <c r="E102" s="104">
        <f>IFERROR('Model výchozí (MV)'!E102*('MV Index'!I18/'MV Index'!$E18)*'Model výchozí (MV)'!$AR102*(IF('Provoz výchozí'!C$10=0,1,'Provoz výchozí'!C$11/'Provoz výchozí'!C$10)),0)+IFERROR('Model opční 1 (ME)'!E102*('ME Index'!I18/'ME Index'!$E18)*'Model opční 1 (ME)'!$AR102*(IF('Provoz opční 1'!C$10=0,1,'Provoz opční 1'!C$11/'Provoz opční 1'!C$10)),0)+IFERROR('Model opční 2 (MF)'!E102*('MF Index'!I18/'MF Index'!$E18)*'Model opční 2 (MF)'!$AR102*(IF('Provoz opční 2'!C$10=0,1,'Provoz opční 2'!C$11/'Provoz opční 2'!C$10)),0)+Doplněk!E102*Doplněk!$AP102</f>
        <v>0</v>
      </c>
      <c r="F102" s="104">
        <f>IFERROR('Model výchozí (MV)'!F102*('MV Index'!J18/'MV Index'!$E18)*'Model výchozí (MV)'!$AR102*(IF('Provoz výchozí'!D$10=0,1,'Provoz výchozí'!D$11/'Provoz výchozí'!D$10)),0)+IFERROR('Model opční 1 (ME)'!F102*('ME Index'!J18/'ME Index'!$E18)*'Model opční 1 (ME)'!$AR102*(IF('Provoz opční 1'!D$10=0,1,'Provoz opční 1'!D$11/'Provoz opční 1'!D$10)),0)+IFERROR('Model opční 2 (MF)'!F102*('MF Index'!J18/'MF Index'!$E18)*'Model opční 2 (MF)'!$AR102*(IF('Provoz opční 2'!D$10=0,1,'Provoz opční 2'!D$11/'Provoz opční 2'!D$10)),0)+Doplněk!F102*Doplněk!$AP102</f>
        <v>0</v>
      </c>
      <c r="G102" s="104">
        <f>IFERROR('Model výchozí (MV)'!G102*('MV Index'!K18/'MV Index'!$E18)*'Model výchozí (MV)'!$AR102*(IF('Provoz výchozí'!E$10=0,1,'Provoz výchozí'!E$11/'Provoz výchozí'!E$10)),0)+IFERROR('Model opční 1 (ME)'!G102*('ME Index'!K18/'ME Index'!$E18)*'Model opční 1 (ME)'!$AR102*(IF('Provoz opční 1'!E$10=0,1,'Provoz opční 1'!E$11/'Provoz opční 1'!E$10)),0)+IFERROR('Model opční 2 (MF)'!G102*('MF Index'!K18/'MF Index'!$E18)*'Model opční 2 (MF)'!$AR102*(IF('Provoz opční 2'!E$10=0,1,'Provoz opční 2'!E$11/'Provoz opční 2'!E$10)),0)+Doplněk!G102*Doplněk!$AP102</f>
        <v>0</v>
      </c>
      <c r="H102" s="104">
        <f>IFERROR('Model výchozí (MV)'!H102*('MV Index'!L18/'MV Index'!$E18)*'Model výchozí (MV)'!$AR102*(IF('Provoz výchozí'!F$10=0,1,'Provoz výchozí'!F$11/'Provoz výchozí'!F$10)),0)+IFERROR('Model opční 1 (ME)'!H102*('ME Index'!L18/'ME Index'!$E18)*'Model opční 1 (ME)'!$AR102*(IF('Provoz opční 1'!F$10=0,1,'Provoz opční 1'!F$11/'Provoz opční 1'!F$10)),0)+IFERROR('Model opční 2 (MF)'!H102*('MF Index'!L18/'MF Index'!$E18)*'Model opční 2 (MF)'!$AR102*(IF('Provoz opční 2'!F$10=0,1,'Provoz opční 2'!F$11/'Provoz opční 2'!F$10)),0)+Doplněk!H102*Doplněk!$AP102</f>
        <v>0</v>
      </c>
      <c r="I102" s="104">
        <f>IFERROR('Model výchozí (MV)'!I102*('MV Index'!M18/'MV Index'!$E18)*'Model výchozí (MV)'!$AR102*(IF('Provoz výchozí'!G$10=0,1,'Provoz výchozí'!G$11/'Provoz výchozí'!G$10)),0)+IFERROR('Model opční 1 (ME)'!I102*('ME Index'!M18/'ME Index'!$E18)*'Model opční 1 (ME)'!$AR102*(IF('Provoz opční 1'!G$10=0,1,'Provoz opční 1'!G$11/'Provoz opční 1'!G$10)),0)+IFERROR('Model opční 2 (MF)'!I102*('MF Index'!M18/'MF Index'!$E18)*'Model opční 2 (MF)'!$AR102*(IF('Provoz opční 2'!G$10=0,1,'Provoz opční 2'!G$11/'Provoz opční 2'!G$10)),0)+Doplněk!I102*Doplněk!$AP102</f>
        <v>0</v>
      </c>
      <c r="J102" s="104">
        <f>IFERROR('Model výchozí (MV)'!J102*('MV Index'!N18/'MV Index'!$E18)*'Model výchozí (MV)'!$AR102*(IF('Provoz výchozí'!H$10=0,1,'Provoz výchozí'!H$11/'Provoz výchozí'!H$10)),0)+IFERROR('Model opční 1 (ME)'!J102*('ME Index'!N18/'ME Index'!$E18)*'Model opční 1 (ME)'!$AR102*(IF('Provoz opční 1'!H$10=0,1,'Provoz opční 1'!H$11/'Provoz opční 1'!H$10)),0)+IFERROR('Model opční 2 (MF)'!J102*('MF Index'!N18/'MF Index'!$E18)*'Model opční 2 (MF)'!$AR102*(IF('Provoz opční 2'!H$10=0,1,'Provoz opční 2'!H$11/'Provoz opční 2'!H$10)),0)+Doplněk!J102*Doplněk!$AP102</f>
        <v>0</v>
      </c>
      <c r="K102" s="104">
        <f>IFERROR('Model výchozí (MV)'!K102*('MV Index'!O18/'MV Index'!$E18)*'Model výchozí (MV)'!$AR102*(IF('Provoz výchozí'!I$10=0,1,'Provoz výchozí'!I$11/'Provoz výchozí'!I$10)),0)+IFERROR('Model opční 1 (ME)'!K102*('ME Index'!O18/'ME Index'!$E18)*'Model opční 1 (ME)'!$AR102*(IF('Provoz opční 1'!I$10=0,1,'Provoz opční 1'!I$11/'Provoz opční 1'!I$10)),0)+IFERROR('Model opční 2 (MF)'!K102*('MF Index'!O18/'MF Index'!$E18)*'Model opční 2 (MF)'!$AR102*(IF('Provoz opční 2'!I$10=0,1,'Provoz opční 2'!I$11/'Provoz opční 2'!I$10)),0)+Doplněk!K102*Doplněk!$AP102</f>
        <v>0</v>
      </c>
      <c r="L102" s="104">
        <f>IFERROR('Model výchozí (MV)'!L102*('MV Index'!P18/'MV Index'!$E18)*'Model výchozí (MV)'!$AR102*(IF('Provoz výchozí'!J$10=0,1,'Provoz výchozí'!J$11/'Provoz výchozí'!J$10)),0)+IFERROR('Model opční 1 (ME)'!L102*('ME Index'!P18/'ME Index'!$E18)*'Model opční 1 (ME)'!$AR102*(IF('Provoz opční 1'!J$10=0,1,'Provoz opční 1'!J$11/'Provoz opční 1'!J$10)),0)+IFERROR('Model opční 2 (MF)'!L102*('MF Index'!P18/'MF Index'!$E18)*'Model opční 2 (MF)'!$AR102*(IF('Provoz opční 2'!J$10=0,1,'Provoz opční 2'!J$11/'Provoz opční 2'!J$10)),0)+Doplněk!L102*Doplněk!$AP102</f>
        <v>0</v>
      </c>
      <c r="M102" s="104">
        <f>IFERROR('Model výchozí (MV)'!M102*('MV Index'!Q18/'MV Index'!$E18)*'Model výchozí (MV)'!$AR102*(IF('Provoz výchozí'!K$10=0,1,'Provoz výchozí'!K$11/'Provoz výchozí'!K$10)),0)+IFERROR('Model opční 1 (ME)'!M102*('ME Index'!Q18/'ME Index'!$E18)*'Model opční 1 (ME)'!$AR102*(IF('Provoz opční 1'!K$10=0,1,'Provoz opční 1'!K$11/'Provoz opční 1'!K$10)),0)+IFERROR('Model opční 2 (MF)'!M102*('MF Index'!Q18/'MF Index'!$E18)*'Model opční 2 (MF)'!$AR102*(IF('Provoz opční 2'!K$10=0,1,'Provoz opční 2'!K$11/'Provoz opční 2'!K$10)),0)+Doplněk!M102*Doplněk!$AP102</f>
        <v>0</v>
      </c>
      <c r="N102" s="104">
        <f>IFERROR('Model výchozí (MV)'!N102*('MV Index'!R18/'MV Index'!$E18)*'Model výchozí (MV)'!$AR102*(IF('Provoz výchozí'!L$10=0,1,'Provoz výchozí'!L$11/'Provoz výchozí'!L$10)),0)+IFERROR('Model opční 1 (ME)'!N102*('ME Index'!R18/'ME Index'!$E18)*'Model opční 1 (ME)'!$AR102*(IF('Provoz opční 1'!L$10=0,1,'Provoz opční 1'!L$11/'Provoz opční 1'!L$10)),0)+IFERROR('Model opční 2 (MF)'!N102*('MF Index'!R18/'MF Index'!$E18)*'Model opční 2 (MF)'!$AR102*(IF('Provoz opční 2'!L$10=0,1,'Provoz opční 2'!L$11/'Provoz opční 2'!L$10)),0)+Doplněk!N102*Doplněk!$AP102</f>
        <v>0</v>
      </c>
      <c r="O102" s="104">
        <f>IFERROR('Model výchozí (MV)'!O102*('MV Index'!S18/'MV Index'!$E18)*'Model výchozí (MV)'!$AR102*(IF('Provoz výchozí'!M$10=0,1,'Provoz výchozí'!M$11/'Provoz výchozí'!M$10)),0)+IFERROR('Model opční 1 (ME)'!O102*('ME Index'!S18/'ME Index'!$E18)*'Model opční 1 (ME)'!$AR102*(IF('Provoz opční 1'!M$10=0,1,'Provoz opční 1'!M$11/'Provoz opční 1'!M$10)),0)+IFERROR('Model opční 2 (MF)'!O102*('MF Index'!S18/'MF Index'!$E18)*'Model opční 2 (MF)'!$AR102*(IF('Provoz opční 2'!M$10=0,1,'Provoz opční 2'!M$11/'Provoz opční 2'!M$10)),0)+Doplněk!O102*Doplněk!$AP102</f>
        <v>0</v>
      </c>
      <c r="P102" s="104">
        <f>IFERROR('Model výchozí (MV)'!P102*('MV Index'!T18/'MV Index'!$E18)*'Model výchozí (MV)'!$AR102*(IF('Provoz výchozí'!N$10=0,1,'Provoz výchozí'!N$11/'Provoz výchozí'!N$10)),0)+IFERROR('Model opční 1 (ME)'!P102*('ME Index'!T18/'ME Index'!$E18)*'Model opční 1 (ME)'!$AR102*(IF('Provoz opční 1'!N$10=0,1,'Provoz opční 1'!N$11/'Provoz opční 1'!N$10)),0)+IFERROR('Model opční 2 (MF)'!P102*('MF Index'!T18/'MF Index'!$E18)*'Model opční 2 (MF)'!$AR102*(IF('Provoz opční 2'!N$10=0,1,'Provoz opční 2'!N$11/'Provoz opční 2'!N$10)),0)+Doplněk!P102*Doplněk!$AP102</f>
        <v>0</v>
      </c>
      <c r="Q102" s="104">
        <f>IFERROR('Model výchozí (MV)'!Q102*('MV Index'!U18/'MV Index'!$E18)*'Model výchozí (MV)'!$AR102*(IF('Provoz výchozí'!O$10=0,1,'Provoz výchozí'!O$11/'Provoz výchozí'!O$10)),0)+IFERROR('Model opční 1 (ME)'!Q102*('ME Index'!U18/'ME Index'!$E18)*'Model opční 1 (ME)'!$AR102*(IF('Provoz opční 1'!O$10=0,1,'Provoz opční 1'!O$11/'Provoz opční 1'!O$10)),0)+IFERROR('Model opční 2 (MF)'!Q102*('MF Index'!U18/'MF Index'!$E18)*'Model opční 2 (MF)'!$AR102*(IF('Provoz opční 2'!O$10=0,1,'Provoz opční 2'!O$11/'Provoz opční 2'!O$10)),0)+Doplněk!Q102*Doplněk!$AP102</f>
        <v>0</v>
      </c>
      <c r="R102" s="104">
        <f>IFERROR('Model výchozí (MV)'!R102*('MV Index'!V18/'MV Index'!$E18)*'Model výchozí (MV)'!$AR102*(IF('Provoz výchozí'!P$10=0,1,'Provoz výchozí'!P$11/'Provoz výchozí'!P$10)),0)+IFERROR('Model opční 1 (ME)'!R102*('ME Index'!V18/'ME Index'!$E18)*'Model opční 1 (ME)'!$AR102*(IF('Provoz opční 1'!P$10=0,1,'Provoz opční 1'!P$11/'Provoz opční 1'!P$10)),0)+IFERROR('Model opční 2 (MF)'!R102*('MF Index'!V18/'MF Index'!$E18)*'Model opční 2 (MF)'!$AR102*(IF('Provoz opční 2'!P$10=0,1,'Provoz opční 2'!P$11/'Provoz opční 2'!P$10)),0)+Doplněk!R102*Doplněk!$AP102</f>
        <v>0</v>
      </c>
      <c r="S102" s="104">
        <f>IFERROR('Model výchozí (MV)'!S102*('MV Index'!W18/'MV Index'!$E18)*'Model výchozí (MV)'!$AR102*(IF('Provoz výchozí'!Q$10=0,1,'Provoz výchozí'!Q$11/'Provoz výchozí'!Q$10)),0)+IFERROR('Model opční 1 (ME)'!S102*('ME Index'!W18/'ME Index'!$E18)*'Model opční 1 (ME)'!$AR102*(IF('Provoz opční 1'!Q$10=0,1,'Provoz opční 1'!Q$11/'Provoz opční 1'!Q$10)),0)+IFERROR('Model opční 2 (MF)'!S102*('MF Index'!W18/'MF Index'!$E18)*'Model opční 2 (MF)'!$AR102*(IF('Provoz opční 2'!Q$10=0,1,'Provoz opční 2'!Q$11/'Provoz opční 2'!Q$10)),0)+Doplněk!S102*Doplněk!$AP102</f>
        <v>0</v>
      </c>
      <c r="T102" s="104">
        <f>IFERROR('Model výchozí (MV)'!T102*('MV Index'!X18/'MV Index'!$E18)*'Model výchozí (MV)'!$AR102*(IF('Provoz výchozí'!R$10=0,1,'Provoz výchozí'!R$11/'Provoz výchozí'!R$10)),0)+IFERROR('Model opční 1 (ME)'!T102*('ME Index'!X18/'ME Index'!$E18)*'Model opční 1 (ME)'!$AR102*(IF('Provoz opční 1'!R$10=0,1,'Provoz opční 1'!R$11/'Provoz opční 1'!R$10)),0)+IFERROR('Model opční 2 (MF)'!T102*('MF Index'!X18/'MF Index'!$E18)*'Model opční 2 (MF)'!$AR102*(IF('Provoz opční 2'!R$10=0,1,'Provoz opční 2'!R$11/'Provoz opční 2'!R$10)),0)+Doplněk!T102*Doplněk!$AP102</f>
        <v>0</v>
      </c>
      <c r="U102" s="104">
        <f>IFERROR('Model výchozí (MV)'!U102*('MV Index'!Y18/'MV Index'!$E18)*'Model výchozí (MV)'!$AR102*(IF('Provoz výchozí'!S$10=0,1,'Provoz výchozí'!S$11/'Provoz výchozí'!S$10)),0)+IFERROR('Model opční 1 (ME)'!U102*('ME Index'!Y18/'ME Index'!$E18)*'Model opční 1 (ME)'!$AR102*(IF('Provoz opční 1'!S$10=0,1,'Provoz opční 1'!S$11/'Provoz opční 1'!S$10)),0)+IFERROR('Model opční 2 (MF)'!U102*('MF Index'!Y18/'MF Index'!$E18)*'Model opční 2 (MF)'!$AR102*(IF('Provoz opční 2'!S$10=0,1,'Provoz opční 2'!S$11/'Provoz opční 2'!S$10)),0)+Doplněk!U102*Doplněk!$AP102</f>
        <v>0</v>
      </c>
      <c r="V102" s="104">
        <f>IFERROR('Model výchozí (MV)'!V102*('MV Index'!Z18/'MV Index'!$E18)*'Model výchozí (MV)'!$AR102*(IF('Provoz výchozí'!T$10=0,1,'Provoz výchozí'!T$11/'Provoz výchozí'!T$10)),0)+IFERROR('Model opční 1 (ME)'!V102*('ME Index'!Z18/'ME Index'!$E18)*'Model opční 1 (ME)'!$AR102*(IF('Provoz opční 1'!T$10=0,1,'Provoz opční 1'!T$11/'Provoz opční 1'!T$10)),0)+IFERROR('Model opční 2 (MF)'!V102*('MF Index'!Z18/'MF Index'!$E18)*'Model opční 2 (MF)'!$AR102*(IF('Provoz opční 2'!T$10=0,1,'Provoz opční 2'!T$11/'Provoz opční 2'!T$10)),0)+Doplněk!V102*Doplněk!$AP102</f>
        <v>0</v>
      </c>
      <c r="W102" s="104">
        <f>IFERROR('Model výchozí (MV)'!W102*('MV Index'!AA18/'MV Index'!$E18)*'Model výchozí (MV)'!$AR102*(IF('Provoz výchozí'!U$10=0,1,'Provoz výchozí'!U$11/'Provoz výchozí'!U$10)),0)+IFERROR('Model opční 1 (ME)'!W102*('ME Index'!AA18/'ME Index'!$E18)*'Model opční 1 (ME)'!$AR102*(IF('Provoz opční 1'!U$10=0,1,'Provoz opční 1'!U$11/'Provoz opční 1'!U$10)),0)+IFERROR('Model opční 2 (MF)'!W102*('MF Index'!AA18/'MF Index'!$E18)*'Model opční 2 (MF)'!$AR102*(IF('Provoz opční 2'!U$10=0,1,'Provoz opční 2'!U$11/'Provoz opční 2'!U$10)),0)+Doplněk!W102*Doplněk!$AP102</f>
        <v>0</v>
      </c>
      <c r="X102" s="104">
        <f>IFERROR('Model výchozí (MV)'!X102*('MV Index'!AB18/'MV Index'!$E18)*'Model výchozí (MV)'!$AR102*(IF('Provoz výchozí'!V$10=0,1,'Provoz výchozí'!V$11/'Provoz výchozí'!V$10)),0)+IFERROR('Model opční 1 (ME)'!X102*('ME Index'!AB18/'ME Index'!$E18)*'Model opční 1 (ME)'!$AR102*(IF('Provoz opční 1'!V$10=0,1,'Provoz opční 1'!V$11/'Provoz opční 1'!V$10)),0)+IFERROR('Model opční 2 (MF)'!X102*('MF Index'!AB18/'MF Index'!$E18)*'Model opční 2 (MF)'!$AR102*(IF('Provoz opční 2'!V$10=0,1,'Provoz opční 2'!V$11/'Provoz opční 2'!V$10)),0)+Doplněk!X102*Doplněk!$AP102</f>
        <v>0</v>
      </c>
      <c r="Y102" s="104">
        <f>IFERROR('Model výchozí (MV)'!Y102*('MV Index'!AC18/'MV Index'!$E18)*'Model výchozí (MV)'!$AR102*(IF('Provoz výchozí'!W$10=0,1,'Provoz výchozí'!W$11/'Provoz výchozí'!W$10)),0)+IFERROR('Model opční 1 (ME)'!Y102*('ME Index'!AC18/'ME Index'!$E18)*'Model opční 1 (ME)'!$AR102*(IF('Provoz opční 1'!W$10=0,1,'Provoz opční 1'!W$11/'Provoz opční 1'!W$10)),0)+IFERROR('Model opční 2 (MF)'!Y102*('MF Index'!AC18/'MF Index'!$E18)*'Model opční 2 (MF)'!$AR102*(IF('Provoz opční 2'!W$10=0,1,'Provoz opční 2'!W$11/'Provoz opční 2'!W$10)),0)+Doplněk!Y102*Doplněk!$AP102</f>
        <v>0</v>
      </c>
      <c r="Z102" s="104">
        <f>IFERROR('Model výchozí (MV)'!Z102*('MV Index'!AD18/'MV Index'!$E18)*'Model výchozí (MV)'!$AR102*(IF('Provoz výchozí'!X$10=0,1,'Provoz výchozí'!X$11/'Provoz výchozí'!X$10)),0)+IFERROR('Model opční 1 (ME)'!Z102*('ME Index'!AD18/'ME Index'!$E18)*'Model opční 1 (ME)'!$AR102*(IF('Provoz opční 1'!X$10=0,1,'Provoz opční 1'!X$11/'Provoz opční 1'!X$10)),0)+IFERROR('Model opční 2 (MF)'!Z102*('MF Index'!AD18/'MF Index'!$E18)*'Model opční 2 (MF)'!$AR102*(IF('Provoz opční 2'!X$10=0,1,'Provoz opční 2'!X$11/'Provoz opční 2'!X$10)),0)+Doplněk!Z102*Doplněk!$AP102</f>
        <v>0</v>
      </c>
      <c r="AA102" s="104">
        <f>IFERROR('Model výchozí (MV)'!AA102*('MV Index'!AE18/'MV Index'!$E18)*'Model výchozí (MV)'!$AR102*(IF('Provoz výchozí'!Y$10=0,1,'Provoz výchozí'!Y$11/'Provoz výchozí'!Y$10)),0)+IFERROR('Model opční 1 (ME)'!AA102*('ME Index'!AE18/'ME Index'!$E18)*'Model opční 1 (ME)'!$AR102*(IF('Provoz opční 1'!Y$10=0,1,'Provoz opční 1'!Y$11/'Provoz opční 1'!Y$10)),0)+IFERROR('Model opční 2 (MF)'!AA102*('MF Index'!AE18/'MF Index'!$E18)*'Model opční 2 (MF)'!$AR102*(IF('Provoz opční 2'!Y$10=0,1,'Provoz opční 2'!Y$11/'Provoz opční 2'!Y$10)),0)+Doplněk!AA102*Doplněk!$AP102</f>
        <v>0</v>
      </c>
      <c r="AB102" s="104">
        <f>IFERROR('Model výchozí (MV)'!AB102*('MV Index'!AF18/'MV Index'!$E18)*'Model výchozí (MV)'!$AR102*(IF('Provoz výchozí'!Z$10=0,1,'Provoz výchozí'!Z$11/'Provoz výchozí'!Z$10)),0)+IFERROR('Model opční 1 (ME)'!AB102*('ME Index'!AF18/'ME Index'!$E18)*'Model opční 1 (ME)'!$AR102*(IF('Provoz opční 1'!Z$10=0,1,'Provoz opční 1'!Z$11/'Provoz opční 1'!Z$10)),0)+IFERROR('Model opční 2 (MF)'!AB102*('MF Index'!AF18/'MF Index'!$E18)*'Model opční 2 (MF)'!$AR102*(IF('Provoz opční 2'!Z$10=0,1,'Provoz opční 2'!Z$11/'Provoz opční 2'!Z$10)),0)+Doplněk!AB102*Doplněk!$AP102</f>
        <v>0</v>
      </c>
      <c r="AC102" s="104">
        <f>IFERROR('Model výchozí (MV)'!AC102*('MV Index'!AG18/'MV Index'!$E18)*'Model výchozí (MV)'!$AR102*(IF('Provoz výchozí'!AA$10=0,1,'Provoz výchozí'!AA$11/'Provoz výchozí'!AA$10)),0)+IFERROR('Model opční 1 (ME)'!AC102*('ME Index'!AG18/'ME Index'!$E18)*'Model opční 1 (ME)'!$AR102*(IF('Provoz opční 1'!AA$10=0,1,'Provoz opční 1'!AA$11/'Provoz opční 1'!AA$10)),0)+IFERROR('Model opční 2 (MF)'!AC102*('MF Index'!AG18/'MF Index'!$E18)*'Model opční 2 (MF)'!$AR102*(IF('Provoz opční 2'!AA$10=0,1,'Provoz opční 2'!AA$11/'Provoz opční 2'!AA$10)),0)+Doplněk!AC102*Doplněk!$AP102</f>
        <v>0</v>
      </c>
      <c r="AD102" s="104">
        <f>IFERROR('Model výchozí (MV)'!AD102*('MV Index'!AH18/'MV Index'!$E18)*'Model výchozí (MV)'!$AR102*(IF('Provoz výchozí'!AB$10=0,1,'Provoz výchozí'!AB$11/'Provoz výchozí'!AB$10)),0)+IFERROR('Model opční 1 (ME)'!AD102*('ME Index'!AH18/'ME Index'!$E18)*'Model opční 1 (ME)'!$AR102*(IF('Provoz opční 1'!AB$10=0,1,'Provoz opční 1'!AB$11/'Provoz opční 1'!AB$10)),0)+IFERROR('Model opční 2 (MF)'!AD102*('MF Index'!AH18/'MF Index'!$E18)*'Model opční 2 (MF)'!$AR102*(IF('Provoz opční 2'!AB$10=0,1,'Provoz opční 2'!AB$11/'Provoz opční 2'!AB$10)),0)+Doplněk!AD102*Doplněk!$AP102</f>
        <v>0</v>
      </c>
      <c r="AE102" s="104">
        <f>IFERROR('Model výchozí (MV)'!AE102*('MV Index'!AI18/'MV Index'!$E18)*'Model výchozí (MV)'!$AR102*(IF('Provoz výchozí'!AC$10=0,1,'Provoz výchozí'!AC$11/'Provoz výchozí'!AC$10)),0)+IFERROR('Model opční 1 (ME)'!AE102*('ME Index'!AI18/'ME Index'!$E18)*'Model opční 1 (ME)'!$AR102*(IF('Provoz opční 1'!AC$10=0,1,'Provoz opční 1'!AC$11/'Provoz opční 1'!AC$10)),0)+IFERROR('Model opční 2 (MF)'!AE102*('MF Index'!AI18/'MF Index'!$E18)*'Model opční 2 (MF)'!$AR102*(IF('Provoz opční 2'!AC$10=0,1,'Provoz opční 2'!AC$11/'Provoz opční 2'!AC$10)),0)+Doplněk!AE102*Doplněk!$AP102</f>
        <v>0</v>
      </c>
      <c r="AF102" s="104">
        <f>IFERROR('Model výchozí (MV)'!AF102*('MV Index'!AJ18/'MV Index'!$E18)*'Model výchozí (MV)'!$AR102*(IF('Provoz výchozí'!AD$10=0,1,'Provoz výchozí'!AD$11/'Provoz výchozí'!AD$10)),0)+IFERROR('Model opční 1 (ME)'!AF102*('ME Index'!AJ18/'ME Index'!$E18)*'Model opční 1 (ME)'!$AR102*(IF('Provoz opční 1'!AD$10=0,1,'Provoz opční 1'!AD$11/'Provoz opční 1'!AD$10)),0)+IFERROR('Model opční 2 (MF)'!AF102*('MF Index'!AJ18/'MF Index'!$E18)*'Model opční 2 (MF)'!$AR102*(IF('Provoz opční 2'!AD$10=0,1,'Provoz opční 2'!AD$11/'Provoz opční 2'!AD$10)),0)+Doplněk!AF102*Doplněk!$AP102</f>
        <v>0</v>
      </c>
      <c r="AG102" s="104">
        <f>IFERROR('Model výchozí (MV)'!AG102*('MV Index'!AK18/'MV Index'!$E18)*'Model výchozí (MV)'!$AR102*(IF('Provoz výchozí'!AE$10=0,1,'Provoz výchozí'!AE$11/'Provoz výchozí'!AE$10)),0)+IFERROR('Model opční 1 (ME)'!AG102*('ME Index'!AK18/'ME Index'!$E18)*'Model opční 1 (ME)'!$AR102*(IF('Provoz opční 1'!AE$10=0,1,'Provoz opční 1'!AE$11/'Provoz opční 1'!AE$10)),0)+IFERROR('Model opční 2 (MF)'!AG102*('MF Index'!AK18/'MF Index'!$E18)*'Model opční 2 (MF)'!$AR102*(IF('Provoz opční 2'!AE$10=0,1,'Provoz opční 2'!AE$11/'Provoz opční 2'!AE$10)),0)+Doplněk!AG102*Doplněk!$AP102</f>
        <v>0</v>
      </c>
      <c r="AH102" s="104">
        <f>IFERROR('Model výchozí (MV)'!AH102*('MV Index'!AL18/'MV Index'!$E18)*'Model výchozí (MV)'!$AR102*(IF('Provoz výchozí'!AF$10=0,1,'Provoz výchozí'!AF$11/'Provoz výchozí'!AF$10)),0)+IFERROR('Model opční 1 (ME)'!AH102*('ME Index'!AL18/'ME Index'!$E18)*'Model opční 1 (ME)'!$AR102*(IF('Provoz opční 1'!AF$10=0,1,'Provoz opční 1'!AF$11/'Provoz opční 1'!AF$10)),0)+IFERROR('Model opční 2 (MF)'!AH102*('MF Index'!AL18/'MF Index'!$E18)*'Model opční 2 (MF)'!$AR102*(IF('Provoz opční 2'!AF$10=0,1,'Provoz opční 2'!AF$11/'Provoz opční 2'!AF$10)),0)+Doplněk!AH102*Doplněk!$AP102</f>
        <v>0</v>
      </c>
      <c r="AI102" s="104">
        <f>IFERROR('Model výchozí (MV)'!AI102*('MV Index'!AM18/'MV Index'!$E18)*'Model výchozí (MV)'!$AR102*(IF('Provoz výchozí'!AG$10=0,1,'Provoz výchozí'!AG$11/'Provoz výchozí'!AG$10)),0)+IFERROR('Model opční 1 (ME)'!AI102*('ME Index'!AM18/'ME Index'!$E18)*'Model opční 1 (ME)'!$AR102*(IF('Provoz opční 1'!AG$10=0,1,'Provoz opční 1'!AG$11/'Provoz opční 1'!AG$10)),0)+IFERROR('Model opční 2 (MF)'!AI102*('MF Index'!AM18/'MF Index'!$E18)*'Model opční 2 (MF)'!$AR102*(IF('Provoz opční 2'!AG$10=0,1,'Provoz opční 2'!AG$11/'Provoz opční 2'!AG$10)),0)+Doplněk!AI102*Doplněk!$AP102</f>
        <v>0</v>
      </c>
      <c r="AJ102" s="104">
        <f>IFERROR('Model výchozí (MV)'!AJ102*('MV Index'!AN18/'MV Index'!$E18)*'Model výchozí (MV)'!$AR102*(IF('Provoz výchozí'!AH$10=0,1,'Provoz výchozí'!AH$11/'Provoz výchozí'!AH$10)),0)+IFERROR('Model opční 1 (ME)'!AJ102*('ME Index'!AN18/'ME Index'!$E18)*'Model opční 1 (ME)'!$AR102*(IF('Provoz opční 1'!AH$10=0,1,'Provoz opční 1'!AH$11/'Provoz opční 1'!AH$10)),0)+IFERROR('Model opční 2 (MF)'!AJ102*('MF Index'!AN18/'MF Index'!$E18)*'Model opční 2 (MF)'!$AR102*(IF('Provoz opční 2'!AH$10=0,1,'Provoz opční 2'!AH$11/'Provoz opční 2'!AH$10)),0)+Doplněk!AJ102*Doplněk!$AP102</f>
        <v>0</v>
      </c>
      <c r="AK102" s="104">
        <f>IFERROR('Model výchozí (MV)'!AK102*('MV Index'!AO18/'MV Index'!$E18)*'Model výchozí (MV)'!$AR102*(IF('Provoz výchozí'!AI$10=0,1,'Provoz výchozí'!AI$11/'Provoz výchozí'!AI$10)),0)+IFERROR('Model opční 1 (ME)'!AK102*('ME Index'!AO18/'ME Index'!$E18)*'Model opční 1 (ME)'!$AR102*(IF('Provoz opční 1'!AI$10=0,1,'Provoz opční 1'!AI$11/'Provoz opční 1'!AI$10)),0)+IFERROR('Model opční 2 (MF)'!AK102*('MF Index'!AO18/'MF Index'!$E18)*'Model opční 2 (MF)'!$AR102*(IF('Provoz opční 2'!AI$10=0,1,'Provoz opční 2'!AI$11/'Provoz opční 2'!AI$10)),0)+Doplněk!AK102*Doplněk!$AP102</f>
        <v>0</v>
      </c>
      <c r="AL102" s="24">
        <f t="shared" si="73"/>
        <v>0</v>
      </c>
      <c r="AM102" s="149">
        <f t="shared" si="72"/>
        <v>0</v>
      </c>
    </row>
    <row r="103" spans="1:39" x14ac:dyDescent="0.3">
      <c r="A103" s="4">
        <f t="shared" si="71"/>
        <v>9</v>
      </c>
      <c r="B103" s="45" t="str">
        <f t="shared" si="71"/>
        <v>Cestovné</v>
      </c>
      <c r="C103" s="64" t="str">
        <f t="shared" si="71"/>
        <v/>
      </c>
      <c r="D103" s="65" t="str">
        <f t="shared" si="71"/>
        <v/>
      </c>
      <c r="E103" s="104">
        <f>IFERROR('Model výchozí (MV)'!E103*('MV Index'!I19/'MV Index'!$E19)*'Model výchozí (MV)'!$AR103*(IF('Provoz výchozí'!C$10=0,1,'Provoz výchozí'!C$11/'Provoz výchozí'!C$10)),0)+IFERROR('Model opční 1 (ME)'!E103*('ME Index'!I19/'ME Index'!$E19)*'Model opční 1 (ME)'!$AR103*(IF('Provoz opční 1'!C$10=0,1,'Provoz opční 1'!C$11/'Provoz opční 1'!C$10)),0)+IFERROR('Model opční 2 (MF)'!E103*('MF Index'!I19/'MF Index'!$E19)*'Model opční 2 (MF)'!$AR103*(IF('Provoz opční 2'!C$10=0,1,'Provoz opční 2'!C$11/'Provoz opční 2'!C$10)),0)+Doplněk!E103*Doplněk!$AP103</f>
        <v>0</v>
      </c>
      <c r="F103" s="104">
        <f>IFERROR('Model výchozí (MV)'!F103*('MV Index'!J19/'MV Index'!$E19)*'Model výchozí (MV)'!$AR103*(IF('Provoz výchozí'!D$10=0,1,'Provoz výchozí'!D$11/'Provoz výchozí'!D$10)),0)+IFERROR('Model opční 1 (ME)'!F103*('ME Index'!J19/'ME Index'!$E19)*'Model opční 1 (ME)'!$AR103*(IF('Provoz opční 1'!D$10=0,1,'Provoz opční 1'!D$11/'Provoz opční 1'!D$10)),0)+IFERROR('Model opční 2 (MF)'!F103*('MF Index'!J19/'MF Index'!$E19)*'Model opční 2 (MF)'!$AR103*(IF('Provoz opční 2'!D$10=0,1,'Provoz opční 2'!D$11/'Provoz opční 2'!D$10)),0)+Doplněk!F103*Doplněk!$AP103</f>
        <v>0</v>
      </c>
      <c r="G103" s="104">
        <f>IFERROR('Model výchozí (MV)'!G103*('MV Index'!K19/'MV Index'!$E19)*'Model výchozí (MV)'!$AR103*(IF('Provoz výchozí'!E$10=0,1,'Provoz výchozí'!E$11/'Provoz výchozí'!E$10)),0)+IFERROR('Model opční 1 (ME)'!G103*('ME Index'!K19/'ME Index'!$E19)*'Model opční 1 (ME)'!$AR103*(IF('Provoz opční 1'!E$10=0,1,'Provoz opční 1'!E$11/'Provoz opční 1'!E$10)),0)+IFERROR('Model opční 2 (MF)'!G103*('MF Index'!K19/'MF Index'!$E19)*'Model opční 2 (MF)'!$AR103*(IF('Provoz opční 2'!E$10=0,1,'Provoz opční 2'!E$11/'Provoz opční 2'!E$10)),0)+Doplněk!G103*Doplněk!$AP103</f>
        <v>0</v>
      </c>
      <c r="H103" s="104">
        <f>IFERROR('Model výchozí (MV)'!H103*('MV Index'!L19/'MV Index'!$E19)*'Model výchozí (MV)'!$AR103*(IF('Provoz výchozí'!F$10=0,1,'Provoz výchozí'!F$11/'Provoz výchozí'!F$10)),0)+IFERROR('Model opční 1 (ME)'!H103*('ME Index'!L19/'ME Index'!$E19)*'Model opční 1 (ME)'!$AR103*(IF('Provoz opční 1'!F$10=0,1,'Provoz opční 1'!F$11/'Provoz opční 1'!F$10)),0)+IFERROR('Model opční 2 (MF)'!H103*('MF Index'!L19/'MF Index'!$E19)*'Model opční 2 (MF)'!$AR103*(IF('Provoz opční 2'!F$10=0,1,'Provoz opční 2'!F$11/'Provoz opční 2'!F$10)),0)+Doplněk!H103*Doplněk!$AP103</f>
        <v>0</v>
      </c>
      <c r="I103" s="104">
        <f>IFERROR('Model výchozí (MV)'!I103*('MV Index'!M19/'MV Index'!$E19)*'Model výchozí (MV)'!$AR103*(IF('Provoz výchozí'!G$10=0,1,'Provoz výchozí'!G$11/'Provoz výchozí'!G$10)),0)+IFERROR('Model opční 1 (ME)'!I103*('ME Index'!M19/'ME Index'!$E19)*'Model opční 1 (ME)'!$AR103*(IF('Provoz opční 1'!G$10=0,1,'Provoz opční 1'!G$11/'Provoz opční 1'!G$10)),0)+IFERROR('Model opční 2 (MF)'!I103*('MF Index'!M19/'MF Index'!$E19)*'Model opční 2 (MF)'!$AR103*(IF('Provoz opční 2'!G$10=0,1,'Provoz opční 2'!G$11/'Provoz opční 2'!G$10)),0)+Doplněk!I103*Doplněk!$AP103</f>
        <v>0</v>
      </c>
      <c r="J103" s="104">
        <f>IFERROR('Model výchozí (MV)'!J103*('MV Index'!N19/'MV Index'!$E19)*'Model výchozí (MV)'!$AR103*(IF('Provoz výchozí'!H$10=0,1,'Provoz výchozí'!H$11/'Provoz výchozí'!H$10)),0)+IFERROR('Model opční 1 (ME)'!J103*('ME Index'!N19/'ME Index'!$E19)*'Model opční 1 (ME)'!$AR103*(IF('Provoz opční 1'!H$10=0,1,'Provoz opční 1'!H$11/'Provoz opční 1'!H$10)),0)+IFERROR('Model opční 2 (MF)'!J103*('MF Index'!N19/'MF Index'!$E19)*'Model opční 2 (MF)'!$AR103*(IF('Provoz opční 2'!H$10=0,1,'Provoz opční 2'!H$11/'Provoz opční 2'!H$10)),0)+Doplněk!J103*Doplněk!$AP103</f>
        <v>0</v>
      </c>
      <c r="K103" s="104">
        <f>IFERROR('Model výchozí (MV)'!K103*('MV Index'!O19/'MV Index'!$E19)*'Model výchozí (MV)'!$AR103*(IF('Provoz výchozí'!I$10=0,1,'Provoz výchozí'!I$11/'Provoz výchozí'!I$10)),0)+IFERROR('Model opční 1 (ME)'!K103*('ME Index'!O19/'ME Index'!$E19)*'Model opční 1 (ME)'!$AR103*(IF('Provoz opční 1'!I$10=0,1,'Provoz opční 1'!I$11/'Provoz opční 1'!I$10)),0)+IFERROR('Model opční 2 (MF)'!K103*('MF Index'!O19/'MF Index'!$E19)*'Model opční 2 (MF)'!$AR103*(IF('Provoz opční 2'!I$10=0,1,'Provoz opční 2'!I$11/'Provoz opční 2'!I$10)),0)+Doplněk!K103*Doplněk!$AP103</f>
        <v>0</v>
      </c>
      <c r="L103" s="104">
        <f>IFERROR('Model výchozí (MV)'!L103*('MV Index'!P19/'MV Index'!$E19)*'Model výchozí (MV)'!$AR103*(IF('Provoz výchozí'!J$10=0,1,'Provoz výchozí'!J$11/'Provoz výchozí'!J$10)),0)+IFERROR('Model opční 1 (ME)'!L103*('ME Index'!P19/'ME Index'!$E19)*'Model opční 1 (ME)'!$AR103*(IF('Provoz opční 1'!J$10=0,1,'Provoz opční 1'!J$11/'Provoz opční 1'!J$10)),0)+IFERROR('Model opční 2 (MF)'!L103*('MF Index'!P19/'MF Index'!$E19)*'Model opční 2 (MF)'!$AR103*(IF('Provoz opční 2'!J$10=0,1,'Provoz opční 2'!J$11/'Provoz opční 2'!J$10)),0)+Doplněk!L103*Doplněk!$AP103</f>
        <v>0</v>
      </c>
      <c r="M103" s="104">
        <f>IFERROR('Model výchozí (MV)'!M103*('MV Index'!Q19/'MV Index'!$E19)*'Model výchozí (MV)'!$AR103*(IF('Provoz výchozí'!K$10=0,1,'Provoz výchozí'!K$11/'Provoz výchozí'!K$10)),0)+IFERROR('Model opční 1 (ME)'!M103*('ME Index'!Q19/'ME Index'!$E19)*'Model opční 1 (ME)'!$AR103*(IF('Provoz opční 1'!K$10=0,1,'Provoz opční 1'!K$11/'Provoz opční 1'!K$10)),0)+IFERROR('Model opční 2 (MF)'!M103*('MF Index'!Q19/'MF Index'!$E19)*'Model opční 2 (MF)'!$AR103*(IF('Provoz opční 2'!K$10=0,1,'Provoz opční 2'!K$11/'Provoz opční 2'!K$10)),0)+Doplněk!M103*Doplněk!$AP103</f>
        <v>0</v>
      </c>
      <c r="N103" s="104">
        <f>IFERROR('Model výchozí (MV)'!N103*('MV Index'!R19/'MV Index'!$E19)*'Model výchozí (MV)'!$AR103*(IF('Provoz výchozí'!L$10=0,1,'Provoz výchozí'!L$11/'Provoz výchozí'!L$10)),0)+IFERROR('Model opční 1 (ME)'!N103*('ME Index'!R19/'ME Index'!$E19)*'Model opční 1 (ME)'!$AR103*(IF('Provoz opční 1'!L$10=0,1,'Provoz opční 1'!L$11/'Provoz opční 1'!L$10)),0)+IFERROR('Model opční 2 (MF)'!N103*('MF Index'!R19/'MF Index'!$E19)*'Model opční 2 (MF)'!$AR103*(IF('Provoz opční 2'!L$10=0,1,'Provoz opční 2'!L$11/'Provoz opční 2'!L$10)),0)+Doplněk!N103*Doplněk!$AP103</f>
        <v>0</v>
      </c>
      <c r="O103" s="104">
        <f>IFERROR('Model výchozí (MV)'!O103*('MV Index'!S19/'MV Index'!$E19)*'Model výchozí (MV)'!$AR103*(IF('Provoz výchozí'!M$10=0,1,'Provoz výchozí'!M$11/'Provoz výchozí'!M$10)),0)+IFERROR('Model opční 1 (ME)'!O103*('ME Index'!S19/'ME Index'!$E19)*'Model opční 1 (ME)'!$AR103*(IF('Provoz opční 1'!M$10=0,1,'Provoz opční 1'!M$11/'Provoz opční 1'!M$10)),0)+IFERROR('Model opční 2 (MF)'!O103*('MF Index'!S19/'MF Index'!$E19)*'Model opční 2 (MF)'!$AR103*(IF('Provoz opční 2'!M$10=0,1,'Provoz opční 2'!M$11/'Provoz opční 2'!M$10)),0)+Doplněk!O103*Doplněk!$AP103</f>
        <v>0</v>
      </c>
      <c r="P103" s="104">
        <f>IFERROR('Model výchozí (MV)'!P103*('MV Index'!T19/'MV Index'!$E19)*'Model výchozí (MV)'!$AR103*(IF('Provoz výchozí'!N$10=0,1,'Provoz výchozí'!N$11/'Provoz výchozí'!N$10)),0)+IFERROR('Model opční 1 (ME)'!P103*('ME Index'!T19/'ME Index'!$E19)*'Model opční 1 (ME)'!$AR103*(IF('Provoz opční 1'!N$10=0,1,'Provoz opční 1'!N$11/'Provoz opční 1'!N$10)),0)+IFERROR('Model opční 2 (MF)'!P103*('MF Index'!T19/'MF Index'!$E19)*'Model opční 2 (MF)'!$AR103*(IF('Provoz opční 2'!N$10=0,1,'Provoz opční 2'!N$11/'Provoz opční 2'!N$10)),0)+Doplněk!P103*Doplněk!$AP103</f>
        <v>0</v>
      </c>
      <c r="Q103" s="104">
        <f>IFERROR('Model výchozí (MV)'!Q103*('MV Index'!U19/'MV Index'!$E19)*'Model výchozí (MV)'!$AR103*(IF('Provoz výchozí'!O$10=0,1,'Provoz výchozí'!O$11/'Provoz výchozí'!O$10)),0)+IFERROR('Model opční 1 (ME)'!Q103*('ME Index'!U19/'ME Index'!$E19)*'Model opční 1 (ME)'!$AR103*(IF('Provoz opční 1'!O$10=0,1,'Provoz opční 1'!O$11/'Provoz opční 1'!O$10)),0)+IFERROR('Model opční 2 (MF)'!Q103*('MF Index'!U19/'MF Index'!$E19)*'Model opční 2 (MF)'!$AR103*(IF('Provoz opční 2'!O$10=0,1,'Provoz opční 2'!O$11/'Provoz opční 2'!O$10)),0)+Doplněk!Q103*Doplněk!$AP103</f>
        <v>0</v>
      </c>
      <c r="R103" s="104">
        <f>IFERROR('Model výchozí (MV)'!R103*('MV Index'!V19/'MV Index'!$E19)*'Model výchozí (MV)'!$AR103*(IF('Provoz výchozí'!P$10=0,1,'Provoz výchozí'!P$11/'Provoz výchozí'!P$10)),0)+IFERROR('Model opční 1 (ME)'!R103*('ME Index'!V19/'ME Index'!$E19)*'Model opční 1 (ME)'!$AR103*(IF('Provoz opční 1'!P$10=0,1,'Provoz opční 1'!P$11/'Provoz opční 1'!P$10)),0)+IFERROR('Model opční 2 (MF)'!R103*('MF Index'!V19/'MF Index'!$E19)*'Model opční 2 (MF)'!$AR103*(IF('Provoz opční 2'!P$10=0,1,'Provoz opční 2'!P$11/'Provoz opční 2'!P$10)),0)+Doplněk!R103*Doplněk!$AP103</f>
        <v>0</v>
      </c>
      <c r="S103" s="104">
        <f>IFERROR('Model výchozí (MV)'!S103*('MV Index'!W19/'MV Index'!$E19)*'Model výchozí (MV)'!$AR103*(IF('Provoz výchozí'!Q$10=0,1,'Provoz výchozí'!Q$11/'Provoz výchozí'!Q$10)),0)+IFERROR('Model opční 1 (ME)'!S103*('ME Index'!W19/'ME Index'!$E19)*'Model opční 1 (ME)'!$AR103*(IF('Provoz opční 1'!Q$10=0,1,'Provoz opční 1'!Q$11/'Provoz opční 1'!Q$10)),0)+IFERROR('Model opční 2 (MF)'!S103*('MF Index'!W19/'MF Index'!$E19)*'Model opční 2 (MF)'!$AR103*(IF('Provoz opční 2'!Q$10=0,1,'Provoz opční 2'!Q$11/'Provoz opční 2'!Q$10)),0)+Doplněk!S103*Doplněk!$AP103</f>
        <v>0</v>
      </c>
      <c r="T103" s="104">
        <f>IFERROR('Model výchozí (MV)'!T103*('MV Index'!X19/'MV Index'!$E19)*'Model výchozí (MV)'!$AR103*(IF('Provoz výchozí'!R$10=0,1,'Provoz výchozí'!R$11/'Provoz výchozí'!R$10)),0)+IFERROR('Model opční 1 (ME)'!T103*('ME Index'!X19/'ME Index'!$E19)*'Model opční 1 (ME)'!$AR103*(IF('Provoz opční 1'!R$10=0,1,'Provoz opční 1'!R$11/'Provoz opční 1'!R$10)),0)+IFERROR('Model opční 2 (MF)'!T103*('MF Index'!X19/'MF Index'!$E19)*'Model opční 2 (MF)'!$AR103*(IF('Provoz opční 2'!R$10=0,1,'Provoz opční 2'!R$11/'Provoz opční 2'!R$10)),0)+Doplněk!T103*Doplněk!$AP103</f>
        <v>0</v>
      </c>
      <c r="U103" s="104">
        <f>IFERROR('Model výchozí (MV)'!U103*('MV Index'!Y19/'MV Index'!$E19)*'Model výchozí (MV)'!$AR103*(IF('Provoz výchozí'!S$10=0,1,'Provoz výchozí'!S$11/'Provoz výchozí'!S$10)),0)+IFERROR('Model opční 1 (ME)'!U103*('ME Index'!Y19/'ME Index'!$E19)*'Model opční 1 (ME)'!$AR103*(IF('Provoz opční 1'!S$10=0,1,'Provoz opční 1'!S$11/'Provoz opční 1'!S$10)),0)+IFERROR('Model opční 2 (MF)'!U103*('MF Index'!Y19/'MF Index'!$E19)*'Model opční 2 (MF)'!$AR103*(IF('Provoz opční 2'!S$10=0,1,'Provoz opční 2'!S$11/'Provoz opční 2'!S$10)),0)+Doplněk!U103*Doplněk!$AP103</f>
        <v>0</v>
      </c>
      <c r="V103" s="104">
        <f>IFERROR('Model výchozí (MV)'!V103*('MV Index'!Z19/'MV Index'!$E19)*'Model výchozí (MV)'!$AR103*(IF('Provoz výchozí'!T$10=0,1,'Provoz výchozí'!T$11/'Provoz výchozí'!T$10)),0)+IFERROR('Model opční 1 (ME)'!V103*('ME Index'!Z19/'ME Index'!$E19)*'Model opční 1 (ME)'!$AR103*(IF('Provoz opční 1'!T$10=0,1,'Provoz opční 1'!T$11/'Provoz opční 1'!T$10)),0)+IFERROR('Model opční 2 (MF)'!V103*('MF Index'!Z19/'MF Index'!$E19)*'Model opční 2 (MF)'!$AR103*(IF('Provoz opční 2'!T$10=0,1,'Provoz opční 2'!T$11/'Provoz opční 2'!T$10)),0)+Doplněk!V103*Doplněk!$AP103</f>
        <v>0</v>
      </c>
      <c r="W103" s="104">
        <f>IFERROR('Model výchozí (MV)'!W103*('MV Index'!AA19/'MV Index'!$E19)*'Model výchozí (MV)'!$AR103*(IF('Provoz výchozí'!U$10=0,1,'Provoz výchozí'!U$11/'Provoz výchozí'!U$10)),0)+IFERROR('Model opční 1 (ME)'!W103*('ME Index'!AA19/'ME Index'!$E19)*'Model opční 1 (ME)'!$AR103*(IF('Provoz opční 1'!U$10=0,1,'Provoz opční 1'!U$11/'Provoz opční 1'!U$10)),0)+IFERROR('Model opční 2 (MF)'!W103*('MF Index'!AA19/'MF Index'!$E19)*'Model opční 2 (MF)'!$AR103*(IF('Provoz opční 2'!U$10=0,1,'Provoz opční 2'!U$11/'Provoz opční 2'!U$10)),0)+Doplněk!W103*Doplněk!$AP103</f>
        <v>0</v>
      </c>
      <c r="X103" s="104">
        <f>IFERROR('Model výchozí (MV)'!X103*('MV Index'!AB19/'MV Index'!$E19)*'Model výchozí (MV)'!$AR103*(IF('Provoz výchozí'!V$10=0,1,'Provoz výchozí'!V$11/'Provoz výchozí'!V$10)),0)+IFERROR('Model opční 1 (ME)'!X103*('ME Index'!AB19/'ME Index'!$E19)*'Model opční 1 (ME)'!$AR103*(IF('Provoz opční 1'!V$10=0,1,'Provoz opční 1'!V$11/'Provoz opční 1'!V$10)),0)+IFERROR('Model opční 2 (MF)'!X103*('MF Index'!AB19/'MF Index'!$E19)*'Model opční 2 (MF)'!$AR103*(IF('Provoz opční 2'!V$10=0,1,'Provoz opční 2'!V$11/'Provoz opční 2'!V$10)),0)+Doplněk!X103*Doplněk!$AP103</f>
        <v>0</v>
      </c>
      <c r="Y103" s="104">
        <f>IFERROR('Model výchozí (MV)'!Y103*('MV Index'!AC19/'MV Index'!$E19)*'Model výchozí (MV)'!$AR103*(IF('Provoz výchozí'!W$10=0,1,'Provoz výchozí'!W$11/'Provoz výchozí'!W$10)),0)+IFERROR('Model opční 1 (ME)'!Y103*('ME Index'!AC19/'ME Index'!$E19)*'Model opční 1 (ME)'!$AR103*(IF('Provoz opční 1'!W$10=0,1,'Provoz opční 1'!W$11/'Provoz opční 1'!W$10)),0)+IFERROR('Model opční 2 (MF)'!Y103*('MF Index'!AC19/'MF Index'!$E19)*'Model opční 2 (MF)'!$AR103*(IF('Provoz opční 2'!W$10=0,1,'Provoz opční 2'!W$11/'Provoz opční 2'!W$10)),0)+Doplněk!Y103*Doplněk!$AP103</f>
        <v>0</v>
      </c>
      <c r="Z103" s="104">
        <f>IFERROR('Model výchozí (MV)'!Z103*('MV Index'!AD19/'MV Index'!$E19)*'Model výchozí (MV)'!$AR103*(IF('Provoz výchozí'!X$10=0,1,'Provoz výchozí'!X$11/'Provoz výchozí'!X$10)),0)+IFERROR('Model opční 1 (ME)'!Z103*('ME Index'!AD19/'ME Index'!$E19)*'Model opční 1 (ME)'!$AR103*(IF('Provoz opční 1'!X$10=0,1,'Provoz opční 1'!X$11/'Provoz opční 1'!X$10)),0)+IFERROR('Model opční 2 (MF)'!Z103*('MF Index'!AD19/'MF Index'!$E19)*'Model opční 2 (MF)'!$AR103*(IF('Provoz opční 2'!X$10=0,1,'Provoz opční 2'!X$11/'Provoz opční 2'!X$10)),0)+Doplněk!Z103*Doplněk!$AP103</f>
        <v>0</v>
      </c>
      <c r="AA103" s="104">
        <f>IFERROR('Model výchozí (MV)'!AA103*('MV Index'!AE19/'MV Index'!$E19)*'Model výchozí (MV)'!$AR103*(IF('Provoz výchozí'!Y$10=0,1,'Provoz výchozí'!Y$11/'Provoz výchozí'!Y$10)),0)+IFERROR('Model opční 1 (ME)'!AA103*('ME Index'!AE19/'ME Index'!$E19)*'Model opční 1 (ME)'!$AR103*(IF('Provoz opční 1'!Y$10=0,1,'Provoz opční 1'!Y$11/'Provoz opční 1'!Y$10)),0)+IFERROR('Model opční 2 (MF)'!AA103*('MF Index'!AE19/'MF Index'!$E19)*'Model opční 2 (MF)'!$AR103*(IF('Provoz opční 2'!Y$10=0,1,'Provoz opční 2'!Y$11/'Provoz opční 2'!Y$10)),0)+Doplněk!AA103*Doplněk!$AP103</f>
        <v>0</v>
      </c>
      <c r="AB103" s="104">
        <f>IFERROR('Model výchozí (MV)'!AB103*('MV Index'!AF19/'MV Index'!$E19)*'Model výchozí (MV)'!$AR103*(IF('Provoz výchozí'!Z$10=0,1,'Provoz výchozí'!Z$11/'Provoz výchozí'!Z$10)),0)+IFERROR('Model opční 1 (ME)'!AB103*('ME Index'!AF19/'ME Index'!$E19)*'Model opční 1 (ME)'!$AR103*(IF('Provoz opční 1'!Z$10=0,1,'Provoz opční 1'!Z$11/'Provoz opční 1'!Z$10)),0)+IFERROR('Model opční 2 (MF)'!AB103*('MF Index'!AF19/'MF Index'!$E19)*'Model opční 2 (MF)'!$AR103*(IF('Provoz opční 2'!Z$10=0,1,'Provoz opční 2'!Z$11/'Provoz opční 2'!Z$10)),0)+Doplněk!AB103*Doplněk!$AP103</f>
        <v>0</v>
      </c>
      <c r="AC103" s="104">
        <f>IFERROR('Model výchozí (MV)'!AC103*('MV Index'!AG19/'MV Index'!$E19)*'Model výchozí (MV)'!$AR103*(IF('Provoz výchozí'!AA$10=0,1,'Provoz výchozí'!AA$11/'Provoz výchozí'!AA$10)),0)+IFERROR('Model opční 1 (ME)'!AC103*('ME Index'!AG19/'ME Index'!$E19)*'Model opční 1 (ME)'!$AR103*(IF('Provoz opční 1'!AA$10=0,1,'Provoz opční 1'!AA$11/'Provoz opční 1'!AA$10)),0)+IFERROR('Model opční 2 (MF)'!AC103*('MF Index'!AG19/'MF Index'!$E19)*'Model opční 2 (MF)'!$AR103*(IF('Provoz opční 2'!AA$10=0,1,'Provoz opční 2'!AA$11/'Provoz opční 2'!AA$10)),0)+Doplněk!AC103*Doplněk!$AP103</f>
        <v>0</v>
      </c>
      <c r="AD103" s="104">
        <f>IFERROR('Model výchozí (MV)'!AD103*('MV Index'!AH19/'MV Index'!$E19)*'Model výchozí (MV)'!$AR103*(IF('Provoz výchozí'!AB$10=0,1,'Provoz výchozí'!AB$11/'Provoz výchozí'!AB$10)),0)+IFERROR('Model opční 1 (ME)'!AD103*('ME Index'!AH19/'ME Index'!$E19)*'Model opční 1 (ME)'!$AR103*(IF('Provoz opční 1'!AB$10=0,1,'Provoz opční 1'!AB$11/'Provoz opční 1'!AB$10)),0)+IFERROR('Model opční 2 (MF)'!AD103*('MF Index'!AH19/'MF Index'!$E19)*'Model opční 2 (MF)'!$AR103*(IF('Provoz opční 2'!AB$10=0,1,'Provoz opční 2'!AB$11/'Provoz opční 2'!AB$10)),0)+Doplněk!AD103*Doplněk!$AP103</f>
        <v>0</v>
      </c>
      <c r="AE103" s="104">
        <f>IFERROR('Model výchozí (MV)'!AE103*('MV Index'!AI19/'MV Index'!$E19)*'Model výchozí (MV)'!$AR103*(IF('Provoz výchozí'!AC$10=0,1,'Provoz výchozí'!AC$11/'Provoz výchozí'!AC$10)),0)+IFERROR('Model opční 1 (ME)'!AE103*('ME Index'!AI19/'ME Index'!$E19)*'Model opční 1 (ME)'!$AR103*(IF('Provoz opční 1'!AC$10=0,1,'Provoz opční 1'!AC$11/'Provoz opční 1'!AC$10)),0)+IFERROR('Model opční 2 (MF)'!AE103*('MF Index'!AI19/'MF Index'!$E19)*'Model opční 2 (MF)'!$AR103*(IF('Provoz opční 2'!AC$10=0,1,'Provoz opční 2'!AC$11/'Provoz opční 2'!AC$10)),0)+Doplněk!AE103*Doplněk!$AP103</f>
        <v>0</v>
      </c>
      <c r="AF103" s="104">
        <f>IFERROR('Model výchozí (MV)'!AF103*('MV Index'!AJ19/'MV Index'!$E19)*'Model výchozí (MV)'!$AR103*(IF('Provoz výchozí'!AD$10=0,1,'Provoz výchozí'!AD$11/'Provoz výchozí'!AD$10)),0)+IFERROR('Model opční 1 (ME)'!AF103*('ME Index'!AJ19/'ME Index'!$E19)*'Model opční 1 (ME)'!$AR103*(IF('Provoz opční 1'!AD$10=0,1,'Provoz opční 1'!AD$11/'Provoz opční 1'!AD$10)),0)+IFERROR('Model opční 2 (MF)'!AF103*('MF Index'!AJ19/'MF Index'!$E19)*'Model opční 2 (MF)'!$AR103*(IF('Provoz opční 2'!AD$10=0,1,'Provoz opční 2'!AD$11/'Provoz opční 2'!AD$10)),0)+Doplněk!AF103*Doplněk!$AP103</f>
        <v>0</v>
      </c>
      <c r="AG103" s="104">
        <f>IFERROR('Model výchozí (MV)'!AG103*('MV Index'!AK19/'MV Index'!$E19)*'Model výchozí (MV)'!$AR103*(IF('Provoz výchozí'!AE$10=0,1,'Provoz výchozí'!AE$11/'Provoz výchozí'!AE$10)),0)+IFERROR('Model opční 1 (ME)'!AG103*('ME Index'!AK19/'ME Index'!$E19)*'Model opční 1 (ME)'!$AR103*(IF('Provoz opční 1'!AE$10=0,1,'Provoz opční 1'!AE$11/'Provoz opční 1'!AE$10)),0)+IFERROR('Model opční 2 (MF)'!AG103*('MF Index'!AK19/'MF Index'!$E19)*'Model opční 2 (MF)'!$AR103*(IF('Provoz opční 2'!AE$10=0,1,'Provoz opční 2'!AE$11/'Provoz opční 2'!AE$10)),0)+Doplněk!AG103*Doplněk!$AP103</f>
        <v>0</v>
      </c>
      <c r="AH103" s="104">
        <f>IFERROR('Model výchozí (MV)'!AH103*('MV Index'!AL19/'MV Index'!$E19)*'Model výchozí (MV)'!$AR103*(IF('Provoz výchozí'!AF$10=0,1,'Provoz výchozí'!AF$11/'Provoz výchozí'!AF$10)),0)+IFERROR('Model opční 1 (ME)'!AH103*('ME Index'!AL19/'ME Index'!$E19)*'Model opční 1 (ME)'!$AR103*(IF('Provoz opční 1'!AF$10=0,1,'Provoz opční 1'!AF$11/'Provoz opční 1'!AF$10)),0)+IFERROR('Model opční 2 (MF)'!AH103*('MF Index'!AL19/'MF Index'!$E19)*'Model opční 2 (MF)'!$AR103*(IF('Provoz opční 2'!AF$10=0,1,'Provoz opční 2'!AF$11/'Provoz opční 2'!AF$10)),0)+Doplněk!AH103*Doplněk!$AP103</f>
        <v>0</v>
      </c>
      <c r="AI103" s="104">
        <f>IFERROR('Model výchozí (MV)'!AI103*('MV Index'!AM19/'MV Index'!$E19)*'Model výchozí (MV)'!$AR103*(IF('Provoz výchozí'!AG$10=0,1,'Provoz výchozí'!AG$11/'Provoz výchozí'!AG$10)),0)+IFERROR('Model opční 1 (ME)'!AI103*('ME Index'!AM19/'ME Index'!$E19)*'Model opční 1 (ME)'!$AR103*(IF('Provoz opční 1'!AG$10=0,1,'Provoz opční 1'!AG$11/'Provoz opční 1'!AG$10)),0)+IFERROR('Model opční 2 (MF)'!AI103*('MF Index'!AM19/'MF Index'!$E19)*'Model opční 2 (MF)'!$AR103*(IF('Provoz opční 2'!AG$10=0,1,'Provoz opční 2'!AG$11/'Provoz opční 2'!AG$10)),0)+Doplněk!AI103*Doplněk!$AP103</f>
        <v>0</v>
      </c>
      <c r="AJ103" s="104">
        <f>IFERROR('Model výchozí (MV)'!AJ103*('MV Index'!AN19/'MV Index'!$E19)*'Model výchozí (MV)'!$AR103*(IF('Provoz výchozí'!AH$10=0,1,'Provoz výchozí'!AH$11/'Provoz výchozí'!AH$10)),0)+IFERROR('Model opční 1 (ME)'!AJ103*('ME Index'!AN19/'ME Index'!$E19)*'Model opční 1 (ME)'!$AR103*(IF('Provoz opční 1'!AH$10=0,1,'Provoz opční 1'!AH$11/'Provoz opční 1'!AH$10)),0)+IFERROR('Model opční 2 (MF)'!AJ103*('MF Index'!AN19/'MF Index'!$E19)*'Model opční 2 (MF)'!$AR103*(IF('Provoz opční 2'!AH$10=0,1,'Provoz opční 2'!AH$11/'Provoz opční 2'!AH$10)),0)+Doplněk!AJ103*Doplněk!$AP103</f>
        <v>0</v>
      </c>
      <c r="AK103" s="104">
        <f>IFERROR('Model výchozí (MV)'!AK103*('MV Index'!AO19/'MV Index'!$E19)*'Model výchozí (MV)'!$AR103*(IF('Provoz výchozí'!AI$10=0,1,'Provoz výchozí'!AI$11/'Provoz výchozí'!AI$10)),0)+IFERROR('Model opční 1 (ME)'!AK103*('ME Index'!AO19/'ME Index'!$E19)*'Model opční 1 (ME)'!$AR103*(IF('Provoz opční 1'!AI$10=0,1,'Provoz opční 1'!AI$11/'Provoz opční 1'!AI$10)),0)+IFERROR('Model opční 2 (MF)'!AK103*('MF Index'!AO19/'MF Index'!$E19)*'Model opční 2 (MF)'!$AR103*(IF('Provoz opční 2'!AI$10=0,1,'Provoz opční 2'!AI$11/'Provoz opční 2'!AI$10)),0)+Doplněk!AK103*Doplněk!$AP103</f>
        <v>0</v>
      </c>
      <c r="AL103" s="24">
        <f t="shared" si="73"/>
        <v>0</v>
      </c>
      <c r="AM103" s="149">
        <f t="shared" si="72"/>
        <v>0</v>
      </c>
    </row>
    <row r="104" spans="1:39" x14ac:dyDescent="0.3">
      <c r="A104" s="4">
        <f t="shared" si="71"/>
        <v>10</v>
      </c>
      <c r="B104" s="45" t="str">
        <f t="shared" si="71"/>
        <v>Úhrada za použití dopravní cesty</v>
      </c>
      <c r="C104" s="64" t="str">
        <f t="shared" si="71"/>
        <v/>
      </c>
      <c r="D104" s="65" t="str">
        <f t="shared" si="71"/>
        <v/>
      </c>
      <c r="E104" s="104">
        <f>IFERROR('Model výchozí (MV)'!E104*('MV Index'!I20/'MV Index'!$E20)*'Model výchozí (MV)'!$AR104*(IF('Provoz výchozí'!C$10=0,1,'Provoz výchozí'!C$11/'Provoz výchozí'!C$10)),0)+IFERROR('Model opční 1 (ME)'!E104*('ME Index'!I20/'ME Index'!$E20)*'Model opční 1 (ME)'!$AR104*(IF('Provoz opční 1'!C$10=0,1,'Provoz opční 1'!C$11/'Provoz opční 1'!C$10)),0)+IFERROR('Model opční 2 (MF)'!E104*('MF Index'!I20/'MF Index'!$E20)*'Model opční 2 (MF)'!$AR104*(IF('Provoz opční 2'!C$10=0,1,'Provoz opční 2'!C$11/'Provoz opční 2'!C$10)),0)+Doplněk!E104*Doplněk!$AP104</f>
        <v>0</v>
      </c>
      <c r="F104" s="104">
        <f>IFERROR('Model výchozí (MV)'!F104*('MV Index'!J20/'MV Index'!$E20)*'Model výchozí (MV)'!$AR104*(IF('Provoz výchozí'!D$10=0,1,'Provoz výchozí'!D$11/'Provoz výchozí'!D$10)),0)+IFERROR('Model opční 1 (ME)'!F104*('ME Index'!J20/'ME Index'!$E20)*'Model opční 1 (ME)'!$AR104*(IF('Provoz opční 1'!D$10=0,1,'Provoz opční 1'!D$11/'Provoz opční 1'!D$10)),0)+IFERROR('Model opční 2 (MF)'!F104*('MF Index'!J20/'MF Index'!$E20)*'Model opční 2 (MF)'!$AR104*(IF('Provoz opční 2'!D$10=0,1,'Provoz opční 2'!D$11/'Provoz opční 2'!D$10)),0)+Doplněk!F104*Doplněk!$AP104</f>
        <v>0</v>
      </c>
      <c r="G104" s="104">
        <f>IFERROR('Model výchozí (MV)'!G104*('MV Index'!K20/'MV Index'!$E20)*'Model výchozí (MV)'!$AR104*(IF('Provoz výchozí'!E$10=0,1,'Provoz výchozí'!E$11/'Provoz výchozí'!E$10)),0)+IFERROR('Model opční 1 (ME)'!G104*('ME Index'!K20/'ME Index'!$E20)*'Model opční 1 (ME)'!$AR104*(IF('Provoz opční 1'!E$10=0,1,'Provoz opční 1'!E$11/'Provoz opční 1'!E$10)),0)+IFERROR('Model opční 2 (MF)'!G104*('MF Index'!K20/'MF Index'!$E20)*'Model opční 2 (MF)'!$AR104*(IF('Provoz opční 2'!E$10=0,1,'Provoz opční 2'!E$11/'Provoz opční 2'!E$10)),0)+Doplněk!G104*Doplněk!$AP104</f>
        <v>0</v>
      </c>
      <c r="H104" s="104">
        <f>IFERROR('Model výchozí (MV)'!H104*('MV Index'!L20/'MV Index'!$E20)*'Model výchozí (MV)'!$AR104*(IF('Provoz výchozí'!F$10=0,1,'Provoz výchozí'!F$11/'Provoz výchozí'!F$10)),0)+IFERROR('Model opční 1 (ME)'!H104*('ME Index'!L20/'ME Index'!$E20)*'Model opční 1 (ME)'!$AR104*(IF('Provoz opční 1'!F$10=0,1,'Provoz opční 1'!F$11/'Provoz opční 1'!F$10)),0)+IFERROR('Model opční 2 (MF)'!H104*('MF Index'!L20/'MF Index'!$E20)*'Model opční 2 (MF)'!$AR104*(IF('Provoz opční 2'!F$10=0,1,'Provoz opční 2'!F$11/'Provoz opční 2'!F$10)),0)+Doplněk!H104*Doplněk!$AP104</f>
        <v>0</v>
      </c>
      <c r="I104" s="104">
        <f>IFERROR('Model výchozí (MV)'!I104*('MV Index'!M20/'MV Index'!$E20)*'Model výchozí (MV)'!$AR104*(IF('Provoz výchozí'!G$10=0,1,'Provoz výchozí'!G$11/'Provoz výchozí'!G$10)),0)+IFERROR('Model opční 1 (ME)'!I104*('ME Index'!M20/'ME Index'!$E20)*'Model opční 1 (ME)'!$AR104*(IF('Provoz opční 1'!G$10=0,1,'Provoz opční 1'!G$11/'Provoz opční 1'!G$10)),0)+IFERROR('Model opční 2 (MF)'!I104*('MF Index'!M20/'MF Index'!$E20)*'Model opční 2 (MF)'!$AR104*(IF('Provoz opční 2'!G$10=0,1,'Provoz opční 2'!G$11/'Provoz opční 2'!G$10)),0)+Doplněk!I104*Doplněk!$AP104</f>
        <v>0</v>
      </c>
      <c r="J104" s="104">
        <f>IFERROR('Model výchozí (MV)'!J104*('MV Index'!N20/'MV Index'!$E20)*'Model výchozí (MV)'!$AR104*(IF('Provoz výchozí'!H$10=0,1,'Provoz výchozí'!H$11/'Provoz výchozí'!H$10)),0)+IFERROR('Model opční 1 (ME)'!J104*('ME Index'!N20/'ME Index'!$E20)*'Model opční 1 (ME)'!$AR104*(IF('Provoz opční 1'!H$10=0,1,'Provoz opční 1'!H$11/'Provoz opční 1'!H$10)),0)+IFERROR('Model opční 2 (MF)'!J104*('MF Index'!N20/'MF Index'!$E20)*'Model opční 2 (MF)'!$AR104*(IF('Provoz opční 2'!H$10=0,1,'Provoz opční 2'!H$11/'Provoz opční 2'!H$10)),0)+Doplněk!J104*Doplněk!$AP104</f>
        <v>0</v>
      </c>
      <c r="K104" s="104">
        <f>IFERROR('Model výchozí (MV)'!K104*('MV Index'!O20/'MV Index'!$E20)*'Model výchozí (MV)'!$AR104*(IF('Provoz výchozí'!I$10=0,1,'Provoz výchozí'!I$11/'Provoz výchozí'!I$10)),0)+IFERROR('Model opční 1 (ME)'!K104*('ME Index'!O20/'ME Index'!$E20)*'Model opční 1 (ME)'!$AR104*(IF('Provoz opční 1'!I$10=0,1,'Provoz opční 1'!I$11/'Provoz opční 1'!I$10)),0)+IFERROR('Model opční 2 (MF)'!K104*('MF Index'!O20/'MF Index'!$E20)*'Model opční 2 (MF)'!$AR104*(IF('Provoz opční 2'!I$10=0,1,'Provoz opční 2'!I$11/'Provoz opční 2'!I$10)),0)+Doplněk!K104*Doplněk!$AP104</f>
        <v>0</v>
      </c>
      <c r="L104" s="104">
        <f>IFERROR('Model výchozí (MV)'!L104*('MV Index'!P20/'MV Index'!$E20)*'Model výchozí (MV)'!$AR104*(IF('Provoz výchozí'!J$10=0,1,'Provoz výchozí'!J$11/'Provoz výchozí'!J$10)),0)+IFERROR('Model opční 1 (ME)'!L104*('ME Index'!P20/'ME Index'!$E20)*'Model opční 1 (ME)'!$AR104*(IF('Provoz opční 1'!J$10=0,1,'Provoz opční 1'!J$11/'Provoz opční 1'!J$10)),0)+IFERROR('Model opční 2 (MF)'!L104*('MF Index'!P20/'MF Index'!$E20)*'Model opční 2 (MF)'!$AR104*(IF('Provoz opční 2'!J$10=0,1,'Provoz opční 2'!J$11/'Provoz opční 2'!J$10)),0)+Doplněk!L104*Doplněk!$AP104</f>
        <v>0</v>
      </c>
      <c r="M104" s="104">
        <f>IFERROR('Model výchozí (MV)'!M104*('MV Index'!Q20/'MV Index'!$E20)*'Model výchozí (MV)'!$AR104*(IF('Provoz výchozí'!K$10=0,1,'Provoz výchozí'!K$11/'Provoz výchozí'!K$10)),0)+IFERROR('Model opční 1 (ME)'!M104*('ME Index'!Q20/'ME Index'!$E20)*'Model opční 1 (ME)'!$AR104*(IF('Provoz opční 1'!K$10=0,1,'Provoz opční 1'!K$11/'Provoz opční 1'!K$10)),0)+IFERROR('Model opční 2 (MF)'!M104*('MF Index'!Q20/'MF Index'!$E20)*'Model opční 2 (MF)'!$AR104*(IF('Provoz opční 2'!K$10=0,1,'Provoz opční 2'!K$11/'Provoz opční 2'!K$10)),0)+Doplněk!M104*Doplněk!$AP104</f>
        <v>0</v>
      </c>
      <c r="N104" s="104">
        <f>IFERROR('Model výchozí (MV)'!N104*('MV Index'!R20/'MV Index'!$E20)*'Model výchozí (MV)'!$AR104*(IF('Provoz výchozí'!L$10=0,1,'Provoz výchozí'!L$11/'Provoz výchozí'!L$10)),0)+IFERROR('Model opční 1 (ME)'!N104*('ME Index'!R20/'ME Index'!$E20)*'Model opční 1 (ME)'!$AR104*(IF('Provoz opční 1'!L$10=0,1,'Provoz opční 1'!L$11/'Provoz opční 1'!L$10)),0)+IFERROR('Model opční 2 (MF)'!N104*('MF Index'!R20/'MF Index'!$E20)*'Model opční 2 (MF)'!$AR104*(IF('Provoz opční 2'!L$10=0,1,'Provoz opční 2'!L$11/'Provoz opční 2'!L$10)),0)+Doplněk!N104*Doplněk!$AP104</f>
        <v>0</v>
      </c>
      <c r="O104" s="104">
        <f>IFERROR('Model výchozí (MV)'!O104*('MV Index'!S20/'MV Index'!$E20)*'Model výchozí (MV)'!$AR104*(IF('Provoz výchozí'!M$10=0,1,'Provoz výchozí'!M$11/'Provoz výchozí'!M$10)),0)+IFERROR('Model opční 1 (ME)'!O104*('ME Index'!S20/'ME Index'!$E20)*'Model opční 1 (ME)'!$AR104*(IF('Provoz opční 1'!M$10=0,1,'Provoz opční 1'!M$11/'Provoz opční 1'!M$10)),0)+IFERROR('Model opční 2 (MF)'!O104*('MF Index'!S20/'MF Index'!$E20)*'Model opční 2 (MF)'!$AR104*(IF('Provoz opční 2'!M$10=0,1,'Provoz opční 2'!M$11/'Provoz opční 2'!M$10)),0)+Doplněk!O104*Doplněk!$AP104</f>
        <v>0</v>
      </c>
      <c r="P104" s="104">
        <f>IFERROR('Model výchozí (MV)'!P104*('MV Index'!T20/'MV Index'!$E20)*'Model výchozí (MV)'!$AR104*(IF('Provoz výchozí'!N$10=0,1,'Provoz výchozí'!N$11/'Provoz výchozí'!N$10)),0)+IFERROR('Model opční 1 (ME)'!P104*('ME Index'!T20/'ME Index'!$E20)*'Model opční 1 (ME)'!$AR104*(IF('Provoz opční 1'!N$10=0,1,'Provoz opční 1'!N$11/'Provoz opční 1'!N$10)),0)+IFERROR('Model opční 2 (MF)'!P104*('MF Index'!T20/'MF Index'!$E20)*'Model opční 2 (MF)'!$AR104*(IF('Provoz opční 2'!N$10=0,1,'Provoz opční 2'!N$11/'Provoz opční 2'!N$10)),0)+Doplněk!P104*Doplněk!$AP104</f>
        <v>0</v>
      </c>
      <c r="Q104" s="104">
        <f>IFERROR('Model výchozí (MV)'!Q104*('MV Index'!U20/'MV Index'!$E20)*'Model výchozí (MV)'!$AR104*(IF('Provoz výchozí'!O$10=0,1,'Provoz výchozí'!O$11/'Provoz výchozí'!O$10)),0)+IFERROR('Model opční 1 (ME)'!Q104*('ME Index'!U20/'ME Index'!$E20)*'Model opční 1 (ME)'!$AR104*(IF('Provoz opční 1'!O$10=0,1,'Provoz opční 1'!O$11/'Provoz opční 1'!O$10)),0)+IFERROR('Model opční 2 (MF)'!Q104*('MF Index'!U20/'MF Index'!$E20)*'Model opční 2 (MF)'!$AR104*(IF('Provoz opční 2'!O$10=0,1,'Provoz opční 2'!O$11/'Provoz opční 2'!O$10)),0)+Doplněk!Q104*Doplněk!$AP104</f>
        <v>0</v>
      </c>
      <c r="R104" s="104">
        <f>IFERROR('Model výchozí (MV)'!R104*('MV Index'!V20/'MV Index'!$E20)*'Model výchozí (MV)'!$AR104*(IF('Provoz výchozí'!P$10=0,1,'Provoz výchozí'!P$11/'Provoz výchozí'!P$10)),0)+IFERROR('Model opční 1 (ME)'!R104*('ME Index'!V20/'ME Index'!$E20)*'Model opční 1 (ME)'!$AR104*(IF('Provoz opční 1'!P$10=0,1,'Provoz opční 1'!P$11/'Provoz opční 1'!P$10)),0)+IFERROR('Model opční 2 (MF)'!R104*('MF Index'!V20/'MF Index'!$E20)*'Model opční 2 (MF)'!$AR104*(IF('Provoz opční 2'!P$10=0,1,'Provoz opční 2'!P$11/'Provoz opční 2'!P$10)),0)+Doplněk!R104*Doplněk!$AP104</f>
        <v>0</v>
      </c>
      <c r="S104" s="104">
        <f>IFERROR('Model výchozí (MV)'!S104*('MV Index'!W20/'MV Index'!$E20)*'Model výchozí (MV)'!$AR104*(IF('Provoz výchozí'!Q$10=0,1,'Provoz výchozí'!Q$11/'Provoz výchozí'!Q$10)),0)+IFERROR('Model opční 1 (ME)'!S104*('ME Index'!W20/'ME Index'!$E20)*'Model opční 1 (ME)'!$AR104*(IF('Provoz opční 1'!Q$10=0,1,'Provoz opční 1'!Q$11/'Provoz opční 1'!Q$10)),0)+IFERROR('Model opční 2 (MF)'!S104*('MF Index'!W20/'MF Index'!$E20)*'Model opční 2 (MF)'!$AR104*(IF('Provoz opční 2'!Q$10=0,1,'Provoz opční 2'!Q$11/'Provoz opční 2'!Q$10)),0)+Doplněk!S104*Doplněk!$AP104</f>
        <v>0</v>
      </c>
      <c r="T104" s="104">
        <f>IFERROR('Model výchozí (MV)'!T104*('MV Index'!X20/'MV Index'!$E20)*'Model výchozí (MV)'!$AR104*(IF('Provoz výchozí'!R$10=0,1,'Provoz výchozí'!R$11/'Provoz výchozí'!R$10)),0)+IFERROR('Model opční 1 (ME)'!T104*('ME Index'!X20/'ME Index'!$E20)*'Model opční 1 (ME)'!$AR104*(IF('Provoz opční 1'!R$10=0,1,'Provoz opční 1'!R$11/'Provoz opční 1'!R$10)),0)+IFERROR('Model opční 2 (MF)'!T104*('MF Index'!X20/'MF Index'!$E20)*'Model opční 2 (MF)'!$AR104*(IF('Provoz opční 2'!R$10=0,1,'Provoz opční 2'!R$11/'Provoz opční 2'!R$10)),0)+Doplněk!T104*Doplněk!$AP104</f>
        <v>0</v>
      </c>
      <c r="U104" s="104">
        <f>IFERROR('Model výchozí (MV)'!U104*('MV Index'!Y20/'MV Index'!$E20)*'Model výchozí (MV)'!$AR104*(IF('Provoz výchozí'!S$10=0,1,'Provoz výchozí'!S$11/'Provoz výchozí'!S$10)),0)+IFERROR('Model opční 1 (ME)'!U104*('ME Index'!Y20/'ME Index'!$E20)*'Model opční 1 (ME)'!$AR104*(IF('Provoz opční 1'!S$10=0,1,'Provoz opční 1'!S$11/'Provoz opční 1'!S$10)),0)+IFERROR('Model opční 2 (MF)'!U104*('MF Index'!Y20/'MF Index'!$E20)*'Model opční 2 (MF)'!$AR104*(IF('Provoz opční 2'!S$10=0,1,'Provoz opční 2'!S$11/'Provoz opční 2'!S$10)),0)+Doplněk!U104*Doplněk!$AP104</f>
        <v>0</v>
      </c>
      <c r="V104" s="104">
        <f>IFERROR('Model výchozí (MV)'!V104*('MV Index'!Z20/'MV Index'!$E20)*'Model výchozí (MV)'!$AR104*(IF('Provoz výchozí'!T$10=0,1,'Provoz výchozí'!T$11/'Provoz výchozí'!T$10)),0)+IFERROR('Model opční 1 (ME)'!V104*('ME Index'!Z20/'ME Index'!$E20)*'Model opční 1 (ME)'!$AR104*(IF('Provoz opční 1'!T$10=0,1,'Provoz opční 1'!T$11/'Provoz opční 1'!T$10)),0)+IFERROR('Model opční 2 (MF)'!V104*('MF Index'!Z20/'MF Index'!$E20)*'Model opční 2 (MF)'!$AR104*(IF('Provoz opční 2'!T$10=0,1,'Provoz opční 2'!T$11/'Provoz opční 2'!T$10)),0)+Doplněk!V104*Doplněk!$AP104</f>
        <v>0</v>
      </c>
      <c r="W104" s="104">
        <f>IFERROR('Model výchozí (MV)'!W104*('MV Index'!AA20/'MV Index'!$E20)*'Model výchozí (MV)'!$AR104*(IF('Provoz výchozí'!U$10=0,1,'Provoz výchozí'!U$11/'Provoz výchozí'!U$10)),0)+IFERROR('Model opční 1 (ME)'!W104*('ME Index'!AA20/'ME Index'!$E20)*'Model opční 1 (ME)'!$AR104*(IF('Provoz opční 1'!U$10=0,1,'Provoz opční 1'!U$11/'Provoz opční 1'!U$10)),0)+IFERROR('Model opční 2 (MF)'!W104*('MF Index'!AA20/'MF Index'!$E20)*'Model opční 2 (MF)'!$AR104*(IF('Provoz opční 2'!U$10=0,1,'Provoz opční 2'!U$11/'Provoz opční 2'!U$10)),0)+Doplněk!W104*Doplněk!$AP104</f>
        <v>0</v>
      </c>
      <c r="X104" s="104">
        <f>IFERROR('Model výchozí (MV)'!X104*('MV Index'!AB20/'MV Index'!$E20)*'Model výchozí (MV)'!$AR104*(IF('Provoz výchozí'!V$10=0,1,'Provoz výchozí'!V$11/'Provoz výchozí'!V$10)),0)+IFERROR('Model opční 1 (ME)'!X104*('ME Index'!AB20/'ME Index'!$E20)*'Model opční 1 (ME)'!$AR104*(IF('Provoz opční 1'!V$10=0,1,'Provoz opční 1'!V$11/'Provoz opční 1'!V$10)),0)+IFERROR('Model opční 2 (MF)'!X104*('MF Index'!AB20/'MF Index'!$E20)*'Model opční 2 (MF)'!$AR104*(IF('Provoz opční 2'!V$10=0,1,'Provoz opční 2'!V$11/'Provoz opční 2'!V$10)),0)+Doplněk!X104*Doplněk!$AP104</f>
        <v>0</v>
      </c>
      <c r="Y104" s="104">
        <f>IFERROR('Model výchozí (MV)'!Y104*('MV Index'!AC20/'MV Index'!$E20)*'Model výchozí (MV)'!$AR104*(IF('Provoz výchozí'!W$10=0,1,'Provoz výchozí'!W$11/'Provoz výchozí'!W$10)),0)+IFERROR('Model opční 1 (ME)'!Y104*('ME Index'!AC20/'ME Index'!$E20)*'Model opční 1 (ME)'!$AR104*(IF('Provoz opční 1'!W$10=0,1,'Provoz opční 1'!W$11/'Provoz opční 1'!W$10)),0)+IFERROR('Model opční 2 (MF)'!Y104*('MF Index'!AC20/'MF Index'!$E20)*'Model opční 2 (MF)'!$AR104*(IF('Provoz opční 2'!W$10=0,1,'Provoz opční 2'!W$11/'Provoz opční 2'!W$10)),0)+Doplněk!Y104*Doplněk!$AP104</f>
        <v>0</v>
      </c>
      <c r="Z104" s="104">
        <f>IFERROR('Model výchozí (MV)'!Z104*('MV Index'!AD20/'MV Index'!$E20)*'Model výchozí (MV)'!$AR104*(IF('Provoz výchozí'!X$10=0,1,'Provoz výchozí'!X$11/'Provoz výchozí'!X$10)),0)+IFERROR('Model opční 1 (ME)'!Z104*('ME Index'!AD20/'ME Index'!$E20)*'Model opční 1 (ME)'!$AR104*(IF('Provoz opční 1'!X$10=0,1,'Provoz opční 1'!X$11/'Provoz opční 1'!X$10)),0)+IFERROR('Model opční 2 (MF)'!Z104*('MF Index'!AD20/'MF Index'!$E20)*'Model opční 2 (MF)'!$AR104*(IF('Provoz opční 2'!X$10=0,1,'Provoz opční 2'!X$11/'Provoz opční 2'!X$10)),0)+Doplněk!Z104*Doplněk!$AP104</f>
        <v>0</v>
      </c>
      <c r="AA104" s="104">
        <f>IFERROR('Model výchozí (MV)'!AA104*('MV Index'!AE20/'MV Index'!$E20)*'Model výchozí (MV)'!$AR104*(IF('Provoz výchozí'!Y$10=0,1,'Provoz výchozí'!Y$11/'Provoz výchozí'!Y$10)),0)+IFERROR('Model opční 1 (ME)'!AA104*('ME Index'!AE20/'ME Index'!$E20)*'Model opční 1 (ME)'!$AR104*(IF('Provoz opční 1'!Y$10=0,1,'Provoz opční 1'!Y$11/'Provoz opční 1'!Y$10)),0)+IFERROR('Model opční 2 (MF)'!AA104*('MF Index'!AE20/'MF Index'!$E20)*'Model opční 2 (MF)'!$AR104*(IF('Provoz opční 2'!Y$10=0,1,'Provoz opční 2'!Y$11/'Provoz opční 2'!Y$10)),0)+Doplněk!AA104*Doplněk!$AP104</f>
        <v>0</v>
      </c>
      <c r="AB104" s="104">
        <f>IFERROR('Model výchozí (MV)'!AB104*('MV Index'!AF20/'MV Index'!$E20)*'Model výchozí (MV)'!$AR104*(IF('Provoz výchozí'!Z$10=0,1,'Provoz výchozí'!Z$11/'Provoz výchozí'!Z$10)),0)+IFERROR('Model opční 1 (ME)'!AB104*('ME Index'!AF20/'ME Index'!$E20)*'Model opční 1 (ME)'!$AR104*(IF('Provoz opční 1'!Z$10=0,1,'Provoz opční 1'!Z$11/'Provoz opční 1'!Z$10)),0)+IFERROR('Model opční 2 (MF)'!AB104*('MF Index'!AF20/'MF Index'!$E20)*'Model opční 2 (MF)'!$AR104*(IF('Provoz opční 2'!Z$10=0,1,'Provoz opční 2'!Z$11/'Provoz opční 2'!Z$10)),0)+Doplněk!AB104*Doplněk!$AP104</f>
        <v>0</v>
      </c>
      <c r="AC104" s="104">
        <f>IFERROR('Model výchozí (MV)'!AC104*('MV Index'!AG20/'MV Index'!$E20)*'Model výchozí (MV)'!$AR104*(IF('Provoz výchozí'!AA$10=0,1,'Provoz výchozí'!AA$11/'Provoz výchozí'!AA$10)),0)+IFERROR('Model opční 1 (ME)'!AC104*('ME Index'!AG20/'ME Index'!$E20)*'Model opční 1 (ME)'!$AR104*(IF('Provoz opční 1'!AA$10=0,1,'Provoz opční 1'!AA$11/'Provoz opční 1'!AA$10)),0)+IFERROR('Model opční 2 (MF)'!AC104*('MF Index'!AG20/'MF Index'!$E20)*'Model opční 2 (MF)'!$AR104*(IF('Provoz opční 2'!AA$10=0,1,'Provoz opční 2'!AA$11/'Provoz opční 2'!AA$10)),0)+Doplněk!AC104*Doplněk!$AP104</f>
        <v>0</v>
      </c>
      <c r="AD104" s="104">
        <f>IFERROR('Model výchozí (MV)'!AD104*('MV Index'!AH20/'MV Index'!$E20)*'Model výchozí (MV)'!$AR104*(IF('Provoz výchozí'!AB$10=0,1,'Provoz výchozí'!AB$11/'Provoz výchozí'!AB$10)),0)+IFERROR('Model opční 1 (ME)'!AD104*('ME Index'!AH20/'ME Index'!$E20)*'Model opční 1 (ME)'!$AR104*(IF('Provoz opční 1'!AB$10=0,1,'Provoz opční 1'!AB$11/'Provoz opční 1'!AB$10)),0)+IFERROR('Model opční 2 (MF)'!AD104*('MF Index'!AH20/'MF Index'!$E20)*'Model opční 2 (MF)'!$AR104*(IF('Provoz opční 2'!AB$10=0,1,'Provoz opční 2'!AB$11/'Provoz opční 2'!AB$10)),0)+Doplněk!AD104*Doplněk!$AP104</f>
        <v>0</v>
      </c>
      <c r="AE104" s="104">
        <f>IFERROR('Model výchozí (MV)'!AE104*('MV Index'!AI20/'MV Index'!$E20)*'Model výchozí (MV)'!$AR104*(IF('Provoz výchozí'!AC$10=0,1,'Provoz výchozí'!AC$11/'Provoz výchozí'!AC$10)),0)+IFERROR('Model opční 1 (ME)'!AE104*('ME Index'!AI20/'ME Index'!$E20)*'Model opční 1 (ME)'!$AR104*(IF('Provoz opční 1'!AC$10=0,1,'Provoz opční 1'!AC$11/'Provoz opční 1'!AC$10)),0)+IFERROR('Model opční 2 (MF)'!AE104*('MF Index'!AI20/'MF Index'!$E20)*'Model opční 2 (MF)'!$AR104*(IF('Provoz opční 2'!AC$10=0,1,'Provoz opční 2'!AC$11/'Provoz opční 2'!AC$10)),0)+Doplněk!AE104*Doplněk!$AP104</f>
        <v>0</v>
      </c>
      <c r="AF104" s="104">
        <f>IFERROR('Model výchozí (MV)'!AF104*('MV Index'!AJ20/'MV Index'!$E20)*'Model výchozí (MV)'!$AR104*(IF('Provoz výchozí'!AD$10=0,1,'Provoz výchozí'!AD$11/'Provoz výchozí'!AD$10)),0)+IFERROR('Model opční 1 (ME)'!AF104*('ME Index'!AJ20/'ME Index'!$E20)*'Model opční 1 (ME)'!$AR104*(IF('Provoz opční 1'!AD$10=0,1,'Provoz opční 1'!AD$11/'Provoz opční 1'!AD$10)),0)+IFERROR('Model opční 2 (MF)'!AF104*('MF Index'!AJ20/'MF Index'!$E20)*'Model opční 2 (MF)'!$AR104*(IF('Provoz opční 2'!AD$10=0,1,'Provoz opční 2'!AD$11/'Provoz opční 2'!AD$10)),0)+Doplněk!AF104*Doplněk!$AP104</f>
        <v>0</v>
      </c>
      <c r="AG104" s="104">
        <f>IFERROR('Model výchozí (MV)'!AG104*('MV Index'!AK20/'MV Index'!$E20)*'Model výchozí (MV)'!$AR104*(IF('Provoz výchozí'!AE$10=0,1,'Provoz výchozí'!AE$11/'Provoz výchozí'!AE$10)),0)+IFERROR('Model opční 1 (ME)'!AG104*('ME Index'!AK20/'ME Index'!$E20)*'Model opční 1 (ME)'!$AR104*(IF('Provoz opční 1'!AE$10=0,1,'Provoz opční 1'!AE$11/'Provoz opční 1'!AE$10)),0)+IFERROR('Model opční 2 (MF)'!AG104*('MF Index'!AK20/'MF Index'!$E20)*'Model opční 2 (MF)'!$AR104*(IF('Provoz opční 2'!AE$10=0,1,'Provoz opční 2'!AE$11/'Provoz opční 2'!AE$10)),0)+Doplněk!AG104*Doplněk!$AP104</f>
        <v>0</v>
      </c>
      <c r="AH104" s="104">
        <f>IFERROR('Model výchozí (MV)'!AH104*('MV Index'!AL20/'MV Index'!$E20)*'Model výchozí (MV)'!$AR104*(IF('Provoz výchozí'!AF$10=0,1,'Provoz výchozí'!AF$11/'Provoz výchozí'!AF$10)),0)+IFERROR('Model opční 1 (ME)'!AH104*('ME Index'!AL20/'ME Index'!$E20)*'Model opční 1 (ME)'!$AR104*(IF('Provoz opční 1'!AF$10=0,1,'Provoz opční 1'!AF$11/'Provoz opční 1'!AF$10)),0)+IFERROR('Model opční 2 (MF)'!AH104*('MF Index'!AL20/'MF Index'!$E20)*'Model opční 2 (MF)'!$AR104*(IF('Provoz opční 2'!AF$10=0,1,'Provoz opční 2'!AF$11/'Provoz opční 2'!AF$10)),0)+Doplněk!AH104*Doplněk!$AP104</f>
        <v>0</v>
      </c>
      <c r="AI104" s="104">
        <f>IFERROR('Model výchozí (MV)'!AI104*('MV Index'!AM20/'MV Index'!$E20)*'Model výchozí (MV)'!$AR104*(IF('Provoz výchozí'!AG$10=0,1,'Provoz výchozí'!AG$11/'Provoz výchozí'!AG$10)),0)+IFERROR('Model opční 1 (ME)'!AI104*('ME Index'!AM20/'ME Index'!$E20)*'Model opční 1 (ME)'!$AR104*(IF('Provoz opční 1'!AG$10=0,1,'Provoz opční 1'!AG$11/'Provoz opční 1'!AG$10)),0)+IFERROR('Model opční 2 (MF)'!AI104*('MF Index'!AM20/'MF Index'!$E20)*'Model opční 2 (MF)'!$AR104*(IF('Provoz opční 2'!AG$10=0,1,'Provoz opční 2'!AG$11/'Provoz opční 2'!AG$10)),0)+Doplněk!AI104*Doplněk!$AP104</f>
        <v>0</v>
      </c>
      <c r="AJ104" s="104">
        <f>IFERROR('Model výchozí (MV)'!AJ104*('MV Index'!AN20/'MV Index'!$E20)*'Model výchozí (MV)'!$AR104*(IF('Provoz výchozí'!AH$10=0,1,'Provoz výchozí'!AH$11/'Provoz výchozí'!AH$10)),0)+IFERROR('Model opční 1 (ME)'!AJ104*('ME Index'!AN20/'ME Index'!$E20)*'Model opční 1 (ME)'!$AR104*(IF('Provoz opční 1'!AH$10=0,1,'Provoz opční 1'!AH$11/'Provoz opční 1'!AH$10)),0)+IFERROR('Model opční 2 (MF)'!AJ104*('MF Index'!AN20/'MF Index'!$E20)*'Model opční 2 (MF)'!$AR104*(IF('Provoz opční 2'!AH$10=0,1,'Provoz opční 2'!AH$11/'Provoz opční 2'!AH$10)),0)+Doplněk!AJ104*Doplněk!$AP104</f>
        <v>0</v>
      </c>
      <c r="AK104" s="104">
        <f>IFERROR('Model výchozí (MV)'!AK104*('MV Index'!AO20/'MV Index'!$E20)*'Model výchozí (MV)'!$AR104*(IF('Provoz výchozí'!AI$10=0,1,'Provoz výchozí'!AI$11/'Provoz výchozí'!AI$10)),0)+IFERROR('Model opční 1 (ME)'!AK104*('ME Index'!AO20/'ME Index'!$E20)*'Model opční 1 (ME)'!$AR104*(IF('Provoz opční 1'!AI$10=0,1,'Provoz opční 1'!AI$11/'Provoz opční 1'!AI$10)),0)+IFERROR('Model opční 2 (MF)'!AK104*('MF Index'!AO20/'MF Index'!$E20)*'Model opční 2 (MF)'!$AR104*(IF('Provoz opční 2'!AI$10=0,1,'Provoz opční 2'!AI$11/'Provoz opční 2'!AI$10)),0)+Doplněk!AK104*Doplněk!$AP104</f>
        <v>0</v>
      </c>
      <c r="AL104" s="24">
        <f t="shared" si="73"/>
        <v>0</v>
      </c>
      <c r="AM104" s="149">
        <f t="shared" si="72"/>
        <v>0</v>
      </c>
    </row>
    <row r="105" spans="1:39" x14ac:dyDescent="0.3">
      <c r="A105" s="4">
        <f t="shared" si="71"/>
        <v>11</v>
      </c>
      <c r="B105" s="45" t="str">
        <f t="shared" si="71"/>
        <v>Úhrada za použití ostatní infrastruktury</v>
      </c>
      <c r="C105" s="64" t="str">
        <f t="shared" si="71"/>
        <v/>
      </c>
      <c r="D105" s="65" t="str">
        <f t="shared" si="71"/>
        <v/>
      </c>
      <c r="E105" s="104">
        <f>IFERROR('Model výchozí (MV)'!E105*('MV Index'!I21/'MV Index'!$E21)*'Model výchozí (MV)'!$AR105*(IF('Provoz výchozí'!C$10=0,1,'Provoz výchozí'!C$11/'Provoz výchozí'!C$10)),0)+IFERROR('Model opční 1 (ME)'!E105*('ME Index'!I21/'ME Index'!$E21)*'Model opční 1 (ME)'!$AR105*(IF('Provoz opční 1'!C$10=0,1,'Provoz opční 1'!C$11/'Provoz opční 1'!C$10)),0)+IFERROR('Model opční 2 (MF)'!E105*('MF Index'!I21/'MF Index'!$E21)*'Model opční 2 (MF)'!$AR105*(IF('Provoz opční 2'!C$10=0,1,'Provoz opční 2'!C$11/'Provoz opční 2'!C$10)),0)+Doplněk!E105*Doplněk!$AP105</f>
        <v>0</v>
      </c>
      <c r="F105" s="104">
        <f>IFERROR('Model výchozí (MV)'!F105*('MV Index'!J21/'MV Index'!$E21)*'Model výchozí (MV)'!$AR105*(IF('Provoz výchozí'!D$10=0,1,'Provoz výchozí'!D$11/'Provoz výchozí'!D$10)),0)+IFERROR('Model opční 1 (ME)'!F105*('ME Index'!J21/'ME Index'!$E21)*'Model opční 1 (ME)'!$AR105*(IF('Provoz opční 1'!D$10=0,1,'Provoz opční 1'!D$11/'Provoz opční 1'!D$10)),0)+IFERROR('Model opční 2 (MF)'!F105*('MF Index'!J21/'MF Index'!$E21)*'Model opční 2 (MF)'!$AR105*(IF('Provoz opční 2'!D$10=0,1,'Provoz opční 2'!D$11/'Provoz opční 2'!D$10)),0)+Doplněk!F105*Doplněk!$AP105</f>
        <v>0</v>
      </c>
      <c r="G105" s="104">
        <f>IFERROR('Model výchozí (MV)'!G105*('MV Index'!K21/'MV Index'!$E21)*'Model výchozí (MV)'!$AR105*(IF('Provoz výchozí'!E$10=0,1,'Provoz výchozí'!E$11/'Provoz výchozí'!E$10)),0)+IFERROR('Model opční 1 (ME)'!G105*('ME Index'!K21/'ME Index'!$E21)*'Model opční 1 (ME)'!$AR105*(IF('Provoz opční 1'!E$10=0,1,'Provoz opční 1'!E$11/'Provoz opční 1'!E$10)),0)+IFERROR('Model opční 2 (MF)'!G105*('MF Index'!K21/'MF Index'!$E21)*'Model opční 2 (MF)'!$AR105*(IF('Provoz opční 2'!E$10=0,1,'Provoz opční 2'!E$11/'Provoz opční 2'!E$10)),0)+Doplněk!G105*Doplněk!$AP105</f>
        <v>0</v>
      </c>
      <c r="H105" s="104">
        <f>IFERROR('Model výchozí (MV)'!H105*('MV Index'!L21/'MV Index'!$E21)*'Model výchozí (MV)'!$AR105*(IF('Provoz výchozí'!F$10=0,1,'Provoz výchozí'!F$11/'Provoz výchozí'!F$10)),0)+IFERROR('Model opční 1 (ME)'!H105*('ME Index'!L21/'ME Index'!$E21)*'Model opční 1 (ME)'!$AR105*(IF('Provoz opční 1'!F$10=0,1,'Provoz opční 1'!F$11/'Provoz opční 1'!F$10)),0)+IFERROR('Model opční 2 (MF)'!H105*('MF Index'!L21/'MF Index'!$E21)*'Model opční 2 (MF)'!$AR105*(IF('Provoz opční 2'!F$10=0,1,'Provoz opční 2'!F$11/'Provoz opční 2'!F$10)),0)+Doplněk!H105*Doplněk!$AP105</f>
        <v>0</v>
      </c>
      <c r="I105" s="104">
        <f>IFERROR('Model výchozí (MV)'!I105*('MV Index'!M21/'MV Index'!$E21)*'Model výchozí (MV)'!$AR105*(IF('Provoz výchozí'!G$10=0,1,'Provoz výchozí'!G$11/'Provoz výchozí'!G$10)),0)+IFERROR('Model opční 1 (ME)'!I105*('ME Index'!M21/'ME Index'!$E21)*'Model opční 1 (ME)'!$AR105*(IF('Provoz opční 1'!G$10=0,1,'Provoz opční 1'!G$11/'Provoz opční 1'!G$10)),0)+IFERROR('Model opční 2 (MF)'!I105*('MF Index'!M21/'MF Index'!$E21)*'Model opční 2 (MF)'!$AR105*(IF('Provoz opční 2'!G$10=0,1,'Provoz opční 2'!G$11/'Provoz opční 2'!G$10)),0)+Doplněk!I105*Doplněk!$AP105</f>
        <v>0</v>
      </c>
      <c r="J105" s="104">
        <f>IFERROR('Model výchozí (MV)'!J105*('MV Index'!N21/'MV Index'!$E21)*'Model výchozí (MV)'!$AR105*(IF('Provoz výchozí'!H$10=0,1,'Provoz výchozí'!H$11/'Provoz výchozí'!H$10)),0)+IFERROR('Model opční 1 (ME)'!J105*('ME Index'!N21/'ME Index'!$E21)*'Model opční 1 (ME)'!$AR105*(IF('Provoz opční 1'!H$10=0,1,'Provoz opční 1'!H$11/'Provoz opční 1'!H$10)),0)+IFERROR('Model opční 2 (MF)'!J105*('MF Index'!N21/'MF Index'!$E21)*'Model opční 2 (MF)'!$AR105*(IF('Provoz opční 2'!H$10=0,1,'Provoz opční 2'!H$11/'Provoz opční 2'!H$10)),0)+Doplněk!J105*Doplněk!$AP105</f>
        <v>0</v>
      </c>
      <c r="K105" s="104">
        <f>IFERROR('Model výchozí (MV)'!K105*('MV Index'!O21/'MV Index'!$E21)*'Model výchozí (MV)'!$AR105*(IF('Provoz výchozí'!I$10=0,1,'Provoz výchozí'!I$11/'Provoz výchozí'!I$10)),0)+IFERROR('Model opční 1 (ME)'!K105*('ME Index'!O21/'ME Index'!$E21)*'Model opční 1 (ME)'!$AR105*(IF('Provoz opční 1'!I$10=0,1,'Provoz opční 1'!I$11/'Provoz opční 1'!I$10)),0)+IFERROR('Model opční 2 (MF)'!K105*('MF Index'!O21/'MF Index'!$E21)*'Model opční 2 (MF)'!$AR105*(IF('Provoz opční 2'!I$10=0,1,'Provoz opční 2'!I$11/'Provoz opční 2'!I$10)),0)+Doplněk!K105*Doplněk!$AP105</f>
        <v>0</v>
      </c>
      <c r="L105" s="104">
        <f>IFERROR('Model výchozí (MV)'!L105*('MV Index'!P21/'MV Index'!$E21)*'Model výchozí (MV)'!$AR105*(IF('Provoz výchozí'!J$10=0,1,'Provoz výchozí'!J$11/'Provoz výchozí'!J$10)),0)+IFERROR('Model opční 1 (ME)'!L105*('ME Index'!P21/'ME Index'!$E21)*'Model opční 1 (ME)'!$AR105*(IF('Provoz opční 1'!J$10=0,1,'Provoz opční 1'!J$11/'Provoz opční 1'!J$10)),0)+IFERROR('Model opční 2 (MF)'!L105*('MF Index'!P21/'MF Index'!$E21)*'Model opční 2 (MF)'!$AR105*(IF('Provoz opční 2'!J$10=0,1,'Provoz opční 2'!J$11/'Provoz opční 2'!J$10)),0)+Doplněk!L105*Doplněk!$AP105</f>
        <v>0</v>
      </c>
      <c r="M105" s="104">
        <f>IFERROR('Model výchozí (MV)'!M105*('MV Index'!Q21/'MV Index'!$E21)*'Model výchozí (MV)'!$AR105*(IF('Provoz výchozí'!K$10=0,1,'Provoz výchozí'!K$11/'Provoz výchozí'!K$10)),0)+IFERROR('Model opční 1 (ME)'!M105*('ME Index'!Q21/'ME Index'!$E21)*'Model opční 1 (ME)'!$AR105*(IF('Provoz opční 1'!K$10=0,1,'Provoz opční 1'!K$11/'Provoz opční 1'!K$10)),0)+IFERROR('Model opční 2 (MF)'!M105*('MF Index'!Q21/'MF Index'!$E21)*'Model opční 2 (MF)'!$AR105*(IF('Provoz opční 2'!K$10=0,1,'Provoz opční 2'!K$11/'Provoz opční 2'!K$10)),0)+Doplněk!M105*Doplněk!$AP105</f>
        <v>0</v>
      </c>
      <c r="N105" s="104">
        <f>IFERROR('Model výchozí (MV)'!N105*('MV Index'!R21/'MV Index'!$E21)*'Model výchozí (MV)'!$AR105*(IF('Provoz výchozí'!L$10=0,1,'Provoz výchozí'!L$11/'Provoz výchozí'!L$10)),0)+IFERROR('Model opční 1 (ME)'!N105*('ME Index'!R21/'ME Index'!$E21)*'Model opční 1 (ME)'!$AR105*(IF('Provoz opční 1'!L$10=0,1,'Provoz opční 1'!L$11/'Provoz opční 1'!L$10)),0)+IFERROR('Model opční 2 (MF)'!N105*('MF Index'!R21/'MF Index'!$E21)*'Model opční 2 (MF)'!$AR105*(IF('Provoz opční 2'!L$10=0,1,'Provoz opční 2'!L$11/'Provoz opční 2'!L$10)),0)+Doplněk!N105*Doplněk!$AP105</f>
        <v>0</v>
      </c>
      <c r="O105" s="104">
        <f>IFERROR('Model výchozí (MV)'!O105*('MV Index'!S21/'MV Index'!$E21)*'Model výchozí (MV)'!$AR105*(IF('Provoz výchozí'!M$10=0,1,'Provoz výchozí'!M$11/'Provoz výchozí'!M$10)),0)+IFERROR('Model opční 1 (ME)'!O105*('ME Index'!S21/'ME Index'!$E21)*'Model opční 1 (ME)'!$AR105*(IF('Provoz opční 1'!M$10=0,1,'Provoz opční 1'!M$11/'Provoz opční 1'!M$10)),0)+IFERROR('Model opční 2 (MF)'!O105*('MF Index'!S21/'MF Index'!$E21)*'Model opční 2 (MF)'!$AR105*(IF('Provoz opční 2'!M$10=0,1,'Provoz opční 2'!M$11/'Provoz opční 2'!M$10)),0)+Doplněk!O105*Doplněk!$AP105</f>
        <v>0</v>
      </c>
      <c r="P105" s="104">
        <f>IFERROR('Model výchozí (MV)'!P105*('MV Index'!T21/'MV Index'!$E21)*'Model výchozí (MV)'!$AR105*(IF('Provoz výchozí'!N$10=0,1,'Provoz výchozí'!N$11/'Provoz výchozí'!N$10)),0)+IFERROR('Model opční 1 (ME)'!P105*('ME Index'!T21/'ME Index'!$E21)*'Model opční 1 (ME)'!$AR105*(IF('Provoz opční 1'!N$10=0,1,'Provoz opční 1'!N$11/'Provoz opční 1'!N$10)),0)+IFERROR('Model opční 2 (MF)'!P105*('MF Index'!T21/'MF Index'!$E21)*'Model opční 2 (MF)'!$AR105*(IF('Provoz opční 2'!N$10=0,1,'Provoz opční 2'!N$11/'Provoz opční 2'!N$10)),0)+Doplněk!P105*Doplněk!$AP105</f>
        <v>0</v>
      </c>
      <c r="Q105" s="104">
        <f>IFERROR('Model výchozí (MV)'!Q105*('MV Index'!U21/'MV Index'!$E21)*'Model výchozí (MV)'!$AR105*(IF('Provoz výchozí'!O$10=0,1,'Provoz výchozí'!O$11/'Provoz výchozí'!O$10)),0)+IFERROR('Model opční 1 (ME)'!Q105*('ME Index'!U21/'ME Index'!$E21)*'Model opční 1 (ME)'!$AR105*(IF('Provoz opční 1'!O$10=0,1,'Provoz opční 1'!O$11/'Provoz opční 1'!O$10)),0)+IFERROR('Model opční 2 (MF)'!Q105*('MF Index'!U21/'MF Index'!$E21)*'Model opční 2 (MF)'!$AR105*(IF('Provoz opční 2'!O$10=0,1,'Provoz opční 2'!O$11/'Provoz opční 2'!O$10)),0)+Doplněk!Q105*Doplněk!$AP105</f>
        <v>0</v>
      </c>
      <c r="R105" s="104">
        <f>IFERROR('Model výchozí (MV)'!R105*('MV Index'!V21/'MV Index'!$E21)*'Model výchozí (MV)'!$AR105*(IF('Provoz výchozí'!P$10=0,1,'Provoz výchozí'!P$11/'Provoz výchozí'!P$10)),0)+IFERROR('Model opční 1 (ME)'!R105*('ME Index'!V21/'ME Index'!$E21)*'Model opční 1 (ME)'!$AR105*(IF('Provoz opční 1'!P$10=0,1,'Provoz opční 1'!P$11/'Provoz opční 1'!P$10)),0)+IFERROR('Model opční 2 (MF)'!R105*('MF Index'!V21/'MF Index'!$E21)*'Model opční 2 (MF)'!$AR105*(IF('Provoz opční 2'!P$10=0,1,'Provoz opční 2'!P$11/'Provoz opční 2'!P$10)),0)+Doplněk!R105*Doplněk!$AP105</f>
        <v>0</v>
      </c>
      <c r="S105" s="104">
        <f>IFERROR('Model výchozí (MV)'!S105*('MV Index'!W21/'MV Index'!$E21)*'Model výchozí (MV)'!$AR105*(IF('Provoz výchozí'!Q$10=0,1,'Provoz výchozí'!Q$11/'Provoz výchozí'!Q$10)),0)+IFERROR('Model opční 1 (ME)'!S105*('ME Index'!W21/'ME Index'!$E21)*'Model opční 1 (ME)'!$AR105*(IF('Provoz opční 1'!Q$10=0,1,'Provoz opční 1'!Q$11/'Provoz opční 1'!Q$10)),0)+IFERROR('Model opční 2 (MF)'!S105*('MF Index'!W21/'MF Index'!$E21)*'Model opční 2 (MF)'!$AR105*(IF('Provoz opční 2'!Q$10=0,1,'Provoz opční 2'!Q$11/'Provoz opční 2'!Q$10)),0)+Doplněk!S105*Doplněk!$AP105</f>
        <v>0</v>
      </c>
      <c r="T105" s="104">
        <f>IFERROR('Model výchozí (MV)'!T105*('MV Index'!X21/'MV Index'!$E21)*'Model výchozí (MV)'!$AR105*(IF('Provoz výchozí'!R$10=0,1,'Provoz výchozí'!R$11/'Provoz výchozí'!R$10)),0)+IFERROR('Model opční 1 (ME)'!T105*('ME Index'!X21/'ME Index'!$E21)*'Model opční 1 (ME)'!$AR105*(IF('Provoz opční 1'!R$10=0,1,'Provoz opční 1'!R$11/'Provoz opční 1'!R$10)),0)+IFERROR('Model opční 2 (MF)'!T105*('MF Index'!X21/'MF Index'!$E21)*'Model opční 2 (MF)'!$AR105*(IF('Provoz opční 2'!R$10=0,1,'Provoz opční 2'!R$11/'Provoz opční 2'!R$10)),0)+Doplněk!T105*Doplněk!$AP105</f>
        <v>0</v>
      </c>
      <c r="U105" s="104">
        <f>IFERROR('Model výchozí (MV)'!U105*('MV Index'!Y21/'MV Index'!$E21)*'Model výchozí (MV)'!$AR105*(IF('Provoz výchozí'!S$10=0,1,'Provoz výchozí'!S$11/'Provoz výchozí'!S$10)),0)+IFERROR('Model opční 1 (ME)'!U105*('ME Index'!Y21/'ME Index'!$E21)*'Model opční 1 (ME)'!$AR105*(IF('Provoz opční 1'!S$10=0,1,'Provoz opční 1'!S$11/'Provoz opční 1'!S$10)),0)+IFERROR('Model opční 2 (MF)'!U105*('MF Index'!Y21/'MF Index'!$E21)*'Model opční 2 (MF)'!$AR105*(IF('Provoz opční 2'!S$10=0,1,'Provoz opční 2'!S$11/'Provoz opční 2'!S$10)),0)+Doplněk!U105*Doplněk!$AP105</f>
        <v>0</v>
      </c>
      <c r="V105" s="104">
        <f>IFERROR('Model výchozí (MV)'!V105*('MV Index'!Z21/'MV Index'!$E21)*'Model výchozí (MV)'!$AR105*(IF('Provoz výchozí'!T$10=0,1,'Provoz výchozí'!T$11/'Provoz výchozí'!T$10)),0)+IFERROR('Model opční 1 (ME)'!V105*('ME Index'!Z21/'ME Index'!$E21)*'Model opční 1 (ME)'!$AR105*(IF('Provoz opční 1'!T$10=0,1,'Provoz opční 1'!T$11/'Provoz opční 1'!T$10)),0)+IFERROR('Model opční 2 (MF)'!V105*('MF Index'!Z21/'MF Index'!$E21)*'Model opční 2 (MF)'!$AR105*(IF('Provoz opční 2'!T$10=0,1,'Provoz opční 2'!T$11/'Provoz opční 2'!T$10)),0)+Doplněk!V105*Doplněk!$AP105</f>
        <v>0</v>
      </c>
      <c r="W105" s="104">
        <f>IFERROR('Model výchozí (MV)'!W105*('MV Index'!AA21/'MV Index'!$E21)*'Model výchozí (MV)'!$AR105*(IF('Provoz výchozí'!U$10=0,1,'Provoz výchozí'!U$11/'Provoz výchozí'!U$10)),0)+IFERROR('Model opční 1 (ME)'!W105*('ME Index'!AA21/'ME Index'!$E21)*'Model opční 1 (ME)'!$AR105*(IF('Provoz opční 1'!U$10=0,1,'Provoz opční 1'!U$11/'Provoz opční 1'!U$10)),0)+IFERROR('Model opční 2 (MF)'!W105*('MF Index'!AA21/'MF Index'!$E21)*'Model opční 2 (MF)'!$AR105*(IF('Provoz opční 2'!U$10=0,1,'Provoz opční 2'!U$11/'Provoz opční 2'!U$10)),0)+Doplněk!W105*Doplněk!$AP105</f>
        <v>0</v>
      </c>
      <c r="X105" s="104">
        <f>IFERROR('Model výchozí (MV)'!X105*('MV Index'!AB21/'MV Index'!$E21)*'Model výchozí (MV)'!$AR105*(IF('Provoz výchozí'!V$10=0,1,'Provoz výchozí'!V$11/'Provoz výchozí'!V$10)),0)+IFERROR('Model opční 1 (ME)'!X105*('ME Index'!AB21/'ME Index'!$E21)*'Model opční 1 (ME)'!$AR105*(IF('Provoz opční 1'!V$10=0,1,'Provoz opční 1'!V$11/'Provoz opční 1'!V$10)),0)+IFERROR('Model opční 2 (MF)'!X105*('MF Index'!AB21/'MF Index'!$E21)*'Model opční 2 (MF)'!$AR105*(IF('Provoz opční 2'!V$10=0,1,'Provoz opční 2'!V$11/'Provoz opční 2'!V$10)),0)+Doplněk!X105*Doplněk!$AP105</f>
        <v>0</v>
      </c>
      <c r="Y105" s="104">
        <f>IFERROR('Model výchozí (MV)'!Y105*('MV Index'!AC21/'MV Index'!$E21)*'Model výchozí (MV)'!$AR105*(IF('Provoz výchozí'!W$10=0,1,'Provoz výchozí'!W$11/'Provoz výchozí'!W$10)),0)+IFERROR('Model opční 1 (ME)'!Y105*('ME Index'!AC21/'ME Index'!$E21)*'Model opční 1 (ME)'!$AR105*(IF('Provoz opční 1'!W$10=0,1,'Provoz opční 1'!W$11/'Provoz opční 1'!W$10)),0)+IFERROR('Model opční 2 (MF)'!Y105*('MF Index'!AC21/'MF Index'!$E21)*'Model opční 2 (MF)'!$AR105*(IF('Provoz opční 2'!W$10=0,1,'Provoz opční 2'!W$11/'Provoz opční 2'!W$10)),0)+Doplněk!Y105*Doplněk!$AP105</f>
        <v>0</v>
      </c>
      <c r="Z105" s="104">
        <f>IFERROR('Model výchozí (MV)'!Z105*('MV Index'!AD21/'MV Index'!$E21)*'Model výchozí (MV)'!$AR105*(IF('Provoz výchozí'!X$10=0,1,'Provoz výchozí'!X$11/'Provoz výchozí'!X$10)),0)+IFERROR('Model opční 1 (ME)'!Z105*('ME Index'!AD21/'ME Index'!$E21)*'Model opční 1 (ME)'!$AR105*(IF('Provoz opční 1'!X$10=0,1,'Provoz opční 1'!X$11/'Provoz opční 1'!X$10)),0)+IFERROR('Model opční 2 (MF)'!Z105*('MF Index'!AD21/'MF Index'!$E21)*'Model opční 2 (MF)'!$AR105*(IF('Provoz opční 2'!X$10=0,1,'Provoz opční 2'!X$11/'Provoz opční 2'!X$10)),0)+Doplněk!Z105*Doplněk!$AP105</f>
        <v>0</v>
      </c>
      <c r="AA105" s="104">
        <f>IFERROR('Model výchozí (MV)'!AA105*('MV Index'!AE21/'MV Index'!$E21)*'Model výchozí (MV)'!$AR105*(IF('Provoz výchozí'!Y$10=0,1,'Provoz výchozí'!Y$11/'Provoz výchozí'!Y$10)),0)+IFERROR('Model opční 1 (ME)'!AA105*('ME Index'!AE21/'ME Index'!$E21)*'Model opční 1 (ME)'!$AR105*(IF('Provoz opční 1'!Y$10=0,1,'Provoz opční 1'!Y$11/'Provoz opční 1'!Y$10)),0)+IFERROR('Model opční 2 (MF)'!AA105*('MF Index'!AE21/'MF Index'!$E21)*'Model opční 2 (MF)'!$AR105*(IF('Provoz opční 2'!Y$10=0,1,'Provoz opční 2'!Y$11/'Provoz opční 2'!Y$10)),0)+Doplněk!AA105*Doplněk!$AP105</f>
        <v>0</v>
      </c>
      <c r="AB105" s="104">
        <f>IFERROR('Model výchozí (MV)'!AB105*('MV Index'!AF21/'MV Index'!$E21)*'Model výchozí (MV)'!$AR105*(IF('Provoz výchozí'!Z$10=0,1,'Provoz výchozí'!Z$11/'Provoz výchozí'!Z$10)),0)+IFERROR('Model opční 1 (ME)'!AB105*('ME Index'!AF21/'ME Index'!$E21)*'Model opční 1 (ME)'!$AR105*(IF('Provoz opční 1'!Z$10=0,1,'Provoz opční 1'!Z$11/'Provoz opční 1'!Z$10)),0)+IFERROR('Model opční 2 (MF)'!AB105*('MF Index'!AF21/'MF Index'!$E21)*'Model opční 2 (MF)'!$AR105*(IF('Provoz opční 2'!Z$10=0,1,'Provoz opční 2'!Z$11/'Provoz opční 2'!Z$10)),0)+Doplněk!AB105*Doplněk!$AP105</f>
        <v>0</v>
      </c>
      <c r="AC105" s="104">
        <f>IFERROR('Model výchozí (MV)'!AC105*('MV Index'!AG21/'MV Index'!$E21)*'Model výchozí (MV)'!$AR105*(IF('Provoz výchozí'!AA$10=0,1,'Provoz výchozí'!AA$11/'Provoz výchozí'!AA$10)),0)+IFERROR('Model opční 1 (ME)'!AC105*('ME Index'!AG21/'ME Index'!$E21)*'Model opční 1 (ME)'!$AR105*(IF('Provoz opční 1'!AA$10=0,1,'Provoz opční 1'!AA$11/'Provoz opční 1'!AA$10)),0)+IFERROR('Model opční 2 (MF)'!AC105*('MF Index'!AG21/'MF Index'!$E21)*'Model opční 2 (MF)'!$AR105*(IF('Provoz opční 2'!AA$10=0,1,'Provoz opční 2'!AA$11/'Provoz opční 2'!AA$10)),0)+Doplněk!AC105*Doplněk!$AP105</f>
        <v>0</v>
      </c>
      <c r="AD105" s="104">
        <f>IFERROR('Model výchozí (MV)'!AD105*('MV Index'!AH21/'MV Index'!$E21)*'Model výchozí (MV)'!$AR105*(IF('Provoz výchozí'!AB$10=0,1,'Provoz výchozí'!AB$11/'Provoz výchozí'!AB$10)),0)+IFERROR('Model opční 1 (ME)'!AD105*('ME Index'!AH21/'ME Index'!$E21)*'Model opční 1 (ME)'!$AR105*(IF('Provoz opční 1'!AB$10=0,1,'Provoz opční 1'!AB$11/'Provoz opční 1'!AB$10)),0)+IFERROR('Model opční 2 (MF)'!AD105*('MF Index'!AH21/'MF Index'!$E21)*'Model opční 2 (MF)'!$AR105*(IF('Provoz opční 2'!AB$10=0,1,'Provoz opční 2'!AB$11/'Provoz opční 2'!AB$10)),0)+Doplněk!AD105*Doplněk!$AP105</f>
        <v>0</v>
      </c>
      <c r="AE105" s="104">
        <f>IFERROR('Model výchozí (MV)'!AE105*('MV Index'!AI21/'MV Index'!$E21)*'Model výchozí (MV)'!$AR105*(IF('Provoz výchozí'!AC$10=0,1,'Provoz výchozí'!AC$11/'Provoz výchozí'!AC$10)),0)+IFERROR('Model opční 1 (ME)'!AE105*('ME Index'!AI21/'ME Index'!$E21)*'Model opční 1 (ME)'!$AR105*(IF('Provoz opční 1'!AC$10=0,1,'Provoz opční 1'!AC$11/'Provoz opční 1'!AC$10)),0)+IFERROR('Model opční 2 (MF)'!AE105*('MF Index'!AI21/'MF Index'!$E21)*'Model opční 2 (MF)'!$AR105*(IF('Provoz opční 2'!AC$10=0,1,'Provoz opční 2'!AC$11/'Provoz opční 2'!AC$10)),0)+Doplněk!AE105*Doplněk!$AP105</f>
        <v>0</v>
      </c>
      <c r="AF105" s="104">
        <f>IFERROR('Model výchozí (MV)'!AF105*('MV Index'!AJ21/'MV Index'!$E21)*'Model výchozí (MV)'!$AR105*(IF('Provoz výchozí'!AD$10=0,1,'Provoz výchozí'!AD$11/'Provoz výchozí'!AD$10)),0)+IFERROR('Model opční 1 (ME)'!AF105*('ME Index'!AJ21/'ME Index'!$E21)*'Model opční 1 (ME)'!$AR105*(IF('Provoz opční 1'!AD$10=0,1,'Provoz opční 1'!AD$11/'Provoz opční 1'!AD$10)),0)+IFERROR('Model opční 2 (MF)'!AF105*('MF Index'!AJ21/'MF Index'!$E21)*'Model opční 2 (MF)'!$AR105*(IF('Provoz opční 2'!AD$10=0,1,'Provoz opční 2'!AD$11/'Provoz opční 2'!AD$10)),0)+Doplněk!AF105*Doplněk!$AP105</f>
        <v>0</v>
      </c>
      <c r="AG105" s="104">
        <f>IFERROR('Model výchozí (MV)'!AG105*('MV Index'!AK21/'MV Index'!$E21)*'Model výchozí (MV)'!$AR105*(IF('Provoz výchozí'!AE$10=0,1,'Provoz výchozí'!AE$11/'Provoz výchozí'!AE$10)),0)+IFERROR('Model opční 1 (ME)'!AG105*('ME Index'!AK21/'ME Index'!$E21)*'Model opční 1 (ME)'!$AR105*(IF('Provoz opční 1'!AE$10=0,1,'Provoz opční 1'!AE$11/'Provoz opční 1'!AE$10)),0)+IFERROR('Model opční 2 (MF)'!AG105*('MF Index'!AK21/'MF Index'!$E21)*'Model opční 2 (MF)'!$AR105*(IF('Provoz opční 2'!AE$10=0,1,'Provoz opční 2'!AE$11/'Provoz opční 2'!AE$10)),0)+Doplněk!AG105*Doplněk!$AP105</f>
        <v>0</v>
      </c>
      <c r="AH105" s="104">
        <f>IFERROR('Model výchozí (MV)'!AH105*('MV Index'!AL21/'MV Index'!$E21)*'Model výchozí (MV)'!$AR105*(IF('Provoz výchozí'!AF$10=0,1,'Provoz výchozí'!AF$11/'Provoz výchozí'!AF$10)),0)+IFERROR('Model opční 1 (ME)'!AH105*('ME Index'!AL21/'ME Index'!$E21)*'Model opční 1 (ME)'!$AR105*(IF('Provoz opční 1'!AF$10=0,1,'Provoz opční 1'!AF$11/'Provoz opční 1'!AF$10)),0)+IFERROR('Model opční 2 (MF)'!AH105*('MF Index'!AL21/'MF Index'!$E21)*'Model opční 2 (MF)'!$AR105*(IF('Provoz opční 2'!AF$10=0,1,'Provoz opční 2'!AF$11/'Provoz opční 2'!AF$10)),0)+Doplněk!AH105*Doplněk!$AP105</f>
        <v>0</v>
      </c>
      <c r="AI105" s="104">
        <f>IFERROR('Model výchozí (MV)'!AI105*('MV Index'!AM21/'MV Index'!$E21)*'Model výchozí (MV)'!$AR105*(IF('Provoz výchozí'!AG$10=0,1,'Provoz výchozí'!AG$11/'Provoz výchozí'!AG$10)),0)+IFERROR('Model opční 1 (ME)'!AI105*('ME Index'!AM21/'ME Index'!$E21)*'Model opční 1 (ME)'!$AR105*(IF('Provoz opční 1'!AG$10=0,1,'Provoz opční 1'!AG$11/'Provoz opční 1'!AG$10)),0)+IFERROR('Model opční 2 (MF)'!AI105*('MF Index'!AM21/'MF Index'!$E21)*'Model opční 2 (MF)'!$AR105*(IF('Provoz opční 2'!AG$10=0,1,'Provoz opční 2'!AG$11/'Provoz opční 2'!AG$10)),0)+Doplněk!AI105*Doplněk!$AP105</f>
        <v>0</v>
      </c>
      <c r="AJ105" s="104">
        <f>IFERROR('Model výchozí (MV)'!AJ105*('MV Index'!AN21/'MV Index'!$E21)*'Model výchozí (MV)'!$AR105*(IF('Provoz výchozí'!AH$10=0,1,'Provoz výchozí'!AH$11/'Provoz výchozí'!AH$10)),0)+IFERROR('Model opční 1 (ME)'!AJ105*('ME Index'!AN21/'ME Index'!$E21)*'Model opční 1 (ME)'!$AR105*(IF('Provoz opční 1'!AH$10=0,1,'Provoz opční 1'!AH$11/'Provoz opční 1'!AH$10)),0)+IFERROR('Model opční 2 (MF)'!AJ105*('MF Index'!AN21/'MF Index'!$E21)*'Model opční 2 (MF)'!$AR105*(IF('Provoz opční 2'!AH$10=0,1,'Provoz opční 2'!AH$11/'Provoz opční 2'!AH$10)),0)+Doplněk!AJ105*Doplněk!$AP105</f>
        <v>0</v>
      </c>
      <c r="AK105" s="104">
        <f>IFERROR('Model výchozí (MV)'!AK105*('MV Index'!AO21/'MV Index'!$E21)*'Model výchozí (MV)'!$AR105*(IF('Provoz výchozí'!AI$10=0,1,'Provoz výchozí'!AI$11/'Provoz výchozí'!AI$10)),0)+IFERROR('Model opční 1 (ME)'!AK105*('ME Index'!AO21/'ME Index'!$E21)*'Model opční 1 (ME)'!$AR105*(IF('Provoz opční 1'!AI$10=0,1,'Provoz opční 1'!AI$11/'Provoz opční 1'!AI$10)),0)+IFERROR('Model opční 2 (MF)'!AK105*('MF Index'!AO21/'MF Index'!$E21)*'Model opční 2 (MF)'!$AR105*(IF('Provoz opční 2'!AI$10=0,1,'Provoz opční 2'!AI$11/'Provoz opční 2'!AI$10)),0)+Doplněk!AK105*Doplněk!$AP105</f>
        <v>0</v>
      </c>
      <c r="AL105" s="24">
        <f t="shared" si="73"/>
        <v>0</v>
      </c>
      <c r="AM105" s="149">
        <f t="shared" si="72"/>
        <v>0</v>
      </c>
    </row>
    <row r="106" spans="1:39" x14ac:dyDescent="0.3">
      <c r="A106" s="4">
        <f t="shared" si="71"/>
        <v>12</v>
      </c>
      <c r="B106" s="45" t="str">
        <f t="shared" si="71"/>
        <v>Ostatní přímé náklady</v>
      </c>
      <c r="C106" s="64" t="str">
        <f t="shared" si="71"/>
        <v>12.1</v>
      </c>
      <c r="D106" s="65" t="str">
        <f t="shared" si="71"/>
        <v>Finanční náklady</v>
      </c>
      <c r="E106" s="104">
        <f>IFERROR('Model výchozí (MV)'!E106*('MV Index'!I22/'MV Index'!$E22)*'Model výchozí (MV)'!$AR106*(IF('Provoz výchozí'!C$10=0,1,'Provoz výchozí'!C$11/'Provoz výchozí'!C$10)),0)+IFERROR('Model opční 1 (ME)'!E106*('ME Index'!I22/'ME Index'!$E22)*'Model opční 1 (ME)'!$AR106*(IF('Provoz opční 1'!C$10=0,1,'Provoz opční 1'!C$11/'Provoz opční 1'!C$10)),0)+IFERROR('Model opční 2 (MF)'!E106*('MF Index'!I22/'MF Index'!$E22)*'Model opční 2 (MF)'!$AR106*(IF('Provoz opční 2'!C$10=0,1,'Provoz opční 2'!C$11/'Provoz opční 2'!C$10)),0)+Doplněk!E106*Doplněk!$AP106</f>
        <v>0</v>
      </c>
      <c r="F106" s="104">
        <f>IFERROR('Model výchozí (MV)'!F106*('MV Index'!J22/'MV Index'!$E22)*'Model výchozí (MV)'!$AR106*(IF('Provoz výchozí'!D$10=0,1,'Provoz výchozí'!D$11/'Provoz výchozí'!D$10)),0)+IFERROR('Model opční 1 (ME)'!F106*('ME Index'!J22/'ME Index'!$E22)*'Model opční 1 (ME)'!$AR106*(IF('Provoz opční 1'!D$10=0,1,'Provoz opční 1'!D$11/'Provoz opční 1'!D$10)),0)+IFERROR('Model opční 2 (MF)'!F106*('MF Index'!J22/'MF Index'!$E22)*'Model opční 2 (MF)'!$AR106*(IF('Provoz opční 2'!D$10=0,1,'Provoz opční 2'!D$11/'Provoz opční 2'!D$10)),0)+Doplněk!F106*Doplněk!$AP106</f>
        <v>0</v>
      </c>
      <c r="G106" s="104">
        <f>IFERROR('Model výchozí (MV)'!G106*('MV Index'!K22/'MV Index'!$E22)*'Model výchozí (MV)'!$AR106*(IF('Provoz výchozí'!E$10=0,1,'Provoz výchozí'!E$11/'Provoz výchozí'!E$10)),0)+IFERROR('Model opční 1 (ME)'!G106*('ME Index'!K22/'ME Index'!$E22)*'Model opční 1 (ME)'!$AR106*(IF('Provoz opční 1'!E$10=0,1,'Provoz opční 1'!E$11/'Provoz opční 1'!E$10)),0)+IFERROR('Model opční 2 (MF)'!G106*('MF Index'!K22/'MF Index'!$E22)*'Model opční 2 (MF)'!$AR106*(IF('Provoz opční 2'!E$10=0,1,'Provoz opční 2'!E$11/'Provoz opční 2'!E$10)),0)+Doplněk!G106*Doplněk!$AP106</f>
        <v>0</v>
      </c>
      <c r="H106" s="104">
        <f>IFERROR('Model výchozí (MV)'!H106*('MV Index'!L22/'MV Index'!$E22)*'Model výchozí (MV)'!$AR106*(IF('Provoz výchozí'!F$10=0,1,'Provoz výchozí'!F$11/'Provoz výchozí'!F$10)),0)+IFERROR('Model opční 1 (ME)'!H106*('ME Index'!L22/'ME Index'!$E22)*'Model opční 1 (ME)'!$AR106*(IF('Provoz opční 1'!F$10=0,1,'Provoz opční 1'!F$11/'Provoz opční 1'!F$10)),0)+IFERROR('Model opční 2 (MF)'!H106*('MF Index'!L22/'MF Index'!$E22)*'Model opční 2 (MF)'!$AR106*(IF('Provoz opční 2'!F$10=0,1,'Provoz opční 2'!F$11/'Provoz opční 2'!F$10)),0)+Doplněk!H106*Doplněk!$AP106</f>
        <v>0</v>
      </c>
      <c r="I106" s="104">
        <f>IFERROR('Model výchozí (MV)'!I106*('MV Index'!M22/'MV Index'!$E22)*'Model výchozí (MV)'!$AR106*(IF('Provoz výchozí'!G$10=0,1,'Provoz výchozí'!G$11/'Provoz výchozí'!G$10)),0)+IFERROR('Model opční 1 (ME)'!I106*('ME Index'!M22/'ME Index'!$E22)*'Model opční 1 (ME)'!$AR106*(IF('Provoz opční 1'!G$10=0,1,'Provoz opční 1'!G$11/'Provoz opční 1'!G$10)),0)+IFERROR('Model opční 2 (MF)'!I106*('MF Index'!M22/'MF Index'!$E22)*'Model opční 2 (MF)'!$AR106*(IF('Provoz opční 2'!G$10=0,1,'Provoz opční 2'!G$11/'Provoz opční 2'!G$10)),0)+Doplněk!I106*Doplněk!$AP106</f>
        <v>0</v>
      </c>
      <c r="J106" s="104">
        <f>IFERROR('Model výchozí (MV)'!J106*('MV Index'!N22/'MV Index'!$E22)*'Model výchozí (MV)'!$AR106*(IF('Provoz výchozí'!H$10=0,1,'Provoz výchozí'!H$11/'Provoz výchozí'!H$10)),0)+IFERROR('Model opční 1 (ME)'!J106*('ME Index'!N22/'ME Index'!$E22)*'Model opční 1 (ME)'!$AR106*(IF('Provoz opční 1'!H$10=0,1,'Provoz opční 1'!H$11/'Provoz opční 1'!H$10)),0)+IFERROR('Model opční 2 (MF)'!J106*('MF Index'!N22/'MF Index'!$E22)*'Model opční 2 (MF)'!$AR106*(IF('Provoz opční 2'!H$10=0,1,'Provoz opční 2'!H$11/'Provoz opční 2'!H$10)),0)+Doplněk!J106*Doplněk!$AP106</f>
        <v>0</v>
      </c>
      <c r="K106" s="104">
        <f>IFERROR('Model výchozí (MV)'!K106*('MV Index'!O22/'MV Index'!$E22)*'Model výchozí (MV)'!$AR106*(IF('Provoz výchozí'!I$10=0,1,'Provoz výchozí'!I$11/'Provoz výchozí'!I$10)),0)+IFERROR('Model opční 1 (ME)'!K106*('ME Index'!O22/'ME Index'!$E22)*'Model opční 1 (ME)'!$AR106*(IF('Provoz opční 1'!I$10=0,1,'Provoz opční 1'!I$11/'Provoz opční 1'!I$10)),0)+IFERROR('Model opční 2 (MF)'!K106*('MF Index'!O22/'MF Index'!$E22)*'Model opční 2 (MF)'!$AR106*(IF('Provoz opční 2'!I$10=0,1,'Provoz opční 2'!I$11/'Provoz opční 2'!I$10)),0)+Doplněk!K106*Doplněk!$AP106</f>
        <v>0</v>
      </c>
      <c r="L106" s="104">
        <f>IFERROR('Model výchozí (MV)'!L106*('MV Index'!P22/'MV Index'!$E22)*'Model výchozí (MV)'!$AR106*(IF('Provoz výchozí'!J$10=0,1,'Provoz výchozí'!J$11/'Provoz výchozí'!J$10)),0)+IFERROR('Model opční 1 (ME)'!L106*('ME Index'!P22/'ME Index'!$E22)*'Model opční 1 (ME)'!$AR106*(IF('Provoz opční 1'!J$10=0,1,'Provoz opční 1'!J$11/'Provoz opční 1'!J$10)),0)+IFERROR('Model opční 2 (MF)'!L106*('MF Index'!P22/'MF Index'!$E22)*'Model opční 2 (MF)'!$AR106*(IF('Provoz opční 2'!J$10=0,1,'Provoz opční 2'!J$11/'Provoz opční 2'!J$10)),0)+Doplněk!L106*Doplněk!$AP106</f>
        <v>0</v>
      </c>
      <c r="M106" s="104">
        <f>IFERROR('Model výchozí (MV)'!M106*('MV Index'!Q22/'MV Index'!$E22)*'Model výchozí (MV)'!$AR106*(IF('Provoz výchozí'!K$10=0,1,'Provoz výchozí'!K$11/'Provoz výchozí'!K$10)),0)+IFERROR('Model opční 1 (ME)'!M106*('ME Index'!Q22/'ME Index'!$E22)*'Model opční 1 (ME)'!$AR106*(IF('Provoz opční 1'!K$10=0,1,'Provoz opční 1'!K$11/'Provoz opční 1'!K$10)),0)+IFERROR('Model opční 2 (MF)'!M106*('MF Index'!Q22/'MF Index'!$E22)*'Model opční 2 (MF)'!$AR106*(IF('Provoz opční 2'!K$10=0,1,'Provoz opční 2'!K$11/'Provoz opční 2'!K$10)),0)+Doplněk!M106*Doplněk!$AP106</f>
        <v>0</v>
      </c>
      <c r="N106" s="104">
        <f>IFERROR('Model výchozí (MV)'!N106*('MV Index'!R22/'MV Index'!$E22)*'Model výchozí (MV)'!$AR106*(IF('Provoz výchozí'!L$10=0,1,'Provoz výchozí'!L$11/'Provoz výchozí'!L$10)),0)+IFERROR('Model opční 1 (ME)'!N106*('ME Index'!R22/'ME Index'!$E22)*'Model opční 1 (ME)'!$AR106*(IF('Provoz opční 1'!L$10=0,1,'Provoz opční 1'!L$11/'Provoz opční 1'!L$10)),0)+IFERROR('Model opční 2 (MF)'!N106*('MF Index'!R22/'MF Index'!$E22)*'Model opční 2 (MF)'!$AR106*(IF('Provoz opční 2'!L$10=0,1,'Provoz opční 2'!L$11/'Provoz opční 2'!L$10)),0)+Doplněk!N106*Doplněk!$AP106</f>
        <v>0</v>
      </c>
      <c r="O106" s="104">
        <f>IFERROR('Model výchozí (MV)'!O106*('MV Index'!S22/'MV Index'!$E22)*'Model výchozí (MV)'!$AR106*(IF('Provoz výchozí'!M$10=0,1,'Provoz výchozí'!M$11/'Provoz výchozí'!M$10)),0)+IFERROR('Model opční 1 (ME)'!O106*('ME Index'!S22/'ME Index'!$E22)*'Model opční 1 (ME)'!$AR106*(IF('Provoz opční 1'!M$10=0,1,'Provoz opční 1'!M$11/'Provoz opční 1'!M$10)),0)+IFERROR('Model opční 2 (MF)'!O106*('MF Index'!S22/'MF Index'!$E22)*'Model opční 2 (MF)'!$AR106*(IF('Provoz opční 2'!M$10=0,1,'Provoz opční 2'!M$11/'Provoz opční 2'!M$10)),0)+Doplněk!O106*Doplněk!$AP106</f>
        <v>0</v>
      </c>
      <c r="P106" s="104">
        <f>IFERROR('Model výchozí (MV)'!P106*('MV Index'!T22/'MV Index'!$E22)*'Model výchozí (MV)'!$AR106*(IF('Provoz výchozí'!N$10=0,1,'Provoz výchozí'!N$11/'Provoz výchozí'!N$10)),0)+IFERROR('Model opční 1 (ME)'!P106*('ME Index'!T22/'ME Index'!$E22)*'Model opční 1 (ME)'!$AR106*(IF('Provoz opční 1'!N$10=0,1,'Provoz opční 1'!N$11/'Provoz opční 1'!N$10)),0)+IFERROR('Model opční 2 (MF)'!P106*('MF Index'!T22/'MF Index'!$E22)*'Model opční 2 (MF)'!$AR106*(IF('Provoz opční 2'!N$10=0,1,'Provoz opční 2'!N$11/'Provoz opční 2'!N$10)),0)+Doplněk!P106*Doplněk!$AP106</f>
        <v>0</v>
      </c>
      <c r="Q106" s="104">
        <f>IFERROR('Model výchozí (MV)'!Q106*('MV Index'!U22/'MV Index'!$E22)*'Model výchozí (MV)'!$AR106*(IF('Provoz výchozí'!O$10=0,1,'Provoz výchozí'!O$11/'Provoz výchozí'!O$10)),0)+IFERROR('Model opční 1 (ME)'!Q106*('ME Index'!U22/'ME Index'!$E22)*'Model opční 1 (ME)'!$AR106*(IF('Provoz opční 1'!O$10=0,1,'Provoz opční 1'!O$11/'Provoz opční 1'!O$10)),0)+IFERROR('Model opční 2 (MF)'!Q106*('MF Index'!U22/'MF Index'!$E22)*'Model opční 2 (MF)'!$AR106*(IF('Provoz opční 2'!O$10=0,1,'Provoz opční 2'!O$11/'Provoz opční 2'!O$10)),0)+Doplněk!Q106*Doplněk!$AP106</f>
        <v>0</v>
      </c>
      <c r="R106" s="104">
        <f>IFERROR('Model výchozí (MV)'!R106*('MV Index'!V22/'MV Index'!$E22)*'Model výchozí (MV)'!$AR106*(IF('Provoz výchozí'!P$10=0,1,'Provoz výchozí'!P$11/'Provoz výchozí'!P$10)),0)+IFERROR('Model opční 1 (ME)'!R106*('ME Index'!V22/'ME Index'!$E22)*'Model opční 1 (ME)'!$AR106*(IF('Provoz opční 1'!P$10=0,1,'Provoz opční 1'!P$11/'Provoz opční 1'!P$10)),0)+IFERROR('Model opční 2 (MF)'!R106*('MF Index'!V22/'MF Index'!$E22)*'Model opční 2 (MF)'!$AR106*(IF('Provoz opční 2'!P$10=0,1,'Provoz opční 2'!P$11/'Provoz opční 2'!P$10)),0)+Doplněk!R106*Doplněk!$AP106</f>
        <v>0</v>
      </c>
      <c r="S106" s="104">
        <f>IFERROR('Model výchozí (MV)'!S106*('MV Index'!W22/'MV Index'!$E22)*'Model výchozí (MV)'!$AR106*(IF('Provoz výchozí'!Q$10=0,1,'Provoz výchozí'!Q$11/'Provoz výchozí'!Q$10)),0)+IFERROR('Model opční 1 (ME)'!S106*('ME Index'!W22/'ME Index'!$E22)*'Model opční 1 (ME)'!$AR106*(IF('Provoz opční 1'!Q$10=0,1,'Provoz opční 1'!Q$11/'Provoz opční 1'!Q$10)),0)+IFERROR('Model opční 2 (MF)'!S106*('MF Index'!W22/'MF Index'!$E22)*'Model opční 2 (MF)'!$AR106*(IF('Provoz opční 2'!Q$10=0,1,'Provoz opční 2'!Q$11/'Provoz opční 2'!Q$10)),0)+Doplněk!S106*Doplněk!$AP106</f>
        <v>0</v>
      </c>
      <c r="T106" s="104">
        <f>IFERROR('Model výchozí (MV)'!T106*('MV Index'!X22/'MV Index'!$E22)*'Model výchozí (MV)'!$AR106*(IF('Provoz výchozí'!R$10=0,1,'Provoz výchozí'!R$11/'Provoz výchozí'!R$10)),0)+IFERROR('Model opční 1 (ME)'!T106*('ME Index'!X22/'ME Index'!$E22)*'Model opční 1 (ME)'!$AR106*(IF('Provoz opční 1'!R$10=0,1,'Provoz opční 1'!R$11/'Provoz opční 1'!R$10)),0)+IFERROR('Model opční 2 (MF)'!T106*('MF Index'!X22/'MF Index'!$E22)*'Model opční 2 (MF)'!$AR106*(IF('Provoz opční 2'!R$10=0,1,'Provoz opční 2'!R$11/'Provoz opční 2'!R$10)),0)+Doplněk!T106*Doplněk!$AP106</f>
        <v>0</v>
      </c>
      <c r="U106" s="104">
        <f>IFERROR('Model výchozí (MV)'!U106*('MV Index'!Y22/'MV Index'!$E22)*'Model výchozí (MV)'!$AR106*(IF('Provoz výchozí'!S$10=0,1,'Provoz výchozí'!S$11/'Provoz výchozí'!S$10)),0)+IFERROR('Model opční 1 (ME)'!U106*('ME Index'!Y22/'ME Index'!$E22)*'Model opční 1 (ME)'!$AR106*(IF('Provoz opční 1'!S$10=0,1,'Provoz opční 1'!S$11/'Provoz opční 1'!S$10)),0)+IFERROR('Model opční 2 (MF)'!U106*('MF Index'!Y22/'MF Index'!$E22)*'Model opční 2 (MF)'!$AR106*(IF('Provoz opční 2'!S$10=0,1,'Provoz opční 2'!S$11/'Provoz opční 2'!S$10)),0)+Doplněk!U106*Doplněk!$AP106</f>
        <v>0</v>
      </c>
      <c r="V106" s="104">
        <f>IFERROR('Model výchozí (MV)'!V106*('MV Index'!Z22/'MV Index'!$E22)*'Model výchozí (MV)'!$AR106*(IF('Provoz výchozí'!T$10=0,1,'Provoz výchozí'!T$11/'Provoz výchozí'!T$10)),0)+IFERROR('Model opční 1 (ME)'!V106*('ME Index'!Z22/'ME Index'!$E22)*'Model opční 1 (ME)'!$AR106*(IF('Provoz opční 1'!T$10=0,1,'Provoz opční 1'!T$11/'Provoz opční 1'!T$10)),0)+IFERROR('Model opční 2 (MF)'!V106*('MF Index'!Z22/'MF Index'!$E22)*'Model opční 2 (MF)'!$AR106*(IF('Provoz opční 2'!T$10=0,1,'Provoz opční 2'!T$11/'Provoz opční 2'!T$10)),0)+Doplněk!V106*Doplněk!$AP106</f>
        <v>0</v>
      </c>
      <c r="W106" s="104">
        <f>IFERROR('Model výchozí (MV)'!W106*('MV Index'!AA22/'MV Index'!$E22)*'Model výchozí (MV)'!$AR106*(IF('Provoz výchozí'!U$10=0,1,'Provoz výchozí'!U$11/'Provoz výchozí'!U$10)),0)+IFERROR('Model opční 1 (ME)'!W106*('ME Index'!AA22/'ME Index'!$E22)*'Model opční 1 (ME)'!$AR106*(IF('Provoz opční 1'!U$10=0,1,'Provoz opční 1'!U$11/'Provoz opční 1'!U$10)),0)+IFERROR('Model opční 2 (MF)'!W106*('MF Index'!AA22/'MF Index'!$E22)*'Model opční 2 (MF)'!$AR106*(IF('Provoz opční 2'!U$10=0,1,'Provoz opční 2'!U$11/'Provoz opční 2'!U$10)),0)+Doplněk!W106*Doplněk!$AP106</f>
        <v>0</v>
      </c>
      <c r="X106" s="104">
        <f>IFERROR('Model výchozí (MV)'!X106*('MV Index'!AB22/'MV Index'!$E22)*'Model výchozí (MV)'!$AR106*(IF('Provoz výchozí'!V$10=0,1,'Provoz výchozí'!V$11/'Provoz výchozí'!V$10)),0)+IFERROR('Model opční 1 (ME)'!X106*('ME Index'!AB22/'ME Index'!$E22)*'Model opční 1 (ME)'!$AR106*(IF('Provoz opční 1'!V$10=0,1,'Provoz opční 1'!V$11/'Provoz opční 1'!V$10)),0)+IFERROR('Model opční 2 (MF)'!X106*('MF Index'!AB22/'MF Index'!$E22)*'Model opční 2 (MF)'!$AR106*(IF('Provoz opční 2'!V$10=0,1,'Provoz opční 2'!V$11/'Provoz opční 2'!V$10)),0)+Doplněk!X106*Doplněk!$AP106</f>
        <v>0</v>
      </c>
      <c r="Y106" s="104">
        <f>IFERROR('Model výchozí (MV)'!Y106*('MV Index'!AC22/'MV Index'!$E22)*'Model výchozí (MV)'!$AR106*(IF('Provoz výchozí'!W$10=0,1,'Provoz výchozí'!W$11/'Provoz výchozí'!W$10)),0)+IFERROR('Model opční 1 (ME)'!Y106*('ME Index'!AC22/'ME Index'!$E22)*'Model opční 1 (ME)'!$AR106*(IF('Provoz opční 1'!W$10=0,1,'Provoz opční 1'!W$11/'Provoz opční 1'!W$10)),0)+IFERROR('Model opční 2 (MF)'!Y106*('MF Index'!AC22/'MF Index'!$E22)*'Model opční 2 (MF)'!$AR106*(IF('Provoz opční 2'!W$10=0,1,'Provoz opční 2'!W$11/'Provoz opční 2'!W$10)),0)+Doplněk!Y106*Doplněk!$AP106</f>
        <v>0</v>
      </c>
      <c r="Z106" s="104">
        <f>IFERROR('Model výchozí (MV)'!Z106*('MV Index'!AD22/'MV Index'!$E22)*'Model výchozí (MV)'!$AR106*(IF('Provoz výchozí'!X$10=0,1,'Provoz výchozí'!X$11/'Provoz výchozí'!X$10)),0)+IFERROR('Model opční 1 (ME)'!Z106*('ME Index'!AD22/'ME Index'!$E22)*'Model opční 1 (ME)'!$AR106*(IF('Provoz opční 1'!X$10=0,1,'Provoz opční 1'!X$11/'Provoz opční 1'!X$10)),0)+IFERROR('Model opční 2 (MF)'!Z106*('MF Index'!AD22/'MF Index'!$E22)*'Model opční 2 (MF)'!$AR106*(IF('Provoz opční 2'!X$10=0,1,'Provoz opční 2'!X$11/'Provoz opční 2'!X$10)),0)+Doplněk!Z106*Doplněk!$AP106</f>
        <v>0</v>
      </c>
      <c r="AA106" s="104">
        <f>IFERROR('Model výchozí (MV)'!AA106*('MV Index'!AE22/'MV Index'!$E22)*'Model výchozí (MV)'!$AR106*(IF('Provoz výchozí'!Y$10=0,1,'Provoz výchozí'!Y$11/'Provoz výchozí'!Y$10)),0)+IFERROR('Model opční 1 (ME)'!AA106*('ME Index'!AE22/'ME Index'!$E22)*'Model opční 1 (ME)'!$AR106*(IF('Provoz opční 1'!Y$10=0,1,'Provoz opční 1'!Y$11/'Provoz opční 1'!Y$10)),0)+IFERROR('Model opční 2 (MF)'!AA106*('MF Index'!AE22/'MF Index'!$E22)*'Model opční 2 (MF)'!$AR106*(IF('Provoz opční 2'!Y$10=0,1,'Provoz opční 2'!Y$11/'Provoz opční 2'!Y$10)),0)+Doplněk!AA106*Doplněk!$AP106</f>
        <v>0</v>
      </c>
      <c r="AB106" s="104">
        <f>IFERROR('Model výchozí (MV)'!AB106*('MV Index'!AF22/'MV Index'!$E22)*'Model výchozí (MV)'!$AR106*(IF('Provoz výchozí'!Z$10=0,1,'Provoz výchozí'!Z$11/'Provoz výchozí'!Z$10)),0)+IFERROR('Model opční 1 (ME)'!AB106*('ME Index'!AF22/'ME Index'!$E22)*'Model opční 1 (ME)'!$AR106*(IF('Provoz opční 1'!Z$10=0,1,'Provoz opční 1'!Z$11/'Provoz opční 1'!Z$10)),0)+IFERROR('Model opční 2 (MF)'!AB106*('MF Index'!AF22/'MF Index'!$E22)*'Model opční 2 (MF)'!$AR106*(IF('Provoz opční 2'!Z$10=0,1,'Provoz opční 2'!Z$11/'Provoz opční 2'!Z$10)),0)+Doplněk!AB106*Doplněk!$AP106</f>
        <v>0</v>
      </c>
      <c r="AC106" s="104">
        <f>IFERROR('Model výchozí (MV)'!AC106*('MV Index'!AG22/'MV Index'!$E22)*'Model výchozí (MV)'!$AR106*(IF('Provoz výchozí'!AA$10=0,1,'Provoz výchozí'!AA$11/'Provoz výchozí'!AA$10)),0)+IFERROR('Model opční 1 (ME)'!AC106*('ME Index'!AG22/'ME Index'!$E22)*'Model opční 1 (ME)'!$AR106*(IF('Provoz opční 1'!AA$10=0,1,'Provoz opční 1'!AA$11/'Provoz opční 1'!AA$10)),0)+IFERROR('Model opční 2 (MF)'!AC106*('MF Index'!AG22/'MF Index'!$E22)*'Model opční 2 (MF)'!$AR106*(IF('Provoz opční 2'!AA$10=0,1,'Provoz opční 2'!AA$11/'Provoz opční 2'!AA$10)),0)+Doplněk!AC106*Doplněk!$AP106</f>
        <v>0</v>
      </c>
      <c r="AD106" s="104">
        <f>IFERROR('Model výchozí (MV)'!AD106*('MV Index'!AH22/'MV Index'!$E22)*'Model výchozí (MV)'!$AR106*(IF('Provoz výchozí'!AB$10=0,1,'Provoz výchozí'!AB$11/'Provoz výchozí'!AB$10)),0)+IFERROR('Model opční 1 (ME)'!AD106*('ME Index'!AH22/'ME Index'!$E22)*'Model opční 1 (ME)'!$AR106*(IF('Provoz opční 1'!AB$10=0,1,'Provoz opční 1'!AB$11/'Provoz opční 1'!AB$10)),0)+IFERROR('Model opční 2 (MF)'!AD106*('MF Index'!AH22/'MF Index'!$E22)*'Model opční 2 (MF)'!$AR106*(IF('Provoz opční 2'!AB$10=0,1,'Provoz opční 2'!AB$11/'Provoz opční 2'!AB$10)),0)+Doplněk!AD106*Doplněk!$AP106</f>
        <v>0</v>
      </c>
      <c r="AE106" s="104">
        <f>IFERROR('Model výchozí (MV)'!AE106*('MV Index'!AI22/'MV Index'!$E22)*'Model výchozí (MV)'!$AR106*(IF('Provoz výchozí'!AC$10=0,1,'Provoz výchozí'!AC$11/'Provoz výchozí'!AC$10)),0)+IFERROR('Model opční 1 (ME)'!AE106*('ME Index'!AI22/'ME Index'!$E22)*'Model opční 1 (ME)'!$AR106*(IF('Provoz opční 1'!AC$10=0,1,'Provoz opční 1'!AC$11/'Provoz opční 1'!AC$10)),0)+IFERROR('Model opční 2 (MF)'!AE106*('MF Index'!AI22/'MF Index'!$E22)*'Model opční 2 (MF)'!$AR106*(IF('Provoz opční 2'!AC$10=0,1,'Provoz opční 2'!AC$11/'Provoz opční 2'!AC$10)),0)+Doplněk!AE106*Doplněk!$AP106</f>
        <v>0</v>
      </c>
      <c r="AF106" s="104">
        <f>IFERROR('Model výchozí (MV)'!AF106*('MV Index'!AJ22/'MV Index'!$E22)*'Model výchozí (MV)'!$AR106*(IF('Provoz výchozí'!AD$10=0,1,'Provoz výchozí'!AD$11/'Provoz výchozí'!AD$10)),0)+IFERROR('Model opční 1 (ME)'!AF106*('ME Index'!AJ22/'ME Index'!$E22)*'Model opční 1 (ME)'!$AR106*(IF('Provoz opční 1'!AD$10=0,1,'Provoz opční 1'!AD$11/'Provoz opční 1'!AD$10)),0)+IFERROR('Model opční 2 (MF)'!AF106*('MF Index'!AJ22/'MF Index'!$E22)*'Model opční 2 (MF)'!$AR106*(IF('Provoz opční 2'!AD$10=0,1,'Provoz opční 2'!AD$11/'Provoz opční 2'!AD$10)),0)+Doplněk!AF106*Doplněk!$AP106</f>
        <v>0</v>
      </c>
      <c r="AG106" s="104">
        <f>IFERROR('Model výchozí (MV)'!AG106*('MV Index'!AK22/'MV Index'!$E22)*'Model výchozí (MV)'!$AR106*(IF('Provoz výchozí'!AE$10=0,1,'Provoz výchozí'!AE$11/'Provoz výchozí'!AE$10)),0)+IFERROR('Model opční 1 (ME)'!AG106*('ME Index'!AK22/'ME Index'!$E22)*'Model opční 1 (ME)'!$AR106*(IF('Provoz opční 1'!AE$10=0,1,'Provoz opční 1'!AE$11/'Provoz opční 1'!AE$10)),0)+IFERROR('Model opční 2 (MF)'!AG106*('MF Index'!AK22/'MF Index'!$E22)*'Model opční 2 (MF)'!$AR106*(IF('Provoz opční 2'!AE$10=0,1,'Provoz opční 2'!AE$11/'Provoz opční 2'!AE$10)),0)+Doplněk!AG106*Doplněk!$AP106</f>
        <v>0</v>
      </c>
      <c r="AH106" s="104">
        <f>IFERROR('Model výchozí (MV)'!AH106*('MV Index'!AL22/'MV Index'!$E22)*'Model výchozí (MV)'!$AR106*(IF('Provoz výchozí'!AF$10=0,1,'Provoz výchozí'!AF$11/'Provoz výchozí'!AF$10)),0)+IFERROR('Model opční 1 (ME)'!AH106*('ME Index'!AL22/'ME Index'!$E22)*'Model opční 1 (ME)'!$AR106*(IF('Provoz opční 1'!AF$10=0,1,'Provoz opční 1'!AF$11/'Provoz opční 1'!AF$10)),0)+IFERROR('Model opční 2 (MF)'!AH106*('MF Index'!AL22/'MF Index'!$E22)*'Model opční 2 (MF)'!$AR106*(IF('Provoz opční 2'!AF$10=0,1,'Provoz opční 2'!AF$11/'Provoz opční 2'!AF$10)),0)+Doplněk!AH106*Doplněk!$AP106</f>
        <v>0</v>
      </c>
      <c r="AI106" s="104">
        <f>IFERROR('Model výchozí (MV)'!AI106*('MV Index'!AM22/'MV Index'!$E22)*'Model výchozí (MV)'!$AR106*(IF('Provoz výchozí'!AG$10=0,1,'Provoz výchozí'!AG$11/'Provoz výchozí'!AG$10)),0)+IFERROR('Model opční 1 (ME)'!AI106*('ME Index'!AM22/'ME Index'!$E22)*'Model opční 1 (ME)'!$AR106*(IF('Provoz opční 1'!AG$10=0,1,'Provoz opční 1'!AG$11/'Provoz opční 1'!AG$10)),0)+IFERROR('Model opční 2 (MF)'!AI106*('MF Index'!AM22/'MF Index'!$E22)*'Model opční 2 (MF)'!$AR106*(IF('Provoz opční 2'!AG$10=0,1,'Provoz opční 2'!AG$11/'Provoz opční 2'!AG$10)),0)+Doplněk!AI106*Doplněk!$AP106</f>
        <v>0</v>
      </c>
      <c r="AJ106" s="104">
        <f>IFERROR('Model výchozí (MV)'!AJ106*('MV Index'!AN22/'MV Index'!$E22)*'Model výchozí (MV)'!$AR106*(IF('Provoz výchozí'!AH$10=0,1,'Provoz výchozí'!AH$11/'Provoz výchozí'!AH$10)),0)+IFERROR('Model opční 1 (ME)'!AJ106*('ME Index'!AN22/'ME Index'!$E22)*'Model opční 1 (ME)'!$AR106*(IF('Provoz opční 1'!AH$10=0,1,'Provoz opční 1'!AH$11/'Provoz opční 1'!AH$10)),0)+IFERROR('Model opční 2 (MF)'!AJ106*('MF Index'!AN22/'MF Index'!$E22)*'Model opční 2 (MF)'!$AR106*(IF('Provoz opční 2'!AH$10=0,1,'Provoz opční 2'!AH$11/'Provoz opční 2'!AH$10)),0)+Doplněk!AJ106*Doplněk!$AP106</f>
        <v>0</v>
      </c>
      <c r="AK106" s="104">
        <f>IFERROR('Model výchozí (MV)'!AK106*('MV Index'!AO22/'MV Index'!$E22)*'Model výchozí (MV)'!$AR106*(IF('Provoz výchozí'!AI$10=0,1,'Provoz výchozí'!AI$11/'Provoz výchozí'!AI$10)),0)+IFERROR('Model opční 1 (ME)'!AK106*('ME Index'!AO22/'ME Index'!$E22)*'Model opční 1 (ME)'!$AR106*(IF('Provoz opční 1'!AI$10=0,1,'Provoz opční 1'!AI$11/'Provoz opční 1'!AI$10)),0)+IFERROR('Model opční 2 (MF)'!AK106*('MF Index'!AO22/'MF Index'!$E22)*'Model opční 2 (MF)'!$AR106*(IF('Provoz opční 2'!AI$10=0,1,'Provoz opční 2'!AI$11/'Provoz opční 2'!AI$10)),0)+Doplněk!AK106*Doplněk!$AP106</f>
        <v>0</v>
      </c>
      <c r="AL106" s="24">
        <f t="shared" si="73"/>
        <v>0</v>
      </c>
      <c r="AM106" s="149">
        <f t="shared" si="72"/>
        <v>0</v>
      </c>
    </row>
    <row r="107" spans="1:39" x14ac:dyDescent="0.3">
      <c r="A107" s="4" t="str">
        <f t="shared" si="71"/>
        <v/>
      </c>
      <c r="B107" s="45" t="str">
        <f t="shared" si="71"/>
        <v/>
      </c>
      <c r="C107" s="64" t="str">
        <f t="shared" si="71"/>
        <v>12.2</v>
      </c>
      <c r="D107" s="65" t="str">
        <f t="shared" si="71"/>
        <v>Ostatní</v>
      </c>
      <c r="E107" s="104">
        <f>IFERROR('Model výchozí (MV)'!E107*('MV Index'!I23/'MV Index'!$E23)*'Model výchozí (MV)'!$AR107*(IF('Provoz výchozí'!C$10=0,1,'Provoz výchozí'!C$11/'Provoz výchozí'!C$10)),0)+IFERROR('Model opční 1 (ME)'!E107*('ME Index'!I23/'ME Index'!$E23)*'Model opční 1 (ME)'!$AR107*(IF('Provoz opční 1'!C$10=0,1,'Provoz opční 1'!C$11/'Provoz opční 1'!C$10)),0)+IFERROR('Model opční 2 (MF)'!E107*('MF Index'!I23/'MF Index'!$E23)*'Model opční 2 (MF)'!$AR107*(IF('Provoz opční 2'!C$10=0,1,'Provoz opční 2'!C$11/'Provoz opční 2'!C$10)),0)+Doplněk!E107*Doplněk!$AP107</f>
        <v>0</v>
      </c>
      <c r="F107" s="104">
        <f>IFERROR('Model výchozí (MV)'!F107*('MV Index'!J23/'MV Index'!$E23)*'Model výchozí (MV)'!$AR107*(IF('Provoz výchozí'!D$10=0,1,'Provoz výchozí'!D$11/'Provoz výchozí'!D$10)),0)+IFERROR('Model opční 1 (ME)'!F107*('ME Index'!J23/'ME Index'!$E23)*'Model opční 1 (ME)'!$AR107*(IF('Provoz opční 1'!D$10=0,1,'Provoz opční 1'!D$11/'Provoz opční 1'!D$10)),0)+IFERROR('Model opční 2 (MF)'!F107*('MF Index'!J23/'MF Index'!$E23)*'Model opční 2 (MF)'!$AR107*(IF('Provoz opční 2'!D$10=0,1,'Provoz opční 2'!D$11/'Provoz opční 2'!D$10)),0)+Doplněk!F107*Doplněk!$AP107</f>
        <v>0</v>
      </c>
      <c r="G107" s="104">
        <f>IFERROR('Model výchozí (MV)'!G107*('MV Index'!K23/'MV Index'!$E23)*'Model výchozí (MV)'!$AR107*(IF('Provoz výchozí'!E$10=0,1,'Provoz výchozí'!E$11/'Provoz výchozí'!E$10)),0)+IFERROR('Model opční 1 (ME)'!G107*('ME Index'!K23/'ME Index'!$E23)*'Model opční 1 (ME)'!$AR107*(IF('Provoz opční 1'!E$10=0,1,'Provoz opční 1'!E$11/'Provoz opční 1'!E$10)),0)+IFERROR('Model opční 2 (MF)'!G107*('MF Index'!K23/'MF Index'!$E23)*'Model opční 2 (MF)'!$AR107*(IF('Provoz opční 2'!E$10=0,1,'Provoz opční 2'!E$11/'Provoz opční 2'!E$10)),0)+Doplněk!G107*Doplněk!$AP107</f>
        <v>0</v>
      </c>
      <c r="H107" s="104">
        <f>IFERROR('Model výchozí (MV)'!H107*('MV Index'!L23/'MV Index'!$E23)*'Model výchozí (MV)'!$AR107*(IF('Provoz výchozí'!F$10=0,1,'Provoz výchozí'!F$11/'Provoz výchozí'!F$10)),0)+IFERROR('Model opční 1 (ME)'!H107*('ME Index'!L23/'ME Index'!$E23)*'Model opční 1 (ME)'!$AR107*(IF('Provoz opční 1'!F$10=0,1,'Provoz opční 1'!F$11/'Provoz opční 1'!F$10)),0)+IFERROR('Model opční 2 (MF)'!H107*('MF Index'!L23/'MF Index'!$E23)*'Model opční 2 (MF)'!$AR107*(IF('Provoz opční 2'!F$10=0,1,'Provoz opční 2'!F$11/'Provoz opční 2'!F$10)),0)+Doplněk!H107*Doplněk!$AP107</f>
        <v>0</v>
      </c>
      <c r="I107" s="104">
        <f>IFERROR('Model výchozí (MV)'!I107*('MV Index'!M23/'MV Index'!$E23)*'Model výchozí (MV)'!$AR107*(IF('Provoz výchozí'!G$10=0,1,'Provoz výchozí'!G$11/'Provoz výchozí'!G$10)),0)+IFERROR('Model opční 1 (ME)'!I107*('ME Index'!M23/'ME Index'!$E23)*'Model opční 1 (ME)'!$AR107*(IF('Provoz opční 1'!G$10=0,1,'Provoz opční 1'!G$11/'Provoz opční 1'!G$10)),0)+IFERROR('Model opční 2 (MF)'!I107*('MF Index'!M23/'MF Index'!$E23)*'Model opční 2 (MF)'!$AR107*(IF('Provoz opční 2'!G$10=0,1,'Provoz opční 2'!G$11/'Provoz opční 2'!G$10)),0)+Doplněk!I107*Doplněk!$AP107</f>
        <v>0</v>
      </c>
      <c r="J107" s="104">
        <f>IFERROR('Model výchozí (MV)'!J107*('MV Index'!N23/'MV Index'!$E23)*'Model výchozí (MV)'!$AR107*(IF('Provoz výchozí'!H$10=0,1,'Provoz výchozí'!H$11/'Provoz výchozí'!H$10)),0)+IFERROR('Model opční 1 (ME)'!J107*('ME Index'!N23/'ME Index'!$E23)*'Model opční 1 (ME)'!$AR107*(IF('Provoz opční 1'!H$10=0,1,'Provoz opční 1'!H$11/'Provoz opční 1'!H$10)),0)+IFERROR('Model opční 2 (MF)'!J107*('MF Index'!N23/'MF Index'!$E23)*'Model opční 2 (MF)'!$AR107*(IF('Provoz opční 2'!H$10=0,1,'Provoz opční 2'!H$11/'Provoz opční 2'!H$10)),0)+Doplněk!J107*Doplněk!$AP107</f>
        <v>0</v>
      </c>
      <c r="K107" s="104">
        <f>IFERROR('Model výchozí (MV)'!K107*('MV Index'!O23/'MV Index'!$E23)*'Model výchozí (MV)'!$AR107*(IF('Provoz výchozí'!I$10=0,1,'Provoz výchozí'!I$11/'Provoz výchozí'!I$10)),0)+IFERROR('Model opční 1 (ME)'!K107*('ME Index'!O23/'ME Index'!$E23)*'Model opční 1 (ME)'!$AR107*(IF('Provoz opční 1'!I$10=0,1,'Provoz opční 1'!I$11/'Provoz opční 1'!I$10)),0)+IFERROR('Model opční 2 (MF)'!K107*('MF Index'!O23/'MF Index'!$E23)*'Model opční 2 (MF)'!$AR107*(IF('Provoz opční 2'!I$10=0,1,'Provoz opční 2'!I$11/'Provoz opční 2'!I$10)),0)+Doplněk!K107*Doplněk!$AP107</f>
        <v>0</v>
      </c>
      <c r="L107" s="104">
        <f>IFERROR('Model výchozí (MV)'!L107*('MV Index'!P23/'MV Index'!$E23)*'Model výchozí (MV)'!$AR107*(IF('Provoz výchozí'!J$10=0,1,'Provoz výchozí'!J$11/'Provoz výchozí'!J$10)),0)+IFERROR('Model opční 1 (ME)'!L107*('ME Index'!P23/'ME Index'!$E23)*'Model opční 1 (ME)'!$AR107*(IF('Provoz opční 1'!J$10=0,1,'Provoz opční 1'!J$11/'Provoz opční 1'!J$10)),0)+IFERROR('Model opční 2 (MF)'!L107*('MF Index'!P23/'MF Index'!$E23)*'Model opční 2 (MF)'!$AR107*(IF('Provoz opční 2'!J$10=0,1,'Provoz opční 2'!J$11/'Provoz opční 2'!J$10)),0)+Doplněk!L107*Doplněk!$AP107</f>
        <v>0</v>
      </c>
      <c r="M107" s="104">
        <f>IFERROR('Model výchozí (MV)'!M107*('MV Index'!Q23/'MV Index'!$E23)*'Model výchozí (MV)'!$AR107*(IF('Provoz výchozí'!K$10=0,1,'Provoz výchozí'!K$11/'Provoz výchozí'!K$10)),0)+IFERROR('Model opční 1 (ME)'!M107*('ME Index'!Q23/'ME Index'!$E23)*'Model opční 1 (ME)'!$AR107*(IF('Provoz opční 1'!K$10=0,1,'Provoz opční 1'!K$11/'Provoz opční 1'!K$10)),0)+IFERROR('Model opční 2 (MF)'!M107*('MF Index'!Q23/'MF Index'!$E23)*'Model opční 2 (MF)'!$AR107*(IF('Provoz opční 2'!K$10=0,1,'Provoz opční 2'!K$11/'Provoz opční 2'!K$10)),0)+Doplněk!M107*Doplněk!$AP107</f>
        <v>0</v>
      </c>
      <c r="N107" s="104">
        <f>IFERROR('Model výchozí (MV)'!N107*('MV Index'!R23/'MV Index'!$E23)*'Model výchozí (MV)'!$AR107*(IF('Provoz výchozí'!L$10=0,1,'Provoz výchozí'!L$11/'Provoz výchozí'!L$10)),0)+IFERROR('Model opční 1 (ME)'!N107*('ME Index'!R23/'ME Index'!$E23)*'Model opční 1 (ME)'!$AR107*(IF('Provoz opční 1'!L$10=0,1,'Provoz opční 1'!L$11/'Provoz opční 1'!L$10)),0)+IFERROR('Model opční 2 (MF)'!N107*('MF Index'!R23/'MF Index'!$E23)*'Model opční 2 (MF)'!$AR107*(IF('Provoz opční 2'!L$10=0,1,'Provoz opční 2'!L$11/'Provoz opční 2'!L$10)),0)+Doplněk!N107*Doplněk!$AP107</f>
        <v>0</v>
      </c>
      <c r="O107" s="104">
        <f>IFERROR('Model výchozí (MV)'!O107*('MV Index'!S23/'MV Index'!$E23)*'Model výchozí (MV)'!$AR107*(IF('Provoz výchozí'!M$10=0,1,'Provoz výchozí'!M$11/'Provoz výchozí'!M$10)),0)+IFERROR('Model opční 1 (ME)'!O107*('ME Index'!S23/'ME Index'!$E23)*'Model opční 1 (ME)'!$AR107*(IF('Provoz opční 1'!M$10=0,1,'Provoz opční 1'!M$11/'Provoz opční 1'!M$10)),0)+IFERROR('Model opční 2 (MF)'!O107*('MF Index'!S23/'MF Index'!$E23)*'Model opční 2 (MF)'!$AR107*(IF('Provoz opční 2'!M$10=0,1,'Provoz opční 2'!M$11/'Provoz opční 2'!M$10)),0)+Doplněk!O107*Doplněk!$AP107</f>
        <v>0</v>
      </c>
      <c r="P107" s="104">
        <f>IFERROR('Model výchozí (MV)'!P107*('MV Index'!T23/'MV Index'!$E23)*'Model výchozí (MV)'!$AR107*(IF('Provoz výchozí'!N$10=0,1,'Provoz výchozí'!N$11/'Provoz výchozí'!N$10)),0)+IFERROR('Model opční 1 (ME)'!P107*('ME Index'!T23/'ME Index'!$E23)*'Model opční 1 (ME)'!$AR107*(IF('Provoz opční 1'!N$10=0,1,'Provoz opční 1'!N$11/'Provoz opční 1'!N$10)),0)+IFERROR('Model opční 2 (MF)'!P107*('MF Index'!T23/'MF Index'!$E23)*'Model opční 2 (MF)'!$AR107*(IF('Provoz opční 2'!N$10=0,1,'Provoz opční 2'!N$11/'Provoz opční 2'!N$10)),0)+Doplněk!P107*Doplněk!$AP107</f>
        <v>0</v>
      </c>
      <c r="Q107" s="104">
        <f>IFERROR('Model výchozí (MV)'!Q107*('MV Index'!U23/'MV Index'!$E23)*'Model výchozí (MV)'!$AR107*(IF('Provoz výchozí'!O$10=0,1,'Provoz výchozí'!O$11/'Provoz výchozí'!O$10)),0)+IFERROR('Model opční 1 (ME)'!Q107*('ME Index'!U23/'ME Index'!$E23)*'Model opční 1 (ME)'!$AR107*(IF('Provoz opční 1'!O$10=0,1,'Provoz opční 1'!O$11/'Provoz opční 1'!O$10)),0)+IFERROR('Model opční 2 (MF)'!Q107*('MF Index'!U23/'MF Index'!$E23)*'Model opční 2 (MF)'!$AR107*(IF('Provoz opční 2'!O$10=0,1,'Provoz opční 2'!O$11/'Provoz opční 2'!O$10)),0)+Doplněk!Q107*Doplněk!$AP107</f>
        <v>0</v>
      </c>
      <c r="R107" s="104">
        <f>IFERROR('Model výchozí (MV)'!R107*('MV Index'!V23/'MV Index'!$E23)*'Model výchozí (MV)'!$AR107*(IF('Provoz výchozí'!P$10=0,1,'Provoz výchozí'!P$11/'Provoz výchozí'!P$10)),0)+IFERROR('Model opční 1 (ME)'!R107*('ME Index'!V23/'ME Index'!$E23)*'Model opční 1 (ME)'!$AR107*(IF('Provoz opční 1'!P$10=0,1,'Provoz opční 1'!P$11/'Provoz opční 1'!P$10)),0)+IFERROR('Model opční 2 (MF)'!R107*('MF Index'!V23/'MF Index'!$E23)*'Model opční 2 (MF)'!$AR107*(IF('Provoz opční 2'!P$10=0,1,'Provoz opční 2'!P$11/'Provoz opční 2'!P$10)),0)+Doplněk!R107*Doplněk!$AP107</f>
        <v>0</v>
      </c>
      <c r="S107" s="104">
        <f>IFERROR('Model výchozí (MV)'!S107*('MV Index'!W23/'MV Index'!$E23)*'Model výchozí (MV)'!$AR107*(IF('Provoz výchozí'!Q$10=0,1,'Provoz výchozí'!Q$11/'Provoz výchozí'!Q$10)),0)+IFERROR('Model opční 1 (ME)'!S107*('ME Index'!W23/'ME Index'!$E23)*'Model opční 1 (ME)'!$AR107*(IF('Provoz opční 1'!Q$10=0,1,'Provoz opční 1'!Q$11/'Provoz opční 1'!Q$10)),0)+IFERROR('Model opční 2 (MF)'!S107*('MF Index'!W23/'MF Index'!$E23)*'Model opční 2 (MF)'!$AR107*(IF('Provoz opční 2'!Q$10=0,1,'Provoz opční 2'!Q$11/'Provoz opční 2'!Q$10)),0)+Doplněk!S107*Doplněk!$AP107</f>
        <v>0</v>
      </c>
      <c r="T107" s="104">
        <f>IFERROR('Model výchozí (MV)'!T107*('MV Index'!X23/'MV Index'!$E23)*'Model výchozí (MV)'!$AR107*(IF('Provoz výchozí'!R$10=0,1,'Provoz výchozí'!R$11/'Provoz výchozí'!R$10)),0)+IFERROR('Model opční 1 (ME)'!T107*('ME Index'!X23/'ME Index'!$E23)*'Model opční 1 (ME)'!$AR107*(IF('Provoz opční 1'!R$10=0,1,'Provoz opční 1'!R$11/'Provoz opční 1'!R$10)),0)+IFERROR('Model opční 2 (MF)'!T107*('MF Index'!X23/'MF Index'!$E23)*'Model opční 2 (MF)'!$AR107*(IF('Provoz opční 2'!R$10=0,1,'Provoz opční 2'!R$11/'Provoz opční 2'!R$10)),0)+Doplněk!T107*Doplněk!$AP107</f>
        <v>0</v>
      </c>
      <c r="U107" s="104">
        <f>IFERROR('Model výchozí (MV)'!U107*('MV Index'!Y23/'MV Index'!$E23)*'Model výchozí (MV)'!$AR107*(IF('Provoz výchozí'!S$10=0,1,'Provoz výchozí'!S$11/'Provoz výchozí'!S$10)),0)+IFERROR('Model opční 1 (ME)'!U107*('ME Index'!Y23/'ME Index'!$E23)*'Model opční 1 (ME)'!$AR107*(IF('Provoz opční 1'!S$10=0,1,'Provoz opční 1'!S$11/'Provoz opční 1'!S$10)),0)+IFERROR('Model opční 2 (MF)'!U107*('MF Index'!Y23/'MF Index'!$E23)*'Model opční 2 (MF)'!$AR107*(IF('Provoz opční 2'!S$10=0,1,'Provoz opční 2'!S$11/'Provoz opční 2'!S$10)),0)+Doplněk!U107*Doplněk!$AP107</f>
        <v>0</v>
      </c>
      <c r="V107" s="104">
        <f>IFERROR('Model výchozí (MV)'!V107*('MV Index'!Z23/'MV Index'!$E23)*'Model výchozí (MV)'!$AR107*(IF('Provoz výchozí'!T$10=0,1,'Provoz výchozí'!T$11/'Provoz výchozí'!T$10)),0)+IFERROR('Model opční 1 (ME)'!V107*('ME Index'!Z23/'ME Index'!$E23)*'Model opční 1 (ME)'!$AR107*(IF('Provoz opční 1'!T$10=0,1,'Provoz opční 1'!T$11/'Provoz opční 1'!T$10)),0)+IFERROR('Model opční 2 (MF)'!V107*('MF Index'!Z23/'MF Index'!$E23)*'Model opční 2 (MF)'!$AR107*(IF('Provoz opční 2'!T$10=0,1,'Provoz opční 2'!T$11/'Provoz opční 2'!T$10)),0)+Doplněk!V107*Doplněk!$AP107</f>
        <v>0</v>
      </c>
      <c r="W107" s="104">
        <f>IFERROR('Model výchozí (MV)'!W107*('MV Index'!AA23/'MV Index'!$E23)*'Model výchozí (MV)'!$AR107*(IF('Provoz výchozí'!U$10=0,1,'Provoz výchozí'!U$11/'Provoz výchozí'!U$10)),0)+IFERROR('Model opční 1 (ME)'!W107*('ME Index'!AA23/'ME Index'!$E23)*'Model opční 1 (ME)'!$AR107*(IF('Provoz opční 1'!U$10=0,1,'Provoz opční 1'!U$11/'Provoz opční 1'!U$10)),0)+IFERROR('Model opční 2 (MF)'!W107*('MF Index'!AA23/'MF Index'!$E23)*'Model opční 2 (MF)'!$AR107*(IF('Provoz opční 2'!U$10=0,1,'Provoz opční 2'!U$11/'Provoz opční 2'!U$10)),0)+Doplněk!W107*Doplněk!$AP107</f>
        <v>0</v>
      </c>
      <c r="X107" s="104">
        <f>IFERROR('Model výchozí (MV)'!X107*('MV Index'!AB23/'MV Index'!$E23)*'Model výchozí (MV)'!$AR107*(IF('Provoz výchozí'!V$10=0,1,'Provoz výchozí'!V$11/'Provoz výchozí'!V$10)),0)+IFERROR('Model opční 1 (ME)'!X107*('ME Index'!AB23/'ME Index'!$E23)*'Model opční 1 (ME)'!$AR107*(IF('Provoz opční 1'!V$10=0,1,'Provoz opční 1'!V$11/'Provoz opční 1'!V$10)),0)+IFERROR('Model opční 2 (MF)'!X107*('MF Index'!AB23/'MF Index'!$E23)*'Model opční 2 (MF)'!$AR107*(IF('Provoz opční 2'!V$10=0,1,'Provoz opční 2'!V$11/'Provoz opční 2'!V$10)),0)+Doplněk!X107*Doplněk!$AP107</f>
        <v>0</v>
      </c>
      <c r="Y107" s="104">
        <f>IFERROR('Model výchozí (MV)'!Y107*('MV Index'!AC23/'MV Index'!$E23)*'Model výchozí (MV)'!$AR107*(IF('Provoz výchozí'!W$10=0,1,'Provoz výchozí'!W$11/'Provoz výchozí'!W$10)),0)+IFERROR('Model opční 1 (ME)'!Y107*('ME Index'!AC23/'ME Index'!$E23)*'Model opční 1 (ME)'!$AR107*(IF('Provoz opční 1'!W$10=0,1,'Provoz opční 1'!W$11/'Provoz opční 1'!W$10)),0)+IFERROR('Model opční 2 (MF)'!Y107*('MF Index'!AC23/'MF Index'!$E23)*'Model opční 2 (MF)'!$AR107*(IF('Provoz opční 2'!W$10=0,1,'Provoz opční 2'!W$11/'Provoz opční 2'!W$10)),0)+Doplněk!Y107*Doplněk!$AP107</f>
        <v>0</v>
      </c>
      <c r="Z107" s="104">
        <f>IFERROR('Model výchozí (MV)'!Z107*('MV Index'!AD23/'MV Index'!$E23)*'Model výchozí (MV)'!$AR107*(IF('Provoz výchozí'!X$10=0,1,'Provoz výchozí'!X$11/'Provoz výchozí'!X$10)),0)+IFERROR('Model opční 1 (ME)'!Z107*('ME Index'!AD23/'ME Index'!$E23)*'Model opční 1 (ME)'!$AR107*(IF('Provoz opční 1'!X$10=0,1,'Provoz opční 1'!X$11/'Provoz opční 1'!X$10)),0)+IFERROR('Model opční 2 (MF)'!Z107*('MF Index'!AD23/'MF Index'!$E23)*'Model opční 2 (MF)'!$AR107*(IF('Provoz opční 2'!X$10=0,1,'Provoz opční 2'!X$11/'Provoz opční 2'!X$10)),0)+Doplněk!Z107*Doplněk!$AP107</f>
        <v>0</v>
      </c>
      <c r="AA107" s="104">
        <f>IFERROR('Model výchozí (MV)'!AA107*('MV Index'!AE23/'MV Index'!$E23)*'Model výchozí (MV)'!$AR107*(IF('Provoz výchozí'!Y$10=0,1,'Provoz výchozí'!Y$11/'Provoz výchozí'!Y$10)),0)+IFERROR('Model opční 1 (ME)'!AA107*('ME Index'!AE23/'ME Index'!$E23)*'Model opční 1 (ME)'!$AR107*(IF('Provoz opční 1'!Y$10=0,1,'Provoz opční 1'!Y$11/'Provoz opční 1'!Y$10)),0)+IFERROR('Model opční 2 (MF)'!AA107*('MF Index'!AE23/'MF Index'!$E23)*'Model opční 2 (MF)'!$AR107*(IF('Provoz opční 2'!Y$10=0,1,'Provoz opční 2'!Y$11/'Provoz opční 2'!Y$10)),0)+Doplněk!AA107*Doplněk!$AP107</f>
        <v>0</v>
      </c>
      <c r="AB107" s="104">
        <f>IFERROR('Model výchozí (MV)'!AB107*('MV Index'!AF23/'MV Index'!$E23)*'Model výchozí (MV)'!$AR107*(IF('Provoz výchozí'!Z$10=0,1,'Provoz výchozí'!Z$11/'Provoz výchozí'!Z$10)),0)+IFERROR('Model opční 1 (ME)'!AB107*('ME Index'!AF23/'ME Index'!$E23)*'Model opční 1 (ME)'!$AR107*(IF('Provoz opční 1'!Z$10=0,1,'Provoz opční 1'!Z$11/'Provoz opční 1'!Z$10)),0)+IFERROR('Model opční 2 (MF)'!AB107*('MF Index'!AF23/'MF Index'!$E23)*'Model opční 2 (MF)'!$AR107*(IF('Provoz opční 2'!Z$10=0,1,'Provoz opční 2'!Z$11/'Provoz opční 2'!Z$10)),0)+Doplněk!AB107*Doplněk!$AP107</f>
        <v>0</v>
      </c>
      <c r="AC107" s="104">
        <f>IFERROR('Model výchozí (MV)'!AC107*('MV Index'!AG23/'MV Index'!$E23)*'Model výchozí (MV)'!$AR107*(IF('Provoz výchozí'!AA$10=0,1,'Provoz výchozí'!AA$11/'Provoz výchozí'!AA$10)),0)+IFERROR('Model opční 1 (ME)'!AC107*('ME Index'!AG23/'ME Index'!$E23)*'Model opční 1 (ME)'!$AR107*(IF('Provoz opční 1'!AA$10=0,1,'Provoz opční 1'!AA$11/'Provoz opční 1'!AA$10)),0)+IFERROR('Model opční 2 (MF)'!AC107*('MF Index'!AG23/'MF Index'!$E23)*'Model opční 2 (MF)'!$AR107*(IF('Provoz opční 2'!AA$10=0,1,'Provoz opční 2'!AA$11/'Provoz opční 2'!AA$10)),0)+Doplněk!AC107*Doplněk!$AP107</f>
        <v>0</v>
      </c>
      <c r="AD107" s="104">
        <f>IFERROR('Model výchozí (MV)'!AD107*('MV Index'!AH23/'MV Index'!$E23)*'Model výchozí (MV)'!$AR107*(IF('Provoz výchozí'!AB$10=0,1,'Provoz výchozí'!AB$11/'Provoz výchozí'!AB$10)),0)+IFERROR('Model opční 1 (ME)'!AD107*('ME Index'!AH23/'ME Index'!$E23)*'Model opční 1 (ME)'!$AR107*(IF('Provoz opční 1'!AB$10=0,1,'Provoz opční 1'!AB$11/'Provoz opční 1'!AB$10)),0)+IFERROR('Model opční 2 (MF)'!AD107*('MF Index'!AH23/'MF Index'!$E23)*'Model opční 2 (MF)'!$AR107*(IF('Provoz opční 2'!AB$10=0,1,'Provoz opční 2'!AB$11/'Provoz opční 2'!AB$10)),0)+Doplněk!AD107*Doplněk!$AP107</f>
        <v>0</v>
      </c>
      <c r="AE107" s="104">
        <f>IFERROR('Model výchozí (MV)'!AE107*('MV Index'!AI23/'MV Index'!$E23)*'Model výchozí (MV)'!$AR107*(IF('Provoz výchozí'!AC$10=0,1,'Provoz výchozí'!AC$11/'Provoz výchozí'!AC$10)),0)+IFERROR('Model opční 1 (ME)'!AE107*('ME Index'!AI23/'ME Index'!$E23)*'Model opční 1 (ME)'!$AR107*(IF('Provoz opční 1'!AC$10=0,1,'Provoz opční 1'!AC$11/'Provoz opční 1'!AC$10)),0)+IFERROR('Model opční 2 (MF)'!AE107*('MF Index'!AI23/'MF Index'!$E23)*'Model opční 2 (MF)'!$AR107*(IF('Provoz opční 2'!AC$10=0,1,'Provoz opční 2'!AC$11/'Provoz opční 2'!AC$10)),0)+Doplněk!AE107*Doplněk!$AP107</f>
        <v>0</v>
      </c>
      <c r="AF107" s="104">
        <f>IFERROR('Model výchozí (MV)'!AF107*('MV Index'!AJ23/'MV Index'!$E23)*'Model výchozí (MV)'!$AR107*(IF('Provoz výchozí'!AD$10=0,1,'Provoz výchozí'!AD$11/'Provoz výchozí'!AD$10)),0)+IFERROR('Model opční 1 (ME)'!AF107*('ME Index'!AJ23/'ME Index'!$E23)*'Model opční 1 (ME)'!$AR107*(IF('Provoz opční 1'!AD$10=0,1,'Provoz opční 1'!AD$11/'Provoz opční 1'!AD$10)),0)+IFERROR('Model opční 2 (MF)'!AF107*('MF Index'!AJ23/'MF Index'!$E23)*'Model opční 2 (MF)'!$AR107*(IF('Provoz opční 2'!AD$10=0,1,'Provoz opční 2'!AD$11/'Provoz opční 2'!AD$10)),0)+Doplněk!AF107*Doplněk!$AP107</f>
        <v>0</v>
      </c>
      <c r="AG107" s="104">
        <f>IFERROR('Model výchozí (MV)'!AG107*('MV Index'!AK23/'MV Index'!$E23)*'Model výchozí (MV)'!$AR107*(IF('Provoz výchozí'!AE$10=0,1,'Provoz výchozí'!AE$11/'Provoz výchozí'!AE$10)),0)+IFERROR('Model opční 1 (ME)'!AG107*('ME Index'!AK23/'ME Index'!$E23)*'Model opční 1 (ME)'!$AR107*(IF('Provoz opční 1'!AE$10=0,1,'Provoz opční 1'!AE$11/'Provoz opční 1'!AE$10)),0)+IFERROR('Model opční 2 (MF)'!AG107*('MF Index'!AK23/'MF Index'!$E23)*'Model opční 2 (MF)'!$AR107*(IF('Provoz opční 2'!AE$10=0,1,'Provoz opční 2'!AE$11/'Provoz opční 2'!AE$10)),0)+Doplněk!AG107*Doplněk!$AP107</f>
        <v>0</v>
      </c>
      <c r="AH107" s="104">
        <f>IFERROR('Model výchozí (MV)'!AH107*('MV Index'!AL23/'MV Index'!$E23)*'Model výchozí (MV)'!$AR107*(IF('Provoz výchozí'!AF$10=0,1,'Provoz výchozí'!AF$11/'Provoz výchozí'!AF$10)),0)+IFERROR('Model opční 1 (ME)'!AH107*('ME Index'!AL23/'ME Index'!$E23)*'Model opční 1 (ME)'!$AR107*(IF('Provoz opční 1'!AF$10=0,1,'Provoz opční 1'!AF$11/'Provoz opční 1'!AF$10)),0)+IFERROR('Model opční 2 (MF)'!AH107*('MF Index'!AL23/'MF Index'!$E23)*'Model opční 2 (MF)'!$AR107*(IF('Provoz opční 2'!AF$10=0,1,'Provoz opční 2'!AF$11/'Provoz opční 2'!AF$10)),0)+Doplněk!AH107*Doplněk!$AP107</f>
        <v>0</v>
      </c>
      <c r="AI107" s="104">
        <f>IFERROR('Model výchozí (MV)'!AI107*('MV Index'!AM23/'MV Index'!$E23)*'Model výchozí (MV)'!$AR107*(IF('Provoz výchozí'!AG$10=0,1,'Provoz výchozí'!AG$11/'Provoz výchozí'!AG$10)),0)+IFERROR('Model opční 1 (ME)'!AI107*('ME Index'!AM23/'ME Index'!$E23)*'Model opční 1 (ME)'!$AR107*(IF('Provoz opční 1'!AG$10=0,1,'Provoz opční 1'!AG$11/'Provoz opční 1'!AG$10)),0)+IFERROR('Model opční 2 (MF)'!AI107*('MF Index'!AM23/'MF Index'!$E23)*'Model opční 2 (MF)'!$AR107*(IF('Provoz opční 2'!AG$10=0,1,'Provoz opční 2'!AG$11/'Provoz opční 2'!AG$10)),0)+Doplněk!AI107*Doplněk!$AP107</f>
        <v>0</v>
      </c>
      <c r="AJ107" s="104">
        <f>IFERROR('Model výchozí (MV)'!AJ107*('MV Index'!AN23/'MV Index'!$E23)*'Model výchozí (MV)'!$AR107*(IF('Provoz výchozí'!AH$10=0,1,'Provoz výchozí'!AH$11/'Provoz výchozí'!AH$10)),0)+IFERROR('Model opční 1 (ME)'!AJ107*('ME Index'!AN23/'ME Index'!$E23)*'Model opční 1 (ME)'!$AR107*(IF('Provoz opční 1'!AH$10=0,1,'Provoz opční 1'!AH$11/'Provoz opční 1'!AH$10)),0)+IFERROR('Model opční 2 (MF)'!AJ107*('MF Index'!AN23/'MF Index'!$E23)*'Model opční 2 (MF)'!$AR107*(IF('Provoz opční 2'!AH$10=0,1,'Provoz opční 2'!AH$11/'Provoz opční 2'!AH$10)),0)+Doplněk!AJ107*Doplněk!$AP107</f>
        <v>0</v>
      </c>
      <c r="AK107" s="104">
        <f>IFERROR('Model výchozí (MV)'!AK107*('MV Index'!AO23/'MV Index'!$E23)*'Model výchozí (MV)'!$AR107*(IF('Provoz výchozí'!AI$10=0,1,'Provoz výchozí'!AI$11/'Provoz výchozí'!AI$10)),0)+IFERROR('Model opční 1 (ME)'!AK107*('ME Index'!AO23/'ME Index'!$E23)*'Model opční 1 (ME)'!$AR107*(IF('Provoz opční 1'!AI$10=0,1,'Provoz opční 1'!AI$11/'Provoz opční 1'!AI$10)),0)+IFERROR('Model opční 2 (MF)'!AK107*('MF Index'!AO23/'MF Index'!$E23)*'Model opční 2 (MF)'!$AR107*(IF('Provoz opční 2'!AI$10=0,1,'Provoz opční 2'!AI$11/'Provoz opční 2'!AI$10)),0)+Doplněk!AK107*Doplněk!$AP107</f>
        <v>0</v>
      </c>
      <c r="AL107" s="24">
        <f t="shared" si="73"/>
        <v>0</v>
      </c>
      <c r="AM107" s="149">
        <f t="shared" si="72"/>
        <v>0</v>
      </c>
    </row>
    <row r="108" spans="1:39" x14ac:dyDescent="0.3">
      <c r="A108" s="4">
        <f t="shared" si="71"/>
        <v>13</v>
      </c>
      <c r="B108" s="45" t="str">
        <f t="shared" si="71"/>
        <v>Ostatní služby</v>
      </c>
      <c r="C108" s="45">
        <f t="shared" si="71"/>
        <v>13.1</v>
      </c>
      <c r="D108" s="65" t="str">
        <f t="shared" si="71"/>
        <v>Ostraha</v>
      </c>
      <c r="E108" s="104">
        <f>IFERROR('Model výchozí (MV)'!E108*('MV Index'!I24/'MV Index'!$E24)*'Model výchozí (MV)'!$AR108*(IF('Provoz výchozí'!C$10=0,1,'Provoz výchozí'!C$11/'Provoz výchozí'!C$10)),0)+IFERROR('Model opční 1 (ME)'!E108*('ME Index'!I24/'ME Index'!$E24)*'Model opční 1 (ME)'!$AR108*(IF('Provoz opční 1'!C$10=0,1,'Provoz opční 1'!C$11/'Provoz opční 1'!C$10)),0)+IFERROR('Model opční 2 (MF)'!E108*('MF Index'!I24/'MF Index'!$E24)*'Model opční 2 (MF)'!$AR108*(IF('Provoz opční 2'!C$10=0,1,'Provoz opční 2'!C$11/'Provoz opční 2'!C$10)),0)+Doplněk!E108*Doplněk!$AP108</f>
        <v>0</v>
      </c>
      <c r="F108" s="104">
        <f>IFERROR('Model výchozí (MV)'!F108*('MV Index'!J24/'MV Index'!$E24)*'Model výchozí (MV)'!$AR108*(IF('Provoz výchozí'!D$10=0,1,'Provoz výchozí'!D$11/'Provoz výchozí'!D$10)),0)+IFERROR('Model opční 1 (ME)'!F108*('ME Index'!J24/'ME Index'!$E24)*'Model opční 1 (ME)'!$AR108*(IF('Provoz opční 1'!D$10=0,1,'Provoz opční 1'!D$11/'Provoz opční 1'!D$10)),0)+IFERROR('Model opční 2 (MF)'!F108*('MF Index'!J24/'MF Index'!$E24)*'Model opční 2 (MF)'!$AR108*(IF('Provoz opční 2'!D$10=0,1,'Provoz opční 2'!D$11/'Provoz opční 2'!D$10)),0)+Doplněk!F108*Doplněk!$AP108</f>
        <v>0</v>
      </c>
      <c r="G108" s="104">
        <f>IFERROR('Model výchozí (MV)'!G108*('MV Index'!K24/'MV Index'!$E24)*'Model výchozí (MV)'!$AR108*(IF('Provoz výchozí'!E$10=0,1,'Provoz výchozí'!E$11/'Provoz výchozí'!E$10)),0)+IFERROR('Model opční 1 (ME)'!G108*('ME Index'!K24/'ME Index'!$E24)*'Model opční 1 (ME)'!$AR108*(IF('Provoz opční 1'!E$10=0,1,'Provoz opční 1'!E$11/'Provoz opční 1'!E$10)),0)+IFERROR('Model opční 2 (MF)'!G108*('MF Index'!K24/'MF Index'!$E24)*'Model opční 2 (MF)'!$AR108*(IF('Provoz opční 2'!E$10=0,1,'Provoz opční 2'!E$11/'Provoz opční 2'!E$10)),0)+Doplněk!G108*Doplněk!$AP108</f>
        <v>0</v>
      </c>
      <c r="H108" s="104">
        <f>IFERROR('Model výchozí (MV)'!H108*('MV Index'!L24/'MV Index'!$E24)*'Model výchozí (MV)'!$AR108*(IF('Provoz výchozí'!F$10=0,1,'Provoz výchozí'!F$11/'Provoz výchozí'!F$10)),0)+IFERROR('Model opční 1 (ME)'!H108*('ME Index'!L24/'ME Index'!$E24)*'Model opční 1 (ME)'!$AR108*(IF('Provoz opční 1'!F$10=0,1,'Provoz opční 1'!F$11/'Provoz opční 1'!F$10)),0)+IFERROR('Model opční 2 (MF)'!H108*('MF Index'!L24/'MF Index'!$E24)*'Model opční 2 (MF)'!$AR108*(IF('Provoz opční 2'!F$10=0,1,'Provoz opční 2'!F$11/'Provoz opční 2'!F$10)),0)+Doplněk!H108*Doplněk!$AP108</f>
        <v>0</v>
      </c>
      <c r="I108" s="104">
        <f>IFERROR('Model výchozí (MV)'!I108*('MV Index'!M24/'MV Index'!$E24)*'Model výchozí (MV)'!$AR108*(IF('Provoz výchozí'!G$10=0,1,'Provoz výchozí'!G$11/'Provoz výchozí'!G$10)),0)+IFERROR('Model opční 1 (ME)'!I108*('ME Index'!M24/'ME Index'!$E24)*'Model opční 1 (ME)'!$AR108*(IF('Provoz opční 1'!G$10=0,1,'Provoz opční 1'!G$11/'Provoz opční 1'!G$10)),0)+IFERROR('Model opční 2 (MF)'!I108*('MF Index'!M24/'MF Index'!$E24)*'Model opční 2 (MF)'!$AR108*(IF('Provoz opční 2'!G$10=0,1,'Provoz opční 2'!G$11/'Provoz opční 2'!G$10)),0)+Doplněk!I108*Doplněk!$AP108</f>
        <v>0</v>
      </c>
      <c r="J108" s="104">
        <f>IFERROR('Model výchozí (MV)'!J108*('MV Index'!N24/'MV Index'!$E24)*'Model výchozí (MV)'!$AR108*(IF('Provoz výchozí'!H$10=0,1,'Provoz výchozí'!H$11/'Provoz výchozí'!H$10)),0)+IFERROR('Model opční 1 (ME)'!J108*('ME Index'!N24/'ME Index'!$E24)*'Model opční 1 (ME)'!$AR108*(IF('Provoz opční 1'!H$10=0,1,'Provoz opční 1'!H$11/'Provoz opční 1'!H$10)),0)+IFERROR('Model opční 2 (MF)'!J108*('MF Index'!N24/'MF Index'!$E24)*'Model opční 2 (MF)'!$AR108*(IF('Provoz opční 2'!H$10=0,1,'Provoz opční 2'!H$11/'Provoz opční 2'!H$10)),0)+Doplněk!J108*Doplněk!$AP108</f>
        <v>0</v>
      </c>
      <c r="K108" s="104">
        <f>IFERROR('Model výchozí (MV)'!K108*('MV Index'!O24/'MV Index'!$E24)*'Model výchozí (MV)'!$AR108*(IF('Provoz výchozí'!I$10=0,1,'Provoz výchozí'!I$11/'Provoz výchozí'!I$10)),0)+IFERROR('Model opční 1 (ME)'!K108*('ME Index'!O24/'ME Index'!$E24)*'Model opční 1 (ME)'!$AR108*(IF('Provoz opční 1'!I$10=0,1,'Provoz opční 1'!I$11/'Provoz opční 1'!I$10)),0)+IFERROR('Model opční 2 (MF)'!K108*('MF Index'!O24/'MF Index'!$E24)*'Model opční 2 (MF)'!$AR108*(IF('Provoz opční 2'!I$10=0,1,'Provoz opční 2'!I$11/'Provoz opční 2'!I$10)),0)+Doplněk!K108*Doplněk!$AP108</f>
        <v>0</v>
      </c>
      <c r="L108" s="104">
        <f>IFERROR('Model výchozí (MV)'!L108*('MV Index'!P24/'MV Index'!$E24)*'Model výchozí (MV)'!$AR108*(IF('Provoz výchozí'!J$10=0,1,'Provoz výchozí'!J$11/'Provoz výchozí'!J$10)),0)+IFERROR('Model opční 1 (ME)'!L108*('ME Index'!P24/'ME Index'!$E24)*'Model opční 1 (ME)'!$AR108*(IF('Provoz opční 1'!J$10=0,1,'Provoz opční 1'!J$11/'Provoz opční 1'!J$10)),0)+IFERROR('Model opční 2 (MF)'!L108*('MF Index'!P24/'MF Index'!$E24)*'Model opční 2 (MF)'!$AR108*(IF('Provoz opční 2'!J$10=0,1,'Provoz opční 2'!J$11/'Provoz opční 2'!J$10)),0)+Doplněk!L108*Doplněk!$AP108</f>
        <v>0</v>
      </c>
      <c r="M108" s="104">
        <f>IFERROR('Model výchozí (MV)'!M108*('MV Index'!Q24/'MV Index'!$E24)*'Model výchozí (MV)'!$AR108*(IF('Provoz výchozí'!K$10=0,1,'Provoz výchozí'!K$11/'Provoz výchozí'!K$10)),0)+IFERROR('Model opční 1 (ME)'!M108*('ME Index'!Q24/'ME Index'!$E24)*'Model opční 1 (ME)'!$AR108*(IF('Provoz opční 1'!K$10=0,1,'Provoz opční 1'!K$11/'Provoz opční 1'!K$10)),0)+IFERROR('Model opční 2 (MF)'!M108*('MF Index'!Q24/'MF Index'!$E24)*'Model opční 2 (MF)'!$AR108*(IF('Provoz opční 2'!K$10=0,1,'Provoz opční 2'!K$11/'Provoz opční 2'!K$10)),0)+Doplněk!M108*Doplněk!$AP108</f>
        <v>0</v>
      </c>
      <c r="N108" s="104">
        <f>IFERROR('Model výchozí (MV)'!N108*('MV Index'!R24/'MV Index'!$E24)*'Model výchozí (MV)'!$AR108*(IF('Provoz výchozí'!L$10=0,1,'Provoz výchozí'!L$11/'Provoz výchozí'!L$10)),0)+IFERROR('Model opční 1 (ME)'!N108*('ME Index'!R24/'ME Index'!$E24)*'Model opční 1 (ME)'!$AR108*(IF('Provoz opční 1'!L$10=0,1,'Provoz opční 1'!L$11/'Provoz opční 1'!L$10)),0)+IFERROR('Model opční 2 (MF)'!N108*('MF Index'!R24/'MF Index'!$E24)*'Model opční 2 (MF)'!$AR108*(IF('Provoz opční 2'!L$10=0,1,'Provoz opční 2'!L$11/'Provoz opční 2'!L$10)),0)+Doplněk!N108*Doplněk!$AP108</f>
        <v>0</v>
      </c>
      <c r="O108" s="104">
        <f>IFERROR('Model výchozí (MV)'!O108*('MV Index'!S24/'MV Index'!$E24)*'Model výchozí (MV)'!$AR108*(IF('Provoz výchozí'!M$10=0,1,'Provoz výchozí'!M$11/'Provoz výchozí'!M$10)),0)+IFERROR('Model opční 1 (ME)'!O108*('ME Index'!S24/'ME Index'!$E24)*'Model opční 1 (ME)'!$AR108*(IF('Provoz opční 1'!M$10=0,1,'Provoz opční 1'!M$11/'Provoz opční 1'!M$10)),0)+IFERROR('Model opční 2 (MF)'!O108*('MF Index'!S24/'MF Index'!$E24)*'Model opční 2 (MF)'!$AR108*(IF('Provoz opční 2'!M$10=0,1,'Provoz opční 2'!M$11/'Provoz opční 2'!M$10)),0)+Doplněk!O108*Doplněk!$AP108</f>
        <v>0</v>
      </c>
      <c r="P108" s="104">
        <f>IFERROR('Model výchozí (MV)'!P108*('MV Index'!T24/'MV Index'!$E24)*'Model výchozí (MV)'!$AR108*(IF('Provoz výchozí'!N$10=0,1,'Provoz výchozí'!N$11/'Provoz výchozí'!N$10)),0)+IFERROR('Model opční 1 (ME)'!P108*('ME Index'!T24/'ME Index'!$E24)*'Model opční 1 (ME)'!$AR108*(IF('Provoz opční 1'!N$10=0,1,'Provoz opční 1'!N$11/'Provoz opční 1'!N$10)),0)+IFERROR('Model opční 2 (MF)'!P108*('MF Index'!T24/'MF Index'!$E24)*'Model opční 2 (MF)'!$AR108*(IF('Provoz opční 2'!N$10=0,1,'Provoz opční 2'!N$11/'Provoz opční 2'!N$10)),0)+Doplněk!P108*Doplněk!$AP108</f>
        <v>0</v>
      </c>
      <c r="Q108" s="104">
        <f>IFERROR('Model výchozí (MV)'!Q108*('MV Index'!U24/'MV Index'!$E24)*'Model výchozí (MV)'!$AR108*(IF('Provoz výchozí'!O$10=0,1,'Provoz výchozí'!O$11/'Provoz výchozí'!O$10)),0)+IFERROR('Model opční 1 (ME)'!Q108*('ME Index'!U24/'ME Index'!$E24)*'Model opční 1 (ME)'!$AR108*(IF('Provoz opční 1'!O$10=0,1,'Provoz opční 1'!O$11/'Provoz opční 1'!O$10)),0)+IFERROR('Model opční 2 (MF)'!Q108*('MF Index'!U24/'MF Index'!$E24)*'Model opční 2 (MF)'!$AR108*(IF('Provoz opční 2'!O$10=0,1,'Provoz opční 2'!O$11/'Provoz opční 2'!O$10)),0)+Doplněk!Q108*Doplněk!$AP108</f>
        <v>0</v>
      </c>
      <c r="R108" s="104">
        <f>IFERROR('Model výchozí (MV)'!R108*('MV Index'!V24/'MV Index'!$E24)*'Model výchozí (MV)'!$AR108*(IF('Provoz výchozí'!P$10=0,1,'Provoz výchozí'!P$11/'Provoz výchozí'!P$10)),0)+IFERROR('Model opční 1 (ME)'!R108*('ME Index'!V24/'ME Index'!$E24)*'Model opční 1 (ME)'!$AR108*(IF('Provoz opční 1'!P$10=0,1,'Provoz opční 1'!P$11/'Provoz opční 1'!P$10)),0)+IFERROR('Model opční 2 (MF)'!R108*('MF Index'!V24/'MF Index'!$E24)*'Model opční 2 (MF)'!$AR108*(IF('Provoz opční 2'!P$10=0,1,'Provoz opční 2'!P$11/'Provoz opční 2'!P$10)),0)+Doplněk!R108*Doplněk!$AP108</f>
        <v>0</v>
      </c>
      <c r="S108" s="104">
        <f>IFERROR('Model výchozí (MV)'!S108*('MV Index'!W24/'MV Index'!$E24)*'Model výchozí (MV)'!$AR108*(IF('Provoz výchozí'!Q$10=0,1,'Provoz výchozí'!Q$11/'Provoz výchozí'!Q$10)),0)+IFERROR('Model opční 1 (ME)'!S108*('ME Index'!W24/'ME Index'!$E24)*'Model opční 1 (ME)'!$AR108*(IF('Provoz opční 1'!Q$10=0,1,'Provoz opční 1'!Q$11/'Provoz opční 1'!Q$10)),0)+IFERROR('Model opční 2 (MF)'!S108*('MF Index'!W24/'MF Index'!$E24)*'Model opční 2 (MF)'!$AR108*(IF('Provoz opční 2'!Q$10=0,1,'Provoz opční 2'!Q$11/'Provoz opční 2'!Q$10)),0)+Doplněk!S108*Doplněk!$AP108</f>
        <v>0</v>
      </c>
      <c r="T108" s="104">
        <f>IFERROR('Model výchozí (MV)'!T108*('MV Index'!X24/'MV Index'!$E24)*'Model výchozí (MV)'!$AR108*(IF('Provoz výchozí'!R$10=0,1,'Provoz výchozí'!R$11/'Provoz výchozí'!R$10)),0)+IFERROR('Model opční 1 (ME)'!T108*('ME Index'!X24/'ME Index'!$E24)*'Model opční 1 (ME)'!$AR108*(IF('Provoz opční 1'!R$10=0,1,'Provoz opční 1'!R$11/'Provoz opční 1'!R$10)),0)+IFERROR('Model opční 2 (MF)'!T108*('MF Index'!X24/'MF Index'!$E24)*'Model opční 2 (MF)'!$AR108*(IF('Provoz opční 2'!R$10=0,1,'Provoz opční 2'!R$11/'Provoz opční 2'!R$10)),0)+Doplněk!T108*Doplněk!$AP108</f>
        <v>0</v>
      </c>
      <c r="U108" s="104">
        <f>IFERROR('Model výchozí (MV)'!U108*('MV Index'!Y24/'MV Index'!$E24)*'Model výchozí (MV)'!$AR108*(IF('Provoz výchozí'!S$10=0,1,'Provoz výchozí'!S$11/'Provoz výchozí'!S$10)),0)+IFERROR('Model opční 1 (ME)'!U108*('ME Index'!Y24/'ME Index'!$E24)*'Model opční 1 (ME)'!$AR108*(IF('Provoz opční 1'!S$10=0,1,'Provoz opční 1'!S$11/'Provoz opční 1'!S$10)),0)+IFERROR('Model opční 2 (MF)'!U108*('MF Index'!Y24/'MF Index'!$E24)*'Model opční 2 (MF)'!$AR108*(IF('Provoz opční 2'!S$10=0,1,'Provoz opční 2'!S$11/'Provoz opční 2'!S$10)),0)+Doplněk!U108*Doplněk!$AP108</f>
        <v>0</v>
      </c>
      <c r="V108" s="104">
        <f>IFERROR('Model výchozí (MV)'!V108*('MV Index'!Z24/'MV Index'!$E24)*'Model výchozí (MV)'!$AR108*(IF('Provoz výchozí'!T$10=0,1,'Provoz výchozí'!T$11/'Provoz výchozí'!T$10)),0)+IFERROR('Model opční 1 (ME)'!V108*('ME Index'!Z24/'ME Index'!$E24)*'Model opční 1 (ME)'!$AR108*(IF('Provoz opční 1'!T$10=0,1,'Provoz opční 1'!T$11/'Provoz opční 1'!T$10)),0)+IFERROR('Model opční 2 (MF)'!V108*('MF Index'!Z24/'MF Index'!$E24)*'Model opční 2 (MF)'!$AR108*(IF('Provoz opční 2'!T$10=0,1,'Provoz opční 2'!T$11/'Provoz opční 2'!T$10)),0)+Doplněk!V108*Doplněk!$AP108</f>
        <v>0</v>
      </c>
      <c r="W108" s="104">
        <f>IFERROR('Model výchozí (MV)'!W108*('MV Index'!AA24/'MV Index'!$E24)*'Model výchozí (MV)'!$AR108*(IF('Provoz výchozí'!U$10=0,1,'Provoz výchozí'!U$11/'Provoz výchozí'!U$10)),0)+IFERROR('Model opční 1 (ME)'!W108*('ME Index'!AA24/'ME Index'!$E24)*'Model opční 1 (ME)'!$AR108*(IF('Provoz opční 1'!U$10=0,1,'Provoz opční 1'!U$11/'Provoz opční 1'!U$10)),0)+IFERROR('Model opční 2 (MF)'!W108*('MF Index'!AA24/'MF Index'!$E24)*'Model opční 2 (MF)'!$AR108*(IF('Provoz opční 2'!U$10=0,1,'Provoz opční 2'!U$11/'Provoz opční 2'!U$10)),0)+Doplněk!W108*Doplněk!$AP108</f>
        <v>0</v>
      </c>
      <c r="X108" s="104">
        <f>IFERROR('Model výchozí (MV)'!X108*('MV Index'!AB24/'MV Index'!$E24)*'Model výchozí (MV)'!$AR108*(IF('Provoz výchozí'!V$10=0,1,'Provoz výchozí'!V$11/'Provoz výchozí'!V$10)),0)+IFERROR('Model opční 1 (ME)'!X108*('ME Index'!AB24/'ME Index'!$E24)*'Model opční 1 (ME)'!$AR108*(IF('Provoz opční 1'!V$10=0,1,'Provoz opční 1'!V$11/'Provoz opční 1'!V$10)),0)+IFERROR('Model opční 2 (MF)'!X108*('MF Index'!AB24/'MF Index'!$E24)*'Model opční 2 (MF)'!$AR108*(IF('Provoz opční 2'!V$10=0,1,'Provoz opční 2'!V$11/'Provoz opční 2'!V$10)),0)+Doplněk!X108*Doplněk!$AP108</f>
        <v>0</v>
      </c>
      <c r="Y108" s="104">
        <f>IFERROR('Model výchozí (MV)'!Y108*('MV Index'!AC24/'MV Index'!$E24)*'Model výchozí (MV)'!$AR108*(IF('Provoz výchozí'!W$10=0,1,'Provoz výchozí'!W$11/'Provoz výchozí'!W$10)),0)+IFERROR('Model opční 1 (ME)'!Y108*('ME Index'!AC24/'ME Index'!$E24)*'Model opční 1 (ME)'!$AR108*(IF('Provoz opční 1'!W$10=0,1,'Provoz opční 1'!W$11/'Provoz opční 1'!W$10)),0)+IFERROR('Model opční 2 (MF)'!Y108*('MF Index'!AC24/'MF Index'!$E24)*'Model opční 2 (MF)'!$AR108*(IF('Provoz opční 2'!W$10=0,1,'Provoz opční 2'!W$11/'Provoz opční 2'!W$10)),0)+Doplněk!Y108*Doplněk!$AP108</f>
        <v>0</v>
      </c>
      <c r="Z108" s="104">
        <f>IFERROR('Model výchozí (MV)'!Z108*('MV Index'!AD24/'MV Index'!$E24)*'Model výchozí (MV)'!$AR108*(IF('Provoz výchozí'!X$10=0,1,'Provoz výchozí'!X$11/'Provoz výchozí'!X$10)),0)+IFERROR('Model opční 1 (ME)'!Z108*('ME Index'!AD24/'ME Index'!$E24)*'Model opční 1 (ME)'!$AR108*(IF('Provoz opční 1'!X$10=0,1,'Provoz opční 1'!X$11/'Provoz opční 1'!X$10)),0)+IFERROR('Model opční 2 (MF)'!Z108*('MF Index'!AD24/'MF Index'!$E24)*'Model opční 2 (MF)'!$AR108*(IF('Provoz opční 2'!X$10=0,1,'Provoz opční 2'!X$11/'Provoz opční 2'!X$10)),0)+Doplněk!Z108*Doplněk!$AP108</f>
        <v>0</v>
      </c>
      <c r="AA108" s="104">
        <f>IFERROR('Model výchozí (MV)'!AA108*('MV Index'!AE24/'MV Index'!$E24)*'Model výchozí (MV)'!$AR108*(IF('Provoz výchozí'!Y$10=0,1,'Provoz výchozí'!Y$11/'Provoz výchozí'!Y$10)),0)+IFERROR('Model opční 1 (ME)'!AA108*('ME Index'!AE24/'ME Index'!$E24)*'Model opční 1 (ME)'!$AR108*(IF('Provoz opční 1'!Y$10=0,1,'Provoz opční 1'!Y$11/'Provoz opční 1'!Y$10)),0)+IFERROR('Model opční 2 (MF)'!AA108*('MF Index'!AE24/'MF Index'!$E24)*'Model opční 2 (MF)'!$AR108*(IF('Provoz opční 2'!Y$10=0,1,'Provoz opční 2'!Y$11/'Provoz opční 2'!Y$10)),0)+Doplněk!AA108*Doplněk!$AP108</f>
        <v>0</v>
      </c>
      <c r="AB108" s="104">
        <f>IFERROR('Model výchozí (MV)'!AB108*('MV Index'!AF24/'MV Index'!$E24)*'Model výchozí (MV)'!$AR108*(IF('Provoz výchozí'!Z$10=0,1,'Provoz výchozí'!Z$11/'Provoz výchozí'!Z$10)),0)+IFERROR('Model opční 1 (ME)'!AB108*('ME Index'!AF24/'ME Index'!$E24)*'Model opční 1 (ME)'!$AR108*(IF('Provoz opční 1'!Z$10=0,1,'Provoz opční 1'!Z$11/'Provoz opční 1'!Z$10)),0)+IFERROR('Model opční 2 (MF)'!AB108*('MF Index'!AF24/'MF Index'!$E24)*'Model opční 2 (MF)'!$AR108*(IF('Provoz opční 2'!Z$10=0,1,'Provoz opční 2'!Z$11/'Provoz opční 2'!Z$10)),0)+Doplněk!AB108*Doplněk!$AP108</f>
        <v>0</v>
      </c>
      <c r="AC108" s="104">
        <f>IFERROR('Model výchozí (MV)'!AC108*('MV Index'!AG24/'MV Index'!$E24)*'Model výchozí (MV)'!$AR108*(IF('Provoz výchozí'!AA$10=0,1,'Provoz výchozí'!AA$11/'Provoz výchozí'!AA$10)),0)+IFERROR('Model opční 1 (ME)'!AC108*('ME Index'!AG24/'ME Index'!$E24)*'Model opční 1 (ME)'!$AR108*(IF('Provoz opční 1'!AA$10=0,1,'Provoz opční 1'!AA$11/'Provoz opční 1'!AA$10)),0)+IFERROR('Model opční 2 (MF)'!AC108*('MF Index'!AG24/'MF Index'!$E24)*'Model opční 2 (MF)'!$AR108*(IF('Provoz opční 2'!AA$10=0,1,'Provoz opční 2'!AA$11/'Provoz opční 2'!AA$10)),0)+Doplněk!AC108*Doplněk!$AP108</f>
        <v>0</v>
      </c>
      <c r="AD108" s="104">
        <f>IFERROR('Model výchozí (MV)'!AD108*('MV Index'!AH24/'MV Index'!$E24)*'Model výchozí (MV)'!$AR108*(IF('Provoz výchozí'!AB$10=0,1,'Provoz výchozí'!AB$11/'Provoz výchozí'!AB$10)),0)+IFERROR('Model opční 1 (ME)'!AD108*('ME Index'!AH24/'ME Index'!$E24)*'Model opční 1 (ME)'!$AR108*(IF('Provoz opční 1'!AB$10=0,1,'Provoz opční 1'!AB$11/'Provoz opční 1'!AB$10)),0)+IFERROR('Model opční 2 (MF)'!AD108*('MF Index'!AH24/'MF Index'!$E24)*'Model opční 2 (MF)'!$AR108*(IF('Provoz opční 2'!AB$10=0,1,'Provoz opční 2'!AB$11/'Provoz opční 2'!AB$10)),0)+Doplněk!AD108*Doplněk!$AP108</f>
        <v>0</v>
      </c>
      <c r="AE108" s="104">
        <f>IFERROR('Model výchozí (MV)'!AE108*('MV Index'!AI24/'MV Index'!$E24)*'Model výchozí (MV)'!$AR108*(IF('Provoz výchozí'!AC$10=0,1,'Provoz výchozí'!AC$11/'Provoz výchozí'!AC$10)),0)+IFERROR('Model opční 1 (ME)'!AE108*('ME Index'!AI24/'ME Index'!$E24)*'Model opční 1 (ME)'!$AR108*(IF('Provoz opční 1'!AC$10=0,1,'Provoz opční 1'!AC$11/'Provoz opční 1'!AC$10)),0)+IFERROR('Model opční 2 (MF)'!AE108*('MF Index'!AI24/'MF Index'!$E24)*'Model opční 2 (MF)'!$AR108*(IF('Provoz opční 2'!AC$10=0,1,'Provoz opční 2'!AC$11/'Provoz opční 2'!AC$10)),0)+Doplněk!AE108*Doplněk!$AP108</f>
        <v>0</v>
      </c>
      <c r="AF108" s="104">
        <f>IFERROR('Model výchozí (MV)'!AF108*('MV Index'!AJ24/'MV Index'!$E24)*'Model výchozí (MV)'!$AR108*(IF('Provoz výchozí'!AD$10=0,1,'Provoz výchozí'!AD$11/'Provoz výchozí'!AD$10)),0)+IFERROR('Model opční 1 (ME)'!AF108*('ME Index'!AJ24/'ME Index'!$E24)*'Model opční 1 (ME)'!$AR108*(IF('Provoz opční 1'!AD$10=0,1,'Provoz opční 1'!AD$11/'Provoz opční 1'!AD$10)),0)+IFERROR('Model opční 2 (MF)'!AF108*('MF Index'!AJ24/'MF Index'!$E24)*'Model opční 2 (MF)'!$AR108*(IF('Provoz opční 2'!AD$10=0,1,'Provoz opční 2'!AD$11/'Provoz opční 2'!AD$10)),0)+Doplněk!AF108*Doplněk!$AP108</f>
        <v>0</v>
      </c>
      <c r="AG108" s="104">
        <f>IFERROR('Model výchozí (MV)'!AG108*('MV Index'!AK24/'MV Index'!$E24)*'Model výchozí (MV)'!$AR108*(IF('Provoz výchozí'!AE$10=0,1,'Provoz výchozí'!AE$11/'Provoz výchozí'!AE$10)),0)+IFERROR('Model opční 1 (ME)'!AG108*('ME Index'!AK24/'ME Index'!$E24)*'Model opční 1 (ME)'!$AR108*(IF('Provoz opční 1'!AE$10=0,1,'Provoz opční 1'!AE$11/'Provoz opční 1'!AE$10)),0)+IFERROR('Model opční 2 (MF)'!AG108*('MF Index'!AK24/'MF Index'!$E24)*'Model opční 2 (MF)'!$AR108*(IF('Provoz opční 2'!AE$10=0,1,'Provoz opční 2'!AE$11/'Provoz opční 2'!AE$10)),0)+Doplněk!AG108*Doplněk!$AP108</f>
        <v>0</v>
      </c>
      <c r="AH108" s="104">
        <f>IFERROR('Model výchozí (MV)'!AH108*('MV Index'!AL24/'MV Index'!$E24)*'Model výchozí (MV)'!$AR108*(IF('Provoz výchozí'!AF$10=0,1,'Provoz výchozí'!AF$11/'Provoz výchozí'!AF$10)),0)+IFERROR('Model opční 1 (ME)'!AH108*('ME Index'!AL24/'ME Index'!$E24)*'Model opční 1 (ME)'!$AR108*(IF('Provoz opční 1'!AF$10=0,1,'Provoz opční 1'!AF$11/'Provoz opční 1'!AF$10)),0)+IFERROR('Model opční 2 (MF)'!AH108*('MF Index'!AL24/'MF Index'!$E24)*'Model opční 2 (MF)'!$AR108*(IF('Provoz opční 2'!AF$10=0,1,'Provoz opční 2'!AF$11/'Provoz opční 2'!AF$10)),0)+Doplněk!AH108*Doplněk!$AP108</f>
        <v>0</v>
      </c>
      <c r="AI108" s="104">
        <f>IFERROR('Model výchozí (MV)'!AI108*('MV Index'!AM24/'MV Index'!$E24)*'Model výchozí (MV)'!$AR108*(IF('Provoz výchozí'!AG$10=0,1,'Provoz výchozí'!AG$11/'Provoz výchozí'!AG$10)),0)+IFERROR('Model opční 1 (ME)'!AI108*('ME Index'!AM24/'ME Index'!$E24)*'Model opční 1 (ME)'!$AR108*(IF('Provoz opční 1'!AG$10=0,1,'Provoz opční 1'!AG$11/'Provoz opční 1'!AG$10)),0)+IFERROR('Model opční 2 (MF)'!AI108*('MF Index'!AM24/'MF Index'!$E24)*'Model opční 2 (MF)'!$AR108*(IF('Provoz opční 2'!AG$10=0,1,'Provoz opční 2'!AG$11/'Provoz opční 2'!AG$10)),0)+Doplněk!AI108*Doplněk!$AP108</f>
        <v>0</v>
      </c>
      <c r="AJ108" s="104">
        <f>IFERROR('Model výchozí (MV)'!AJ108*('MV Index'!AN24/'MV Index'!$E24)*'Model výchozí (MV)'!$AR108*(IF('Provoz výchozí'!AH$10=0,1,'Provoz výchozí'!AH$11/'Provoz výchozí'!AH$10)),0)+IFERROR('Model opční 1 (ME)'!AJ108*('ME Index'!AN24/'ME Index'!$E24)*'Model opční 1 (ME)'!$AR108*(IF('Provoz opční 1'!AH$10=0,1,'Provoz opční 1'!AH$11/'Provoz opční 1'!AH$10)),0)+IFERROR('Model opční 2 (MF)'!AJ108*('MF Index'!AN24/'MF Index'!$E24)*'Model opční 2 (MF)'!$AR108*(IF('Provoz opční 2'!AH$10=0,1,'Provoz opční 2'!AH$11/'Provoz opční 2'!AH$10)),0)+Doplněk!AJ108*Doplněk!$AP108</f>
        <v>0</v>
      </c>
      <c r="AK108" s="104">
        <f>IFERROR('Model výchozí (MV)'!AK108*('MV Index'!AO24/'MV Index'!$E24)*'Model výchozí (MV)'!$AR108*(IF('Provoz výchozí'!AI$10=0,1,'Provoz výchozí'!AI$11/'Provoz výchozí'!AI$10)),0)+IFERROR('Model opční 1 (ME)'!AK108*('ME Index'!AO24/'ME Index'!$E24)*'Model opční 1 (ME)'!$AR108*(IF('Provoz opční 1'!AI$10=0,1,'Provoz opční 1'!AI$11/'Provoz opční 1'!AI$10)),0)+IFERROR('Model opční 2 (MF)'!AK108*('MF Index'!AO24/'MF Index'!$E24)*'Model opční 2 (MF)'!$AR108*(IF('Provoz opční 2'!AI$10=0,1,'Provoz opční 2'!AI$11/'Provoz opční 2'!AI$10)),0)+Doplněk!AK108*Doplněk!$AP108</f>
        <v>0</v>
      </c>
      <c r="AL108" s="24">
        <f t="shared" si="73"/>
        <v>0</v>
      </c>
      <c r="AM108" s="149">
        <f t="shared" si="72"/>
        <v>0</v>
      </c>
    </row>
    <row r="109" spans="1:39" x14ac:dyDescent="0.3">
      <c r="A109" s="4"/>
      <c r="B109" s="45"/>
      <c r="C109" s="45">
        <f t="shared" ref="C109:D112" si="74">IF(C67="","",C67)</f>
        <v>13.2</v>
      </c>
      <c r="D109" s="65" t="str">
        <f t="shared" si="74"/>
        <v>Ostatní služby</v>
      </c>
      <c r="E109" s="104">
        <f>IFERROR('Model výchozí (MV)'!E109*('MV Index'!I25/'MV Index'!$E25)*'Model výchozí (MV)'!$AR109*(IF('Provoz výchozí'!C$10=0,1,'Provoz výchozí'!C$11/'Provoz výchozí'!C$10)),0)+IFERROR('Model opční 1 (ME)'!E109*('ME Index'!I25/'ME Index'!$E25)*'Model opční 1 (ME)'!$AR109*(IF('Provoz opční 1'!C$10=0,1,'Provoz opční 1'!C$11/'Provoz opční 1'!C$10)),0)+IFERROR('Model opční 2 (MF)'!E109*('MF Index'!I25/'MF Index'!$E25)*'Model opční 2 (MF)'!$AR109*(IF('Provoz opční 2'!C$10=0,1,'Provoz opční 2'!C$11/'Provoz opční 2'!C$10)),0)+Doplněk!E109*Doplněk!$AP109</f>
        <v>0</v>
      </c>
      <c r="F109" s="104">
        <f>IFERROR('Model výchozí (MV)'!F109*('MV Index'!J25/'MV Index'!$E25)*'Model výchozí (MV)'!$AR109*(IF('Provoz výchozí'!D$10=0,1,'Provoz výchozí'!D$11/'Provoz výchozí'!D$10)),0)+IFERROR('Model opční 1 (ME)'!F109*('ME Index'!J25/'ME Index'!$E25)*'Model opční 1 (ME)'!$AR109*(IF('Provoz opční 1'!D$10=0,1,'Provoz opční 1'!D$11/'Provoz opční 1'!D$10)),0)+IFERROR('Model opční 2 (MF)'!F109*('MF Index'!J25/'MF Index'!$E25)*'Model opční 2 (MF)'!$AR109*(IF('Provoz opční 2'!D$10=0,1,'Provoz opční 2'!D$11/'Provoz opční 2'!D$10)),0)+Doplněk!F109*Doplněk!$AP109</f>
        <v>0</v>
      </c>
      <c r="G109" s="104">
        <f>IFERROR('Model výchozí (MV)'!G109*('MV Index'!K25/'MV Index'!$E25)*'Model výchozí (MV)'!$AR109*(IF('Provoz výchozí'!E$10=0,1,'Provoz výchozí'!E$11/'Provoz výchozí'!E$10)),0)+IFERROR('Model opční 1 (ME)'!G109*('ME Index'!K25/'ME Index'!$E25)*'Model opční 1 (ME)'!$AR109*(IF('Provoz opční 1'!E$10=0,1,'Provoz opční 1'!E$11/'Provoz opční 1'!E$10)),0)+IFERROR('Model opční 2 (MF)'!G109*('MF Index'!K25/'MF Index'!$E25)*'Model opční 2 (MF)'!$AR109*(IF('Provoz opční 2'!E$10=0,1,'Provoz opční 2'!E$11/'Provoz opční 2'!E$10)),0)+Doplněk!G109*Doplněk!$AP109</f>
        <v>0</v>
      </c>
      <c r="H109" s="104">
        <f>IFERROR('Model výchozí (MV)'!H109*('MV Index'!L25/'MV Index'!$E25)*'Model výchozí (MV)'!$AR109*(IF('Provoz výchozí'!F$10=0,1,'Provoz výchozí'!F$11/'Provoz výchozí'!F$10)),0)+IFERROR('Model opční 1 (ME)'!H109*('ME Index'!L25/'ME Index'!$E25)*'Model opční 1 (ME)'!$AR109*(IF('Provoz opční 1'!F$10=0,1,'Provoz opční 1'!F$11/'Provoz opční 1'!F$10)),0)+IFERROR('Model opční 2 (MF)'!H109*('MF Index'!L25/'MF Index'!$E25)*'Model opční 2 (MF)'!$AR109*(IF('Provoz opční 2'!F$10=0,1,'Provoz opční 2'!F$11/'Provoz opční 2'!F$10)),0)+Doplněk!H109*Doplněk!$AP109</f>
        <v>0</v>
      </c>
      <c r="I109" s="104">
        <f>IFERROR('Model výchozí (MV)'!I109*('MV Index'!M25/'MV Index'!$E25)*'Model výchozí (MV)'!$AR109*(IF('Provoz výchozí'!G$10=0,1,'Provoz výchozí'!G$11/'Provoz výchozí'!G$10)),0)+IFERROR('Model opční 1 (ME)'!I109*('ME Index'!M25/'ME Index'!$E25)*'Model opční 1 (ME)'!$AR109*(IF('Provoz opční 1'!G$10=0,1,'Provoz opční 1'!G$11/'Provoz opční 1'!G$10)),0)+IFERROR('Model opční 2 (MF)'!I109*('MF Index'!M25/'MF Index'!$E25)*'Model opční 2 (MF)'!$AR109*(IF('Provoz opční 2'!G$10=0,1,'Provoz opční 2'!G$11/'Provoz opční 2'!G$10)),0)+Doplněk!I109*Doplněk!$AP109</f>
        <v>0</v>
      </c>
      <c r="J109" s="104">
        <f>IFERROR('Model výchozí (MV)'!J109*('MV Index'!N25/'MV Index'!$E25)*'Model výchozí (MV)'!$AR109*(IF('Provoz výchozí'!H$10=0,1,'Provoz výchozí'!H$11/'Provoz výchozí'!H$10)),0)+IFERROR('Model opční 1 (ME)'!J109*('ME Index'!N25/'ME Index'!$E25)*'Model opční 1 (ME)'!$AR109*(IF('Provoz opční 1'!H$10=0,1,'Provoz opční 1'!H$11/'Provoz opční 1'!H$10)),0)+IFERROR('Model opční 2 (MF)'!J109*('MF Index'!N25/'MF Index'!$E25)*'Model opční 2 (MF)'!$AR109*(IF('Provoz opční 2'!H$10=0,1,'Provoz opční 2'!H$11/'Provoz opční 2'!H$10)),0)+Doplněk!J109*Doplněk!$AP109</f>
        <v>0</v>
      </c>
      <c r="K109" s="104">
        <f>IFERROR('Model výchozí (MV)'!K109*('MV Index'!O25/'MV Index'!$E25)*'Model výchozí (MV)'!$AR109*(IF('Provoz výchozí'!I$10=0,1,'Provoz výchozí'!I$11/'Provoz výchozí'!I$10)),0)+IFERROR('Model opční 1 (ME)'!K109*('ME Index'!O25/'ME Index'!$E25)*'Model opční 1 (ME)'!$AR109*(IF('Provoz opční 1'!I$10=0,1,'Provoz opční 1'!I$11/'Provoz opční 1'!I$10)),0)+IFERROR('Model opční 2 (MF)'!K109*('MF Index'!O25/'MF Index'!$E25)*'Model opční 2 (MF)'!$AR109*(IF('Provoz opční 2'!I$10=0,1,'Provoz opční 2'!I$11/'Provoz opční 2'!I$10)),0)+Doplněk!K109*Doplněk!$AP109</f>
        <v>0</v>
      </c>
      <c r="L109" s="104">
        <f>IFERROR('Model výchozí (MV)'!L109*('MV Index'!P25/'MV Index'!$E25)*'Model výchozí (MV)'!$AR109*(IF('Provoz výchozí'!J$10=0,1,'Provoz výchozí'!J$11/'Provoz výchozí'!J$10)),0)+IFERROR('Model opční 1 (ME)'!L109*('ME Index'!P25/'ME Index'!$E25)*'Model opční 1 (ME)'!$AR109*(IF('Provoz opční 1'!J$10=0,1,'Provoz opční 1'!J$11/'Provoz opční 1'!J$10)),0)+IFERROR('Model opční 2 (MF)'!L109*('MF Index'!P25/'MF Index'!$E25)*'Model opční 2 (MF)'!$AR109*(IF('Provoz opční 2'!J$10=0,1,'Provoz opční 2'!J$11/'Provoz opční 2'!J$10)),0)+Doplněk!L109*Doplněk!$AP109</f>
        <v>0</v>
      </c>
      <c r="M109" s="104">
        <f>IFERROR('Model výchozí (MV)'!M109*('MV Index'!Q25/'MV Index'!$E25)*'Model výchozí (MV)'!$AR109*(IF('Provoz výchozí'!K$10=0,1,'Provoz výchozí'!K$11/'Provoz výchozí'!K$10)),0)+IFERROR('Model opční 1 (ME)'!M109*('ME Index'!Q25/'ME Index'!$E25)*'Model opční 1 (ME)'!$AR109*(IF('Provoz opční 1'!K$10=0,1,'Provoz opční 1'!K$11/'Provoz opční 1'!K$10)),0)+IFERROR('Model opční 2 (MF)'!M109*('MF Index'!Q25/'MF Index'!$E25)*'Model opční 2 (MF)'!$AR109*(IF('Provoz opční 2'!K$10=0,1,'Provoz opční 2'!K$11/'Provoz opční 2'!K$10)),0)+Doplněk!M109*Doplněk!$AP109</f>
        <v>0</v>
      </c>
      <c r="N109" s="104">
        <f>IFERROR('Model výchozí (MV)'!N109*('MV Index'!R25/'MV Index'!$E25)*'Model výchozí (MV)'!$AR109*(IF('Provoz výchozí'!L$10=0,1,'Provoz výchozí'!L$11/'Provoz výchozí'!L$10)),0)+IFERROR('Model opční 1 (ME)'!N109*('ME Index'!R25/'ME Index'!$E25)*'Model opční 1 (ME)'!$AR109*(IF('Provoz opční 1'!L$10=0,1,'Provoz opční 1'!L$11/'Provoz opční 1'!L$10)),0)+IFERROR('Model opční 2 (MF)'!N109*('MF Index'!R25/'MF Index'!$E25)*'Model opční 2 (MF)'!$AR109*(IF('Provoz opční 2'!L$10=0,1,'Provoz opční 2'!L$11/'Provoz opční 2'!L$10)),0)+Doplněk!N109*Doplněk!$AP109</f>
        <v>0</v>
      </c>
      <c r="O109" s="104">
        <f>IFERROR('Model výchozí (MV)'!O109*('MV Index'!S25/'MV Index'!$E25)*'Model výchozí (MV)'!$AR109*(IF('Provoz výchozí'!M$10=0,1,'Provoz výchozí'!M$11/'Provoz výchozí'!M$10)),0)+IFERROR('Model opční 1 (ME)'!O109*('ME Index'!S25/'ME Index'!$E25)*'Model opční 1 (ME)'!$AR109*(IF('Provoz opční 1'!M$10=0,1,'Provoz opční 1'!M$11/'Provoz opční 1'!M$10)),0)+IFERROR('Model opční 2 (MF)'!O109*('MF Index'!S25/'MF Index'!$E25)*'Model opční 2 (MF)'!$AR109*(IF('Provoz opční 2'!M$10=0,1,'Provoz opční 2'!M$11/'Provoz opční 2'!M$10)),0)+Doplněk!O109*Doplněk!$AP109</f>
        <v>0</v>
      </c>
      <c r="P109" s="104">
        <f>IFERROR('Model výchozí (MV)'!P109*('MV Index'!T25/'MV Index'!$E25)*'Model výchozí (MV)'!$AR109*(IF('Provoz výchozí'!N$10=0,1,'Provoz výchozí'!N$11/'Provoz výchozí'!N$10)),0)+IFERROR('Model opční 1 (ME)'!P109*('ME Index'!T25/'ME Index'!$E25)*'Model opční 1 (ME)'!$AR109*(IF('Provoz opční 1'!N$10=0,1,'Provoz opční 1'!N$11/'Provoz opční 1'!N$10)),0)+IFERROR('Model opční 2 (MF)'!P109*('MF Index'!T25/'MF Index'!$E25)*'Model opční 2 (MF)'!$AR109*(IF('Provoz opční 2'!N$10=0,1,'Provoz opční 2'!N$11/'Provoz opční 2'!N$10)),0)+Doplněk!P109*Doplněk!$AP109</f>
        <v>0</v>
      </c>
      <c r="Q109" s="104">
        <f>IFERROR('Model výchozí (MV)'!Q109*('MV Index'!U25/'MV Index'!$E25)*'Model výchozí (MV)'!$AR109*(IF('Provoz výchozí'!O$10=0,1,'Provoz výchozí'!O$11/'Provoz výchozí'!O$10)),0)+IFERROR('Model opční 1 (ME)'!Q109*('ME Index'!U25/'ME Index'!$E25)*'Model opční 1 (ME)'!$AR109*(IF('Provoz opční 1'!O$10=0,1,'Provoz opční 1'!O$11/'Provoz opční 1'!O$10)),0)+IFERROR('Model opční 2 (MF)'!Q109*('MF Index'!U25/'MF Index'!$E25)*'Model opční 2 (MF)'!$AR109*(IF('Provoz opční 2'!O$10=0,1,'Provoz opční 2'!O$11/'Provoz opční 2'!O$10)),0)+Doplněk!Q109*Doplněk!$AP109</f>
        <v>0</v>
      </c>
      <c r="R109" s="104">
        <f>IFERROR('Model výchozí (MV)'!R109*('MV Index'!V25/'MV Index'!$E25)*'Model výchozí (MV)'!$AR109*(IF('Provoz výchozí'!P$10=0,1,'Provoz výchozí'!P$11/'Provoz výchozí'!P$10)),0)+IFERROR('Model opční 1 (ME)'!R109*('ME Index'!V25/'ME Index'!$E25)*'Model opční 1 (ME)'!$AR109*(IF('Provoz opční 1'!P$10=0,1,'Provoz opční 1'!P$11/'Provoz opční 1'!P$10)),0)+IFERROR('Model opční 2 (MF)'!R109*('MF Index'!V25/'MF Index'!$E25)*'Model opční 2 (MF)'!$AR109*(IF('Provoz opční 2'!P$10=0,1,'Provoz opční 2'!P$11/'Provoz opční 2'!P$10)),0)+Doplněk!R109*Doplněk!$AP109</f>
        <v>0</v>
      </c>
      <c r="S109" s="104">
        <f>IFERROR('Model výchozí (MV)'!S109*('MV Index'!W25/'MV Index'!$E25)*'Model výchozí (MV)'!$AR109*(IF('Provoz výchozí'!Q$10=0,1,'Provoz výchozí'!Q$11/'Provoz výchozí'!Q$10)),0)+IFERROR('Model opční 1 (ME)'!S109*('ME Index'!W25/'ME Index'!$E25)*'Model opční 1 (ME)'!$AR109*(IF('Provoz opční 1'!Q$10=0,1,'Provoz opční 1'!Q$11/'Provoz opční 1'!Q$10)),0)+IFERROR('Model opční 2 (MF)'!S109*('MF Index'!W25/'MF Index'!$E25)*'Model opční 2 (MF)'!$AR109*(IF('Provoz opční 2'!Q$10=0,1,'Provoz opční 2'!Q$11/'Provoz opční 2'!Q$10)),0)+Doplněk!S109*Doplněk!$AP109</f>
        <v>0</v>
      </c>
      <c r="T109" s="104">
        <f>IFERROR('Model výchozí (MV)'!T109*('MV Index'!X25/'MV Index'!$E25)*'Model výchozí (MV)'!$AR109*(IF('Provoz výchozí'!R$10=0,1,'Provoz výchozí'!R$11/'Provoz výchozí'!R$10)),0)+IFERROR('Model opční 1 (ME)'!T109*('ME Index'!X25/'ME Index'!$E25)*'Model opční 1 (ME)'!$AR109*(IF('Provoz opční 1'!R$10=0,1,'Provoz opční 1'!R$11/'Provoz opční 1'!R$10)),0)+IFERROR('Model opční 2 (MF)'!T109*('MF Index'!X25/'MF Index'!$E25)*'Model opční 2 (MF)'!$AR109*(IF('Provoz opční 2'!R$10=0,1,'Provoz opční 2'!R$11/'Provoz opční 2'!R$10)),0)+Doplněk!T109*Doplněk!$AP109</f>
        <v>0</v>
      </c>
      <c r="U109" s="104">
        <f>IFERROR('Model výchozí (MV)'!U109*('MV Index'!Y25/'MV Index'!$E25)*'Model výchozí (MV)'!$AR109*(IF('Provoz výchozí'!S$10=0,1,'Provoz výchozí'!S$11/'Provoz výchozí'!S$10)),0)+IFERROR('Model opční 1 (ME)'!U109*('ME Index'!Y25/'ME Index'!$E25)*'Model opční 1 (ME)'!$AR109*(IF('Provoz opční 1'!S$10=0,1,'Provoz opční 1'!S$11/'Provoz opční 1'!S$10)),0)+IFERROR('Model opční 2 (MF)'!U109*('MF Index'!Y25/'MF Index'!$E25)*'Model opční 2 (MF)'!$AR109*(IF('Provoz opční 2'!S$10=0,1,'Provoz opční 2'!S$11/'Provoz opční 2'!S$10)),0)+Doplněk!U109*Doplněk!$AP109</f>
        <v>0</v>
      </c>
      <c r="V109" s="104">
        <f>IFERROR('Model výchozí (MV)'!V109*('MV Index'!Z25/'MV Index'!$E25)*'Model výchozí (MV)'!$AR109*(IF('Provoz výchozí'!T$10=0,1,'Provoz výchozí'!T$11/'Provoz výchozí'!T$10)),0)+IFERROR('Model opční 1 (ME)'!V109*('ME Index'!Z25/'ME Index'!$E25)*'Model opční 1 (ME)'!$AR109*(IF('Provoz opční 1'!T$10=0,1,'Provoz opční 1'!T$11/'Provoz opční 1'!T$10)),0)+IFERROR('Model opční 2 (MF)'!V109*('MF Index'!Z25/'MF Index'!$E25)*'Model opční 2 (MF)'!$AR109*(IF('Provoz opční 2'!T$10=0,1,'Provoz opční 2'!T$11/'Provoz opční 2'!T$10)),0)+Doplněk!V109*Doplněk!$AP109</f>
        <v>0</v>
      </c>
      <c r="W109" s="104">
        <f>IFERROR('Model výchozí (MV)'!W109*('MV Index'!AA25/'MV Index'!$E25)*'Model výchozí (MV)'!$AR109*(IF('Provoz výchozí'!U$10=0,1,'Provoz výchozí'!U$11/'Provoz výchozí'!U$10)),0)+IFERROR('Model opční 1 (ME)'!W109*('ME Index'!AA25/'ME Index'!$E25)*'Model opční 1 (ME)'!$AR109*(IF('Provoz opční 1'!U$10=0,1,'Provoz opční 1'!U$11/'Provoz opční 1'!U$10)),0)+IFERROR('Model opční 2 (MF)'!W109*('MF Index'!AA25/'MF Index'!$E25)*'Model opční 2 (MF)'!$AR109*(IF('Provoz opční 2'!U$10=0,1,'Provoz opční 2'!U$11/'Provoz opční 2'!U$10)),0)+Doplněk!W109*Doplněk!$AP109</f>
        <v>0</v>
      </c>
      <c r="X109" s="104">
        <f>IFERROR('Model výchozí (MV)'!X109*('MV Index'!AB25/'MV Index'!$E25)*'Model výchozí (MV)'!$AR109*(IF('Provoz výchozí'!V$10=0,1,'Provoz výchozí'!V$11/'Provoz výchozí'!V$10)),0)+IFERROR('Model opční 1 (ME)'!X109*('ME Index'!AB25/'ME Index'!$E25)*'Model opční 1 (ME)'!$AR109*(IF('Provoz opční 1'!V$10=0,1,'Provoz opční 1'!V$11/'Provoz opční 1'!V$10)),0)+IFERROR('Model opční 2 (MF)'!X109*('MF Index'!AB25/'MF Index'!$E25)*'Model opční 2 (MF)'!$AR109*(IF('Provoz opční 2'!V$10=0,1,'Provoz opční 2'!V$11/'Provoz opční 2'!V$10)),0)+Doplněk!X109*Doplněk!$AP109</f>
        <v>0</v>
      </c>
      <c r="Y109" s="104">
        <f>IFERROR('Model výchozí (MV)'!Y109*('MV Index'!AC25/'MV Index'!$E25)*'Model výchozí (MV)'!$AR109*(IF('Provoz výchozí'!W$10=0,1,'Provoz výchozí'!W$11/'Provoz výchozí'!W$10)),0)+IFERROR('Model opční 1 (ME)'!Y109*('ME Index'!AC25/'ME Index'!$E25)*'Model opční 1 (ME)'!$AR109*(IF('Provoz opční 1'!W$10=0,1,'Provoz opční 1'!W$11/'Provoz opční 1'!W$10)),0)+IFERROR('Model opční 2 (MF)'!Y109*('MF Index'!AC25/'MF Index'!$E25)*'Model opční 2 (MF)'!$AR109*(IF('Provoz opční 2'!W$10=0,1,'Provoz opční 2'!W$11/'Provoz opční 2'!W$10)),0)+Doplněk!Y109*Doplněk!$AP109</f>
        <v>0</v>
      </c>
      <c r="Z109" s="104">
        <f>IFERROR('Model výchozí (MV)'!Z109*('MV Index'!AD25/'MV Index'!$E25)*'Model výchozí (MV)'!$AR109*(IF('Provoz výchozí'!X$10=0,1,'Provoz výchozí'!X$11/'Provoz výchozí'!X$10)),0)+IFERROR('Model opční 1 (ME)'!Z109*('ME Index'!AD25/'ME Index'!$E25)*'Model opční 1 (ME)'!$AR109*(IF('Provoz opční 1'!X$10=0,1,'Provoz opční 1'!X$11/'Provoz opční 1'!X$10)),0)+IFERROR('Model opční 2 (MF)'!Z109*('MF Index'!AD25/'MF Index'!$E25)*'Model opční 2 (MF)'!$AR109*(IF('Provoz opční 2'!X$10=0,1,'Provoz opční 2'!X$11/'Provoz opční 2'!X$10)),0)+Doplněk!Z109*Doplněk!$AP109</f>
        <v>0</v>
      </c>
      <c r="AA109" s="104">
        <f>IFERROR('Model výchozí (MV)'!AA109*('MV Index'!AE25/'MV Index'!$E25)*'Model výchozí (MV)'!$AR109*(IF('Provoz výchozí'!Y$10=0,1,'Provoz výchozí'!Y$11/'Provoz výchozí'!Y$10)),0)+IFERROR('Model opční 1 (ME)'!AA109*('ME Index'!AE25/'ME Index'!$E25)*'Model opční 1 (ME)'!$AR109*(IF('Provoz opční 1'!Y$10=0,1,'Provoz opční 1'!Y$11/'Provoz opční 1'!Y$10)),0)+IFERROR('Model opční 2 (MF)'!AA109*('MF Index'!AE25/'MF Index'!$E25)*'Model opční 2 (MF)'!$AR109*(IF('Provoz opční 2'!Y$10=0,1,'Provoz opční 2'!Y$11/'Provoz opční 2'!Y$10)),0)+Doplněk!AA109*Doplněk!$AP109</f>
        <v>0</v>
      </c>
      <c r="AB109" s="104">
        <f>IFERROR('Model výchozí (MV)'!AB109*('MV Index'!AF25/'MV Index'!$E25)*'Model výchozí (MV)'!$AR109*(IF('Provoz výchozí'!Z$10=0,1,'Provoz výchozí'!Z$11/'Provoz výchozí'!Z$10)),0)+IFERROR('Model opční 1 (ME)'!AB109*('ME Index'!AF25/'ME Index'!$E25)*'Model opční 1 (ME)'!$AR109*(IF('Provoz opční 1'!Z$10=0,1,'Provoz opční 1'!Z$11/'Provoz opční 1'!Z$10)),0)+IFERROR('Model opční 2 (MF)'!AB109*('MF Index'!AF25/'MF Index'!$E25)*'Model opční 2 (MF)'!$AR109*(IF('Provoz opční 2'!Z$10=0,1,'Provoz opční 2'!Z$11/'Provoz opční 2'!Z$10)),0)+Doplněk!AB109*Doplněk!$AP109</f>
        <v>0</v>
      </c>
      <c r="AC109" s="104">
        <f>IFERROR('Model výchozí (MV)'!AC109*('MV Index'!AG25/'MV Index'!$E25)*'Model výchozí (MV)'!$AR109*(IF('Provoz výchozí'!AA$10=0,1,'Provoz výchozí'!AA$11/'Provoz výchozí'!AA$10)),0)+IFERROR('Model opční 1 (ME)'!AC109*('ME Index'!AG25/'ME Index'!$E25)*'Model opční 1 (ME)'!$AR109*(IF('Provoz opční 1'!AA$10=0,1,'Provoz opční 1'!AA$11/'Provoz opční 1'!AA$10)),0)+IFERROR('Model opční 2 (MF)'!AC109*('MF Index'!AG25/'MF Index'!$E25)*'Model opční 2 (MF)'!$AR109*(IF('Provoz opční 2'!AA$10=0,1,'Provoz opční 2'!AA$11/'Provoz opční 2'!AA$10)),0)+Doplněk!AC109*Doplněk!$AP109</f>
        <v>0</v>
      </c>
      <c r="AD109" s="104">
        <f>IFERROR('Model výchozí (MV)'!AD109*('MV Index'!AH25/'MV Index'!$E25)*'Model výchozí (MV)'!$AR109*(IF('Provoz výchozí'!AB$10=0,1,'Provoz výchozí'!AB$11/'Provoz výchozí'!AB$10)),0)+IFERROR('Model opční 1 (ME)'!AD109*('ME Index'!AH25/'ME Index'!$E25)*'Model opční 1 (ME)'!$AR109*(IF('Provoz opční 1'!AB$10=0,1,'Provoz opční 1'!AB$11/'Provoz opční 1'!AB$10)),0)+IFERROR('Model opční 2 (MF)'!AD109*('MF Index'!AH25/'MF Index'!$E25)*'Model opční 2 (MF)'!$AR109*(IF('Provoz opční 2'!AB$10=0,1,'Provoz opční 2'!AB$11/'Provoz opční 2'!AB$10)),0)+Doplněk!AD109*Doplněk!$AP109</f>
        <v>0</v>
      </c>
      <c r="AE109" s="104">
        <f>IFERROR('Model výchozí (MV)'!AE109*('MV Index'!AI25/'MV Index'!$E25)*'Model výchozí (MV)'!$AR109*(IF('Provoz výchozí'!AC$10=0,1,'Provoz výchozí'!AC$11/'Provoz výchozí'!AC$10)),0)+IFERROR('Model opční 1 (ME)'!AE109*('ME Index'!AI25/'ME Index'!$E25)*'Model opční 1 (ME)'!$AR109*(IF('Provoz opční 1'!AC$10=0,1,'Provoz opční 1'!AC$11/'Provoz opční 1'!AC$10)),0)+IFERROR('Model opční 2 (MF)'!AE109*('MF Index'!AI25/'MF Index'!$E25)*'Model opční 2 (MF)'!$AR109*(IF('Provoz opční 2'!AC$10=0,1,'Provoz opční 2'!AC$11/'Provoz opční 2'!AC$10)),0)+Doplněk!AE109*Doplněk!$AP109</f>
        <v>0</v>
      </c>
      <c r="AF109" s="104">
        <f>IFERROR('Model výchozí (MV)'!AF109*('MV Index'!AJ25/'MV Index'!$E25)*'Model výchozí (MV)'!$AR109*(IF('Provoz výchozí'!AD$10=0,1,'Provoz výchozí'!AD$11/'Provoz výchozí'!AD$10)),0)+IFERROR('Model opční 1 (ME)'!AF109*('ME Index'!AJ25/'ME Index'!$E25)*'Model opční 1 (ME)'!$AR109*(IF('Provoz opční 1'!AD$10=0,1,'Provoz opční 1'!AD$11/'Provoz opční 1'!AD$10)),0)+IFERROR('Model opční 2 (MF)'!AF109*('MF Index'!AJ25/'MF Index'!$E25)*'Model opční 2 (MF)'!$AR109*(IF('Provoz opční 2'!AD$10=0,1,'Provoz opční 2'!AD$11/'Provoz opční 2'!AD$10)),0)+Doplněk!AF109*Doplněk!$AP109</f>
        <v>0</v>
      </c>
      <c r="AG109" s="104">
        <f>IFERROR('Model výchozí (MV)'!AG109*('MV Index'!AK25/'MV Index'!$E25)*'Model výchozí (MV)'!$AR109*(IF('Provoz výchozí'!AE$10=0,1,'Provoz výchozí'!AE$11/'Provoz výchozí'!AE$10)),0)+IFERROR('Model opční 1 (ME)'!AG109*('ME Index'!AK25/'ME Index'!$E25)*'Model opční 1 (ME)'!$AR109*(IF('Provoz opční 1'!AE$10=0,1,'Provoz opční 1'!AE$11/'Provoz opční 1'!AE$10)),0)+IFERROR('Model opční 2 (MF)'!AG109*('MF Index'!AK25/'MF Index'!$E25)*'Model opční 2 (MF)'!$AR109*(IF('Provoz opční 2'!AE$10=0,1,'Provoz opční 2'!AE$11/'Provoz opční 2'!AE$10)),0)+Doplněk!AG109*Doplněk!$AP109</f>
        <v>0</v>
      </c>
      <c r="AH109" s="104">
        <f>IFERROR('Model výchozí (MV)'!AH109*('MV Index'!AL25/'MV Index'!$E25)*'Model výchozí (MV)'!$AR109*(IF('Provoz výchozí'!AF$10=0,1,'Provoz výchozí'!AF$11/'Provoz výchozí'!AF$10)),0)+IFERROR('Model opční 1 (ME)'!AH109*('ME Index'!AL25/'ME Index'!$E25)*'Model opční 1 (ME)'!$AR109*(IF('Provoz opční 1'!AF$10=0,1,'Provoz opční 1'!AF$11/'Provoz opční 1'!AF$10)),0)+IFERROR('Model opční 2 (MF)'!AH109*('MF Index'!AL25/'MF Index'!$E25)*'Model opční 2 (MF)'!$AR109*(IF('Provoz opční 2'!AF$10=0,1,'Provoz opční 2'!AF$11/'Provoz opční 2'!AF$10)),0)+Doplněk!AH109*Doplněk!$AP109</f>
        <v>0</v>
      </c>
      <c r="AI109" s="104">
        <f>IFERROR('Model výchozí (MV)'!AI109*('MV Index'!AM25/'MV Index'!$E25)*'Model výchozí (MV)'!$AR109*(IF('Provoz výchozí'!AG$10=0,1,'Provoz výchozí'!AG$11/'Provoz výchozí'!AG$10)),0)+IFERROR('Model opční 1 (ME)'!AI109*('ME Index'!AM25/'ME Index'!$E25)*'Model opční 1 (ME)'!$AR109*(IF('Provoz opční 1'!AG$10=0,1,'Provoz opční 1'!AG$11/'Provoz opční 1'!AG$10)),0)+IFERROR('Model opční 2 (MF)'!AI109*('MF Index'!AM25/'MF Index'!$E25)*'Model opční 2 (MF)'!$AR109*(IF('Provoz opční 2'!AG$10=0,1,'Provoz opční 2'!AG$11/'Provoz opční 2'!AG$10)),0)+Doplněk!AI109*Doplněk!$AP109</f>
        <v>0</v>
      </c>
      <c r="AJ109" s="104">
        <f>IFERROR('Model výchozí (MV)'!AJ109*('MV Index'!AN25/'MV Index'!$E25)*'Model výchozí (MV)'!$AR109*(IF('Provoz výchozí'!AH$10=0,1,'Provoz výchozí'!AH$11/'Provoz výchozí'!AH$10)),0)+IFERROR('Model opční 1 (ME)'!AJ109*('ME Index'!AN25/'ME Index'!$E25)*'Model opční 1 (ME)'!$AR109*(IF('Provoz opční 1'!AH$10=0,1,'Provoz opční 1'!AH$11/'Provoz opční 1'!AH$10)),0)+IFERROR('Model opční 2 (MF)'!AJ109*('MF Index'!AN25/'MF Index'!$E25)*'Model opční 2 (MF)'!$AR109*(IF('Provoz opční 2'!AH$10=0,1,'Provoz opční 2'!AH$11/'Provoz opční 2'!AH$10)),0)+Doplněk!AJ109*Doplněk!$AP109</f>
        <v>0</v>
      </c>
      <c r="AK109" s="104">
        <f>IFERROR('Model výchozí (MV)'!AK109*('MV Index'!AO25/'MV Index'!$E25)*'Model výchozí (MV)'!$AR109*(IF('Provoz výchozí'!AI$10=0,1,'Provoz výchozí'!AI$11/'Provoz výchozí'!AI$10)),0)+IFERROR('Model opční 1 (ME)'!AK109*('ME Index'!AO25/'ME Index'!$E25)*'Model opční 1 (ME)'!$AR109*(IF('Provoz opční 1'!AI$10=0,1,'Provoz opční 1'!AI$11/'Provoz opční 1'!AI$10)),0)+IFERROR('Model opční 2 (MF)'!AK109*('MF Index'!AO25/'MF Index'!$E25)*'Model opční 2 (MF)'!$AR109*(IF('Provoz opční 2'!AI$10=0,1,'Provoz opční 2'!AI$11/'Provoz opční 2'!AI$10)),0)+Doplněk!AK109*Doplněk!$AP109</f>
        <v>0</v>
      </c>
      <c r="AL109" s="24">
        <f t="shared" si="73"/>
        <v>0</v>
      </c>
      <c r="AM109" s="149">
        <f t="shared" si="72"/>
        <v>0</v>
      </c>
    </row>
    <row r="110" spans="1:39" x14ac:dyDescent="0.3">
      <c r="A110" s="4">
        <f t="shared" ref="A110:B113" si="75">IF(A68="","",A68)</f>
        <v>14</v>
      </c>
      <c r="B110" s="45" t="str">
        <f t="shared" si="75"/>
        <v>Provozní režie</v>
      </c>
      <c r="C110" s="45" t="str">
        <f t="shared" si="74"/>
        <v/>
      </c>
      <c r="D110" s="65" t="str">
        <f t="shared" si="74"/>
        <v/>
      </c>
      <c r="E110" s="104">
        <f>IFERROR('Model výchozí (MV)'!E110*('MV Index'!I26/'MV Index'!$E26)*'Model výchozí (MV)'!$AR110*(IF('Provoz výchozí'!C$10=0,1,'Provoz výchozí'!C$11/'Provoz výchozí'!C$10)),0)+IFERROR('Model opční 1 (ME)'!E110*('ME Index'!I26/'ME Index'!$E26)*'Model opční 1 (ME)'!$AR110*(IF('Provoz opční 1'!C$10=0,1,'Provoz opční 1'!C$11/'Provoz opční 1'!C$10)),0)+IFERROR('Model opční 2 (MF)'!E110*('MF Index'!I26/'MF Index'!$E26)*'Model opční 2 (MF)'!$AR110*(IF('Provoz opční 2'!C$10=0,1,'Provoz opční 2'!C$11/'Provoz opční 2'!C$10)),0)+Doplněk!E110*Doplněk!$AP110</f>
        <v>0</v>
      </c>
      <c r="F110" s="104">
        <f>IFERROR('Model výchozí (MV)'!F110*('MV Index'!J26/'MV Index'!$E26)*'Model výchozí (MV)'!$AR110*(IF('Provoz výchozí'!D$10=0,1,'Provoz výchozí'!D$11/'Provoz výchozí'!D$10)),0)+IFERROR('Model opční 1 (ME)'!F110*('ME Index'!J26/'ME Index'!$E26)*'Model opční 1 (ME)'!$AR110*(IF('Provoz opční 1'!D$10=0,1,'Provoz opční 1'!D$11/'Provoz opční 1'!D$10)),0)+IFERROR('Model opční 2 (MF)'!F110*('MF Index'!J26/'MF Index'!$E26)*'Model opční 2 (MF)'!$AR110*(IF('Provoz opční 2'!D$10=0,1,'Provoz opční 2'!D$11/'Provoz opční 2'!D$10)),0)+Doplněk!F110*Doplněk!$AP110</f>
        <v>0</v>
      </c>
      <c r="G110" s="104">
        <f>IFERROR('Model výchozí (MV)'!G110*('MV Index'!K26/'MV Index'!$E26)*'Model výchozí (MV)'!$AR110*(IF('Provoz výchozí'!E$10=0,1,'Provoz výchozí'!E$11/'Provoz výchozí'!E$10)),0)+IFERROR('Model opční 1 (ME)'!G110*('ME Index'!K26/'ME Index'!$E26)*'Model opční 1 (ME)'!$AR110*(IF('Provoz opční 1'!E$10=0,1,'Provoz opční 1'!E$11/'Provoz opční 1'!E$10)),0)+IFERROR('Model opční 2 (MF)'!G110*('MF Index'!K26/'MF Index'!$E26)*'Model opční 2 (MF)'!$AR110*(IF('Provoz opční 2'!E$10=0,1,'Provoz opční 2'!E$11/'Provoz opční 2'!E$10)),0)+Doplněk!G110*Doplněk!$AP110</f>
        <v>0</v>
      </c>
      <c r="H110" s="104">
        <f>IFERROR('Model výchozí (MV)'!H110*('MV Index'!L26/'MV Index'!$E26)*'Model výchozí (MV)'!$AR110*(IF('Provoz výchozí'!F$10=0,1,'Provoz výchozí'!F$11/'Provoz výchozí'!F$10)),0)+IFERROR('Model opční 1 (ME)'!H110*('ME Index'!L26/'ME Index'!$E26)*'Model opční 1 (ME)'!$AR110*(IF('Provoz opční 1'!F$10=0,1,'Provoz opční 1'!F$11/'Provoz opční 1'!F$10)),0)+IFERROR('Model opční 2 (MF)'!H110*('MF Index'!L26/'MF Index'!$E26)*'Model opční 2 (MF)'!$AR110*(IF('Provoz opční 2'!F$10=0,1,'Provoz opční 2'!F$11/'Provoz opční 2'!F$10)),0)+Doplněk!H110*Doplněk!$AP110</f>
        <v>0</v>
      </c>
      <c r="I110" s="104">
        <f>IFERROR('Model výchozí (MV)'!I110*('MV Index'!M26/'MV Index'!$E26)*'Model výchozí (MV)'!$AR110*(IF('Provoz výchozí'!G$10=0,1,'Provoz výchozí'!G$11/'Provoz výchozí'!G$10)),0)+IFERROR('Model opční 1 (ME)'!I110*('ME Index'!M26/'ME Index'!$E26)*'Model opční 1 (ME)'!$AR110*(IF('Provoz opční 1'!G$10=0,1,'Provoz opční 1'!G$11/'Provoz opční 1'!G$10)),0)+IFERROR('Model opční 2 (MF)'!I110*('MF Index'!M26/'MF Index'!$E26)*'Model opční 2 (MF)'!$AR110*(IF('Provoz opční 2'!G$10=0,1,'Provoz opční 2'!G$11/'Provoz opční 2'!G$10)),0)+Doplněk!I110*Doplněk!$AP110</f>
        <v>0</v>
      </c>
      <c r="J110" s="104">
        <f>IFERROR('Model výchozí (MV)'!J110*('MV Index'!N26/'MV Index'!$E26)*'Model výchozí (MV)'!$AR110*(IF('Provoz výchozí'!H$10=0,1,'Provoz výchozí'!H$11/'Provoz výchozí'!H$10)),0)+IFERROR('Model opční 1 (ME)'!J110*('ME Index'!N26/'ME Index'!$E26)*'Model opční 1 (ME)'!$AR110*(IF('Provoz opční 1'!H$10=0,1,'Provoz opční 1'!H$11/'Provoz opční 1'!H$10)),0)+IFERROR('Model opční 2 (MF)'!J110*('MF Index'!N26/'MF Index'!$E26)*'Model opční 2 (MF)'!$AR110*(IF('Provoz opční 2'!H$10=0,1,'Provoz opční 2'!H$11/'Provoz opční 2'!H$10)),0)+Doplněk!J110*Doplněk!$AP110</f>
        <v>0</v>
      </c>
      <c r="K110" s="104">
        <f>IFERROR('Model výchozí (MV)'!K110*('MV Index'!O26/'MV Index'!$E26)*'Model výchozí (MV)'!$AR110*(IF('Provoz výchozí'!I$10=0,1,'Provoz výchozí'!I$11/'Provoz výchozí'!I$10)),0)+IFERROR('Model opční 1 (ME)'!K110*('ME Index'!O26/'ME Index'!$E26)*'Model opční 1 (ME)'!$AR110*(IF('Provoz opční 1'!I$10=0,1,'Provoz opční 1'!I$11/'Provoz opční 1'!I$10)),0)+IFERROR('Model opční 2 (MF)'!K110*('MF Index'!O26/'MF Index'!$E26)*'Model opční 2 (MF)'!$AR110*(IF('Provoz opční 2'!I$10=0,1,'Provoz opční 2'!I$11/'Provoz opční 2'!I$10)),0)+Doplněk!K110*Doplněk!$AP110</f>
        <v>0</v>
      </c>
      <c r="L110" s="104">
        <f>IFERROR('Model výchozí (MV)'!L110*('MV Index'!P26/'MV Index'!$E26)*'Model výchozí (MV)'!$AR110*(IF('Provoz výchozí'!J$10=0,1,'Provoz výchozí'!J$11/'Provoz výchozí'!J$10)),0)+IFERROR('Model opční 1 (ME)'!L110*('ME Index'!P26/'ME Index'!$E26)*'Model opční 1 (ME)'!$AR110*(IF('Provoz opční 1'!J$10=0,1,'Provoz opční 1'!J$11/'Provoz opční 1'!J$10)),0)+IFERROR('Model opční 2 (MF)'!L110*('MF Index'!P26/'MF Index'!$E26)*'Model opční 2 (MF)'!$AR110*(IF('Provoz opční 2'!J$10=0,1,'Provoz opční 2'!J$11/'Provoz opční 2'!J$10)),0)+Doplněk!L110*Doplněk!$AP110</f>
        <v>0</v>
      </c>
      <c r="M110" s="104">
        <f>IFERROR('Model výchozí (MV)'!M110*('MV Index'!Q26/'MV Index'!$E26)*'Model výchozí (MV)'!$AR110*(IF('Provoz výchozí'!K$10=0,1,'Provoz výchozí'!K$11/'Provoz výchozí'!K$10)),0)+IFERROR('Model opční 1 (ME)'!M110*('ME Index'!Q26/'ME Index'!$E26)*'Model opční 1 (ME)'!$AR110*(IF('Provoz opční 1'!K$10=0,1,'Provoz opční 1'!K$11/'Provoz opční 1'!K$10)),0)+IFERROR('Model opční 2 (MF)'!M110*('MF Index'!Q26/'MF Index'!$E26)*'Model opční 2 (MF)'!$AR110*(IF('Provoz opční 2'!K$10=0,1,'Provoz opční 2'!K$11/'Provoz opční 2'!K$10)),0)+Doplněk!M110*Doplněk!$AP110</f>
        <v>0</v>
      </c>
      <c r="N110" s="104">
        <f>IFERROR('Model výchozí (MV)'!N110*('MV Index'!R26/'MV Index'!$E26)*'Model výchozí (MV)'!$AR110*(IF('Provoz výchozí'!L$10=0,1,'Provoz výchozí'!L$11/'Provoz výchozí'!L$10)),0)+IFERROR('Model opční 1 (ME)'!N110*('ME Index'!R26/'ME Index'!$E26)*'Model opční 1 (ME)'!$AR110*(IF('Provoz opční 1'!L$10=0,1,'Provoz opční 1'!L$11/'Provoz opční 1'!L$10)),0)+IFERROR('Model opční 2 (MF)'!N110*('MF Index'!R26/'MF Index'!$E26)*'Model opční 2 (MF)'!$AR110*(IF('Provoz opční 2'!L$10=0,1,'Provoz opční 2'!L$11/'Provoz opční 2'!L$10)),0)+Doplněk!N110*Doplněk!$AP110</f>
        <v>0</v>
      </c>
      <c r="O110" s="104">
        <f>IFERROR('Model výchozí (MV)'!O110*('MV Index'!S26/'MV Index'!$E26)*'Model výchozí (MV)'!$AR110*(IF('Provoz výchozí'!M$10=0,1,'Provoz výchozí'!M$11/'Provoz výchozí'!M$10)),0)+IFERROR('Model opční 1 (ME)'!O110*('ME Index'!S26/'ME Index'!$E26)*'Model opční 1 (ME)'!$AR110*(IF('Provoz opční 1'!M$10=0,1,'Provoz opční 1'!M$11/'Provoz opční 1'!M$10)),0)+IFERROR('Model opční 2 (MF)'!O110*('MF Index'!S26/'MF Index'!$E26)*'Model opční 2 (MF)'!$AR110*(IF('Provoz opční 2'!M$10=0,1,'Provoz opční 2'!M$11/'Provoz opční 2'!M$10)),0)+Doplněk!O110*Doplněk!$AP110</f>
        <v>0</v>
      </c>
      <c r="P110" s="104">
        <f>IFERROR('Model výchozí (MV)'!P110*('MV Index'!T26/'MV Index'!$E26)*'Model výchozí (MV)'!$AR110*(IF('Provoz výchozí'!N$10=0,1,'Provoz výchozí'!N$11/'Provoz výchozí'!N$10)),0)+IFERROR('Model opční 1 (ME)'!P110*('ME Index'!T26/'ME Index'!$E26)*'Model opční 1 (ME)'!$AR110*(IF('Provoz opční 1'!N$10=0,1,'Provoz opční 1'!N$11/'Provoz opční 1'!N$10)),0)+IFERROR('Model opční 2 (MF)'!P110*('MF Index'!T26/'MF Index'!$E26)*'Model opční 2 (MF)'!$AR110*(IF('Provoz opční 2'!N$10=0,1,'Provoz opční 2'!N$11/'Provoz opční 2'!N$10)),0)+Doplněk!P110*Doplněk!$AP110</f>
        <v>0</v>
      </c>
      <c r="Q110" s="104">
        <f>IFERROR('Model výchozí (MV)'!Q110*('MV Index'!U26/'MV Index'!$E26)*'Model výchozí (MV)'!$AR110*(IF('Provoz výchozí'!O$10=0,1,'Provoz výchozí'!O$11/'Provoz výchozí'!O$10)),0)+IFERROR('Model opční 1 (ME)'!Q110*('ME Index'!U26/'ME Index'!$E26)*'Model opční 1 (ME)'!$AR110*(IF('Provoz opční 1'!O$10=0,1,'Provoz opční 1'!O$11/'Provoz opční 1'!O$10)),0)+IFERROR('Model opční 2 (MF)'!Q110*('MF Index'!U26/'MF Index'!$E26)*'Model opční 2 (MF)'!$AR110*(IF('Provoz opční 2'!O$10=0,1,'Provoz opční 2'!O$11/'Provoz opční 2'!O$10)),0)+Doplněk!Q110*Doplněk!$AP110</f>
        <v>0</v>
      </c>
      <c r="R110" s="104">
        <f>IFERROR('Model výchozí (MV)'!R110*('MV Index'!V26/'MV Index'!$E26)*'Model výchozí (MV)'!$AR110*(IF('Provoz výchozí'!P$10=0,1,'Provoz výchozí'!P$11/'Provoz výchozí'!P$10)),0)+IFERROR('Model opční 1 (ME)'!R110*('ME Index'!V26/'ME Index'!$E26)*'Model opční 1 (ME)'!$AR110*(IF('Provoz opční 1'!P$10=0,1,'Provoz opční 1'!P$11/'Provoz opční 1'!P$10)),0)+IFERROR('Model opční 2 (MF)'!R110*('MF Index'!V26/'MF Index'!$E26)*'Model opční 2 (MF)'!$AR110*(IF('Provoz opční 2'!P$10=0,1,'Provoz opční 2'!P$11/'Provoz opční 2'!P$10)),0)+Doplněk!R110*Doplněk!$AP110</f>
        <v>0</v>
      </c>
      <c r="S110" s="104">
        <f>IFERROR('Model výchozí (MV)'!S110*('MV Index'!W26/'MV Index'!$E26)*'Model výchozí (MV)'!$AR110*(IF('Provoz výchozí'!Q$10=0,1,'Provoz výchozí'!Q$11/'Provoz výchozí'!Q$10)),0)+IFERROR('Model opční 1 (ME)'!S110*('ME Index'!W26/'ME Index'!$E26)*'Model opční 1 (ME)'!$AR110*(IF('Provoz opční 1'!Q$10=0,1,'Provoz opční 1'!Q$11/'Provoz opční 1'!Q$10)),0)+IFERROR('Model opční 2 (MF)'!S110*('MF Index'!W26/'MF Index'!$E26)*'Model opční 2 (MF)'!$AR110*(IF('Provoz opční 2'!Q$10=0,1,'Provoz opční 2'!Q$11/'Provoz opční 2'!Q$10)),0)+Doplněk!S110*Doplněk!$AP110</f>
        <v>0</v>
      </c>
      <c r="T110" s="104">
        <f>IFERROR('Model výchozí (MV)'!T110*('MV Index'!X26/'MV Index'!$E26)*'Model výchozí (MV)'!$AR110*(IF('Provoz výchozí'!R$10=0,1,'Provoz výchozí'!R$11/'Provoz výchozí'!R$10)),0)+IFERROR('Model opční 1 (ME)'!T110*('ME Index'!X26/'ME Index'!$E26)*'Model opční 1 (ME)'!$AR110*(IF('Provoz opční 1'!R$10=0,1,'Provoz opční 1'!R$11/'Provoz opční 1'!R$10)),0)+IFERROR('Model opční 2 (MF)'!T110*('MF Index'!X26/'MF Index'!$E26)*'Model opční 2 (MF)'!$AR110*(IF('Provoz opční 2'!R$10=0,1,'Provoz opční 2'!R$11/'Provoz opční 2'!R$10)),0)+Doplněk!T110*Doplněk!$AP110</f>
        <v>0</v>
      </c>
      <c r="U110" s="104">
        <f>IFERROR('Model výchozí (MV)'!U110*('MV Index'!Y26/'MV Index'!$E26)*'Model výchozí (MV)'!$AR110*(IF('Provoz výchozí'!S$10=0,1,'Provoz výchozí'!S$11/'Provoz výchozí'!S$10)),0)+IFERROR('Model opční 1 (ME)'!U110*('ME Index'!Y26/'ME Index'!$E26)*'Model opční 1 (ME)'!$AR110*(IF('Provoz opční 1'!S$10=0,1,'Provoz opční 1'!S$11/'Provoz opční 1'!S$10)),0)+IFERROR('Model opční 2 (MF)'!U110*('MF Index'!Y26/'MF Index'!$E26)*'Model opční 2 (MF)'!$AR110*(IF('Provoz opční 2'!S$10=0,1,'Provoz opční 2'!S$11/'Provoz opční 2'!S$10)),0)+Doplněk!U110*Doplněk!$AP110</f>
        <v>0</v>
      </c>
      <c r="V110" s="104">
        <f>IFERROR('Model výchozí (MV)'!V110*('MV Index'!Z26/'MV Index'!$E26)*'Model výchozí (MV)'!$AR110*(IF('Provoz výchozí'!T$10=0,1,'Provoz výchozí'!T$11/'Provoz výchozí'!T$10)),0)+IFERROR('Model opční 1 (ME)'!V110*('ME Index'!Z26/'ME Index'!$E26)*'Model opční 1 (ME)'!$AR110*(IF('Provoz opční 1'!T$10=0,1,'Provoz opční 1'!T$11/'Provoz opční 1'!T$10)),0)+IFERROR('Model opční 2 (MF)'!V110*('MF Index'!Z26/'MF Index'!$E26)*'Model opční 2 (MF)'!$AR110*(IF('Provoz opční 2'!T$10=0,1,'Provoz opční 2'!T$11/'Provoz opční 2'!T$10)),0)+Doplněk!V110*Doplněk!$AP110</f>
        <v>0</v>
      </c>
      <c r="W110" s="104">
        <f>IFERROR('Model výchozí (MV)'!W110*('MV Index'!AA26/'MV Index'!$E26)*'Model výchozí (MV)'!$AR110*(IF('Provoz výchozí'!U$10=0,1,'Provoz výchozí'!U$11/'Provoz výchozí'!U$10)),0)+IFERROR('Model opční 1 (ME)'!W110*('ME Index'!AA26/'ME Index'!$E26)*'Model opční 1 (ME)'!$AR110*(IF('Provoz opční 1'!U$10=0,1,'Provoz opční 1'!U$11/'Provoz opční 1'!U$10)),0)+IFERROR('Model opční 2 (MF)'!W110*('MF Index'!AA26/'MF Index'!$E26)*'Model opční 2 (MF)'!$AR110*(IF('Provoz opční 2'!U$10=0,1,'Provoz opční 2'!U$11/'Provoz opční 2'!U$10)),0)+Doplněk!W110*Doplněk!$AP110</f>
        <v>0</v>
      </c>
      <c r="X110" s="104">
        <f>IFERROR('Model výchozí (MV)'!X110*('MV Index'!AB26/'MV Index'!$E26)*'Model výchozí (MV)'!$AR110*(IF('Provoz výchozí'!V$10=0,1,'Provoz výchozí'!V$11/'Provoz výchozí'!V$10)),0)+IFERROR('Model opční 1 (ME)'!X110*('ME Index'!AB26/'ME Index'!$E26)*'Model opční 1 (ME)'!$AR110*(IF('Provoz opční 1'!V$10=0,1,'Provoz opční 1'!V$11/'Provoz opční 1'!V$10)),0)+IFERROR('Model opční 2 (MF)'!X110*('MF Index'!AB26/'MF Index'!$E26)*'Model opční 2 (MF)'!$AR110*(IF('Provoz opční 2'!V$10=0,1,'Provoz opční 2'!V$11/'Provoz opční 2'!V$10)),0)+Doplněk!X110*Doplněk!$AP110</f>
        <v>0</v>
      </c>
      <c r="Y110" s="104">
        <f>IFERROR('Model výchozí (MV)'!Y110*('MV Index'!AC26/'MV Index'!$E26)*'Model výchozí (MV)'!$AR110*(IF('Provoz výchozí'!W$10=0,1,'Provoz výchozí'!W$11/'Provoz výchozí'!W$10)),0)+IFERROR('Model opční 1 (ME)'!Y110*('ME Index'!AC26/'ME Index'!$E26)*'Model opční 1 (ME)'!$AR110*(IF('Provoz opční 1'!W$10=0,1,'Provoz opční 1'!W$11/'Provoz opční 1'!W$10)),0)+IFERROR('Model opční 2 (MF)'!Y110*('MF Index'!AC26/'MF Index'!$E26)*'Model opční 2 (MF)'!$AR110*(IF('Provoz opční 2'!W$10=0,1,'Provoz opční 2'!W$11/'Provoz opční 2'!W$10)),0)+Doplněk!Y110*Doplněk!$AP110</f>
        <v>0</v>
      </c>
      <c r="Z110" s="104">
        <f>IFERROR('Model výchozí (MV)'!Z110*('MV Index'!AD26/'MV Index'!$E26)*'Model výchozí (MV)'!$AR110*(IF('Provoz výchozí'!X$10=0,1,'Provoz výchozí'!X$11/'Provoz výchozí'!X$10)),0)+IFERROR('Model opční 1 (ME)'!Z110*('ME Index'!AD26/'ME Index'!$E26)*'Model opční 1 (ME)'!$AR110*(IF('Provoz opční 1'!X$10=0,1,'Provoz opční 1'!X$11/'Provoz opční 1'!X$10)),0)+IFERROR('Model opční 2 (MF)'!Z110*('MF Index'!AD26/'MF Index'!$E26)*'Model opční 2 (MF)'!$AR110*(IF('Provoz opční 2'!X$10=0,1,'Provoz opční 2'!X$11/'Provoz opční 2'!X$10)),0)+Doplněk!Z110*Doplněk!$AP110</f>
        <v>0</v>
      </c>
      <c r="AA110" s="104">
        <f>IFERROR('Model výchozí (MV)'!AA110*('MV Index'!AE26/'MV Index'!$E26)*'Model výchozí (MV)'!$AR110*(IF('Provoz výchozí'!Y$10=0,1,'Provoz výchozí'!Y$11/'Provoz výchozí'!Y$10)),0)+IFERROR('Model opční 1 (ME)'!AA110*('ME Index'!AE26/'ME Index'!$E26)*'Model opční 1 (ME)'!$AR110*(IF('Provoz opční 1'!Y$10=0,1,'Provoz opční 1'!Y$11/'Provoz opční 1'!Y$10)),0)+IFERROR('Model opční 2 (MF)'!AA110*('MF Index'!AE26/'MF Index'!$E26)*'Model opční 2 (MF)'!$AR110*(IF('Provoz opční 2'!Y$10=0,1,'Provoz opční 2'!Y$11/'Provoz opční 2'!Y$10)),0)+Doplněk!AA110*Doplněk!$AP110</f>
        <v>0</v>
      </c>
      <c r="AB110" s="104">
        <f>IFERROR('Model výchozí (MV)'!AB110*('MV Index'!AF26/'MV Index'!$E26)*'Model výchozí (MV)'!$AR110*(IF('Provoz výchozí'!Z$10=0,1,'Provoz výchozí'!Z$11/'Provoz výchozí'!Z$10)),0)+IFERROR('Model opční 1 (ME)'!AB110*('ME Index'!AF26/'ME Index'!$E26)*'Model opční 1 (ME)'!$AR110*(IF('Provoz opční 1'!Z$10=0,1,'Provoz opční 1'!Z$11/'Provoz opční 1'!Z$10)),0)+IFERROR('Model opční 2 (MF)'!AB110*('MF Index'!AF26/'MF Index'!$E26)*'Model opční 2 (MF)'!$AR110*(IF('Provoz opční 2'!Z$10=0,1,'Provoz opční 2'!Z$11/'Provoz opční 2'!Z$10)),0)+Doplněk!AB110*Doplněk!$AP110</f>
        <v>0</v>
      </c>
      <c r="AC110" s="104">
        <f>IFERROR('Model výchozí (MV)'!AC110*('MV Index'!AG26/'MV Index'!$E26)*'Model výchozí (MV)'!$AR110*(IF('Provoz výchozí'!AA$10=0,1,'Provoz výchozí'!AA$11/'Provoz výchozí'!AA$10)),0)+IFERROR('Model opční 1 (ME)'!AC110*('ME Index'!AG26/'ME Index'!$E26)*'Model opční 1 (ME)'!$AR110*(IF('Provoz opční 1'!AA$10=0,1,'Provoz opční 1'!AA$11/'Provoz opční 1'!AA$10)),0)+IFERROR('Model opční 2 (MF)'!AC110*('MF Index'!AG26/'MF Index'!$E26)*'Model opční 2 (MF)'!$AR110*(IF('Provoz opční 2'!AA$10=0,1,'Provoz opční 2'!AA$11/'Provoz opční 2'!AA$10)),0)+Doplněk!AC110*Doplněk!$AP110</f>
        <v>0</v>
      </c>
      <c r="AD110" s="104">
        <f>IFERROR('Model výchozí (MV)'!AD110*('MV Index'!AH26/'MV Index'!$E26)*'Model výchozí (MV)'!$AR110*(IF('Provoz výchozí'!AB$10=0,1,'Provoz výchozí'!AB$11/'Provoz výchozí'!AB$10)),0)+IFERROR('Model opční 1 (ME)'!AD110*('ME Index'!AH26/'ME Index'!$E26)*'Model opční 1 (ME)'!$AR110*(IF('Provoz opční 1'!AB$10=0,1,'Provoz opční 1'!AB$11/'Provoz opční 1'!AB$10)),0)+IFERROR('Model opční 2 (MF)'!AD110*('MF Index'!AH26/'MF Index'!$E26)*'Model opční 2 (MF)'!$AR110*(IF('Provoz opční 2'!AB$10=0,1,'Provoz opční 2'!AB$11/'Provoz opční 2'!AB$10)),0)+Doplněk!AD110*Doplněk!$AP110</f>
        <v>0</v>
      </c>
      <c r="AE110" s="104">
        <f>IFERROR('Model výchozí (MV)'!AE110*('MV Index'!AI26/'MV Index'!$E26)*'Model výchozí (MV)'!$AR110*(IF('Provoz výchozí'!AC$10=0,1,'Provoz výchozí'!AC$11/'Provoz výchozí'!AC$10)),0)+IFERROR('Model opční 1 (ME)'!AE110*('ME Index'!AI26/'ME Index'!$E26)*'Model opční 1 (ME)'!$AR110*(IF('Provoz opční 1'!AC$10=0,1,'Provoz opční 1'!AC$11/'Provoz opční 1'!AC$10)),0)+IFERROR('Model opční 2 (MF)'!AE110*('MF Index'!AI26/'MF Index'!$E26)*'Model opční 2 (MF)'!$AR110*(IF('Provoz opční 2'!AC$10=0,1,'Provoz opční 2'!AC$11/'Provoz opční 2'!AC$10)),0)+Doplněk!AE110*Doplněk!$AP110</f>
        <v>0</v>
      </c>
      <c r="AF110" s="104">
        <f>IFERROR('Model výchozí (MV)'!AF110*('MV Index'!AJ26/'MV Index'!$E26)*'Model výchozí (MV)'!$AR110*(IF('Provoz výchozí'!AD$10=0,1,'Provoz výchozí'!AD$11/'Provoz výchozí'!AD$10)),0)+IFERROR('Model opční 1 (ME)'!AF110*('ME Index'!AJ26/'ME Index'!$E26)*'Model opční 1 (ME)'!$AR110*(IF('Provoz opční 1'!AD$10=0,1,'Provoz opční 1'!AD$11/'Provoz opční 1'!AD$10)),0)+IFERROR('Model opční 2 (MF)'!AF110*('MF Index'!AJ26/'MF Index'!$E26)*'Model opční 2 (MF)'!$AR110*(IF('Provoz opční 2'!AD$10=0,1,'Provoz opční 2'!AD$11/'Provoz opční 2'!AD$10)),0)+Doplněk!AF110*Doplněk!$AP110</f>
        <v>0</v>
      </c>
      <c r="AG110" s="104">
        <f>IFERROR('Model výchozí (MV)'!AG110*('MV Index'!AK26/'MV Index'!$E26)*'Model výchozí (MV)'!$AR110*(IF('Provoz výchozí'!AE$10=0,1,'Provoz výchozí'!AE$11/'Provoz výchozí'!AE$10)),0)+IFERROR('Model opční 1 (ME)'!AG110*('ME Index'!AK26/'ME Index'!$E26)*'Model opční 1 (ME)'!$AR110*(IF('Provoz opční 1'!AE$10=0,1,'Provoz opční 1'!AE$11/'Provoz opční 1'!AE$10)),0)+IFERROR('Model opční 2 (MF)'!AG110*('MF Index'!AK26/'MF Index'!$E26)*'Model opční 2 (MF)'!$AR110*(IF('Provoz opční 2'!AE$10=0,1,'Provoz opční 2'!AE$11/'Provoz opční 2'!AE$10)),0)+Doplněk!AG110*Doplněk!$AP110</f>
        <v>0</v>
      </c>
      <c r="AH110" s="104">
        <f>IFERROR('Model výchozí (MV)'!AH110*('MV Index'!AL26/'MV Index'!$E26)*'Model výchozí (MV)'!$AR110*(IF('Provoz výchozí'!AF$10=0,1,'Provoz výchozí'!AF$11/'Provoz výchozí'!AF$10)),0)+IFERROR('Model opční 1 (ME)'!AH110*('ME Index'!AL26/'ME Index'!$E26)*'Model opční 1 (ME)'!$AR110*(IF('Provoz opční 1'!AF$10=0,1,'Provoz opční 1'!AF$11/'Provoz opční 1'!AF$10)),0)+IFERROR('Model opční 2 (MF)'!AH110*('MF Index'!AL26/'MF Index'!$E26)*'Model opční 2 (MF)'!$AR110*(IF('Provoz opční 2'!AF$10=0,1,'Provoz opční 2'!AF$11/'Provoz opční 2'!AF$10)),0)+Doplněk!AH110*Doplněk!$AP110</f>
        <v>0</v>
      </c>
      <c r="AI110" s="104">
        <f>IFERROR('Model výchozí (MV)'!AI110*('MV Index'!AM26/'MV Index'!$E26)*'Model výchozí (MV)'!$AR110*(IF('Provoz výchozí'!AG$10=0,1,'Provoz výchozí'!AG$11/'Provoz výchozí'!AG$10)),0)+IFERROR('Model opční 1 (ME)'!AI110*('ME Index'!AM26/'ME Index'!$E26)*'Model opční 1 (ME)'!$AR110*(IF('Provoz opční 1'!AG$10=0,1,'Provoz opční 1'!AG$11/'Provoz opční 1'!AG$10)),0)+IFERROR('Model opční 2 (MF)'!AI110*('MF Index'!AM26/'MF Index'!$E26)*'Model opční 2 (MF)'!$AR110*(IF('Provoz opční 2'!AG$10=0,1,'Provoz opční 2'!AG$11/'Provoz opční 2'!AG$10)),0)+Doplněk!AI110*Doplněk!$AP110</f>
        <v>0</v>
      </c>
      <c r="AJ110" s="104">
        <f>IFERROR('Model výchozí (MV)'!AJ110*('MV Index'!AN26/'MV Index'!$E26)*'Model výchozí (MV)'!$AR110*(IF('Provoz výchozí'!AH$10=0,1,'Provoz výchozí'!AH$11/'Provoz výchozí'!AH$10)),0)+IFERROR('Model opční 1 (ME)'!AJ110*('ME Index'!AN26/'ME Index'!$E26)*'Model opční 1 (ME)'!$AR110*(IF('Provoz opční 1'!AH$10=0,1,'Provoz opční 1'!AH$11/'Provoz opční 1'!AH$10)),0)+IFERROR('Model opční 2 (MF)'!AJ110*('MF Index'!AN26/'MF Index'!$E26)*'Model opční 2 (MF)'!$AR110*(IF('Provoz opční 2'!AH$10=0,1,'Provoz opční 2'!AH$11/'Provoz opční 2'!AH$10)),0)+Doplněk!AJ110*Doplněk!$AP110</f>
        <v>0</v>
      </c>
      <c r="AK110" s="104">
        <f>IFERROR('Model výchozí (MV)'!AK110*('MV Index'!AO26/'MV Index'!$E26)*'Model výchozí (MV)'!$AR110*(IF('Provoz výchozí'!AI$10=0,1,'Provoz výchozí'!AI$11/'Provoz výchozí'!AI$10)),0)+IFERROR('Model opční 1 (ME)'!AK110*('ME Index'!AO26/'ME Index'!$E26)*'Model opční 1 (ME)'!$AR110*(IF('Provoz opční 1'!AI$10=0,1,'Provoz opční 1'!AI$11/'Provoz opční 1'!AI$10)),0)+IFERROR('Model opční 2 (MF)'!AK110*('MF Index'!AO26/'MF Index'!$E26)*'Model opční 2 (MF)'!$AR110*(IF('Provoz opční 2'!AI$10=0,1,'Provoz opční 2'!AI$11/'Provoz opční 2'!AI$10)),0)+Doplněk!AK110*Doplněk!$AP110</f>
        <v>0</v>
      </c>
      <c r="AL110" s="24">
        <f t="shared" si="73"/>
        <v>0</v>
      </c>
      <c r="AM110" s="149">
        <f t="shared" si="72"/>
        <v>0</v>
      </c>
    </row>
    <row r="111" spans="1:39" x14ac:dyDescent="0.3">
      <c r="A111" s="4">
        <f t="shared" si="75"/>
        <v>15</v>
      </c>
      <c r="B111" s="45" t="str">
        <f t="shared" si="75"/>
        <v>Správní režie</v>
      </c>
      <c r="C111" s="45" t="str">
        <f t="shared" si="74"/>
        <v/>
      </c>
      <c r="D111" s="65" t="str">
        <f t="shared" si="74"/>
        <v/>
      </c>
      <c r="E111" s="104">
        <f>IFERROR('Model výchozí (MV)'!E111*('MV Index'!I27/'MV Index'!$E27)*'Model výchozí (MV)'!$AR111*(IF('Provoz výchozí'!C$10=0,1,'Provoz výchozí'!C$11/'Provoz výchozí'!C$10)),0)+IFERROR('Model opční 1 (ME)'!E111*('ME Index'!I27/'ME Index'!$E27)*'Model opční 1 (ME)'!$AR111*(IF('Provoz opční 1'!C$10=0,1,'Provoz opční 1'!C$11/'Provoz opční 1'!C$10)),0)+IFERROR('Model opční 2 (MF)'!E111*('MF Index'!I27/'MF Index'!$E27)*'Model opční 2 (MF)'!$AR111*(IF('Provoz opční 2'!C$10=0,1,'Provoz opční 2'!C$11/'Provoz opční 2'!C$10)),0)+Doplněk!E111*Doplněk!$AP111</f>
        <v>0</v>
      </c>
      <c r="F111" s="104">
        <f>IFERROR('Model výchozí (MV)'!F111*('MV Index'!J27/'MV Index'!$E27)*'Model výchozí (MV)'!$AR111*(IF('Provoz výchozí'!D$10=0,1,'Provoz výchozí'!D$11/'Provoz výchozí'!D$10)),0)+IFERROR('Model opční 1 (ME)'!F111*('ME Index'!J27/'ME Index'!$E27)*'Model opční 1 (ME)'!$AR111*(IF('Provoz opční 1'!D$10=0,1,'Provoz opční 1'!D$11/'Provoz opční 1'!D$10)),0)+IFERROR('Model opční 2 (MF)'!F111*('MF Index'!J27/'MF Index'!$E27)*'Model opční 2 (MF)'!$AR111*(IF('Provoz opční 2'!D$10=0,1,'Provoz opční 2'!D$11/'Provoz opční 2'!D$10)),0)+Doplněk!F111*Doplněk!$AP111</f>
        <v>0</v>
      </c>
      <c r="G111" s="104">
        <f>IFERROR('Model výchozí (MV)'!G111*('MV Index'!K27/'MV Index'!$E27)*'Model výchozí (MV)'!$AR111*(IF('Provoz výchozí'!E$10=0,1,'Provoz výchozí'!E$11/'Provoz výchozí'!E$10)),0)+IFERROR('Model opční 1 (ME)'!G111*('ME Index'!K27/'ME Index'!$E27)*'Model opční 1 (ME)'!$AR111*(IF('Provoz opční 1'!E$10=0,1,'Provoz opční 1'!E$11/'Provoz opční 1'!E$10)),0)+IFERROR('Model opční 2 (MF)'!G111*('MF Index'!K27/'MF Index'!$E27)*'Model opční 2 (MF)'!$AR111*(IF('Provoz opční 2'!E$10=0,1,'Provoz opční 2'!E$11/'Provoz opční 2'!E$10)),0)+Doplněk!G111*Doplněk!$AP111</f>
        <v>0</v>
      </c>
      <c r="H111" s="104">
        <f>IFERROR('Model výchozí (MV)'!H111*('MV Index'!L27/'MV Index'!$E27)*'Model výchozí (MV)'!$AR111*(IF('Provoz výchozí'!F$10=0,1,'Provoz výchozí'!F$11/'Provoz výchozí'!F$10)),0)+IFERROR('Model opční 1 (ME)'!H111*('ME Index'!L27/'ME Index'!$E27)*'Model opční 1 (ME)'!$AR111*(IF('Provoz opční 1'!F$10=0,1,'Provoz opční 1'!F$11/'Provoz opční 1'!F$10)),0)+IFERROR('Model opční 2 (MF)'!H111*('MF Index'!L27/'MF Index'!$E27)*'Model opční 2 (MF)'!$AR111*(IF('Provoz opční 2'!F$10=0,1,'Provoz opční 2'!F$11/'Provoz opční 2'!F$10)),0)+Doplněk!H111*Doplněk!$AP111</f>
        <v>0</v>
      </c>
      <c r="I111" s="104">
        <f>IFERROR('Model výchozí (MV)'!I111*('MV Index'!M27/'MV Index'!$E27)*'Model výchozí (MV)'!$AR111*(IF('Provoz výchozí'!G$10=0,1,'Provoz výchozí'!G$11/'Provoz výchozí'!G$10)),0)+IFERROR('Model opční 1 (ME)'!I111*('ME Index'!M27/'ME Index'!$E27)*'Model opční 1 (ME)'!$AR111*(IF('Provoz opční 1'!G$10=0,1,'Provoz opční 1'!G$11/'Provoz opční 1'!G$10)),0)+IFERROR('Model opční 2 (MF)'!I111*('MF Index'!M27/'MF Index'!$E27)*'Model opční 2 (MF)'!$AR111*(IF('Provoz opční 2'!G$10=0,1,'Provoz opční 2'!G$11/'Provoz opční 2'!G$10)),0)+Doplněk!I111*Doplněk!$AP111</f>
        <v>0</v>
      </c>
      <c r="J111" s="104">
        <f>IFERROR('Model výchozí (MV)'!J111*('MV Index'!N27/'MV Index'!$E27)*'Model výchozí (MV)'!$AR111*(IF('Provoz výchozí'!H$10=0,1,'Provoz výchozí'!H$11/'Provoz výchozí'!H$10)),0)+IFERROR('Model opční 1 (ME)'!J111*('ME Index'!N27/'ME Index'!$E27)*'Model opční 1 (ME)'!$AR111*(IF('Provoz opční 1'!H$10=0,1,'Provoz opční 1'!H$11/'Provoz opční 1'!H$10)),0)+IFERROR('Model opční 2 (MF)'!J111*('MF Index'!N27/'MF Index'!$E27)*'Model opční 2 (MF)'!$AR111*(IF('Provoz opční 2'!H$10=0,1,'Provoz opční 2'!H$11/'Provoz opční 2'!H$10)),0)+Doplněk!J111*Doplněk!$AP111</f>
        <v>0</v>
      </c>
      <c r="K111" s="104">
        <f>IFERROR('Model výchozí (MV)'!K111*('MV Index'!O27/'MV Index'!$E27)*'Model výchozí (MV)'!$AR111*(IF('Provoz výchozí'!I$10=0,1,'Provoz výchozí'!I$11/'Provoz výchozí'!I$10)),0)+IFERROR('Model opční 1 (ME)'!K111*('ME Index'!O27/'ME Index'!$E27)*'Model opční 1 (ME)'!$AR111*(IF('Provoz opční 1'!I$10=0,1,'Provoz opční 1'!I$11/'Provoz opční 1'!I$10)),0)+IFERROR('Model opční 2 (MF)'!K111*('MF Index'!O27/'MF Index'!$E27)*'Model opční 2 (MF)'!$AR111*(IF('Provoz opční 2'!I$10=0,1,'Provoz opční 2'!I$11/'Provoz opční 2'!I$10)),0)+Doplněk!K111*Doplněk!$AP111</f>
        <v>0</v>
      </c>
      <c r="L111" s="104">
        <f>IFERROR('Model výchozí (MV)'!L111*('MV Index'!P27/'MV Index'!$E27)*'Model výchozí (MV)'!$AR111*(IF('Provoz výchozí'!J$10=0,1,'Provoz výchozí'!J$11/'Provoz výchozí'!J$10)),0)+IFERROR('Model opční 1 (ME)'!L111*('ME Index'!P27/'ME Index'!$E27)*'Model opční 1 (ME)'!$AR111*(IF('Provoz opční 1'!J$10=0,1,'Provoz opční 1'!J$11/'Provoz opční 1'!J$10)),0)+IFERROR('Model opční 2 (MF)'!L111*('MF Index'!P27/'MF Index'!$E27)*'Model opční 2 (MF)'!$AR111*(IF('Provoz opční 2'!J$10=0,1,'Provoz opční 2'!J$11/'Provoz opční 2'!J$10)),0)+Doplněk!L111*Doplněk!$AP111</f>
        <v>0</v>
      </c>
      <c r="M111" s="104">
        <f>IFERROR('Model výchozí (MV)'!M111*('MV Index'!Q27/'MV Index'!$E27)*'Model výchozí (MV)'!$AR111*(IF('Provoz výchozí'!K$10=0,1,'Provoz výchozí'!K$11/'Provoz výchozí'!K$10)),0)+IFERROR('Model opční 1 (ME)'!M111*('ME Index'!Q27/'ME Index'!$E27)*'Model opční 1 (ME)'!$AR111*(IF('Provoz opční 1'!K$10=0,1,'Provoz opční 1'!K$11/'Provoz opční 1'!K$10)),0)+IFERROR('Model opční 2 (MF)'!M111*('MF Index'!Q27/'MF Index'!$E27)*'Model opční 2 (MF)'!$AR111*(IF('Provoz opční 2'!K$10=0,1,'Provoz opční 2'!K$11/'Provoz opční 2'!K$10)),0)+Doplněk!M111*Doplněk!$AP111</f>
        <v>0</v>
      </c>
      <c r="N111" s="104">
        <f>IFERROR('Model výchozí (MV)'!N111*('MV Index'!R27/'MV Index'!$E27)*'Model výchozí (MV)'!$AR111*(IF('Provoz výchozí'!L$10=0,1,'Provoz výchozí'!L$11/'Provoz výchozí'!L$10)),0)+IFERROR('Model opční 1 (ME)'!N111*('ME Index'!R27/'ME Index'!$E27)*'Model opční 1 (ME)'!$AR111*(IF('Provoz opční 1'!L$10=0,1,'Provoz opční 1'!L$11/'Provoz opční 1'!L$10)),0)+IFERROR('Model opční 2 (MF)'!N111*('MF Index'!R27/'MF Index'!$E27)*'Model opční 2 (MF)'!$AR111*(IF('Provoz opční 2'!L$10=0,1,'Provoz opční 2'!L$11/'Provoz opční 2'!L$10)),0)+Doplněk!N111*Doplněk!$AP111</f>
        <v>0</v>
      </c>
      <c r="O111" s="104">
        <f>IFERROR('Model výchozí (MV)'!O111*('MV Index'!S27/'MV Index'!$E27)*'Model výchozí (MV)'!$AR111*(IF('Provoz výchozí'!M$10=0,1,'Provoz výchozí'!M$11/'Provoz výchozí'!M$10)),0)+IFERROR('Model opční 1 (ME)'!O111*('ME Index'!S27/'ME Index'!$E27)*'Model opční 1 (ME)'!$AR111*(IF('Provoz opční 1'!M$10=0,1,'Provoz opční 1'!M$11/'Provoz opční 1'!M$10)),0)+IFERROR('Model opční 2 (MF)'!O111*('MF Index'!S27/'MF Index'!$E27)*'Model opční 2 (MF)'!$AR111*(IF('Provoz opční 2'!M$10=0,1,'Provoz opční 2'!M$11/'Provoz opční 2'!M$10)),0)+Doplněk!O111*Doplněk!$AP111</f>
        <v>0</v>
      </c>
      <c r="P111" s="104">
        <f>IFERROR('Model výchozí (MV)'!P111*('MV Index'!T27/'MV Index'!$E27)*'Model výchozí (MV)'!$AR111*(IF('Provoz výchozí'!N$10=0,1,'Provoz výchozí'!N$11/'Provoz výchozí'!N$10)),0)+IFERROR('Model opční 1 (ME)'!P111*('ME Index'!T27/'ME Index'!$E27)*'Model opční 1 (ME)'!$AR111*(IF('Provoz opční 1'!N$10=0,1,'Provoz opční 1'!N$11/'Provoz opční 1'!N$10)),0)+IFERROR('Model opční 2 (MF)'!P111*('MF Index'!T27/'MF Index'!$E27)*'Model opční 2 (MF)'!$AR111*(IF('Provoz opční 2'!N$10=0,1,'Provoz opční 2'!N$11/'Provoz opční 2'!N$10)),0)+Doplněk!P111*Doplněk!$AP111</f>
        <v>0</v>
      </c>
      <c r="Q111" s="104">
        <f>IFERROR('Model výchozí (MV)'!Q111*('MV Index'!U27/'MV Index'!$E27)*'Model výchozí (MV)'!$AR111*(IF('Provoz výchozí'!O$10=0,1,'Provoz výchozí'!O$11/'Provoz výchozí'!O$10)),0)+IFERROR('Model opční 1 (ME)'!Q111*('ME Index'!U27/'ME Index'!$E27)*'Model opční 1 (ME)'!$AR111*(IF('Provoz opční 1'!O$10=0,1,'Provoz opční 1'!O$11/'Provoz opční 1'!O$10)),0)+IFERROR('Model opční 2 (MF)'!Q111*('MF Index'!U27/'MF Index'!$E27)*'Model opční 2 (MF)'!$AR111*(IF('Provoz opční 2'!O$10=0,1,'Provoz opční 2'!O$11/'Provoz opční 2'!O$10)),0)+Doplněk!Q111*Doplněk!$AP111</f>
        <v>0</v>
      </c>
      <c r="R111" s="104">
        <f>IFERROR('Model výchozí (MV)'!R111*('MV Index'!V27/'MV Index'!$E27)*'Model výchozí (MV)'!$AR111*(IF('Provoz výchozí'!P$10=0,1,'Provoz výchozí'!P$11/'Provoz výchozí'!P$10)),0)+IFERROR('Model opční 1 (ME)'!R111*('ME Index'!V27/'ME Index'!$E27)*'Model opční 1 (ME)'!$AR111*(IF('Provoz opční 1'!P$10=0,1,'Provoz opční 1'!P$11/'Provoz opční 1'!P$10)),0)+IFERROR('Model opční 2 (MF)'!R111*('MF Index'!V27/'MF Index'!$E27)*'Model opční 2 (MF)'!$AR111*(IF('Provoz opční 2'!P$10=0,1,'Provoz opční 2'!P$11/'Provoz opční 2'!P$10)),0)+Doplněk!R111*Doplněk!$AP111</f>
        <v>0</v>
      </c>
      <c r="S111" s="104">
        <f>IFERROR('Model výchozí (MV)'!S111*('MV Index'!W27/'MV Index'!$E27)*'Model výchozí (MV)'!$AR111*(IF('Provoz výchozí'!Q$10=0,1,'Provoz výchozí'!Q$11/'Provoz výchozí'!Q$10)),0)+IFERROR('Model opční 1 (ME)'!S111*('ME Index'!W27/'ME Index'!$E27)*'Model opční 1 (ME)'!$AR111*(IF('Provoz opční 1'!Q$10=0,1,'Provoz opční 1'!Q$11/'Provoz opční 1'!Q$10)),0)+IFERROR('Model opční 2 (MF)'!S111*('MF Index'!W27/'MF Index'!$E27)*'Model opční 2 (MF)'!$AR111*(IF('Provoz opční 2'!Q$10=0,1,'Provoz opční 2'!Q$11/'Provoz opční 2'!Q$10)),0)+Doplněk!S111*Doplněk!$AP111</f>
        <v>0</v>
      </c>
      <c r="T111" s="104">
        <f>IFERROR('Model výchozí (MV)'!T111*('MV Index'!X27/'MV Index'!$E27)*'Model výchozí (MV)'!$AR111*(IF('Provoz výchozí'!R$10=0,1,'Provoz výchozí'!R$11/'Provoz výchozí'!R$10)),0)+IFERROR('Model opční 1 (ME)'!T111*('ME Index'!X27/'ME Index'!$E27)*'Model opční 1 (ME)'!$AR111*(IF('Provoz opční 1'!R$10=0,1,'Provoz opční 1'!R$11/'Provoz opční 1'!R$10)),0)+IFERROR('Model opční 2 (MF)'!T111*('MF Index'!X27/'MF Index'!$E27)*'Model opční 2 (MF)'!$AR111*(IF('Provoz opční 2'!R$10=0,1,'Provoz opční 2'!R$11/'Provoz opční 2'!R$10)),0)+Doplněk!T111*Doplněk!$AP111</f>
        <v>0</v>
      </c>
      <c r="U111" s="104">
        <f>IFERROR('Model výchozí (MV)'!U111*('MV Index'!Y27/'MV Index'!$E27)*'Model výchozí (MV)'!$AR111*(IF('Provoz výchozí'!S$10=0,1,'Provoz výchozí'!S$11/'Provoz výchozí'!S$10)),0)+IFERROR('Model opční 1 (ME)'!U111*('ME Index'!Y27/'ME Index'!$E27)*'Model opční 1 (ME)'!$AR111*(IF('Provoz opční 1'!S$10=0,1,'Provoz opční 1'!S$11/'Provoz opční 1'!S$10)),0)+IFERROR('Model opční 2 (MF)'!U111*('MF Index'!Y27/'MF Index'!$E27)*'Model opční 2 (MF)'!$AR111*(IF('Provoz opční 2'!S$10=0,1,'Provoz opční 2'!S$11/'Provoz opční 2'!S$10)),0)+Doplněk!U111*Doplněk!$AP111</f>
        <v>0</v>
      </c>
      <c r="V111" s="104">
        <f>IFERROR('Model výchozí (MV)'!V111*('MV Index'!Z27/'MV Index'!$E27)*'Model výchozí (MV)'!$AR111*(IF('Provoz výchozí'!T$10=0,1,'Provoz výchozí'!T$11/'Provoz výchozí'!T$10)),0)+IFERROR('Model opční 1 (ME)'!V111*('ME Index'!Z27/'ME Index'!$E27)*'Model opční 1 (ME)'!$AR111*(IF('Provoz opční 1'!T$10=0,1,'Provoz opční 1'!T$11/'Provoz opční 1'!T$10)),0)+IFERROR('Model opční 2 (MF)'!V111*('MF Index'!Z27/'MF Index'!$E27)*'Model opční 2 (MF)'!$AR111*(IF('Provoz opční 2'!T$10=0,1,'Provoz opční 2'!T$11/'Provoz opční 2'!T$10)),0)+Doplněk!V111*Doplněk!$AP111</f>
        <v>0</v>
      </c>
      <c r="W111" s="104">
        <f>IFERROR('Model výchozí (MV)'!W111*('MV Index'!AA27/'MV Index'!$E27)*'Model výchozí (MV)'!$AR111*(IF('Provoz výchozí'!U$10=0,1,'Provoz výchozí'!U$11/'Provoz výchozí'!U$10)),0)+IFERROR('Model opční 1 (ME)'!W111*('ME Index'!AA27/'ME Index'!$E27)*'Model opční 1 (ME)'!$AR111*(IF('Provoz opční 1'!U$10=0,1,'Provoz opční 1'!U$11/'Provoz opční 1'!U$10)),0)+IFERROR('Model opční 2 (MF)'!W111*('MF Index'!AA27/'MF Index'!$E27)*'Model opční 2 (MF)'!$AR111*(IF('Provoz opční 2'!U$10=0,1,'Provoz opční 2'!U$11/'Provoz opční 2'!U$10)),0)+Doplněk!W111*Doplněk!$AP111</f>
        <v>0</v>
      </c>
      <c r="X111" s="104">
        <f>IFERROR('Model výchozí (MV)'!X111*('MV Index'!AB27/'MV Index'!$E27)*'Model výchozí (MV)'!$AR111*(IF('Provoz výchozí'!V$10=0,1,'Provoz výchozí'!V$11/'Provoz výchozí'!V$10)),0)+IFERROR('Model opční 1 (ME)'!X111*('ME Index'!AB27/'ME Index'!$E27)*'Model opční 1 (ME)'!$AR111*(IF('Provoz opční 1'!V$10=0,1,'Provoz opční 1'!V$11/'Provoz opční 1'!V$10)),0)+IFERROR('Model opční 2 (MF)'!X111*('MF Index'!AB27/'MF Index'!$E27)*'Model opční 2 (MF)'!$AR111*(IF('Provoz opční 2'!V$10=0,1,'Provoz opční 2'!V$11/'Provoz opční 2'!V$10)),0)+Doplněk!X111*Doplněk!$AP111</f>
        <v>0</v>
      </c>
      <c r="Y111" s="104">
        <f>IFERROR('Model výchozí (MV)'!Y111*('MV Index'!AC27/'MV Index'!$E27)*'Model výchozí (MV)'!$AR111*(IF('Provoz výchozí'!W$10=0,1,'Provoz výchozí'!W$11/'Provoz výchozí'!W$10)),0)+IFERROR('Model opční 1 (ME)'!Y111*('ME Index'!AC27/'ME Index'!$E27)*'Model opční 1 (ME)'!$AR111*(IF('Provoz opční 1'!W$10=0,1,'Provoz opční 1'!W$11/'Provoz opční 1'!W$10)),0)+IFERROR('Model opční 2 (MF)'!Y111*('MF Index'!AC27/'MF Index'!$E27)*'Model opční 2 (MF)'!$AR111*(IF('Provoz opční 2'!W$10=0,1,'Provoz opční 2'!W$11/'Provoz opční 2'!W$10)),0)+Doplněk!Y111*Doplněk!$AP111</f>
        <v>0</v>
      </c>
      <c r="Z111" s="104">
        <f>IFERROR('Model výchozí (MV)'!Z111*('MV Index'!AD27/'MV Index'!$E27)*'Model výchozí (MV)'!$AR111*(IF('Provoz výchozí'!X$10=0,1,'Provoz výchozí'!X$11/'Provoz výchozí'!X$10)),0)+IFERROR('Model opční 1 (ME)'!Z111*('ME Index'!AD27/'ME Index'!$E27)*'Model opční 1 (ME)'!$AR111*(IF('Provoz opční 1'!X$10=0,1,'Provoz opční 1'!X$11/'Provoz opční 1'!X$10)),0)+IFERROR('Model opční 2 (MF)'!Z111*('MF Index'!AD27/'MF Index'!$E27)*'Model opční 2 (MF)'!$AR111*(IF('Provoz opční 2'!X$10=0,1,'Provoz opční 2'!X$11/'Provoz opční 2'!X$10)),0)+Doplněk!Z111*Doplněk!$AP111</f>
        <v>0</v>
      </c>
      <c r="AA111" s="104">
        <f>IFERROR('Model výchozí (MV)'!AA111*('MV Index'!AE27/'MV Index'!$E27)*'Model výchozí (MV)'!$AR111*(IF('Provoz výchozí'!Y$10=0,1,'Provoz výchozí'!Y$11/'Provoz výchozí'!Y$10)),0)+IFERROR('Model opční 1 (ME)'!AA111*('ME Index'!AE27/'ME Index'!$E27)*'Model opční 1 (ME)'!$AR111*(IF('Provoz opční 1'!Y$10=0,1,'Provoz opční 1'!Y$11/'Provoz opční 1'!Y$10)),0)+IFERROR('Model opční 2 (MF)'!AA111*('MF Index'!AE27/'MF Index'!$E27)*'Model opční 2 (MF)'!$AR111*(IF('Provoz opční 2'!Y$10=0,1,'Provoz opční 2'!Y$11/'Provoz opční 2'!Y$10)),0)+Doplněk!AA111*Doplněk!$AP111</f>
        <v>0</v>
      </c>
      <c r="AB111" s="104">
        <f>IFERROR('Model výchozí (MV)'!AB111*('MV Index'!AF27/'MV Index'!$E27)*'Model výchozí (MV)'!$AR111*(IF('Provoz výchozí'!Z$10=0,1,'Provoz výchozí'!Z$11/'Provoz výchozí'!Z$10)),0)+IFERROR('Model opční 1 (ME)'!AB111*('ME Index'!AF27/'ME Index'!$E27)*'Model opční 1 (ME)'!$AR111*(IF('Provoz opční 1'!Z$10=0,1,'Provoz opční 1'!Z$11/'Provoz opční 1'!Z$10)),0)+IFERROR('Model opční 2 (MF)'!AB111*('MF Index'!AF27/'MF Index'!$E27)*'Model opční 2 (MF)'!$AR111*(IF('Provoz opční 2'!Z$10=0,1,'Provoz opční 2'!Z$11/'Provoz opční 2'!Z$10)),0)+Doplněk!AB111*Doplněk!$AP111</f>
        <v>0</v>
      </c>
      <c r="AC111" s="104">
        <f>IFERROR('Model výchozí (MV)'!AC111*('MV Index'!AG27/'MV Index'!$E27)*'Model výchozí (MV)'!$AR111*(IF('Provoz výchozí'!AA$10=0,1,'Provoz výchozí'!AA$11/'Provoz výchozí'!AA$10)),0)+IFERROR('Model opční 1 (ME)'!AC111*('ME Index'!AG27/'ME Index'!$E27)*'Model opční 1 (ME)'!$AR111*(IF('Provoz opční 1'!AA$10=0,1,'Provoz opční 1'!AA$11/'Provoz opční 1'!AA$10)),0)+IFERROR('Model opční 2 (MF)'!AC111*('MF Index'!AG27/'MF Index'!$E27)*'Model opční 2 (MF)'!$AR111*(IF('Provoz opční 2'!AA$10=0,1,'Provoz opční 2'!AA$11/'Provoz opční 2'!AA$10)),0)+Doplněk!AC111*Doplněk!$AP111</f>
        <v>0</v>
      </c>
      <c r="AD111" s="104">
        <f>IFERROR('Model výchozí (MV)'!AD111*('MV Index'!AH27/'MV Index'!$E27)*'Model výchozí (MV)'!$AR111*(IF('Provoz výchozí'!AB$10=0,1,'Provoz výchozí'!AB$11/'Provoz výchozí'!AB$10)),0)+IFERROR('Model opční 1 (ME)'!AD111*('ME Index'!AH27/'ME Index'!$E27)*'Model opční 1 (ME)'!$AR111*(IF('Provoz opční 1'!AB$10=0,1,'Provoz opční 1'!AB$11/'Provoz opční 1'!AB$10)),0)+IFERROR('Model opční 2 (MF)'!AD111*('MF Index'!AH27/'MF Index'!$E27)*'Model opční 2 (MF)'!$AR111*(IF('Provoz opční 2'!AB$10=0,1,'Provoz opční 2'!AB$11/'Provoz opční 2'!AB$10)),0)+Doplněk!AD111*Doplněk!$AP111</f>
        <v>0</v>
      </c>
      <c r="AE111" s="104">
        <f>IFERROR('Model výchozí (MV)'!AE111*('MV Index'!AI27/'MV Index'!$E27)*'Model výchozí (MV)'!$AR111*(IF('Provoz výchozí'!AC$10=0,1,'Provoz výchozí'!AC$11/'Provoz výchozí'!AC$10)),0)+IFERROR('Model opční 1 (ME)'!AE111*('ME Index'!AI27/'ME Index'!$E27)*'Model opční 1 (ME)'!$AR111*(IF('Provoz opční 1'!AC$10=0,1,'Provoz opční 1'!AC$11/'Provoz opční 1'!AC$10)),0)+IFERROR('Model opční 2 (MF)'!AE111*('MF Index'!AI27/'MF Index'!$E27)*'Model opční 2 (MF)'!$AR111*(IF('Provoz opční 2'!AC$10=0,1,'Provoz opční 2'!AC$11/'Provoz opční 2'!AC$10)),0)+Doplněk!AE111*Doplněk!$AP111</f>
        <v>0</v>
      </c>
      <c r="AF111" s="104">
        <f>IFERROR('Model výchozí (MV)'!AF111*('MV Index'!AJ27/'MV Index'!$E27)*'Model výchozí (MV)'!$AR111*(IF('Provoz výchozí'!AD$10=0,1,'Provoz výchozí'!AD$11/'Provoz výchozí'!AD$10)),0)+IFERROR('Model opční 1 (ME)'!AF111*('ME Index'!AJ27/'ME Index'!$E27)*'Model opční 1 (ME)'!$AR111*(IF('Provoz opční 1'!AD$10=0,1,'Provoz opční 1'!AD$11/'Provoz opční 1'!AD$10)),0)+IFERROR('Model opční 2 (MF)'!AF111*('MF Index'!AJ27/'MF Index'!$E27)*'Model opční 2 (MF)'!$AR111*(IF('Provoz opční 2'!AD$10=0,1,'Provoz opční 2'!AD$11/'Provoz opční 2'!AD$10)),0)+Doplněk!AF111*Doplněk!$AP111</f>
        <v>0</v>
      </c>
      <c r="AG111" s="104">
        <f>IFERROR('Model výchozí (MV)'!AG111*('MV Index'!AK27/'MV Index'!$E27)*'Model výchozí (MV)'!$AR111*(IF('Provoz výchozí'!AE$10=0,1,'Provoz výchozí'!AE$11/'Provoz výchozí'!AE$10)),0)+IFERROR('Model opční 1 (ME)'!AG111*('ME Index'!AK27/'ME Index'!$E27)*'Model opční 1 (ME)'!$AR111*(IF('Provoz opční 1'!AE$10=0,1,'Provoz opční 1'!AE$11/'Provoz opční 1'!AE$10)),0)+IFERROR('Model opční 2 (MF)'!AG111*('MF Index'!AK27/'MF Index'!$E27)*'Model opční 2 (MF)'!$AR111*(IF('Provoz opční 2'!AE$10=0,1,'Provoz opční 2'!AE$11/'Provoz opční 2'!AE$10)),0)+Doplněk!AG111*Doplněk!$AP111</f>
        <v>0</v>
      </c>
      <c r="AH111" s="104">
        <f>IFERROR('Model výchozí (MV)'!AH111*('MV Index'!AL27/'MV Index'!$E27)*'Model výchozí (MV)'!$AR111*(IF('Provoz výchozí'!AF$10=0,1,'Provoz výchozí'!AF$11/'Provoz výchozí'!AF$10)),0)+IFERROR('Model opční 1 (ME)'!AH111*('ME Index'!AL27/'ME Index'!$E27)*'Model opční 1 (ME)'!$AR111*(IF('Provoz opční 1'!AF$10=0,1,'Provoz opční 1'!AF$11/'Provoz opční 1'!AF$10)),0)+IFERROR('Model opční 2 (MF)'!AH111*('MF Index'!AL27/'MF Index'!$E27)*'Model opční 2 (MF)'!$AR111*(IF('Provoz opční 2'!AF$10=0,1,'Provoz opční 2'!AF$11/'Provoz opční 2'!AF$10)),0)+Doplněk!AH111*Doplněk!$AP111</f>
        <v>0</v>
      </c>
      <c r="AI111" s="104">
        <f>IFERROR('Model výchozí (MV)'!AI111*('MV Index'!AM27/'MV Index'!$E27)*'Model výchozí (MV)'!$AR111*(IF('Provoz výchozí'!AG$10=0,1,'Provoz výchozí'!AG$11/'Provoz výchozí'!AG$10)),0)+IFERROR('Model opční 1 (ME)'!AI111*('ME Index'!AM27/'ME Index'!$E27)*'Model opční 1 (ME)'!$AR111*(IF('Provoz opční 1'!AG$10=0,1,'Provoz opční 1'!AG$11/'Provoz opční 1'!AG$10)),0)+IFERROR('Model opční 2 (MF)'!AI111*('MF Index'!AM27/'MF Index'!$E27)*'Model opční 2 (MF)'!$AR111*(IF('Provoz opční 2'!AG$10=0,1,'Provoz opční 2'!AG$11/'Provoz opční 2'!AG$10)),0)+Doplněk!AI111*Doplněk!$AP111</f>
        <v>0</v>
      </c>
      <c r="AJ111" s="104">
        <f>IFERROR('Model výchozí (MV)'!AJ111*('MV Index'!AN27/'MV Index'!$E27)*'Model výchozí (MV)'!$AR111*(IF('Provoz výchozí'!AH$10=0,1,'Provoz výchozí'!AH$11/'Provoz výchozí'!AH$10)),0)+IFERROR('Model opční 1 (ME)'!AJ111*('ME Index'!AN27/'ME Index'!$E27)*'Model opční 1 (ME)'!$AR111*(IF('Provoz opční 1'!AH$10=0,1,'Provoz opční 1'!AH$11/'Provoz opční 1'!AH$10)),0)+IFERROR('Model opční 2 (MF)'!AJ111*('MF Index'!AN27/'MF Index'!$E27)*'Model opční 2 (MF)'!$AR111*(IF('Provoz opční 2'!AH$10=0,1,'Provoz opční 2'!AH$11/'Provoz opční 2'!AH$10)),0)+Doplněk!AJ111*Doplněk!$AP111</f>
        <v>0</v>
      </c>
      <c r="AK111" s="104">
        <f>IFERROR('Model výchozí (MV)'!AK111*('MV Index'!AO27/'MV Index'!$E27)*'Model výchozí (MV)'!$AR111*(IF('Provoz výchozí'!AI$10=0,1,'Provoz výchozí'!AI$11/'Provoz výchozí'!AI$10)),0)+IFERROR('Model opční 1 (ME)'!AK111*('ME Index'!AO27/'ME Index'!$E27)*'Model opční 1 (ME)'!$AR111*(IF('Provoz opční 1'!AI$10=0,1,'Provoz opční 1'!AI$11/'Provoz opční 1'!AI$10)),0)+IFERROR('Model opční 2 (MF)'!AK111*('MF Index'!AO27/'MF Index'!$E27)*'Model opční 2 (MF)'!$AR111*(IF('Provoz opční 2'!AI$10=0,1,'Provoz opční 2'!AI$11/'Provoz opční 2'!AI$10)),0)+Doplněk!AK111*Doplněk!$AP111</f>
        <v>0</v>
      </c>
      <c r="AL111" s="24">
        <f t="shared" si="73"/>
        <v>0</v>
      </c>
      <c r="AM111" s="149">
        <f t="shared" si="72"/>
        <v>0</v>
      </c>
    </row>
    <row r="112" spans="1:39" x14ac:dyDescent="0.3">
      <c r="A112" s="9">
        <f t="shared" si="75"/>
        <v>16</v>
      </c>
      <c r="B112" s="67" t="str">
        <f t="shared" si="75"/>
        <v>Zisk</v>
      </c>
      <c r="C112" s="67" t="str">
        <f t="shared" si="74"/>
        <v/>
      </c>
      <c r="D112" s="68" t="str">
        <f t="shared" si="74"/>
        <v/>
      </c>
      <c r="E112" s="104">
        <f>IFERROR('Model výchozí (MV)'!E112*('MV Index'!I28/'MV Index'!$E28)*'Model výchozí (MV)'!$AR112*(IF('Provoz výchozí'!C$10=0,1,'Provoz výchozí'!C$11/'Provoz výchozí'!C$10)),0)+IFERROR('Model opční 1 (ME)'!E112*('ME Index'!I28/'ME Index'!$E28)*'Model opční 1 (ME)'!$AR112*(IF('Provoz opční 1'!C$10=0,1,'Provoz opční 1'!C$11/'Provoz opční 1'!C$10)),0)+IFERROR('Model opční 2 (MF)'!E112*('MF Index'!I28/'MF Index'!$E28)*'Model opční 2 (MF)'!$AR112*(IF('Provoz opční 2'!C$10=0,1,'Provoz opční 2'!C$11/'Provoz opční 2'!C$10)),0)+Doplněk!E112*Doplněk!$AP112</f>
        <v>0</v>
      </c>
      <c r="F112" s="104">
        <f>IFERROR('Model výchozí (MV)'!F112*('MV Index'!J28/'MV Index'!$E28)*'Model výchozí (MV)'!$AR112*(IF('Provoz výchozí'!D$10=0,1,'Provoz výchozí'!D$11/'Provoz výchozí'!D$10)),0)+IFERROR('Model opční 1 (ME)'!F112*('ME Index'!J28/'ME Index'!$E28)*'Model opční 1 (ME)'!$AR112*(IF('Provoz opční 1'!D$10=0,1,'Provoz opční 1'!D$11/'Provoz opční 1'!D$10)),0)+IFERROR('Model opční 2 (MF)'!F112*('MF Index'!J28/'MF Index'!$E28)*'Model opční 2 (MF)'!$AR112*(IF('Provoz opční 2'!D$10=0,1,'Provoz opční 2'!D$11/'Provoz opční 2'!D$10)),0)+Doplněk!F112*Doplněk!$AP112</f>
        <v>0</v>
      </c>
      <c r="G112" s="104">
        <f>IFERROR('Model výchozí (MV)'!G112*('MV Index'!K28/'MV Index'!$E28)*'Model výchozí (MV)'!$AR112*(IF('Provoz výchozí'!E$10=0,1,'Provoz výchozí'!E$11/'Provoz výchozí'!E$10)),0)+IFERROR('Model opční 1 (ME)'!G112*('ME Index'!K28/'ME Index'!$E28)*'Model opční 1 (ME)'!$AR112*(IF('Provoz opční 1'!E$10=0,1,'Provoz opční 1'!E$11/'Provoz opční 1'!E$10)),0)+IFERROR('Model opční 2 (MF)'!G112*('MF Index'!K28/'MF Index'!$E28)*'Model opční 2 (MF)'!$AR112*(IF('Provoz opční 2'!E$10=0,1,'Provoz opční 2'!E$11/'Provoz opční 2'!E$10)),0)+Doplněk!G112*Doplněk!$AP112</f>
        <v>0</v>
      </c>
      <c r="H112" s="104">
        <f>IFERROR('Model výchozí (MV)'!H112*('MV Index'!L28/'MV Index'!$E28)*'Model výchozí (MV)'!$AR112*(IF('Provoz výchozí'!F$10=0,1,'Provoz výchozí'!F$11/'Provoz výchozí'!F$10)),0)+IFERROR('Model opční 1 (ME)'!H112*('ME Index'!L28/'ME Index'!$E28)*'Model opční 1 (ME)'!$AR112*(IF('Provoz opční 1'!F$10=0,1,'Provoz opční 1'!F$11/'Provoz opční 1'!F$10)),0)+IFERROR('Model opční 2 (MF)'!H112*('MF Index'!L28/'MF Index'!$E28)*'Model opční 2 (MF)'!$AR112*(IF('Provoz opční 2'!F$10=0,1,'Provoz opční 2'!F$11/'Provoz opční 2'!F$10)),0)+Doplněk!H112*Doplněk!$AP112</f>
        <v>0</v>
      </c>
      <c r="I112" s="104">
        <f>IFERROR('Model výchozí (MV)'!I112*('MV Index'!M28/'MV Index'!$E28)*'Model výchozí (MV)'!$AR112*(IF('Provoz výchozí'!G$10=0,1,'Provoz výchozí'!G$11/'Provoz výchozí'!G$10)),0)+IFERROR('Model opční 1 (ME)'!I112*('ME Index'!M28/'ME Index'!$E28)*'Model opční 1 (ME)'!$AR112*(IF('Provoz opční 1'!G$10=0,1,'Provoz opční 1'!G$11/'Provoz opční 1'!G$10)),0)+IFERROR('Model opční 2 (MF)'!I112*('MF Index'!M28/'MF Index'!$E28)*'Model opční 2 (MF)'!$AR112*(IF('Provoz opční 2'!G$10=0,1,'Provoz opční 2'!G$11/'Provoz opční 2'!G$10)),0)+Doplněk!I112*Doplněk!$AP112</f>
        <v>0</v>
      </c>
      <c r="J112" s="104">
        <f>IFERROR('Model výchozí (MV)'!J112*('MV Index'!N28/'MV Index'!$E28)*'Model výchozí (MV)'!$AR112*(IF('Provoz výchozí'!H$10=0,1,'Provoz výchozí'!H$11/'Provoz výchozí'!H$10)),0)+IFERROR('Model opční 1 (ME)'!J112*('ME Index'!N28/'ME Index'!$E28)*'Model opční 1 (ME)'!$AR112*(IF('Provoz opční 1'!H$10=0,1,'Provoz opční 1'!H$11/'Provoz opční 1'!H$10)),0)+IFERROR('Model opční 2 (MF)'!J112*('MF Index'!N28/'MF Index'!$E28)*'Model opční 2 (MF)'!$AR112*(IF('Provoz opční 2'!H$10=0,1,'Provoz opční 2'!H$11/'Provoz opční 2'!H$10)),0)+Doplněk!J112*Doplněk!$AP112</f>
        <v>0</v>
      </c>
      <c r="K112" s="104">
        <f>IFERROR('Model výchozí (MV)'!K112*('MV Index'!O28/'MV Index'!$E28)*'Model výchozí (MV)'!$AR112*(IF('Provoz výchozí'!I$10=0,1,'Provoz výchozí'!I$11/'Provoz výchozí'!I$10)),0)+IFERROR('Model opční 1 (ME)'!K112*('ME Index'!O28/'ME Index'!$E28)*'Model opční 1 (ME)'!$AR112*(IF('Provoz opční 1'!I$10=0,1,'Provoz opční 1'!I$11/'Provoz opční 1'!I$10)),0)+IFERROR('Model opční 2 (MF)'!K112*('MF Index'!O28/'MF Index'!$E28)*'Model opční 2 (MF)'!$AR112*(IF('Provoz opční 2'!I$10=0,1,'Provoz opční 2'!I$11/'Provoz opční 2'!I$10)),0)+Doplněk!K112*Doplněk!$AP112</f>
        <v>0</v>
      </c>
      <c r="L112" s="104">
        <f>IFERROR('Model výchozí (MV)'!L112*('MV Index'!P28/'MV Index'!$E28)*'Model výchozí (MV)'!$AR112*(IF('Provoz výchozí'!J$10=0,1,'Provoz výchozí'!J$11/'Provoz výchozí'!J$10)),0)+IFERROR('Model opční 1 (ME)'!L112*('ME Index'!P28/'ME Index'!$E28)*'Model opční 1 (ME)'!$AR112*(IF('Provoz opční 1'!J$10=0,1,'Provoz opční 1'!J$11/'Provoz opční 1'!J$10)),0)+IFERROR('Model opční 2 (MF)'!L112*('MF Index'!P28/'MF Index'!$E28)*'Model opční 2 (MF)'!$AR112*(IF('Provoz opční 2'!J$10=0,1,'Provoz opční 2'!J$11/'Provoz opční 2'!J$10)),0)+Doplněk!L112*Doplněk!$AP112</f>
        <v>0</v>
      </c>
      <c r="M112" s="104">
        <f>IFERROR('Model výchozí (MV)'!M112*('MV Index'!Q28/'MV Index'!$E28)*'Model výchozí (MV)'!$AR112*(IF('Provoz výchozí'!K$10=0,1,'Provoz výchozí'!K$11/'Provoz výchozí'!K$10)),0)+IFERROR('Model opční 1 (ME)'!M112*('ME Index'!Q28/'ME Index'!$E28)*'Model opční 1 (ME)'!$AR112*(IF('Provoz opční 1'!K$10=0,1,'Provoz opční 1'!K$11/'Provoz opční 1'!K$10)),0)+IFERROR('Model opční 2 (MF)'!M112*('MF Index'!Q28/'MF Index'!$E28)*'Model opční 2 (MF)'!$AR112*(IF('Provoz opční 2'!K$10=0,1,'Provoz opční 2'!K$11/'Provoz opční 2'!K$10)),0)+Doplněk!M112*Doplněk!$AP112</f>
        <v>0</v>
      </c>
      <c r="N112" s="104">
        <f>IFERROR('Model výchozí (MV)'!N112*('MV Index'!R28/'MV Index'!$E28)*'Model výchozí (MV)'!$AR112*(IF('Provoz výchozí'!L$10=0,1,'Provoz výchozí'!L$11/'Provoz výchozí'!L$10)),0)+IFERROR('Model opční 1 (ME)'!N112*('ME Index'!R28/'ME Index'!$E28)*'Model opční 1 (ME)'!$AR112*(IF('Provoz opční 1'!L$10=0,1,'Provoz opční 1'!L$11/'Provoz opční 1'!L$10)),0)+IFERROR('Model opční 2 (MF)'!N112*('MF Index'!R28/'MF Index'!$E28)*'Model opční 2 (MF)'!$AR112*(IF('Provoz opční 2'!L$10=0,1,'Provoz opční 2'!L$11/'Provoz opční 2'!L$10)),0)+Doplněk!N112*Doplněk!$AP112</f>
        <v>0</v>
      </c>
      <c r="O112" s="104">
        <f>IFERROR('Model výchozí (MV)'!O112*('MV Index'!S28/'MV Index'!$E28)*'Model výchozí (MV)'!$AR112*(IF('Provoz výchozí'!M$10=0,1,'Provoz výchozí'!M$11/'Provoz výchozí'!M$10)),0)+IFERROR('Model opční 1 (ME)'!O112*('ME Index'!S28/'ME Index'!$E28)*'Model opční 1 (ME)'!$AR112*(IF('Provoz opční 1'!M$10=0,1,'Provoz opční 1'!M$11/'Provoz opční 1'!M$10)),0)+IFERROR('Model opční 2 (MF)'!O112*('MF Index'!S28/'MF Index'!$E28)*'Model opční 2 (MF)'!$AR112*(IF('Provoz opční 2'!M$10=0,1,'Provoz opční 2'!M$11/'Provoz opční 2'!M$10)),0)+Doplněk!O112*Doplněk!$AP112</f>
        <v>0</v>
      </c>
      <c r="P112" s="104">
        <f>IFERROR('Model výchozí (MV)'!P112*('MV Index'!T28/'MV Index'!$E28)*'Model výchozí (MV)'!$AR112*(IF('Provoz výchozí'!N$10=0,1,'Provoz výchozí'!N$11/'Provoz výchozí'!N$10)),0)+IFERROR('Model opční 1 (ME)'!P112*('ME Index'!T28/'ME Index'!$E28)*'Model opční 1 (ME)'!$AR112*(IF('Provoz opční 1'!N$10=0,1,'Provoz opční 1'!N$11/'Provoz opční 1'!N$10)),0)+IFERROR('Model opční 2 (MF)'!P112*('MF Index'!T28/'MF Index'!$E28)*'Model opční 2 (MF)'!$AR112*(IF('Provoz opční 2'!N$10=0,1,'Provoz opční 2'!N$11/'Provoz opční 2'!N$10)),0)+Doplněk!P112*Doplněk!$AP112</f>
        <v>0</v>
      </c>
      <c r="Q112" s="104">
        <f>IFERROR('Model výchozí (MV)'!Q112*('MV Index'!U28/'MV Index'!$E28)*'Model výchozí (MV)'!$AR112*(IF('Provoz výchozí'!O$10=0,1,'Provoz výchozí'!O$11/'Provoz výchozí'!O$10)),0)+IFERROR('Model opční 1 (ME)'!Q112*('ME Index'!U28/'ME Index'!$E28)*'Model opční 1 (ME)'!$AR112*(IF('Provoz opční 1'!O$10=0,1,'Provoz opční 1'!O$11/'Provoz opční 1'!O$10)),0)+IFERROR('Model opční 2 (MF)'!Q112*('MF Index'!U28/'MF Index'!$E28)*'Model opční 2 (MF)'!$AR112*(IF('Provoz opční 2'!O$10=0,1,'Provoz opční 2'!O$11/'Provoz opční 2'!O$10)),0)+Doplněk!Q112*Doplněk!$AP112</f>
        <v>0</v>
      </c>
      <c r="R112" s="104">
        <f>IFERROR('Model výchozí (MV)'!R112*('MV Index'!V28/'MV Index'!$E28)*'Model výchozí (MV)'!$AR112*(IF('Provoz výchozí'!P$10=0,1,'Provoz výchozí'!P$11/'Provoz výchozí'!P$10)),0)+IFERROR('Model opční 1 (ME)'!R112*('ME Index'!V28/'ME Index'!$E28)*'Model opční 1 (ME)'!$AR112*(IF('Provoz opční 1'!P$10=0,1,'Provoz opční 1'!P$11/'Provoz opční 1'!P$10)),0)+IFERROR('Model opční 2 (MF)'!R112*('MF Index'!V28/'MF Index'!$E28)*'Model opční 2 (MF)'!$AR112*(IF('Provoz opční 2'!P$10=0,1,'Provoz opční 2'!P$11/'Provoz opční 2'!P$10)),0)+Doplněk!R112*Doplněk!$AP112</f>
        <v>0</v>
      </c>
      <c r="S112" s="104">
        <f>IFERROR('Model výchozí (MV)'!S112*('MV Index'!W28/'MV Index'!$E28)*'Model výchozí (MV)'!$AR112*(IF('Provoz výchozí'!Q$10=0,1,'Provoz výchozí'!Q$11/'Provoz výchozí'!Q$10)),0)+IFERROR('Model opční 1 (ME)'!S112*('ME Index'!W28/'ME Index'!$E28)*'Model opční 1 (ME)'!$AR112*(IF('Provoz opční 1'!Q$10=0,1,'Provoz opční 1'!Q$11/'Provoz opční 1'!Q$10)),0)+IFERROR('Model opční 2 (MF)'!S112*('MF Index'!W28/'MF Index'!$E28)*'Model opční 2 (MF)'!$AR112*(IF('Provoz opční 2'!Q$10=0,1,'Provoz opční 2'!Q$11/'Provoz opční 2'!Q$10)),0)+Doplněk!S112*Doplněk!$AP112</f>
        <v>0</v>
      </c>
      <c r="T112" s="104">
        <f>IFERROR('Model výchozí (MV)'!T112*('MV Index'!X28/'MV Index'!$E28)*'Model výchozí (MV)'!$AR112*(IF('Provoz výchozí'!R$10=0,1,'Provoz výchozí'!R$11/'Provoz výchozí'!R$10)),0)+IFERROR('Model opční 1 (ME)'!T112*('ME Index'!X28/'ME Index'!$E28)*'Model opční 1 (ME)'!$AR112*(IF('Provoz opční 1'!R$10=0,1,'Provoz opční 1'!R$11/'Provoz opční 1'!R$10)),0)+IFERROR('Model opční 2 (MF)'!T112*('MF Index'!X28/'MF Index'!$E28)*'Model opční 2 (MF)'!$AR112*(IF('Provoz opční 2'!R$10=0,1,'Provoz opční 2'!R$11/'Provoz opční 2'!R$10)),0)+Doplněk!T112*Doplněk!$AP112</f>
        <v>0</v>
      </c>
      <c r="U112" s="104">
        <f>IFERROR('Model výchozí (MV)'!U112*('MV Index'!Y28/'MV Index'!$E28)*'Model výchozí (MV)'!$AR112*(IF('Provoz výchozí'!S$10=0,1,'Provoz výchozí'!S$11/'Provoz výchozí'!S$10)),0)+IFERROR('Model opční 1 (ME)'!U112*('ME Index'!Y28/'ME Index'!$E28)*'Model opční 1 (ME)'!$AR112*(IF('Provoz opční 1'!S$10=0,1,'Provoz opční 1'!S$11/'Provoz opční 1'!S$10)),0)+IFERROR('Model opční 2 (MF)'!U112*('MF Index'!Y28/'MF Index'!$E28)*'Model opční 2 (MF)'!$AR112*(IF('Provoz opční 2'!S$10=0,1,'Provoz opční 2'!S$11/'Provoz opční 2'!S$10)),0)+Doplněk!U112*Doplněk!$AP112</f>
        <v>0</v>
      </c>
      <c r="V112" s="104">
        <f>IFERROR('Model výchozí (MV)'!V112*('MV Index'!Z28/'MV Index'!$E28)*'Model výchozí (MV)'!$AR112*(IF('Provoz výchozí'!T$10=0,1,'Provoz výchozí'!T$11/'Provoz výchozí'!T$10)),0)+IFERROR('Model opční 1 (ME)'!V112*('ME Index'!Z28/'ME Index'!$E28)*'Model opční 1 (ME)'!$AR112*(IF('Provoz opční 1'!T$10=0,1,'Provoz opční 1'!T$11/'Provoz opční 1'!T$10)),0)+IFERROR('Model opční 2 (MF)'!V112*('MF Index'!Z28/'MF Index'!$E28)*'Model opční 2 (MF)'!$AR112*(IF('Provoz opční 2'!T$10=0,1,'Provoz opční 2'!T$11/'Provoz opční 2'!T$10)),0)+Doplněk!V112*Doplněk!$AP112</f>
        <v>0</v>
      </c>
      <c r="W112" s="104">
        <f>IFERROR('Model výchozí (MV)'!W112*('MV Index'!AA28/'MV Index'!$E28)*'Model výchozí (MV)'!$AR112*(IF('Provoz výchozí'!U$10=0,1,'Provoz výchozí'!U$11/'Provoz výchozí'!U$10)),0)+IFERROR('Model opční 1 (ME)'!W112*('ME Index'!AA28/'ME Index'!$E28)*'Model opční 1 (ME)'!$AR112*(IF('Provoz opční 1'!U$10=0,1,'Provoz opční 1'!U$11/'Provoz opční 1'!U$10)),0)+IFERROR('Model opční 2 (MF)'!W112*('MF Index'!AA28/'MF Index'!$E28)*'Model opční 2 (MF)'!$AR112*(IF('Provoz opční 2'!U$10=0,1,'Provoz opční 2'!U$11/'Provoz opční 2'!U$10)),0)+Doplněk!W112*Doplněk!$AP112</f>
        <v>0</v>
      </c>
      <c r="X112" s="104">
        <f>IFERROR('Model výchozí (MV)'!X112*('MV Index'!AB28/'MV Index'!$E28)*'Model výchozí (MV)'!$AR112*(IF('Provoz výchozí'!V$10=0,1,'Provoz výchozí'!V$11/'Provoz výchozí'!V$10)),0)+IFERROR('Model opční 1 (ME)'!X112*('ME Index'!AB28/'ME Index'!$E28)*'Model opční 1 (ME)'!$AR112*(IF('Provoz opční 1'!V$10=0,1,'Provoz opční 1'!V$11/'Provoz opční 1'!V$10)),0)+IFERROR('Model opční 2 (MF)'!X112*('MF Index'!AB28/'MF Index'!$E28)*'Model opční 2 (MF)'!$AR112*(IF('Provoz opční 2'!V$10=0,1,'Provoz opční 2'!V$11/'Provoz opční 2'!V$10)),0)+Doplněk!X112*Doplněk!$AP112</f>
        <v>0</v>
      </c>
      <c r="Y112" s="104">
        <f>IFERROR('Model výchozí (MV)'!Y112*('MV Index'!AC28/'MV Index'!$E28)*'Model výchozí (MV)'!$AR112*(IF('Provoz výchozí'!W$10=0,1,'Provoz výchozí'!W$11/'Provoz výchozí'!W$10)),0)+IFERROR('Model opční 1 (ME)'!Y112*('ME Index'!AC28/'ME Index'!$E28)*'Model opční 1 (ME)'!$AR112*(IF('Provoz opční 1'!W$10=0,1,'Provoz opční 1'!W$11/'Provoz opční 1'!W$10)),0)+IFERROR('Model opční 2 (MF)'!Y112*('MF Index'!AC28/'MF Index'!$E28)*'Model opční 2 (MF)'!$AR112*(IF('Provoz opční 2'!W$10=0,1,'Provoz opční 2'!W$11/'Provoz opční 2'!W$10)),0)+Doplněk!Y112*Doplněk!$AP112</f>
        <v>0</v>
      </c>
      <c r="Z112" s="104">
        <f>IFERROR('Model výchozí (MV)'!Z112*('MV Index'!AD28/'MV Index'!$E28)*'Model výchozí (MV)'!$AR112*(IF('Provoz výchozí'!X$10=0,1,'Provoz výchozí'!X$11/'Provoz výchozí'!X$10)),0)+IFERROR('Model opční 1 (ME)'!Z112*('ME Index'!AD28/'ME Index'!$E28)*'Model opční 1 (ME)'!$AR112*(IF('Provoz opční 1'!X$10=0,1,'Provoz opční 1'!X$11/'Provoz opční 1'!X$10)),0)+IFERROR('Model opční 2 (MF)'!Z112*('MF Index'!AD28/'MF Index'!$E28)*'Model opční 2 (MF)'!$AR112*(IF('Provoz opční 2'!X$10=0,1,'Provoz opční 2'!X$11/'Provoz opční 2'!X$10)),0)+Doplněk!Z112*Doplněk!$AP112</f>
        <v>0</v>
      </c>
      <c r="AA112" s="104">
        <f>IFERROR('Model výchozí (MV)'!AA112*('MV Index'!AE28/'MV Index'!$E28)*'Model výchozí (MV)'!$AR112*(IF('Provoz výchozí'!Y$10=0,1,'Provoz výchozí'!Y$11/'Provoz výchozí'!Y$10)),0)+IFERROR('Model opční 1 (ME)'!AA112*('ME Index'!AE28/'ME Index'!$E28)*'Model opční 1 (ME)'!$AR112*(IF('Provoz opční 1'!Y$10=0,1,'Provoz opční 1'!Y$11/'Provoz opční 1'!Y$10)),0)+IFERROR('Model opční 2 (MF)'!AA112*('MF Index'!AE28/'MF Index'!$E28)*'Model opční 2 (MF)'!$AR112*(IF('Provoz opční 2'!Y$10=0,1,'Provoz opční 2'!Y$11/'Provoz opční 2'!Y$10)),0)+Doplněk!AA112*Doplněk!$AP112</f>
        <v>0</v>
      </c>
      <c r="AB112" s="104">
        <f>IFERROR('Model výchozí (MV)'!AB112*('MV Index'!AF28/'MV Index'!$E28)*'Model výchozí (MV)'!$AR112*(IF('Provoz výchozí'!Z$10=0,1,'Provoz výchozí'!Z$11/'Provoz výchozí'!Z$10)),0)+IFERROR('Model opční 1 (ME)'!AB112*('ME Index'!AF28/'ME Index'!$E28)*'Model opční 1 (ME)'!$AR112*(IF('Provoz opční 1'!Z$10=0,1,'Provoz opční 1'!Z$11/'Provoz opční 1'!Z$10)),0)+IFERROR('Model opční 2 (MF)'!AB112*('MF Index'!AF28/'MF Index'!$E28)*'Model opční 2 (MF)'!$AR112*(IF('Provoz opční 2'!Z$10=0,1,'Provoz opční 2'!Z$11/'Provoz opční 2'!Z$10)),0)+Doplněk!AB112*Doplněk!$AP112</f>
        <v>0</v>
      </c>
      <c r="AC112" s="104">
        <f>IFERROR('Model výchozí (MV)'!AC112*('MV Index'!AG28/'MV Index'!$E28)*'Model výchozí (MV)'!$AR112*(IF('Provoz výchozí'!AA$10=0,1,'Provoz výchozí'!AA$11/'Provoz výchozí'!AA$10)),0)+IFERROR('Model opční 1 (ME)'!AC112*('ME Index'!AG28/'ME Index'!$E28)*'Model opční 1 (ME)'!$AR112*(IF('Provoz opční 1'!AA$10=0,1,'Provoz opční 1'!AA$11/'Provoz opční 1'!AA$10)),0)+IFERROR('Model opční 2 (MF)'!AC112*('MF Index'!AG28/'MF Index'!$E28)*'Model opční 2 (MF)'!$AR112*(IF('Provoz opční 2'!AA$10=0,1,'Provoz opční 2'!AA$11/'Provoz opční 2'!AA$10)),0)+Doplněk!AC112*Doplněk!$AP112</f>
        <v>0</v>
      </c>
      <c r="AD112" s="104">
        <f>IFERROR('Model výchozí (MV)'!AD112*('MV Index'!AH28/'MV Index'!$E28)*'Model výchozí (MV)'!$AR112*(IF('Provoz výchozí'!AB$10=0,1,'Provoz výchozí'!AB$11/'Provoz výchozí'!AB$10)),0)+IFERROR('Model opční 1 (ME)'!AD112*('ME Index'!AH28/'ME Index'!$E28)*'Model opční 1 (ME)'!$AR112*(IF('Provoz opční 1'!AB$10=0,1,'Provoz opční 1'!AB$11/'Provoz opční 1'!AB$10)),0)+IFERROR('Model opční 2 (MF)'!AD112*('MF Index'!AH28/'MF Index'!$E28)*'Model opční 2 (MF)'!$AR112*(IF('Provoz opční 2'!AB$10=0,1,'Provoz opční 2'!AB$11/'Provoz opční 2'!AB$10)),0)+Doplněk!AD112*Doplněk!$AP112</f>
        <v>0</v>
      </c>
      <c r="AE112" s="104">
        <f>IFERROR('Model výchozí (MV)'!AE112*('MV Index'!AI28/'MV Index'!$E28)*'Model výchozí (MV)'!$AR112*(IF('Provoz výchozí'!AC$10=0,1,'Provoz výchozí'!AC$11/'Provoz výchozí'!AC$10)),0)+IFERROR('Model opční 1 (ME)'!AE112*('ME Index'!AI28/'ME Index'!$E28)*'Model opční 1 (ME)'!$AR112*(IF('Provoz opční 1'!AC$10=0,1,'Provoz opční 1'!AC$11/'Provoz opční 1'!AC$10)),0)+IFERROR('Model opční 2 (MF)'!AE112*('MF Index'!AI28/'MF Index'!$E28)*'Model opční 2 (MF)'!$AR112*(IF('Provoz opční 2'!AC$10=0,1,'Provoz opční 2'!AC$11/'Provoz opční 2'!AC$10)),0)+Doplněk!AE112*Doplněk!$AP112</f>
        <v>0</v>
      </c>
      <c r="AF112" s="104">
        <f>IFERROR('Model výchozí (MV)'!AF112*('MV Index'!AJ28/'MV Index'!$E28)*'Model výchozí (MV)'!$AR112*(IF('Provoz výchozí'!AD$10=0,1,'Provoz výchozí'!AD$11/'Provoz výchozí'!AD$10)),0)+IFERROR('Model opční 1 (ME)'!AF112*('ME Index'!AJ28/'ME Index'!$E28)*'Model opční 1 (ME)'!$AR112*(IF('Provoz opční 1'!AD$10=0,1,'Provoz opční 1'!AD$11/'Provoz opční 1'!AD$10)),0)+IFERROR('Model opční 2 (MF)'!AF112*('MF Index'!AJ28/'MF Index'!$E28)*'Model opční 2 (MF)'!$AR112*(IF('Provoz opční 2'!AD$10=0,1,'Provoz opční 2'!AD$11/'Provoz opční 2'!AD$10)),0)+Doplněk!AF112*Doplněk!$AP112</f>
        <v>0</v>
      </c>
      <c r="AG112" s="104">
        <f>IFERROR('Model výchozí (MV)'!AG112*('MV Index'!AK28/'MV Index'!$E28)*'Model výchozí (MV)'!$AR112*(IF('Provoz výchozí'!AE$10=0,1,'Provoz výchozí'!AE$11/'Provoz výchozí'!AE$10)),0)+IFERROR('Model opční 1 (ME)'!AG112*('ME Index'!AK28/'ME Index'!$E28)*'Model opční 1 (ME)'!$AR112*(IF('Provoz opční 1'!AE$10=0,1,'Provoz opční 1'!AE$11/'Provoz opční 1'!AE$10)),0)+IFERROR('Model opční 2 (MF)'!AG112*('MF Index'!AK28/'MF Index'!$E28)*'Model opční 2 (MF)'!$AR112*(IF('Provoz opční 2'!AE$10=0,1,'Provoz opční 2'!AE$11/'Provoz opční 2'!AE$10)),0)+Doplněk!AG112*Doplněk!$AP112</f>
        <v>0</v>
      </c>
      <c r="AH112" s="104">
        <f>IFERROR('Model výchozí (MV)'!AH112*('MV Index'!AL28/'MV Index'!$E28)*'Model výchozí (MV)'!$AR112*(IF('Provoz výchozí'!AF$10=0,1,'Provoz výchozí'!AF$11/'Provoz výchozí'!AF$10)),0)+IFERROR('Model opční 1 (ME)'!AH112*('ME Index'!AL28/'ME Index'!$E28)*'Model opční 1 (ME)'!$AR112*(IF('Provoz opční 1'!AF$10=0,1,'Provoz opční 1'!AF$11/'Provoz opční 1'!AF$10)),0)+IFERROR('Model opční 2 (MF)'!AH112*('MF Index'!AL28/'MF Index'!$E28)*'Model opční 2 (MF)'!$AR112*(IF('Provoz opční 2'!AF$10=0,1,'Provoz opční 2'!AF$11/'Provoz opční 2'!AF$10)),0)+Doplněk!AH112*Doplněk!$AP112</f>
        <v>0</v>
      </c>
      <c r="AI112" s="104">
        <f>IFERROR('Model výchozí (MV)'!AI112*('MV Index'!AM28/'MV Index'!$E28)*'Model výchozí (MV)'!$AR112*(IF('Provoz výchozí'!AG$10=0,1,'Provoz výchozí'!AG$11/'Provoz výchozí'!AG$10)),0)+IFERROR('Model opční 1 (ME)'!AI112*('ME Index'!AM28/'ME Index'!$E28)*'Model opční 1 (ME)'!$AR112*(IF('Provoz opční 1'!AG$10=0,1,'Provoz opční 1'!AG$11/'Provoz opční 1'!AG$10)),0)+IFERROR('Model opční 2 (MF)'!AI112*('MF Index'!AM28/'MF Index'!$E28)*'Model opční 2 (MF)'!$AR112*(IF('Provoz opční 2'!AG$10=0,1,'Provoz opční 2'!AG$11/'Provoz opční 2'!AG$10)),0)+Doplněk!AI112*Doplněk!$AP112</f>
        <v>0</v>
      </c>
      <c r="AJ112" s="104">
        <f>IFERROR('Model výchozí (MV)'!AJ112*('MV Index'!AN28/'MV Index'!$E28)*'Model výchozí (MV)'!$AR112*(IF('Provoz výchozí'!AH$10=0,1,'Provoz výchozí'!AH$11/'Provoz výchozí'!AH$10)),0)+IFERROR('Model opční 1 (ME)'!AJ112*('ME Index'!AN28/'ME Index'!$E28)*'Model opční 1 (ME)'!$AR112*(IF('Provoz opční 1'!AH$10=0,1,'Provoz opční 1'!AH$11/'Provoz opční 1'!AH$10)),0)+IFERROR('Model opční 2 (MF)'!AJ112*('MF Index'!AN28/'MF Index'!$E28)*'Model opční 2 (MF)'!$AR112*(IF('Provoz opční 2'!AH$10=0,1,'Provoz opční 2'!AH$11/'Provoz opční 2'!AH$10)),0)+Doplněk!AJ112*Doplněk!$AP112</f>
        <v>0</v>
      </c>
      <c r="AK112" s="104">
        <f>IFERROR('Model výchozí (MV)'!AK112*('MV Index'!AO28/'MV Index'!$E28)*'Model výchozí (MV)'!$AR112*(IF('Provoz výchozí'!AI$10=0,1,'Provoz výchozí'!AI$11/'Provoz výchozí'!AI$10)),0)+IFERROR('Model opční 1 (ME)'!AK112*('ME Index'!AO28/'ME Index'!$E28)*'Model opční 1 (ME)'!$AR112*(IF('Provoz opční 1'!AI$10=0,1,'Provoz opční 1'!AI$11/'Provoz opční 1'!AI$10)),0)+IFERROR('Model opční 2 (MF)'!AK112*('MF Index'!AO28/'MF Index'!$E28)*'Model opční 2 (MF)'!$AR112*(IF('Provoz opční 2'!AI$10=0,1,'Provoz opční 2'!AI$11/'Provoz opční 2'!AI$10)),0)+Doplněk!AK112*Doplněk!$AP112</f>
        <v>0</v>
      </c>
      <c r="AL112" s="24">
        <f t="shared" si="73"/>
        <v>0</v>
      </c>
      <c r="AM112" s="149">
        <f t="shared" si="72"/>
        <v>0</v>
      </c>
    </row>
    <row r="113" spans="1:39" ht="16.2" thickBot="1" x14ac:dyDescent="0.4">
      <c r="A113" s="5">
        <f t="shared" si="75"/>
        <v>21</v>
      </c>
      <c r="B113" s="69" t="str">
        <f t="shared" si="75"/>
        <v>Aktualizovaná cena za Vozidlo [tis.Kč]</v>
      </c>
      <c r="C113" s="69" t="str">
        <f>IF(C71="","",C71)</f>
        <v/>
      </c>
      <c r="D113" s="252" t="s">
        <v>215</v>
      </c>
      <c r="E113" s="108">
        <f t="shared" ref="E113:AK113" si="76">SUM(E87:E112)</f>
        <v>0</v>
      </c>
      <c r="F113" s="108">
        <f t="shared" si="76"/>
        <v>0</v>
      </c>
      <c r="G113" s="108">
        <f t="shared" ref="G113:H113" si="77">SUM(G87:G112)</f>
        <v>0</v>
      </c>
      <c r="H113" s="108">
        <f t="shared" si="77"/>
        <v>0</v>
      </c>
      <c r="I113" s="108">
        <f t="shared" si="76"/>
        <v>0</v>
      </c>
      <c r="J113" s="108">
        <f t="shared" si="76"/>
        <v>0</v>
      </c>
      <c r="K113" s="108">
        <f t="shared" si="76"/>
        <v>0</v>
      </c>
      <c r="L113" s="108">
        <f t="shared" si="76"/>
        <v>0</v>
      </c>
      <c r="M113" s="108">
        <f t="shared" si="76"/>
        <v>0</v>
      </c>
      <c r="N113" s="108">
        <f t="shared" si="76"/>
        <v>0</v>
      </c>
      <c r="O113" s="108">
        <f t="shared" si="76"/>
        <v>0</v>
      </c>
      <c r="P113" s="108">
        <f t="shared" si="76"/>
        <v>0</v>
      </c>
      <c r="Q113" s="108">
        <f t="shared" si="76"/>
        <v>0</v>
      </c>
      <c r="R113" s="108">
        <f t="shared" si="76"/>
        <v>0</v>
      </c>
      <c r="S113" s="108">
        <f t="shared" si="76"/>
        <v>0</v>
      </c>
      <c r="T113" s="108">
        <f t="shared" si="76"/>
        <v>0</v>
      </c>
      <c r="U113" s="108">
        <f t="shared" si="76"/>
        <v>0</v>
      </c>
      <c r="V113" s="108">
        <f t="shared" si="76"/>
        <v>0</v>
      </c>
      <c r="W113" s="108">
        <f t="shared" si="76"/>
        <v>0</v>
      </c>
      <c r="X113" s="108">
        <f t="shared" si="76"/>
        <v>0</v>
      </c>
      <c r="Y113" s="108">
        <f t="shared" si="76"/>
        <v>0</v>
      </c>
      <c r="Z113" s="108">
        <f t="shared" si="76"/>
        <v>0</v>
      </c>
      <c r="AA113" s="108">
        <f t="shared" si="76"/>
        <v>0</v>
      </c>
      <c r="AB113" s="108">
        <f t="shared" si="76"/>
        <v>0</v>
      </c>
      <c r="AC113" s="108">
        <f t="shared" si="76"/>
        <v>0</v>
      </c>
      <c r="AD113" s="108">
        <f t="shared" si="76"/>
        <v>0</v>
      </c>
      <c r="AE113" s="108">
        <f t="shared" si="76"/>
        <v>0</v>
      </c>
      <c r="AF113" s="108">
        <f t="shared" si="76"/>
        <v>0</v>
      </c>
      <c r="AG113" s="108">
        <f t="shared" si="76"/>
        <v>0</v>
      </c>
      <c r="AH113" s="108">
        <f t="shared" si="76"/>
        <v>0</v>
      </c>
      <c r="AI113" s="108">
        <f t="shared" si="76"/>
        <v>0</v>
      </c>
      <c r="AJ113" s="108">
        <f t="shared" si="76"/>
        <v>0</v>
      </c>
      <c r="AK113" s="108">
        <f t="shared" si="76"/>
        <v>0</v>
      </c>
      <c r="AL113" s="27">
        <f t="shared" ref="AL113:AL121" si="78">SUM(E113:AK113)</f>
        <v>0</v>
      </c>
      <c r="AM113" s="574">
        <f>IFERROR(SUMPRODUCT(E113:AK113,E$121:AK$121)/SUM(E$121:AK$121),0)</f>
        <v>0</v>
      </c>
    </row>
    <row r="114" spans="1:39"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45" t="str">
        <f>IF(B79="","",B79)</f>
        <v>Výchozí dopravní výkon [tis.vlkm]</v>
      </c>
      <c r="C121" s="45"/>
      <c r="D121" s="257" t="s">
        <v>69</v>
      </c>
      <c r="E121" s="107">
        <f>'Provoz výchozí'!C27+'Provoz opční 1'!C27+'Provoz opční 2'!C27</f>
        <v>38985.66136986301</v>
      </c>
      <c r="F121" s="107">
        <f>'Provoz výchozí'!D27+'Provoz opční 1'!D27+'Provoz opční 2'!D27</f>
        <v>392293.21753424662</v>
      </c>
      <c r="G121" s="107">
        <f>'Provoz výchozí'!E27+'Provoz opční 1'!E27+'Provoz opční 2'!E27</f>
        <v>943664.04273972602</v>
      </c>
      <c r="H121" s="107">
        <f>'Provoz výchozí'!F27+'Provoz opční 1'!F27+'Provoz opční 2'!F27</f>
        <v>118665.47287671233</v>
      </c>
      <c r="I121" s="107">
        <f>'Provoz výchozí'!G27+'Provoz opční 1'!G27+'Provoz opční 2'!G27</f>
        <v>2707056.1</v>
      </c>
      <c r="J121" s="107">
        <f>'Provoz výchozí'!H27+'Provoz opční 1'!H27+'Provoz opční 2'!H27</f>
        <v>4151805.5</v>
      </c>
      <c r="K121" s="107">
        <f>'Provoz výchozí'!I27+'Provoz opční 1'!I27+'Provoz opční 2'!I27</f>
        <v>4967203.4000000004</v>
      </c>
      <c r="L121" s="107">
        <f>'Provoz výchozí'!J27+'Provoz opční 1'!J27+'Provoz opční 2'!J27</f>
        <v>5226496</v>
      </c>
      <c r="M121" s="107">
        <f>'Provoz výchozí'!K27+'Provoz opční 1'!K27+'Provoz opční 2'!K27</f>
        <v>5226496</v>
      </c>
      <c r="N121" s="107">
        <f>'Provoz výchozí'!L27+'Provoz opční 1'!L27+'Provoz opční 2'!L27</f>
        <v>5226496</v>
      </c>
      <c r="O121" s="107">
        <f>'Provoz výchozí'!M27+'Provoz opční 1'!M27+'Provoz opční 2'!M27</f>
        <v>5226496</v>
      </c>
      <c r="P121" s="107">
        <f>'Provoz výchozí'!N27+'Provoz opční 1'!N27+'Provoz opční 2'!N27</f>
        <v>5226496</v>
      </c>
      <c r="Q121" s="107">
        <f>'Provoz výchozí'!O27+'Provoz opční 1'!O27+'Provoz opční 2'!O27</f>
        <v>5226496</v>
      </c>
      <c r="R121" s="107">
        <f>'Provoz výchozí'!P27+'Provoz opční 1'!P27+'Provoz opční 2'!P27</f>
        <v>5226496</v>
      </c>
      <c r="S121" s="107">
        <f>'Provoz výchozí'!Q27+'Provoz opční 1'!Q27+'Provoz opční 2'!Q27</f>
        <v>5226496</v>
      </c>
      <c r="T121" s="107">
        <f>'Provoz výchozí'!R27+'Provoz opční 1'!R27+'Provoz opční 2'!R27</f>
        <v>5226496</v>
      </c>
      <c r="U121" s="107">
        <f>'Provoz výchozí'!S27+'Provoz opční 1'!S27+'Provoz opční 2'!S27</f>
        <v>5226496</v>
      </c>
      <c r="V121" s="107">
        <f>'Provoz výchozí'!T27+'Provoz opční 1'!T27+'Provoz opční 2'!T27</f>
        <v>5226496</v>
      </c>
      <c r="W121" s="107">
        <f>'Provoz výchozí'!U27+'Provoz opční 1'!U27+'Provoz opční 2'!U27</f>
        <v>5226496</v>
      </c>
      <c r="X121" s="107">
        <f>'Provoz výchozí'!V27+'Provoz opční 1'!V27+'Provoz opční 2'!V27</f>
        <v>5226496</v>
      </c>
      <c r="Y121" s="107">
        <f>'Provoz výchozí'!W27+'Provoz opční 1'!W27+'Provoz opční 2'!W27</f>
        <v>5226496</v>
      </c>
      <c r="Z121" s="107">
        <f>'Provoz výchozí'!X27+'Provoz opční 1'!X27+'Provoz opční 2'!X27</f>
        <v>5226496</v>
      </c>
      <c r="AA121" s="107">
        <f>'Provoz výchozí'!Y27+'Provoz opční 1'!Y27+'Provoz opční 2'!Y27</f>
        <v>5226496</v>
      </c>
      <c r="AB121" s="107">
        <f>'Provoz výchozí'!Z27+'Provoz opční 1'!Z27+'Provoz opční 2'!Z27</f>
        <v>5226496</v>
      </c>
      <c r="AC121" s="107">
        <f>'Provoz výchozí'!AA27+'Provoz opční 1'!AA27+'Provoz opční 2'!AA27</f>
        <v>5226496</v>
      </c>
      <c r="AD121" s="107">
        <f>'Provoz výchozí'!AB27+'Provoz opční 1'!AB27+'Provoz opční 2'!AB27</f>
        <v>5226496</v>
      </c>
      <c r="AE121" s="107">
        <f>'Provoz výchozí'!AC27+'Provoz opční 1'!AC27+'Provoz opční 2'!AC27</f>
        <v>5226496</v>
      </c>
      <c r="AF121" s="107">
        <f>'Provoz výchozí'!AD27+'Provoz opční 1'!AD27+'Provoz opční 2'!AD27</f>
        <v>5226496</v>
      </c>
      <c r="AG121" s="107">
        <f>'Provoz výchozí'!AE27+'Provoz opční 1'!AE27+'Provoz opční 2'!AE27</f>
        <v>5226496</v>
      </c>
      <c r="AH121" s="107">
        <f>'Provoz výchozí'!AF27+'Provoz opční 1'!AF27+'Provoz opční 2'!AF27</f>
        <v>5226496</v>
      </c>
      <c r="AI121" s="107">
        <f>'Provoz výchozí'!AG27+'Provoz opční 1'!AG27+'Provoz opční 2'!AG27</f>
        <v>5226496</v>
      </c>
      <c r="AJ121" s="107">
        <f>'Provoz výchozí'!AH27+'Provoz opční 1'!AH27+'Provoz opční 2'!AH27</f>
        <v>5226496</v>
      </c>
      <c r="AK121" s="107">
        <f>'Provoz výchozí'!AI27+'Provoz opční 1'!AI27+'Provoz opční 2'!AI27</f>
        <v>5226496</v>
      </c>
      <c r="AL121" s="84">
        <f t="shared" si="78"/>
        <v>149208569.39452055</v>
      </c>
      <c r="AM121" s="570" t="s">
        <v>134</v>
      </c>
    </row>
    <row r="122" spans="1:39" ht="16.2" thickBot="1" x14ac:dyDescent="0.4">
      <c r="A122" s="5">
        <v>27</v>
      </c>
      <c r="B122" s="204" t="str">
        <f>IF(B80="","",B80)</f>
        <v>Aktualizovaná jednotková cena za Vozidlo [Kč/vlkm]</v>
      </c>
      <c r="C122" s="69"/>
      <c r="D122" s="252" t="s">
        <v>216</v>
      </c>
      <c r="E122" s="105">
        <f t="shared" ref="E122:AL122" si="79">IFERROR(E113/E121,0)</f>
        <v>0</v>
      </c>
      <c r="F122" s="105">
        <f t="shared" si="79"/>
        <v>0</v>
      </c>
      <c r="G122" s="105">
        <f t="shared" ref="G122:H122" si="80">IFERROR(G113/G121,0)</f>
        <v>0</v>
      </c>
      <c r="H122" s="105">
        <f t="shared" si="80"/>
        <v>0</v>
      </c>
      <c r="I122" s="105">
        <f t="shared" si="79"/>
        <v>0</v>
      </c>
      <c r="J122" s="105">
        <f t="shared" si="79"/>
        <v>0</v>
      </c>
      <c r="K122" s="105">
        <f t="shared" si="79"/>
        <v>0</v>
      </c>
      <c r="L122" s="105">
        <f t="shared" si="79"/>
        <v>0</v>
      </c>
      <c r="M122" s="105">
        <f t="shared" si="79"/>
        <v>0</v>
      </c>
      <c r="N122" s="105">
        <f t="shared" si="79"/>
        <v>0</v>
      </c>
      <c r="O122" s="105">
        <f t="shared" si="79"/>
        <v>0</v>
      </c>
      <c r="P122" s="105">
        <f t="shared" si="79"/>
        <v>0</v>
      </c>
      <c r="Q122" s="105">
        <f t="shared" si="79"/>
        <v>0</v>
      </c>
      <c r="R122" s="105">
        <f t="shared" si="79"/>
        <v>0</v>
      </c>
      <c r="S122" s="105">
        <f t="shared" si="79"/>
        <v>0</v>
      </c>
      <c r="T122" s="105">
        <f t="shared" si="79"/>
        <v>0</v>
      </c>
      <c r="U122" s="105">
        <f t="shared" si="79"/>
        <v>0</v>
      </c>
      <c r="V122" s="105">
        <f t="shared" si="79"/>
        <v>0</v>
      </c>
      <c r="W122" s="105">
        <f t="shared" si="79"/>
        <v>0</v>
      </c>
      <c r="X122" s="105">
        <f t="shared" si="79"/>
        <v>0</v>
      </c>
      <c r="Y122" s="105">
        <f t="shared" si="79"/>
        <v>0</v>
      </c>
      <c r="Z122" s="105">
        <f t="shared" si="79"/>
        <v>0</v>
      </c>
      <c r="AA122" s="105">
        <f t="shared" si="79"/>
        <v>0</v>
      </c>
      <c r="AB122" s="105">
        <f t="shared" si="79"/>
        <v>0</v>
      </c>
      <c r="AC122" s="105">
        <f t="shared" si="79"/>
        <v>0</v>
      </c>
      <c r="AD122" s="105">
        <f t="shared" si="79"/>
        <v>0</v>
      </c>
      <c r="AE122" s="105">
        <f t="shared" si="79"/>
        <v>0</v>
      </c>
      <c r="AF122" s="105">
        <f t="shared" si="79"/>
        <v>0</v>
      </c>
      <c r="AG122" s="105">
        <f t="shared" si="79"/>
        <v>0</v>
      </c>
      <c r="AH122" s="105">
        <f t="shared" si="79"/>
        <v>0</v>
      </c>
      <c r="AI122" s="105">
        <f t="shared" si="79"/>
        <v>0</v>
      </c>
      <c r="AJ122" s="105">
        <f t="shared" si="79"/>
        <v>0</v>
      </c>
      <c r="AK122" s="105">
        <f t="shared" si="79"/>
        <v>0</v>
      </c>
      <c r="AL122" s="111">
        <f t="shared" si="79"/>
        <v>0</v>
      </c>
      <c r="AM122" s="571" t="s">
        <v>134</v>
      </c>
    </row>
    <row r="123" spans="1:39" ht="15.6" hidden="1" x14ac:dyDescent="0.35">
      <c r="A123" s="269">
        <v>28</v>
      </c>
      <c r="B123" s="279" t="str">
        <f>IF(B81="","",B81)</f>
        <v>Aktualizovaná jednotková cena za jednotku za Vozidlo [Kč/vlkm]</v>
      </c>
      <c r="C123" s="270"/>
      <c r="D123" s="271" t="s">
        <v>217</v>
      </c>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48"/>
      <c r="AM123" s="87"/>
    </row>
    <row r="124" spans="1:39" ht="16.2" hidden="1" thickBot="1" x14ac:dyDescent="0.4">
      <c r="A124" s="272">
        <v>29</v>
      </c>
      <c r="B124" s="273" t="str">
        <f>IF(B82="","",B82)</f>
        <v>Aktualizovaná jednotková cena za soupravu za Vozidlo [Kč/vlkm]</v>
      </c>
      <c r="C124" s="274"/>
      <c r="D124" s="275" t="s">
        <v>218</v>
      </c>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119"/>
    </row>
    <row r="125" spans="1:39" x14ac:dyDescent="0.3"/>
  </sheetData>
  <sheetProtection algorithmName="SHA-512" hashValue="uSMF9MduKVgmnw0C+m5IG0S3C9ZFMAMEqxw8v4a2AtOe7KqVzQple1nW/Q84xoYnSL3AvhqIaV59pzUKdTRe7w==" saltValue="Y/NIksXJ+TYzbwJUoe2Yxg==" spinCount="100000" sheet="1" objects="1" scenarios="1"/>
  <conditionalFormatting sqref="E39">
    <cfRule type="expression" dxfId="411" priority="72">
      <formula>E$38&lt;A$38*(1-#REF!)</formula>
    </cfRule>
    <cfRule type="expression" dxfId="410" priority="73">
      <formula>E$38&gt;A$38*(1+#REF!)</formula>
    </cfRule>
  </conditionalFormatting>
  <conditionalFormatting sqref="E39:G39 J40:AK40 E81:G81 E123:G123">
    <cfRule type="expression" dxfId="409" priority="83">
      <formula>E$38&gt;D$38*(1+#REF!)</formula>
    </cfRule>
    <cfRule type="expression" dxfId="408" priority="82">
      <formula>E$38&lt;D$38*(1-#REF!)</formula>
    </cfRule>
  </conditionalFormatting>
  <conditionalFormatting sqref="E39:Y39">
    <cfRule type="expression" dxfId="407" priority="67">
      <formula>$E$38&gt;#REF!</formula>
    </cfRule>
  </conditionalFormatting>
  <conditionalFormatting sqref="E38:AK38">
    <cfRule type="expression" dxfId="406" priority="109">
      <formula>$E$38&gt;#REF!</formula>
    </cfRule>
  </conditionalFormatting>
  <conditionalFormatting sqref="E40:AK40">
    <cfRule type="expression" dxfId="405" priority="84">
      <formula>$E$38&gt;#REF!</formula>
    </cfRule>
  </conditionalFormatting>
  <conditionalFormatting sqref="E80:AK82">
    <cfRule type="expression" dxfId="404" priority="31">
      <formula>$E$38&gt;#REF!</formula>
    </cfRule>
  </conditionalFormatting>
  <conditionalFormatting sqref="E122:AK124">
    <cfRule type="expression" dxfId="403" priority="3">
      <formula>$E$38&gt;#REF!</formula>
    </cfRule>
  </conditionalFormatting>
  <conditionalFormatting sqref="F39:G39 F123:G123">
    <cfRule type="expression" dxfId="402" priority="700">
      <formula>F$38&gt;#REF!*(1+#REF!)</formula>
    </cfRule>
    <cfRule type="expression" dxfId="401" priority="699">
      <formula>F$38&lt;#REF!*(1-#REF!)</formula>
    </cfRule>
  </conditionalFormatting>
  <conditionalFormatting sqref="F38:H38">
    <cfRule type="expression" dxfId="400" priority="105">
      <formula>$F$38&lt;$E$38*(1-#REF!)</formula>
    </cfRule>
    <cfRule type="expression" dxfId="399" priority="106">
      <formula>$F$38&gt;$E$38*(1+#REF!)</formula>
    </cfRule>
  </conditionalFormatting>
  <conditionalFormatting sqref="F40:H40">
    <cfRule type="expression" dxfId="398" priority="80">
      <formula>$F$38&lt;$E$38*(1-#REF!)</formula>
    </cfRule>
    <cfRule type="expression" dxfId="397" priority="81">
      <formula>$F$38&gt;$E$38*(1+#REF!)</formula>
    </cfRule>
  </conditionalFormatting>
  <conditionalFormatting sqref="F80:H80">
    <cfRule type="expression" dxfId="396" priority="102">
      <formula>$F$38&lt;$E$38*(1-#REF!)</formula>
    </cfRule>
    <cfRule type="expression" dxfId="395" priority="103">
      <formula>$F$38&gt;$E$38*(1+#REF!)</formula>
    </cfRule>
  </conditionalFormatting>
  <conditionalFormatting sqref="F122:H122">
    <cfRule type="expression" dxfId="394" priority="99">
      <formula>$F$38&lt;$E$38*(1-#REF!)</formula>
    </cfRule>
    <cfRule type="expression" dxfId="393" priority="100">
      <formula>$F$38&gt;$E$38*(1+#REF!)</formula>
    </cfRule>
  </conditionalFormatting>
  <conditionalFormatting sqref="F124:H124">
    <cfRule type="expression" dxfId="392" priority="10">
      <formula>$F$38&lt;$E$38*(1-#REF!)</formula>
    </cfRule>
    <cfRule type="expression" dxfId="391" priority="11">
      <formula>$F$38&gt;$E$38*(1+#REF!)</formula>
    </cfRule>
  </conditionalFormatting>
  <conditionalFormatting sqref="H81 H123">
    <cfRule type="expression" dxfId="390" priority="129">
      <formula>H$38&gt;C$38*(1+#REF!)</formula>
    </cfRule>
    <cfRule type="expression" dxfId="389" priority="128">
      <formula>H$38&lt;C$38*(1-#REF!)</formula>
    </cfRule>
  </conditionalFormatting>
  <conditionalFormatting sqref="I39 I123">
    <cfRule type="expression" dxfId="388" priority="390">
      <formula>I$38&gt;#REF!*(1+#REF!)</formula>
    </cfRule>
    <cfRule type="expression" dxfId="387" priority="389">
      <formula>I$38&lt;#REF!*(1-#REF!)</formula>
    </cfRule>
  </conditionalFormatting>
  <conditionalFormatting sqref="I39:Y39 I81:AK81 I123:AK123">
    <cfRule type="expression" dxfId="386" priority="683">
      <formula>I$38&lt;F$38*(1-#REF!)</formula>
    </cfRule>
    <cfRule type="expression" dxfId="385" priority="684">
      <formula>I$38&gt;F$38*(1+#REF!)</formula>
    </cfRule>
  </conditionalFormatting>
  <conditionalFormatting sqref="I81:AK81 I123:AK123">
    <cfRule type="expression" dxfId="384" priority="385">
      <formula>I$38&lt;C$38*(1-#REF!)</formula>
    </cfRule>
    <cfRule type="expression" dxfId="383" priority="386">
      <formula>I$38&gt;C$38*(1+#REF!)</formula>
    </cfRule>
  </conditionalFormatting>
  <conditionalFormatting sqref="J39 J123 N123:P123">
    <cfRule type="expression" dxfId="382" priority="369">
      <formula>J$38&lt;A$38*(1-#REF!)</formula>
    </cfRule>
    <cfRule type="expression" dxfId="381" priority="370">
      <formula>J$38&gt;A$38*(1+#REF!)</formula>
    </cfRule>
  </conditionalFormatting>
  <conditionalFormatting sqref="J38:AK38 J80:AK80 J122:AK122">
    <cfRule type="expression" dxfId="380" priority="107">
      <formula>J$38&lt;I$38*(1-#REF!)</formula>
    </cfRule>
    <cfRule type="expression" dxfId="379" priority="108">
      <formula>J$38&gt;I$38*(1+#REF!)</formula>
    </cfRule>
  </conditionalFormatting>
  <conditionalFormatting sqref="J124:AK124">
    <cfRule type="expression" dxfId="378" priority="12">
      <formula>J$38&lt;I$38*(1-#REF!)</formula>
    </cfRule>
    <cfRule type="expression" dxfId="377" priority="13">
      <formula>J$38&gt;I$38*(1+#REF!)</formula>
    </cfRule>
  </conditionalFormatting>
  <conditionalFormatting sqref="K39:Y39 K123:L123">
    <cfRule type="expression" dxfId="376" priority="76">
      <formula>K$38&lt;#REF!*(1-#REF!)</formula>
    </cfRule>
    <cfRule type="expression" dxfId="375" priority="77">
      <formula>K$38&gt;#REF!*(1+#REF!)</formula>
    </cfRule>
  </conditionalFormatting>
  <conditionalFormatting sqref="P38:R38 E81:G81 E123:G123">
    <cfRule type="expression" dxfId="374" priority="116">
      <formula>E$38&lt;A$38*(1-#REF!)</formula>
    </cfRule>
    <cfRule type="expression" dxfId="373" priority="117">
      <formula>E$38&gt;A$38*(1+#REF!)</formula>
    </cfRule>
  </conditionalFormatting>
  <conditionalFormatting sqref="P40:R40">
    <cfRule type="expression" dxfId="372" priority="91">
      <formula>P$38&lt;L$38*(1-#REF!)</formula>
    </cfRule>
    <cfRule type="expression" dxfId="371" priority="92">
      <formula>P$38&gt;L$38*(1+#REF!)</formula>
    </cfRule>
  </conditionalFormatting>
  <conditionalFormatting sqref="P124:R124">
    <cfRule type="expression" dxfId="370" priority="22">
      <formula>P$38&gt;L$38*(1+#REF!)</formula>
    </cfRule>
    <cfRule type="expression" dxfId="369" priority="21">
      <formula>P$38&lt;L$38*(1-#REF!)</formula>
    </cfRule>
  </conditionalFormatting>
  <conditionalFormatting sqref="Q123:R123">
    <cfRule type="expression" dxfId="368" priority="697">
      <formula>Q$38&lt;E$38*(1-#REF!)</formula>
    </cfRule>
    <cfRule type="expression" dxfId="367" priority="698">
      <formula>Q$38&gt;E$38*(1+#REF!)</formula>
    </cfRule>
  </conditionalFormatting>
  <conditionalFormatting sqref="S38:U38 H39 H123 T123:V123 Z123:AB123 AF123:AH123">
    <cfRule type="expression" dxfId="366" priority="119">
      <formula>H$38&gt;A$38*(1+#REF!)</formula>
    </cfRule>
    <cfRule type="expression" dxfId="365" priority="118">
      <formula>H$38&lt;A$38*(1-#REF!)</formula>
    </cfRule>
  </conditionalFormatting>
  <conditionalFormatting sqref="S40:U40">
    <cfRule type="expression" dxfId="364" priority="94">
      <formula>S$38&gt;L$38*(1+#REF!)</formula>
    </cfRule>
    <cfRule type="expression" dxfId="363" priority="93">
      <formula>S$38&lt;L$38*(1-#REF!)</formula>
    </cfRule>
  </conditionalFormatting>
  <conditionalFormatting sqref="S124:U124">
    <cfRule type="expression" dxfId="362" priority="24">
      <formula>S$38&gt;L$38*(1+#REF!)</formula>
    </cfRule>
    <cfRule type="expression" dxfId="361" priority="23">
      <formula>S$38&lt;L$38*(1-#REF!)</formula>
    </cfRule>
  </conditionalFormatting>
  <conditionalFormatting sqref="V38:AC38 W123:X123 AC123:AD123 AI123:AJ123">
    <cfRule type="expression" dxfId="360" priority="120">
      <formula>V$38&lt;L$38*(1-#REF!)</formula>
    </cfRule>
    <cfRule type="expression" dxfId="359" priority="121">
      <formula>V$38&gt;L$38*(1+#REF!)</formula>
    </cfRule>
  </conditionalFormatting>
  <conditionalFormatting sqref="V40:AC40">
    <cfRule type="expression" dxfId="358" priority="96">
      <formula>V$38&gt;L$38*(1+#REF!)</formula>
    </cfRule>
    <cfRule type="expression" dxfId="357" priority="95">
      <formula>V$38&lt;L$38*(1-#REF!)</formula>
    </cfRule>
  </conditionalFormatting>
  <conditionalFormatting sqref="V124:AC124">
    <cfRule type="expression" dxfId="356" priority="26">
      <formula>V$38&gt;L$38*(1+#REF!)</formula>
    </cfRule>
    <cfRule type="expression" dxfId="355" priority="25">
      <formula>V$38&lt;L$38*(1-#REF!)</formula>
    </cfRule>
  </conditionalFormatting>
  <conditionalFormatting sqref="AD38:AF38">
    <cfRule type="expression" dxfId="354" priority="122">
      <formula>AD$38&lt;L$38*(1-#REF!)</formula>
    </cfRule>
    <cfRule type="expression" dxfId="353" priority="123">
      <formula>AD$38&gt;L$38*(1+#REF!)</formula>
    </cfRule>
  </conditionalFormatting>
  <conditionalFormatting sqref="AD40:AF40">
    <cfRule type="expression" dxfId="352" priority="97">
      <formula>AD$38&lt;L$38*(1-#REF!)</formula>
    </cfRule>
    <cfRule type="expression" dxfId="351" priority="98">
      <formula>AD$38&gt;L$38*(1+#REF!)</formula>
    </cfRule>
  </conditionalFormatting>
  <conditionalFormatting sqref="AD124:AF124">
    <cfRule type="expression" dxfId="350" priority="27">
      <formula>AD$38&lt;L$38*(1-#REF!)</formula>
    </cfRule>
    <cfRule type="expression" dxfId="349" priority="28">
      <formula>AD$38&gt;L$38*(1+#REF!)</formula>
    </cfRule>
  </conditionalFormatting>
  <conditionalFormatting sqref="AG38">
    <cfRule type="expression" dxfId="348" priority="114">
      <formula>AG$38&lt;L$38*(1-#REF!)</formula>
    </cfRule>
    <cfRule type="expression" dxfId="347" priority="115">
      <formula>AG$38&gt;L$38*(1+#REF!)</formula>
    </cfRule>
  </conditionalFormatting>
  <conditionalFormatting sqref="AG40">
    <cfRule type="expression" dxfId="346" priority="90">
      <formula>AG$38&gt;L$38*(1+#REF!)</formula>
    </cfRule>
    <cfRule type="expression" dxfId="345" priority="89">
      <formula>AG$38&lt;L$38*(1-#REF!)</formula>
    </cfRule>
  </conditionalFormatting>
  <conditionalFormatting sqref="AG124">
    <cfRule type="expression" dxfId="344" priority="19">
      <formula>AG$38&lt;L$38*(1-#REF!)</formula>
    </cfRule>
    <cfRule type="expression" dxfId="343" priority="20">
      <formula>AG$38&gt;L$38*(1+#REF!)</formula>
    </cfRule>
  </conditionalFormatting>
  <conditionalFormatting sqref="AH38:AK38">
    <cfRule type="expression" dxfId="342" priority="112">
      <formula>AH$38&lt;L$38*(1-#REF!)</formula>
    </cfRule>
    <cfRule type="expression" dxfId="341" priority="113">
      <formula>AH$38&gt;L$38*(1+#REF!)</formula>
    </cfRule>
  </conditionalFormatting>
  <conditionalFormatting sqref="AH40:AK40">
    <cfRule type="expression" dxfId="340" priority="88">
      <formula>AH$38&gt;L$38*(1+#REF!)</formula>
    </cfRule>
    <cfRule type="expression" dxfId="339" priority="87">
      <formula>AH$38&lt;L$38*(1-#REF!)</formula>
    </cfRule>
  </conditionalFormatting>
  <conditionalFormatting sqref="AH124:AK124">
    <cfRule type="expression" dxfId="338" priority="18">
      <formula>AH$38&gt;L$38*(1+#REF!)</formula>
    </cfRule>
    <cfRule type="expression" dxfId="337" priority="17">
      <formula>AH$38&lt;L$38*(1-#REF!)</formula>
    </cfRule>
  </conditionalFormatting>
  <conditionalFormatting sqref="AK38 H39 AK80:AK81 H81 AK122 H123">
    <cfRule type="expression" dxfId="336" priority="124">
      <formula>H$38&lt;F$38*(1-#REF!)</formula>
    </cfRule>
    <cfRule type="expression" dxfId="335" priority="125">
      <formula>H$38&gt;F$38*(1+#REF!)</formula>
    </cfRule>
  </conditionalFormatting>
  <conditionalFormatting sqref="AK38">
    <cfRule type="expression" dxfId="334" priority="110">
      <formula>AK$38&lt;L$38*(1-#REF!)</formula>
    </cfRule>
    <cfRule type="expression" dxfId="333" priority="111">
      <formula>AK$38&gt;L$38*(1+#REF!)</formula>
    </cfRule>
  </conditionalFormatting>
  <conditionalFormatting sqref="AK40">
    <cfRule type="expression" dxfId="332" priority="126">
      <formula>AK$38&lt;AI$38*(1-#REF!)</formula>
    </cfRule>
    <cfRule type="expression" dxfId="331" priority="127">
      <formula>AK$38&gt;AI$38*(1+#REF!)</formula>
    </cfRule>
    <cfRule type="expression" dxfId="330" priority="85">
      <formula>AK$38&lt;L$38*(1-#REF!)</formula>
    </cfRule>
    <cfRule type="expression" dxfId="329" priority="86">
      <formula>AK$38&gt;L$38*(1+#REF!)</formula>
    </cfRule>
  </conditionalFormatting>
  <conditionalFormatting sqref="AK124">
    <cfRule type="expression" dxfId="328" priority="16">
      <formula>AK$38&gt;L$38*(1+#REF!)</formula>
    </cfRule>
    <cfRule type="expression" dxfId="327" priority="15">
      <formula>AK$38&lt;L$38*(1-#REF!)</formula>
    </cfRule>
    <cfRule type="expression" dxfId="326" priority="30">
      <formula>AK$38&gt;AI$38*(1+#REF!)</formula>
    </cfRule>
    <cfRule type="expression" dxfId="325" priority="29">
      <formula>AK$38&lt;AI$38*(1-#REF!)</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2B3D-4486-46A7-B028-6025D7374EE0}">
  <sheetPr>
    <tabColor theme="1"/>
  </sheetPr>
  <dimension ref="A1:AN125"/>
  <sheetViews>
    <sheetView showGridLines="0" zoomScaleNormal="100" workbookViewId="0">
      <pane xSplit="4" topLeftCell="E1" activePane="topRight" state="frozen"/>
      <selection activeCell="F86" sqref="F86:H86"/>
      <selection pane="topRight" activeCell="A19" sqref="A19"/>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x14ac:dyDescent="0.3">
      <c r="A1" s="138" t="s">
        <v>219</v>
      </c>
      <c r="B1" s="139"/>
      <c r="C1" s="139"/>
      <c r="D1" s="151"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563"/>
    </row>
    <row r="2" spans="1:39"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43" t="s">
        <v>79</v>
      </c>
    </row>
    <row r="3" spans="1:39" ht="15" thickTop="1" x14ac:dyDescent="0.3">
      <c r="A3" s="3">
        <v>1</v>
      </c>
      <c r="B3" s="44" t="s">
        <v>84</v>
      </c>
      <c r="C3" s="62">
        <v>1.1000000000000001</v>
      </c>
      <c r="D3" s="63" t="s">
        <v>85</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x14ac:dyDescent="0.3">
      <c r="A4" s="4"/>
      <c r="B4" s="45"/>
      <c r="C4" s="64">
        <v>1.2</v>
      </c>
      <c r="D4" s="65" t="s">
        <v>86</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x14ac:dyDescent="0.3">
      <c r="A5" s="4">
        <v>2</v>
      </c>
      <c r="B5" s="45" t="s">
        <v>87</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x14ac:dyDescent="0.3">
      <c r="A6" s="4">
        <v>3</v>
      </c>
      <c r="B6" s="45" t="s">
        <v>88</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x14ac:dyDescent="0.3">
      <c r="A7" s="4">
        <v>4</v>
      </c>
      <c r="B7" s="45" t="s">
        <v>89</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x14ac:dyDescent="0.3">
      <c r="A8" s="4">
        <v>5</v>
      </c>
      <c r="B8" s="45" t="s">
        <v>90</v>
      </c>
      <c r="C8" s="64">
        <v>5.0999999999999996</v>
      </c>
      <c r="D8" s="66" t="s">
        <v>91</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x14ac:dyDescent="0.3">
      <c r="A9" s="4"/>
      <c r="B9" s="45"/>
      <c r="C9" s="64">
        <v>5.2</v>
      </c>
      <c r="D9" s="66" t="s">
        <v>92</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x14ac:dyDescent="0.3">
      <c r="A10" s="4">
        <v>6</v>
      </c>
      <c r="B10" s="45" t="s">
        <v>93</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x14ac:dyDescent="0.3">
      <c r="A11" s="4">
        <v>7</v>
      </c>
      <c r="B11" s="45" t="s">
        <v>94</v>
      </c>
      <c r="C11" s="64">
        <v>7.1</v>
      </c>
      <c r="D11" s="65" t="s">
        <v>95</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x14ac:dyDescent="0.3">
      <c r="A12" s="4"/>
      <c r="B12" s="45"/>
      <c r="C12" s="64" t="s">
        <v>96</v>
      </c>
      <c r="D12" s="65" t="s">
        <v>97</v>
      </c>
      <c r="E12" s="24">
        <f t="shared" ref="E12:AK12" si="20">E54+E96</f>
        <v>0</v>
      </c>
      <c r="F12" s="107">
        <f t="shared" si="20"/>
        <v>0</v>
      </c>
      <c r="G12" s="107">
        <f t="shared" ref="G12:H12" si="21">G54+G96</f>
        <v>0</v>
      </c>
      <c r="H12" s="107">
        <f t="shared" si="21"/>
        <v>0</v>
      </c>
      <c r="I12" s="107">
        <f t="shared" si="20"/>
        <v>0</v>
      </c>
      <c r="J12" s="107">
        <f t="shared" si="20"/>
        <v>0</v>
      </c>
      <c r="K12" s="107">
        <f t="shared" si="20"/>
        <v>0</v>
      </c>
      <c r="L12" s="107">
        <f t="shared" si="20"/>
        <v>0</v>
      </c>
      <c r="M12" s="107">
        <f t="shared" si="20"/>
        <v>0</v>
      </c>
      <c r="N12" s="107">
        <f t="shared" si="20"/>
        <v>0</v>
      </c>
      <c r="O12" s="107">
        <f t="shared" si="20"/>
        <v>0</v>
      </c>
      <c r="P12" s="107">
        <f t="shared" si="20"/>
        <v>0</v>
      </c>
      <c r="Q12" s="107">
        <f t="shared" si="20"/>
        <v>0</v>
      </c>
      <c r="R12" s="107">
        <f t="shared" si="20"/>
        <v>0</v>
      </c>
      <c r="S12" s="107">
        <f t="shared" si="20"/>
        <v>0</v>
      </c>
      <c r="T12" s="107">
        <f t="shared" si="20"/>
        <v>0</v>
      </c>
      <c r="U12" s="107">
        <f t="shared" si="20"/>
        <v>0</v>
      </c>
      <c r="V12" s="107">
        <f t="shared" si="20"/>
        <v>0</v>
      </c>
      <c r="W12" s="107">
        <f t="shared" si="20"/>
        <v>0</v>
      </c>
      <c r="X12" s="107">
        <f t="shared" si="20"/>
        <v>0</v>
      </c>
      <c r="Y12" s="107">
        <f t="shared" si="20"/>
        <v>0</v>
      </c>
      <c r="Z12" s="107">
        <f t="shared" si="20"/>
        <v>0</v>
      </c>
      <c r="AA12" s="107">
        <f t="shared" si="20"/>
        <v>0</v>
      </c>
      <c r="AB12" s="107">
        <f t="shared" si="20"/>
        <v>0</v>
      </c>
      <c r="AC12" s="107">
        <f t="shared" si="20"/>
        <v>0</v>
      </c>
      <c r="AD12" s="107">
        <f t="shared" si="20"/>
        <v>0</v>
      </c>
      <c r="AE12" s="107">
        <f t="shared" si="20"/>
        <v>0</v>
      </c>
      <c r="AF12" s="107">
        <f t="shared" si="20"/>
        <v>0</v>
      </c>
      <c r="AG12" s="107">
        <f t="shared" si="20"/>
        <v>0</v>
      </c>
      <c r="AH12" s="107">
        <f t="shared" si="20"/>
        <v>0</v>
      </c>
      <c r="AI12" s="107">
        <f t="shared" si="20"/>
        <v>0</v>
      </c>
      <c r="AJ12" s="107">
        <f t="shared" si="20"/>
        <v>0</v>
      </c>
      <c r="AK12" s="25">
        <f t="shared" si="20"/>
        <v>0</v>
      </c>
      <c r="AL12" s="103">
        <f t="shared" si="5"/>
        <v>0</v>
      </c>
      <c r="AM12" s="149">
        <f t="shared" si="2"/>
        <v>0</v>
      </c>
    </row>
    <row r="13" spans="1:39" x14ac:dyDescent="0.3">
      <c r="A13" s="4"/>
      <c r="B13" s="45"/>
      <c r="C13" s="64" t="s">
        <v>98</v>
      </c>
      <c r="D13" s="65" t="s">
        <v>99</v>
      </c>
      <c r="E13" s="24">
        <f t="shared" ref="E13:AK13" si="22">E55+E97</f>
        <v>0</v>
      </c>
      <c r="F13" s="107">
        <f t="shared" si="22"/>
        <v>0</v>
      </c>
      <c r="G13" s="107">
        <f t="shared" ref="G13:H13" si="23">G55+G97</f>
        <v>0</v>
      </c>
      <c r="H13" s="107">
        <f t="shared" si="23"/>
        <v>0</v>
      </c>
      <c r="I13" s="107">
        <f t="shared" si="22"/>
        <v>0</v>
      </c>
      <c r="J13" s="107">
        <f t="shared" si="22"/>
        <v>0</v>
      </c>
      <c r="K13" s="107">
        <f t="shared" si="22"/>
        <v>0</v>
      </c>
      <c r="L13" s="107">
        <f t="shared" si="22"/>
        <v>0</v>
      </c>
      <c r="M13" s="107">
        <f t="shared" si="22"/>
        <v>0</v>
      </c>
      <c r="N13" s="107">
        <f t="shared" si="22"/>
        <v>0</v>
      </c>
      <c r="O13" s="107">
        <f t="shared" si="22"/>
        <v>0</v>
      </c>
      <c r="P13" s="107">
        <f t="shared" si="22"/>
        <v>0</v>
      </c>
      <c r="Q13" s="107">
        <f t="shared" si="22"/>
        <v>0</v>
      </c>
      <c r="R13" s="107">
        <f t="shared" si="22"/>
        <v>0</v>
      </c>
      <c r="S13" s="107">
        <f t="shared" si="22"/>
        <v>0</v>
      </c>
      <c r="T13" s="107">
        <f t="shared" si="22"/>
        <v>0</v>
      </c>
      <c r="U13" s="107">
        <f t="shared" si="22"/>
        <v>0</v>
      </c>
      <c r="V13" s="107">
        <f t="shared" si="22"/>
        <v>0</v>
      </c>
      <c r="W13" s="107">
        <f t="shared" si="22"/>
        <v>0</v>
      </c>
      <c r="X13" s="107">
        <f t="shared" si="22"/>
        <v>0</v>
      </c>
      <c r="Y13" s="107">
        <f t="shared" si="22"/>
        <v>0</v>
      </c>
      <c r="Z13" s="107">
        <f t="shared" si="22"/>
        <v>0</v>
      </c>
      <c r="AA13" s="107">
        <f t="shared" si="22"/>
        <v>0</v>
      </c>
      <c r="AB13" s="107">
        <f t="shared" si="22"/>
        <v>0</v>
      </c>
      <c r="AC13" s="107">
        <f t="shared" si="22"/>
        <v>0</v>
      </c>
      <c r="AD13" s="107">
        <f t="shared" si="22"/>
        <v>0</v>
      </c>
      <c r="AE13" s="107">
        <f t="shared" si="22"/>
        <v>0</v>
      </c>
      <c r="AF13" s="107">
        <f t="shared" si="22"/>
        <v>0</v>
      </c>
      <c r="AG13" s="107">
        <f t="shared" si="22"/>
        <v>0</v>
      </c>
      <c r="AH13" s="107">
        <f t="shared" si="22"/>
        <v>0</v>
      </c>
      <c r="AI13" s="107">
        <f t="shared" si="22"/>
        <v>0</v>
      </c>
      <c r="AJ13" s="107">
        <f t="shared" si="22"/>
        <v>0</v>
      </c>
      <c r="AK13" s="25">
        <f t="shared" si="22"/>
        <v>0</v>
      </c>
      <c r="AL13" s="103">
        <f t="shared" si="5"/>
        <v>0</v>
      </c>
      <c r="AM13" s="149">
        <f t="shared" si="2"/>
        <v>0</v>
      </c>
    </row>
    <row r="14" spans="1:39" x14ac:dyDescent="0.3">
      <c r="A14" s="4"/>
      <c r="B14" s="45"/>
      <c r="C14" s="64" t="s">
        <v>100</v>
      </c>
      <c r="D14" s="65" t="s">
        <v>101</v>
      </c>
      <c r="E14" s="24">
        <f t="shared" ref="E14:AK14" si="24">E56+E98</f>
        <v>0</v>
      </c>
      <c r="F14" s="107">
        <f t="shared" si="24"/>
        <v>0</v>
      </c>
      <c r="G14" s="107">
        <f t="shared" ref="G14:H14" si="25">G56+G98</f>
        <v>0</v>
      </c>
      <c r="H14" s="107">
        <f t="shared" si="25"/>
        <v>0</v>
      </c>
      <c r="I14" s="107">
        <f t="shared" si="24"/>
        <v>0</v>
      </c>
      <c r="J14" s="107">
        <f t="shared" si="24"/>
        <v>0</v>
      </c>
      <c r="K14" s="107">
        <f t="shared" si="24"/>
        <v>0</v>
      </c>
      <c r="L14" s="107">
        <f t="shared" si="24"/>
        <v>0</v>
      </c>
      <c r="M14" s="107">
        <f t="shared" si="24"/>
        <v>0</v>
      </c>
      <c r="N14" s="107">
        <f t="shared" si="24"/>
        <v>0</v>
      </c>
      <c r="O14" s="107">
        <f t="shared" si="24"/>
        <v>0</v>
      </c>
      <c r="P14" s="107">
        <f t="shared" si="24"/>
        <v>0</v>
      </c>
      <c r="Q14" s="107">
        <f t="shared" si="24"/>
        <v>0</v>
      </c>
      <c r="R14" s="107">
        <f t="shared" si="24"/>
        <v>0</v>
      </c>
      <c r="S14" s="107">
        <f t="shared" si="24"/>
        <v>0</v>
      </c>
      <c r="T14" s="107">
        <f t="shared" si="24"/>
        <v>0</v>
      </c>
      <c r="U14" s="107">
        <f t="shared" si="24"/>
        <v>0</v>
      </c>
      <c r="V14" s="107">
        <f t="shared" si="24"/>
        <v>0</v>
      </c>
      <c r="W14" s="107">
        <f t="shared" si="24"/>
        <v>0</v>
      </c>
      <c r="X14" s="107">
        <f t="shared" si="24"/>
        <v>0</v>
      </c>
      <c r="Y14" s="107">
        <f t="shared" si="24"/>
        <v>0</v>
      </c>
      <c r="Z14" s="107">
        <f t="shared" si="24"/>
        <v>0</v>
      </c>
      <c r="AA14" s="107">
        <f t="shared" si="24"/>
        <v>0</v>
      </c>
      <c r="AB14" s="107">
        <f t="shared" si="24"/>
        <v>0</v>
      </c>
      <c r="AC14" s="107">
        <f t="shared" si="24"/>
        <v>0</v>
      </c>
      <c r="AD14" s="107">
        <f t="shared" si="24"/>
        <v>0</v>
      </c>
      <c r="AE14" s="107">
        <f t="shared" si="24"/>
        <v>0</v>
      </c>
      <c r="AF14" s="107">
        <f t="shared" si="24"/>
        <v>0</v>
      </c>
      <c r="AG14" s="107">
        <f t="shared" si="24"/>
        <v>0</v>
      </c>
      <c r="AH14" s="107">
        <f t="shared" si="24"/>
        <v>0</v>
      </c>
      <c r="AI14" s="107">
        <f t="shared" si="24"/>
        <v>0</v>
      </c>
      <c r="AJ14" s="107">
        <f t="shared" si="24"/>
        <v>0</v>
      </c>
      <c r="AK14" s="25">
        <f t="shared" si="24"/>
        <v>0</v>
      </c>
      <c r="AL14" s="103">
        <f t="shared" si="5"/>
        <v>0</v>
      </c>
      <c r="AM14" s="149">
        <f t="shared" si="2"/>
        <v>0</v>
      </c>
    </row>
    <row r="15" spans="1:39" x14ac:dyDescent="0.3">
      <c r="A15" s="4">
        <v>8</v>
      </c>
      <c r="B15" s="45" t="s">
        <v>102</v>
      </c>
      <c r="C15" s="64">
        <v>8.1</v>
      </c>
      <c r="D15" s="65" t="s">
        <v>95</v>
      </c>
      <c r="E15" s="24">
        <f t="shared" ref="E15:AK15" si="26">E57+E99</f>
        <v>0</v>
      </c>
      <c r="F15" s="107">
        <f t="shared" si="26"/>
        <v>0</v>
      </c>
      <c r="G15" s="107">
        <f t="shared" ref="G15:H15" si="27">G57+G99</f>
        <v>0</v>
      </c>
      <c r="H15" s="107">
        <f t="shared" si="27"/>
        <v>0</v>
      </c>
      <c r="I15" s="107">
        <f t="shared" si="26"/>
        <v>0</v>
      </c>
      <c r="J15" s="107">
        <f t="shared" si="26"/>
        <v>0</v>
      </c>
      <c r="K15" s="107">
        <f t="shared" si="26"/>
        <v>0</v>
      </c>
      <c r="L15" s="107">
        <f t="shared" si="26"/>
        <v>0</v>
      </c>
      <c r="M15" s="107">
        <f t="shared" si="26"/>
        <v>0</v>
      </c>
      <c r="N15" s="107">
        <f t="shared" si="26"/>
        <v>0</v>
      </c>
      <c r="O15" s="107">
        <f t="shared" si="26"/>
        <v>0</v>
      </c>
      <c r="P15" s="107">
        <f t="shared" si="26"/>
        <v>0</v>
      </c>
      <c r="Q15" s="107">
        <f t="shared" si="26"/>
        <v>0</v>
      </c>
      <c r="R15" s="107">
        <f t="shared" si="26"/>
        <v>0</v>
      </c>
      <c r="S15" s="107">
        <f t="shared" si="26"/>
        <v>0</v>
      </c>
      <c r="T15" s="107">
        <f t="shared" si="26"/>
        <v>0</v>
      </c>
      <c r="U15" s="107">
        <f t="shared" si="26"/>
        <v>0</v>
      </c>
      <c r="V15" s="107">
        <f t="shared" si="26"/>
        <v>0</v>
      </c>
      <c r="W15" s="107">
        <f t="shared" si="26"/>
        <v>0</v>
      </c>
      <c r="X15" s="107">
        <f t="shared" si="26"/>
        <v>0</v>
      </c>
      <c r="Y15" s="107">
        <f t="shared" si="26"/>
        <v>0</v>
      </c>
      <c r="Z15" s="107">
        <f t="shared" si="26"/>
        <v>0</v>
      </c>
      <c r="AA15" s="107">
        <f t="shared" si="26"/>
        <v>0</v>
      </c>
      <c r="AB15" s="107">
        <f t="shared" si="26"/>
        <v>0</v>
      </c>
      <c r="AC15" s="107">
        <f t="shared" si="26"/>
        <v>0</v>
      </c>
      <c r="AD15" s="107">
        <f t="shared" si="26"/>
        <v>0</v>
      </c>
      <c r="AE15" s="107">
        <f t="shared" si="26"/>
        <v>0</v>
      </c>
      <c r="AF15" s="107">
        <f t="shared" si="26"/>
        <v>0</v>
      </c>
      <c r="AG15" s="107">
        <f t="shared" si="26"/>
        <v>0</v>
      </c>
      <c r="AH15" s="107">
        <f t="shared" si="26"/>
        <v>0</v>
      </c>
      <c r="AI15" s="107">
        <f t="shared" si="26"/>
        <v>0</v>
      </c>
      <c r="AJ15" s="107">
        <f t="shared" si="26"/>
        <v>0</v>
      </c>
      <c r="AK15" s="25">
        <f t="shared" si="26"/>
        <v>0</v>
      </c>
      <c r="AL15" s="103">
        <f t="shared" si="5"/>
        <v>0</v>
      </c>
      <c r="AM15" s="149">
        <f t="shared" si="2"/>
        <v>0</v>
      </c>
    </row>
    <row r="16" spans="1:39" x14ac:dyDescent="0.3">
      <c r="A16" s="4"/>
      <c r="B16" s="45"/>
      <c r="C16" s="64" t="s">
        <v>103</v>
      </c>
      <c r="D16" s="65" t="s">
        <v>97</v>
      </c>
      <c r="E16" s="24">
        <f t="shared" ref="E16:AK16" si="28">E58+E100</f>
        <v>0</v>
      </c>
      <c r="F16" s="107">
        <f t="shared" si="28"/>
        <v>0</v>
      </c>
      <c r="G16" s="107">
        <f t="shared" ref="G16:H16" si="29">G58+G100</f>
        <v>0</v>
      </c>
      <c r="H16" s="107">
        <f t="shared" si="29"/>
        <v>0</v>
      </c>
      <c r="I16" s="107">
        <f t="shared" si="28"/>
        <v>0</v>
      </c>
      <c r="J16" s="107">
        <f t="shared" si="28"/>
        <v>0</v>
      </c>
      <c r="K16" s="107">
        <f t="shared" si="28"/>
        <v>0</v>
      </c>
      <c r="L16" s="107">
        <f t="shared" si="28"/>
        <v>0</v>
      </c>
      <c r="M16" s="107">
        <f t="shared" si="28"/>
        <v>0</v>
      </c>
      <c r="N16" s="107">
        <f t="shared" si="28"/>
        <v>0</v>
      </c>
      <c r="O16" s="107">
        <f t="shared" si="28"/>
        <v>0</v>
      </c>
      <c r="P16" s="107">
        <f t="shared" si="28"/>
        <v>0</v>
      </c>
      <c r="Q16" s="107">
        <f t="shared" si="28"/>
        <v>0</v>
      </c>
      <c r="R16" s="107">
        <f t="shared" si="28"/>
        <v>0</v>
      </c>
      <c r="S16" s="107">
        <f t="shared" si="28"/>
        <v>0</v>
      </c>
      <c r="T16" s="107">
        <f t="shared" si="28"/>
        <v>0</v>
      </c>
      <c r="U16" s="107">
        <f t="shared" si="28"/>
        <v>0</v>
      </c>
      <c r="V16" s="107">
        <f t="shared" si="28"/>
        <v>0</v>
      </c>
      <c r="W16" s="107">
        <f t="shared" si="28"/>
        <v>0</v>
      </c>
      <c r="X16" s="107">
        <f t="shared" si="28"/>
        <v>0</v>
      </c>
      <c r="Y16" s="107">
        <f t="shared" si="28"/>
        <v>0</v>
      </c>
      <c r="Z16" s="107">
        <f t="shared" si="28"/>
        <v>0</v>
      </c>
      <c r="AA16" s="107">
        <f t="shared" si="28"/>
        <v>0</v>
      </c>
      <c r="AB16" s="107">
        <f t="shared" si="28"/>
        <v>0</v>
      </c>
      <c r="AC16" s="107">
        <f t="shared" si="28"/>
        <v>0</v>
      </c>
      <c r="AD16" s="107">
        <f t="shared" si="28"/>
        <v>0</v>
      </c>
      <c r="AE16" s="107">
        <f t="shared" si="28"/>
        <v>0</v>
      </c>
      <c r="AF16" s="107">
        <f t="shared" si="28"/>
        <v>0</v>
      </c>
      <c r="AG16" s="107">
        <f t="shared" si="28"/>
        <v>0</v>
      </c>
      <c r="AH16" s="107">
        <f t="shared" si="28"/>
        <v>0</v>
      </c>
      <c r="AI16" s="107">
        <f t="shared" si="28"/>
        <v>0</v>
      </c>
      <c r="AJ16" s="107">
        <f t="shared" si="28"/>
        <v>0</v>
      </c>
      <c r="AK16" s="25">
        <f t="shared" si="28"/>
        <v>0</v>
      </c>
      <c r="AL16" s="103">
        <f t="shared" si="5"/>
        <v>0</v>
      </c>
      <c r="AM16" s="149">
        <f t="shared" si="2"/>
        <v>0</v>
      </c>
    </row>
    <row r="17" spans="1:39" x14ac:dyDescent="0.3">
      <c r="A17" s="4"/>
      <c r="B17" s="45"/>
      <c r="C17" s="64" t="s">
        <v>104</v>
      </c>
      <c r="D17" s="65" t="s">
        <v>99</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103">
        <f t="shared" si="5"/>
        <v>0</v>
      </c>
      <c r="AM17" s="149">
        <f t="shared" si="2"/>
        <v>0</v>
      </c>
    </row>
    <row r="18" spans="1:39" x14ac:dyDescent="0.3">
      <c r="A18" s="4"/>
      <c r="B18" s="45"/>
      <c r="C18" s="64" t="s">
        <v>105</v>
      </c>
      <c r="D18" s="65" t="s">
        <v>101</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x14ac:dyDescent="0.3">
      <c r="A19" s="4">
        <v>9</v>
      </c>
      <c r="B19" s="45" t="s">
        <v>106</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x14ac:dyDescent="0.3">
      <c r="A20" s="4">
        <v>10</v>
      </c>
      <c r="B20" s="45" t="s">
        <v>107</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x14ac:dyDescent="0.3">
      <c r="A21" s="4">
        <v>11</v>
      </c>
      <c r="B21" s="45" t="s">
        <v>108</v>
      </c>
      <c r="C21" s="64"/>
      <c r="D21" s="65"/>
      <c r="E21" s="24">
        <f t="shared" ref="E21:AK21" si="38">E63+E105</f>
        <v>0</v>
      </c>
      <c r="F21" s="107">
        <f t="shared" si="38"/>
        <v>0</v>
      </c>
      <c r="G21" s="107">
        <f t="shared" ref="G21:H21" si="39">G63+G105</f>
        <v>0</v>
      </c>
      <c r="H21" s="107">
        <f t="shared" si="39"/>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x14ac:dyDescent="0.3">
      <c r="A22" s="4">
        <v>12</v>
      </c>
      <c r="B22" s="45" t="s">
        <v>109</v>
      </c>
      <c r="C22" s="64" t="s">
        <v>110</v>
      </c>
      <c r="D22" s="65" t="s">
        <v>111</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x14ac:dyDescent="0.3">
      <c r="A23" s="4"/>
      <c r="B23" s="45"/>
      <c r="C23" s="64" t="s">
        <v>112</v>
      </c>
      <c r="D23" s="65" t="s">
        <v>92</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x14ac:dyDescent="0.3">
      <c r="A24" s="4">
        <v>13</v>
      </c>
      <c r="B24" s="45" t="s">
        <v>113</v>
      </c>
      <c r="C24" s="64" t="s">
        <v>114</v>
      </c>
      <c r="D24" s="137" t="s">
        <v>115</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x14ac:dyDescent="0.3">
      <c r="A25" s="4"/>
      <c r="B25" s="45"/>
      <c r="C25" s="64" t="s">
        <v>116</v>
      </c>
      <c r="D25" s="137" t="s">
        <v>113</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x14ac:dyDescent="0.3">
      <c r="A26" s="4">
        <v>14</v>
      </c>
      <c r="B26" s="45" t="s">
        <v>117</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x14ac:dyDescent="0.3">
      <c r="A27" s="4">
        <v>15</v>
      </c>
      <c r="B27" s="45" t="s">
        <v>118</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x14ac:dyDescent="0.3">
      <c r="A28" s="9">
        <v>16</v>
      </c>
      <c r="B28" s="67" t="s">
        <v>119</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69" t="s">
        <v>220</v>
      </c>
      <c r="C29" s="69"/>
      <c r="D29" s="252" t="s">
        <v>221</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x14ac:dyDescent="0.3">
      <c r="A37" s="4">
        <v>26</v>
      </c>
      <c r="B37" s="45" t="str">
        <f>'MA Výkon'!B37</f>
        <v>Výchozí dopravní výkon [tis.vlkm]</v>
      </c>
      <c r="C37" s="45"/>
      <c r="D37" s="268" t="str">
        <f>'Model aktualizovaný (MA)'!D37</f>
        <v>DVj</v>
      </c>
      <c r="E37" s="107">
        <f>'Provoz výchozí'!C3+'Provoz opční 1'!C3+'Provoz opční 2'!C3</f>
        <v>80927.057534246575</v>
      </c>
      <c r="F37" s="107">
        <f>'Provoz výchozí'!D3+'Provoz opční 1'!D3+'Provoz opční 2'!D3</f>
        <v>814328.51643835625</v>
      </c>
      <c r="G37" s="107">
        <f>'Provoz výchozí'!E3+'Provoz opční 1'!E3+'Provoz opční 2'!E3</f>
        <v>1765688.6860273974</v>
      </c>
      <c r="H37" s="107">
        <f>'Provoz výchozí'!F3+'Provoz opční 1'!F3+'Provoz opční 2'!F3</f>
        <v>244021.67671232877</v>
      </c>
      <c r="I37" s="107">
        <f>'Provoz výchozí'!G3+'Provoz opční 1'!G3+'Provoz opční 2'!G3</f>
        <v>5566744.5</v>
      </c>
      <c r="J37" s="107">
        <f>'Provoz výchozí'!H3+'Provoz opční 1'!H3+'Provoz opční 2'!H3</f>
        <v>7558165.9000000004</v>
      </c>
      <c r="K37" s="107">
        <f>'Provoz výchozí'!I3+'Provoz opční 1'!I3+'Provoz opční 2'!I3</f>
        <v>9420913.5</v>
      </c>
      <c r="L37" s="107">
        <f>'Provoz výchozí'!J3+'Provoz opční 1'!J3+'Provoz opční 2'!J3</f>
        <v>10067052.199999999</v>
      </c>
      <c r="M37" s="107">
        <f>'Provoz výchozí'!K3+'Provoz opční 1'!K3+'Provoz opční 2'!K3</f>
        <v>10067052.199999999</v>
      </c>
      <c r="N37" s="107">
        <f>'Provoz výchozí'!L3+'Provoz opční 1'!L3+'Provoz opční 2'!L3</f>
        <v>10067052.199999999</v>
      </c>
      <c r="O37" s="107">
        <f>'Provoz výchozí'!M3+'Provoz opční 1'!M3+'Provoz opční 2'!M3</f>
        <v>10067052.199999999</v>
      </c>
      <c r="P37" s="107">
        <f>'Provoz výchozí'!N3+'Provoz opční 1'!N3+'Provoz opční 2'!N3</f>
        <v>10067052.199999999</v>
      </c>
      <c r="Q37" s="107">
        <f>'Provoz výchozí'!O3+'Provoz opční 1'!O3+'Provoz opční 2'!O3</f>
        <v>10067052.199999999</v>
      </c>
      <c r="R37" s="107">
        <f>'Provoz výchozí'!P3+'Provoz opční 1'!P3+'Provoz opční 2'!P3</f>
        <v>10067052.199999999</v>
      </c>
      <c r="S37" s="107">
        <f>'Provoz výchozí'!Q3+'Provoz opční 1'!Q3+'Provoz opční 2'!Q3</f>
        <v>10067052.199999999</v>
      </c>
      <c r="T37" s="107">
        <f>'Provoz výchozí'!R3+'Provoz opční 1'!R3+'Provoz opční 2'!R3</f>
        <v>10067052.199999999</v>
      </c>
      <c r="U37" s="107">
        <f>'Provoz výchozí'!S3+'Provoz opční 1'!S3+'Provoz opční 2'!S3</f>
        <v>10067052.199999999</v>
      </c>
      <c r="V37" s="107">
        <f>'Provoz výchozí'!T3+'Provoz opční 1'!T3+'Provoz opční 2'!T3</f>
        <v>10067052.199999999</v>
      </c>
      <c r="W37" s="107">
        <f>'Provoz výchozí'!U3+'Provoz opční 1'!U3+'Provoz opční 2'!U3</f>
        <v>10067052.199999999</v>
      </c>
      <c r="X37" s="107">
        <f>'Provoz výchozí'!V3+'Provoz opční 1'!V3+'Provoz opční 2'!V3</f>
        <v>10067052.199999999</v>
      </c>
      <c r="Y37" s="107">
        <f>'Provoz výchozí'!W3+'Provoz opční 1'!W3+'Provoz opční 2'!W3</f>
        <v>10067052.199999999</v>
      </c>
      <c r="Z37" s="107">
        <f>'Provoz výchozí'!X3+'Provoz opční 1'!X3+'Provoz opční 2'!X3</f>
        <v>10067052.199999999</v>
      </c>
      <c r="AA37" s="107">
        <f>'Provoz výchozí'!Y3+'Provoz opční 1'!Y3+'Provoz opční 2'!Y3</f>
        <v>10067052.199999999</v>
      </c>
      <c r="AB37" s="107">
        <f>'Provoz výchozí'!Z3+'Provoz opční 1'!Z3+'Provoz opční 2'!Z3</f>
        <v>10067052.199999999</v>
      </c>
      <c r="AC37" s="107">
        <f>'Provoz výchozí'!AA3+'Provoz opční 1'!AA3+'Provoz opční 2'!AA3</f>
        <v>10067052.199999999</v>
      </c>
      <c r="AD37" s="107">
        <f>'Provoz výchozí'!AB3+'Provoz opční 1'!AB3+'Provoz opční 2'!AB3</f>
        <v>10067052.199999999</v>
      </c>
      <c r="AE37" s="107">
        <f>'Provoz výchozí'!AC3+'Provoz opční 1'!AC3+'Provoz opční 2'!AC3</f>
        <v>10067052.199999999</v>
      </c>
      <c r="AF37" s="107">
        <f>'Provoz výchozí'!AD3+'Provoz opční 1'!AD3+'Provoz opční 2'!AD3</f>
        <v>10067052.199999999</v>
      </c>
      <c r="AG37" s="107">
        <f>'Provoz výchozí'!AE3+'Provoz opční 1'!AE3+'Provoz opční 2'!AE3</f>
        <v>10067052.199999999</v>
      </c>
      <c r="AH37" s="107">
        <f>'Provoz výchozí'!AF3+'Provoz opční 1'!AF3+'Provoz opční 2'!AF3</f>
        <v>10067052.199999999</v>
      </c>
      <c r="AI37" s="107">
        <f>'Provoz výchozí'!AG3+'Provoz opční 1'!AG3+'Provoz opční 2'!AG3</f>
        <v>10067052.199999999</v>
      </c>
      <c r="AJ37" s="107">
        <f>'Provoz výchozí'!AH3+'Provoz opční 1'!AH3+'Provoz opční 2'!AH3</f>
        <v>10067052.199999999</v>
      </c>
      <c r="AK37" s="107">
        <f>'Provoz výchozí'!AI3+'Provoz opční 1'!AI3+'Provoz opční 2'!AI3</f>
        <v>10067052.199999999</v>
      </c>
      <c r="AL37" s="84">
        <f t="shared" si="56"/>
        <v>287194147.03671217</v>
      </c>
      <c r="AM37" s="570" t="s">
        <v>134</v>
      </c>
    </row>
    <row r="38" spans="1:39" s="113" customFormat="1" ht="16.2" thickBot="1" x14ac:dyDescent="0.4">
      <c r="A38" s="5">
        <v>27</v>
      </c>
      <c r="B38" s="204" t="s">
        <v>222</v>
      </c>
      <c r="C38" s="69"/>
      <c r="D38" s="252" t="s">
        <v>223</v>
      </c>
      <c r="E38" s="110">
        <f t="shared" ref="E38:AL38" si="57">IFERROR(E29/E37,0)</f>
        <v>0</v>
      </c>
      <c r="F38" s="110">
        <f t="shared" si="57"/>
        <v>0</v>
      </c>
      <c r="G38" s="110">
        <f t="shared" ref="G38:H38" si="58">IFERROR(G29/G37,0)</f>
        <v>0</v>
      </c>
      <c r="H38" s="110">
        <f t="shared" si="58"/>
        <v>0</v>
      </c>
      <c r="I38" s="110">
        <f t="shared" si="57"/>
        <v>0</v>
      </c>
      <c r="J38" s="110">
        <f t="shared" si="57"/>
        <v>0</v>
      </c>
      <c r="K38" s="110">
        <f t="shared" si="57"/>
        <v>0</v>
      </c>
      <c r="L38" s="110">
        <f t="shared" si="57"/>
        <v>0</v>
      </c>
      <c r="M38" s="110">
        <f t="shared" si="57"/>
        <v>0</v>
      </c>
      <c r="N38" s="110">
        <f t="shared" si="57"/>
        <v>0</v>
      </c>
      <c r="O38" s="110">
        <f t="shared" si="57"/>
        <v>0</v>
      </c>
      <c r="P38" s="110">
        <f t="shared" si="57"/>
        <v>0</v>
      </c>
      <c r="Q38" s="110">
        <f t="shared" si="57"/>
        <v>0</v>
      </c>
      <c r="R38" s="110">
        <f t="shared" si="57"/>
        <v>0</v>
      </c>
      <c r="S38" s="110">
        <f t="shared" si="57"/>
        <v>0</v>
      </c>
      <c r="T38" s="110">
        <f t="shared" si="57"/>
        <v>0</v>
      </c>
      <c r="U38" s="110">
        <f t="shared" si="57"/>
        <v>0</v>
      </c>
      <c r="V38" s="110">
        <f t="shared" si="57"/>
        <v>0</v>
      </c>
      <c r="W38" s="110">
        <f t="shared" si="57"/>
        <v>0</v>
      </c>
      <c r="X38" s="110">
        <f t="shared" si="57"/>
        <v>0</v>
      </c>
      <c r="Y38" s="110">
        <f t="shared" si="57"/>
        <v>0</v>
      </c>
      <c r="Z38" s="110">
        <f t="shared" si="57"/>
        <v>0</v>
      </c>
      <c r="AA38" s="110">
        <f t="shared" si="57"/>
        <v>0</v>
      </c>
      <c r="AB38" s="110">
        <f t="shared" si="57"/>
        <v>0</v>
      </c>
      <c r="AC38" s="110">
        <f t="shared" si="57"/>
        <v>0</v>
      </c>
      <c r="AD38" s="110">
        <f t="shared" si="57"/>
        <v>0</v>
      </c>
      <c r="AE38" s="110">
        <f t="shared" si="57"/>
        <v>0</v>
      </c>
      <c r="AF38" s="110">
        <f t="shared" si="57"/>
        <v>0</v>
      </c>
      <c r="AG38" s="110">
        <f t="shared" si="57"/>
        <v>0</v>
      </c>
      <c r="AH38" s="110">
        <f t="shared" si="57"/>
        <v>0</v>
      </c>
      <c r="AI38" s="110">
        <f t="shared" si="57"/>
        <v>0</v>
      </c>
      <c r="AJ38" s="110">
        <f t="shared" si="57"/>
        <v>0</v>
      </c>
      <c r="AK38" s="110">
        <f t="shared" si="57"/>
        <v>0</v>
      </c>
      <c r="AL38" s="111">
        <f t="shared" si="57"/>
        <v>0</v>
      </c>
      <c r="AM38" s="571" t="s">
        <v>134</v>
      </c>
    </row>
    <row r="39" spans="1:39" ht="15.6" hidden="1" x14ac:dyDescent="0.35">
      <c r="A39" s="269">
        <v>28</v>
      </c>
      <c r="B39" s="279" t="s">
        <v>224</v>
      </c>
      <c r="C39" s="270"/>
      <c r="D39" s="271" t="s">
        <v>225</v>
      </c>
      <c r="E39" s="121"/>
      <c r="F39" s="121"/>
      <c r="G39" s="121"/>
      <c r="H39" s="121"/>
      <c r="I39" s="121"/>
      <c r="J39" s="121"/>
      <c r="K39" s="121"/>
      <c r="L39" s="121"/>
      <c r="M39" s="121"/>
      <c r="N39" s="121"/>
      <c r="O39" s="121"/>
      <c r="P39" s="121"/>
      <c r="Q39" s="121"/>
      <c r="R39" s="121"/>
      <c r="S39" s="121"/>
      <c r="T39" s="121"/>
      <c r="U39" s="121"/>
      <c r="V39" s="121"/>
      <c r="W39" s="121"/>
      <c r="X39" s="121"/>
      <c r="Y39" s="121"/>
      <c r="Z39" s="122"/>
      <c r="AA39" s="122"/>
      <c r="AB39" s="122"/>
      <c r="AC39" s="122"/>
      <c r="AD39" s="122"/>
      <c r="AE39" s="122"/>
      <c r="AF39" s="122"/>
      <c r="AG39" s="122"/>
      <c r="AH39" s="122"/>
      <c r="AI39" s="122"/>
      <c r="AJ39" s="122"/>
      <c r="AK39" s="122"/>
      <c r="AL39" s="48"/>
      <c r="AM39" s="87"/>
    </row>
    <row r="40" spans="1:39" s="113" customFormat="1" ht="16.2" hidden="1" thickBot="1" x14ac:dyDescent="0.4">
      <c r="A40" s="272">
        <v>29</v>
      </c>
      <c r="B40" s="273" t="s">
        <v>226</v>
      </c>
      <c r="C40" s="274"/>
      <c r="D40" s="275" t="s">
        <v>227</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119"/>
    </row>
    <row r="41" spans="1:39"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x14ac:dyDescent="0.3">
      <c r="A43" s="138" t="s">
        <v>219</v>
      </c>
      <c r="B43" s="139"/>
      <c r="C43" s="139"/>
      <c r="D43" s="151"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53"/>
    </row>
    <row r="44" spans="1:39" ht="15" thickBot="1" x14ac:dyDescent="0.35">
      <c r="A44" s="6" t="str">
        <f>A2</f>
        <v>Cenová úroveň pro Kalendářní rok [tis.Kč]</v>
      </c>
      <c r="B44" s="60"/>
      <c r="C44" s="40"/>
      <c r="D44" s="61"/>
      <c r="E44" s="153" t="str">
        <f>E2</f>
        <v>XII/29</v>
      </c>
      <c r="F44" s="153" t="str">
        <f t="shared" ref="F44:AK44" si="59">F2</f>
        <v>I-VI/30</v>
      </c>
      <c r="G44" s="153" t="str">
        <f t="shared" si="59"/>
        <v>VI-XII/30</v>
      </c>
      <c r="H44" s="153" t="str">
        <f t="shared" si="59"/>
        <v>XII/30</v>
      </c>
      <c r="I44" s="153">
        <f t="shared" si="59"/>
        <v>2031</v>
      </c>
      <c r="J44" s="153">
        <f t="shared" si="59"/>
        <v>2032</v>
      </c>
      <c r="K44" s="153">
        <f t="shared" si="59"/>
        <v>2033</v>
      </c>
      <c r="L44" s="153">
        <f t="shared" si="59"/>
        <v>2034</v>
      </c>
      <c r="M44" s="153">
        <f t="shared" si="59"/>
        <v>2035</v>
      </c>
      <c r="N44" s="153">
        <f t="shared" si="59"/>
        <v>2036</v>
      </c>
      <c r="O44" s="153">
        <f t="shared" si="59"/>
        <v>2037</v>
      </c>
      <c r="P44" s="153">
        <f t="shared" si="59"/>
        <v>2038</v>
      </c>
      <c r="Q44" s="153">
        <f t="shared" si="59"/>
        <v>2039</v>
      </c>
      <c r="R44" s="153">
        <f t="shared" si="59"/>
        <v>2040</v>
      </c>
      <c r="S44" s="153">
        <f t="shared" si="59"/>
        <v>2041</v>
      </c>
      <c r="T44" s="153">
        <f t="shared" si="59"/>
        <v>2042</v>
      </c>
      <c r="U44" s="153">
        <f t="shared" si="59"/>
        <v>2043</v>
      </c>
      <c r="V44" s="153">
        <f t="shared" si="59"/>
        <v>2044</v>
      </c>
      <c r="W44" s="153">
        <f t="shared" si="59"/>
        <v>2045</v>
      </c>
      <c r="X44" s="153">
        <f t="shared" si="59"/>
        <v>2046</v>
      </c>
      <c r="Y44" s="153">
        <f t="shared" si="59"/>
        <v>2047</v>
      </c>
      <c r="Z44" s="153">
        <f t="shared" si="59"/>
        <v>2048</v>
      </c>
      <c r="AA44" s="153">
        <f t="shared" si="59"/>
        <v>2049</v>
      </c>
      <c r="AB44" s="153">
        <f t="shared" si="59"/>
        <v>2050</v>
      </c>
      <c r="AC44" s="153">
        <f t="shared" si="59"/>
        <v>2051</v>
      </c>
      <c r="AD44" s="153">
        <f t="shared" si="59"/>
        <v>2052</v>
      </c>
      <c r="AE44" s="153">
        <f t="shared" si="59"/>
        <v>2053</v>
      </c>
      <c r="AF44" s="153">
        <f t="shared" si="59"/>
        <v>2054</v>
      </c>
      <c r="AG44" s="153">
        <f t="shared" si="59"/>
        <v>2055</v>
      </c>
      <c r="AH44" s="153">
        <f t="shared" si="59"/>
        <v>2056</v>
      </c>
      <c r="AI44" s="153">
        <f t="shared" si="59"/>
        <v>2057</v>
      </c>
      <c r="AJ44" s="153">
        <f t="shared" si="59"/>
        <v>2058</v>
      </c>
      <c r="AK44" s="153">
        <f t="shared" si="59"/>
        <v>2059</v>
      </c>
      <c r="AL44" s="99" t="s">
        <v>78</v>
      </c>
      <c r="AM44" s="562" t="s">
        <v>79</v>
      </c>
    </row>
    <row r="45" spans="1:39" ht="15" thickTop="1" x14ac:dyDescent="0.3">
      <c r="A45" s="3">
        <f t="shared" ref="A45:D66" si="60">IF(A3="","",A3)</f>
        <v>1</v>
      </c>
      <c r="B45" s="44" t="str">
        <f t="shared" si="60"/>
        <v>Trakční energie a palivo</v>
      </c>
      <c r="C45" s="62">
        <f t="shared" si="60"/>
        <v>1.1000000000000001</v>
      </c>
      <c r="D45" s="63" t="str">
        <f t="shared" si="60"/>
        <v>Elektrická energie</v>
      </c>
      <c r="E45" s="107">
        <f>IFERROR('Model výchozí (MV)'!E45*('MV Index'!I3/'MV Index'!$E3)*'Model výchozí (MV)'!$AS45,0)+IFERROR('Model opční 1 (ME)'!E45*('ME Index'!I3/'ME Index'!$E3)*'Model opční 1 (ME)'!$AS45,0)+IFERROR('Model opční 2 (MF)'!E45*('MF Index'!I3/'MF Index'!$E3)*'Model opční 2 (MF)'!$AS45,0)+Doplněk!E45*Doplněk!$AQ45</f>
        <v>0</v>
      </c>
      <c r="F45" s="107">
        <f>IFERROR('Model výchozí (MV)'!F45*('MV Index'!J3/'MV Index'!$E3)*'Model výchozí (MV)'!$AS45,0)+IFERROR('Model opční 1 (ME)'!F45*('ME Index'!J3/'ME Index'!$E3)*'Model opční 1 (ME)'!$AS45,0)+IFERROR('Model opční 2 (MF)'!F45*('MF Index'!J3/'MF Index'!$E3)*'Model opční 2 (MF)'!$AS45,0)+Doplněk!F45*Doplněk!$AQ45</f>
        <v>0</v>
      </c>
      <c r="G45" s="107">
        <f>IFERROR('Model výchozí (MV)'!G45*('MV Index'!K3/'MV Index'!$E3)*'Model výchozí (MV)'!$AS45,0)+IFERROR('Model opční 1 (ME)'!G45*('ME Index'!K3/'ME Index'!$E3)*'Model opční 1 (ME)'!$AS45,0)+IFERROR('Model opční 2 (MF)'!G45*('MF Index'!K3/'MF Index'!$E3)*'Model opční 2 (MF)'!$AS45,0)+Doplněk!G45*Doplněk!$AQ45</f>
        <v>0</v>
      </c>
      <c r="H45" s="107">
        <f>IFERROR('Model výchozí (MV)'!H45*('MV Index'!L3/'MV Index'!$E3)*'Model výchozí (MV)'!$AS45,0)+IFERROR('Model opční 1 (ME)'!H45*('ME Index'!L3/'ME Index'!$E3)*'Model opční 1 (ME)'!$AS45,0)+IFERROR('Model opční 2 (MF)'!H45*('MF Index'!L3/'MF Index'!$E3)*'Model opční 2 (MF)'!$AS45,0)+Doplněk!H45*Doplněk!$AQ45</f>
        <v>0</v>
      </c>
      <c r="I45" s="107">
        <f>IFERROR('Model výchozí (MV)'!I45*('MV Index'!M3/'MV Index'!$E3)*'Model výchozí (MV)'!$AS45,0)+IFERROR('Model opční 1 (ME)'!I45*('ME Index'!M3/'ME Index'!$E3)*'Model opční 1 (ME)'!$AS45,0)+IFERROR('Model opční 2 (MF)'!I45*('MF Index'!M3/'MF Index'!$E3)*'Model opční 2 (MF)'!$AS45,0)+Doplněk!I45*Doplněk!$AQ45</f>
        <v>0</v>
      </c>
      <c r="J45" s="107">
        <f>IFERROR('Model výchozí (MV)'!J45*('MV Index'!N3/'MV Index'!$E3)*'Model výchozí (MV)'!$AS45,0)+IFERROR('Model opční 1 (ME)'!J45*('ME Index'!N3/'ME Index'!$E3)*'Model opční 1 (ME)'!$AS45,0)+IFERROR('Model opční 2 (MF)'!J45*('MF Index'!N3/'MF Index'!$E3)*'Model opční 2 (MF)'!$AS45,0)+Doplněk!J45*Doplněk!$AQ45</f>
        <v>0</v>
      </c>
      <c r="K45" s="107">
        <f>IFERROR('Model výchozí (MV)'!K45*('MV Index'!O3/'MV Index'!$E3)*'Model výchozí (MV)'!$AS45,0)+IFERROR('Model opční 1 (ME)'!K45*('ME Index'!O3/'ME Index'!$E3)*'Model opční 1 (ME)'!$AS45,0)+IFERROR('Model opční 2 (MF)'!K45*('MF Index'!O3/'MF Index'!$E3)*'Model opční 2 (MF)'!$AS45,0)+Doplněk!K45*Doplněk!$AQ45</f>
        <v>0</v>
      </c>
      <c r="L45" s="107">
        <f>IFERROR('Model výchozí (MV)'!L45*('MV Index'!P3/'MV Index'!$E3)*'Model výchozí (MV)'!$AS45,0)+IFERROR('Model opční 1 (ME)'!L45*('ME Index'!P3/'ME Index'!$E3)*'Model opční 1 (ME)'!$AS45,0)+IFERROR('Model opční 2 (MF)'!L45*('MF Index'!P3/'MF Index'!$E3)*'Model opční 2 (MF)'!$AS45,0)+Doplněk!L45*Doplněk!$AQ45</f>
        <v>0</v>
      </c>
      <c r="M45" s="107">
        <f>IFERROR('Model výchozí (MV)'!M45*('MV Index'!Q3/'MV Index'!$E3)*'Model výchozí (MV)'!$AS45,0)+IFERROR('Model opční 1 (ME)'!M45*('ME Index'!Q3/'ME Index'!$E3)*'Model opční 1 (ME)'!$AS45,0)+IFERROR('Model opční 2 (MF)'!M45*('MF Index'!Q3/'MF Index'!$E3)*'Model opční 2 (MF)'!$AS45,0)+Doplněk!M45*Doplněk!$AQ45</f>
        <v>0</v>
      </c>
      <c r="N45" s="107">
        <f>IFERROR('Model výchozí (MV)'!N45*('MV Index'!R3/'MV Index'!$E3)*'Model výchozí (MV)'!$AS45,0)+IFERROR('Model opční 1 (ME)'!N45*('ME Index'!R3/'ME Index'!$E3)*'Model opční 1 (ME)'!$AS45,0)+IFERROR('Model opční 2 (MF)'!N45*('MF Index'!R3/'MF Index'!$E3)*'Model opční 2 (MF)'!$AS45,0)+Doplněk!N45*Doplněk!$AQ45</f>
        <v>0</v>
      </c>
      <c r="O45" s="107">
        <f>IFERROR('Model výchozí (MV)'!O45*('MV Index'!S3/'MV Index'!$E3)*'Model výchozí (MV)'!$AS45,0)+IFERROR('Model opční 1 (ME)'!O45*('ME Index'!S3/'ME Index'!$E3)*'Model opční 1 (ME)'!$AS45,0)+IFERROR('Model opční 2 (MF)'!O45*('MF Index'!S3/'MF Index'!$E3)*'Model opční 2 (MF)'!$AS45,0)+Doplněk!O45*Doplněk!$AQ45</f>
        <v>0</v>
      </c>
      <c r="P45" s="107">
        <f>IFERROR('Model výchozí (MV)'!P45*('MV Index'!T3/'MV Index'!$E3)*'Model výchozí (MV)'!$AS45,0)+IFERROR('Model opční 1 (ME)'!P45*('ME Index'!T3/'ME Index'!$E3)*'Model opční 1 (ME)'!$AS45,0)+IFERROR('Model opční 2 (MF)'!P45*('MF Index'!T3/'MF Index'!$E3)*'Model opční 2 (MF)'!$AS45,0)+Doplněk!P45*Doplněk!$AQ45</f>
        <v>0</v>
      </c>
      <c r="Q45" s="107">
        <f>IFERROR('Model výchozí (MV)'!Q45*('MV Index'!U3/'MV Index'!$E3)*'Model výchozí (MV)'!$AS45,0)+IFERROR('Model opční 1 (ME)'!Q45*('ME Index'!U3/'ME Index'!$E3)*'Model opční 1 (ME)'!$AS45,0)+IFERROR('Model opční 2 (MF)'!Q45*('MF Index'!U3/'MF Index'!$E3)*'Model opční 2 (MF)'!$AS45,0)+Doplněk!Q45*Doplněk!$AQ45</f>
        <v>0</v>
      </c>
      <c r="R45" s="107">
        <f>IFERROR('Model výchozí (MV)'!R45*('MV Index'!V3/'MV Index'!$E3)*'Model výchozí (MV)'!$AS45,0)+IFERROR('Model opční 1 (ME)'!R45*('ME Index'!V3/'ME Index'!$E3)*'Model opční 1 (ME)'!$AS45,0)+IFERROR('Model opční 2 (MF)'!R45*('MF Index'!V3/'MF Index'!$E3)*'Model opční 2 (MF)'!$AS45,0)+Doplněk!R45*Doplněk!$AQ45</f>
        <v>0</v>
      </c>
      <c r="S45" s="107">
        <f>IFERROR('Model výchozí (MV)'!S45*('MV Index'!W3/'MV Index'!$E3)*'Model výchozí (MV)'!$AS45,0)+IFERROR('Model opční 1 (ME)'!S45*('ME Index'!W3/'ME Index'!$E3)*'Model opční 1 (ME)'!$AS45,0)+IFERROR('Model opční 2 (MF)'!S45*('MF Index'!W3/'MF Index'!$E3)*'Model opční 2 (MF)'!$AS45,0)+Doplněk!S45*Doplněk!$AQ45</f>
        <v>0</v>
      </c>
      <c r="T45" s="107">
        <f>IFERROR('Model výchozí (MV)'!T45*('MV Index'!X3/'MV Index'!$E3)*'Model výchozí (MV)'!$AS45,0)+IFERROR('Model opční 1 (ME)'!T45*('ME Index'!X3/'ME Index'!$E3)*'Model opční 1 (ME)'!$AS45,0)+IFERROR('Model opční 2 (MF)'!T45*('MF Index'!X3/'MF Index'!$E3)*'Model opční 2 (MF)'!$AS45,0)+Doplněk!T45*Doplněk!$AQ45</f>
        <v>0</v>
      </c>
      <c r="U45" s="107">
        <f>IFERROR('Model výchozí (MV)'!U45*('MV Index'!Y3/'MV Index'!$E3)*'Model výchozí (MV)'!$AS45,0)+IFERROR('Model opční 1 (ME)'!U45*('ME Index'!Y3/'ME Index'!$E3)*'Model opční 1 (ME)'!$AS45,0)+IFERROR('Model opční 2 (MF)'!U45*('MF Index'!Y3/'MF Index'!$E3)*'Model opční 2 (MF)'!$AS45,0)+Doplněk!U45*Doplněk!$AQ45</f>
        <v>0</v>
      </c>
      <c r="V45" s="107">
        <f>IFERROR('Model výchozí (MV)'!V45*('MV Index'!Z3/'MV Index'!$E3)*'Model výchozí (MV)'!$AS45,0)+IFERROR('Model opční 1 (ME)'!V45*('ME Index'!Z3/'ME Index'!$E3)*'Model opční 1 (ME)'!$AS45,0)+IFERROR('Model opční 2 (MF)'!V45*('MF Index'!Z3/'MF Index'!$E3)*'Model opční 2 (MF)'!$AS45,0)+Doplněk!V45*Doplněk!$AQ45</f>
        <v>0</v>
      </c>
      <c r="W45" s="107">
        <f>IFERROR('Model výchozí (MV)'!W45*('MV Index'!AA3/'MV Index'!$E3)*'Model výchozí (MV)'!$AS45,0)+IFERROR('Model opční 1 (ME)'!W45*('ME Index'!AA3/'ME Index'!$E3)*'Model opční 1 (ME)'!$AS45,0)+IFERROR('Model opční 2 (MF)'!W45*('MF Index'!AA3/'MF Index'!$E3)*'Model opční 2 (MF)'!$AS45,0)+Doplněk!W45*Doplněk!$AQ45</f>
        <v>0</v>
      </c>
      <c r="X45" s="107">
        <f>IFERROR('Model výchozí (MV)'!X45*('MV Index'!AB3/'MV Index'!$E3)*'Model výchozí (MV)'!$AS45,0)+IFERROR('Model opční 1 (ME)'!X45*('ME Index'!AB3/'ME Index'!$E3)*'Model opční 1 (ME)'!$AS45,0)+IFERROR('Model opční 2 (MF)'!X45*('MF Index'!AB3/'MF Index'!$E3)*'Model opční 2 (MF)'!$AS45,0)+Doplněk!X45*Doplněk!$AQ45</f>
        <v>0</v>
      </c>
      <c r="Y45" s="107">
        <f>IFERROR('Model výchozí (MV)'!Y45*('MV Index'!AC3/'MV Index'!$E3)*'Model výchozí (MV)'!$AS45,0)+IFERROR('Model opční 1 (ME)'!Y45*('ME Index'!AC3/'ME Index'!$E3)*'Model opční 1 (ME)'!$AS45,0)+IFERROR('Model opční 2 (MF)'!Y45*('MF Index'!AC3/'MF Index'!$E3)*'Model opční 2 (MF)'!$AS45,0)+Doplněk!Y45*Doplněk!$AQ45</f>
        <v>0</v>
      </c>
      <c r="Z45" s="107">
        <f>IFERROR('Model výchozí (MV)'!Z45*('MV Index'!AD3/'MV Index'!$E3)*'Model výchozí (MV)'!$AS45,0)+IFERROR('Model opční 1 (ME)'!Z45*('ME Index'!AD3/'ME Index'!$E3)*'Model opční 1 (ME)'!$AS45,0)+IFERROR('Model opční 2 (MF)'!Z45*('MF Index'!AD3/'MF Index'!$E3)*'Model opční 2 (MF)'!$AS45,0)+Doplněk!Z45*Doplněk!$AQ45</f>
        <v>0</v>
      </c>
      <c r="AA45" s="107">
        <f>IFERROR('Model výchozí (MV)'!AA45*('MV Index'!AE3/'MV Index'!$E3)*'Model výchozí (MV)'!$AS45,0)+IFERROR('Model opční 1 (ME)'!AA45*('ME Index'!AE3/'ME Index'!$E3)*'Model opční 1 (ME)'!$AS45,0)+IFERROR('Model opční 2 (MF)'!AA45*('MF Index'!AE3/'MF Index'!$E3)*'Model opční 2 (MF)'!$AS45,0)+Doplněk!AA45*Doplněk!$AQ45</f>
        <v>0</v>
      </c>
      <c r="AB45" s="107">
        <f>IFERROR('Model výchozí (MV)'!AB45*('MV Index'!AF3/'MV Index'!$E3)*'Model výchozí (MV)'!$AS45,0)+IFERROR('Model opční 1 (ME)'!AB45*('ME Index'!AF3/'ME Index'!$E3)*'Model opční 1 (ME)'!$AS45,0)+IFERROR('Model opční 2 (MF)'!AB45*('MF Index'!AF3/'MF Index'!$E3)*'Model opční 2 (MF)'!$AS45,0)+Doplněk!AB45*Doplněk!$AQ45</f>
        <v>0</v>
      </c>
      <c r="AC45" s="107">
        <f>IFERROR('Model výchozí (MV)'!AC45*('MV Index'!AG3/'MV Index'!$E3)*'Model výchozí (MV)'!$AS45,0)+IFERROR('Model opční 1 (ME)'!AC45*('ME Index'!AG3/'ME Index'!$E3)*'Model opční 1 (ME)'!$AS45,0)+IFERROR('Model opční 2 (MF)'!AC45*('MF Index'!AG3/'MF Index'!$E3)*'Model opční 2 (MF)'!$AS45,0)+Doplněk!AC45*Doplněk!$AQ45</f>
        <v>0</v>
      </c>
      <c r="AD45" s="107">
        <f>IFERROR('Model výchozí (MV)'!AD45*('MV Index'!AH3/'MV Index'!$E3)*'Model výchozí (MV)'!$AS45,0)+IFERROR('Model opční 1 (ME)'!AD45*('ME Index'!AH3/'ME Index'!$E3)*'Model opční 1 (ME)'!$AS45,0)+IFERROR('Model opční 2 (MF)'!AD45*('MF Index'!AH3/'MF Index'!$E3)*'Model opční 2 (MF)'!$AS45,0)+Doplněk!AD45*Doplněk!$AQ45</f>
        <v>0</v>
      </c>
      <c r="AE45" s="107">
        <f>IFERROR('Model výchozí (MV)'!AE45*('MV Index'!AI3/'MV Index'!$E3)*'Model výchozí (MV)'!$AS45,0)+IFERROR('Model opční 1 (ME)'!AE45*('ME Index'!AI3/'ME Index'!$E3)*'Model opční 1 (ME)'!$AS45,0)+IFERROR('Model opční 2 (MF)'!AE45*('MF Index'!AI3/'MF Index'!$E3)*'Model opční 2 (MF)'!$AS45,0)+Doplněk!AE45*Doplněk!$AQ45</f>
        <v>0</v>
      </c>
      <c r="AF45" s="107">
        <f>IFERROR('Model výchozí (MV)'!AF45*('MV Index'!AJ3/'MV Index'!$E3)*'Model výchozí (MV)'!$AS45,0)+IFERROR('Model opční 1 (ME)'!AF45*('ME Index'!AJ3/'ME Index'!$E3)*'Model opční 1 (ME)'!$AS45,0)+IFERROR('Model opční 2 (MF)'!AF45*('MF Index'!AJ3/'MF Index'!$E3)*'Model opční 2 (MF)'!$AS45,0)+Doplněk!AF45*Doplněk!$AQ45</f>
        <v>0</v>
      </c>
      <c r="AG45" s="107">
        <f>IFERROR('Model výchozí (MV)'!AG45*('MV Index'!AK3/'MV Index'!$E3)*'Model výchozí (MV)'!$AS45,0)+IFERROR('Model opční 1 (ME)'!AG45*('ME Index'!AK3/'ME Index'!$E3)*'Model opční 1 (ME)'!$AS45,0)+IFERROR('Model opční 2 (MF)'!AG45*('MF Index'!AK3/'MF Index'!$E3)*'Model opční 2 (MF)'!$AS45,0)+Doplněk!AG45*Doplněk!$AQ45</f>
        <v>0</v>
      </c>
      <c r="AH45" s="107">
        <f>IFERROR('Model výchozí (MV)'!AH45*('MV Index'!AL3/'MV Index'!$E3)*'Model výchozí (MV)'!$AS45,0)+IFERROR('Model opční 1 (ME)'!AH45*('ME Index'!AL3/'ME Index'!$E3)*'Model opční 1 (ME)'!$AS45,0)+IFERROR('Model opční 2 (MF)'!AH45*('MF Index'!AL3/'MF Index'!$E3)*'Model opční 2 (MF)'!$AS45,0)+Doplněk!AH45*Doplněk!$AQ45</f>
        <v>0</v>
      </c>
      <c r="AI45" s="107">
        <f>IFERROR('Model výchozí (MV)'!AI45*('MV Index'!AM3/'MV Index'!$E3)*'Model výchozí (MV)'!$AS45,0)+IFERROR('Model opční 1 (ME)'!AI45*('ME Index'!AM3/'ME Index'!$E3)*'Model opční 1 (ME)'!$AS45,0)+IFERROR('Model opční 2 (MF)'!AI45*('MF Index'!AM3/'MF Index'!$E3)*'Model opční 2 (MF)'!$AS45,0)+Doplněk!AI45*Doplněk!$AQ45</f>
        <v>0</v>
      </c>
      <c r="AJ45" s="107">
        <f>IFERROR('Model výchozí (MV)'!AJ45*('MV Index'!AN3/'MV Index'!$E3)*'Model výchozí (MV)'!$AS45,0)+IFERROR('Model opční 1 (ME)'!AJ45*('ME Index'!AN3/'ME Index'!$E3)*'Model opční 1 (ME)'!$AS45,0)+IFERROR('Model opční 2 (MF)'!AJ45*('MF Index'!AN3/'MF Index'!$E3)*'Model opční 2 (MF)'!$AS45,0)+Doplněk!AJ45*Doplněk!$AQ45</f>
        <v>0</v>
      </c>
      <c r="AK45" s="107">
        <f>IFERROR('Model výchozí (MV)'!AK45*('MV Index'!AO3/'MV Index'!$E3)*'Model výchozí (MV)'!$AS45,0)+IFERROR('Model opční 1 (ME)'!AK45*('ME Index'!AO3/'ME Index'!$E3)*'Model opční 1 (ME)'!$AS45,0)+IFERROR('Model opční 2 (MF)'!AK45*('MF Index'!AO3/'MF Index'!$E3)*'Model opční 2 (MF)'!$AS45,0)+Doplněk!AK45*Doplněk!$AQ45</f>
        <v>0</v>
      </c>
      <c r="AL45" s="20">
        <f>SUM(E45:AK45)</f>
        <v>0</v>
      </c>
      <c r="AM45" s="566">
        <f t="shared" ref="AM45:AM70" si="61">IFERROR(SUMPRODUCT(E45:AK45,E$79:AK$79)/SUM(E$79:AK$79),0)</f>
        <v>0</v>
      </c>
    </row>
    <row r="46" spans="1:39" x14ac:dyDescent="0.3">
      <c r="A46" s="4" t="str">
        <f t="shared" si="60"/>
        <v/>
      </c>
      <c r="B46" s="45" t="str">
        <f t="shared" si="60"/>
        <v/>
      </c>
      <c r="C46" s="64">
        <f t="shared" si="60"/>
        <v>1.2</v>
      </c>
      <c r="D46" s="65" t="str">
        <f t="shared" si="60"/>
        <v>Motorová nafta</v>
      </c>
      <c r="E46" s="107">
        <f>IFERROR('Model výchozí (MV)'!E46*('MV Index'!I4/'MV Index'!$E4)*'Model výchozí (MV)'!$AS46,0)+IFERROR('Model opční 1 (ME)'!E46*('ME Index'!I4/'ME Index'!$E4)*'Model opční 1 (ME)'!$AS46,0)+IFERROR('Model opční 2 (MF)'!E46*('MF Index'!I4/'MF Index'!$E4)*'Model opční 2 (MF)'!$AS46,0)+Doplněk!E46*Doplněk!$AQ46</f>
        <v>0</v>
      </c>
      <c r="F46" s="107">
        <f>IFERROR('Model výchozí (MV)'!F46*('MV Index'!J4/'MV Index'!$E4)*'Model výchozí (MV)'!$AS46,0)+IFERROR('Model opční 1 (ME)'!F46*('ME Index'!J4/'ME Index'!$E4)*'Model opční 1 (ME)'!$AS46,0)+IFERROR('Model opční 2 (MF)'!F46*('MF Index'!J4/'MF Index'!$E4)*'Model opční 2 (MF)'!$AS46,0)+Doplněk!F46*Doplněk!$AQ46</f>
        <v>0</v>
      </c>
      <c r="G46" s="107">
        <f>IFERROR('Model výchozí (MV)'!G46*('MV Index'!K4/'MV Index'!$E4)*'Model výchozí (MV)'!$AS46,0)+IFERROR('Model opční 1 (ME)'!G46*('ME Index'!K4/'ME Index'!$E4)*'Model opční 1 (ME)'!$AS46,0)+IFERROR('Model opční 2 (MF)'!G46*('MF Index'!K4/'MF Index'!$E4)*'Model opční 2 (MF)'!$AS46,0)+Doplněk!G46*Doplněk!$AQ46</f>
        <v>0</v>
      </c>
      <c r="H46" s="107">
        <f>IFERROR('Model výchozí (MV)'!H46*('MV Index'!L4/'MV Index'!$E4)*'Model výchozí (MV)'!$AS46,0)+IFERROR('Model opční 1 (ME)'!H46*('ME Index'!L4/'ME Index'!$E4)*'Model opční 1 (ME)'!$AS46,0)+IFERROR('Model opční 2 (MF)'!H46*('MF Index'!L4/'MF Index'!$E4)*'Model opční 2 (MF)'!$AS46,0)+Doplněk!H46*Doplněk!$AQ46</f>
        <v>0</v>
      </c>
      <c r="I46" s="107">
        <f>IFERROR('Model výchozí (MV)'!I46*('MV Index'!M4/'MV Index'!$E4)*'Model výchozí (MV)'!$AS46,0)+IFERROR('Model opční 1 (ME)'!I46*('ME Index'!M4/'ME Index'!$E4)*'Model opční 1 (ME)'!$AS46,0)+IFERROR('Model opční 2 (MF)'!I46*('MF Index'!M4/'MF Index'!$E4)*'Model opční 2 (MF)'!$AS46,0)+Doplněk!I46*Doplněk!$AQ46</f>
        <v>0</v>
      </c>
      <c r="J46" s="107">
        <f>IFERROR('Model výchozí (MV)'!J46*('MV Index'!N4/'MV Index'!$E4)*'Model výchozí (MV)'!$AS46,0)+IFERROR('Model opční 1 (ME)'!J46*('ME Index'!N4/'ME Index'!$E4)*'Model opční 1 (ME)'!$AS46,0)+IFERROR('Model opční 2 (MF)'!J46*('MF Index'!N4/'MF Index'!$E4)*'Model opční 2 (MF)'!$AS46,0)+Doplněk!J46*Doplněk!$AQ46</f>
        <v>0</v>
      </c>
      <c r="K46" s="107">
        <f>IFERROR('Model výchozí (MV)'!K46*('MV Index'!O4/'MV Index'!$E4)*'Model výchozí (MV)'!$AS46,0)+IFERROR('Model opční 1 (ME)'!K46*('ME Index'!O4/'ME Index'!$E4)*'Model opční 1 (ME)'!$AS46,0)+IFERROR('Model opční 2 (MF)'!K46*('MF Index'!O4/'MF Index'!$E4)*'Model opční 2 (MF)'!$AS46,0)+Doplněk!K46*Doplněk!$AQ46</f>
        <v>0</v>
      </c>
      <c r="L46" s="107">
        <f>IFERROR('Model výchozí (MV)'!L46*('MV Index'!P4/'MV Index'!$E4)*'Model výchozí (MV)'!$AS46,0)+IFERROR('Model opční 1 (ME)'!L46*('ME Index'!P4/'ME Index'!$E4)*'Model opční 1 (ME)'!$AS46,0)+IFERROR('Model opční 2 (MF)'!L46*('MF Index'!P4/'MF Index'!$E4)*'Model opční 2 (MF)'!$AS46,0)+Doplněk!L46*Doplněk!$AQ46</f>
        <v>0</v>
      </c>
      <c r="M46" s="107">
        <f>IFERROR('Model výchozí (MV)'!M46*('MV Index'!Q4/'MV Index'!$E4)*'Model výchozí (MV)'!$AS46,0)+IFERROR('Model opční 1 (ME)'!M46*('ME Index'!Q4/'ME Index'!$E4)*'Model opční 1 (ME)'!$AS46,0)+IFERROR('Model opční 2 (MF)'!M46*('MF Index'!Q4/'MF Index'!$E4)*'Model opční 2 (MF)'!$AS46,0)+Doplněk!M46*Doplněk!$AQ46</f>
        <v>0</v>
      </c>
      <c r="N46" s="107">
        <f>IFERROR('Model výchozí (MV)'!N46*('MV Index'!R4/'MV Index'!$E4)*'Model výchozí (MV)'!$AS46,0)+IFERROR('Model opční 1 (ME)'!N46*('ME Index'!R4/'ME Index'!$E4)*'Model opční 1 (ME)'!$AS46,0)+IFERROR('Model opční 2 (MF)'!N46*('MF Index'!R4/'MF Index'!$E4)*'Model opční 2 (MF)'!$AS46,0)+Doplněk!N46*Doplněk!$AQ46</f>
        <v>0</v>
      </c>
      <c r="O46" s="107">
        <f>IFERROR('Model výchozí (MV)'!O46*('MV Index'!S4/'MV Index'!$E4)*'Model výchozí (MV)'!$AS46,0)+IFERROR('Model opční 1 (ME)'!O46*('ME Index'!S4/'ME Index'!$E4)*'Model opční 1 (ME)'!$AS46,0)+IFERROR('Model opční 2 (MF)'!O46*('MF Index'!S4/'MF Index'!$E4)*'Model opční 2 (MF)'!$AS46,0)+Doplněk!O46*Doplněk!$AQ46</f>
        <v>0</v>
      </c>
      <c r="P46" s="107">
        <f>IFERROR('Model výchozí (MV)'!P46*('MV Index'!T4/'MV Index'!$E4)*'Model výchozí (MV)'!$AS46,0)+IFERROR('Model opční 1 (ME)'!P46*('ME Index'!T4/'ME Index'!$E4)*'Model opční 1 (ME)'!$AS46,0)+IFERROR('Model opční 2 (MF)'!P46*('MF Index'!T4/'MF Index'!$E4)*'Model opční 2 (MF)'!$AS46,0)+Doplněk!P46*Doplněk!$AQ46</f>
        <v>0</v>
      </c>
      <c r="Q46" s="107">
        <f>IFERROR('Model výchozí (MV)'!Q46*('MV Index'!U4/'MV Index'!$E4)*'Model výchozí (MV)'!$AS46,0)+IFERROR('Model opční 1 (ME)'!Q46*('ME Index'!U4/'ME Index'!$E4)*'Model opční 1 (ME)'!$AS46,0)+IFERROR('Model opční 2 (MF)'!Q46*('MF Index'!U4/'MF Index'!$E4)*'Model opční 2 (MF)'!$AS46,0)+Doplněk!Q46*Doplněk!$AQ46</f>
        <v>0</v>
      </c>
      <c r="R46" s="107">
        <f>IFERROR('Model výchozí (MV)'!R46*('MV Index'!V4/'MV Index'!$E4)*'Model výchozí (MV)'!$AS46,0)+IFERROR('Model opční 1 (ME)'!R46*('ME Index'!V4/'ME Index'!$E4)*'Model opční 1 (ME)'!$AS46,0)+IFERROR('Model opční 2 (MF)'!R46*('MF Index'!V4/'MF Index'!$E4)*'Model opční 2 (MF)'!$AS46,0)+Doplněk!R46*Doplněk!$AQ46</f>
        <v>0</v>
      </c>
      <c r="S46" s="107">
        <f>IFERROR('Model výchozí (MV)'!S46*('MV Index'!W4/'MV Index'!$E4)*'Model výchozí (MV)'!$AS46,0)+IFERROR('Model opční 1 (ME)'!S46*('ME Index'!W4/'ME Index'!$E4)*'Model opční 1 (ME)'!$AS46,0)+IFERROR('Model opční 2 (MF)'!S46*('MF Index'!W4/'MF Index'!$E4)*'Model opční 2 (MF)'!$AS46,0)+Doplněk!S46*Doplněk!$AQ46</f>
        <v>0</v>
      </c>
      <c r="T46" s="107">
        <f>IFERROR('Model výchozí (MV)'!T46*('MV Index'!X4/'MV Index'!$E4)*'Model výchozí (MV)'!$AS46,0)+IFERROR('Model opční 1 (ME)'!T46*('ME Index'!X4/'ME Index'!$E4)*'Model opční 1 (ME)'!$AS46,0)+IFERROR('Model opční 2 (MF)'!T46*('MF Index'!X4/'MF Index'!$E4)*'Model opční 2 (MF)'!$AS46,0)+Doplněk!T46*Doplněk!$AQ46</f>
        <v>0</v>
      </c>
      <c r="U46" s="107">
        <f>IFERROR('Model výchozí (MV)'!U46*('MV Index'!Y4/'MV Index'!$E4)*'Model výchozí (MV)'!$AS46,0)+IFERROR('Model opční 1 (ME)'!U46*('ME Index'!Y4/'ME Index'!$E4)*'Model opční 1 (ME)'!$AS46,0)+IFERROR('Model opční 2 (MF)'!U46*('MF Index'!Y4/'MF Index'!$E4)*'Model opční 2 (MF)'!$AS46,0)+Doplněk!U46*Doplněk!$AQ46</f>
        <v>0</v>
      </c>
      <c r="V46" s="107">
        <f>IFERROR('Model výchozí (MV)'!V46*('MV Index'!Z4/'MV Index'!$E4)*'Model výchozí (MV)'!$AS46,0)+IFERROR('Model opční 1 (ME)'!V46*('ME Index'!Z4/'ME Index'!$E4)*'Model opční 1 (ME)'!$AS46,0)+IFERROR('Model opční 2 (MF)'!V46*('MF Index'!Z4/'MF Index'!$E4)*'Model opční 2 (MF)'!$AS46,0)+Doplněk!V46*Doplněk!$AQ46</f>
        <v>0</v>
      </c>
      <c r="W46" s="107">
        <f>IFERROR('Model výchozí (MV)'!W46*('MV Index'!AA4/'MV Index'!$E4)*'Model výchozí (MV)'!$AS46,0)+IFERROR('Model opční 1 (ME)'!W46*('ME Index'!AA4/'ME Index'!$E4)*'Model opční 1 (ME)'!$AS46,0)+IFERROR('Model opční 2 (MF)'!W46*('MF Index'!AA4/'MF Index'!$E4)*'Model opční 2 (MF)'!$AS46,0)+Doplněk!W46*Doplněk!$AQ46</f>
        <v>0</v>
      </c>
      <c r="X46" s="107">
        <f>IFERROR('Model výchozí (MV)'!X46*('MV Index'!AB4/'MV Index'!$E4)*'Model výchozí (MV)'!$AS46,0)+IFERROR('Model opční 1 (ME)'!X46*('ME Index'!AB4/'ME Index'!$E4)*'Model opční 1 (ME)'!$AS46,0)+IFERROR('Model opční 2 (MF)'!X46*('MF Index'!AB4/'MF Index'!$E4)*'Model opční 2 (MF)'!$AS46,0)+Doplněk!X46*Doplněk!$AQ46</f>
        <v>0</v>
      </c>
      <c r="Y46" s="107">
        <f>IFERROR('Model výchozí (MV)'!Y46*('MV Index'!AC4/'MV Index'!$E4)*'Model výchozí (MV)'!$AS46,0)+IFERROR('Model opční 1 (ME)'!Y46*('ME Index'!AC4/'ME Index'!$E4)*'Model opční 1 (ME)'!$AS46,0)+IFERROR('Model opční 2 (MF)'!Y46*('MF Index'!AC4/'MF Index'!$E4)*'Model opční 2 (MF)'!$AS46,0)+Doplněk!Y46*Doplněk!$AQ46</f>
        <v>0</v>
      </c>
      <c r="Z46" s="107">
        <f>IFERROR('Model výchozí (MV)'!Z46*('MV Index'!AD4/'MV Index'!$E4)*'Model výchozí (MV)'!$AS46,0)+IFERROR('Model opční 1 (ME)'!Z46*('ME Index'!AD4/'ME Index'!$E4)*'Model opční 1 (ME)'!$AS46,0)+IFERROR('Model opční 2 (MF)'!Z46*('MF Index'!AD4/'MF Index'!$E4)*'Model opční 2 (MF)'!$AS46,0)+Doplněk!Z46*Doplněk!$AQ46</f>
        <v>0</v>
      </c>
      <c r="AA46" s="107">
        <f>IFERROR('Model výchozí (MV)'!AA46*('MV Index'!AE4/'MV Index'!$E4)*'Model výchozí (MV)'!$AS46,0)+IFERROR('Model opční 1 (ME)'!AA46*('ME Index'!AE4/'ME Index'!$E4)*'Model opční 1 (ME)'!$AS46,0)+IFERROR('Model opční 2 (MF)'!AA46*('MF Index'!AE4/'MF Index'!$E4)*'Model opční 2 (MF)'!$AS46,0)+Doplněk!AA46*Doplněk!$AQ46</f>
        <v>0</v>
      </c>
      <c r="AB46" s="107">
        <f>IFERROR('Model výchozí (MV)'!AB46*('MV Index'!AF4/'MV Index'!$E4)*'Model výchozí (MV)'!$AS46,0)+IFERROR('Model opční 1 (ME)'!AB46*('ME Index'!AF4/'ME Index'!$E4)*'Model opční 1 (ME)'!$AS46,0)+IFERROR('Model opční 2 (MF)'!AB46*('MF Index'!AF4/'MF Index'!$E4)*'Model opční 2 (MF)'!$AS46,0)+Doplněk!AB46*Doplněk!$AQ46</f>
        <v>0</v>
      </c>
      <c r="AC46" s="107">
        <f>IFERROR('Model výchozí (MV)'!AC46*('MV Index'!AG4/'MV Index'!$E4)*'Model výchozí (MV)'!$AS46,0)+IFERROR('Model opční 1 (ME)'!AC46*('ME Index'!AG4/'ME Index'!$E4)*'Model opční 1 (ME)'!$AS46,0)+IFERROR('Model opční 2 (MF)'!AC46*('MF Index'!AG4/'MF Index'!$E4)*'Model opční 2 (MF)'!$AS46,0)+Doplněk!AC46*Doplněk!$AQ46</f>
        <v>0</v>
      </c>
      <c r="AD46" s="107">
        <f>IFERROR('Model výchozí (MV)'!AD46*('MV Index'!AH4/'MV Index'!$E4)*'Model výchozí (MV)'!$AS46,0)+IFERROR('Model opční 1 (ME)'!AD46*('ME Index'!AH4/'ME Index'!$E4)*'Model opční 1 (ME)'!$AS46,0)+IFERROR('Model opční 2 (MF)'!AD46*('MF Index'!AH4/'MF Index'!$E4)*'Model opční 2 (MF)'!$AS46,0)+Doplněk!AD46*Doplněk!$AQ46</f>
        <v>0</v>
      </c>
      <c r="AE46" s="107">
        <f>IFERROR('Model výchozí (MV)'!AE46*('MV Index'!AI4/'MV Index'!$E4)*'Model výchozí (MV)'!$AS46,0)+IFERROR('Model opční 1 (ME)'!AE46*('ME Index'!AI4/'ME Index'!$E4)*'Model opční 1 (ME)'!$AS46,0)+IFERROR('Model opční 2 (MF)'!AE46*('MF Index'!AI4/'MF Index'!$E4)*'Model opční 2 (MF)'!$AS46,0)+Doplněk!AE46*Doplněk!$AQ46</f>
        <v>0</v>
      </c>
      <c r="AF46" s="107">
        <f>IFERROR('Model výchozí (MV)'!AF46*('MV Index'!AJ4/'MV Index'!$E4)*'Model výchozí (MV)'!$AS46,0)+IFERROR('Model opční 1 (ME)'!AF46*('ME Index'!AJ4/'ME Index'!$E4)*'Model opční 1 (ME)'!$AS46,0)+IFERROR('Model opční 2 (MF)'!AF46*('MF Index'!AJ4/'MF Index'!$E4)*'Model opční 2 (MF)'!$AS46,0)+Doplněk!AF46*Doplněk!$AQ46</f>
        <v>0</v>
      </c>
      <c r="AG46" s="107">
        <f>IFERROR('Model výchozí (MV)'!AG46*('MV Index'!AK4/'MV Index'!$E4)*'Model výchozí (MV)'!$AS46,0)+IFERROR('Model opční 1 (ME)'!AG46*('ME Index'!AK4/'ME Index'!$E4)*'Model opční 1 (ME)'!$AS46,0)+IFERROR('Model opční 2 (MF)'!AG46*('MF Index'!AK4/'MF Index'!$E4)*'Model opční 2 (MF)'!$AS46,0)+Doplněk!AG46*Doplněk!$AQ46</f>
        <v>0</v>
      </c>
      <c r="AH46" s="107">
        <f>IFERROR('Model výchozí (MV)'!AH46*('MV Index'!AL4/'MV Index'!$E4)*'Model výchozí (MV)'!$AS46,0)+IFERROR('Model opční 1 (ME)'!AH46*('ME Index'!AL4/'ME Index'!$E4)*'Model opční 1 (ME)'!$AS46,0)+IFERROR('Model opční 2 (MF)'!AH46*('MF Index'!AL4/'MF Index'!$E4)*'Model opční 2 (MF)'!$AS46,0)+Doplněk!AH46*Doplněk!$AQ46</f>
        <v>0</v>
      </c>
      <c r="AI46" s="107">
        <f>IFERROR('Model výchozí (MV)'!AI46*('MV Index'!AM4/'MV Index'!$E4)*'Model výchozí (MV)'!$AS46,0)+IFERROR('Model opční 1 (ME)'!AI46*('ME Index'!AM4/'ME Index'!$E4)*'Model opční 1 (ME)'!$AS46,0)+IFERROR('Model opční 2 (MF)'!AI46*('MF Index'!AM4/'MF Index'!$E4)*'Model opční 2 (MF)'!$AS46,0)+Doplněk!AI46*Doplněk!$AQ46</f>
        <v>0</v>
      </c>
      <c r="AJ46" s="107">
        <f>IFERROR('Model výchozí (MV)'!AJ46*('MV Index'!AN4/'MV Index'!$E4)*'Model výchozí (MV)'!$AS46,0)+IFERROR('Model opční 1 (ME)'!AJ46*('ME Index'!AN4/'ME Index'!$E4)*'Model opční 1 (ME)'!$AS46,0)+IFERROR('Model opční 2 (MF)'!AJ46*('MF Index'!AN4/'MF Index'!$E4)*'Model opční 2 (MF)'!$AS46,0)+Doplněk!AJ46*Doplněk!$AQ46</f>
        <v>0</v>
      </c>
      <c r="AK46" s="107">
        <f>IFERROR('Model výchozí (MV)'!AK46*('MV Index'!AO4/'MV Index'!$E4)*'Model výchozí (MV)'!$AS46,0)+IFERROR('Model opční 1 (ME)'!AK46*('ME Index'!AO4/'ME Index'!$E4)*'Model opční 1 (ME)'!$AS46,0)+IFERROR('Model opční 2 (MF)'!AK46*('MF Index'!AO4/'MF Index'!$E4)*'Model opční 2 (MF)'!$AS46,0)+Doplněk!AK46*Doplněk!$AQ46</f>
        <v>0</v>
      </c>
      <c r="AL46" s="24">
        <f t="shared" ref="AL46:AL70" si="62">SUM(E46:AK46)</f>
        <v>0</v>
      </c>
      <c r="AM46" s="149">
        <f t="shared" si="61"/>
        <v>0</v>
      </c>
    </row>
    <row r="47" spans="1:39" x14ac:dyDescent="0.3">
      <c r="A47" s="4">
        <f t="shared" si="60"/>
        <v>2</v>
      </c>
      <c r="B47" s="45" t="str">
        <f t="shared" si="60"/>
        <v>Netrakční energie a palivo</v>
      </c>
      <c r="C47" s="64" t="str">
        <f t="shared" si="60"/>
        <v/>
      </c>
      <c r="D47" s="65" t="str">
        <f t="shared" si="60"/>
        <v/>
      </c>
      <c r="E47" s="107">
        <f>IFERROR('Model výchozí (MV)'!E47*('MV Index'!I5/'MV Index'!$E5)*'Model výchozí (MV)'!$AS47,0)+IFERROR('Model opční 1 (ME)'!E47*('ME Index'!I5/'ME Index'!$E5)*'Model opční 1 (ME)'!$AS47,0)+IFERROR('Model opční 2 (MF)'!E47*('MF Index'!I5/'MF Index'!$E5)*'Model opční 2 (MF)'!$AS47,0)+Doplněk!E47*Doplněk!$AQ47</f>
        <v>0</v>
      </c>
      <c r="F47" s="107">
        <f>IFERROR('Model výchozí (MV)'!F47*('MV Index'!J5/'MV Index'!$E5)*'Model výchozí (MV)'!$AS47,0)+IFERROR('Model opční 1 (ME)'!F47*('ME Index'!J5/'ME Index'!$E5)*'Model opční 1 (ME)'!$AS47,0)+IFERROR('Model opční 2 (MF)'!F47*('MF Index'!J5/'MF Index'!$E5)*'Model opční 2 (MF)'!$AS47,0)+Doplněk!F47*Doplněk!$AQ47</f>
        <v>0</v>
      </c>
      <c r="G47" s="107">
        <f>IFERROR('Model výchozí (MV)'!G47*('MV Index'!K5/'MV Index'!$E5)*'Model výchozí (MV)'!$AS47,0)+IFERROR('Model opční 1 (ME)'!G47*('ME Index'!K5/'ME Index'!$E5)*'Model opční 1 (ME)'!$AS47,0)+IFERROR('Model opční 2 (MF)'!G47*('MF Index'!K5/'MF Index'!$E5)*'Model opční 2 (MF)'!$AS47,0)+Doplněk!G47*Doplněk!$AQ47</f>
        <v>0</v>
      </c>
      <c r="H47" s="107">
        <f>IFERROR('Model výchozí (MV)'!H47*('MV Index'!L5/'MV Index'!$E5)*'Model výchozí (MV)'!$AS47,0)+IFERROR('Model opční 1 (ME)'!H47*('ME Index'!L5/'ME Index'!$E5)*'Model opční 1 (ME)'!$AS47,0)+IFERROR('Model opční 2 (MF)'!H47*('MF Index'!L5/'MF Index'!$E5)*'Model opční 2 (MF)'!$AS47,0)+Doplněk!H47*Doplněk!$AQ47</f>
        <v>0</v>
      </c>
      <c r="I47" s="107">
        <f>IFERROR('Model výchozí (MV)'!I47*('MV Index'!M5/'MV Index'!$E5)*'Model výchozí (MV)'!$AS47,0)+IFERROR('Model opční 1 (ME)'!I47*('ME Index'!M5/'ME Index'!$E5)*'Model opční 1 (ME)'!$AS47,0)+IFERROR('Model opční 2 (MF)'!I47*('MF Index'!M5/'MF Index'!$E5)*'Model opční 2 (MF)'!$AS47,0)+Doplněk!I47*Doplněk!$AQ47</f>
        <v>0</v>
      </c>
      <c r="J47" s="107">
        <f>IFERROR('Model výchozí (MV)'!J47*('MV Index'!N5/'MV Index'!$E5)*'Model výchozí (MV)'!$AS47,0)+IFERROR('Model opční 1 (ME)'!J47*('ME Index'!N5/'ME Index'!$E5)*'Model opční 1 (ME)'!$AS47,0)+IFERROR('Model opční 2 (MF)'!J47*('MF Index'!N5/'MF Index'!$E5)*'Model opční 2 (MF)'!$AS47,0)+Doplněk!J47*Doplněk!$AQ47</f>
        <v>0</v>
      </c>
      <c r="K47" s="107">
        <f>IFERROR('Model výchozí (MV)'!K47*('MV Index'!O5/'MV Index'!$E5)*'Model výchozí (MV)'!$AS47,0)+IFERROR('Model opční 1 (ME)'!K47*('ME Index'!O5/'ME Index'!$E5)*'Model opční 1 (ME)'!$AS47,0)+IFERROR('Model opční 2 (MF)'!K47*('MF Index'!O5/'MF Index'!$E5)*'Model opční 2 (MF)'!$AS47,0)+Doplněk!K47*Doplněk!$AQ47</f>
        <v>0</v>
      </c>
      <c r="L47" s="107">
        <f>IFERROR('Model výchozí (MV)'!L47*('MV Index'!P5/'MV Index'!$E5)*'Model výchozí (MV)'!$AS47,0)+IFERROR('Model opční 1 (ME)'!L47*('ME Index'!P5/'ME Index'!$E5)*'Model opční 1 (ME)'!$AS47,0)+IFERROR('Model opční 2 (MF)'!L47*('MF Index'!P5/'MF Index'!$E5)*'Model opční 2 (MF)'!$AS47,0)+Doplněk!L47*Doplněk!$AQ47</f>
        <v>0</v>
      </c>
      <c r="M47" s="107">
        <f>IFERROR('Model výchozí (MV)'!M47*('MV Index'!Q5/'MV Index'!$E5)*'Model výchozí (MV)'!$AS47,0)+IFERROR('Model opční 1 (ME)'!M47*('ME Index'!Q5/'ME Index'!$E5)*'Model opční 1 (ME)'!$AS47,0)+IFERROR('Model opční 2 (MF)'!M47*('MF Index'!Q5/'MF Index'!$E5)*'Model opční 2 (MF)'!$AS47,0)+Doplněk!M47*Doplněk!$AQ47</f>
        <v>0</v>
      </c>
      <c r="N47" s="107">
        <f>IFERROR('Model výchozí (MV)'!N47*('MV Index'!R5/'MV Index'!$E5)*'Model výchozí (MV)'!$AS47,0)+IFERROR('Model opční 1 (ME)'!N47*('ME Index'!R5/'ME Index'!$E5)*'Model opční 1 (ME)'!$AS47,0)+IFERROR('Model opční 2 (MF)'!N47*('MF Index'!R5/'MF Index'!$E5)*'Model opční 2 (MF)'!$AS47,0)+Doplněk!N47*Doplněk!$AQ47</f>
        <v>0</v>
      </c>
      <c r="O47" s="107">
        <f>IFERROR('Model výchozí (MV)'!O47*('MV Index'!S5/'MV Index'!$E5)*'Model výchozí (MV)'!$AS47,0)+IFERROR('Model opční 1 (ME)'!O47*('ME Index'!S5/'ME Index'!$E5)*'Model opční 1 (ME)'!$AS47,0)+IFERROR('Model opční 2 (MF)'!O47*('MF Index'!S5/'MF Index'!$E5)*'Model opční 2 (MF)'!$AS47,0)+Doplněk!O47*Doplněk!$AQ47</f>
        <v>0</v>
      </c>
      <c r="P47" s="107">
        <f>IFERROR('Model výchozí (MV)'!P47*('MV Index'!T5/'MV Index'!$E5)*'Model výchozí (MV)'!$AS47,0)+IFERROR('Model opční 1 (ME)'!P47*('ME Index'!T5/'ME Index'!$E5)*'Model opční 1 (ME)'!$AS47,0)+IFERROR('Model opční 2 (MF)'!P47*('MF Index'!T5/'MF Index'!$E5)*'Model opční 2 (MF)'!$AS47,0)+Doplněk!P47*Doplněk!$AQ47</f>
        <v>0</v>
      </c>
      <c r="Q47" s="107">
        <f>IFERROR('Model výchozí (MV)'!Q47*('MV Index'!U5/'MV Index'!$E5)*'Model výchozí (MV)'!$AS47,0)+IFERROR('Model opční 1 (ME)'!Q47*('ME Index'!U5/'ME Index'!$E5)*'Model opční 1 (ME)'!$AS47,0)+IFERROR('Model opční 2 (MF)'!Q47*('MF Index'!U5/'MF Index'!$E5)*'Model opční 2 (MF)'!$AS47,0)+Doplněk!Q47*Doplněk!$AQ47</f>
        <v>0</v>
      </c>
      <c r="R47" s="107">
        <f>IFERROR('Model výchozí (MV)'!R47*('MV Index'!V5/'MV Index'!$E5)*'Model výchozí (MV)'!$AS47,0)+IFERROR('Model opční 1 (ME)'!R47*('ME Index'!V5/'ME Index'!$E5)*'Model opční 1 (ME)'!$AS47,0)+IFERROR('Model opční 2 (MF)'!R47*('MF Index'!V5/'MF Index'!$E5)*'Model opční 2 (MF)'!$AS47,0)+Doplněk!R47*Doplněk!$AQ47</f>
        <v>0</v>
      </c>
      <c r="S47" s="107">
        <f>IFERROR('Model výchozí (MV)'!S47*('MV Index'!W5/'MV Index'!$E5)*'Model výchozí (MV)'!$AS47,0)+IFERROR('Model opční 1 (ME)'!S47*('ME Index'!W5/'ME Index'!$E5)*'Model opční 1 (ME)'!$AS47,0)+IFERROR('Model opční 2 (MF)'!S47*('MF Index'!W5/'MF Index'!$E5)*'Model opční 2 (MF)'!$AS47,0)+Doplněk!S47*Doplněk!$AQ47</f>
        <v>0</v>
      </c>
      <c r="T47" s="107">
        <f>IFERROR('Model výchozí (MV)'!T47*('MV Index'!X5/'MV Index'!$E5)*'Model výchozí (MV)'!$AS47,0)+IFERROR('Model opční 1 (ME)'!T47*('ME Index'!X5/'ME Index'!$E5)*'Model opční 1 (ME)'!$AS47,0)+IFERROR('Model opční 2 (MF)'!T47*('MF Index'!X5/'MF Index'!$E5)*'Model opční 2 (MF)'!$AS47,0)+Doplněk!T47*Doplněk!$AQ47</f>
        <v>0</v>
      </c>
      <c r="U47" s="107">
        <f>IFERROR('Model výchozí (MV)'!U47*('MV Index'!Y5/'MV Index'!$E5)*'Model výchozí (MV)'!$AS47,0)+IFERROR('Model opční 1 (ME)'!U47*('ME Index'!Y5/'ME Index'!$E5)*'Model opční 1 (ME)'!$AS47,0)+IFERROR('Model opční 2 (MF)'!U47*('MF Index'!Y5/'MF Index'!$E5)*'Model opční 2 (MF)'!$AS47,0)+Doplněk!U47*Doplněk!$AQ47</f>
        <v>0</v>
      </c>
      <c r="V47" s="107">
        <f>IFERROR('Model výchozí (MV)'!V47*('MV Index'!Z5/'MV Index'!$E5)*'Model výchozí (MV)'!$AS47,0)+IFERROR('Model opční 1 (ME)'!V47*('ME Index'!Z5/'ME Index'!$E5)*'Model opční 1 (ME)'!$AS47,0)+IFERROR('Model opční 2 (MF)'!V47*('MF Index'!Z5/'MF Index'!$E5)*'Model opční 2 (MF)'!$AS47,0)+Doplněk!V47*Doplněk!$AQ47</f>
        <v>0</v>
      </c>
      <c r="W47" s="107">
        <f>IFERROR('Model výchozí (MV)'!W47*('MV Index'!AA5/'MV Index'!$E5)*'Model výchozí (MV)'!$AS47,0)+IFERROR('Model opční 1 (ME)'!W47*('ME Index'!AA5/'ME Index'!$E5)*'Model opční 1 (ME)'!$AS47,0)+IFERROR('Model opční 2 (MF)'!W47*('MF Index'!AA5/'MF Index'!$E5)*'Model opční 2 (MF)'!$AS47,0)+Doplněk!W47*Doplněk!$AQ47</f>
        <v>0</v>
      </c>
      <c r="X47" s="107">
        <f>IFERROR('Model výchozí (MV)'!X47*('MV Index'!AB5/'MV Index'!$E5)*'Model výchozí (MV)'!$AS47,0)+IFERROR('Model opční 1 (ME)'!X47*('ME Index'!AB5/'ME Index'!$E5)*'Model opční 1 (ME)'!$AS47,0)+IFERROR('Model opční 2 (MF)'!X47*('MF Index'!AB5/'MF Index'!$E5)*'Model opční 2 (MF)'!$AS47,0)+Doplněk!X47*Doplněk!$AQ47</f>
        <v>0</v>
      </c>
      <c r="Y47" s="107">
        <f>IFERROR('Model výchozí (MV)'!Y47*('MV Index'!AC5/'MV Index'!$E5)*'Model výchozí (MV)'!$AS47,0)+IFERROR('Model opční 1 (ME)'!Y47*('ME Index'!AC5/'ME Index'!$E5)*'Model opční 1 (ME)'!$AS47,0)+IFERROR('Model opční 2 (MF)'!Y47*('MF Index'!AC5/'MF Index'!$E5)*'Model opční 2 (MF)'!$AS47,0)+Doplněk!Y47*Doplněk!$AQ47</f>
        <v>0</v>
      </c>
      <c r="Z47" s="107">
        <f>IFERROR('Model výchozí (MV)'!Z47*('MV Index'!AD5/'MV Index'!$E5)*'Model výchozí (MV)'!$AS47,0)+IFERROR('Model opční 1 (ME)'!Z47*('ME Index'!AD5/'ME Index'!$E5)*'Model opční 1 (ME)'!$AS47,0)+IFERROR('Model opční 2 (MF)'!Z47*('MF Index'!AD5/'MF Index'!$E5)*'Model opční 2 (MF)'!$AS47,0)+Doplněk!Z47*Doplněk!$AQ47</f>
        <v>0</v>
      </c>
      <c r="AA47" s="107">
        <f>IFERROR('Model výchozí (MV)'!AA47*('MV Index'!AE5/'MV Index'!$E5)*'Model výchozí (MV)'!$AS47,0)+IFERROR('Model opční 1 (ME)'!AA47*('ME Index'!AE5/'ME Index'!$E5)*'Model opční 1 (ME)'!$AS47,0)+IFERROR('Model opční 2 (MF)'!AA47*('MF Index'!AE5/'MF Index'!$E5)*'Model opční 2 (MF)'!$AS47,0)+Doplněk!AA47*Doplněk!$AQ47</f>
        <v>0</v>
      </c>
      <c r="AB47" s="107">
        <f>IFERROR('Model výchozí (MV)'!AB47*('MV Index'!AF5/'MV Index'!$E5)*'Model výchozí (MV)'!$AS47,0)+IFERROR('Model opční 1 (ME)'!AB47*('ME Index'!AF5/'ME Index'!$E5)*'Model opční 1 (ME)'!$AS47,0)+IFERROR('Model opční 2 (MF)'!AB47*('MF Index'!AF5/'MF Index'!$E5)*'Model opční 2 (MF)'!$AS47,0)+Doplněk!AB47*Doplněk!$AQ47</f>
        <v>0</v>
      </c>
      <c r="AC47" s="107">
        <f>IFERROR('Model výchozí (MV)'!AC47*('MV Index'!AG5/'MV Index'!$E5)*'Model výchozí (MV)'!$AS47,0)+IFERROR('Model opční 1 (ME)'!AC47*('ME Index'!AG5/'ME Index'!$E5)*'Model opční 1 (ME)'!$AS47,0)+IFERROR('Model opční 2 (MF)'!AC47*('MF Index'!AG5/'MF Index'!$E5)*'Model opční 2 (MF)'!$AS47,0)+Doplněk!AC47*Doplněk!$AQ47</f>
        <v>0</v>
      </c>
      <c r="AD47" s="107">
        <f>IFERROR('Model výchozí (MV)'!AD47*('MV Index'!AH5/'MV Index'!$E5)*'Model výchozí (MV)'!$AS47,0)+IFERROR('Model opční 1 (ME)'!AD47*('ME Index'!AH5/'ME Index'!$E5)*'Model opční 1 (ME)'!$AS47,0)+IFERROR('Model opční 2 (MF)'!AD47*('MF Index'!AH5/'MF Index'!$E5)*'Model opční 2 (MF)'!$AS47,0)+Doplněk!AD47*Doplněk!$AQ47</f>
        <v>0</v>
      </c>
      <c r="AE47" s="107">
        <f>IFERROR('Model výchozí (MV)'!AE47*('MV Index'!AI5/'MV Index'!$E5)*'Model výchozí (MV)'!$AS47,0)+IFERROR('Model opční 1 (ME)'!AE47*('ME Index'!AI5/'ME Index'!$E5)*'Model opční 1 (ME)'!$AS47,0)+IFERROR('Model opční 2 (MF)'!AE47*('MF Index'!AI5/'MF Index'!$E5)*'Model opční 2 (MF)'!$AS47,0)+Doplněk!AE47*Doplněk!$AQ47</f>
        <v>0</v>
      </c>
      <c r="AF47" s="107">
        <f>IFERROR('Model výchozí (MV)'!AF47*('MV Index'!AJ5/'MV Index'!$E5)*'Model výchozí (MV)'!$AS47,0)+IFERROR('Model opční 1 (ME)'!AF47*('ME Index'!AJ5/'ME Index'!$E5)*'Model opční 1 (ME)'!$AS47,0)+IFERROR('Model opční 2 (MF)'!AF47*('MF Index'!AJ5/'MF Index'!$E5)*'Model opční 2 (MF)'!$AS47,0)+Doplněk!AF47*Doplněk!$AQ47</f>
        <v>0</v>
      </c>
      <c r="AG47" s="107">
        <f>IFERROR('Model výchozí (MV)'!AG47*('MV Index'!AK5/'MV Index'!$E5)*'Model výchozí (MV)'!$AS47,0)+IFERROR('Model opční 1 (ME)'!AG47*('ME Index'!AK5/'ME Index'!$E5)*'Model opční 1 (ME)'!$AS47,0)+IFERROR('Model opční 2 (MF)'!AG47*('MF Index'!AK5/'MF Index'!$E5)*'Model opční 2 (MF)'!$AS47,0)+Doplněk!AG47*Doplněk!$AQ47</f>
        <v>0</v>
      </c>
      <c r="AH47" s="107">
        <f>IFERROR('Model výchozí (MV)'!AH47*('MV Index'!AL5/'MV Index'!$E5)*'Model výchozí (MV)'!$AS47,0)+IFERROR('Model opční 1 (ME)'!AH47*('ME Index'!AL5/'ME Index'!$E5)*'Model opční 1 (ME)'!$AS47,0)+IFERROR('Model opční 2 (MF)'!AH47*('MF Index'!AL5/'MF Index'!$E5)*'Model opční 2 (MF)'!$AS47,0)+Doplněk!AH47*Doplněk!$AQ47</f>
        <v>0</v>
      </c>
      <c r="AI47" s="107">
        <f>IFERROR('Model výchozí (MV)'!AI47*('MV Index'!AM5/'MV Index'!$E5)*'Model výchozí (MV)'!$AS47,0)+IFERROR('Model opční 1 (ME)'!AI47*('ME Index'!AM5/'ME Index'!$E5)*'Model opční 1 (ME)'!$AS47,0)+IFERROR('Model opční 2 (MF)'!AI47*('MF Index'!AM5/'MF Index'!$E5)*'Model opční 2 (MF)'!$AS47,0)+Doplněk!AI47*Doplněk!$AQ47</f>
        <v>0</v>
      </c>
      <c r="AJ47" s="107">
        <f>IFERROR('Model výchozí (MV)'!AJ47*('MV Index'!AN5/'MV Index'!$E5)*'Model výchozí (MV)'!$AS47,0)+IFERROR('Model opční 1 (ME)'!AJ47*('ME Index'!AN5/'ME Index'!$E5)*'Model opční 1 (ME)'!$AS47,0)+IFERROR('Model opční 2 (MF)'!AJ47*('MF Index'!AN5/'MF Index'!$E5)*'Model opční 2 (MF)'!$AS47,0)+Doplněk!AJ47*Doplněk!$AQ47</f>
        <v>0</v>
      </c>
      <c r="AK47" s="107">
        <f>IFERROR('Model výchozí (MV)'!AK47*('MV Index'!AO5/'MV Index'!$E5)*'Model výchozí (MV)'!$AS47,0)+IFERROR('Model opční 1 (ME)'!AK47*('ME Index'!AO5/'ME Index'!$E5)*'Model opční 1 (ME)'!$AS47,0)+IFERROR('Model opční 2 (MF)'!AK47*('MF Index'!AO5/'MF Index'!$E5)*'Model opční 2 (MF)'!$AS47,0)+Doplněk!AK47*Doplněk!$AQ47</f>
        <v>0</v>
      </c>
      <c r="AL47" s="24">
        <f t="shared" si="62"/>
        <v>0</v>
      </c>
      <c r="AM47" s="149">
        <f t="shared" si="61"/>
        <v>0</v>
      </c>
    </row>
    <row r="48" spans="1:39" x14ac:dyDescent="0.3">
      <c r="A48" s="4">
        <f t="shared" si="60"/>
        <v>3</v>
      </c>
      <c r="B48" s="45" t="str">
        <f t="shared" si="60"/>
        <v>Přímý materiál</v>
      </c>
      <c r="C48" s="64" t="str">
        <f t="shared" si="60"/>
        <v/>
      </c>
      <c r="D48" s="65" t="str">
        <f t="shared" si="60"/>
        <v/>
      </c>
      <c r="E48" s="107">
        <f>IFERROR('Model výchozí (MV)'!E48*('MV Index'!I6/'MV Index'!$E6)*'Model výchozí (MV)'!$AS48,0)+IFERROR('Model opční 1 (ME)'!E48*('ME Index'!I6/'ME Index'!$E6)*'Model opční 1 (ME)'!$AS48,0)+IFERROR('Model opční 2 (MF)'!E48*('MF Index'!I6/'MF Index'!$E6)*'Model opční 2 (MF)'!$AS48,0)+Doplněk!E48*Doplněk!$AQ48</f>
        <v>0</v>
      </c>
      <c r="F48" s="107">
        <f>IFERROR('Model výchozí (MV)'!F48*('MV Index'!J6/'MV Index'!$E6)*'Model výchozí (MV)'!$AS48,0)+IFERROR('Model opční 1 (ME)'!F48*('ME Index'!J6/'ME Index'!$E6)*'Model opční 1 (ME)'!$AS48,0)+IFERROR('Model opční 2 (MF)'!F48*('MF Index'!J6/'MF Index'!$E6)*'Model opční 2 (MF)'!$AS48,0)+Doplněk!F48*Doplněk!$AQ48</f>
        <v>0</v>
      </c>
      <c r="G48" s="107">
        <f>IFERROR('Model výchozí (MV)'!G48*('MV Index'!K6/'MV Index'!$E6)*'Model výchozí (MV)'!$AS48,0)+IFERROR('Model opční 1 (ME)'!G48*('ME Index'!K6/'ME Index'!$E6)*'Model opční 1 (ME)'!$AS48,0)+IFERROR('Model opční 2 (MF)'!G48*('MF Index'!K6/'MF Index'!$E6)*'Model opční 2 (MF)'!$AS48,0)+Doplněk!G48*Doplněk!$AQ48</f>
        <v>0</v>
      </c>
      <c r="H48" s="107">
        <f>IFERROR('Model výchozí (MV)'!H48*('MV Index'!L6/'MV Index'!$E6)*'Model výchozí (MV)'!$AS48,0)+IFERROR('Model opční 1 (ME)'!H48*('ME Index'!L6/'ME Index'!$E6)*'Model opční 1 (ME)'!$AS48,0)+IFERROR('Model opční 2 (MF)'!H48*('MF Index'!L6/'MF Index'!$E6)*'Model opční 2 (MF)'!$AS48,0)+Doplněk!H48*Doplněk!$AQ48</f>
        <v>0</v>
      </c>
      <c r="I48" s="107">
        <f>IFERROR('Model výchozí (MV)'!I48*('MV Index'!M6/'MV Index'!$E6)*'Model výchozí (MV)'!$AS48,0)+IFERROR('Model opční 1 (ME)'!I48*('ME Index'!M6/'ME Index'!$E6)*'Model opční 1 (ME)'!$AS48,0)+IFERROR('Model opční 2 (MF)'!I48*('MF Index'!M6/'MF Index'!$E6)*'Model opční 2 (MF)'!$AS48,0)+Doplněk!I48*Doplněk!$AQ48</f>
        <v>0</v>
      </c>
      <c r="J48" s="107">
        <f>IFERROR('Model výchozí (MV)'!J48*('MV Index'!N6/'MV Index'!$E6)*'Model výchozí (MV)'!$AS48,0)+IFERROR('Model opční 1 (ME)'!J48*('ME Index'!N6/'ME Index'!$E6)*'Model opční 1 (ME)'!$AS48,0)+IFERROR('Model opční 2 (MF)'!J48*('MF Index'!N6/'MF Index'!$E6)*'Model opční 2 (MF)'!$AS48,0)+Doplněk!J48*Doplněk!$AQ48</f>
        <v>0</v>
      </c>
      <c r="K48" s="107">
        <f>IFERROR('Model výchozí (MV)'!K48*('MV Index'!O6/'MV Index'!$E6)*'Model výchozí (MV)'!$AS48,0)+IFERROR('Model opční 1 (ME)'!K48*('ME Index'!O6/'ME Index'!$E6)*'Model opční 1 (ME)'!$AS48,0)+IFERROR('Model opční 2 (MF)'!K48*('MF Index'!O6/'MF Index'!$E6)*'Model opční 2 (MF)'!$AS48,0)+Doplněk!K48*Doplněk!$AQ48</f>
        <v>0</v>
      </c>
      <c r="L48" s="107">
        <f>IFERROR('Model výchozí (MV)'!L48*('MV Index'!P6/'MV Index'!$E6)*'Model výchozí (MV)'!$AS48,0)+IFERROR('Model opční 1 (ME)'!L48*('ME Index'!P6/'ME Index'!$E6)*'Model opční 1 (ME)'!$AS48,0)+IFERROR('Model opční 2 (MF)'!L48*('MF Index'!P6/'MF Index'!$E6)*'Model opční 2 (MF)'!$AS48,0)+Doplněk!L48*Doplněk!$AQ48</f>
        <v>0</v>
      </c>
      <c r="M48" s="107">
        <f>IFERROR('Model výchozí (MV)'!M48*('MV Index'!Q6/'MV Index'!$E6)*'Model výchozí (MV)'!$AS48,0)+IFERROR('Model opční 1 (ME)'!M48*('ME Index'!Q6/'ME Index'!$E6)*'Model opční 1 (ME)'!$AS48,0)+IFERROR('Model opční 2 (MF)'!M48*('MF Index'!Q6/'MF Index'!$E6)*'Model opční 2 (MF)'!$AS48,0)+Doplněk!M48*Doplněk!$AQ48</f>
        <v>0</v>
      </c>
      <c r="N48" s="107">
        <f>IFERROR('Model výchozí (MV)'!N48*('MV Index'!R6/'MV Index'!$E6)*'Model výchozí (MV)'!$AS48,0)+IFERROR('Model opční 1 (ME)'!N48*('ME Index'!R6/'ME Index'!$E6)*'Model opční 1 (ME)'!$AS48,0)+IFERROR('Model opční 2 (MF)'!N48*('MF Index'!R6/'MF Index'!$E6)*'Model opční 2 (MF)'!$AS48,0)+Doplněk!N48*Doplněk!$AQ48</f>
        <v>0</v>
      </c>
      <c r="O48" s="107">
        <f>IFERROR('Model výchozí (MV)'!O48*('MV Index'!S6/'MV Index'!$E6)*'Model výchozí (MV)'!$AS48,0)+IFERROR('Model opční 1 (ME)'!O48*('ME Index'!S6/'ME Index'!$E6)*'Model opční 1 (ME)'!$AS48,0)+IFERROR('Model opční 2 (MF)'!O48*('MF Index'!S6/'MF Index'!$E6)*'Model opční 2 (MF)'!$AS48,0)+Doplněk!O48*Doplněk!$AQ48</f>
        <v>0</v>
      </c>
      <c r="P48" s="107">
        <f>IFERROR('Model výchozí (MV)'!P48*('MV Index'!T6/'MV Index'!$E6)*'Model výchozí (MV)'!$AS48,0)+IFERROR('Model opční 1 (ME)'!P48*('ME Index'!T6/'ME Index'!$E6)*'Model opční 1 (ME)'!$AS48,0)+IFERROR('Model opční 2 (MF)'!P48*('MF Index'!T6/'MF Index'!$E6)*'Model opční 2 (MF)'!$AS48,0)+Doplněk!P48*Doplněk!$AQ48</f>
        <v>0</v>
      </c>
      <c r="Q48" s="107">
        <f>IFERROR('Model výchozí (MV)'!Q48*('MV Index'!U6/'MV Index'!$E6)*'Model výchozí (MV)'!$AS48,0)+IFERROR('Model opční 1 (ME)'!Q48*('ME Index'!U6/'ME Index'!$E6)*'Model opční 1 (ME)'!$AS48,0)+IFERROR('Model opční 2 (MF)'!Q48*('MF Index'!U6/'MF Index'!$E6)*'Model opční 2 (MF)'!$AS48,0)+Doplněk!Q48*Doplněk!$AQ48</f>
        <v>0</v>
      </c>
      <c r="R48" s="107">
        <f>IFERROR('Model výchozí (MV)'!R48*('MV Index'!V6/'MV Index'!$E6)*'Model výchozí (MV)'!$AS48,0)+IFERROR('Model opční 1 (ME)'!R48*('ME Index'!V6/'ME Index'!$E6)*'Model opční 1 (ME)'!$AS48,0)+IFERROR('Model opční 2 (MF)'!R48*('MF Index'!V6/'MF Index'!$E6)*'Model opční 2 (MF)'!$AS48,0)+Doplněk!R48*Doplněk!$AQ48</f>
        <v>0</v>
      </c>
      <c r="S48" s="107">
        <f>IFERROR('Model výchozí (MV)'!S48*('MV Index'!W6/'MV Index'!$E6)*'Model výchozí (MV)'!$AS48,0)+IFERROR('Model opční 1 (ME)'!S48*('ME Index'!W6/'ME Index'!$E6)*'Model opční 1 (ME)'!$AS48,0)+IFERROR('Model opční 2 (MF)'!S48*('MF Index'!W6/'MF Index'!$E6)*'Model opční 2 (MF)'!$AS48,0)+Doplněk!S48*Doplněk!$AQ48</f>
        <v>0</v>
      </c>
      <c r="T48" s="107">
        <f>IFERROR('Model výchozí (MV)'!T48*('MV Index'!X6/'MV Index'!$E6)*'Model výchozí (MV)'!$AS48,0)+IFERROR('Model opční 1 (ME)'!T48*('ME Index'!X6/'ME Index'!$E6)*'Model opční 1 (ME)'!$AS48,0)+IFERROR('Model opční 2 (MF)'!T48*('MF Index'!X6/'MF Index'!$E6)*'Model opční 2 (MF)'!$AS48,0)+Doplněk!T48*Doplněk!$AQ48</f>
        <v>0</v>
      </c>
      <c r="U48" s="107">
        <f>IFERROR('Model výchozí (MV)'!U48*('MV Index'!Y6/'MV Index'!$E6)*'Model výchozí (MV)'!$AS48,0)+IFERROR('Model opční 1 (ME)'!U48*('ME Index'!Y6/'ME Index'!$E6)*'Model opční 1 (ME)'!$AS48,0)+IFERROR('Model opční 2 (MF)'!U48*('MF Index'!Y6/'MF Index'!$E6)*'Model opční 2 (MF)'!$AS48,0)+Doplněk!U48*Doplněk!$AQ48</f>
        <v>0</v>
      </c>
      <c r="V48" s="107">
        <f>IFERROR('Model výchozí (MV)'!V48*('MV Index'!Z6/'MV Index'!$E6)*'Model výchozí (MV)'!$AS48,0)+IFERROR('Model opční 1 (ME)'!V48*('ME Index'!Z6/'ME Index'!$E6)*'Model opční 1 (ME)'!$AS48,0)+IFERROR('Model opční 2 (MF)'!V48*('MF Index'!Z6/'MF Index'!$E6)*'Model opční 2 (MF)'!$AS48,0)+Doplněk!V48*Doplněk!$AQ48</f>
        <v>0</v>
      </c>
      <c r="W48" s="107">
        <f>IFERROR('Model výchozí (MV)'!W48*('MV Index'!AA6/'MV Index'!$E6)*'Model výchozí (MV)'!$AS48,0)+IFERROR('Model opční 1 (ME)'!W48*('ME Index'!AA6/'ME Index'!$E6)*'Model opční 1 (ME)'!$AS48,0)+IFERROR('Model opční 2 (MF)'!W48*('MF Index'!AA6/'MF Index'!$E6)*'Model opční 2 (MF)'!$AS48,0)+Doplněk!W48*Doplněk!$AQ48</f>
        <v>0</v>
      </c>
      <c r="X48" s="107">
        <f>IFERROR('Model výchozí (MV)'!X48*('MV Index'!AB6/'MV Index'!$E6)*'Model výchozí (MV)'!$AS48,0)+IFERROR('Model opční 1 (ME)'!X48*('ME Index'!AB6/'ME Index'!$E6)*'Model opční 1 (ME)'!$AS48,0)+IFERROR('Model opční 2 (MF)'!X48*('MF Index'!AB6/'MF Index'!$E6)*'Model opční 2 (MF)'!$AS48,0)+Doplněk!X48*Doplněk!$AQ48</f>
        <v>0</v>
      </c>
      <c r="Y48" s="107">
        <f>IFERROR('Model výchozí (MV)'!Y48*('MV Index'!AC6/'MV Index'!$E6)*'Model výchozí (MV)'!$AS48,0)+IFERROR('Model opční 1 (ME)'!Y48*('ME Index'!AC6/'ME Index'!$E6)*'Model opční 1 (ME)'!$AS48,0)+IFERROR('Model opční 2 (MF)'!Y48*('MF Index'!AC6/'MF Index'!$E6)*'Model opční 2 (MF)'!$AS48,0)+Doplněk!Y48*Doplněk!$AQ48</f>
        <v>0</v>
      </c>
      <c r="Z48" s="107">
        <f>IFERROR('Model výchozí (MV)'!Z48*('MV Index'!AD6/'MV Index'!$E6)*'Model výchozí (MV)'!$AS48,0)+IFERROR('Model opční 1 (ME)'!Z48*('ME Index'!AD6/'ME Index'!$E6)*'Model opční 1 (ME)'!$AS48,0)+IFERROR('Model opční 2 (MF)'!Z48*('MF Index'!AD6/'MF Index'!$E6)*'Model opční 2 (MF)'!$AS48,0)+Doplněk!Z48*Doplněk!$AQ48</f>
        <v>0</v>
      </c>
      <c r="AA48" s="107">
        <f>IFERROR('Model výchozí (MV)'!AA48*('MV Index'!AE6/'MV Index'!$E6)*'Model výchozí (MV)'!$AS48,0)+IFERROR('Model opční 1 (ME)'!AA48*('ME Index'!AE6/'ME Index'!$E6)*'Model opční 1 (ME)'!$AS48,0)+IFERROR('Model opční 2 (MF)'!AA48*('MF Index'!AE6/'MF Index'!$E6)*'Model opční 2 (MF)'!$AS48,0)+Doplněk!AA48*Doplněk!$AQ48</f>
        <v>0</v>
      </c>
      <c r="AB48" s="107">
        <f>IFERROR('Model výchozí (MV)'!AB48*('MV Index'!AF6/'MV Index'!$E6)*'Model výchozí (MV)'!$AS48,0)+IFERROR('Model opční 1 (ME)'!AB48*('ME Index'!AF6/'ME Index'!$E6)*'Model opční 1 (ME)'!$AS48,0)+IFERROR('Model opční 2 (MF)'!AB48*('MF Index'!AF6/'MF Index'!$E6)*'Model opční 2 (MF)'!$AS48,0)+Doplněk!AB48*Doplněk!$AQ48</f>
        <v>0</v>
      </c>
      <c r="AC48" s="107">
        <f>IFERROR('Model výchozí (MV)'!AC48*('MV Index'!AG6/'MV Index'!$E6)*'Model výchozí (MV)'!$AS48,0)+IFERROR('Model opční 1 (ME)'!AC48*('ME Index'!AG6/'ME Index'!$E6)*'Model opční 1 (ME)'!$AS48,0)+IFERROR('Model opční 2 (MF)'!AC48*('MF Index'!AG6/'MF Index'!$E6)*'Model opční 2 (MF)'!$AS48,0)+Doplněk!AC48*Doplněk!$AQ48</f>
        <v>0</v>
      </c>
      <c r="AD48" s="107">
        <f>IFERROR('Model výchozí (MV)'!AD48*('MV Index'!AH6/'MV Index'!$E6)*'Model výchozí (MV)'!$AS48,0)+IFERROR('Model opční 1 (ME)'!AD48*('ME Index'!AH6/'ME Index'!$E6)*'Model opční 1 (ME)'!$AS48,0)+IFERROR('Model opční 2 (MF)'!AD48*('MF Index'!AH6/'MF Index'!$E6)*'Model opční 2 (MF)'!$AS48,0)+Doplněk!AD48*Doplněk!$AQ48</f>
        <v>0</v>
      </c>
      <c r="AE48" s="107">
        <f>IFERROR('Model výchozí (MV)'!AE48*('MV Index'!AI6/'MV Index'!$E6)*'Model výchozí (MV)'!$AS48,0)+IFERROR('Model opční 1 (ME)'!AE48*('ME Index'!AI6/'ME Index'!$E6)*'Model opční 1 (ME)'!$AS48,0)+IFERROR('Model opční 2 (MF)'!AE48*('MF Index'!AI6/'MF Index'!$E6)*'Model opční 2 (MF)'!$AS48,0)+Doplněk!AE48*Doplněk!$AQ48</f>
        <v>0</v>
      </c>
      <c r="AF48" s="107">
        <f>IFERROR('Model výchozí (MV)'!AF48*('MV Index'!AJ6/'MV Index'!$E6)*'Model výchozí (MV)'!$AS48,0)+IFERROR('Model opční 1 (ME)'!AF48*('ME Index'!AJ6/'ME Index'!$E6)*'Model opční 1 (ME)'!$AS48,0)+IFERROR('Model opční 2 (MF)'!AF48*('MF Index'!AJ6/'MF Index'!$E6)*'Model opční 2 (MF)'!$AS48,0)+Doplněk!AF48*Doplněk!$AQ48</f>
        <v>0</v>
      </c>
      <c r="AG48" s="107">
        <f>IFERROR('Model výchozí (MV)'!AG48*('MV Index'!AK6/'MV Index'!$E6)*'Model výchozí (MV)'!$AS48,0)+IFERROR('Model opční 1 (ME)'!AG48*('ME Index'!AK6/'ME Index'!$E6)*'Model opční 1 (ME)'!$AS48,0)+IFERROR('Model opční 2 (MF)'!AG48*('MF Index'!AK6/'MF Index'!$E6)*'Model opční 2 (MF)'!$AS48,0)+Doplněk!AG48*Doplněk!$AQ48</f>
        <v>0</v>
      </c>
      <c r="AH48" s="107">
        <f>IFERROR('Model výchozí (MV)'!AH48*('MV Index'!AL6/'MV Index'!$E6)*'Model výchozí (MV)'!$AS48,0)+IFERROR('Model opční 1 (ME)'!AH48*('ME Index'!AL6/'ME Index'!$E6)*'Model opční 1 (ME)'!$AS48,0)+IFERROR('Model opční 2 (MF)'!AH48*('MF Index'!AL6/'MF Index'!$E6)*'Model opční 2 (MF)'!$AS48,0)+Doplněk!AH48*Doplněk!$AQ48</f>
        <v>0</v>
      </c>
      <c r="AI48" s="107">
        <f>IFERROR('Model výchozí (MV)'!AI48*('MV Index'!AM6/'MV Index'!$E6)*'Model výchozí (MV)'!$AS48,0)+IFERROR('Model opční 1 (ME)'!AI48*('ME Index'!AM6/'ME Index'!$E6)*'Model opční 1 (ME)'!$AS48,0)+IFERROR('Model opční 2 (MF)'!AI48*('MF Index'!AM6/'MF Index'!$E6)*'Model opční 2 (MF)'!$AS48,0)+Doplněk!AI48*Doplněk!$AQ48</f>
        <v>0</v>
      </c>
      <c r="AJ48" s="107">
        <f>IFERROR('Model výchozí (MV)'!AJ48*('MV Index'!AN6/'MV Index'!$E6)*'Model výchozí (MV)'!$AS48,0)+IFERROR('Model opční 1 (ME)'!AJ48*('ME Index'!AN6/'ME Index'!$E6)*'Model opční 1 (ME)'!$AS48,0)+IFERROR('Model opční 2 (MF)'!AJ48*('MF Index'!AN6/'MF Index'!$E6)*'Model opční 2 (MF)'!$AS48,0)+Doplněk!AJ48*Doplněk!$AQ48</f>
        <v>0</v>
      </c>
      <c r="AK48" s="107">
        <f>IFERROR('Model výchozí (MV)'!AK48*('MV Index'!AO6/'MV Index'!$E6)*'Model výchozí (MV)'!$AS48,0)+IFERROR('Model opční 1 (ME)'!AK48*('ME Index'!AO6/'ME Index'!$E6)*'Model opční 1 (ME)'!$AS48,0)+IFERROR('Model opční 2 (MF)'!AK48*('MF Index'!AO6/'MF Index'!$E6)*'Model opční 2 (MF)'!$AS48,0)+Doplněk!AK48*Doplněk!$AQ48</f>
        <v>0</v>
      </c>
      <c r="AL48" s="24">
        <f t="shared" si="62"/>
        <v>0</v>
      </c>
      <c r="AM48" s="149">
        <f t="shared" si="61"/>
        <v>0</v>
      </c>
    </row>
    <row r="49" spans="1:39" x14ac:dyDescent="0.3">
      <c r="A49" s="4">
        <f t="shared" si="60"/>
        <v>4</v>
      </c>
      <c r="B49" s="45" t="str">
        <f t="shared" si="60"/>
        <v>Opravy a údržba vozidel</v>
      </c>
      <c r="C49" s="64" t="str">
        <f t="shared" si="60"/>
        <v/>
      </c>
      <c r="D49" s="65" t="str">
        <f t="shared" si="60"/>
        <v/>
      </c>
      <c r="E49" s="107">
        <f>IFERROR('Model výchozí (MV)'!E49*('MV Index'!I7/'MV Index'!$E7)*'Model výchozí (MV)'!$AS49,0)+IFERROR('Model opční 1 (ME)'!E49*('ME Index'!I7/'ME Index'!$E7)*'Model opční 1 (ME)'!$AS49,0)+IFERROR('Model opční 2 (MF)'!E49*('MF Index'!I7/'MF Index'!$E7)*'Model opční 2 (MF)'!$AS49,0)+Doplněk!E49*Doplněk!$AQ49</f>
        <v>0</v>
      </c>
      <c r="F49" s="107">
        <f>IFERROR('Model výchozí (MV)'!F49*('MV Index'!J7/'MV Index'!$E7)*'Model výchozí (MV)'!$AS49,0)+IFERROR('Model opční 1 (ME)'!F49*('ME Index'!J7/'ME Index'!$E7)*'Model opční 1 (ME)'!$AS49,0)+IFERROR('Model opční 2 (MF)'!F49*('MF Index'!J7/'MF Index'!$E7)*'Model opční 2 (MF)'!$AS49,0)+Doplněk!F49*Doplněk!$AQ49</f>
        <v>0</v>
      </c>
      <c r="G49" s="107">
        <f>IFERROR('Model výchozí (MV)'!G49*('MV Index'!K7/'MV Index'!$E7)*'Model výchozí (MV)'!$AS49,0)+IFERROR('Model opční 1 (ME)'!G49*('ME Index'!K7/'ME Index'!$E7)*'Model opční 1 (ME)'!$AS49,0)+IFERROR('Model opční 2 (MF)'!G49*('MF Index'!K7/'MF Index'!$E7)*'Model opční 2 (MF)'!$AS49,0)+Doplněk!G49*Doplněk!$AQ49</f>
        <v>0</v>
      </c>
      <c r="H49" s="107">
        <f>IFERROR('Model výchozí (MV)'!H49*('MV Index'!L7/'MV Index'!$E7)*'Model výchozí (MV)'!$AS49,0)+IFERROR('Model opční 1 (ME)'!H49*('ME Index'!L7/'ME Index'!$E7)*'Model opční 1 (ME)'!$AS49,0)+IFERROR('Model opční 2 (MF)'!H49*('MF Index'!L7/'MF Index'!$E7)*'Model opční 2 (MF)'!$AS49,0)+Doplněk!H49*Doplněk!$AQ49</f>
        <v>0</v>
      </c>
      <c r="I49" s="107">
        <f>IFERROR('Model výchozí (MV)'!I49*('MV Index'!M7/'MV Index'!$E7)*'Model výchozí (MV)'!$AS49,0)+IFERROR('Model opční 1 (ME)'!I49*('ME Index'!M7/'ME Index'!$E7)*'Model opční 1 (ME)'!$AS49,0)+IFERROR('Model opční 2 (MF)'!I49*('MF Index'!M7/'MF Index'!$E7)*'Model opční 2 (MF)'!$AS49,0)+Doplněk!I49*Doplněk!$AQ49</f>
        <v>0</v>
      </c>
      <c r="J49" s="107">
        <f>IFERROR('Model výchozí (MV)'!J49*('MV Index'!N7/'MV Index'!$E7)*'Model výchozí (MV)'!$AS49,0)+IFERROR('Model opční 1 (ME)'!J49*('ME Index'!N7/'ME Index'!$E7)*'Model opční 1 (ME)'!$AS49,0)+IFERROR('Model opční 2 (MF)'!J49*('MF Index'!N7/'MF Index'!$E7)*'Model opční 2 (MF)'!$AS49,0)+Doplněk!J49*Doplněk!$AQ49</f>
        <v>0</v>
      </c>
      <c r="K49" s="107">
        <f>IFERROR('Model výchozí (MV)'!K49*('MV Index'!O7/'MV Index'!$E7)*'Model výchozí (MV)'!$AS49,0)+IFERROR('Model opční 1 (ME)'!K49*('ME Index'!O7/'ME Index'!$E7)*'Model opční 1 (ME)'!$AS49,0)+IFERROR('Model opční 2 (MF)'!K49*('MF Index'!O7/'MF Index'!$E7)*'Model opční 2 (MF)'!$AS49,0)+Doplněk!K49*Doplněk!$AQ49</f>
        <v>0</v>
      </c>
      <c r="L49" s="107">
        <f>IFERROR('Model výchozí (MV)'!L49*('MV Index'!P7/'MV Index'!$E7)*'Model výchozí (MV)'!$AS49,0)+IFERROR('Model opční 1 (ME)'!L49*('ME Index'!P7/'ME Index'!$E7)*'Model opční 1 (ME)'!$AS49,0)+IFERROR('Model opční 2 (MF)'!L49*('MF Index'!P7/'MF Index'!$E7)*'Model opční 2 (MF)'!$AS49,0)+Doplněk!L49*Doplněk!$AQ49</f>
        <v>0</v>
      </c>
      <c r="M49" s="107">
        <f>IFERROR('Model výchozí (MV)'!M49*('MV Index'!Q7/'MV Index'!$E7)*'Model výchozí (MV)'!$AS49,0)+IFERROR('Model opční 1 (ME)'!M49*('ME Index'!Q7/'ME Index'!$E7)*'Model opční 1 (ME)'!$AS49,0)+IFERROR('Model opční 2 (MF)'!M49*('MF Index'!Q7/'MF Index'!$E7)*'Model opční 2 (MF)'!$AS49,0)+Doplněk!M49*Doplněk!$AQ49</f>
        <v>0</v>
      </c>
      <c r="N49" s="107">
        <f>IFERROR('Model výchozí (MV)'!N49*('MV Index'!R7/'MV Index'!$E7)*'Model výchozí (MV)'!$AS49,0)+IFERROR('Model opční 1 (ME)'!N49*('ME Index'!R7/'ME Index'!$E7)*'Model opční 1 (ME)'!$AS49,0)+IFERROR('Model opční 2 (MF)'!N49*('MF Index'!R7/'MF Index'!$E7)*'Model opční 2 (MF)'!$AS49,0)+Doplněk!N49*Doplněk!$AQ49</f>
        <v>0</v>
      </c>
      <c r="O49" s="107">
        <f>IFERROR('Model výchozí (MV)'!O49*('MV Index'!S7/'MV Index'!$E7)*'Model výchozí (MV)'!$AS49,0)+IFERROR('Model opční 1 (ME)'!O49*('ME Index'!S7/'ME Index'!$E7)*'Model opční 1 (ME)'!$AS49,0)+IFERROR('Model opční 2 (MF)'!O49*('MF Index'!S7/'MF Index'!$E7)*'Model opční 2 (MF)'!$AS49,0)+Doplněk!O49*Doplněk!$AQ49</f>
        <v>0</v>
      </c>
      <c r="P49" s="107">
        <f>IFERROR('Model výchozí (MV)'!P49*('MV Index'!T7/'MV Index'!$E7)*'Model výchozí (MV)'!$AS49,0)+IFERROR('Model opční 1 (ME)'!P49*('ME Index'!T7/'ME Index'!$E7)*'Model opční 1 (ME)'!$AS49,0)+IFERROR('Model opční 2 (MF)'!P49*('MF Index'!T7/'MF Index'!$E7)*'Model opční 2 (MF)'!$AS49,0)+Doplněk!P49*Doplněk!$AQ49</f>
        <v>0</v>
      </c>
      <c r="Q49" s="107">
        <f>IFERROR('Model výchozí (MV)'!Q49*('MV Index'!U7/'MV Index'!$E7)*'Model výchozí (MV)'!$AS49,0)+IFERROR('Model opční 1 (ME)'!Q49*('ME Index'!U7/'ME Index'!$E7)*'Model opční 1 (ME)'!$AS49,0)+IFERROR('Model opční 2 (MF)'!Q49*('MF Index'!U7/'MF Index'!$E7)*'Model opční 2 (MF)'!$AS49,0)+Doplněk!Q49*Doplněk!$AQ49</f>
        <v>0</v>
      </c>
      <c r="R49" s="107">
        <f>IFERROR('Model výchozí (MV)'!R49*('MV Index'!V7/'MV Index'!$E7)*'Model výchozí (MV)'!$AS49,0)+IFERROR('Model opční 1 (ME)'!R49*('ME Index'!V7/'ME Index'!$E7)*'Model opční 1 (ME)'!$AS49,0)+IFERROR('Model opční 2 (MF)'!R49*('MF Index'!V7/'MF Index'!$E7)*'Model opční 2 (MF)'!$AS49,0)+Doplněk!R49*Doplněk!$AQ49</f>
        <v>0</v>
      </c>
      <c r="S49" s="107">
        <f>IFERROR('Model výchozí (MV)'!S49*('MV Index'!W7/'MV Index'!$E7)*'Model výchozí (MV)'!$AS49,0)+IFERROR('Model opční 1 (ME)'!S49*('ME Index'!W7/'ME Index'!$E7)*'Model opční 1 (ME)'!$AS49,0)+IFERROR('Model opční 2 (MF)'!S49*('MF Index'!W7/'MF Index'!$E7)*'Model opční 2 (MF)'!$AS49,0)+Doplněk!S49*Doplněk!$AQ49</f>
        <v>0</v>
      </c>
      <c r="T49" s="107">
        <f>IFERROR('Model výchozí (MV)'!T49*('MV Index'!X7/'MV Index'!$E7)*'Model výchozí (MV)'!$AS49,0)+IFERROR('Model opční 1 (ME)'!T49*('ME Index'!X7/'ME Index'!$E7)*'Model opční 1 (ME)'!$AS49,0)+IFERROR('Model opční 2 (MF)'!T49*('MF Index'!X7/'MF Index'!$E7)*'Model opční 2 (MF)'!$AS49,0)+Doplněk!T49*Doplněk!$AQ49</f>
        <v>0</v>
      </c>
      <c r="U49" s="107">
        <f>IFERROR('Model výchozí (MV)'!U49*('MV Index'!Y7/'MV Index'!$E7)*'Model výchozí (MV)'!$AS49,0)+IFERROR('Model opční 1 (ME)'!U49*('ME Index'!Y7/'ME Index'!$E7)*'Model opční 1 (ME)'!$AS49,0)+IFERROR('Model opční 2 (MF)'!U49*('MF Index'!Y7/'MF Index'!$E7)*'Model opční 2 (MF)'!$AS49,0)+Doplněk!U49*Doplněk!$AQ49</f>
        <v>0</v>
      </c>
      <c r="V49" s="107">
        <f>IFERROR('Model výchozí (MV)'!V49*('MV Index'!Z7/'MV Index'!$E7)*'Model výchozí (MV)'!$AS49,0)+IFERROR('Model opční 1 (ME)'!V49*('ME Index'!Z7/'ME Index'!$E7)*'Model opční 1 (ME)'!$AS49,0)+IFERROR('Model opční 2 (MF)'!V49*('MF Index'!Z7/'MF Index'!$E7)*'Model opční 2 (MF)'!$AS49,0)+Doplněk!V49*Doplněk!$AQ49</f>
        <v>0</v>
      </c>
      <c r="W49" s="107">
        <f>IFERROR('Model výchozí (MV)'!W49*('MV Index'!AA7/'MV Index'!$E7)*'Model výchozí (MV)'!$AS49,0)+IFERROR('Model opční 1 (ME)'!W49*('ME Index'!AA7/'ME Index'!$E7)*'Model opční 1 (ME)'!$AS49,0)+IFERROR('Model opční 2 (MF)'!W49*('MF Index'!AA7/'MF Index'!$E7)*'Model opční 2 (MF)'!$AS49,0)+Doplněk!W49*Doplněk!$AQ49</f>
        <v>0</v>
      </c>
      <c r="X49" s="107">
        <f>IFERROR('Model výchozí (MV)'!X49*('MV Index'!AB7/'MV Index'!$E7)*'Model výchozí (MV)'!$AS49,0)+IFERROR('Model opční 1 (ME)'!X49*('ME Index'!AB7/'ME Index'!$E7)*'Model opční 1 (ME)'!$AS49,0)+IFERROR('Model opční 2 (MF)'!X49*('MF Index'!AB7/'MF Index'!$E7)*'Model opční 2 (MF)'!$AS49,0)+Doplněk!X49*Doplněk!$AQ49</f>
        <v>0</v>
      </c>
      <c r="Y49" s="107">
        <f>IFERROR('Model výchozí (MV)'!Y49*('MV Index'!AC7/'MV Index'!$E7)*'Model výchozí (MV)'!$AS49,0)+IFERROR('Model opční 1 (ME)'!Y49*('ME Index'!AC7/'ME Index'!$E7)*'Model opční 1 (ME)'!$AS49,0)+IFERROR('Model opční 2 (MF)'!Y49*('MF Index'!AC7/'MF Index'!$E7)*'Model opční 2 (MF)'!$AS49,0)+Doplněk!Y49*Doplněk!$AQ49</f>
        <v>0</v>
      </c>
      <c r="Z49" s="107">
        <f>IFERROR('Model výchozí (MV)'!Z49*('MV Index'!AD7/'MV Index'!$E7)*'Model výchozí (MV)'!$AS49,0)+IFERROR('Model opční 1 (ME)'!Z49*('ME Index'!AD7/'ME Index'!$E7)*'Model opční 1 (ME)'!$AS49,0)+IFERROR('Model opční 2 (MF)'!Z49*('MF Index'!AD7/'MF Index'!$E7)*'Model opční 2 (MF)'!$AS49,0)+Doplněk!Z49*Doplněk!$AQ49</f>
        <v>0</v>
      </c>
      <c r="AA49" s="107">
        <f>IFERROR('Model výchozí (MV)'!AA49*('MV Index'!AE7/'MV Index'!$E7)*'Model výchozí (MV)'!$AS49,0)+IFERROR('Model opční 1 (ME)'!AA49*('ME Index'!AE7/'ME Index'!$E7)*'Model opční 1 (ME)'!$AS49,0)+IFERROR('Model opční 2 (MF)'!AA49*('MF Index'!AE7/'MF Index'!$E7)*'Model opční 2 (MF)'!$AS49,0)+Doplněk!AA49*Doplněk!$AQ49</f>
        <v>0</v>
      </c>
      <c r="AB49" s="107">
        <f>IFERROR('Model výchozí (MV)'!AB49*('MV Index'!AF7/'MV Index'!$E7)*'Model výchozí (MV)'!$AS49,0)+IFERROR('Model opční 1 (ME)'!AB49*('ME Index'!AF7/'ME Index'!$E7)*'Model opční 1 (ME)'!$AS49,0)+IFERROR('Model opční 2 (MF)'!AB49*('MF Index'!AF7/'MF Index'!$E7)*'Model opční 2 (MF)'!$AS49,0)+Doplněk!AB49*Doplněk!$AQ49</f>
        <v>0</v>
      </c>
      <c r="AC49" s="107">
        <f>IFERROR('Model výchozí (MV)'!AC49*('MV Index'!AG7/'MV Index'!$E7)*'Model výchozí (MV)'!$AS49,0)+IFERROR('Model opční 1 (ME)'!AC49*('ME Index'!AG7/'ME Index'!$E7)*'Model opční 1 (ME)'!$AS49,0)+IFERROR('Model opční 2 (MF)'!AC49*('MF Index'!AG7/'MF Index'!$E7)*'Model opční 2 (MF)'!$AS49,0)+Doplněk!AC49*Doplněk!$AQ49</f>
        <v>0</v>
      </c>
      <c r="AD49" s="107">
        <f>IFERROR('Model výchozí (MV)'!AD49*('MV Index'!AH7/'MV Index'!$E7)*'Model výchozí (MV)'!$AS49,0)+IFERROR('Model opční 1 (ME)'!AD49*('ME Index'!AH7/'ME Index'!$E7)*'Model opční 1 (ME)'!$AS49,0)+IFERROR('Model opční 2 (MF)'!AD49*('MF Index'!AH7/'MF Index'!$E7)*'Model opční 2 (MF)'!$AS49,0)+Doplněk!AD49*Doplněk!$AQ49</f>
        <v>0</v>
      </c>
      <c r="AE49" s="107">
        <f>IFERROR('Model výchozí (MV)'!AE49*('MV Index'!AI7/'MV Index'!$E7)*'Model výchozí (MV)'!$AS49,0)+IFERROR('Model opční 1 (ME)'!AE49*('ME Index'!AI7/'ME Index'!$E7)*'Model opční 1 (ME)'!$AS49,0)+IFERROR('Model opční 2 (MF)'!AE49*('MF Index'!AI7/'MF Index'!$E7)*'Model opční 2 (MF)'!$AS49,0)+Doplněk!AE49*Doplněk!$AQ49</f>
        <v>0</v>
      </c>
      <c r="AF49" s="107">
        <f>IFERROR('Model výchozí (MV)'!AF49*('MV Index'!AJ7/'MV Index'!$E7)*'Model výchozí (MV)'!$AS49,0)+IFERROR('Model opční 1 (ME)'!AF49*('ME Index'!AJ7/'ME Index'!$E7)*'Model opční 1 (ME)'!$AS49,0)+IFERROR('Model opční 2 (MF)'!AF49*('MF Index'!AJ7/'MF Index'!$E7)*'Model opční 2 (MF)'!$AS49,0)+Doplněk!AF49*Doplněk!$AQ49</f>
        <v>0</v>
      </c>
      <c r="AG49" s="107">
        <f>IFERROR('Model výchozí (MV)'!AG49*('MV Index'!AK7/'MV Index'!$E7)*'Model výchozí (MV)'!$AS49,0)+IFERROR('Model opční 1 (ME)'!AG49*('ME Index'!AK7/'ME Index'!$E7)*'Model opční 1 (ME)'!$AS49,0)+IFERROR('Model opční 2 (MF)'!AG49*('MF Index'!AK7/'MF Index'!$E7)*'Model opční 2 (MF)'!$AS49,0)+Doplněk!AG49*Doplněk!$AQ49</f>
        <v>0</v>
      </c>
      <c r="AH49" s="107">
        <f>IFERROR('Model výchozí (MV)'!AH49*('MV Index'!AL7/'MV Index'!$E7)*'Model výchozí (MV)'!$AS49,0)+IFERROR('Model opční 1 (ME)'!AH49*('ME Index'!AL7/'ME Index'!$E7)*'Model opční 1 (ME)'!$AS49,0)+IFERROR('Model opční 2 (MF)'!AH49*('MF Index'!AL7/'MF Index'!$E7)*'Model opční 2 (MF)'!$AS49,0)+Doplněk!AH49*Doplněk!$AQ49</f>
        <v>0</v>
      </c>
      <c r="AI49" s="107">
        <f>IFERROR('Model výchozí (MV)'!AI49*('MV Index'!AM7/'MV Index'!$E7)*'Model výchozí (MV)'!$AS49,0)+IFERROR('Model opční 1 (ME)'!AI49*('ME Index'!AM7/'ME Index'!$E7)*'Model opční 1 (ME)'!$AS49,0)+IFERROR('Model opční 2 (MF)'!AI49*('MF Index'!AM7/'MF Index'!$E7)*'Model opční 2 (MF)'!$AS49,0)+Doplněk!AI49*Doplněk!$AQ49</f>
        <v>0</v>
      </c>
      <c r="AJ49" s="107">
        <f>IFERROR('Model výchozí (MV)'!AJ49*('MV Index'!AN7/'MV Index'!$E7)*'Model výchozí (MV)'!$AS49,0)+IFERROR('Model opční 1 (ME)'!AJ49*('ME Index'!AN7/'ME Index'!$E7)*'Model opční 1 (ME)'!$AS49,0)+IFERROR('Model opční 2 (MF)'!AJ49*('MF Index'!AN7/'MF Index'!$E7)*'Model opční 2 (MF)'!$AS49,0)+Doplněk!AJ49*Doplněk!$AQ49</f>
        <v>0</v>
      </c>
      <c r="AK49" s="107">
        <f>IFERROR('Model výchozí (MV)'!AK49*('MV Index'!AO7/'MV Index'!$E7)*'Model výchozí (MV)'!$AS49,0)+IFERROR('Model opční 1 (ME)'!AK49*('ME Index'!AO7/'ME Index'!$E7)*'Model opční 1 (ME)'!$AS49,0)+IFERROR('Model opční 2 (MF)'!AK49*('MF Index'!AO7/'MF Index'!$E7)*'Model opční 2 (MF)'!$AS49,0)+Doplněk!AK49*Doplněk!$AQ49</f>
        <v>0</v>
      </c>
      <c r="AL49" s="24">
        <f t="shared" si="62"/>
        <v>0</v>
      </c>
      <c r="AM49" s="149">
        <f t="shared" si="61"/>
        <v>0</v>
      </c>
    </row>
    <row r="50" spans="1:39" x14ac:dyDescent="0.3">
      <c r="A50" s="4">
        <f t="shared" si="60"/>
        <v>5</v>
      </c>
      <c r="B50" s="45" t="str">
        <f t="shared" si="60"/>
        <v>Odpisy dlouhodobého majetku</v>
      </c>
      <c r="C50" s="64">
        <f t="shared" si="60"/>
        <v>5.0999999999999996</v>
      </c>
      <c r="D50" s="66" t="str">
        <f t="shared" si="60"/>
        <v>Vozidla</v>
      </c>
      <c r="E50" s="107">
        <f>IFERROR('Model výchozí (MV)'!E50*('MV Index'!I8/'MV Index'!$E8)*'Model výchozí (MV)'!$AS50,0)+IFERROR('Model opční 1 (ME)'!E50*('ME Index'!I8/'ME Index'!$E8)*'Model opční 1 (ME)'!$AS50,0)+IFERROR('Model opční 2 (MF)'!E50*('MF Index'!I8/'MF Index'!$E8)*'Model opční 2 (MF)'!$AS50,0)+Doplněk!E50*Doplněk!$AQ50</f>
        <v>0</v>
      </c>
      <c r="F50" s="107">
        <f>IFERROR('Model výchozí (MV)'!F50*('MV Index'!J8/'MV Index'!$E8)*'Model výchozí (MV)'!$AS50,0)+IFERROR('Model opční 1 (ME)'!F50*('ME Index'!J8/'ME Index'!$E8)*'Model opční 1 (ME)'!$AS50,0)+IFERROR('Model opční 2 (MF)'!F50*('MF Index'!J8/'MF Index'!$E8)*'Model opční 2 (MF)'!$AS50,0)+Doplněk!F50*Doplněk!$AQ50</f>
        <v>0</v>
      </c>
      <c r="G50" s="107">
        <f>IFERROR('Model výchozí (MV)'!G50*('MV Index'!K8/'MV Index'!$E8)*'Model výchozí (MV)'!$AS50,0)+IFERROR('Model opční 1 (ME)'!G50*('ME Index'!K8/'ME Index'!$E8)*'Model opční 1 (ME)'!$AS50,0)+IFERROR('Model opční 2 (MF)'!G50*('MF Index'!K8/'MF Index'!$E8)*'Model opční 2 (MF)'!$AS50,0)+Doplněk!G50*Doplněk!$AQ50</f>
        <v>0</v>
      </c>
      <c r="H50" s="107">
        <f>IFERROR('Model výchozí (MV)'!H50*('MV Index'!L8/'MV Index'!$E8)*'Model výchozí (MV)'!$AS50,0)+IFERROR('Model opční 1 (ME)'!H50*('ME Index'!L8/'ME Index'!$E8)*'Model opční 1 (ME)'!$AS50,0)+IFERROR('Model opční 2 (MF)'!H50*('MF Index'!L8/'MF Index'!$E8)*'Model opční 2 (MF)'!$AS50,0)+Doplněk!H50*Doplněk!$AQ50</f>
        <v>0</v>
      </c>
      <c r="I50" s="107">
        <f>IFERROR('Model výchozí (MV)'!I50*('MV Index'!M8/'MV Index'!$E8)*'Model výchozí (MV)'!$AS50,0)+IFERROR('Model opční 1 (ME)'!I50*('ME Index'!M8/'ME Index'!$E8)*'Model opční 1 (ME)'!$AS50,0)+IFERROR('Model opční 2 (MF)'!I50*('MF Index'!M8/'MF Index'!$E8)*'Model opční 2 (MF)'!$AS50,0)+Doplněk!I50*Doplněk!$AQ50</f>
        <v>0</v>
      </c>
      <c r="J50" s="107">
        <f>IFERROR('Model výchozí (MV)'!J50*('MV Index'!N8/'MV Index'!$E8)*'Model výchozí (MV)'!$AS50,0)+IFERROR('Model opční 1 (ME)'!J50*('ME Index'!N8/'ME Index'!$E8)*'Model opční 1 (ME)'!$AS50,0)+IFERROR('Model opční 2 (MF)'!J50*('MF Index'!N8/'MF Index'!$E8)*'Model opční 2 (MF)'!$AS50,0)+Doplněk!J50*Doplněk!$AQ50</f>
        <v>0</v>
      </c>
      <c r="K50" s="107">
        <f>IFERROR('Model výchozí (MV)'!K50*('MV Index'!O8/'MV Index'!$E8)*'Model výchozí (MV)'!$AS50,0)+IFERROR('Model opční 1 (ME)'!K50*('ME Index'!O8/'ME Index'!$E8)*'Model opční 1 (ME)'!$AS50,0)+IFERROR('Model opční 2 (MF)'!K50*('MF Index'!O8/'MF Index'!$E8)*'Model opční 2 (MF)'!$AS50,0)+Doplněk!K50*Doplněk!$AQ50</f>
        <v>0</v>
      </c>
      <c r="L50" s="107">
        <f>IFERROR('Model výchozí (MV)'!L50*('MV Index'!P8/'MV Index'!$E8)*'Model výchozí (MV)'!$AS50,0)+IFERROR('Model opční 1 (ME)'!L50*('ME Index'!P8/'ME Index'!$E8)*'Model opční 1 (ME)'!$AS50,0)+IFERROR('Model opční 2 (MF)'!L50*('MF Index'!P8/'MF Index'!$E8)*'Model opční 2 (MF)'!$AS50,0)+Doplněk!L50*Doplněk!$AQ50</f>
        <v>0</v>
      </c>
      <c r="M50" s="107">
        <f>IFERROR('Model výchozí (MV)'!M50*('MV Index'!Q8/'MV Index'!$E8)*'Model výchozí (MV)'!$AS50,0)+IFERROR('Model opční 1 (ME)'!M50*('ME Index'!Q8/'ME Index'!$E8)*'Model opční 1 (ME)'!$AS50,0)+IFERROR('Model opční 2 (MF)'!M50*('MF Index'!Q8/'MF Index'!$E8)*'Model opční 2 (MF)'!$AS50,0)+Doplněk!M50*Doplněk!$AQ50</f>
        <v>0</v>
      </c>
      <c r="N50" s="107">
        <f>IFERROR('Model výchozí (MV)'!N50*('MV Index'!R8/'MV Index'!$E8)*'Model výchozí (MV)'!$AS50,0)+IFERROR('Model opční 1 (ME)'!N50*('ME Index'!R8/'ME Index'!$E8)*'Model opční 1 (ME)'!$AS50,0)+IFERROR('Model opční 2 (MF)'!N50*('MF Index'!R8/'MF Index'!$E8)*'Model opční 2 (MF)'!$AS50,0)+Doplněk!N50*Doplněk!$AQ50</f>
        <v>0</v>
      </c>
      <c r="O50" s="107">
        <f>IFERROR('Model výchozí (MV)'!O50*('MV Index'!S8/'MV Index'!$E8)*'Model výchozí (MV)'!$AS50,0)+IFERROR('Model opční 1 (ME)'!O50*('ME Index'!S8/'ME Index'!$E8)*'Model opční 1 (ME)'!$AS50,0)+IFERROR('Model opční 2 (MF)'!O50*('MF Index'!S8/'MF Index'!$E8)*'Model opční 2 (MF)'!$AS50,0)+Doplněk!O50*Doplněk!$AQ50</f>
        <v>0</v>
      </c>
      <c r="P50" s="107">
        <f>IFERROR('Model výchozí (MV)'!P50*('MV Index'!T8/'MV Index'!$E8)*'Model výchozí (MV)'!$AS50,0)+IFERROR('Model opční 1 (ME)'!P50*('ME Index'!T8/'ME Index'!$E8)*'Model opční 1 (ME)'!$AS50,0)+IFERROR('Model opční 2 (MF)'!P50*('MF Index'!T8/'MF Index'!$E8)*'Model opční 2 (MF)'!$AS50,0)+Doplněk!P50*Doplněk!$AQ50</f>
        <v>0</v>
      </c>
      <c r="Q50" s="107">
        <f>IFERROR('Model výchozí (MV)'!Q50*('MV Index'!U8/'MV Index'!$E8)*'Model výchozí (MV)'!$AS50,0)+IFERROR('Model opční 1 (ME)'!Q50*('ME Index'!U8/'ME Index'!$E8)*'Model opční 1 (ME)'!$AS50,0)+IFERROR('Model opční 2 (MF)'!Q50*('MF Index'!U8/'MF Index'!$E8)*'Model opční 2 (MF)'!$AS50,0)+Doplněk!Q50*Doplněk!$AQ50</f>
        <v>0</v>
      </c>
      <c r="R50" s="107">
        <f>IFERROR('Model výchozí (MV)'!R50*('MV Index'!V8/'MV Index'!$E8)*'Model výchozí (MV)'!$AS50,0)+IFERROR('Model opční 1 (ME)'!R50*('ME Index'!V8/'ME Index'!$E8)*'Model opční 1 (ME)'!$AS50,0)+IFERROR('Model opční 2 (MF)'!R50*('MF Index'!V8/'MF Index'!$E8)*'Model opční 2 (MF)'!$AS50,0)+Doplněk!R50*Doplněk!$AQ50</f>
        <v>0</v>
      </c>
      <c r="S50" s="107">
        <f>IFERROR('Model výchozí (MV)'!S50*('MV Index'!W8/'MV Index'!$E8)*'Model výchozí (MV)'!$AS50,0)+IFERROR('Model opční 1 (ME)'!S50*('ME Index'!W8/'ME Index'!$E8)*'Model opční 1 (ME)'!$AS50,0)+IFERROR('Model opční 2 (MF)'!S50*('MF Index'!W8/'MF Index'!$E8)*'Model opční 2 (MF)'!$AS50,0)+Doplněk!S50*Doplněk!$AQ50</f>
        <v>0</v>
      </c>
      <c r="T50" s="107">
        <f>IFERROR('Model výchozí (MV)'!T50*('MV Index'!X8/'MV Index'!$E8)*'Model výchozí (MV)'!$AS50,0)+IFERROR('Model opční 1 (ME)'!T50*('ME Index'!X8/'ME Index'!$E8)*'Model opční 1 (ME)'!$AS50,0)+IFERROR('Model opční 2 (MF)'!T50*('MF Index'!X8/'MF Index'!$E8)*'Model opční 2 (MF)'!$AS50,0)+Doplněk!T50*Doplněk!$AQ50</f>
        <v>0</v>
      </c>
      <c r="U50" s="107">
        <f>IFERROR('Model výchozí (MV)'!U50*('MV Index'!Y8/'MV Index'!$E8)*'Model výchozí (MV)'!$AS50,0)+IFERROR('Model opční 1 (ME)'!U50*('ME Index'!Y8/'ME Index'!$E8)*'Model opční 1 (ME)'!$AS50,0)+IFERROR('Model opční 2 (MF)'!U50*('MF Index'!Y8/'MF Index'!$E8)*'Model opční 2 (MF)'!$AS50,0)+Doplněk!U50*Doplněk!$AQ50</f>
        <v>0</v>
      </c>
      <c r="V50" s="107">
        <f>IFERROR('Model výchozí (MV)'!V50*('MV Index'!Z8/'MV Index'!$E8)*'Model výchozí (MV)'!$AS50,0)+IFERROR('Model opční 1 (ME)'!V50*('ME Index'!Z8/'ME Index'!$E8)*'Model opční 1 (ME)'!$AS50,0)+IFERROR('Model opční 2 (MF)'!V50*('MF Index'!Z8/'MF Index'!$E8)*'Model opční 2 (MF)'!$AS50,0)+Doplněk!V50*Doplněk!$AQ50</f>
        <v>0</v>
      </c>
      <c r="W50" s="107">
        <f>IFERROR('Model výchozí (MV)'!W50*('MV Index'!AA8/'MV Index'!$E8)*'Model výchozí (MV)'!$AS50,0)+IFERROR('Model opční 1 (ME)'!W50*('ME Index'!AA8/'ME Index'!$E8)*'Model opční 1 (ME)'!$AS50,0)+IFERROR('Model opční 2 (MF)'!W50*('MF Index'!AA8/'MF Index'!$E8)*'Model opční 2 (MF)'!$AS50,0)+Doplněk!W50*Doplněk!$AQ50</f>
        <v>0</v>
      </c>
      <c r="X50" s="107">
        <f>IFERROR('Model výchozí (MV)'!X50*('MV Index'!AB8/'MV Index'!$E8)*'Model výchozí (MV)'!$AS50,0)+IFERROR('Model opční 1 (ME)'!X50*('ME Index'!AB8/'ME Index'!$E8)*'Model opční 1 (ME)'!$AS50,0)+IFERROR('Model opční 2 (MF)'!X50*('MF Index'!AB8/'MF Index'!$E8)*'Model opční 2 (MF)'!$AS50,0)+Doplněk!X50*Doplněk!$AQ50</f>
        <v>0</v>
      </c>
      <c r="Y50" s="107">
        <f>IFERROR('Model výchozí (MV)'!Y50*('MV Index'!AC8/'MV Index'!$E8)*'Model výchozí (MV)'!$AS50,0)+IFERROR('Model opční 1 (ME)'!Y50*('ME Index'!AC8/'ME Index'!$E8)*'Model opční 1 (ME)'!$AS50,0)+IFERROR('Model opční 2 (MF)'!Y50*('MF Index'!AC8/'MF Index'!$E8)*'Model opční 2 (MF)'!$AS50,0)+Doplněk!Y50*Doplněk!$AQ50</f>
        <v>0</v>
      </c>
      <c r="Z50" s="107">
        <f>IFERROR('Model výchozí (MV)'!Z50*('MV Index'!AD8/'MV Index'!$E8)*'Model výchozí (MV)'!$AS50,0)+IFERROR('Model opční 1 (ME)'!Z50*('ME Index'!AD8/'ME Index'!$E8)*'Model opční 1 (ME)'!$AS50,0)+IFERROR('Model opční 2 (MF)'!Z50*('MF Index'!AD8/'MF Index'!$E8)*'Model opční 2 (MF)'!$AS50,0)+Doplněk!Z50*Doplněk!$AQ50</f>
        <v>0</v>
      </c>
      <c r="AA50" s="107">
        <f>IFERROR('Model výchozí (MV)'!AA50*('MV Index'!AE8/'MV Index'!$E8)*'Model výchozí (MV)'!$AS50,0)+IFERROR('Model opční 1 (ME)'!AA50*('ME Index'!AE8/'ME Index'!$E8)*'Model opční 1 (ME)'!$AS50,0)+IFERROR('Model opční 2 (MF)'!AA50*('MF Index'!AE8/'MF Index'!$E8)*'Model opční 2 (MF)'!$AS50,0)+Doplněk!AA50*Doplněk!$AQ50</f>
        <v>0</v>
      </c>
      <c r="AB50" s="107">
        <f>IFERROR('Model výchozí (MV)'!AB50*('MV Index'!AF8/'MV Index'!$E8)*'Model výchozí (MV)'!$AS50,0)+IFERROR('Model opční 1 (ME)'!AB50*('ME Index'!AF8/'ME Index'!$E8)*'Model opční 1 (ME)'!$AS50,0)+IFERROR('Model opční 2 (MF)'!AB50*('MF Index'!AF8/'MF Index'!$E8)*'Model opční 2 (MF)'!$AS50,0)+Doplněk!AB50*Doplněk!$AQ50</f>
        <v>0</v>
      </c>
      <c r="AC50" s="107">
        <f>IFERROR('Model výchozí (MV)'!AC50*('MV Index'!AG8/'MV Index'!$E8)*'Model výchozí (MV)'!$AS50,0)+IFERROR('Model opční 1 (ME)'!AC50*('ME Index'!AG8/'ME Index'!$E8)*'Model opční 1 (ME)'!$AS50,0)+IFERROR('Model opční 2 (MF)'!AC50*('MF Index'!AG8/'MF Index'!$E8)*'Model opční 2 (MF)'!$AS50,0)+Doplněk!AC50*Doplněk!$AQ50</f>
        <v>0</v>
      </c>
      <c r="AD50" s="107">
        <f>IFERROR('Model výchozí (MV)'!AD50*('MV Index'!AH8/'MV Index'!$E8)*'Model výchozí (MV)'!$AS50,0)+IFERROR('Model opční 1 (ME)'!AD50*('ME Index'!AH8/'ME Index'!$E8)*'Model opční 1 (ME)'!$AS50,0)+IFERROR('Model opční 2 (MF)'!AD50*('MF Index'!AH8/'MF Index'!$E8)*'Model opční 2 (MF)'!$AS50,0)+Doplněk!AD50*Doplněk!$AQ50</f>
        <v>0</v>
      </c>
      <c r="AE50" s="107">
        <f>IFERROR('Model výchozí (MV)'!AE50*('MV Index'!AI8/'MV Index'!$E8)*'Model výchozí (MV)'!$AS50,0)+IFERROR('Model opční 1 (ME)'!AE50*('ME Index'!AI8/'ME Index'!$E8)*'Model opční 1 (ME)'!$AS50,0)+IFERROR('Model opční 2 (MF)'!AE50*('MF Index'!AI8/'MF Index'!$E8)*'Model opční 2 (MF)'!$AS50,0)+Doplněk!AE50*Doplněk!$AQ50</f>
        <v>0</v>
      </c>
      <c r="AF50" s="107">
        <f>IFERROR('Model výchozí (MV)'!AF50*('MV Index'!AJ8/'MV Index'!$E8)*'Model výchozí (MV)'!$AS50,0)+IFERROR('Model opční 1 (ME)'!AF50*('ME Index'!AJ8/'ME Index'!$E8)*'Model opční 1 (ME)'!$AS50,0)+IFERROR('Model opční 2 (MF)'!AF50*('MF Index'!AJ8/'MF Index'!$E8)*'Model opční 2 (MF)'!$AS50,0)+Doplněk!AF50*Doplněk!$AQ50</f>
        <v>0</v>
      </c>
      <c r="AG50" s="107">
        <f>IFERROR('Model výchozí (MV)'!AG50*('MV Index'!AK8/'MV Index'!$E8)*'Model výchozí (MV)'!$AS50,0)+IFERROR('Model opční 1 (ME)'!AG50*('ME Index'!AK8/'ME Index'!$E8)*'Model opční 1 (ME)'!$AS50,0)+IFERROR('Model opční 2 (MF)'!AG50*('MF Index'!AK8/'MF Index'!$E8)*'Model opční 2 (MF)'!$AS50,0)+Doplněk!AG50*Doplněk!$AQ50</f>
        <v>0</v>
      </c>
      <c r="AH50" s="107">
        <f>IFERROR('Model výchozí (MV)'!AH50*('MV Index'!AL8/'MV Index'!$E8)*'Model výchozí (MV)'!$AS50,0)+IFERROR('Model opční 1 (ME)'!AH50*('ME Index'!AL8/'ME Index'!$E8)*'Model opční 1 (ME)'!$AS50,0)+IFERROR('Model opční 2 (MF)'!AH50*('MF Index'!AL8/'MF Index'!$E8)*'Model opční 2 (MF)'!$AS50,0)+Doplněk!AH50*Doplněk!$AQ50</f>
        <v>0</v>
      </c>
      <c r="AI50" s="107">
        <f>IFERROR('Model výchozí (MV)'!AI50*('MV Index'!AM8/'MV Index'!$E8)*'Model výchozí (MV)'!$AS50,0)+IFERROR('Model opční 1 (ME)'!AI50*('ME Index'!AM8/'ME Index'!$E8)*'Model opční 1 (ME)'!$AS50,0)+IFERROR('Model opční 2 (MF)'!AI50*('MF Index'!AM8/'MF Index'!$E8)*'Model opční 2 (MF)'!$AS50,0)+Doplněk!AI50*Doplněk!$AQ50</f>
        <v>0</v>
      </c>
      <c r="AJ50" s="107">
        <f>IFERROR('Model výchozí (MV)'!AJ50*('MV Index'!AN8/'MV Index'!$E8)*'Model výchozí (MV)'!$AS50,0)+IFERROR('Model opční 1 (ME)'!AJ50*('ME Index'!AN8/'ME Index'!$E8)*'Model opční 1 (ME)'!$AS50,0)+IFERROR('Model opční 2 (MF)'!AJ50*('MF Index'!AN8/'MF Index'!$E8)*'Model opční 2 (MF)'!$AS50,0)+Doplněk!AJ50*Doplněk!$AQ50</f>
        <v>0</v>
      </c>
      <c r="AK50" s="107">
        <f>IFERROR('Model výchozí (MV)'!AK50*('MV Index'!AO8/'MV Index'!$E8)*'Model výchozí (MV)'!$AS50,0)+IFERROR('Model opční 1 (ME)'!AK50*('ME Index'!AO8/'ME Index'!$E8)*'Model opční 1 (ME)'!$AS50,0)+IFERROR('Model opční 2 (MF)'!AK50*('MF Index'!AO8/'MF Index'!$E8)*'Model opční 2 (MF)'!$AS50,0)+Doplněk!AK50*Doplněk!$AQ50</f>
        <v>0</v>
      </c>
      <c r="AL50" s="24">
        <f t="shared" si="62"/>
        <v>0</v>
      </c>
      <c r="AM50" s="149">
        <f t="shared" si="61"/>
        <v>0</v>
      </c>
    </row>
    <row r="51" spans="1:39" x14ac:dyDescent="0.3">
      <c r="A51" s="4" t="str">
        <f t="shared" si="60"/>
        <v/>
      </c>
      <c r="B51" s="45" t="str">
        <f t="shared" si="60"/>
        <v/>
      </c>
      <c r="C51" s="64">
        <f t="shared" si="60"/>
        <v>5.2</v>
      </c>
      <c r="D51" s="66" t="str">
        <f t="shared" si="60"/>
        <v>Ostatní</v>
      </c>
      <c r="E51" s="107">
        <f>IFERROR('Model výchozí (MV)'!E51*('MV Index'!I9/'MV Index'!$E9)*'Model výchozí (MV)'!$AS51,0)+IFERROR('Model opční 1 (ME)'!E51*('ME Index'!I9/'ME Index'!$E9)*'Model opční 1 (ME)'!$AS51,0)+IFERROR('Model opční 2 (MF)'!E51*('MF Index'!I9/'MF Index'!$E9)*'Model opční 2 (MF)'!$AS51,0)+Doplněk!E51*Doplněk!$AQ51</f>
        <v>0</v>
      </c>
      <c r="F51" s="107">
        <f>IFERROR('Model výchozí (MV)'!F51*('MV Index'!J9/'MV Index'!$E9)*'Model výchozí (MV)'!$AS51,0)+IFERROR('Model opční 1 (ME)'!F51*('ME Index'!J9/'ME Index'!$E9)*'Model opční 1 (ME)'!$AS51,0)+IFERROR('Model opční 2 (MF)'!F51*('MF Index'!J9/'MF Index'!$E9)*'Model opční 2 (MF)'!$AS51,0)+Doplněk!F51*Doplněk!$AQ51</f>
        <v>0</v>
      </c>
      <c r="G51" s="107">
        <f>IFERROR('Model výchozí (MV)'!G51*('MV Index'!K9/'MV Index'!$E9)*'Model výchozí (MV)'!$AS51,0)+IFERROR('Model opční 1 (ME)'!G51*('ME Index'!K9/'ME Index'!$E9)*'Model opční 1 (ME)'!$AS51,0)+IFERROR('Model opční 2 (MF)'!G51*('MF Index'!K9/'MF Index'!$E9)*'Model opční 2 (MF)'!$AS51,0)+Doplněk!G51*Doplněk!$AQ51</f>
        <v>0</v>
      </c>
      <c r="H51" s="107">
        <f>IFERROR('Model výchozí (MV)'!H51*('MV Index'!L9/'MV Index'!$E9)*'Model výchozí (MV)'!$AS51,0)+IFERROR('Model opční 1 (ME)'!H51*('ME Index'!L9/'ME Index'!$E9)*'Model opční 1 (ME)'!$AS51,0)+IFERROR('Model opční 2 (MF)'!H51*('MF Index'!L9/'MF Index'!$E9)*'Model opční 2 (MF)'!$AS51,0)+Doplněk!H51*Doplněk!$AQ51</f>
        <v>0</v>
      </c>
      <c r="I51" s="107">
        <f>IFERROR('Model výchozí (MV)'!I51*('MV Index'!M9/'MV Index'!$E9)*'Model výchozí (MV)'!$AS51,0)+IFERROR('Model opční 1 (ME)'!I51*('ME Index'!M9/'ME Index'!$E9)*'Model opční 1 (ME)'!$AS51,0)+IFERROR('Model opční 2 (MF)'!I51*('MF Index'!M9/'MF Index'!$E9)*'Model opční 2 (MF)'!$AS51,0)+Doplněk!I51*Doplněk!$AQ51</f>
        <v>0</v>
      </c>
      <c r="J51" s="107">
        <f>IFERROR('Model výchozí (MV)'!J51*('MV Index'!N9/'MV Index'!$E9)*'Model výchozí (MV)'!$AS51,0)+IFERROR('Model opční 1 (ME)'!J51*('ME Index'!N9/'ME Index'!$E9)*'Model opční 1 (ME)'!$AS51,0)+IFERROR('Model opční 2 (MF)'!J51*('MF Index'!N9/'MF Index'!$E9)*'Model opční 2 (MF)'!$AS51,0)+Doplněk!J51*Doplněk!$AQ51</f>
        <v>0</v>
      </c>
      <c r="K51" s="107">
        <f>IFERROR('Model výchozí (MV)'!K51*('MV Index'!O9/'MV Index'!$E9)*'Model výchozí (MV)'!$AS51,0)+IFERROR('Model opční 1 (ME)'!K51*('ME Index'!O9/'ME Index'!$E9)*'Model opční 1 (ME)'!$AS51,0)+IFERROR('Model opční 2 (MF)'!K51*('MF Index'!O9/'MF Index'!$E9)*'Model opční 2 (MF)'!$AS51,0)+Doplněk!K51*Doplněk!$AQ51</f>
        <v>0</v>
      </c>
      <c r="L51" s="107">
        <f>IFERROR('Model výchozí (MV)'!L51*('MV Index'!P9/'MV Index'!$E9)*'Model výchozí (MV)'!$AS51,0)+IFERROR('Model opční 1 (ME)'!L51*('ME Index'!P9/'ME Index'!$E9)*'Model opční 1 (ME)'!$AS51,0)+IFERROR('Model opční 2 (MF)'!L51*('MF Index'!P9/'MF Index'!$E9)*'Model opční 2 (MF)'!$AS51,0)+Doplněk!L51*Doplněk!$AQ51</f>
        <v>0</v>
      </c>
      <c r="M51" s="107">
        <f>IFERROR('Model výchozí (MV)'!M51*('MV Index'!Q9/'MV Index'!$E9)*'Model výchozí (MV)'!$AS51,0)+IFERROR('Model opční 1 (ME)'!M51*('ME Index'!Q9/'ME Index'!$E9)*'Model opční 1 (ME)'!$AS51,0)+IFERROR('Model opční 2 (MF)'!M51*('MF Index'!Q9/'MF Index'!$E9)*'Model opční 2 (MF)'!$AS51,0)+Doplněk!M51*Doplněk!$AQ51</f>
        <v>0</v>
      </c>
      <c r="N51" s="107">
        <f>IFERROR('Model výchozí (MV)'!N51*('MV Index'!R9/'MV Index'!$E9)*'Model výchozí (MV)'!$AS51,0)+IFERROR('Model opční 1 (ME)'!N51*('ME Index'!R9/'ME Index'!$E9)*'Model opční 1 (ME)'!$AS51,0)+IFERROR('Model opční 2 (MF)'!N51*('MF Index'!R9/'MF Index'!$E9)*'Model opční 2 (MF)'!$AS51,0)+Doplněk!N51*Doplněk!$AQ51</f>
        <v>0</v>
      </c>
      <c r="O51" s="107">
        <f>IFERROR('Model výchozí (MV)'!O51*('MV Index'!S9/'MV Index'!$E9)*'Model výchozí (MV)'!$AS51,0)+IFERROR('Model opční 1 (ME)'!O51*('ME Index'!S9/'ME Index'!$E9)*'Model opční 1 (ME)'!$AS51,0)+IFERROR('Model opční 2 (MF)'!O51*('MF Index'!S9/'MF Index'!$E9)*'Model opční 2 (MF)'!$AS51,0)+Doplněk!O51*Doplněk!$AQ51</f>
        <v>0</v>
      </c>
      <c r="P51" s="107">
        <f>IFERROR('Model výchozí (MV)'!P51*('MV Index'!T9/'MV Index'!$E9)*'Model výchozí (MV)'!$AS51,0)+IFERROR('Model opční 1 (ME)'!P51*('ME Index'!T9/'ME Index'!$E9)*'Model opční 1 (ME)'!$AS51,0)+IFERROR('Model opční 2 (MF)'!P51*('MF Index'!T9/'MF Index'!$E9)*'Model opční 2 (MF)'!$AS51,0)+Doplněk!P51*Doplněk!$AQ51</f>
        <v>0</v>
      </c>
      <c r="Q51" s="107">
        <f>IFERROR('Model výchozí (MV)'!Q51*('MV Index'!U9/'MV Index'!$E9)*'Model výchozí (MV)'!$AS51,0)+IFERROR('Model opční 1 (ME)'!Q51*('ME Index'!U9/'ME Index'!$E9)*'Model opční 1 (ME)'!$AS51,0)+IFERROR('Model opční 2 (MF)'!Q51*('MF Index'!U9/'MF Index'!$E9)*'Model opční 2 (MF)'!$AS51,0)+Doplněk!Q51*Doplněk!$AQ51</f>
        <v>0</v>
      </c>
      <c r="R51" s="107">
        <f>IFERROR('Model výchozí (MV)'!R51*('MV Index'!V9/'MV Index'!$E9)*'Model výchozí (MV)'!$AS51,0)+IFERROR('Model opční 1 (ME)'!R51*('ME Index'!V9/'ME Index'!$E9)*'Model opční 1 (ME)'!$AS51,0)+IFERROR('Model opční 2 (MF)'!R51*('MF Index'!V9/'MF Index'!$E9)*'Model opční 2 (MF)'!$AS51,0)+Doplněk!R51*Doplněk!$AQ51</f>
        <v>0</v>
      </c>
      <c r="S51" s="107">
        <f>IFERROR('Model výchozí (MV)'!S51*('MV Index'!W9/'MV Index'!$E9)*'Model výchozí (MV)'!$AS51,0)+IFERROR('Model opční 1 (ME)'!S51*('ME Index'!W9/'ME Index'!$E9)*'Model opční 1 (ME)'!$AS51,0)+IFERROR('Model opční 2 (MF)'!S51*('MF Index'!W9/'MF Index'!$E9)*'Model opční 2 (MF)'!$AS51,0)+Doplněk!S51*Doplněk!$AQ51</f>
        <v>0</v>
      </c>
      <c r="T51" s="107">
        <f>IFERROR('Model výchozí (MV)'!T51*('MV Index'!X9/'MV Index'!$E9)*'Model výchozí (MV)'!$AS51,0)+IFERROR('Model opční 1 (ME)'!T51*('ME Index'!X9/'ME Index'!$E9)*'Model opční 1 (ME)'!$AS51,0)+IFERROR('Model opční 2 (MF)'!T51*('MF Index'!X9/'MF Index'!$E9)*'Model opční 2 (MF)'!$AS51,0)+Doplněk!T51*Doplněk!$AQ51</f>
        <v>0</v>
      </c>
      <c r="U51" s="107">
        <f>IFERROR('Model výchozí (MV)'!U51*('MV Index'!Y9/'MV Index'!$E9)*'Model výchozí (MV)'!$AS51,0)+IFERROR('Model opční 1 (ME)'!U51*('ME Index'!Y9/'ME Index'!$E9)*'Model opční 1 (ME)'!$AS51,0)+IFERROR('Model opční 2 (MF)'!U51*('MF Index'!Y9/'MF Index'!$E9)*'Model opční 2 (MF)'!$AS51,0)+Doplněk!U51*Doplněk!$AQ51</f>
        <v>0</v>
      </c>
      <c r="V51" s="107">
        <f>IFERROR('Model výchozí (MV)'!V51*('MV Index'!Z9/'MV Index'!$E9)*'Model výchozí (MV)'!$AS51,0)+IFERROR('Model opční 1 (ME)'!V51*('ME Index'!Z9/'ME Index'!$E9)*'Model opční 1 (ME)'!$AS51,0)+IFERROR('Model opční 2 (MF)'!V51*('MF Index'!Z9/'MF Index'!$E9)*'Model opční 2 (MF)'!$AS51,0)+Doplněk!V51*Doplněk!$AQ51</f>
        <v>0</v>
      </c>
      <c r="W51" s="107">
        <f>IFERROR('Model výchozí (MV)'!W51*('MV Index'!AA9/'MV Index'!$E9)*'Model výchozí (MV)'!$AS51,0)+IFERROR('Model opční 1 (ME)'!W51*('ME Index'!AA9/'ME Index'!$E9)*'Model opční 1 (ME)'!$AS51,0)+IFERROR('Model opční 2 (MF)'!W51*('MF Index'!AA9/'MF Index'!$E9)*'Model opční 2 (MF)'!$AS51,0)+Doplněk!W51*Doplněk!$AQ51</f>
        <v>0</v>
      </c>
      <c r="X51" s="107">
        <f>IFERROR('Model výchozí (MV)'!X51*('MV Index'!AB9/'MV Index'!$E9)*'Model výchozí (MV)'!$AS51,0)+IFERROR('Model opční 1 (ME)'!X51*('ME Index'!AB9/'ME Index'!$E9)*'Model opční 1 (ME)'!$AS51,0)+IFERROR('Model opční 2 (MF)'!X51*('MF Index'!AB9/'MF Index'!$E9)*'Model opční 2 (MF)'!$AS51,0)+Doplněk!X51*Doplněk!$AQ51</f>
        <v>0</v>
      </c>
      <c r="Y51" s="107">
        <f>IFERROR('Model výchozí (MV)'!Y51*('MV Index'!AC9/'MV Index'!$E9)*'Model výchozí (MV)'!$AS51,0)+IFERROR('Model opční 1 (ME)'!Y51*('ME Index'!AC9/'ME Index'!$E9)*'Model opční 1 (ME)'!$AS51,0)+IFERROR('Model opční 2 (MF)'!Y51*('MF Index'!AC9/'MF Index'!$E9)*'Model opční 2 (MF)'!$AS51,0)+Doplněk!Y51*Doplněk!$AQ51</f>
        <v>0</v>
      </c>
      <c r="Z51" s="107">
        <f>IFERROR('Model výchozí (MV)'!Z51*('MV Index'!AD9/'MV Index'!$E9)*'Model výchozí (MV)'!$AS51,0)+IFERROR('Model opční 1 (ME)'!Z51*('ME Index'!AD9/'ME Index'!$E9)*'Model opční 1 (ME)'!$AS51,0)+IFERROR('Model opční 2 (MF)'!Z51*('MF Index'!AD9/'MF Index'!$E9)*'Model opční 2 (MF)'!$AS51,0)+Doplněk!Z51*Doplněk!$AQ51</f>
        <v>0</v>
      </c>
      <c r="AA51" s="107">
        <f>IFERROR('Model výchozí (MV)'!AA51*('MV Index'!AE9/'MV Index'!$E9)*'Model výchozí (MV)'!$AS51,0)+IFERROR('Model opční 1 (ME)'!AA51*('ME Index'!AE9/'ME Index'!$E9)*'Model opční 1 (ME)'!$AS51,0)+IFERROR('Model opční 2 (MF)'!AA51*('MF Index'!AE9/'MF Index'!$E9)*'Model opční 2 (MF)'!$AS51,0)+Doplněk!AA51*Doplněk!$AQ51</f>
        <v>0</v>
      </c>
      <c r="AB51" s="107">
        <f>IFERROR('Model výchozí (MV)'!AB51*('MV Index'!AF9/'MV Index'!$E9)*'Model výchozí (MV)'!$AS51,0)+IFERROR('Model opční 1 (ME)'!AB51*('ME Index'!AF9/'ME Index'!$E9)*'Model opční 1 (ME)'!$AS51,0)+IFERROR('Model opční 2 (MF)'!AB51*('MF Index'!AF9/'MF Index'!$E9)*'Model opční 2 (MF)'!$AS51,0)+Doplněk!AB51*Doplněk!$AQ51</f>
        <v>0</v>
      </c>
      <c r="AC51" s="107">
        <f>IFERROR('Model výchozí (MV)'!AC51*('MV Index'!AG9/'MV Index'!$E9)*'Model výchozí (MV)'!$AS51,0)+IFERROR('Model opční 1 (ME)'!AC51*('ME Index'!AG9/'ME Index'!$E9)*'Model opční 1 (ME)'!$AS51,0)+IFERROR('Model opční 2 (MF)'!AC51*('MF Index'!AG9/'MF Index'!$E9)*'Model opční 2 (MF)'!$AS51,0)+Doplněk!AC51*Doplněk!$AQ51</f>
        <v>0</v>
      </c>
      <c r="AD51" s="107">
        <f>IFERROR('Model výchozí (MV)'!AD51*('MV Index'!AH9/'MV Index'!$E9)*'Model výchozí (MV)'!$AS51,0)+IFERROR('Model opční 1 (ME)'!AD51*('ME Index'!AH9/'ME Index'!$E9)*'Model opční 1 (ME)'!$AS51,0)+IFERROR('Model opční 2 (MF)'!AD51*('MF Index'!AH9/'MF Index'!$E9)*'Model opční 2 (MF)'!$AS51,0)+Doplněk!AD51*Doplněk!$AQ51</f>
        <v>0</v>
      </c>
      <c r="AE51" s="107">
        <f>IFERROR('Model výchozí (MV)'!AE51*('MV Index'!AI9/'MV Index'!$E9)*'Model výchozí (MV)'!$AS51,0)+IFERROR('Model opční 1 (ME)'!AE51*('ME Index'!AI9/'ME Index'!$E9)*'Model opční 1 (ME)'!$AS51,0)+IFERROR('Model opční 2 (MF)'!AE51*('MF Index'!AI9/'MF Index'!$E9)*'Model opční 2 (MF)'!$AS51,0)+Doplněk!AE51*Doplněk!$AQ51</f>
        <v>0</v>
      </c>
      <c r="AF51" s="107">
        <f>IFERROR('Model výchozí (MV)'!AF51*('MV Index'!AJ9/'MV Index'!$E9)*'Model výchozí (MV)'!$AS51,0)+IFERROR('Model opční 1 (ME)'!AF51*('ME Index'!AJ9/'ME Index'!$E9)*'Model opční 1 (ME)'!$AS51,0)+IFERROR('Model opční 2 (MF)'!AF51*('MF Index'!AJ9/'MF Index'!$E9)*'Model opční 2 (MF)'!$AS51,0)+Doplněk!AF51*Doplněk!$AQ51</f>
        <v>0</v>
      </c>
      <c r="AG51" s="107">
        <f>IFERROR('Model výchozí (MV)'!AG51*('MV Index'!AK9/'MV Index'!$E9)*'Model výchozí (MV)'!$AS51,0)+IFERROR('Model opční 1 (ME)'!AG51*('ME Index'!AK9/'ME Index'!$E9)*'Model opční 1 (ME)'!$AS51,0)+IFERROR('Model opční 2 (MF)'!AG51*('MF Index'!AK9/'MF Index'!$E9)*'Model opční 2 (MF)'!$AS51,0)+Doplněk!AG51*Doplněk!$AQ51</f>
        <v>0</v>
      </c>
      <c r="AH51" s="107">
        <f>IFERROR('Model výchozí (MV)'!AH51*('MV Index'!AL9/'MV Index'!$E9)*'Model výchozí (MV)'!$AS51,0)+IFERROR('Model opční 1 (ME)'!AH51*('ME Index'!AL9/'ME Index'!$E9)*'Model opční 1 (ME)'!$AS51,0)+IFERROR('Model opční 2 (MF)'!AH51*('MF Index'!AL9/'MF Index'!$E9)*'Model opční 2 (MF)'!$AS51,0)+Doplněk!AH51*Doplněk!$AQ51</f>
        <v>0</v>
      </c>
      <c r="AI51" s="107">
        <f>IFERROR('Model výchozí (MV)'!AI51*('MV Index'!AM9/'MV Index'!$E9)*'Model výchozí (MV)'!$AS51,0)+IFERROR('Model opční 1 (ME)'!AI51*('ME Index'!AM9/'ME Index'!$E9)*'Model opční 1 (ME)'!$AS51,0)+IFERROR('Model opční 2 (MF)'!AI51*('MF Index'!AM9/'MF Index'!$E9)*'Model opční 2 (MF)'!$AS51,0)+Doplněk!AI51*Doplněk!$AQ51</f>
        <v>0</v>
      </c>
      <c r="AJ51" s="107">
        <f>IFERROR('Model výchozí (MV)'!AJ51*('MV Index'!AN9/'MV Index'!$E9)*'Model výchozí (MV)'!$AS51,0)+IFERROR('Model opční 1 (ME)'!AJ51*('ME Index'!AN9/'ME Index'!$E9)*'Model opční 1 (ME)'!$AS51,0)+IFERROR('Model opční 2 (MF)'!AJ51*('MF Index'!AN9/'MF Index'!$E9)*'Model opční 2 (MF)'!$AS51,0)+Doplněk!AJ51*Doplněk!$AQ51</f>
        <v>0</v>
      </c>
      <c r="AK51" s="107">
        <f>IFERROR('Model výchozí (MV)'!AK51*('MV Index'!AO9/'MV Index'!$E9)*'Model výchozí (MV)'!$AS51,0)+IFERROR('Model opční 1 (ME)'!AK51*('ME Index'!AO9/'ME Index'!$E9)*'Model opční 1 (ME)'!$AS51,0)+IFERROR('Model opční 2 (MF)'!AK51*('MF Index'!AO9/'MF Index'!$E9)*'Model opční 2 (MF)'!$AS51,0)+Doplněk!AK51*Doplněk!$AQ51</f>
        <v>0</v>
      </c>
      <c r="AL51" s="24">
        <f t="shared" si="62"/>
        <v>0</v>
      </c>
      <c r="AM51" s="149">
        <f t="shared" si="61"/>
        <v>0</v>
      </c>
    </row>
    <row r="52" spans="1:39" x14ac:dyDescent="0.3">
      <c r="A52" s="4">
        <f t="shared" si="60"/>
        <v>6</v>
      </c>
      <c r="B52" s="45" t="str">
        <f t="shared" si="60"/>
        <v>Pronájem a leasing vozidel</v>
      </c>
      <c r="C52" s="64" t="str">
        <f t="shared" si="60"/>
        <v/>
      </c>
      <c r="D52" s="65" t="str">
        <f t="shared" si="60"/>
        <v/>
      </c>
      <c r="E52" s="107">
        <f>IFERROR('Model výchozí (MV)'!E52*('MV Index'!I10/'MV Index'!$E10)*'Model výchozí (MV)'!$AS52,0)+IFERROR('Model opční 1 (ME)'!E52*('ME Index'!I10/'ME Index'!$E10)*'Model opční 1 (ME)'!$AS52,0)+IFERROR('Model opční 2 (MF)'!E52*('MF Index'!I10/'MF Index'!$E10)*'Model opční 2 (MF)'!$AS52,0)+Doplněk!E52*Doplněk!$AQ52</f>
        <v>0</v>
      </c>
      <c r="F52" s="107">
        <f>IFERROR('Model výchozí (MV)'!F52*('MV Index'!J10/'MV Index'!$E10)*'Model výchozí (MV)'!$AS52,0)+IFERROR('Model opční 1 (ME)'!F52*('ME Index'!J10/'ME Index'!$E10)*'Model opční 1 (ME)'!$AS52,0)+IFERROR('Model opční 2 (MF)'!F52*('MF Index'!J10/'MF Index'!$E10)*'Model opční 2 (MF)'!$AS52,0)+Doplněk!F52*Doplněk!$AQ52</f>
        <v>0</v>
      </c>
      <c r="G52" s="107">
        <f>IFERROR('Model výchozí (MV)'!G52*('MV Index'!K10/'MV Index'!$E10)*'Model výchozí (MV)'!$AS52,0)+IFERROR('Model opční 1 (ME)'!G52*('ME Index'!K10/'ME Index'!$E10)*'Model opční 1 (ME)'!$AS52,0)+IFERROR('Model opční 2 (MF)'!G52*('MF Index'!K10/'MF Index'!$E10)*'Model opční 2 (MF)'!$AS52,0)+Doplněk!G52*Doplněk!$AQ52</f>
        <v>0</v>
      </c>
      <c r="H52" s="107">
        <f>IFERROR('Model výchozí (MV)'!H52*('MV Index'!L10/'MV Index'!$E10)*'Model výchozí (MV)'!$AS52,0)+IFERROR('Model opční 1 (ME)'!H52*('ME Index'!L10/'ME Index'!$E10)*'Model opční 1 (ME)'!$AS52,0)+IFERROR('Model opční 2 (MF)'!H52*('MF Index'!L10/'MF Index'!$E10)*'Model opční 2 (MF)'!$AS52,0)+Doplněk!H52*Doplněk!$AQ52</f>
        <v>0</v>
      </c>
      <c r="I52" s="107">
        <f>IFERROR('Model výchozí (MV)'!I52*('MV Index'!M10/'MV Index'!$E10)*'Model výchozí (MV)'!$AS52,0)+IFERROR('Model opční 1 (ME)'!I52*('ME Index'!M10/'ME Index'!$E10)*'Model opční 1 (ME)'!$AS52,0)+IFERROR('Model opční 2 (MF)'!I52*('MF Index'!M10/'MF Index'!$E10)*'Model opční 2 (MF)'!$AS52,0)+Doplněk!I52*Doplněk!$AQ52</f>
        <v>0</v>
      </c>
      <c r="J52" s="107">
        <f>IFERROR('Model výchozí (MV)'!J52*('MV Index'!N10/'MV Index'!$E10)*'Model výchozí (MV)'!$AS52,0)+IFERROR('Model opční 1 (ME)'!J52*('ME Index'!N10/'ME Index'!$E10)*'Model opční 1 (ME)'!$AS52,0)+IFERROR('Model opční 2 (MF)'!J52*('MF Index'!N10/'MF Index'!$E10)*'Model opční 2 (MF)'!$AS52,0)+Doplněk!J52*Doplněk!$AQ52</f>
        <v>0</v>
      </c>
      <c r="K52" s="107">
        <f>IFERROR('Model výchozí (MV)'!K52*('MV Index'!O10/'MV Index'!$E10)*'Model výchozí (MV)'!$AS52,0)+IFERROR('Model opční 1 (ME)'!K52*('ME Index'!O10/'ME Index'!$E10)*'Model opční 1 (ME)'!$AS52,0)+IFERROR('Model opční 2 (MF)'!K52*('MF Index'!O10/'MF Index'!$E10)*'Model opční 2 (MF)'!$AS52,0)+Doplněk!K52*Doplněk!$AQ52</f>
        <v>0</v>
      </c>
      <c r="L52" s="107">
        <f>IFERROR('Model výchozí (MV)'!L52*('MV Index'!P10/'MV Index'!$E10)*'Model výchozí (MV)'!$AS52,0)+IFERROR('Model opční 1 (ME)'!L52*('ME Index'!P10/'ME Index'!$E10)*'Model opční 1 (ME)'!$AS52,0)+IFERROR('Model opční 2 (MF)'!L52*('MF Index'!P10/'MF Index'!$E10)*'Model opční 2 (MF)'!$AS52,0)+Doplněk!L52*Doplněk!$AQ52</f>
        <v>0</v>
      </c>
      <c r="M52" s="107">
        <f>IFERROR('Model výchozí (MV)'!M52*('MV Index'!Q10/'MV Index'!$E10)*'Model výchozí (MV)'!$AS52,0)+IFERROR('Model opční 1 (ME)'!M52*('ME Index'!Q10/'ME Index'!$E10)*'Model opční 1 (ME)'!$AS52,0)+IFERROR('Model opční 2 (MF)'!M52*('MF Index'!Q10/'MF Index'!$E10)*'Model opční 2 (MF)'!$AS52,0)+Doplněk!M52*Doplněk!$AQ52</f>
        <v>0</v>
      </c>
      <c r="N52" s="107">
        <f>IFERROR('Model výchozí (MV)'!N52*('MV Index'!R10/'MV Index'!$E10)*'Model výchozí (MV)'!$AS52,0)+IFERROR('Model opční 1 (ME)'!N52*('ME Index'!R10/'ME Index'!$E10)*'Model opční 1 (ME)'!$AS52,0)+IFERROR('Model opční 2 (MF)'!N52*('MF Index'!R10/'MF Index'!$E10)*'Model opční 2 (MF)'!$AS52,0)+Doplněk!N52*Doplněk!$AQ52</f>
        <v>0</v>
      </c>
      <c r="O52" s="107">
        <f>IFERROR('Model výchozí (MV)'!O52*('MV Index'!S10/'MV Index'!$E10)*'Model výchozí (MV)'!$AS52,0)+IFERROR('Model opční 1 (ME)'!O52*('ME Index'!S10/'ME Index'!$E10)*'Model opční 1 (ME)'!$AS52,0)+IFERROR('Model opční 2 (MF)'!O52*('MF Index'!S10/'MF Index'!$E10)*'Model opční 2 (MF)'!$AS52,0)+Doplněk!O52*Doplněk!$AQ52</f>
        <v>0</v>
      </c>
      <c r="P52" s="107">
        <f>IFERROR('Model výchozí (MV)'!P52*('MV Index'!T10/'MV Index'!$E10)*'Model výchozí (MV)'!$AS52,0)+IFERROR('Model opční 1 (ME)'!P52*('ME Index'!T10/'ME Index'!$E10)*'Model opční 1 (ME)'!$AS52,0)+IFERROR('Model opční 2 (MF)'!P52*('MF Index'!T10/'MF Index'!$E10)*'Model opční 2 (MF)'!$AS52,0)+Doplněk!P52*Doplněk!$AQ52</f>
        <v>0</v>
      </c>
      <c r="Q52" s="107">
        <f>IFERROR('Model výchozí (MV)'!Q52*('MV Index'!U10/'MV Index'!$E10)*'Model výchozí (MV)'!$AS52,0)+IFERROR('Model opční 1 (ME)'!Q52*('ME Index'!U10/'ME Index'!$E10)*'Model opční 1 (ME)'!$AS52,0)+IFERROR('Model opční 2 (MF)'!Q52*('MF Index'!U10/'MF Index'!$E10)*'Model opční 2 (MF)'!$AS52,0)+Doplněk!Q52*Doplněk!$AQ52</f>
        <v>0</v>
      </c>
      <c r="R52" s="107">
        <f>IFERROR('Model výchozí (MV)'!R52*('MV Index'!V10/'MV Index'!$E10)*'Model výchozí (MV)'!$AS52,0)+IFERROR('Model opční 1 (ME)'!R52*('ME Index'!V10/'ME Index'!$E10)*'Model opční 1 (ME)'!$AS52,0)+IFERROR('Model opční 2 (MF)'!R52*('MF Index'!V10/'MF Index'!$E10)*'Model opční 2 (MF)'!$AS52,0)+Doplněk!R52*Doplněk!$AQ52</f>
        <v>0</v>
      </c>
      <c r="S52" s="107">
        <f>IFERROR('Model výchozí (MV)'!S52*('MV Index'!W10/'MV Index'!$E10)*'Model výchozí (MV)'!$AS52,0)+IFERROR('Model opční 1 (ME)'!S52*('ME Index'!W10/'ME Index'!$E10)*'Model opční 1 (ME)'!$AS52,0)+IFERROR('Model opční 2 (MF)'!S52*('MF Index'!W10/'MF Index'!$E10)*'Model opční 2 (MF)'!$AS52,0)+Doplněk!S52*Doplněk!$AQ52</f>
        <v>0</v>
      </c>
      <c r="T52" s="107">
        <f>IFERROR('Model výchozí (MV)'!T52*('MV Index'!X10/'MV Index'!$E10)*'Model výchozí (MV)'!$AS52,0)+IFERROR('Model opční 1 (ME)'!T52*('ME Index'!X10/'ME Index'!$E10)*'Model opční 1 (ME)'!$AS52,0)+IFERROR('Model opční 2 (MF)'!T52*('MF Index'!X10/'MF Index'!$E10)*'Model opční 2 (MF)'!$AS52,0)+Doplněk!T52*Doplněk!$AQ52</f>
        <v>0</v>
      </c>
      <c r="U52" s="107">
        <f>IFERROR('Model výchozí (MV)'!U52*('MV Index'!Y10/'MV Index'!$E10)*'Model výchozí (MV)'!$AS52,0)+IFERROR('Model opční 1 (ME)'!U52*('ME Index'!Y10/'ME Index'!$E10)*'Model opční 1 (ME)'!$AS52,0)+IFERROR('Model opční 2 (MF)'!U52*('MF Index'!Y10/'MF Index'!$E10)*'Model opční 2 (MF)'!$AS52,0)+Doplněk!U52*Doplněk!$AQ52</f>
        <v>0</v>
      </c>
      <c r="V52" s="107">
        <f>IFERROR('Model výchozí (MV)'!V52*('MV Index'!Z10/'MV Index'!$E10)*'Model výchozí (MV)'!$AS52,0)+IFERROR('Model opční 1 (ME)'!V52*('ME Index'!Z10/'ME Index'!$E10)*'Model opční 1 (ME)'!$AS52,0)+IFERROR('Model opční 2 (MF)'!V52*('MF Index'!Z10/'MF Index'!$E10)*'Model opční 2 (MF)'!$AS52,0)+Doplněk!V52*Doplněk!$AQ52</f>
        <v>0</v>
      </c>
      <c r="W52" s="107">
        <f>IFERROR('Model výchozí (MV)'!W52*('MV Index'!AA10/'MV Index'!$E10)*'Model výchozí (MV)'!$AS52,0)+IFERROR('Model opční 1 (ME)'!W52*('ME Index'!AA10/'ME Index'!$E10)*'Model opční 1 (ME)'!$AS52,0)+IFERROR('Model opční 2 (MF)'!W52*('MF Index'!AA10/'MF Index'!$E10)*'Model opční 2 (MF)'!$AS52,0)+Doplněk!W52*Doplněk!$AQ52</f>
        <v>0</v>
      </c>
      <c r="X52" s="107">
        <f>IFERROR('Model výchozí (MV)'!X52*('MV Index'!AB10/'MV Index'!$E10)*'Model výchozí (MV)'!$AS52,0)+IFERROR('Model opční 1 (ME)'!X52*('ME Index'!AB10/'ME Index'!$E10)*'Model opční 1 (ME)'!$AS52,0)+IFERROR('Model opční 2 (MF)'!X52*('MF Index'!AB10/'MF Index'!$E10)*'Model opční 2 (MF)'!$AS52,0)+Doplněk!X52*Doplněk!$AQ52</f>
        <v>0</v>
      </c>
      <c r="Y52" s="107">
        <f>IFERROR('Model výchozí (MV)'!Y52*('MV Index'!AC10/'MV Index'!$E10)*'Model výchozí (MV)'!$AS52,0)+IFERROR('Model opční 1 (ME)'!Y52*('ME Index'!AC10/'ME Index'!$E10)*'Model opční 1 (ME)'!$AS52,0)+IFERROR('Model opční 2 (MF)'!Y52*('MF Index'!AC10/'MF Index'!$E10)*'Model opční 2 (MF)'!$AS52,0)+Doplněk!Y52*Doplněk!$AQ52</f>
        <v>0</v>
      </c>
      <c r="Z52" s="107">
        <f>IFERROR('Model výchozí (MV)'!Z52*('MV Index'!AD10/'MV Index'!$E10)*'Model výchozí (MV)'!$AS52,0)+IFERROR('Model opční 1 (ME)'!Z52*('ME Index'!AD10/'ME Index'!$E10)*'Model opční 1 (ME)'!$AS52,0)+IFERROR('Model opční 2 (MF)'!Z52*('MF Index'!AD10/'MF Index'!$E10)*'Model opční 2 (MF)'!$AS52,0)+Doplněk!Z52*Doplněk!$AQ52</f>
        <v>0</v>
      </c>
      <c r="AA52" s="107">
        <f>IFERROR('Model výchozí (MV)'!AA52*('MV Index'!AE10/'MV Index'!$E10)*'Model výchozí (MV)'!$AS52,0)+IFERROR('Model opční 1 (ME)'!AA52*('ME Index'!AE10/'ME Index'!$E10)*'Model opční 1 (ME)'!$AS52,0)+IFERROR('Model opční 2 (MF)'!AA52*('MF Index'!AE10/'MF Index'!$E10)*'Model opční 2 (MF)'!$AS52,0)+Doplněk!AA52*Doplněk!$AQ52</f>
        <v>0</v>
      </c>
      <c r="AB52" s="107">
        <f>IFERROR('Model výchozí (MV)'!AB52*('MV Index'!AF10/'MV Index'!$E10)*'Model výchozí (MV)'!$AS52,0)+IFERROR('Model opční 1 (ME)'!AB52*('ME Index'!AF10/'ME Index'!$E10)*'Model opční 1 (ME)'!$AS52,0)+IFERROR('Model opční 2 (MF)'!AB52*('MF Index'!AF10/'MF Index'!$E10)*'Model opční 2 (MF)'!$AS52,0)+Doplněk!AB52*Doplněk!$AQ52</f>
        <v>0</v>
      </c>
      <c r="AC52" s="107">
        <f>IFERROR('Model výchozí (MV)'!AC52*('MV Index'!AG10/'MV Index'!$E10)*'Model výchozí (MV)'!$AS52,0)+IFERROR('Model opční 1 (ME)'!AC52*('ME Index'!AG10/'ME Index'!$E10)*'Model opční 1 (ME)'!$AS52,0)+IFERROR('Model opční 2 (MF)'!AC52*('MF Index'!AG10/'MF Index'!$E10)*'Model opční 2 (MF)'!$AS52,0)+Doplněk!AC52*Doplněk!$AQ52</f>
        <v>0</v>
      </c>
      <c r="AD52" s="107">
        <f>IFERROR('Model výchozí (MV)'!AD52*('MV Index'!AH10/'MV Index'!$E10)*'Model výchozí (MV)'!$AS52,0)+IFERROR('Model opční 1 (ME)'!AD52*('ME Index'!AH10/'ME Index'!$E10)*'Model opční 1 (ME)'!$AS52,0)+IFERROR('Model opční 2 (MF)'!AD52*('MF Index'!AH10/'MF Index'!$E10)*'Model opční 2 (MF)'!$AS52,0)+Doplněk!AD52*Doplněk!$AQ52</f>
        <v>0</v>
      </c>
      <c r="AE52" s="107">
        <f>IFERROR('Model výchozí (MV)'!AE52*('MV Index'!AI10/'MV Index'!$E10)*'Model výchozí (MV)'!$AS52,0)+IFERROR('Model opční 1 (ME)'!AE52*('ME Index'!AI10/'ME Index'!$E10)*'Model opční 1 (ME)'!$AS52,0)+IFERROR('Model opční 2 (MF)'!AE52*('MF Index'!AI10/'MF Index'!$E10)*'Model opční 2 (MF)'!$AS52,0)+Doplněk!AE52*Doplněk!$AQ52</f>
        <v>0</v>
      </c>
      <c r="AF52" s="107">
        <f>IFERROR('Model výchozí (MV)'!AF52*('MV Index'!AJ10/'MV Index'!$E10)*'Model výchozí (MV)'!$AS52,0)+IFERROR('Model opční 1 (ME)'!AF52*('ME Index'!AJ10/'ME Index'!$E10)*'Model opční 1 (ME)'!$AS52,0)+IFERROR('Model opční 2 (MF)'!AF52*('MF Index'!AJ10/'MF Index'!$E10)*'Model opční 2 (MF)'!$AS52,0)+Doplněk!AF52*Doplněk!$AQ52</f>
        <v>0</v>
      </c>
      <c r="AG52" s="107">
        <f>IFERROR('Model výchozí (MV)'!AG52*('MV Index'!AK10/'MV Index'!$E10)*'Model výchozí (MV)'!$AS52,0)+IFERROR('Model opční 1 (ME)'!AG52*('ME Index'!AK10/'ME Index'!$E10)*'Model opční 1 (ME)'!$AS52,0)+IFERROR('Model opční 2 (MF)'!AG52*('MF Index'!AK10/'MF Index'!$E10)*'Model opční 2 (MF)'!$AS52,0)+Doplněk!AG52*Doplněk!$AQ52</f>
        <v>0</v>
      </c>
      <c r="AH52" s="107">
        <f>IFERROR('Model výchozí (MV)'!AH52*('MV Index'!AL10/'MV Index'!$E10)*'Model výchozí (MV)'!$AS52,0)+IFERROR('Model opční 1 (ME)'!AH52*('ME Index'!AL10/'ME Index'!$E10)*'Model opční 1 (ME)'!$AS52,0)+IFERROR('Model opční 2 (MF)'!AH52*('MF Index'!AL10/'MF Index'!$E10)*'Model opční 2 (MF)'!$AS52,0)+Doplněk!AH52*Doplněk!$AQ52</f>
        <v>0</v>
      </c>
      <c r="AI52" s="107">
        <f>IFERROR('Model výchozí (MV)'!AI52*('MV Index'!AM10/'MV Index'!$E10)*'Model výchozí (MV)'!$AS52,0)+IFERROR('Model opční 1 (ME)'!AI52*('ME Index'!AM10/'ME Index'!$E10)*'Model opční 1 (ME)'!$AS52,0)+IFERROR('Model opční 2 (MF)'!AI52*('MF Index'!AM10/'MF Index'!$E10)*'Model opční 2 (MF)'!$AS52,0)+Doplněk!AI52*Doplněk!$AQ52</f>
        <v>0</v>
      </c>
      <c r="AJ52" s="107">
        <f>IFERROR('Model výchozí (MV)'!AJ52*('MV Index'!AN10/'MV Index'!$E10)*'Model výchozí (MV)'!$AS52,0)+IFERROR('Model opční 1 (ME)'!AJ52*('ME Index'!AN10/'ME Index'!$E10)*'Model opční 1 (ME)'!$AS52,0)+IFERROR('Model opční 2 (MF)'!AJ52*('MF Index'!AN10/'MF Index'!$E10)*'Model opční 2 (MF)'!$AS52,0)+Doplněk!AJ52*Doplněk!$AQ52</f>
        <v>0</v>
      </c>
      <c r="AK52" s="107">
        <f>IFERROR('Model výchozí (MV)'!AK52*('MV Index'!AO10/'MV Index'!$E10)*'Model výchozí (MV)'!$AS52,0)+IFERROR('Model opční 1 (ME)'!AK52*('ME Index'!AO10/'ME Index'!$E10)*'Model opční 1 (ME)'!$AS52,0)+IFERROR('Model opční 2 (MF)'!AK52*('MF Index'!AO10/'MF Index'!$E10)*'Model opční 2 (MF)'!$AS52,0)+Doplněk!AK52*Doplněk!$AQ52</f>
        <v>0</v>
      </c>
      <c r="AL52" s="24">
        <f t="shared" si="62"/>
        <v>0</v>
      </c>
      <c r="AM52" s="149">
        <f t="shared" si="61"/>
        <v>0</v>
      </c>
    </row>
    <row r="53" spans="1:39" x14ac:dyDescent="0.3">
      <c r="A53" s="4">
        <f t="shared" si="60"/>
        <v>7</v>
      </c>
      <c r="B53" s="45" t="str">
        <f t="shared" si="60"/>
        <v>Mzdové náklady</v>
      </c>
      <c r="C53" s="64">
        <f t="shared" si="60"/>
        <v>7.1</v>
      </c>
      <c r="D53" s="65" t="str">
        <f t="shared" si="60"/>
        <v>Vlaková četa</v>
      </c>
      <c r="E53" s="107">
        <f>IFERROR('Model výchozí (MV)'!E53*('MV Index'!I11/'MV Index'!$E11)*'Model výchozí (MV)'!$AS53,0)+IFERROR('Model opční 1 (ME)'!E53*('ME Index'!I11/'ME Index'!$E11)*'Model opční 1 (ME)'!$AS53,0)+IFERROR('Model opční 2 (MF)'!E53*('MF Index'!I11/'MF Index'!$E11)*'Model opční 2 (MF)'!$AS53,0)+Doplněk!E53*Doplněk!$AQ53</f>
        <v>0</v>
      </c>
      <c r="F53" s="107">
        <f>IFERROR('Model výchozí (MV)'!F53*('MV Index'!J11/'MV Index'!$E11)*'Model výchozí (MV)'!$AS53,0)+IFERROR('Model opční 1 (ME)'!F53*('ME Index'!J11/'ME Index'!$E11)*'Model opční 1 (ME)'!$AS53,0)+IFERROR('Model opční 2 (MF)'!F53*('MF Index'!J11/'MF Index'!$E11)*'Model opční 2 (MF)'!$AS53,0)+Doplněk!F53*Doplněk!$AQ53</f>
        <v>0</v>
      </c>
      <c r="G53" s="107">
        <f>IFERROR('Model výchozí (MV)'!G53*('MV Index'!K11/'MV Index'!$E11)*'Model výchozí (MV)'!$AS53,0)+IFERROR('Model opční 1 (ME)'!G53*('ME Index'!K11/'ME Index'!$E11)*'Model opční 1 (ME)'!$AS53,0)+IFERROR('Model opční 2 (MF)'!G53*('MF Index'!K11/'MF Index'!$E11)*'Model opční 2 (MF)'!$AS53,0)+Doplněk!G53*Doplněk!$AQ53</f>
        <v>0</v>
      </c>
      <c r="H53" s="107">
        <f>IFERROR('Model výchozí (MV)'!H53*('MV Index'!L11/'MV Index'!$E11)*'Model výchozí (MV)'!$AS53,0)+IFERROR('Model opční 1 (ME)'!H53*('ME Index'!L11/'ME Index'!$E11)*'Model opční 1 (ME)'!$AS53,0)+IFERROR('Model opční 2 (MF)'!H53*('MF Index'!L11/'MF Index'!$E11)*'Model opční 2 (MF)'!$AS53,0)+Doplněk!H53*Doplněk!$AQ53</f>
        <v>0</v>
      </c>
      <c r="I53" s="107">
        <f>IFERROR('Model výchozí (MV)'!I53*('MV Index'!M11/'MV Index'!$E11)*'Model výchozí (MV)'!$AS53,0)+IFERROR('Model opční 1 (ME)'!I53*('ME Index'!M11/'ME Index'!$E11)*'Model opční 1 (ME)'!$AS53,0)+IFERROR('Model opční 2 (MF)'!I53*('MF Index'!M11/'MF Index'!$E11)*'Model opční 2 (MF)'!$AS53,0)+Doplněk!I53*Doplněk!$AQ53</f>
        <v>0</v>
      </c>
      <c r="J53" s="107">
        <f>IFERROR('Model výchozí (MV)'!J53*('MV Index'!N11/'MV Index'!$E11)*'Model výchozí (MV)'!$AS53,0)+IFERROR('Model opční 1 (ME)'!J53*('ME Index'!N11/'ME Index'!$E11)*'Model opční 1 (ME)'!$AS53,0)+IFERROR('Model opční 2 (MF)'!J53*('MF Index'!N11/'MF Index'!$E11)*'Model opční 2 (MF)'!$AS53,0)+Doplněk!J53*Doplněk!$AQ53</f>
        <v>0</v>
      </c>
      <c r="K53" s="107">
        <f>IFERROR('Model výchozí (MV)'!K53*('MV Index'!O11/'MV Index'!$E11)*'Model výchozí (MV)'!$AS53,0)+IFERROR('Model opční 1 (ME)'!K53*('ME Index'!O11/'ME Index'!$E11)*'Model opční 1 (ME)'!$AS53,0)+IFERROR('Model opční 2 (MF)'!K53*('MF Index'!O11/'MF Index'!$E11)*'Model opční 2 (MF)'!$AS53,0)+Doplněk!K53*Doplněk!$AQ53</f>
        <v>0</v>
      </c>
      <c r="L53" s="107">
        <f>IFERROR('Model výchozí (MV)'!L53*('MV Index'!P11/'MV Index'!$E11)*'Model výchozí (MV)'!$AS53,0)+IFERROR('Model opční 1 (ME)'!L53*('ME Index'!P11/'ME Index'!$E11)*'Model opční 1 (ME)'!$AS53,0)+IFERROR('Model opční 2 (MF)'!L53*('MF Index'!P11/'MF Index'!$E11)*'Model opční 2 (MF)'!$AS53,0)+Doplněk!L53*Doplněk!$AQ53</f>
        <v>0</v>
      </c>
      <c r="M53" s="107">
        <f>IFERROR('Model výchozí (MV)'!M53*('MV Index'!Q11/'MV Index'!$E11)*'Model výchozí (MV)'!$AS53,0)+IFERROR('Model opční 1 (ME)'!M53*('ME Index'!Q11/'ME Index'!$E11)*'Model opční 1 (ME)'!$AS53,0)+IFERROR('Model opční 2 (MF)'!M53*('MF Index'!Q11/'MF Index'!$E11)*'Model opční 2 (MF)'!$AS53,0)+Doplněk!M53*Doplněk!$AQ53</f>
        <v>0</v>
      </c>
      <c r="N53" s="107">
        <f>IFERROR('Model výchozí (MV)'!N53*('MV Index'!R11/'MV Index'!$E11)*'Model výchozí (MV)'!$AS53,0)+IFERROR('Model opční 1 (ME)'!N53*('ME Index'!R11/'ME Index'!$E11)*'Model opční 1 (ME)'!$AS53,0)+IFERROR('Model opční 2 (MF)'!N53*('MF Index'!R11/'MF Index'!$E11)*'Model opční 2 (MF)'!$AS53,0)+Doplněk!N53*Doplněk!$AQ53</f>
        <v>0</v>
      </c>
      <c r="O53" s="107">
        <f>IFERROR('Model výchozí (MV)'!O53*('MV Index'!S11/'MV Index'!$E11)*'Model výchozí (MV)'!$AS53,0)+IFERROR('Model opční 1 (ME)'!O53*('ME Index'!S11/'ME Index'!$E11)*'Model opční 1 (ME)'!$AS53,0)+IFERROR('Model opční 2 (MF)'!O53*('MF Index'!S11/'MF Index'!$E11)*'Model opční 2 (MF)'!$AS53,0)+Doplněk!O53*Doplněk!$AQ53</f>
        <v>0</v>
      </c>
      <c r="P53" s="107">
        <f>IFERROR('Model výchozí (MV)'!P53*('MV Index'!T11/'MV Index'!$E11)*'Model výchozí (MV)'!$AS53,0)+IFERROR('Model opční 1 (ME)'!P53*('ME Index'!T11/'ME Index'!$E11)*'Model opční 1 (ME)'!$AS53,0)+IFERROR('Model opční 2 (MF)'!P53*('MF Index'!T11/'MF Index'!$E11)*'Model opční 2 (MF)'!$AS53,0)+Doplněk!P53*Doplněk!$AQ53</f>
        <v>0</v>
      </c>
      <c r="Q53" s="107">
        <f>IFERROR('Model výchozí (MV)'!Q53*('MV Index'!U11/'MV Index'!$E11)*'Model výchozí (MV)'!$AS53,0)+IFERROR('Model opční 1 (ME)'!Q53*('ME Index'!U11/'ME Index'!$E11)*'Model opční 1 (ME)'!$AS53,0)+IFERROR('Model opční 2 (MF)'!Q53*('MF Index'!U11/'MF Index'!$E11)*'Model opční 2 (MF)'!$AS53,0)+Doplněk!Q53*Doplněk!$AQ53</f>
        <v>0</v>
      </c>
      <c r="R53" s="107">
        <f>IFERROR('Model výchozí (MV)'!R53*('MV Index'!V11/'MV Index'!$E11)*'Model výchozí (MV)'!$AS53,0)+IFERROR('Model opční 1 (ME)'!R53*('ME Index'!V11/'ME Index'!$E11)*'Model opční 1 (ME)'!$AS53,0)+IFERROR('Model opční 2 (MF)'!R53*('MF Index'!V11/'MF Index'!$E11)*'Model opční 2 (MF)'!$AS53,0)+Doplněk!R53*Doplněk!$AQ53</f>
        <v>0</v>
      </c>
      <c r="S53" s="107">
        <f>IFERROR('Model výchozí (MV)'!S53*('MV Index'!W11/'MV Index'!$E11)*'Model výchozí (MV)'!$AS53,0)+IFERROR('Model opční 1 (ME)'!S53*('ME Index'!W11/'ME Index'!$E11)*'Model opční 1 (ME)'!$AS53,0)+IFERROR('Model opční 2 (MF)'!S53*('MF Index'!W11/'MF Index'!$E11)*'Model opční 2 (MF)'!$AS53,0)+Doplněk!S53*Doplněk!$AQ53</f>
        <v>0</v>
      </c>
      <c r="T53" s="107">
        <f>IFERROR('Model výchozí (MV)'!T53*('MV Index'!X11/'MV Index'!$E11)*'Model výchozí (MV)'!$AS53,0)+IFERROR('Model opční 1 (ME)'!T53*('ME Index'!X11/'ME Index'!$E11)*'Model opční 1 (ME)'!$AS53,0)+IFERROR('Model opční 2 (MF)'!T53*('MF Index'!X11/'MF Index'!$E11)*'Model opční 2 (MF)'!$AS53,0)+Doplněk!T53*Doplněk!$AQ53</f>
        <v>0</v>
      </c>
      <c r="U53" s="107">
        <f>IFERROR('Model výchozí (MV)'!U53*('MV Index'!Y11/'MV Index'!$E11)*'Model výchozí (MV)'!$AS53,0)+IFERROR('Model opční 1 (ME)'!U53*('ME Index'!Y11/'ME Index'!$E11)*'Model opční 1 (ME)'!$AS53,0)+IFERROR('Model opční 2 (MF)'!U53*('MF Index'!Y11/'MF Index'!$E11)*'Model opční 2 (MF)'!$AS53,0)+Doplněk!U53*Doplněk!$AQ53</f>
        <v>0</v>
      </c>
      <c r="V53" s="107">
        <f>IFERROR('Model výchozí (MV)'!V53*('MV Index'!Z11/'MV Index'!$E11)*'Model výchozí (MV)'!$AS53,0)+IFERROR('Model opční 1 (ME)'!V53*('ME Index'!Z11/'ME Index'!$E11)*'Model opční 1 (ME)'!$AS53,0)+IFERROR('Model opční 2 (MF)'!V53*('MF Index'!Z11/'MF Index'!$E11)*'Model opční 2 (MF)'!$AS53,0)+Doplněk!V53*Doplněk!$AQ53</f>
        <v>0</v>
      </c>
      <c r="W53" s="107">
        <f>IFERROR('Model výchozí (MV)'!W53*('MV Index'!AA11/'MV Index'!$E11)*'Model výchozí (MV)'!$AS53,0)+IFERROR('Model opční 1 (ME)'!W53*('ME Index'!AA11/'ME Index'!$E11)*'Model opční 1 (ME)'!$AS53,0)+IFERROR('Model opční 2 (MF)'!W53*('MF Index'!AA11/'MF Index'!$E11)*'Model opční 2 (MF)'!$AS53,0)+Doplněk!W53*Doplněk!$AQ53</f>
        <v>0</v>
      </c>
      <c r="X53" s="107">
        <f>IFERROR('Model výchozí (MV)'!X53*('MV Index'!AB11/'MV Index'!$E11)*'Model výchozí (MV)'!$AS53,0)+IFERROR('Model opční 1 (ME)'!X53*('ME Index'!AB11/'ME Index'!$E11)*'Model opční 1 (ME)'!$AS53,0)+IFERROR('Model opční 2 (MF)'!X53*('MF Index'!AB11/'MF Index'!$E11)*'Model opční 2 (MF)'!$AS53,0)+Doplněk!X53*Doplněk!$AQ53</f>
        <v>0</v>
      </c>
      <c r="Y53" s="107">
        <f>IFERROR('Model výchozí (MV)'!Y53*('MV Index'!AC11/'MV Index'!$E11)*'Model výchozí (MV)'!$AS53,0)+IFERROR('Model opční 1 (ME)'!Y53*('ME Index'!AC11/'ME Index'!$E11)*'Model opční 1 (ME)'!$AS53,0)+IFERROR('Model opční 2 (MF)'!Y53*('MF Index'!AC11/'MF Index'!$E11)*'Model opční 2 (MF)'!$AS53,0)+Doplněk!Y53*Doplněk!$AQ53</f>
        <v>0</v>
      </c>
      <c r="Z53" s="107">
        <f>IFERROR('Model výchozí (MV)'!Z53*('MV Index'!AD11/'MV Index'!$E11)*'Model výchozí (MV)'!$AS53,0)+IFERROR('Model opční 1 (ME)'!Z53*('ME Index'!AD11/'ME Index'!$E11)*'Model opční 1 (ME)'!$AS53,0)+IFERROR('Model opční 2 (MF)'!Z53*('MF Index'!AD11/'MF Index'!$E11)*'Model opční 2 (MF)'!$AS53,0)+Doplněk!Z53*Doplněk!$AQ53</f>
        <v>0</v>
      </c>
      <c r="AA53" s="107">
        <f>IFERROR('Model výchozí (MV)'!AA53*('MV Index'!AE11/'MV Index'!$E11)*'Model výchozí (MV)'!$AS53,0)+IFERROR('Model opční 1 (ME)'!AA53*('ME Index'!AE11/'ME Index'!$E11)*'Model opční 1 (ME)'!$AS53,0)+IFERROR('Model opční 2 (MF)'!AA53*('MF Index'!AE11/'MF Index'!$E11)*'Model opční 2 (MF)'!$AS53,0)+Doplněk!AA53*Doplněk!$AQ53</f>
        <v>0</v>
      </c>
      <c r="AB53" s="107">
        <f>IFERROR('Model výchozí (MV)'!AB53*('MV Index'!AF11/'MV Index'!$E11)*'Model výchozí (MV)'!$AS53,0)+IFERROR('Model opční 1 (ME)'!AB53*('ME Index'!AF11/'ME Index'!$E11)*'Model opční 1 (ME)'!$AS53,0)+IFERROR('Model opční 2 (MF)'!AB53*('MF Index'!AF11/'MF Index'!$E11)*'Model opční 2 (MF)'!$AS53,0)+Doplněk!AB53*Doplněk!$AQ53</f>
        <v>0</v>
      </c>
      <c r="AC53" s="107">
        <f>IFERROR('Model výchozí (MV)'!AC53*('MV Index'!AG11/'MV Index'!$E11)*'Model výchozí (MV)'!$AS53,0)+IFERROR('Model opční 1 (ME)'!AC53*('ME Index'!AG11/'ME Index'!$E11)*'Model opční 1 (ME)'!$AS53,0)+IFERROR('Model opční 2 (MF)'!AC53*('MF Index'!AG11/'MF Index'!$E11)*'Model opční 2 (MF)'!$AS53,0)+Doplněk!AC53*Doplněk!$AQ53</f>
        <v>0</v>
      </c>
      <c r="AD53" s="107">
        <f>IFERROR('Model výchozí (MV)'!AD53*('MV Index'!AH11/'MV Index'!$E11)*'Model výchozí (MV)'!$AS53,0)+IFERROR('Model opční 1 (ME)'!AD53*('ME Index'!AH11/'ME Index'!$E11)*'Model opční 1 (ME)'!$AS53,0)+IFERROR('Model opční 2 (MF)'!AD53*('MF Index'!AH11/'MF Index'!$E11)*'Model opční 2 (MF)'!$AS53,0)+Doplněk!AD53*Doplněk!$AQ53</f>
        <v>0</v>
      </c>
      <c r="AE53" s="107">
        <f>IFERROR('Model výchozí (MV)'!AE53*('MV Index'!AI11/'MV Index'!$E11)*'Model výchozí (MV)'!$AS53,0)+IFERROR('Model opční 1 (ME)'!AE53*('ME Index'!AI11/'ME Index'!$E11)*'Model opční 1 (ME)'!$AS53,0)+IFERROR('Model opční 2 (MF)'!AE53*('MF Index'!AI11/'MF Index'!$E11)*'Model opční 2 (MF)'!$AS53,0)+Doplněk!AE53*Doplněk!$AQ53</f>
        <v>0</v>
      </c>
      <c r="AF53" s="107">
        <f>IFERROR('Model výchozí (MV)'!AF53*('MV Index'!AJ11/'MV Index'!$E11)*'Model výchozí (MV)'!$AS53,0)+IFERROR('Model opční 1 (ME)'!AF53*('ME Index'!AJ11/'ME Index'!$E11)*'Model opční 1 (ME)'!$AS53,0)+IFERROR('Model opční 2 (MF)'!AF53*('MF Index'!AJ11/'MF Index'!$E11)*'Model opční 2 (MF)'!$AS53,0)+Doplněk!AF53*Doplněk!$AQ53</f>
        <v>0</v>
      </c>
      <c r="AG53" s="107">
        <f>IFERROR('Model výchozí (MV)'!AG53*('MV Index'!AK11/'MV Index'!$E11)*'Model výchozí (MV)'!$AS53,0)+IFERROR('Model opční 1 (ME)'!AG53*('ME Index'!AK11/'ME Index'!$E11)*'Model opční 1 (ME)'!$AS53,0)+IFERROR('Model opční 2 (MF)'!AG53*('MF Index'!AK11/'MF Index'!$E11)*'Model opční 2 (MF)'!$AS53,0)+Doplněk!AG53*Doplněk!$AQ53</f>
        <v>0</v>
      </c>
      <c r="AH53" s="107">
        <f>IFERROR('Model výchozí (MV)'!AH53*('MV Index'!AL11/'MV Index'!$E11)*'Model výchozí (MV)'!$AS53,0)+IFERROR('Model opční 1 (ME)'!AH53*('ME Index'!AL11/'ME Index'!$E11)*'Model opční 1 (ME)'!$AS53,0)+IFERROR('Model opční 2 (MF)'!AH53*('MF Index'!AL11/'MF Index'!$E11)*'Model opční 2 (MF)'!$AS53,0)+Doplněk!AH53*Doplněk!$AQ53</f>
        <v>0</v>
      </c>
      <c r="AI53" s="107">
        <f>IFERROR('Model výchozí (MV)'!AI53*('MV Index'!AM11/'MV Index'!$E11)*'Model výchozí (MV)'!$AS53,0)+IFERROR('Model opční 1 (ME)'!AI53*('ME Index'!AM11/'ME Index'!$E11)*'Model opční 1 (ME)'!$AS53,0)+IFERROR('Model opční 2 (MF)'!AI53*('MF Index'!AM11/'MF Index'!$E11)*'Model opční 2 (MF)'!$AS53,0)+Doplněk!AI53*Doplněk!$AQ53</f>
        <v>0</v>
      </c>
      <c r="AJ53" s="107">
        <f>IFERROR('Model výchozí (MV)'!AJ53*('MV Index'!AN11/'MV Index'!$E11)*'Model výchozí (MV)'!$AS53,0)+IFERROR('Model opční 1 (ME)'!AJ53*('ME Index'!AN11/'ME Index'!$E11)*'Model opční 1 (ME)'!$AS53,0)+IFERROR('Model opční 2 (MF)'!AJ53*('MF Index'!AN11/'MF Index'!$E11)*'Model opční 2 (MF)'!$AS53,0)+Doplněk!AJ53*Doplněk!$AQ53</f>
        <v>0</v>
      </c>
      <c r="AK53" s="107">
        <f>IFERROR('Model výchozí (MV)'!AK53*('MV Index'!AO11/'MV Index'!$E11)*'Model výchozí (MV)'!$AS53,0)+IFERROR('Model opční 1 (ME)'!AK53*('ME Index'!AO11/'ME Index'!$E11)*'Model opční 1 (ME)'!$AS53,0)+IFERROR('Model opční 2 (MF)'!AK53*('MF Index'!AO11/'MF Index'!$E11)*'Model opční 2 (MF)'!$AS53,0)+Doplněk!AK53*Doplněk!$AQ53</f>
        <v>0</v>
      </c>
      <c r="AL53" s="24">
        <f t="shared" si="62"/>
        <v>0</v>
      </c>
      <c r="AM53" s="149">
        <f t="shared" si="61"/>
        <v>0</v>
      </c>
    </row>
    <row r="54" spans="1:39" x14ac:dyDescent="0.3">
      <c r="A54" s="4" t="str">
        <f t="shared" si="60"/>
        <v/>
      </c>
      <c r="B54" s="45" t="str">
        <f t="shared" si="60"/>
        <v/>
      </c>
      <c r="C54" s="64" t="str">
        <f t="shared" si="60"/>
        <v>7.2</v>
      </c>
      <c r="D54" s="65" t="str">
        <f t="shared" si="60"/>
        <v>Strojvedoucí</v>
      </c>
      <c r="E54" s="107">
        <f>IFERROR('Model výchozí (MV)'!E54*('MV Index'!I12/'MV Index'!$E12)*'Model výchozí (MV)'!$AS54,0)+IFERROR('Model opční 1 (ME)'!E54*('ME Index'!I12/'ME Index'!$E12)*'Model opční 1 (ME)'!$AS54,0)+IFERROR('Model opční 2 (MF)'!E54*('MF Index'!I12/'MF Index'!$E12)*'Model opční 2 (MF)'!$AS54,0)+Doplněk!E54*Doplněk!$AQ54</f>
        <v>0</v>
      </c>
      <c r="F54" s="107">
        <f>IFERROR('Model výchozí (MV)'!F54*('MV Index'!J12/'MV Index'!$E12)*'Model výchozí (MV)'!$AS54,0)+IFERROR('Model opční 1 (ME)'!F54*('ME Index'!J12/'ME Index'!$E12)*'Model opční 1 (ME)'!$AS54,0)+IFERROR('Model opční 2 (MF)'!F54*('MF Index'!J12/'MF Index'!$E12)*'Model opční 2 (MF)'!$AS54,0)+Doplněk!F54*Doplněk!$AQ54</f>
        <v>0</v>
      </c>
      <c r="G54" s="107">
        <f>IFERROR('Model výchozí (MV)'!G54*('MV Index'!K12/'MV Index'!$E12)*'Model výchozí (MV)'!$AS54,0)+IFERROR('Model opční 1 (ME)'!G54*('ME Index'!K12/'ME Index'!$E12)*'Model opční 1 (ME)'!$AS54,0)+IFERROR('Model opční 2 (MF)'!G54*('MF Index'!K12/'MF Index'!$E12)*'Model opční 2 (MF)'!$AS54,0)+Doplněk!G54*Doplněk!$AQ54</f>
        <v>0</v>
      </c>
      <c r="H54" s="107">
        <f>IFERROR('Model výchozí (MV)'!H54*('MV Index'!L12/'MV Index'!$E12)*'Model výchozí (MV)'!$AS54,0)+IFERROR('Model opční 1 (ME)'!H54*('ME Index'!L12/'ME Index'!$E12)*'Model opční 1 (ME)'!$AS54,0)+IFERROR('Model opční 2 (MF)'!H54*('MF Index'!L12/'MF Index'!$E12)*'Model opční 2 (MF)'!$AS54,0)+Doplněk!H54*Doplněk!$AQ54</f>
        <v>0</v>
      </c>
      <c r="I54" s="107">
        <f>IFERROR('Model výchozí (MV)'!I54*('MV Index'!M12/'MV Index'!$E12)*'Model výchozí (MV)'!$AS54,0)+IFERROR('Model opční 1 (ME)'!I54*('ME Index'!M12/'ME Index'!$E12)*'Model opční 1 (ME)'!$AS54,0)+IFERROR('Model opční 2 (MF)'!I54*('MF Index'!M12/'MF Index'!$E12)*'Model opční 2 (MF)'!$AS54,0)+Doplněk!I54*Doplněk!$AQ54</f>
        <v>0</v>
      </c>
      <c r="J54" s="107">
        <f>IFERROR('Model výchozí (MV)'!J54*('MV Index'!N12/'MV Index'!$E12)*'Model výchozí (MV)'!$AS54,0)+IFERROR('Model opční 1 (ME)'!J54*('ME Index'!N12/'ME Index'!$E12)*'Model opční 1 (ME)'!$AS54,0)+IFERROR('Model opční 2 (MF)'!J54*('MF Index'!N12/'MF Index'!$E12)*'Model opční 2 (MF)'!$AS54,0)+Doplněk!J54*Doplněk!$AQ54</f>
        <v>0</v>
      </c>
      <c r="K54" s="107">
        <f>IFERROR('Model výchozí (MV)'!K54*('MV Index'!O12/'MV Index'!$E12)*'Model výchozí (MV)'!$AS54,0)+IFERROR('Model opční 1 (ME)'!K54*('ME Index'!O12/'ME Index'!$E12)*'Model opční 1 (ME)'!$AS54,0)+IFERROR('Model opční 2 (MF)'!K54*('MF Index'!O12/'MF Index'!$E12)*'Model opční 2 (MF)'!$AS54,0)+Doplněk!K54*Doplněk!$AQ54</f>
        <v>0</v>
      </c>
      <c r="L54" s="107">
        <f>IFERROR('Model výchozí (MV)'!L54*('MV Index'!P12/'MV Index'!$E12)*'Model výchozí (MV)'!$AS54,0)+IFERROR('Model opční 1 (ME)'!L54*('ME Index'!P12/'ME Index'!$E12)*'Model opční 1 (ME)'!$AS54,0)+IFERROR('Model opční 2 (MF)'!L54*('MF Index'!P12/'MF Index'!$E12)*'Model opční 2 (MF)'!$AS54,0)+Doplněk!L54*Doplněk!$AQ54</f>
        <v>0</v>
      </c>
      <c r="M54" s="107">
        <f>IFERROR('Model výchozí (MV)'!M54*('MV Index'!Q12/'MV Index'!$E12)*'Model výchozí (MV)'!$AS54,0)+IFERROR('Model opční 1 (ME)'!M54*('ME Index'!Q12/'ME Index'!$E12)*'Model opční 1 (ME)'!$AS54,0)+IFERROR('Model opční 2 (MF)'!M54*('MF Index'!Q12/'MF Index'!$E12)*'Model opční 2 (MF)'!$AS54,0)+Doplněk!M54*Doplněk!$AQ54</f>
        <v>0</v>
      </c>
      <c r="N54" s="107">
        <f>IFERROR('Model výchozí (MV)'!N54*('MV Index'!R12/'MV Index'!$E12)*'Model výchozí (MV)'!$AS54,0)+IFERROR('Model opční 1 (ME)'!N54*('ME Index'!R12/'ME Index'!$E12)*'Model opční 1 (ME)'!$AS54,0)+IFERROR('Model opční 2 (MF)'!N54*('MF Index'!R12/'MF Index'!$E12)*'Model opční 2 (MF)'!$AS54,0)+Doplněk!N54*Doplněk!$AQ54</f>
        <v>0</v>
      </c>
      <c r="O54" s="107">
        <f>IFERROR('Model výchozí (MV)'!O54*('MV Index'!S12/'MV Index'!$E12)*'Model výchozí (MV)'!$AS54,0)+IFERROR('Model opční 1 (ME)'!O54*('ME Index'!S12/'ME Index'!$E12)*'Model opční 1 (ME)'!$AS54,0)+IFERROR('Model opční 2 (MF)'!O54*('MF Index'!S12/'MF Index'!$E12)*'Model opční 2 (MF)'!$AS54,0)+Doplněk!O54*Doplněk!$AQ54</f>
        <v>0</v>
      </c>
      <c r="P54" s="107">
        <f>IFERROR('Model výchozí (MV)'!P54*('MV Index'!T12/'MV Index'!$E12)*'Model výchozí (MV)'!$AS54,0)+IFERROR('Model opční 1 (ME)'!P54*('ME Index'!T12/'ME Index'!$E12)*'Model opční 1 (ME)'!$AS54,0)+IFERROR('Model opční 2 (MF)'!P54*('MF Index'!T12/'MF Index'!$E12)*'Model opční 2 (MF)'!$AS54,0)+Doplněk!P54*Doplněk!$AQ54</f>
        <v>0</v>
      </c>
      <c r="Q54" s="107">
        <f>IFERROR('Model výchozí (MV)'!Q54*('MV Index'!U12/'MV Index'!$E12)*'Model výchozí (MV)'!$AS54,0)+IFERROR('Model opční 1 (ME)'!Q54*('ME Index'!U12/'ME Index'!$E12)*'Model opční 1 (ME)'!$AS54,0)+IFERROR('Model opční 2 (MF)'!Q54*('MF Index'!U12/'MF Index'!$E12)*'Model opční 2 (MF)'!$AS54,0)+Doplněk!Q54*Doplněk!$AQ54</f>
        <v>0</v>
      </c>
      <c r="R54" s="107">
        <f>IFERROR('Model výchozí (MV)'!R54*('MV Index'!V12/'MV Index'!$E12)*'Model výchozí (MV)'!$AS54,0)+IFERROR('Model opční 1 (ME)'!R54*('ME Index'!V12/'ME Index'!$E12)*'Model opční 1 (ME)'!$AS54,0)+IFERROR('Model opční 2 (MF)'!R54*('MF Index'!V12/'MF Index'!$E12)*'Model opční 2 (MF)'!$AS54,0)+Doplněk!R54*Doplněk!$AQ54</f>
        <v>0</v>
      </c>
      <c r="S54" s="107">
        <f>IFERROR('Model výchozí (MV)'!S54*('MV Index'!W12/'MV Index'!$E12)*'Model výchozí (MV)'!$AS54,0)+IFERROR('Model opční 1 (ME)'!S54*('ME Index'!W12/'ME Index'!$E12)*'Model opční 1 (ME)'!$AS54,0)+IFERROR('Model opční 2 (MF)'!S54*('MF Index'!W12/'MF Index'!$E12)*'Model opční 2 (MF)'!$AS54,0)+Doplněk!S54*Doplněk!$AQ54</f>
        <v>0</v>
      </c>
      <c r="T54" s="107">
        <f>IFERROR('Model výchozí (MV)'!T54*('MV Index'!X12/'MV Index'!$E12)*'Model výchozí (MV)'!$AS54,0)+IFERROR('Model opční 1 (ME)'!T54*('ME Index'!X12/'ME Index'!$E12)*'Model opční 1 (ME)'!$AS54,0)+IFERROR('Model opční 2 (MF)'!T54*('MF Index'!X12/'MF Index'!$E12)*'Model opční 2 (MF)'!$AS54,0)+Doplněk!T54*Doplněk!$AQ54</f>
        <v>0</v>
      </c>
      <c r="U54" s="107">
        <f>IFERROR('Model výchozí (MV)'!U54*('MV Index'!Y12/'MV Index'!$E12)*'Model výchozí (MV)'!$AS54,0)+IFERROR('Model opční 1 (ME)'!U54*('ME Index'!Y12/'ME Index'!$E12)*'Model opční 1 (ME)'!$AS54,0)+IFERROR('Model opční 2 (MF)'!U54*('MF Index'!Y12/'MF Index'!$E12)*'Model opční 2 (MF)'!$AS54,0)+Doplněk!U54*Doplněk!$AQ54</f>
        <v>0</v>
      </c>
      <c r="V54" s="107">
        <f>IFERROR('Model výchozí (MV)'!V54*('MV Index'!Z12/'MV Index'!$E12)*'Model výchozí (MV)'!$AS54,0)+IFERROR('Model opční 1 (ME)'!V54*('ME Index'!Z12/'ME Index'!$E12)*'Model opční 1 (ME)'!$AS54,0)+IFERROR('Model opční 2 (MF)'!V54*('MF Index'!Z12/'MF Index'!$E12)*'Model opční 2 (MF)'!$AS54,0)+Doplněk!V54*Doplněk!$AQ54</f>
        <v>0</v>
      </c>
      <c r="W54" s="107">
        <f>IFERROR('Model výchozí (MV)'!W54*('MV Index'!AA12/'MV Index'!$E12)*'Model výchozí (MV)'!$AS54,0)+IFERROR('Model opční 1 (ME)'!W54*('ME Index'!AA12/'ME Index'!$E12)*'Model opční 1 (ME)'!$AS54,0)+IFERROR('Model opční 2 (MF)'!W54*('MF Index'!AA12/'MF Index'!$E12)*'Model opční 2 (MF)'!$AS54,0)+Doplněk!W54*Doplněk!$AQ54</f>
        <v>0</v>
      </c>
      <c r="X54" s="107">
        <f>IFERROR('Model výchozí (MV)'!X54*('MV Index'!AB12/'MV Index'!$E12)*'Model výchozí (MV)'!$AS54,0)+IFERROR('Model opční 1 (ME)'!X54*('ME Index'!AB12/'ME Index'!$E12)*'Model opční 1 (ME)'!$AS54,0)+IFERROR('Model opční 2 (MF)'!X54*('MF Index'!AB12/'MF Index'!$E12)*'Model opční 2 (MF)'!$AS54,0)+Doplněk!X54*Doplněk!$AQ54</f>
        <v>0</v>
      </c>
      <c r="Y54" s="107">
        <f>IFERROR('Model výchozí (MV)'!Y54*('MV Index'!AC12/'MV Index'!$E12)*'Model výchozí (MV)'!$AS54,0)+IFERROR('Model opční 1 (ME)'!Y54*('ME Index'!AC12/'ME Index'!$E12)*'Model opční 1 (ME)'!$AS54,0)+IFERROR('Model opční 2 (MF)'!Y54*('MF Index'!AC12/'MF Index'!$E12)*'Model opční 2 (MF)'!$AS54,0)+Doplněk!Y54*Doplněk!$AQ54</f>
        <v>0</v>
      </c>
      <c r="Z54" s="107">
        <f>IFERROR('Model výchozí (MV)'!Z54*('MV Index'!AD12/'MV Index'!$E12)*'Model výchozí (MV)'!$AS54,0)+IFERROR('Model opční 1 (ME)'!Z54*('ME Index'!AD12/'ME Index'!$E12)*'Model opční 1 (ME)'!$AS54,0)+IFERROR('Model opční 2 (MF)'!Z54*('MF Index'!AD12/'MF Index'!$E12)*'Model opční 2 (MF)'!$AS54,0)+Doplněk!Z54*Doplněk!$AQ54</f>
        <v>0</v>
      </c>
      <c r="AA54" s="107">
        <f>IFERROR('Model výchozí (MV)'!AA54*('MV Index'!AE12/'MV Index'!$E12)*'Model výchozí (MV)'!$AS54,0)+IFERROR('Model opční 1 (ME)'!AA54*('ME Index'!AE12/'ME Index'!$E12)*'Model opční 1 (ME)'!$AS54,0)+IFERROR('Model opční 2 (MF)'!AA54*('MF Index'!AE12/'MF Index'!$E12)*'Model opční 2 (MF)'!$AS54,0)+Doplněk!AA54*Doplněk!$AQ54</f>
        <v>0</v>
      </c>
      <c r="AB54" s="107">
        <f>IFERROR('Model výchozí (MV)'!AB54*('MV Index'!AF12/'MV Index'!$E12)*'Model výchozí (MV)'!$AS54,0)+IFERROR('Model opční 1 (ME)'!AB54*('ME Index'!AF12/'ME Index'!$E12)*'Model opční 1 (ME)'!$AS54,0)+IFERROR('Model opční 2 (MF)'!AB54*('MF Index'!AF12/'MF Index'!$E12)*'Model opční 2 (MF)'!$AS54,0)+Doplněk!AB54*Doplněk!$AQ54</f>
        <v>0</v>
      </c>
      <c r="AC54" s="107">
        <f>IFERROR('Model výchozí (MV)'!AC54*('MV Index'!AG12/'MV Index'!$E12)*'Model výchozí (MV)'!$AS54,0)+IFERROR('Model opční 1 (ME)'!AC54*('ME Index'!AG12/'ME Index'!$E12)*'Model opční 1 (ME)'!$AS54,0)+IFERROR('Model opční 2 (MF)'!AC54*('MF Index'!AG12/'MF Index'!$E12)*'Model opční 2 (MF)'!$AS54,0)+Doplněk!AC54*Doplněk!$AQ54</f>
        <v>0</v>
      </c>
      <c r="AD54" s="107">
        <f>IFERROR('Model výchozí (MV)'!AD54*('MV Index'!AH12/'MV Index'!$E12)*'Model výchozí (MV)'!$AS54,0)+IFERROR('Model opční 1 (ME)'!AD54*('ME Index'!AH12/'ME Index'!$E12)*'Model opční 1 (ME)'!$AS54,0)+IFERROR('Model opční 2 (MF)'!AD54*('MF Index'!AH12/'MF Index'!$E12)*'Model opční 2 (MF)'!$AS54,0)+Doplněk!AD54*Doplněk!$AQ54</f>
        <v>0</v>
      </c>
      <c r="AE54" s="107">
        <f>IFERROR('Model výchozí (MV)'!AE54*('MV Index'!AI12/'MV Index'!$E12)*'Model výchozí (MV)'!$AS54,0)+IFERROR('Model opční 1 (ME)'!AE54*('ME Index'!AI12/'ME Index'!$E12)*'Model opční 1 (ME)'!$AS54,0)+IFERROR('Model opční 2 (MF)'!AE54*('MF Index'!AI12/'MF Index'!$E12)*'Model opční 2 (MF)'!$AS54,0)+Doplněk!AE54*Doplněk!$AQ54</f>
        <v>0</v>
      </c>
      <c r="AF54" s="107">
        <f>IFERROR('Model výchozí (MV)'!AF54*('MV Index'!AJ12/'MV Index'!$E12)*'Model výchozí (MV)'!$AS54,0)+IFERROR('Model opční 1 (ME)'!AF54*('ME Index'!AJ12/'ME Index'!$E12)*'Model opční 1 (ME)'!$AS54,0)+IFERROR('Model opční 2 (MF)'!AF54*('MF Index'!AJ12/'MF Index'!$E12)*'Model opční 2 (MF)'!$AS54,0)+Doplněk!AF54*Doplněk!$AQ54</f>
        <v>0</v>
      </c>
      <c r="AG54" s="107">
        <f>IFERROR('Model výchozí (MV)'!AG54*('MV Index'!AK12/'MV Index'!$E12)*'Model výchozí (MV)'!$AS54,0)+IFERROR('Model opční 1 (ME)'!AG54*('ME Index'!AK12/'ME Index'!$E12)*'Model opční 1 (ME)'!$AS54,0)+IFERROR('Model opční 2 (MF)'!AG54*('MF Index'!AK12/'MF Index'!$E12)*'Model opční 2 (MF)'!$AS54,0)+Doplněk!AG54*Doplněk!$AQ54</f>
        <v>0</v>
      </c>
      <c r="AH54" s="107">
        <f>IFERROR('Model výchozí (MV)'!AH54*('MV Index'!AL12/'MV Index'!$E12)*'Model výchozí (MV)'!$AS54,0)+IFERROR('Model opční 1 (ME)'!AH54*('ME Index'!AL12/'ME Index'!$E12)*'Model opční 1 (ME)'!$AS54,0)+IFERROR('Model opční 2 (MF)'!AH54*('MF Index'!AL12/'MF Index'!$E12)*'Model opční 2 (MF)'!$AS54,0)+Doplněk!AH54*Doplněk!$AQ54</f>
        <v>0</v>
      </c>
      <c r="AI54" s="107">
        <f>IFERROR('Model výchozí (MV)'!AI54*('MV Index'!AM12/'MV Index'!$E12)*'Model výchozí (MV)'!$AS54,0)+IFERROR('Model opční 1 (ME)'!AI54*('ME Index'!AM12/'ME Index'!$E12)*'Model opční 1 (ME)'!$AS54,0)+IFERROR('Model opční 2 (MF)'!AI54*('MF Index'!AM12/'MF Index'!$E12)*'Model opční 2 (MF)'!$AS54,0)+Doplněk!AI54*Doplněk!$AQ54</f>
        <v>0</v>
      </c>
      <c r="AJ54" s="107">
        <f>IFERROR('Model výchozí (MV)'!AJ54*('MV Index'!AN12/'MV Index'!$E12)*'Model výchozí (MV)'!$AS54,0)+IFERROR('Model opční 1 (ME)'!AJ54*('ME Index'!AN12/'ME Index'!$E12)*'Model opční 1 (ME)'!$AS54,0)+IFERROR('Model opční 2 (MF)'!AJ54*('MF Index'!AN12/'MF Index'!$E12)*'Model opční 2 (MF)'!$AS54,0)+Doplněk!AJ54*Doplněk!$AQ54</f>
        <v>0</v>
      </c>
      <c r="AK54" s="107">
        <f>IFERROR('Model výchozí (MV)'!AK54*('MV Index'!AO12/'MV Index'!$E12)*'Model výchozí (MV)'!$AS54,0)+IFERROR('Model opční 1 (ME)'!AK54*('ME Index'!AO12/'ME Index'!$E12)*'Model opční 1 (ME)'!$AS54,0)+IFERROR('Model opční 2 (MF)'!AK54*('MF Index'!AO12/'MF Index'!$E12)*'Model opční 2 (MF)'!$AS54,0)+Doplněk!AK54*Doplněk!$AQ54</f>
        <v>0</v>
      </c>
      <c r="AL54" s="24">
        <f t="shared" si="62"/>
        <v>0</v>
      </c>
      <c r="AM54" s="149">
        <f t="shared" si="61"/>
        <v>0</v>
      </c>
    </row>
    <row r="55" spans="1:39" x14ac:dyDescent="0.3">
      <c r="A55" s="4" t="str">
        <f t="shared" si="60"/>
        <v/>
      </c>
      <c r="B55" s="45" t="str">
        <f t="shared" si="60"/>
        <v/>
      </c>
      <c r="C55" s="64" t="str">
        <f t="shared" si="60"/>
        <v>7.3</v>
      </c>
      <c r="D55" s="65" t="str">
        <f t="shared" si="60"/>
        <v>Pokladní</v>
      </c>
      <c r="E55" s="107">
        <f>IFERROR('Model výchozí (MV)'!E55*('MV Index'!I13/'MV Index'!$E13)*'Model výchozí (MV)'!$AS55,0)+IFERROR('Model opční 1 (ME)'!E55*('ME Index'!I13/'ME Index'!$E13)*'Model opční 1 (ME)'!$AS55,0)+IFERROR('Model opční 2 (MF)'!E55*('MF Index'!I13/'MF Index'!$E13)*'Model opční 2 (MF)'!$AS55,0)+Doplněk!E55*Doplněk!$AQ55</f>
        <v>0</v>
      </c>
      <c r="F55" s="107">
        <f>IFERROR('Model výchozí (MV)'!F55*('MV Index'!J13/'MV Index'!$E13)*'Model výchozí (MV)'!$AS55,0)+IFERROR('Model opční 1 (ME)'!F55*('ME Index'!J13/'ME Index'!$E13)*'Model opční 1 (ME)'!$AS55,0)+IFERROR('Model opční 2 (MF)'!F55*('MF Index'!J13/'MF Index'!$E13)*'Model opční 2 (MF)'!$AS55,0)+Doplněk!F55*Doplněk!$AQ55</f>
        <v>0</v>
      </c>
      <c r="G55" s="107">
        <f>IFERROR('Model výchozí (MV)'!G55*('MV Index'!K13/'MV Index'!$E13)*'Model výchozí (MV)'!$AS55,0)+IFERROR('Model opční 1 (ME)'!G55*('ME Index'!K13/'ME Index'!$E13)*'Model opční 1 (ME)'!$AS55,0)+IFERROR('Model opční 2 (MF)'!G55*('MF Index'!K13/'MF Index'!$E13)*'Model opční 2 (MF)'!$AS55,0)+Doplněk!G55*Doplněk!$AQ55</f>
        <v>0</v>
      </c>
      <c r="H55" s="107">
        <f>IFERROR('Model výchozí (MV)'!H55*('MV Index'!L13/'MV Index'!$E13)*'Model výchozí (MV)'!$AS55,0)+IFERROR('Model opční 1 (ME)'!H55*('ME Index'!L13/'ME Index'!$E13)*'Model opční 1 (ME)'!$AS55,0)+IFERROR('Model opční 2 (MF)'!H55*('MF Index'!L13/'MF Index'!$E13)*'Model opční 2 (MF)'!$AS55,0)+Doplněk!H55*Doplněk!$AQ55</f>
        <v>0</v>
      </c>
      <c r="I55" s="107">
        <f>IFERROR('Model výchozí (MV)'!I55*('MV Index'!M13/'MV Index'!$E13)*'Model výchozí (MV)'!$AS55,0)+IFERROR('Model opční 1 (ME)'!I55*('ME Index'!M13/'ME Index'!$E13)*'Model opční 1 (ME)'!$AS55,0)+IFERROR('Model opční 2 (MF)'!I55*('MF Index'!M13/'MF Index'!$E13)*'Model opční 2 (MF)'!$AS55,0)+Doplněk!I55*Doplněk!$AQ55</f>
        <v>0</v>
      </c>
      <c r="J55" s="107">
        <f>IFERROR('Model výchozí (MV)'!J55*('MV Index'!N13/'MV Index'!$E13)*'Model výchozí (MV)'!$AS55,0)+IFERROR('Model opční 1 (ME)'!J55*('ME Index'!N13/'ME Index'!$E13)*'Model opční 1 (ME)'!$AS55,0)+IFERROR('Model opční 2 (MF)'!J55*('MF Index'!N13/'MF Index'!$E13)*'Model opční 2 (MF)'!$AS55,0)+Doplněk!J55*Doplněk!$AQ55</f>
        <v>0</v>
      </c>
      <c r="K55" s="107">
        <f>IFERROR('Model výchozí (MV)'!K55*('MV Index'!O13/'MV Index'!$E13)*'Model výchozí (MV)'!$AS55,0)+IFERROR('Model opční 1 (ME)'!K55*('ME Index'!O13/'ME Index'!$E13)*'Model opční 1 (ME)'!$AS55,0)+IFERROR('Model opční 2 (MF)'!K55*('MF Index'!O13/'MF Index'!$E13)*'Model opční 2 (MF)'!$AS55,0)+Doplněk!K55*Doplněk!$AQ55</f>
        <v>0</v>
      </c>
      <c r="L55" s="107">
        <f>IFERROR('Model výchozí (MV)'!L55*('MV Index'!P13/'MV Index'!$E13)*'Model výchozí (MV)'!$AS55,0)+IFERROR('Model opční 1 (ME)'!L55*('ME Index'!P13/'ME Index'!$E13)*'Model opční 1 (ME)'!$AS55,0)+IFERROR('Model opční 2 (MF)'!L55*('MF Index'!P13/'MF Index'!$E13)*'Model opční 2 (MF)'!$AS55,0)+Doplněk!L55*Doplněk!$AQ55</f>
        <v>0</v>
      </c>
      <c r="M55" s="107">
        <f>IFERROR('Model výchozí (MV)'!M55*('MV Index'!Q13/'MV Index'!$E13)*'Model výchozí (MV)'!$AS55,0)+IFERROR('Model opční 1 (ME)'!M55*('ME Index'!Q13/'ME Index'!$E13)*'Model opční 1 (ME)'!$AS55,0)+IFERROR('Model opční 2 (MF)'!M55*('MF Index'!Q13/'MF Index'!$E13)*'Model opční 2 (MF)'!$AS55,0)+Doplněk!M55*Doplněk!$AQ55</f>
        <v>0</v>
      </c>
      <c r="N55" s="107">
        <f>IFERROR('Model výchozí (MV)'!N55*('MV Index'!R13/'MV Index'!$E13)*'Model výchozí (MV)'!$AS55,0)+IFERROR('Model opční 1 (ME)'!N55*('ME Index'!R13/'ME Index'!$E13)*'Model opční 1 (ME)'!$AS55,0)+IFERROR('Model opční 2 (MF)'!N55*('MF Index'!R13/'MF Index'!$E13)*'Model opční 2 (MF)'!$AS55,0)+Doplněk!N55*Doplněk!$AQ55</f>
        <v>0</v>
      </c>
      <c r="O55" s="107">
        <f>IFERROR('Model výchozí (MV)'!O55*('MV Index'!S13/'MV Index'!$E13)*'Model výchozí (MV)'!$AS55,0)+IFERROR('Model opční 1 (ME)'!O55*('ME Index'!S13/'ME Index'!$E13)*'Model opční 1 (ME)'!$AS55,0)+IFERROR('Model opční 2 (MF)'!O55*('MF Index'!S13/'MF Index'!$E13)*'Model opční 2 (MF)'!$AS55,0)+Doplněk!O55*Doplněk!$AQ55</f>
        <v>0</v>
      </c>
      <c r="P55" s="107">
        <f>IFERROR('Model výchozí (MV)'!P55*('MV Index'!T13/'MV Index'!$E13)*'Model výchozí (MV)'!$AS55,0)+IFERROR('Model opční 1 (ME)'!P55*('ME Index'!T13/'ME Index'!$E13)*'Model opční 1 (ME)'!$AS55,0)+IFERROR('Model opční 2 (MF)'!P55*('MF Index'!T13/'MF Index'!$E13)*'Model opční 2 (MF)'!$AS55,0)+Doplněk!P55*Doplněk!$AQ55</f>
        <v>0</v>
      </c>
      <c r="Q55" s="107">
        <f>IFERROR('Model výchozí (MV)'!Q55*('MV Index'!U13/'MV Index'!$E13)*'Model výchozí (MV)'!$AS55,0)+IFERROR('Model opční 1 (ME)'!Q55*('ME Index'!U13/'ME Index'!$E13)*'Model opční 1 (ME)'!$AS55,0)+IFERROR('Model opční 2 (MF)'!Q55*('MF Index'!U13/'MF Index'!$E13)*'Model opční 2 (MF)'!$AS55,0)+Doplněk!Q55*Doplněk!$AQ55</f>
        <v>0</v>
      </c>
      <c r="R55" s="107">
        <f>IFERROR('Model výchozí (MV)'!R55*('MV Index'!V13/'MV Index'!$E13)*'Model výchozí (MV)'!$AS55,0)+IFERROR('Model opční 1 (ME)'!R55*('ME Index'!V13/'ME Index'!$E13)*'Model opční 1 (ME)'!$AS55,0)+IFERROR('Model opční 2 (MF)'!R55*('MF Index'!V13/'MF Index'!$E13)*'Model opční 2 (MF)'!$AS55,0)+Doplněk!R55*Doplněk!$AQ55</f>
        <v>0</v>
      </c>
      <c r="S55" s="107">
        <f>IFERROR('Model výchozí (MV)'!S55*('MV Index'!W13/'MV Index'!$E13)*'Model výchozí (MV)'!$AS55,0)+IFERROR('Model opční 1 (ME)'!S55*('ME Index'!W13/'ME Index'!$E13)*'Model opční 1 (ME)'!$AS55,0)+IFERROR('Model opční 2 (MF)'!S55*('MF Index'!W13/'MF Index'!$E13)*'Model opční 2 (MF)'!$AS55,0)+Doplněk!S55*Doplněk!$AQ55</f>
        <v>0</v>
      </c>
      <c r="T55" s="107">
        <f>IFERROR('Model výchozí (MV)'!T55*('MV Index'!X13/'MV Index'!$E13)*'Model výchozí (MV)'!$AS55,0)+IFERROR('Model opční 1 (ME)'!T55*('ME Index'!X13/'ME Index'!$E13)*'Model opční 1 (ME)'!$AS55,0)+IFERROR('Model opční 2 (MF)'!T55*('MF Index'!X13/'MF Index'!$E13)*'Model opční 2 (MF)'!$AS55,0)+Doplněk!T55*Doplněk!$AQ55</f>
        <v>0</v>
      </c>
      <c r="U55" s="107">
        <f>IFERROR('Model výchozí (MV)'!U55*('MV Index'!Y13/'MV Index'!$E13)*'Model výchozí (MV)'!$AS55,0)+IFERROR('Model opční 1 (ME)'!U55*('ME Index'!Y13/'ME Index'!$E13)*'Model opční 1 (ME)'!$AS55,0)+IFERROR('Model opční 2 (MF)'!U55*('MF Index'!Y13/'MF Index'!$E13)*'Model opční 2 (MF)'!$AS55,0)+Doplněk!U55*Doplněk!$AQ55</f>
        <v>0</v>
      </c>
      <c r="V55" s="107">
        <f>IFERROR('Model výchozí (MV)'!V55*('MV Index'!Z13/'MV Index'!$E13)*'Model výchozí (MV)'!$AS55,0)+IFERROR('Model opční 1 (ME)'!V55*('ME Index'!Z13/'ME Index'!$E13)*'Model opční 1 (ME)'!$AS55,0)+IFERROR('Model opční 2 (MF)'!V55*('MF Index'!Z13/'MF Index'!$E13)*'Model opční 2 (MF)'!$AS55,0)+Doplněk!V55*Doplněk!$AQ55</f>
        <v>0</v>
      </c>
      <c r="W55" s="107">
        <f>IFERROR('Model výchozí (MV)'!W55*('MV Index'!AA13/'MV Index'!$E13)*'Model výchozí (MV)'!$AS55,0)+IFERROR('Model opční 1 (ME)'!W55*('ME Index'!AA13/'ME Index'!$E13)*'Model opční 1 (ME)'!$AS55,0)+IFERROR('Model opční 2 (MF)'!W55*('MF Index'!AA13/'MF Index'!$E13)*'Model opční 2 (MF)'!$AS55,0)+Doplněk!W55*Doplněk!$AQ55</f>
        <v>0</v>
      </c>
      <c r="X55" s="107">
        <f>IFERROR('Model výchozí (MV)'!X55*('MV Index'!AB13/'MV Index'!$E13)*'Model výchozí (MV)'!$AS55,0)+IFERROR('Model opční 1 (ME)'!X55*('ME Index'!AB13/'ME Index'!$E13)*'Model opční 1 (ME)'!$AS55,0)+IFERROR('Model opční 2 (MF)'!X55*('MF Index'!AB13/'MF Index'!$E13)*'Model opční 2 (MF)'!$AS55,0)+Doplněk!X55*Doplněk!$AQ55</f>
        <v>0</v>
      </c>
      <c r="Y55" s="107">
        <f>IFERROR('Model výchozí (MV)'!Y55*('MV Index'!AC13/'MV Index'!$E13)*'Model výchozí (MV)'!$AS55,0)+IFERROR('Model opční 1 (ME)'!Y55*('ME Index'!AC13/'ME Index'!$E13)*'Model opční 1 (ME)'!$AS55,0)+IFERROR('Model opční 2 (MF)'!Y55*('MF Index'!AC13/'MF Index'!$E13)*'Model opční 2 (MF)'!$AS55,0)+Doplněk!Y55*Doplněk!$AQ55</f>
        <v>0</v>
      </c>
      <c r="Z55" s="107">
        <f>IFERROR('Model výchozí (MV)'!Z55*('MV Index'!AD13/'MV Index'!$E13)*'Model výchozí (MV)'!$AS55,0)+IFERROR('Model opční 1 (ME)'!Z55*('ME Index'!AD13/'ME Index'!$E13)*'Model opční 1 (ME)'!$AS55,0)+IFERROR('Model opční 2 (MF)'!Z55*('MF Index'!AD13/'MF Index'!$E13)*'Model opční 2 (MF)'!$AS55,0)+Doplněk!Z55*Doplněk!$AQ55</f>
        <v>0</v>
      </c>
      <c r="AA55" s="107">
        <f>IFERROR('Model výchozí (MV)'!AA55*('MV Index'!AE13/'MV Index'!$E13)*'Model výchozí (MV)'!$AS55,0)+IFERROR('Model opční 1 (ME)'!AA55*('ME Index'!AE13/'ME Index'!$E13)*'Model opční 1 (ME)'!$AS55,0)+IFERROR('Model opční 2 (MF)'!AA55*('MF Index'!AE13/'MF Index'!$E13)*'Model opční 2 (MF)'!$AS55,0)+Doplněk!AA55*Doplněk!$AQ55</f>
        <v>0</v>
      </c>
      <c r="AB55" s="107">
        <f>IFERROR('Model výchozí (MV)'!AB55*('MV Index'!AF13/'MV Index'!$E13)*'Model výchozí (MV)'!$AS55,0)+IFERROR('Model opční 1 (ME)'!AB55*('ME Index'!AF13/'ME Index'!$E13)*'Model opční 1 (ME)'!$AS55,0)+IFERROR('Model opční 2 (MF)'!AB55*('MF Index'!AF13/'MF Index'!$E13)*'Model opční 2 (MF)'!$AS55,0)+Doplněk!AB55*Doplněk!$AQ55</f>
        <v>0</v>
      </c>
      <c r="AC55" s="107">
        <f>IFERROR('Model výchozí (MV)'!AC55*('MV Index'!AG13/'MV Index'!$E13)*'Model výchozí (MV)'!$AS55,0)+IFERROR('Model opční 1 (ME)'!AC55*('ME Index'!AG13/'ME Index'!$E13)*'Model opční 1 (ME)'!$AS55,0)+IFERROR('Model opční 2 (MF)'!AC55*('MF Index'!AG13/'MF Index'!$E13)*'Model opční 2 (MF)'!$AS55,0)+Doplněk!AC55*Doplněk!$AQ55</f>
        <v>0</v>
      </c>
      <c r="AD55" s="107">
        <f>IFERROR('Model výchozí (MV)'!AD55*('MV Index'!AH13/'MV Index'!$E13)*'Model výchozí (MV)'!$AS55,0)+IFERROR('Model opční 1 (ME)'!AD55*('ME Index'!AH13/'ME Index'!$E13)*'Model opční 1 (ME)'!$AS55,0)+IFERROR('Model opční 2 (MF)'!AD55*('MF Index'!AH13/'MF Index'!$E13)*'Model opční 2 (MF)'!$AS55,0)+Doplněk!AD55*Doplněk!$AQ55</f>
        <v>0</v>
      </c>
      <c r="AE55" s="107">
        <f>IFERROR('Model výchozí (MV)'!AE55*('MV Index'!AI13/'MV Index'!$E13)*'Model výchozí (MV)'!$AS55,0)+IFERROR('Model opční 1 (ME)'!AE55*('ME Index'!AI13/'ME Index'!$E13)*'Model opční 1 (ME)'!$AS55,0)+IFERROR('Model opční 2 (MF)'!AE55*('MF Index'!AI13/'MF Index'!$E13)*'Model opční 2 (MF)'!$AS55,0)+Doplněk!AE55*Doplněk!$AQ55</f>
        <v>0</v>
      </c>
      <c r="AF55" s="107">
        <f>IFERROR('Model výchozí (MV)'!AF55*('MV Index'!AJ13/'MV Index'!$E13)*'Model výchozí (MV)'!$AS55,0)+IFERROR('Model opční 1 (ME)'!AF55*('ME Index'!AJ13/'ME Index'!$E13)*'Model opční 1 (ME)'!$AS55,0)+IFERROR('Model opční 2 (MF)'!AF55*('MF Index'!AJ13/'MF Index'!$E13)*'Model opční 2 (MF)'!$AS55,0)+Doplněk!AF55*Doplněk!$AQ55</f>
        <v>0</v>
      </c>
      <c r="AG55" s="107">
        <f>IFERROR('Model výchozí (MV)'!AG55*('MV Index'!AK13/'MV Index'!$E13)*'Model výchozí (MV)'!$AS55,0)+IFERROR('Model opční 1 (ME)'!AG55*('ME Index'!AK13/'ME Index'!$E13)*'Model opční 1 (ME)'!$AS55,0)+IFERROR('Model opční 2 (MF)'!AG55*('MF Index'!AK13/'MF Index'!$E13)*'Model opční 2 (MF)'!$AS55,0)+Doplněk!AG55*Doplněk!$AQ55</f>
        <v>0</v>
      </c>
      <c r="AH55" s="107">
        <f>IFERROR('Model výchozí (MV)'!AH55*('MV Index'!AL13/'MV Index'!$E13)*'Model výchozí (MV)'!$AS55,0)+IFERROR('Model opční 1 (ME)'!AH55*('ME Index'!AL13/'ME Index'!$E13)*'Model opční 1 (ME)'!$AS55,0)+IFERROR('Model opční 2 (MF)'!AH55*('MF Index'!AL13/'MF Index'!$E13)*'Model opční 2 (MF)'!$AS55,0)+Doplněk!AH55*Doplněk!$AQ55</f>
        <v>0</v>
      </c>
      <c r="AI55" s="107">
        <f>IFERROR('Model výchozí (MV)'!AI55*('MV Index'!AM13/'MV Index'!$E13)*'Model výchozí (MV)'!$AS55,0)+IFERROR('Model opční 1 (ME)'!AI55*('ME Index'!AM13/'ME Index'!$E13)*'Model opční 1 (ME)'!$AS55,0)+IFERROR('Model opční 2 (MF)'!AI55*('MF Index'!AM13/'MF Index'!$E13)*'Model opční 2 (MF)'!$AS55,0)+Doplněk!AI55*Doplněk!$AQ55</f>
        <v>0</v>
      </c>
      <c r="AJ55" s="107">
        <f>IFERROR('Model výchozí (MV)'!AJ55*('MV Index'!AN13/'MV Index'!$E13)*'Model výchozí (MV)'!$AS55,0)+IFERROR('Model opční 1 (ME)'!AJ55*('ME Index'!AN13/'ME Index'!$E13)*'Model opční 1 (ME)'!$AS55,0)+IFERROR('Model opční 2 (MF)'!AJ55*('MF Index'!AN13/'MF Index'!$E13)*'Model opční 2 (MF)'!$AS55,0)+Doplněk!AJ55*Doplněk!$AQ55</f>
        <v>0</v>
      </c>
      <c r="AK55" s="107">
        <f>IFERROR('Model výchozí (MV)'!AK55*('MV Index'!AO13/'MV Index'!$E13)*'Model výchozí (MV)'!$AS55,0)+IFERROR('Model opční 1 (ME)'!AK55*('ME Index'!AO13/'ME Index'!$E13)*'Model opční 1 (ME)'!$AS55,0)+IFERROR('Model opční 2 (MF)'!AK55*('MF Index'!AO13/'MF Index'!$E13)*'Model opční 2 (MF)'!$AS55,0)+Doplněk!AK55*Doplněk!$AQ55</f>
        <v>0</v>
      </c>
      <c r="AL55" s="24">
        <f t="shared" si="62"/>
        <v>0</v>
      </c>
      <c r="AM55" s="149">
        <f t="shared" si="61"/>
        <v>0</v>
      </c>
    </row>
    <row r="56" spans="1:39" x14ac:dyDescent="0.3">
      <c r="A56" s="4" t="str">
        <f t="shared" si="60"/>
        <v/>
      </c>
      <c r="B56" s="45" t="str">
        <f t="shared" si="60"/>
        <v/>
      </c>
      <c r="C56" s="64" t="str">
        <f t="shared" si="60"/>
        <v>7.4</v>
      </c>
      <c r="D56" s="65" t="str">
        <f t="shared" si="60"/>
        <v>Ostatní zaměstnanci</v>
      </c>
      <c r="E56" s="107">
        <f>IFERROR('Model výchozí (MV)'!E56*('MV Index'!I14/'MV Index'!$E14)*'Model výchozí (MV)'!$AS56,0)+IFERROR('Model opční 1 (ME)'!E56*('ME Index'!I14/'ME Index'!$E14)*'Model opční 1 (ME)'!$AS56,0)+IFERROR('Model opční 2 (MF)'!E56*('MF Index'!I14/'MF Index'!$E14)*'Model opční 2 (MF)'!$AS56,0)+Doplněk!E56*Doplněk!$AQ56</f>
        <v>0</v>
      </c>
      <c r="F56" s="107">
        <f>IFERROR('Model výchozí (MV)'!F56*('MV Index'!J14/'MV Index'!$E14)*'Model výchozí (MV)'!$AS56,0)+IFERROR('Model opční 1 (ME)'!F56*('ME Index'!J14/'ME Index'!$E14)*'Model opční 1 (ME)'!$AS56,0)+IFERROR('Model opční 2 (MF)'!F56*('MF Index'!J14/'MF Index'!$E14)*'Model opční 2 (MF)'!$AS56,0)+Doplněk!F56*Doplněk!$AQ56</f>
        <v>0</v>
      </c>
      <c r="G56" s="107">
        <f>IFERROR('Model výchozí (MV)'!G56*('MV Index'!K14/'MV Index'!$E14)*'Model výchozí (MV)'!$AS56,0)+IFERROR('Model opční 1 (ME)'!G56*('ME Index'!K14/'ME Index'!$E14)*'Model opční 1 (ME)'!$AS56,0)+IFERROR('Model opční 2 (MF)'!G56*('MF Index'!K14/'MF Index'!$E14)*'Model opční 2 (MF)'!$AS56,0)+Doplněk!G56*Doplněk!$AQ56</f>
        <v>0</v>
      </c>
      <c r="H56" s="107">
        <f>IFERROR('Model výchozí (MV)'!H56*('MV Index'!L14/'MV Index'!$E14)*'Model výchozí (MV)'!$AS56,0)+IFERROR('Model opční 1 (ME)'!H56*('ME Index'!L14/'ME Index'!$E14)*'Model opční 1 (ME)'!$AS56,0)+IFERROR('Model opční 2 (MF)'!H56*('MF Index'!L14/'MF Index'!$E14)*'Model opční 2 (MF)'!$AS56,0)+Doplněk!H56*Doplněk!$AQ56</f>
        <v>0</v>
      </c>
      <c r="I56" s="107">
        <f>IFERROR('Model výchozí (MV)'!I56*('MV Index'!M14/'MV Index'!$E14)*'Model výchozí (MV)'!$AS56,0)+IFERROR('Model opční 1 (ME)'!I56*('ME Index'!M14/'ME Index'!$E14)*'Model opční 1 (ME)'!$AS56,0)+IFERROR('Model opční 2 (MF)'!I56*('MF Index'!M14/'MF Index'!$E14)*'Model opční 2 (MF)'!$AS56,0)+Doplněk!I56*Doplněk!$AQ56</f>
        <v>0</v>
      </c>
      <c r="J56" s="107">
        <f>IFERROR('Model výchozí (MV)'!J56*('MV Index'!N14/'MV Index'!$E14)*'Model výchozí (MV)'!$AS56,0)+IFERROR('Model opční 1 (ME)'!J56*('ME Index'!N14/'ME Index'!$E14)*'Model opční 1 (ME)'!$AS56,0)+IFERROR('Model opční 2 (MF)'!J56*('MF Index'!N14/'MF Index'!$E14)*'Model opční 2 (MF)'!$AS56,0)+Doplněk!J56*Doplněk!$AQ56</f>
        <v>0</v>
      </c>
      <c r="K56" s="107">
        <f>IFERROR('Model výchozí (MV)'!K56*('MV Index'!O14/'MV Index'!$E14)*'Model výchozí (MV)'!$AS56,0)+IFERROR('Model opční 1 (ME)'!K56*('ME Index'!O14/'ME Index'!$E14)*'Model opční 1 (ME)'!$AS56,0)+IFERROR('Model opční 2 (MF)'!K56*('MF Index'!O14/'MF Index'!$E14)*'Model opční 2 (MF)'!$AS56,0)+Doplněk!K56*Doplněk!$AQ56</f>
        <v>0</v>
      </c>
      <c r="L56" s="107">
        <f>IFERROR('Model výchozí (MV)'!L56*('MV Index'!P14/'MV Index'!$E14)*'Model výchozí (MV)'!$AS56,0)+IFERROR('Model opční 1 (ME)'!L56*('ME Index'!P14/'ME Index'!$E14)*'Model opční 1 (ME)'!$AS56,0)+IFERROR('Model opční 2 (MF)'!L56*('MF Index'!P14/'MF Index'!$E14)*'Model opční 2 (MF)'!$AS56,0)+Doplněk!L56*Doplněk!$AQ56</f>
        <v>0</v>
      </c>
      <c r="M56" s="107">
        <f>IFERROR('Model výchozí (MV)'!M56*('MV Index'!Q14/'MV Index'!$E14)*'Model výchozí (MV)'!$AS56,0)+IFERROR('Model opční 1 (ME)'!M56*('ME Index'!Q14/'ME Index'!$E14)*'Model opční 1 (ME)'!$AS56,0)+IFERROR('Model opční 2 (MF)'!M56*('MF Index'!Q14/'MF Index'!$E14)*'Model opční 2 (MF)'!$AS56,0)+Doplněk!M56*Doplněk!$AQ56</f>
        <v>0</v>
      </c>
      <c r="N56" s="107">
        <f>IFERROR('Model výchozí (MV)'!N56*('MV Index'!R14/'MV Index'!$E14)*'Model výchozí (MV)'!$AS56,0)+IFERROR('Model opční 1 (ME)'!N56*('ME Index'!R14/'ME Index'!$E14)*'Model opční 1 (ME)'!$AS56,0)+IFERROR('Model opční 2 (MF)'!N56*('MF Index'!R14/'MF Index'!$E14)*'Model opční 2 (MF)'!$AS56,0)+Doplněk!N56*Doplněk!$AQ56</f>
        <v>0</v>
      </c>
      <c r="O56" s="107">
        <f>IFERROR('Model výchozí (MV)'!O56*('MV Index'!S14/'MV Index'!$E14)*'Model výchozí (MV)'!$AS56,0)+IFERROR('Model opční 1 (ME)'!O56*('ME Index'!S14/'ME Index'!$E14)*'Model opční 1 (ME)'!$AS56,0)+IFERROR('Model opční 2 (MF)'!O56*('MF Index'!S14/'MF Index'!$E14)*'Model opční 2 (MF)'!$AS56,0)+Doplněk!O56*Doplněk!$AQ56</f>
        <v>0</v>
      </c>
      <c r="P56" s="107">
        <f>IFERROR('Model výchozí (MV)'!P56*('MV Index'!T14/'MV Index'!$E14)*'Model výchozí (MV)'!$AS56,0)+IFERROR('Model opční 1 (ME)'!P56*('ME Index'!T14/'ME Index'!$E14)*'Model opční 1 (ME)'!$AS56,0)+IFERROR('Model opční 2 (MF)'!P56*('MF Index'!T14/'MF Index'!$E14)*'Model opční 2 (MF)'!$AS56,0)+Doplněk!P56*Doplněk!$AQ56</f>
        <v>0</v>
      </c>
      <c r="Q56" s="107">
        <f>IFERROR('Model výchozí (MV)'!Q56*('MV Index'!U14/'MV Index'!$E14)*'Model výchozí (MV)'!$AS56,0)+IFERROR('Model opční 1 (ME)'!Q56*('ME Index'!U14/'ME Index'!$E14)*'Model opční 1 (ME)'!$AS56,0)+IFERROR('Model opční 2 (MF)'!Q56*('MF Index'!U14/'MF Index'!$E14)*'Model opční 2 (MF)'!$AS56,0)+Doplněk!Q56*Doplněk!$AQ56</f>
        <v>0</v>
      </c>
      <c r="R56" s="107">
        <f>IFERROR('Model výchozí (MV)'!R56*('MV Index'!V14/'MV Index'!$E14)*'Model výchozí (MV)'!$AS56,0)+IFERROR('Model opční 1 (ME)'!R56*('ME Index'!V14/'ME Index'!$E14)*'Model opční 1 (ME)'!$AS56,0)+IFERROR('Model opční 2 (MF)'!R56*('MF Index'!V14/'MF Index'!$E14)*'Model opční 2 (MF)'!$AS56,0)+Doplněk!R56*Doplněk!$AQ56</f>
        <v>0</v>
      </c>
      <c r="S56" s="107">
        <f>IFERROR('Model výchozí (MV)'!S56*('MV Index'!W14/'MV Index'!$E14)*'Model výchozí (MV)'!$AS56,0)+IFERROR('Model opční 1 (ME)'!S56*('ME Index'!W14/'ME Index'!$E14)*'Model opční 1 (ME)'!$AS56,0)+IFERROR('Model opční 2 (MF)'!S56*('MF Index'!W14/'MF Index'!$E14)*'Model opční 2 (MF)'!$AS56,0)+Doplněk!S56*Doplněk!$AQ56</f>
        <v>0</v>
      </c>
      <c r="T56" s="107">
        <f>IFERROR('Model výchozí (MV)'!T56*('MV Index'!X14/'MV Index'!$E14)*'Model výchozí (MV)'!$AS56,0)+IFERROR('Model opční 1 (ME)'!T56*('ME Index'!X14/'ME Index'!$E14)*'Model opční 1 (ME)'!$AS56,0)+IFERROR('Model opční 2 (MF)'!T56*('MF Index'!X14/'MF Index'!$E14)*'Model opční 2 (MF)'!$AS56,0)+Doplněk!T56*Doplněk!$AQ56</f>
        <v>0</v>
      </c>
      <c r="U56" s="107">
        <f>IFERROR('Model výchozí (MV)'!U56*('MV Index'!Y14/'MV Index'!$E14)*'Model výchozí (MV)'!$AS56,0)+IFERROR('Model opční 1 (ME)'!U56*('ME Index'!Y14/'ME Index'!$E14)*'Model opční 1 (ME)'!$AS56,0)+IFERROR('Model opční 2 (MF)'!U56*('MF Index'!Y14/'MF Index'!$E14)*'Model opční 2 (MF)'!$AS56,0)+Doplněk!U56*Doplněk!$AQ56</f>
        <v>0</v>
      </c>
      <c r="V56" s="107">
        <f>IFERROR('Model výchozí (MV)'!V56*('MV Index'!Z14/'MV Index'!$E14)*'Model výchozí (MV)'!$AS56,0)+IFERROR('Model opční 1 (ME)'!V56*('ME Index'!Z14/'ME Index'!$E14)*'Model opční 1 (ME)'!$AS56,0)+IFERROR('Model opční 2 (MF)'!V56*('MF Index'!Z14/'MF Index'!$E14)*'Model opční 2 (MF)'!$AS56,0)+Doplněk!V56*Doplněk!$AQ56</f>
        <v>0</v>
      </c>
      <c r="W56" s="107">
        <f>IFERROR('Model výchozí (MV)'!W56*('MV Index'!AA14/'MV Index'!$E14)*'Model výchozí (MV)'!$AS56,0)+IFERROR('Model opční 1 (ME)'!W56*('ME Index'!AA14/'ME Index'!$E14)*'Model opční 1 (ME)'!$AS56,0)+IFERROR('Model opční 2 (MF)'!W56*('MF Index'!AA14/'MF Index'!$E14)*'Model opční 2 (MF)'!$AS56,0)+Doplněk!W56*Doplněk!$AQ56</f>
        <v>0</v>
      </c>
      <c r="X56" s="107">
        <f>IFERROR('Model výchozí (MV)'!X56*('MV Index'!AB14/'MV Index'!$E14)*'Model výchozí (MV)'!$AS56,0)+IFERROR('Model opční 1 (ME)'!X56*('ME Index'!AB14/'ME Index'!$E14)*'Model opční 1 (ME)'!$AS56,0)+IFERROR('Model opční 2 (MF)'!X56*('MF Index'!AB14/'MF Index'!$E14)*'Model opční 2 (MF)'!$AS56,0)+Doplněk!X56*Doplněk!$AQ56</f>
        <v>0</v>
      </c>
      <c r="Y56" s="107">
        <f>IFERROR('Model výchozí (MV)'!Y56*('MV Index'!AC14/'MV Index'!$E14)*'Model výchozí (MV)'!$AS56,0)+IFERROR('Model opční 1 (ME)'!Y56*('ME Index'!AC14/'ME Index'!$E14)*'Model opční 1 (ME)'!$AS56,0)+IFERROR('Model opční 2 (MF)'!Y56*('MF Index'!AC14/'MF Index'!$E14)*'Model opční 2 (MF)'!$AS56,0)+Doplněk!Y56*Doplněk!$AQ56</f>
        <v>0</v>
      </c>
      <c r="Z56" s="107">
        <f>IFERROR('Model výchozí (MV)'!Z56*('MV Index'!AD14/'MV Index'!$E14)*'Model výchozí (MV)'!$AS56,0)+IFERROR('Model opční 1 (ME)'!Z56*('ME Index'!AD14/'ME Index'!$E14)*'Model opční 1 (ME)'!$AS56,0)+IFERROR('Model opční 2 (MF)'!Z56*('MF Index'!AD14/'MF Index'!$E14)*'Model opční 2 (MF)'!$AS56,0)+Doplněk!Z56*Doplněk!$AQ56</f>
        <v>0</v>
      </c>
      <c r="AA56" s="107">
        <f>IFERROR('Model výchozí (MV)'!AA56*('MV Index'!AE14/'MV Index'!$E14)*'Model výchozí (MV)'!$AS56,0)+IFERROR('Model opční 1 (ME)'!AA56*('ME Index'!AE14/'ME Index'!$E14)*'Model opční 1 (ME)'!$AS56,0)+IFERROR('Model opční 2 (MF)'!AA56*('MF Index'!AE14/'MF Index'!$E14)*'Model opční 2 (MF)'!$AS56,0)+Doplněk!AA56*Doplněk!$AQ56</f>
        <v>0</v>
      </c>
      <c r="AB56" s="107">
        <f>IFERROR('Model výchozí (MV)'!AB56*('MV Index'!AF14/'MV Index'!$E14)*'Model výchozí (MV)'!$AS56,0)+IFERROR('Model opční 1 (ME)'!AB56*('ME Index'!AF14/'ME Index'!$E14)*'Model opční 1 (ME)'!$AS56,0)+IFERROR('Model opční 2 (MF)'!AB56*('MF Index'!AF14/'MF Index'!$E14)*'Model opční 2 (MF)'!$AS56,0)+Doplněk!AB56*Doplněk!$AQ56</f>
        <v>0</v>
      </c>
      <c r="AC56" s="107">
        <f>IFERROR('Model výchozí (MV)'!AC56*('MV Index'!AG14/'MV Index'!$E14)*'Model výchozí (MV)'!$AS56,0)+IFERROR('Model opční 1 (ME)'!AC56*('ME Index'!AG14/'ME Index'!$E14)*'Model opční 1 (ME)'!$AS56,0)+IFERROR('Model opční 2 (MF)'!AC56*('MF Index'!AG14/'MF Index'!$E14)*'Model opční 2 (MF)'!$AS56,0)+Doplněk!AC56*Doplněk!$AQ56</f>
        <v>0</v>
      </c>
      <c r="AD56" s="107">
        <f>IFERROR('Model výchozí (MV)'!AD56*('MV Index'!AH14/'MV Index'!$E14)*'Model výchozí (MV)'!$AS56,0)+IFERROR('Model opční 1 (ME)'!AD56*('ME Index'!AH14/'ME Index'!$E14)*'Model opční 1 (ME)'!$AS56,0)+IFERROR('Model opční 2 (MF)'!AD56*('MF Index'!AH14/'MF Index'!$E14)*'Model opční 2 (MF)'!$AS56,0)+Doplněk!AD56*Doplněk!$AQ56</f>
        <v>0</v>
      </c>
      <c r="AE56" s="107">
        <f>IFERROR('Model výchozí (MV)'!AE56*('MV Index'!AI14/'MV Index'!$E14)*'Model výchozí (MV)'!$AS56,0)+IFERROR('Model opční 1 (ME)'!AE56*('ME Index'!AI14/'ME Index'!$E14)*'Model opční 1 (ME)'!$AS56,0)+IFERROR('Model opční 2 (MF)'!AE56*('MF Index'!AI14/'MF Index'!$E14)*'Model opční 2 (MF)'!$AS56,0)+Doplněk!AE56*Doplněk!$AQ56</f>
        <v>0</v>
      </c>
      <c r="AF56" s="107">
        <f>IFERROR('Model výchozí (MV)'!AF56*('MV Index'!AJ14/'MV Index'!$E14)*'Model výchozí (MV)'!$AS56,0)+IFERROR('Model opční 1 (ME)'!AF56*('ME Index'!AJ14/'ME Index'!$E14)*'Model opční 1 (ME)'!$AS56,0)+IFERROR('Model opční 2 (MF)'!AF56*('MF Index'!AJ14/'MF Index'!$E14)*'Model opční 2 (MF)'!$AS56,0)+Doplněk!AF56*Doplněk!$AQ56</f>
        <v>0</v>
      </c>
      <c r="AG56" s="107">
        <f>IFERROR('Model výchozí (MV)'!AG56*('MV Index'!AK14/'MV Index'!$E14)*'Model výchozí (MV)'!$AS56,0)+IFERROR('Model opční 1 (ME)'!AG56*('ME Index'!AK14/'ME Index'!$E14)*'Model opční 1 (ME)'!$AS56,0)+IFERROR('Model opční 2 (MF)'!AG56*('MF Index'!AK14/'MF Index'!$E14)*'Model opční 2 (MF)'!$AS56,0)+Doplněk!AG56*Doplněk!$AQ56</f>
        <v>0</v>
      </c>
      <c r="AH56" s="107">
        <f>IFERROR('Model výchozí (MV)'!AH56*('MV Index'!AL14/'MV Index'!$E14)*'Model výchozí (MV)'!$AS56,0)+IFERROR('Model opční 1 (ME)'!AH56*('ME Index'!AL14/'ME Index'!$E14)*'Model opční 1 (ME)'!$AS56,0)+IFERROR('Model opční 2 (MF)'!AH56*('MF Index'!AL14/'MF Index'!$E14)*'Model opční 2 (MF)'!$AS56,0)+Doplněk!AH56*Doplněk!$AQ56</f>
        <v>0</v>
      </c>
      <c r="AI56" s="107">
        <f>IFERROR('Model výchozí (MV)'!AI56*('MV Index'!AM14/'MV Index'!$E14)*'Model výchozí (MV)'!$AS56,0)+IFERROR('Model opční 1 (ME)'!AI56*('ME Index'!AM14/'ME Index'!$E14)*'Model opční 1 (ME)'!$AS56,0)+IFERROR('Model opční 2 (MF)'!AI56*('MF Index'!AM14/'MF Index'!$E14)*'Model opční 2 (MF)'!$AS56,0)+Doplněk!AI56*Doplněk!$AQ56</f>
        <v>0</v>
      </c>
      <c r="AJ56" s="107">
        <f>IFERROR('Model výchozí (MV)'!AJ56*('MV Index'!AN14/'MV Index'!$E14)*'Model výchozí (MV)'!$AS56,0)+IFERROR('Model opční 1 (ME)'!AJ56*('ME Index'!AN14/'ME Index'!$E14)*'Model opční 1 (ME)'!$AS56,0)+IFERROR('Model opční 2 (MF)'!AJ56*('MF Index'!AN14/'MF Index'!$E14)*'Model opční 2 (MF)'!$AS56,0)+Doplněk!AJ56*Doplněk!$AQ56</f>
        <v>0</v>
      </c>
      <c r="AK56" s="107">
        <f>IFERROR('Model výchozí (MV)'!AK56*('MV Index'!AO14/'MV Index'!$E14)*'Model výchozí (MV)'!$AS56,0)+IFERROR('Model opční 1 (ME)'!AK56*('ME Index'!AO14/'ME Index'!$E14)*'Model opční 1 (ME)'!$AS56,0)+IFERROR('Model opční 2 (MF)'!AK56*('MF Index'!AO14/'MF Index'!$E14)*'Model opční 2 (MF)'!$AS56,0)+Doplněk!AK56*Doplněk!$AQ56</f>
        <v>0</v>
      </c>
      <c r="AL56" s="24">
        <f t="shared" si="62"/>
        <v>0</v>
      </c>
      <c r="AM56" s="149">
        <f t="shared" si="61"/>
        <v>0</v>
      </c>
    </row>
    <row r="57" spans="1:39" x14ac:dyDescent="0.3">
      <c r="A57" s="4">
        <f t="shared" si="60"/>
        <v>8</v>
      </c>
      <c r="B57" s="45" t="str">
        <f t="shared" si="60"/>
        <v>Sociální a zdravotní pojištění</v>
      </c>
      <c r="C57" s="64">
        <f t="shared" si="60"/>
        <v>8.1</v>
      </c>
      <c r="D57" s="65" t="str">
        <f t="shared" si="60"/>
        <v>Vlaková četa</v>
      </c>
      <c r="E57" s="107">
        <f>IFERROR('Model výchozí (MV)'!E57*('MV Index'!I15/'MV Index'!$E15)*'Model výchozí (MV)'!$AS57,0)+IFERROR('Model opční 1 (ME)'!E57*('ME Index'!I15/'ME Index'!$E15)*'Model opční 1 (ME)'!$AS57,0)+IFERROR('Model opční 2 (MF)'!E57*('MF Index'!I15/'MF Index'!$E15)*'Model opční 2 (MF)'!$AS57,0)+Doplněk!E57*Doplněk!$AQ57</f>
        <v>0</v>
      </c>
      <c r="F57" s="107">
        <f>IFERROR('Model výchozí (MV)'!F57*('MV Index'!J15/'MV Index'!$E15)*'Model výchozí (MV)'!$AS57,0)+IFERROR('Model opční 1 (ME)'!F57*('ME Index'!J15/'ME Index'!$E15)*'Model opční 1 (ME)'!$AS57,0)+IFERROR('Model opční 2 (MF)'!F57*('MF Index'!J15/'MF Index'!$E15)*'Model opční 2 (MF)'!$AS57,0)+Doplněk!F57*Doplněk!$AQ57</f>
        <v>0</v>
      </c>
      <c r="G57" s="107">
        <f>IFERROR('Model výchozí (MV)'!G57*('MV Index'!K15/'MV Index'!$E15)*'Model výchozí (MV)'!$AS57,0)+IFERROR('Model opční 1 (ME)'!G57*('ME Index'!K15/'ME Index'!$E15)*'Model opční 1 (ME)'!$AS57,0)+IFERROR('Model opční 2 (MF)'!G57*('MF Index'!K15/'MF Index'!$E15)*'Model opční 2 (MF)'!$AS57,0)+Doplněk!G57*Doplněk!$AQ57</f>
        <v>0</v>
      </c>
      <c r="H57" s="107">
        <f>IFERROR('Model výchozí (MV)'!H57*('MV Index'!L15/'MV Index'!$E15)*'Model výchozí (MV)'!$AS57,0)+IFERROR('Model opční 1 (ME)'!H57*('ME Index'!L15/'ME Index'!$E15)*'Model opční 1 (ME)'!$AS57,0)+IFERROR('Model opční 2 (MF)'!H57*('MF Index'!L15/'MF Index'!$E15)*'Model opční 2 (MF)'!$AS57,0)+Doplněk!H57*Doplněk!$AQ57</f>
        <v>0</v>
      </c>
      <c r="I57" s="107">
        <f>IFERROR('Model výchozí (MV)'!I57*('MV Index'!M15/'MV Index'!$E15)*'Model výchozí (MV)'!$AS57,0)+IFERROR('Model opční 1 (ME)'!I57*('ME Index'!M15/'ME Index'!$E15)*'Model opční 1 (ME)'!$AS57,0)+IFERROR('Model opční 2 (MF)'!I57*('MF Index'!M15/'MF Index'!$E15)*'Model opční 2 (MF)'!$AS57,0)+Doplněk!I57*Doplněk!$AQ57</f>
        <v>0</v>
      </c>
      <c r="J57" s="107">
        <f>IFERROR('Model výchozí (MV)'!J57*('MV Index'!N15/'MV Index'!$E15)*'Model výchozí (MV)'!$AS57,0)+IFERROR('Model opční 1 (ME)'!J57*('ME Index'!N15/'ME Index'!$E15)*'Model opční 1 (ME)'!$AS57,0)+IFERROR('Model opční 2 (MF)'!J57*('MF Index'!N15/'MF Index'!$E15)*'Model opční 2 (MF)'!$AS57,0)+Doplněk!J57*Doplněk!$AQ57</f>
        <v>0</v>
      </c>
      <c r="K57" s="107">
        <f>IFERROR('Model výchozí (MV)'!K57*('MV Index'!O15/'MV Index'!$E15)*'Model výchozí (MV)'!$AS57,0)+IFERROR('Model opční 1 (ME)'!K57*('ME Index'!O15/'ME Index'!$E15)*'Model opční 1 (ME)'!$AS57,0)+IFERROR('Model opční 2 (MF)'!K57*('MF Index'!O15/'MF Index'!$E15)*'Model opční 2 (MF)'!$AS57,0)+Doplněk!K57*Doplněk!$AQ57</f>
        <v>0</v>
      </c>
      <c r="L57" s="107">
        <f>IFERROR('Model výchozí (MV)'!L57*('MV Index'!P15/'MV Index'!$E15)*'Model výchozí (MV)'!$AS57,0)+IFERROR('Model opční 1 (ME)'!L57*('ME Index'!P15/'ME Index'!$E15)*'Model opční 1 (ME)'!$AS57,0)+IFERROR('Model opční 2 (MF)'!L57*('MF Index'!P15/'MF Index'!$E15)*'Model opční 2 (MF)'!$AS57,0)+Doplněk!L57*Doplněk!$AQ57</f>
        <v>0</v>
      </c>
      <c r="M57" s="107">
        <f>IFERROR('Model výchozí (MV)'!M57*('MV Index'!Q15/'MV Index'!$E15)*'Model výchozí (MV)'!$AS57,0)+IFERROR('Model opční 1 (ME)'!M57*('ME Index'!Q15/'ME Index'!$E15)*'Model opční 1 (ME)'!$AS57,0)+IFERROR('Model opční 2 (MF)'!M57*('MF Index'!Q15/'MF Index'!$E15)*'Model opční 2 (MF)'!$AS57,0)+Doplněk!M57*Doplněk!$AQ57</f>
        <v>0</v>
      </c>
      <c r="N57" s="107">
        <f>IFERROR('Model výchozí (MV)'!N57*('MV Index'!R15/'MV Index'!$E15)*'Model výchozí (MV)'!$AS57,0)+IFERROR('Model opční 1 (ME)'!N57*('ME Index'!R15/'ME Index'!$E15)*'Model opční 1 (ME)'!$AS57,0)+IFERROR('Model opční 2 (MF)'!N57*('MF Index'!R15/'MF Index'!$E15)*'Model opční 2 (MF)'!$AS57,0)+Doplněk!N57*Doplněk!$AQ57</f>
        <v>0</v>
      </c>
      <c r="O57" s="107">
        <f>IFERROR('Model výchozí (MV)'!O57*('MV Index'!S15/'MV Index'!$E15)*'Model výchozí (MV)'!$AS57,0)+IFERROR('Model opční 1 (ME)'!O57*('ME Index'!S15/'ME Index'!$E15)*'Model opční 1 (ME)'!$AS57,0)+IFERROR('Model opční 2 (MF)'!O57*('MF Index'!S15/'MF Index'!$E15)*'Model opční 2 (MF)'!$AS57,0)+Doplněk!O57*Doplněk!$AQ57</f>
        <v>0</v>
      </c>
      <c r="P57" s="107">
        <f>IFERROR('Model výchozí (MV)'!P57*('MV Index'!T15/'MV Index'!$E15)*'Model výchozí (MV)'!$AS57,0)+IFERROR('Model opční 1 (ME)'!P57*('ME Index'!T15/'ME Index'!$E15)*'Model opční 1 (ME)'!$AS57,0)+IFERROR('Model opční 2 (MF)'!P57*('MF Index'!T15/'MF Index'!$E15)*'Model opční 2 (MF)'!$AS57,0)+Doplněk!P57*Doplněk!$AQ57</f>
        <v>0</v>
      </c>
      <c r="Q57" s="107">
        <f>IFERROR('Model výchozí (MV)'!Q57*('MV Index'!U15/'MV Index'!$E15)*'Model výchozí (MV)'!$AS57,0)+IFERROR('Model opční 1 (ME)'!Q57*('ME Index'!U15/'ME Index'!$E15)*'Model opční 1 (ME)'!$AS57,0)+IFERROR('Model opční 2 (MF)'!Q57*('MF Index'!U15/'MF Index'!$E15)*'Model opční 2 (MF)'!$AS57,0)+Doplněk!Q57*Doplněk!$AQ57</f>
        <v>0</v>
      </c>
      <c r="R57" s="107">
        <f>IFERROR('Model výchozí (MV)'!R57*('MV Index'!V15/'MV Index'!$E15)*'Model výchozí (MV)'!$AS57,0)+IFERROR('Model opční 1 (ME)'!R57*('ME Index'!V15/'ME Index'!$E15)*'Model opční 1 (ME)'!$AS57,0)+IFERROR('Model opční 2 (MF)'!R57*('MF Index'!V15/'MF Index'!$E15)*'Model opční 2 (MF)'!$AS57,0)+Doplněk!R57*Doplněk!$AQ57</f>
        <v>0</v>
      </c>
      <c r="S57" s="107">
        <f>IFERROR('Model výchozí (MV)'!S57*('MV Index'!W15/'MV Index'!$E15)*'Model výchozí (MV)'!$AS57,0)+IFERROR('Model opční 1 (ME)'!S57*('ME Index'!W15/'ME Index'!$E15)*'Model opční 1 (ME)'!$AS57,0)+IFERROR('Model opční 2 (MF)'!S57*('MF Index'!W15/'MF Index'!$E15)*'Model opční 2 (MF)'!$AS57,0)+Doplněk!S57*Doplněk!$AQ57</f>
        <v>0</v>
      </c>
      <c r="T57" s="107">
        <f>IFERROR('Model výchozí (MV)'!T57*('MV Index'!X15/'MV Index'!$E15)*'Model výchozí (MV)'!$AS57,0)+IFERROR('Model opční 1 (ME)'!T57*('ME Index'!X15/'ME Index'!$E15)*'Model opční 1 (ME)'!$AS57,0)+IFERROR('Model opční 2 (MF)'!T57*('MF Index'!X15/'MF Index'!$E15)*'Model opční 2 (MF)'!$AS57,0)+Doplněk!T57*Doplněk!$AQ57</f>
        <v>0</v>
      </c>
      <c r="U57" s="107">
        <f>IFERROR('Model výchozí (MV)'!U57*('MV Index'!Y15/'MV Index'!$E15)*'Model výchozí (MV)'!$AS57,0)+IFERROR('Model opční 1 (ME)'!U57*('ME Index'!Y15/'ME Index'!$E15)*'Model opční 1 (ME)'!$AS57,0)+IFERROR('Model opční 2 (MF)'!U57*('MF Index'!Y15/'MF Index'!$E15)*'Model opční 2 (MF)'!$AS57,0)+Doplněk!U57*Doplněk!$AQ57</f>
        <v>0</v>
      </c>
      <c r="V57" s="107">
        <f>IFERROR('Model výchozí (MV)'!V57*('MV Index'!Z15/'MV Index'!$E15)*'Model výchozí (MV)'!$AS57,0)+IFERROR('Model opční 1 (ME)'!V57*('ME Index'!Z15/'ME Index'!$E15)*'Model opční 1 (ME)'!$AS57,0)+IFERROR('Model opční 2 (MF)'!V57*('MF Index'!Z15/'MF Index'!$E15)*'Model opční 2 (MF)'!$AS57,0)+Doplněk!V57*Doplněk!$AQ57</f>
        <v>0</v>
      </c>
      <c r="W57" s="107">
        <f>IFERROR('Model výchozí (MV)'!W57*('MV Index'!AA15/'MV Index'!$E15)*'Model výchozí (MV)'!$AS57,0)+IFERROR('Model opční 1 (ME)'!W57*('ME Index'!AA15/'ME Index'!$E15)*'Model opční 1 (ME)'!$AS57,0)+IFERROR('Model opční 2 (MF)'!W57*('MF Index'!AA15/'MF Index'!$E15)*'Model opční 2 (MF)'!$AS57,0)+Doplněk!W57*Doplněk!$AQ57</f>
        <v>0</v>
      </c>
      <c r="X57" s="107">
        <f>IFERROR('Model výchozí (MV)'!X57*('MV Index'!AB15/'MV Index'!$E15)*'Model výchozí (MV)'!$AS57,0)+IFERROR('Model opční 1 (ME)'!X57*('ME Index'!AB15/'ME Index'!$E15)*'Model opční 1 (ME)'!$AS57,0)+IFERROR('Model opční 2 (MF)'!X57*('MF Index'!AB15/'MF Index'!$E15)*'Model opční 2 (MF)'!$AS57,0)+Doplněk!X57*Doplněk!$AQ57</f>
        <v>0</v>
      </c>
      <c r="Y57" s="107">
        <f>IFERROR('Model výchozí (MV)'!Y57*('MV Index'!AC15/'MV Index'!$E15)*'Model výchozí (MV)'!$AS57,0)+IFERROR('Model opční 1 (ME)'!Y57*('ME Index'!AC15/'ME Index'!$E15)*'Model opční 1 (ME)'!$AS57,0)+IFERROR('Model opční 2 (MF)'!Y57*('MF Index'!AC15/'MF Index'!$E15)*'Model opční 2 (MF)'!$AS57,0)+Doplněk!Y57*Doplněk!$AQ57</f>
        <v>0</v>
      </c>
      <c r="Z57" s="107">
        <f>IFERROR('Model výchozí (MV)'!Z57*('MV Index'!AD15/'MV Index'!$E15)*'Model výchozí (MV)'!$AS57,0)+IFERROR('Model opční 1 (ME)'!Z57*('ME Index'!AD15/'ME Index'!$E15)*'Model opční 1 (ME)'!$AS57,0)+IFERROR('Model opční 2 (MF)'!Z57*('MF Index'!AD15/'MF Index'!$E15)*'Model opční 2 (MF)'!$AS57,0)+Doplněk!Z57*Doplněk!$AQ57</f>
        <v>0</v>
      </c>
      <c r="AA57" s="107">
        <f>IFERROR('Model výchozí (MV)'!AA57*('MV Index'!AE15/'MV Index'!$E15)*'Model výchozí (MV)'!$AS57,0)+IFERROR('Model opční 1 (ME)'!AA57*('ME Index'!AE15/'ME Index'!$E15)*'Model opční 1 (ME)'!$AS57,0)+IFERROR('Model opční 2 (MF)'!AA57*('MF Index'!AE15/'MF Index'!$E15)*'Model opční 2 (MF)'!$AS57,0)+Doplněk!AA57*Doplněk!$AQ57</f>
        <v>0</v>
      </c>
      <c r="AB57" s="107">
        <f>IFERROR('Model výchozí (MV)'!AB57*('MV Index'!AF15/'MV Index'!$E15)*'Model výchozí (MV)'!$AS57,0)+IFERROR('Model opční 1 (ME)'!AB57*('ME Index'!AF15/'ME Index'!$E15)*'Model opční 1 (ME)'!$AS57,0)+IFERROR('Model opční 2 (MF)'!AB57*('MF Index'!AF15/'MF Index'!$E15)*'Model opční 2 (MF)'!$AS57,0)+Doplněk!AB57*Doplněk!$AQ57</f>
        <v>0</v>
      </c>
      <c r="AC57" s="107">
        <f>IFERROR('Model výchozí (MV)'!AC57*('MV Index'!AG15/'MV Index'!$E15)*'Model výchozí (MV)'!$AS57,0)+IFERROR('Model opční 1 (ME)'!AC57*('ME Index'!AG15/'ME Index'!$E15)*'Model opční 1 (ME)'!$AS57,0)+IFERROR('Model opční 2 (MF)'!AC57*('MF Index'!AG15/'MF Index'!$E15)*'Model opční 2 (MF)'!$AS57,0)+Doplněk!AC57*Doplněk!$AQ57</f>
        <v>0</v>
      </c>
      <c r="AD57" s="107">
        <f>IFERROR('Model výchozí (MV)'!AD57*('MV Index'!AH15/'MV Index'!$E15)*'Model výchozí (MV)'!$AS57,0)+IFERROR('Model opční 1 (ME)'!AD57*('ME Index'!AH15/'ME Index'!$E15)*'Model opční 1 (ME)'!$AS57,0)+IFERROR('Model opční 2 (MF)'!AD57*('MF Index'!AH15/'MF Index'!$E15)*'Model opční 2 (MF)'!$AS57,0)+Doplněk!AD57*Doplněk!$AQ57</f>
        <v>0</v>
      </c>
      <c r="AE57" s="107">
        <f>IFERROR('Model výchozí (MV)'!AE57*('MV Index'!AI15/'MV Index'!$E15)*'Model výchozí (MV)'!$AS57,0)+IFERROR('Model opční 1 (ME)'!AE57*('ME Index'!AI15/'ME Index'!$E15)*'Model opční 1 (ME)'!$AS57,0)+IFERROR('Model opční 2 (MF)'!AE57*('MF Index'!AI15/'MF Index'!$E15)*'Model opční 2 (MF)'!$AS57,0)+Doplněk!AE57*Doplněk!$AQ57</f>
        <v>0</v>
      </c>
      <c r="AF57" s="107">
        <f>IFERROR('Model výchozí (MV)'!AF57*('MV Index'!AJ15/'MV Index'!$E15)*'Model výchozí (MV)'!$AS57,0)+IFERROR('Model opční 1 (ME)'!AF57*('ME Index'!AJ15/'ME Index'!$E15)*'Model opční 1 (ME)'!$AS57,0)+IFERROR('Model opční 2 (MF)'!AF57*('MF Index'!AJ15/'MF Index'!$E15)*'Model opční 2 (MF)'!$AS57,0)+Doplněk!AF57*Doplněk!$AQ57</f>
        <v>0</v>
      </c>
      <c r="AG57" s="107">
        <f>IFERROR('Model výchozí (MV)'!AG57*('MV Index'!AK15/'MV Index'!$E15)*'Model výchozí (MV)'!$AS57,0)+IFERROR('Model opční 1 (ME)'!AG57*('ME Index'!AK15/'ME Index'!$E15)*'Model opční 1 (ME)'!$AS57,0)+IFERROR('Model opční 2 (MF)'!AG57*('MF Index'!AK15/'MF Index'!$E15)*'Model opční 2 (MF)'!$AS57,0)+Doplněk!AG57*Doplněk!$AQ57</f>
        <v>0</v>
      </c>
      <c r="AH57" s="107">
        <f>IFERROR('Model výchozí (MV)'!AH57*('MV Index'!AL15/'MV Index'!$E15)*'Model výchozí (MV)'!$AS57,0)+IFERROR('Model opční 1 (ME)'!AH57*('ME Index'!AL15/'ME Index'!$E15)*'Model opční 1 (ME)'!$AS57,0)+IFERROR('Model opční 2 (MF)'!AH57*('MF Index'!AL15/'MF Index'!$E15)*'Model opční 2 (MF)'!$AS57,0)+Doplněk!AH57*Doplněk!$AQ57</f>
        <v>0</v>
      </c>
      <c r="AI57" s="107">
        <f>IFERROR('Model výchozí (MV)'!AI57*('MV Index'!AM15/'MV Index'!$E15)*'Model výchozí (MV)'!$AS57,0)+IFERROR('Model opční 1 (ME)'!AI57*('ME Index'!AM15/'ME Index'!$E15)*'Model opční 1 (ME)'!$AS57,0)+IFERROR('Model opční 2 (MF)'!AI57*('MF Index'!AM15/'MF Index'!$E15)*'Model opční 2 (MF)'!$AS57,0)+Doplněk!AI57*Doplněk!$AQ57</f>
        <v>0</v>
      </c>
      <c r="AJ57" s="107">
        <f>IFERROR('Model výchozí (MV)'!AJ57*('MV Index'!AN15/'MV Index'!$E15)*'Model výchozí (MV)'!$AS57,0)+IFERROR('Model opční 1 (ME)'!AJ57*('ME Index'!AN15/'ME Index'!$E15)*'Model opční 1 (ME)'!$AS57,0)+IFERROR('Model opční 2 (MF)'!AJ57*('MF Index'!AN15/'MF Index'!$E15)*'Model opční 2 (MF)'!$AS57,0)+Doplněk!AJ57*Doplněk!$AQ57</f>
        <v>0</v>
      </c>
      <c r="AK57" s="107">
        <f>IFERROR('Model výchozí (MV)'!AK57*('MV Index'!AO15/'MV Index'!$E15)*'Model výchozí (MV)'!$AS57,0)+IFERROR('Model opční 1 (ME)'!AK57*('ME Index'!AO15/'ME Index'!$E15)*'Model opční 1 (ME)'!$AS57,0)+IFERROR('Model opční 2 (MF)'!AK57*('MF Index'!AO15/'MF Index'!$E15)*'Model opční 2 (MF)'!$AS57,0)+Doplněk!AK57*Doplněk!$AQ57</f>
        <v>0</v>
      </c>
      <c r="AL57" s="24">
        <f t="shared" si="62"/>
        <v>0</v>
      </c>
      <c r="AM57" s="149">
        <f t="shared" si="61"/>
        <v>0</v>
      </c>
    </row>
    <row r="58" spans="1:39" x14ac:dyDescent="0.3">
      <c r="A58" s="4" t="str">
        <f t="shared" si="60"/>
        <v/>
      </c>
      <c r="B58" s="45" t="str">
        <f t="shared" si="60"/>
        <v/>
      </c>
      <c r="C58" s="64" t="str">
        <f t="shared" si="60"/>
        <v>8.2</v>
      </c>
      <c r="D58" s="65" t="str">
        <f t="shared" si="60"/>
        <v>Strojvedoucí</v>
      </c>
      <c r="E58" s="107">
        <f>IFERROR('Model výchozí (MV)'!E58*('MV Index'!I16/'MV Index'!$E16)*'Model výchozí (MV)'!$AS58,0)+IFERROR('Model opční 1 (ME)'!E58*('ME Index'!I16/'ME Index'!$E16)*'Model opční 1 (ME)'!$AS58,0)+IFERROR('Model opční 2 (MF)'!E58*('MF Index'!I16/'MF Index'!$E16)*'Model opční 2 (MF)'!$AS58,0)+Doplněk!E58*Doplněk!$AQ58</f>
        <v>0</v>
      </c>
      <c r="F58" s="107">
        <f>IFERROR('Model výchozí (MV)'!F58*('MV Index'!J16/'MV Index'!$E16)*'Model výchozí (MV)'!$AS58,0)+IFERROR('Model opční 1 (ME)'!F58*('ME Index'!J16/'ME Index'!$E16)*'Model opční 1 (ME)'!$AS58,0)+IFERROR('Model opční 2 (MF)'!F58*('MF Index'!J16/'MF Index'!$E16)*'Model opční 2 (MF)'!$AS58,0)+Doplněk!F58*Doplněk!$AQ58</f>
        <v>0</v>
      </c>
      <c r="G58" s="107">
        <f>IFERROR('Model výchozí (MV)'!G58*('MV Index'!K16/'MV Index'!$E16)*'Model výchozí (MV)'!$AS58,0)+IFERROR('Model opční 1 (ME)'!G58*('ME Index'!K16/'ME Index'!$E16)*'Model opční 1 (ME)'!$AS58,0)+IFERROR('Model opční 2 (MF)'!G58*('MF Index'!K16/'MF Index'!$E16)*'Model opční 2 (MF)'!$AS58,0)+Doplněk!G58*Doplněk!$AQ58</f>
        <v>0</v>
      </c>
      <c r="H58" s="107">
        <f>IFERROR('Model výchozí (MV)'!H58*('MV Index'!L16/'MV Index'!$E16)*'Model výchozí (MV)'!$AS58,0)+IFERROR('Model opční 1 (ME)'!H58*('ME Index'!L16/'ME Index'!$E16)*'Model opční 1 (ME)'!$AS58,0)+IFERROR('Model opční 2 (MF)'!H58*('MF Index'!L16/'MF Index'!$E16)*'Model opční 2 (MF)'!$AS58,0)+Doplněk!H58*Doplněk!$AQ58</f>
        <v>0</v>
      </c>
      <c r="I58" s="107">
        <f>IFERROR('Model výchozí (MV)'!I58*('MV Index'!M16/'MV Index'!$E16)*'Model výchozí (MV)'!$AS58,0)+IFERROR('Model opční 1 (ME)'!I58*('ME Index'!M16/'ME Index'!$E16)*'Model opční 1 (ME)'!$AS58,0)+IFERROR('Model opční 2 (MF)'!I58*('MF Index'!M16/'MF Index'!$E16)*'Model opční 2 (MF)'!$AS58,0)+Doplněk!I58*Doplněk!$AQ58</f>
        <v>0</v>
      </c>
      <c r="J58" s="107">
        <f>IFERROR('Model výchozí (MV)'!J58*('MV Index'!N16/'MV Index'!$E16)*'Model výchozí (MV)'!$AS58,0)+IFERROR('Model opční 1 (ME)'!J58*('ME Index'!N16/'ME Index'!$E16)*'Model opční 1 (ME)'!$AS58,0)+IFERROR('Model opční 2 (MF)'!J58*('MF Index'!N16/'MF Index'!$E16)*'Model opční 2 (MF)'!$AS58,0)+Doplněk!J58*Doplněk!$AQ58</f>
        <v>0</v>
      </c>
      <c r="K58" s="107">
        <f>IFERROR('Model výchozí (MV)'!K58*('MV Index'!O16/'MV Index'!$E16)*'Model výchozí (MV)'!$AS58,0)+IFERROR('Model opční 1 (ME)'!K58*('ME Index'!O16/'ME Index'!$E16)*'Model opční 1 (ME)'!$AS58,0)+IFERROR('Model opční 2 (MF)'!K58*('MF Index'!O16/'MF Index'!$E16)*'Model opční 2 (MF)'!$AS58,0)+Doplněk!K58*Doplněk!$AQ58</f>
        <v>0</v>
      </c>
      <c r="L58" s="107">
        <f>IFERROR('Model výchozí (MV)'!L58*('MV Index'!P16/'MV Index'!$E16)*'Model výchozí (MV)'!$AS58,0)+IFERROR('Model opční 1 (ME)'!L58*('ME Index'!P16/'ME Index'!$E16)*'Model opční 1 (ME)'!$AS58,0)+IFERROR('Model opční 2 (MF)'!L58*('MF Index'!P16/'MF Index'!$E16)*'Model opční 2 (MF)'!$AS58,0)+Doplněk!L58*Doplněk!$AQ58</f>
        <v>0</v>
      </c>
      <c r="M58" s="107">
        <f>IFERROR('Model výchozí (MV)'!M58*('MV Index'!Q16/'MV Index'!$E16)*'Model výchozí (MV)'!$AS58,0)+IFERROR('Model opční 1 (ME)'!M58*('ME Index'!Q16/'ME Index'!$E16)*'Model opční 1 (ME)'!$AS58,0)+IFERROR('Model opční 2 (MF)'!M58*('MF Index'!Q16/'MF Index'!$E16)*'Model opční 2 (MF)'!$AS58,0)+Doplněk!M58*Doplněk!$AQ58</f>
        <v>0</v>
      </c>
      <c r="N58" s="107">
        <f>IFERROR('Model výchozí (MV)'!N58*('MV Index'!R16/'MV Index'!$E16)*'Model výchozí (MV)'!$AS58,0)+IFERROR('Model opční 1 (ME)'!N58*('ME Index'!R16/'ME Index'!$E16)*'Model opční 1 (ME)'!$AS58,0)+IFERROR('Model opční 2 (MF)'!N58*('MF Index'!R16/'MF Index'!$E16)*'Model opční 2 (MF)'!$AS58,0)+Doplněk!N58*Doplněk!$AQ58</f>
        <v>0</v>
      </c>
      <c r="O58" s="107">
        <f>IFERROR('Model výchozí (MV)'!O58*('MV Index'!S16/'MV Index'!$E16)*'Model výchozí (MV)'!$AS58,0)+IFERROR('Model opční 1 (ME)'!O58*('ME Index'!S16/'ME Index'!$E16)*'Model opční 1 (ME)'!$AS58,0)+IFERROR('Model opční 2 (MF)'!O58*('MF Index'!S16/'MF Index'!$E16)*'Model opční 2 (MF)'!$AS58,0)+Doplněk!O58*Doplněk!$AQ58</f>
        <v>0</v>
      </c>
      <c r="P58" s="107">
        <f>IFERROR('Model výchozí (MV)'!P58*('MV Index'!T16/'MV Index'!$E16)*'Model výchozí (MV)'!$AS58,0)+IFERROR('Model opční 1 (ME)'!P58*('ME Index'!T16/'ME Index'!$E16)*'Model opční 1 (ME)'!$AS58,0)+IFERROR('Model opční 2 (MF)'!P58*('MF Index'!T16/'MF Index'!$E16)*'Model opční 2 (MF)'!$AS58,0)+Doplněk!P58*Doplněk!$AQ58</f>
        <v>0</v>
      </c>
      <c r="Q58" s="107">
        <f>IFERROR('Model výchozí (MV)'!Q58*('MV Index'!U16/'MV Index'!$E16)*'Model výchozí (MV)'!$AS58,0)+IFERROR('Model opční 1 (ME)'!Q58*('ME Index'!U16/'ME Index'!$E16)*'Model opční 1 (ME)'!$AS58,0)+IFERROR('Model opční 2 (MF)'!Q58*('MF Index'!U16/'MF Index'!$E16)*'Model opční 2 (MF)'!$AS58,0)+Doplněk!Q58*Doplněk!$AQ58</f>
        <v>0</v>
      </c>
      <c r="R58" s="107">
        <f>IFERROR('Model výchozí (MV)'!R58*('MV Index'!V16/'MV Index'!$E16)*'Model výchozí (MV)'!$AS58,0)+IFERROR('Model opční 1 (ME)'!R58*('ME Index'!V16/'ME Index'!$E16)*'Model opční 1 (ME)'!$AS58,0)+IFERROR('Model opční 2 (MF)'!R58*('MF Index'!V16/'MF Index'!$E16)*'Model opční 2 (MF)'!$AS58,0)+Doplněk!R58*Doplněk!$AQ58</f>
        <v>0</v>
      </c>
      <c r="S58" s="107">
        <f>IFERROR('Model výchozí (MV)'!S58*('MV Index'!W16/'MV Index'!$E16)*'Model výchozí (MV)'!$AS58,0)+IFERROR('Model opční 1 (ME)'!S58*('ME Index'!W16/'ME Index'!$E16)*'Model opční 1 (ME)'!$AS58,0)+IFERROR('Model opční 2 (MF)'!S58*('MF Index'!W16/'MF Index'!$E16)*'Model opční 2 (MF)'!$AS58,0)+Doplněk!S58*Doplněk!$AQ58</f>
        <v>0</v>
      </c>
      <c r="T58" s="107">
        <f>IFERROR('Model výchozí (MV)'!T58*('MV Index'!X16/'MV Index'!$E16)*'Model výchozí (MV)'!$AS58,0)+IFERROR('Model opční 1 (ME)'!T58*('ME Index'!X16/'ME Index'!$E16)*'Model opční 1 (ME)'!$AS58,0)+IFERROR('Model opční 2 (MF)'!T58*('MF Index'!X16/'MF Index'!$E16)*'Model opční 2 (MF)'!$AS58,0)+Doplněk!T58*Doplněk!$AQ58</f>
        <v>0</v>
      </c>
      <c r="U58" s="107">
        <f>IFERROR('Model výchozí (MV)'!U58*('MV Index'!Y16/'MV Index'!$E16)*'Model výchozí (MV)'!$AS58,0)+IFERROR('Model opční 1 (ME)'!U58*('ME Index'!Y16/'ME Index'!$E16)*'Model opční 1 (ME)'!$AS58,0)+IFERROR('Model opční 2 (MF)'!U58*('MF Index'!Y16/'MF Index'!$E16)*'Model opční 2 (MF)'!$AS58,0)+Doplněk!U58*Doplněk!$AQ58</f>
        <v>0</v>
      </c>
      <c r="V58" s="107">
        <f>IFERROR('Model výchozí (MV)'!V58*('MV Index'!Z16/'MV Index'!$E16)*'Model výchozí (MV)'!$AS58,0)+IFERROR('Model opční 1 (ME)'!V58*('ME Index'!Z16/'ME Index'!$E16)*'Model opční 1 (ME)'!$AS58,0)+IFERROR('Model opční 2 (MF)'!V58*('MF Index'!Z16/'MF Index'!$E16)*'Model opční 2 (MF)'!$AS58,0)+Doplněk!V58*Doplněk!$AQ58</f>
        <v>0</v>
      </c>
      <c r="W58" s="107">
        <f>IFERROR('Model výchozí (MV)'!W58*('MV Index'!AA16/'MV Index'!$E16)*'Model výchozí (MV)'!$AS58,0)+IFERROR('Model opční 1 (ME)'!W58*('ME Index'!AA16/'ME Index'!$E16)*'Model opční 1 (ME)'!$AS58,0)+IFERROR('Model opční 2 (MF)'!W58*('MF Index'!AA16/'MF Index'!$E16)*'Model opční 2 (MF)'!$AS58,0)+Doplněk!W58*Doplněk!$AQ58</f>
        <v>0</v>
      </c>
      <c r="X58" s="107">
        <f>IFERROR('Model výchozí (MV)'!X58*('MV Index'!AB16/'MV Index'!$E16)*'Model výchozí (MV)'!$AS58,0)+IFERROR('Model opční 1 (ME)'!X58*('ME Index'!AB16/'ME Index'!$E16)*'Model opční 1 (ME)'!$AS58,0)+IFERROR('Model opční 2 (MF)'!X58*('MF Index'!AB16/'MF Index'!$E16)*'Model opční 2 (MF)'!$AS58,0)+Doplněk!X58*Doplněk!$AQ58</f>
        <v>0</v>
      </c>
      <c r="Y58" s="107">
        <f>IFERROR('Model výchozí (MV)'!Y58*('MV Index'!AC16/'MV Index'!$E16)*'Model výchozí (MV)'!$AS58,0)+IFERROR('Model opční 1 (ME)'!Y58*('ME Index'!AC16/'ME Index'!$E16)*'Model opční 1 (ME)'!$AS58,0)+IFERROR('Model opční 2 (MF)'!Y58*('MF Index'!AC16/'MF Index'!$E16)*'Model opční 2 (MF)'!$AS58,0)+Doplněk!Y58*Doplněk!$AQ58</f>
        <v>0</v>
      </c>
      <c r="Z58" s="107">
        <f>IFERROR('Model výchozí (MV)'!Z58*('MV Index'!AD16/'MV Index'!$E16)*'Model výchozí (MV)'!$AS58,0)+IFERROR('Model opční 1 (ME)'!Z58*('ME Index'!AD16/'ME Index'!$E16)*'Model opční 1 (ME)'!$AS58,0)+IFERROR('Model opční 2 (MF)'!Z58*('MF Index'!AD16/'MF Index'!$E16)*'Model opční 2 (MF)'!$AS58,0)+Doplněk!Z58*Doplněk!$AQ58</f>
        <v>0</v>
      </c>
      <c r="AA58" s="107">
        <f>IFERROR('Model výchozí (MV)'!AA58*('MV Index'!AE16/'MV Index'!$E16)*'Model výchozí (MV)'!$AS58,0)+IFERROR('Model opční 1 (ME)'!AA58*('ME Index'!AE16/'ME Index'!$E16)*'Model opční 1 (ME)'!$AS58,0)+IFERROR('Model opční 2 (MF)'!AA58*('MF Index'!AE16/'MF Index'!$E16)*'Model opční 2 (MF)'!$AS58,0)+Doplněk!AA58*Doplněk!$AQ58</f>
        <v>0</v>
      </c>
      <c r="AB58" s="107">
        <f>IFERROR('Model výchozí (MV)'!AB58*('MV Index'!AF16/'MV Index'!$E16)*'Model výchozí (MV)'!$AS58,0)+IFERROR('Model opční 1 (ME)'!AB58*('ME Index'!AF16/'ME Index'!$E16)*'Model opční 1 (ME)'!$AS58,0)+IFERROR('Model opční 2 (MF)'!AB58*('MF Index'!AF16/'MF Index'!$E16)*'Model opční 2 (MF)'!$AS58,0)+Doplněk!AB58*Doplněk!$AQ58</f>
        <v>0</v>
      </c>
      <c r="AC58" s="107">
        <f>IFERROR('Model výchozí (MV)'!AC58*('MV Index'!AG16/'MV Index'!$E16)*'Model výchozí (MV)'!$AS58,0)+IFERROR('Model opční 1 (ME)'!AC58*('ME Index'!AG16/'ME Index'!$E16)*'Model opční 1 (ME)'!$AS58,0)+IFERROR('Model opční 2 (MF)'!AC58*('MF Index'!AG16/'MF Index'!$E16)*'Model opční 2 (MF)'!$AS58,0)+Doplněk!AC58*Doplněk!$AQ58</f>
        <v>0</v>
      </c>
      <c r="AD58" s="107">
        <f>IFERROR('Model výchozí (MV)'!AD58*('MV Index'!AH16/'MV Index'!$E16)*'Model výchozí (MV)'!$AS58,0)+IFERROR('Model opční 1 (ME)'!AD58*('ME Index'!AH16/'ME Index'!$E16)*'Model opční 1 (ME)'!$AS58,0)+IFERROR('Model opční 2 (MF)'!AD58*('MF Index'!AH16/'MF Index'!$E16)*'Model opční 2 (MF)'!$AS58,0)+Doplněk!AD58*Doplněk!$AQ58</f>
        <v>0</v>
      </c>
      <c r="AE58" s="107">
        <f>IFERROR('Model výchozí (MV)'!AE58*('MV Index'!AI16/'MV Index'!$E16)*'Model výchozí (MV)'!$AS58,0)+IFERROR('Model opční 1 (ME)'!AE58*('ME Index'!AI16/'ME Index'!$E16)*'Model opční 1 (ME)'!$AS58,0)+IFERROR('Model opční 2 (MF)'!AE58*('MF Index'!AI16/'MF Index'!$E16)*'Model opční 2 (MF)'!$AS58,0)+Doplněk!AE58*Doplněk!$AQ58</f>
        <v>0</v>
      </c>
      <c r="AF58" s="107">
        <f>IFERROR('Model výchozí (MV)'!AF58*('MV Index'!AJ16/'MV Index'!$E16)*'Model výchozí (MV)'!$AS58,0)+IFERROR('Model opční 1 (ME)'!AF58*('ME Index'!AJ16/'ME Index'!$E16)*'Model opční 1 (ME)'!$AS58,0)+IFERROR('Model opční 2 (MF)'!AF58*('MF Index'!AJ16/'MF Index'!$E16)*'Model opční 2 (MF)'!$AS58,0)+Doplněk!AF58*Doplněk!$AQ58</f>
        <v>0</v>
      </c>
      <c r="AG58" s="107">
        <f>IFERROR('Model výchozí (MV)'!AG58*('MV Index'!AK16/'MV Index'!$E16)*'Model výchozí (MV)'!$AS58,0)+IFERROR('Model opční 1 (ME)'!AG58*('ME Index'!AK16/'ME Index'!$E16)*'Model opční 1 (ME)'!$AS58,0)+IFERROR('Model opční 2 (MF)'!AG58*('MF Index'!AK16/'MF Index'!$E16)*'Model opční 2 (MF)'!$AS58,0)+Doplněk!AG58*Doplněk!$AQ58</f>
        <v>0</v>
      </c>
      <c r="AH58" s="107">
        <f>IFERROR('Model výchozí (MV)'!AH58*('MV Index'!AL16/'MV Index'!$E16)*'Model výchozí (MV)'!$AS58,0)+IFERROR('Model opční 1 (ME)'!AH58*('ME Index'!AL16/'ME Index'!$E16)*'Model opční 1 (ME)'!$AS58,0)+IFERROR('Model opční 2 (MF)'!AH58*('MF Index'!AL16/'MF Index'!$E16)*'Model opční 2 (MF)'!$AS58,0)+Doplněk!AH58*Doplněk!$AQ58</f>
        <v>0</v>
      </c>
      <c r="AI58" s="107">
        <f>IFERROR('Model výchozí (MV)'!AI58*('MV Index'!AM16/'MV Index'!$E16)*'Model výchozí (MV)'!$AS58,0)+IFERROR('Model opční 1 (ME)'!AI58*('ME Index'!AM16/'ME Index'!$E16)*'Model opční 1 (ME)'!$AS58,0)+IFERROR('Model opční 2 (MF)'!AI58*('MF Index'!AM16/'MF Index'!$E16)*'Model opční 2 (MF)'!$AS58,0)+Doplněk!AI58*Doplněk!$AQ58</f>
        <v>0</v>
      </c>
      <c r="AJ58" s="107">
        <f>IFERROR('Model výchozí (MV)'!AJ58*('MV Index'!AN16/'MV Index'!$E16)*'Model výchozí (MV)'!$AS58,0)+IFERROR('Model opční 1 (ME)'!AJ58*('ME Index'!AN16/'ME Index'!$E16)*'Model opční 1 (ME)'!$AS58,0)+IFERROR('Model opční 2 (MF)'!AJ58*('MF Index'!AN16/'MF Index'!$E16)*'Model opční 2 (MF)'!$AS58,0)+Doplněk!AJ58*Doplněk!$AQ58</f>
        <v>0</v>
      </c>
      <c r="AK58" s="107">
        <f>IFERROR('Model výchozí (MV)'!AK58*('MV Index'!AO16/'MV Index'!$E16)*'Model výchozí (MV)'!$AS58,0)+IFERROR('Model opční 1 (ME)'!AK58*('ME Index'!AO16/'ME Index'!$E16)*'Model opční 1 (ME)'!$AS58,0)+IFERROR('Model opční 2 (MF)'!AK58*('MF Index'!AO16/'MF Index'!$E16)*'Model opční 2 (MF)'!$AS58,0)+Doplněk!AK58*Doplněk!$AQ58</f>
        <v>0</v>
      </c>
      <c r="AL58" s="24">
        <f t="shared" si="62"/>
        <v>0</v>
      </c>
      <c r="AM58" s="149">
        <f t="shared" si="61"/>
        <v>0</v>
      </c>
    </row>
    <row r="59" spans="1:39" x14ac:dyDescent="0.3">
      <c r="A59" s="4" t="str">
        <f t="shared" si="60"/>
        <v/>
      </c>
      <c r="B59" s="45" t="str">
        <f t="shared" si="60"/>
        <v/>
      </c>
      <c r="C59" s="64" t="str">
        <f t="shared" si="60"/>
        <v>8.3</v>
      </c>
      <c r="D59" s="65" t="str">
        <f t="shared" si="60"/>
        <v>Pokladní</v>
      </c>
      <c r="E59" s="107">
        <f>IFERROR('Model výchozí (MV)'!E59*('MV Index'!I17/'MV Index'!$E17)*'Model výchozí (MV)'!$AS59,0)+IFERROR('Model opční 1 (ME)'!E59*('ME Index'!I17/'ME Index'!$E17)*'Model opční 1 (ME)'!$AS59,0)+IFERROR('Model opční 2 (MF)'!E59*('MF Index'!I17/'MF Index'!$E17)*'Model opční 2 (MF)'!$AS59,0)+Doplněk!E59*Doplněk!$AQ59</f>
        <v>0</v>
      </c>
      <c r="F59" s="107">
        <f>IFERROR('Model výchozí (MV)'!F59*('MV Index'!J17/'MV Index'!$E17)*'Model výchozí (MV)'!$AS59,0)+IFERROR('Model opční 1 (ME)'!F59*('ME Index'!J17/'ME Index'!$E17)*'Model opční 1 (ME)'!$AS59,0)+IFERROR('Model opční 2 (MF)'!F59*('MF Index'!J17/'MF Index'!$E17)*'Model opční 2 (MF)'!$AS59,0)+Doplněk!F59*Doplněk!$AQ59</f>
        <v>0</v>
      </c>
      <c r="G59" s="107">
        <f>IFERROR('Model výchozí (MV)'!G59*('MV Index'!K17/'MV Index'!$E17)*'Model výchozí (MV)'!$AS59,0)+IFERROR('Model opční 1 (ME)'!G59*('ME Index'!K17/'ME Index'!$E17)*'Model opční 1 (ME)'!$AS59,0)+IFERROR('Model opční 2 (MF)'!G59*('MF Index'!K17/'MF Index'!$E17)*'Model opční 2 (MF)'!$AS59,0)+Doplněk!G59*Doplněk!$AQ59</f>
        <v>0</v>
      </c>
      <c r="H59" s="107">
        <f>IFERROR('Model výchozí (MV)'!H59*('MV Index'!L17/'MV Index'!$E17)*'Model výchozí (MV)'!$AS59,0)+IFERROR('Model opční 1 (ME)'!H59*('ME Index'!L17/'ME Index'!$E17)*'Model opční 1 (ME)'!$AS59,0)+IFERROR('Model opční 2 (MF)'!H59*('MF Index'!L17/'MF Index'!$E17)*'Model opční 2 (MF)'!$AS59,0)+Doplněk!H59*Doplněk!$AQ59</f>
        <v>0</v>
      </c>
      <c r="I59" s="107">
        <f>IFERROR('Model výchozí (MV)'!I59*('MV Index'!M17/'MV Index'!$E17)*'Model výchozí (MV)'!$AS59,0)+IFERROR('Model opční 1 (ME)'!I59*('ME Index'!M17/'ME Index'!$E17)*'Model opční 1 (ME)'!$AS59,0)+IFERROR('Model opční 2 (MF)'!I59*('MF Index'!M17/'MF Index'!$E17)*'Model opční 2 (MF)'!$AS59,0)+Doplněk!I59*Doplněk!$AQ59</f>
        <v>0</v>
      </c>
      <c r="J59" s="107">
        <f>IFERROR('Model výchozí (MV)'!J59*('MV Index'!N17/'MV Index'!$E17)*'Model výchozí (MV)'!$AS59,0)+IFERROR('Model opční 1 (ME)'!J59*('ME Index'!N17/'ME Index'!$E17)*'Model opční 1 (ME)'!$AS59,0)+IFERROR('Model opční 2 (MF)'!J59*('MF Index'!N17/'MF Index'!$E17)*'Model opční 2 (MF)'!$AS59,0)+Doplněk!J59*Doplněk!$AQ59</f>
        <v>0</v>
      </c>
      <c r="K59" s="107">
        <f>IFERROR('Model výchozí (MV)'!K59*('MV Index'!O17/'MV Index'!$E17)*'Model výchozí (MV)'!$AS59,0)+IFERROR('Model opční 1 (ME)'!K59*('ME Index'!O17/'ME Index'!$E17)*'Model opční 1 (ME)'!$AS59,0)+IFERROR('Model opční 2 (MF)'!K59*('MF Index'!O17/'MF Index'!$E17)*'Model opční 2 (MF)'!$AS59,0)+Doplněk!K59*Doplněk!$AQ59</f>
        <v>0</v>
      </c>
      <c r="L59" s="107">
        <f>IFERROR('Model výchozí (MV)'!L59*('MV Index'!P17/'MV Index'!$E17)*'Model výchozí (MV)'!$AS59,0)+IFERROR('Model opční 1 (ME)'!L59*('ME Index'!P17/'ME Index'!$E17)*'Model opční 1 (ME)'!$AS59,0)+IFERROR('Model opční 2 (MF)'!L59*('MF Index'!P17/'MF Index'!$E17)*'Model opční 2 (MF)'!$AS59,0)+Doplněk!L59*Doplněk!$AQ59</f>
        <v>0</v>
      </c>
      <c r="M59" s="107">
        <f>IFERROR('Model výchozí (MV)'!M59*('MV Index'!Q17/'MV Index'!$E17)*'Model výchozí (MV)'!$AS59,0)+IFERROR('Model opční 1 (ME)'!M59*('ME Index'!Q17/'ME Index'!$E17)*'Model opční 1 (ME)'!$AS59,0)+IFERROR('Model opční 2 (MF)'!M59*('MF Index'!Q17/'MF Index'!$E17)*'Model opční 2 (MF)'!$AS59,0)+Doplněk!M59*Doplněk!$AQ59</f>
        <v>0</v>
      </c>
      <c r="N59" s="107">
        <f>IFERROR('Model výchozí (MV)'!N59*('MV Index'!R17/'MV Index'!$E17)*'Model výchozí (MV)'!$AS59,0)+IFERROR('Model opční 1 (ME)'!N59*('ME Index'!R17/'ME Index'!$E17)*'Model opční 1 (ME)'!$AS59,0)+IFERROR('Model opční 2 (MF)'!N59*('MF Index'!R17/'MF Index'!$E17)*'Model opční 2 (MF)'!$AS59,0)+Doplněk!N59*Doplněk!$AQ59</f>
        <v>0</v>
      </c>
      <c r="O59" s="107">
        <f>IFERROR('Model výchozí (MV)'!O59*('MV Index'!S17/'MV Index'!$E17)*'Model výchozí (MV)'!$AS59,0)+IFERROR('Model opční 1 (ME)'!O59*('ME Index'!S17/'ME Index'!$E17)*'Model opční 1 (ME)'!$AS59,0)+IFERROR('Model opční 2 (MF)'!O59*('MF Index'!S17/'MF Index'!$E17)*'Model opční 2 (MF)'!$AS59,0)+Doplněk!O59*Doplněk!$AQ59</f>
        <v>0</v>
      </c>
      <c r="P59" s="107">
        <f>IFERROR('Model výchozí (MV)'!P59*('MV Index'!T17/'MV Index'!$E17)*'Model výchozí (MV)'!$AS59,0)+IFERROR('Model opční 1 (ME)'!P59*('ME Index'!T17/'ME Index'!$E17)*'Model opční 1 (ME)'!$AS59,0)+IFERROR('Model opční 2 (MF)'!P59*('MF Index'!T17/'MF Index'!$E17)*'Model opční 2 (MF)'!$AS59,0)+Doplněk!P59*Doplněk!$AQ59</f>
        <v>0</v>
      </c>
      <c r="Q59" s="107">
        <f>IFERROR('Model výchozí (MV)'!Q59*('MV Index'!U17/'MV Index'!$E17)*'Model výchozí (MV)'!$AS59,0)+IFERROR('Model opční 1 (ME)'!Q59*('ME Index'!U17/'ME Index'!$E17)*'Model opční 1 (ME)'!$AS59,0)+IFERROR('Model opční 2 (MF)'!Q59*('MF Index'!U17/'MF Index'!$E17)*'Model opční 2 (MF)'!$AS59,0)+Doplněk!Q59*Doplněk!$AQ59</f>
        <v>0</v>
      </c>
      <c r="R59" s="107">
        <f>IFERROR('Model výchozí (MV)'!R59*('MV Index'!V17/'MV Index'!$E17)*'Model výchozí (MV)'!$AS59,0)+IFERROR('Model opční 1 (ME)'!R59*('ME Index'!V17/'ME Index'!$E17)*'Model opční 1 (ME)'!$AS59,0)+IFERROR('Model opční 2 (MF)'!R59*('MF Index'!V17/'MF Index'!$E17)*'Model opční 2 (MF)'!$AS59,0)+Doplněk!R59*Doplněk!$AQ59</f>
        <v>0</v>
      </c>
      <c r="S59" s="107">
        <f>IFERROR('Model výchozí (MV)'!S59*('MV Index'!W17/'MV Index'!$E17)*'Model výchozí (MV)'!$AS59,0)+IFERROR('Model opční 1 (ME)'!S59*('ME Index'!W17/'ME Index'!$E17)*'Model opční 1 (ME)'!$AS59,0)+IFERROR('Model opční 2 (MF)'!S59*('MF Index'!W17/'MF Index'!$E17)*'Model opční 2 (MF)'!$AS59,0)+Doplněk!S59*Doplněk!$AQ59</f>
        <v>0</v>
      </c>
      <c r="T59" s="107">
        <f>IFERROR('Model výchozí (MV)'!T59*('MV Index'!X17/'MV Index'!$E17)*'Model výchozí (MV)'!$AS59,0)+IFERROR('Model opční 1 (ME)'!T59*('ME Index'!X17/'ME Index'!$E17)*'Model opční 1 (ME)'!$AS59,0)+IFERROR('Model opční 2 (MF)'!T59*('MF Index'!X17/'MF Index'!$E17)*'Model opční 2 (MF)'!$AS59,0)+Doplněk!T59*Doplněk!$AQ59</f>
        <v>0</v>
      </c>
      <c r="U59" s="107">
        <f>IFERROR('Model výchozí (MV)'!U59*('MV Index'!Y17/'MV Index'!$E17)*'Model výchozí (MV)'!$AS59,0)+IFERROR('Model opční 1 (ME)'!U59*('ME Index'!Y17/'ME Index'!$E17)*'Model opční 1 (ME)'!$AS59,0)+IFERROR('Model opční 2 (MF)'!U59*('MF Index'!Y17/'MF Index'!$E17)*'Model opční 2 (MF)'!$AS59,0)+Doplněk!U59*Doplněk!$AQ59</f>
        <v>0</v>
      </c>
      <c r="V59" s="107">
        <f>IFERROR('Model výchozí (MV)'!V59*('MV Index'!Z17/'MV Index'!$E17)*'Model výchozí (MV)'!$AS59,0)+IFERROR('Model opční 1 (ME)'!V59*('ME Index'!Z17/'ME Index'!$E17)*'Model opční 1 (ME)'!$AS59,0)+IFERROR('Model opční 2 (MF)'!V59*('MF Index'!Z17/'MF Index'!$E17)*'Model opční 2 (MF)'!$AS59,0)+Doplněk!V59*Doplněk!$AQ59</f>
        <v>0</v>
      </c>
      <c r="W59" s="107">
        <f>IFERROR('Model výchozí (MV)'!W59*('MV Index'!AA17/'MV Index'!$E17)*'Model výchozí (MV)'!$AS59,0)+IFERROR('Model opční 1 (ME)'!W59*('ME Index'!AA17/'ME Index'!$E17)*'Model opční 1 (ME)'!$AS59,0)+IFERROR('Model opční 2 (MF)'!W59*('MF Index'!AA17/'MF Index'!$E17)*'Model opční 2 (MF)'!$AS59,0)+Doplněk!W59*Doplněk!$AQ59</f>
        <v>0</v>
      </c>
      <c r="X59" s="107">
        <f>IFERROR('Model výchozí (MV)'!X59*('MV Index'!AB17/'MV Index'!$E17)*'Model výchozí (MV)'!$AS59,0)+IFERROR('Model opční 1 (ME)'!X59*('ME Index'!AB17/'ME Index'!$E17)*'Model opční 1 (ME)'!$AS59,0)+IFERROR('Model opční 2 (MF)'!X59*('MF Index'!AB17/'MF Index'!$E17)*'Model opční 2 (MF)'!$AS59,0)+Doplněk!X59*Doplněk!$AQ59</f>
        <v>0</v>
      </c>
      <c r="Y59" s="107">
        <f>IFERROR('Model výchozí (MV)'!Y59*('MV Index'!AC17/'MV Index'!$E17)*'Model výchozí (MV)'!$AS59,0)+IFERROR('Model opční 1 (ME)'!Y59*('ME Index'!AC17/'ME Index'!$E17)*'Model opční 1 (ME)'!$AS59,0)+IFERROR('Model opční 2 (MF)'!Y59*('MF Index'!AC17/'MF Index'!$E17)*'Model opční 2 (MF)'!$AS59,0)+Doplněk!Y59*Doplněk!$AQ59</f>
        <v>0</v>
      </c>
      <c r="Z59" s="107">
        <f>IFERROR('Model výchozí (MV)'!Z59*('MV Index'!AD17/'MV Index'!$E17)*'Model výchozí (MV)'!$AS59,0)+IFERROR('Model opční 1 (ME)'!Z59*('ME Index'!AD17/'ME Index'!$E17)*'Model opční 1 (ME)'!$AS59,0)+IFERROR('Model opční 2 (MF)'!Z59*('MF Index'!AD17/'MF Index'!$E17)*'Model opční 2 (MF)'!$AS59,0)+Doplněk!Z59*Doplněk!$AQ59</f>
        <v>0</v>
      </c>
      <c r="AA59" s="107">
        <f>IFERROR('Model výchozí (MV)'!AA59*('MV Index'!AE17/'MV Index'!$E17)*'Model výchozí (MV)'!$AS59,0)+IFERROR('Model opční 1 (ME)'!AA59*('ME Index'!AE17/'ME Index'!$E17)*'Model opční 1 (ME)'!$AS59,0)+IFERROR('Model opční 2 (MF)'!AA59*('MF Index'!AE17/'MF Index'!$E17)*'Model opční 2 (MF)'!$AS59,0)+Doplněk!AA59*Doplněk!$AQ59</f>
        <v>0</v>
      </c>
      <c r="AB59" s="107">
        <f>IFERROR('Model výchozí (MV)'!AB59*('MV Index'!AF17/'MV Index'!$E17)*'Model výchozí (MV)'!$AS59,0)+IFERROR('Model opční 1 (ME)'!AB59*('ME Index'!AF17/'ME Index'!$E17)*'Model opční 1 (ME)'!$AS59,0)+IFERROR('Model opční 2 (MF)'!AB59*('MF Index'!AF17/'MF Index'!$E17)*'Model opční 2 (MF)'!$AS59,0)+Doplněk!AB59*Doplněk!$AQ59</f>
        <v>0</v>
      </c>
      <c r="AC59" s="107">
        <f>IFERROR('Model výchozí (MV)'!AC59*('MV Index'!AG17/'MV Index'!$E17)*'Model výchozí (MV)'!$AS59,0)+IFERROR('Model opční 1 (ME)'!AC59*('ME Index'!AG17/'ME Index'!$E17)*'Model opční 1 (ME)'!$AS59,0)+IFERROR('Model opční 2 (MF)'!AC59*('MF Index'!AG17/'MF Index'!$E17)*'Model opční 2 (MF)'!$AS59,0)+Doplněk!AC59*Doplněk!$AQ59</f>
        <v>0</v>
      </c>
      <c r="AD59" s="107">
        <f>IFERROR('Model výchozí (MV)'!AD59*('MV Index'!AH17/'MV Index'!$E17)*'Model výchozí (MV)'!$AS59,0)+IFERROR('Model opční 1 (ME)'!AD59*('ME Index'!AH17/'ME Index'!$E17)*'Model opční 1 (ME)'!$AS59,0)+IFERROR('Model opční 2 (MF)'!AD59*('MF Index'!AH17/'MF Index'!$E17)*'Model opční 2 (MF)'!$AS59,0)+Doplněk!AD59*Doplněk!$AQ59</f>
        <v>0</v>
      </c>
      <c r="AE59" s="107">
        <f>IFERROR('Model výchozí (MV)'!AE59*('MV Index'!AI17/'MV Index'!$E17)*'Model výchozí (MV)'!$AS59,0)+IFERROR('Model opční 1 (ME)'!AE59*('ME Index'!AI17/'ME Index'!$E17)*'Model opční 1 (ME)'!$AS59,0)+IFERROR('Model opční 2 (MF)'!AE59*('MF Index'!AI17/'MF Index'!$E17)*'Model opční 2 (MF)'!$AS59,0)+Doplněk!AE59*Doplněk!$AQ59</f>
        <v>0</v>
      </c>
      <c r="AF59" s="107">
        <f>IFERROR('Model výchozí (MV)'!AF59*('MV Index'!AJ17/'MV Index'!$E17)*'Model výchozí (MV)'!$AS59,0)+IFERROR('Model opční 1 (ME)'!AF59*('ME Index'!AJ17/'ME Index'!$E17)*'Model opční 1 (ME)'!$AS59,0)+IFERROR('Model opční 2 (MF)'!AF59*('MF Index'!AJ17/'MF Index'!$E17)*'Model opční 2 (MF)'!$AS59,0)+Doplněk!AF59*Doplněk!$AQ59</f>
        <v>0</v>
      </c>
      <c r="AG59" s="107">
        <f>IFERROR('Model výchozí (MV)'!AG59*('MV Index'!AK17/'MV Index'!$E17)*'Model výchozí (MV)'!$AS59,0)+IFERROR('Model opční 1 (ME)'!AG59*('ME Index'!AK17/'ME Index'!$E17)*'Model opční 1 (ME)'!$AS59,0)+IFERROR('Model opční 2 (MF)'!AG59*('MF Index'!AK17/'MF Index'!$E17)*'Model opční 2 (MF)'!$AS59,0)+Doplněk!AG59*Doplněk!$AQ59</f>
        <v>0</v>
      </c>
      <c r="AH59" s="107">
        <f>IFERROR('Model výchozí (MV)'!AH59*('MV Index'!AL17/'MV Index'!$E17)*'Model výchozí (MV)'!$AS59,0)+IFERROR('Model opční 1 (ME)'!AH59*('ME Index'!AL17/'ME Index'!$E17)*'Model opční 1 (ME)'!$AS59,0)+IFERROR('Model opční 2 (MF)'!AH59*('MF Index'!AL17/'MF Index'!$E17)*'Model opční 2 (MF)'!$AS59,0)+Doplněk!AH59*Doplněk!$AQ59</f>
        <v>0</v>
      </c>
      <c r="AI59" s="107">
        <f>IFERROR('Model výchozí (MV)'!AI59*('MV Index'!AM17/'MV Index'!$E17)*'Model výchozí (MV)'!$AS59,0)+IFERROR('Model opční 1 (ME)'!AI59*('ME Index'!AM17/'ME Index'!$E17)*'Model opční 1 (ME)'!$AS59,0)+IFERROR('Model opční 2 (MF)'!AI59*('MF Index'!AM17/'MF Index'!$E17)*'Model opční 2 (MF)'!$AS59,0)+Doplněk!AI59*Doplněk!$AQ59</f>
        <v>0</v>
      </c>
      <c r="AJ59" s="107">
        <f>IFERROR('Model výchozí (MV)'!AJ59*('MV Index'!AN17/'MV Index'!$E17)*'Model výchozí (MV)'!$AS59,0)+IFERROR('Model opční 1 (ME)'!AJ59*('ME Index'!AN17/'ME Index'!$E17)*'Model opční 1 (ME)'!$AS59,0)+IFERROR('Model opční 2 (MF)'!AJ59*('MF Index'!AN17/'MF Index'!$E17)*'Model opční 2 (MF)'!$AS59,0)+Doplněk!AJ59*Doplněk!$AQ59</f>
        <v>0</v>
      </c>
      <c r="AK59" s="107">
        <f>IFERROR('Model výchozí (MV)'!AK59*('MV Index'!AO17/'MV Index'!$E17)*'Model výchozí (MV)'!$AS59,0)+IFERROR('Model opční 1 (ME)'!AK59*('ME Index'!AO17/'ME Index'!$E17)*'Model opční 1 (ME)'!$AS59,0)+IFERROR('Model opční 2 (MF)'!AK59*('MF Index'!AO17/'MF Index'!$E17)*'Model opční 2 (MF)'!$AS59,0)+Doplněk!AK59*Doplněk!$AQ59</f>
        <v>0</v>
      </c>
      <c r="AL59" s="24">
        <f t="shared" si="62"/>
        <v>0</v>
      </c>
      <c r="AM59" s="149">
        <f t="shared" si="61"/>
        <v>0</v>
      </c>
    </row>
    <row r="60" spans="1:39" x14ac:dyDescent="0.3">
      <c r="A60" s="4" t="str">
        <f t="shared" si="60"/>
        <v/>
      </c>
      <c r="B60" s="45" t="str">
        <f t="shared" si="60"/>
        <v/>
      </c>
      <c r="C60" s="64" t="str">
        <f t="shared" si="60"/>
        <v>8.4</v>
      </c>
      <c r="D60" s="65" t="str">
        <f t="shared" si="60"/>
        <v>Ostatní zaměstnanci</v>
      </c>
      <c r="E60" s="107">
        <f>IFERROR('Model výchozí (MV)'!E60*('MV Index'!I18/'MV Index'!$E18)*'Model výchozí (MV)'!$AS60,0)+IFERROR('Model opční 1 (ME)'!E60*('ME Index'!I18/'ME Index'!$E18)*'Model opční 1 (ME)'!$AS60,0)+IFERROR('Model opční 2 (MF)'!E60*('MF Index'!I18/'MF Index'!$E18)*'Model opční 2 (MF)'!$AS60,0)+Doplněk!E60*Doplněk!$AQ60</f>
        <v>0</v>
      </c>
      <c r="F60" s="107">
        <f>IFERROR('Model výchozí (MV)'!F60*('MV Index'!J18/'MV Index'!$E18)*'Model výchozí (MV)'!$AS60,0)+IFERROR('Model opční 1 (ME)'!F60*('ME Index'!J18/'ME Index'!$E18)*'Model opční 1 (ME)'!$AS60,0)+IFERROR('Model opční 2 (MF)'!F60*('MF Index'!J18/'MF Index'!$E18)*'Model opční 2 (MF)'!$AS60,0)+Doplněk!F60*Doplněk!$AQ60</f>
        <v>0</v>
      </c>
      <c r="G60" s="107">
        <f>IFERROR('Model výchozí (MV)'!G60*('MV Index'!K18/'MV Index'!$E18)*'Model výchozí (MV)'!$AS60,0)+IFERROR('Model opční 1 (ME)'!G60*('ME Index'!K18/'ME Index'!$E18)*'Model opční 1 (ME)'!$AS60,0)+IFERROR('Model opční 2 (MF)'!G60*('MF Index'!K18/'MF Index'!$E18)*'Model opční 2 (MF)'!$AS60,0)+Doplněk!G60*Doplněk!$AQ60</f>
        <v>0</v>
      </c>
      <c r="H60" s="107">
        <f>IFERROR('Model výchozí (MV)'!H60*('MV Index'!L18/'MV Index'!$E18)*'Model výchozí (MV)'!$AS60,0)+IFERROR('Model opční 1 (ME)'!H60*('ME Index'!L18/'ME Index'!$E18)*'Model opční 1 (ME)'!$AS60,0)+IFERROR('Model opční 2 (MF)'!H60*('MF Index'!L18/'MF Index'!$E18)*'Model opční 2 (MF)'!$AS60,0)+Doplněk!H60*Doplněk!$AQ60</f>
        <v>0</v>
      </c>
      <c r="I60" s="107">
        <f>IFERROR('Model výchozí (MV)'!I60*('MV Index'!M18/'MV Index'!$E18)*'Model výchozí (MV)'!$AS60,0)+IFERROR('Model opční 1 (ME)'!I60*('ME Index'!M18/'ME Index'!$E18)*'Model opční 1 (ME)'!$AS60,0)+IFERROR('Model opční 2 (MF)'!I60*('MF Index'!M18/'MF Index'!$E18)*'Model opční 2 (MF)'!$AS60,0)+Doplněk!I60*Doplněk!$AQ60</f>
        <v>0</v>
      </c>
      <c r="J60" s="107">
        <f>IFERROR('Model výchozí (MV)'!J60*('MV Index'!N18/'MV Index'!$E18)*'Model výchozí (MV)'!$AS60,0)+IFERROR('Model opční 1 (ME)'!J60*('ME Index'!N18/'ME Index'!$E18)*'Model opční 1 (ME)'!$AS60,0)+IFERROR('Model opční 2 (MF)'!J60*('MF Index'!N18/'MF Index'!$E18)*'Model opční 2 (MF)'!$AS60,0)+Doplněk!J60*Doplněk!$AQ60</f>
        <v>0</v>
      </c>
      <c r="K60" s="107">
        <f>IFERROR('Model výchozí (MV)'!K60*('MV Index'!O18/'MV Index'!$E18)*'Model výchozí (MV)'!$AS60,0)+IFERROR('Model opční 1 (ME)'!K60*('ME Index'!O18/'ME Index'!$E18)*'Model opční 1 (ME)'!$AS60,0)+IFERROR('Model opční 2 (MF)'!K60*('MF Index'!O18/'MF Index'!$E18)*'Model opční 2 (MF)'!$AS60,0)+Doplněk!K60*Doplněk!$AQ60</f>
        <v>0</v>
      </c>
      <c r="L60" s="107">
        <f>IFERROR('Model výchozí (MV)'!L60*('MV Index'!P18/'MV Index'!$E18)*'Model výchozí (MV)'!$AS60,0)+IFERROR('Model opční 1 (ME)'!L60*('ME Index'!P18/'ME Index'!$E18)*'Model opční 1 (ME)'!$AS60,0)+IFERROR('Model opční 2 (MF)'!L60*('MF Index'!P18/'MF Index'!$E18)*'Model opční 2 (MF)'!$AS60,0)+Doplněk!L60*Doplněk!$AQ60</f>
        <v>0</v>
      </c>
      <c r="M60" s="107">
        <f>IFERROR('Model výchozí (MV)'!M60*('MV Index'!Q18/'MV Index'!$E18)*'Model výchozí (MV)'!$AS60,0)+IFERROR('Model opční 1 (ME)'!M60*('ME Index'!Q18/'ME Index'!$E18)*'Model opční 1 (ME)'!$AS60,0)+IFERROR('Model opční 2 (MF)'!M60*('MF Index'!Q18/'MF Index'!$E18)*'Model opční 2 (MF)'!$AS60,0)+Doplněk!M60*Doplněk!$AQ60</f>
        <v>0</v>
      </c>
      <c r="N60" s="107">
        <f>IFERROR('Model výchozí (MV)'!N60*('MV Index'!R18/'MV Index'!$E18)*'Model výchozí (MV)'!$AS60,0)+IFERROR('Model opční 1 (ME)'!N60*('ME Index'!R18/'ME Index'!$E18)*'Model opční 1 (ME)'!$AS60,0)+IFERROR('Model opční 2 (MF)'!N60*('MF Index'!R18/'MF Index'!$E18)*'Model opční 2 (MF)'!$AS60,0)+Doplněk!N60*Doplněk!$AQ60</f>
        <v>0</v>
      </c>
      <c r="O60" s="107">
        <f>IFERROR('Model výchozí (MV)'!O60*('MV Index'!S18/'MV Index'!$E18)*'Model výchozí (MV)'!$AS60,0)+IFERROR('Model opční 1 (ME)'!O60*('ME Index'!S18/'ME Index'!$E18)*'Model opční 1 (ME)'!$AS60,0)+IFERROR('Model opční 2 (MF)'!O60*('MF Index'!S18/'MF Index'!$E18)*'Model opční 2 (MF)'!$AS60,0)+Doplněk!O60*Doplněk!$AQ60</f>
        <v>0</v>
      </c>
      <c r="P60" s="107">
        <f>IFERROR('Model výchozí (MV)'!P60*('MV Index'!T18/'MV Index'!$E18)*'Model výchozí (MV)'!$AS60,0)+IFERROR('Model opční 1 (ME)'!P60*('ME Index'!T18/'ME Index'!$E18)*'Model opční 1 (ME)'!$AS60,0)+IFERROR('Model opční 2 (MF)'!P60*('MF Index'!T18/'MF Index'!$E18)*'Model opční 2 (MF)'!$AS60,0)+Doplněk!P60*Doplněk!$AQ60</f>
        <v>0</v>
      </c>
      <c r="Q60" s="107">
        <f>IFERROR('Model výchozí (MV)'!Q60*('MV Index'!U18/'MV Index'!$E18)*'Model výchozí (MV)'!$AS60,0)+IFERROR('Model opční 1 (ME)'!Q60*('ME Index'!U18/'ME Index'!$E18)*'Model opční 1 (ME)'!$AS60,0)+IFERROR('Model opční 2 (MF)'!Q60*('MF Index'!U18/'MF Index'!$E18)*'Model opční 2 (MF)'!$AS60,0)+Doplněk!Q60*Doplněk!$AQ60</f>
        <v>0</v>
      </c>
      <c r="R60" s="107">
        <f>IFERROR('Model výchozí (MV)'!R60*('MV Index'!V18/'MV Index'!$E18)*'Model výchozí (MV)'!$AS60,0)+IFERROR('Model opční 1 (ME)'!R60*('ME Index'!V18/'ME Index'!$E18)*'Model opční 1 (ME)'!$AS60,0)+IFERROR('Model opční 2 (MF)'!R60*('MF Index'!V18/'MF Index'!$E18)*'Model opční 2 (MF)'!$AS60,0)+Doplněk!R60*Doplněk!$AQ60</f>
        <v>0</v>
      </c>
      <c r="S60" s="107">
        <f>IFERROR('Model výchozí (MV)'!S60*('MV Index'!W18/'MV Index'!$E18)*'Model výchozí (MV)'!$AS60,0)+IFERROR('Model opční 1 (ME)'!S60*('ME Index'!W18/'ME Index'!$E18)*'Model opční 1 (ME)'!$AS60,0)+IFERROR('Model opční 2 (MF)'!S60*('MF Index'!W18/'MF Index'!$E18)*'Model opční 2 (MF)'!$AS60,0)+Doplněk!S60*Doplněk!$AQ60</f>
        <v>0</v>
      </c>
      <c r="T60" s="107">
        <f>IFERROR('Model výchozí (MV)'!T60*('MV Index'!X18/'MV Index'!$E18)*'Model výchozí (MV)'!$AS60,0)+IFERROR('Model opční 1 (ME)'!T60*('ME Index'!X18/'ME Index'!$E18)*'Model opční 1 (ME)'!$AS60,0)+IFERROR('Model opční 2 (MF)'!T60*('MF Index'!X18/'MF Index'!$E18)*'Model opční 2 (MF)'!$AS60,0)+Doplněk!T60*Doplněk!$AQ60</f>
        <v>0</v>
      </c>
      <c r="U60" s="107">
        <f>IFERROR('Model výchozí (MV)'!U60*('MV Index'!Y18/'MV Index'!$E18)*'Model výchozí (MV)'!$AS60,0)+IFERROR('Model opční 1 (ME)'!U60*('ME Index'!Y18/'ME Index'!$E18)*'Model opční 1 (ME)'!$AS60,0)+IFERROR('Model opční 2 (MF)'!U60*('MF Index'!Y18/'MF Index'!$E18)*'Model opční 2 (MF)'!$AS60,0)+Doplněk!U60*Doplněk!$AQ60</f>
        <v>0</v>
      </c>
      <c r="V60" s="107">
        <f>IFERROR('Model výchozí (MV)'!V60*('MV Index'!Z18/'MV Index'!$E18)*'Model výchozí (MV)'!$AS60,0)+IFERROR('Model opční 1 (ME)'!V60*('ME Index'!Z18/'ME Index'!$E18)*'Model opční 1 (ME)'!$AS60,0)+IFERROR('Model opční 2 (MF)'!V60*('MF Index'!Z18/'MF Index'!$E18)*'Model opční 2 (MF)'!$AS60,0)+Doplněk!V60*Doplněk!$AQ60</f>
        <v>0</v>
      </c>
      <c r="W60" s="107">
        <f>IFERROR('Model výchozí (MV)'!W60*('MV Index'!AA18/'MV Index'!$E18)*'Model výchozí (MV)'!$AS60,0)+IFERROR('Model opční 1 (ME)'!W60*('ME Index'!AA18/'ME Index'!$E18)*'Model opční 1 (ME)'!$AS60,0)+IFERROR('Model opční 2 (MF)'!W60*('MF Index'!AA18/'MF Index'!$E18)*'Model opční 2 (MF)'!$AS60,0)+Doplněk!W60*Doplněk!$AQ60</f>
        <v>0</v>
      </c>
      <c r="X60" s="107">
        <f>IFERROR('Model výchozí (MV)'!X60*('MV Index'!AB18/'MV Index'!$E18)*'Model výchozí (MV)'!$AS60,0)+IFERROR('Model opční 1 (ME)'!X60*('ME Index'!AB18/'ME Index'!$E18)*'Model opční 1 (ME)'!$AS60,0)+IFERROR('Model opční 2 (MF)'!X60*('MF Index'!AB18/'MF Index'!$E18)*'Model opční 2 (MF)'!$AS60,0)+Doplněk!X60*Doplněk!$AQ60</f>
        <v>0</v>
      </c>
      <c r="Y60" s="107">
        <f>IFERROR('Model výchozí (MV)'!Y60*('MV Index'!AC18/'MV Index'!$E18)*'Model výchozí (MV)'!$AS60,0)+IFERROR('Model opční 1 (ME)'!Y60*('ME Index'!AC18/'ME Index'!$E18)*'Model opční 1 (ME)'!$AS60,0)+IFERROR('Model opční 2 (MF)'!Y60*('MF Index'!AC18/'MF Index'!$E18)*'Model opční 2 (MF)'!$AS60,0)+Doplněk!Y60*Doplněk!$AQ60</f>
        <v>0</v>
      </c>
      <c r="Z60" s="107">
        <f>IFERROR('Model výchozí (MV)'!Z60*('MV Index'!AD18/'MV Index'!$E18)*'Model výchozí (MV)'!$AS60,0)+IFERROR('Model opční 1 (ME)'!Z60*('ME Index'!AD18/'ME Index'!$E18)*'Model opční 1 (ME)'!$AS60,0)+IFERROR('Model opční 2 (MF)'!Z60*('MF Index'!AD18/'MF Index'!$E18)*'Model opční 2 (MF)'!$AS60,0)+Doplněk!Z60*Doplněk!$AQ60</f>
        <v>0</v>
      </c>
      <c r="AA60" s="107">
        <f>IFERROR('Model výchozí (MV)'!AA60*('MV Index'!AE18/'MV Index'!$E18)*'Model výchozí (MV)'!$AS60,0)+IFERROR('Model opční 1 (ME)'!AA60*('ME Index'!AE18/'ME Index'!$E18)*'Model opční 1 (ME)'!$AS60,0)+IFERROR('Model opční 2 (MF)'!AA60*('MF Index'!AE18/'MF Index'!$E18)*'Model opční 2 (MF)'!$AS60,0)+Doplněk!AA60*Doplněk!$AQ60</f>
        <v>0</v>
      </c>
      <c r="AB60" s="107">
        <f>IFERROR('Model výchozí (MV)'!AB60*('MV Index'!AF18/'MV Index'!$E18)*'Model výchozí (MV)'!$AS60,0)+IFERROR('Model opční 1 (ME)'!AB60*('ME Index'!AF18/'ME Index'!$E18)*'Model opční 1 (ME)'!$AS60,0)+IFERROR('Model opční 2 (MF)'!AB60*('MF Index'!AF18/'MF Index'!$E18)*'Model opční 2 (MF)'!$AS60,0)+Doplněk!AB60*Doplněk!$AQ60</f>
        <v>0</v>
      </c>
      <c r="AC60" s="107">
        <f>IFERROR('Model výchozí (MV)'!AC60*('MV Index'!AG18/'MV Index'!$E18)*'Model výchozí (MV)'!$AS60,0)+IFERROR('Model opční 1 (ME)'!AC60*('ME Index'!AG18/'ME Index'!$E18)*'Model opční 1 (ME)'!$AS60,0)+IFERROR('Model opční 2 (MF)'!AC60*('MF Index'!AG18/'MF Index'!$E18)*'Model opční 2 (MF)'!$AS60,0)+Doplněk!AC60*Doplněk!$AQ60</f>
        <v>0</v>
      </c>
      <c r="AD60" s="107">
        <f>IFERROR('Model výchozí (MV)'!AD60*('MV Index'!AH18/'MV Index'!$E18)*'Model výchozí (MV)'!$AS60,0)+IFERROR('Model opční 1 (ME)'!AD60*('ME Index'!AH18/'ME Index'!$E18)*'Model opční 1 (ME)'!$AS60,0)+IFERROR('Model opční 2 (MF)'!AD60*('MF Index'!AH18/'MF Index'!$E18)*'Model opční 2 (MF)'!$AS60,0)+Doplněk!AD60*Doplněk!$AQ60</f>
        <v>0</v>
      </c>
      <c r="AE60" s="107">
        <f>IFERROR('Model výchozí (MV)'!AE60*('MV Index'!AI18/'MV Index'!$E18)*'Model výchozí (MV)'!$AS60,0)+IFERROR('Model opční 1 (ME)'!AE60*('ME Index'!AI18/'ME Index'!$E18)*'Model opční 1 (ME)'!$AS60,0)+IFERROR('Model opční 2 (MF)'!AE60*('MF Index'!AI18/'MF Index'!$E18)*'Model opční 2 (MF)'!$AS60,0)+Doplněk!AE60*Doplněk!$AQ60</f>
        <v>0</v>
      </c>
      <c r="AF60" s="107">
        <f>IFERROR('Model výchozí (MV)'!AF60*('MV Index'!AJ18/'MV Index'!$E18)*'Model výchozí (MV)'!$AS60,0)+IFERROR('Model opční 1 (ME)'!AF60*('ME Index'!AJ18/'ME Index'!$E18)*'Model opční 1 (ME)'!$AS60,0)+IFERROR('Model opční 2 (MF)'!AF60*('MF Index'!AJ18/'MF Index'!$E18)*'Model opční 2 (MF)'!$AS60,0)+Doplněk!AF60*Doplněk!$AQ60</f>
        <v>0</v>
      </c>
      <c r="AG60" s="107">
        <f>IFERROR('Model výchozí (MV)'!AG60*('MV Index'!AK18/'MV Index'!$E18)*'Model výchozí (MV)'!$AS60,0)+IFERROR('Model opční 1 (ME)'!AG60*('ME Index'!AK18/'ME Index'!$E18)*'Model opční 1 (ME)'!$AS60,0)+IFERROR('Model opční 2 (MF)'!AG60*('MF Index'!AK18/'MF Index'!$E18)*'Model opční 2 (MF)'!$AS60,0)+Doplněk!AG60*Doplněk!$AQ60</f>
        <v>0</v>
      </c>
      <c r="AH60" s="107">
        <f>IFERROR('Model výchozí (MV)'!AH60*('MV Index'!AL18/'MV Index'!$E18)*'Model výchozí (MV)'!$AS60,0)+IFERROR('Model opční 1 (ME)'!AH60*('ME Index'!AL18/'ME Index'!$E18)*'Model opční 1 (ME)'!$AS60,0)+IFERROR('Model opční 2 (MF)'!AH60*('MF Index'!AL18/'MF Index'!$E18)*'Model opční 2 (MF)'!$AS60,0)+Doplněk!AH60*Doplněk!$AQ60</f>
        <v>0</v>
      </c>
      <c r="AI60" s="107">
        <f>IFERROR('Model výchozí (MV)'!AI60*('MV Index'!AM18/'MV Index'!$E18)*'Model výchozí (MV)'!$AS60,0)+IFERROR('Model opční 1 (ME)'!AI60*('ME Index'!AM18/'ME Index'!$E18)*'Model opční 1 (ME)'!$AS60,0)+IFERROR('Model opční 2 (MF)'!AI60*('MF Index'!AM18/'MF Index'!$E18)*'Model opční 2 (MF)'!$AS60,0)+Doplněk!AI60*Doplněk!$AQ60</f>
        <v>0</v>
      </c>
      <c r="AJ60" s="107">
        <f>IFERROR('Model výchozí (MV)'!AJ60*('MV Index'!AN18/'MV Index'!$E18)*'Model výchozí (MV)'!$AS60,0)+IFERROR('Model opční 1 (ME)'!AJ60*('ME Index'!AN18/'ME Index'!$E18)*'Model opční 1 (ME)'!$AS60,0)+IFERROR('Model opční 2 (MF)'!AJ60*('MF Index'!AN18/'MF Index'!$E18)*'Model opční 2 (MF)'!$AS60,0)+Doplněk!AJ60*Doplněk!$AQ60</f>
        <v>0</v>
      </c>
      <c r="AK60" s="107">
        <f>IFERROR('Model výchozí (MV)'!AK60*('MV Index'!AO18/'MV Index'!$E18)*'Model výchozí (MV)'!$AS60,0)+IFERROR('Model opční 1 (ME)'!AK60*('ME Index'!AO18/'ME Index'!$E18)*'Model opční 1 (ME)'!$AS60,0)+IFERROR('Model opční 2 (MF)'!AK60*('MF Index'!AO18/'MF Index'!$E18)*'Model opční 2 (MF)'!$AS60,0)+Doplněk!AK60*Doplněk!$AQ60</f>
        <v>0</v>
      </c>
      <c r="AL60" s="24">
        <f t="shared" si="62"/>
        <v>0</v>
      </c>
      <c r="AM60" s="149">
        <f t="shared" si="61"/>
        <v>0</v>
      </c>
    </row>
    <row r="61" spans="1:39" x14ac:dyDescent="0.3">
      <c r="A61" s="4">
        <f t="shared" si="60"/>
        <v>9</v>
      </c>
      <c r="B61" s="45" t="str">
        <f t="shared" si="60"/>
        <v>Cestovné</v>
      </c>
      <c r="C61" s="64" t="str">
        <f t="shared" si="60"/>
        <v/>
      </c>
      <c r="D61" s="65" t="str">
        <f t="shared" si="60"/>
        <v/>
      </c>
      <c r="E61" s="107">
        <f>IFERROR('Model výchozí (MV)'!E61*('MV Index'!I19/'MV Index'!$E19)*'Model výchozí (MV)'!$AS61,0)+IFERROR('Model opční 1 (ME)'!E61*('ME Index'!I19/'ME Index'!$E19)*'Model opční 1 (ME)'!$AS61,0)+IFERROR('Model opční 2 (MF)'!E61*('MF Index'!I19/'MF Index'!$E19)*'Model opční 2 (MF)'!$AS61,0)+Doplněk!E61*Doplněk!$AQ61</f>
        <v>0</v>
      </c>
      <c r="F61" s="107">
        <f>IFERROR('Model výchozí (MV)'!F61*('MV Index'!J19/'MV Index'!$E19)*'Model výchozí (MV)'!$AS61,0)+IFERROR('Model opční 1 (ME)'!F61*('ME Index'!J19/'ME Index'!$E19)*'Model opční 1 (ME)'!$AS61,0)+IFERROR('Model opční 2 (MF)'!F61*('MF Index'!J19/'MF Index'!$E19)*'Model opční 2 (MF)'!$AS61,0)+Doplněk!F61*Doplněk!$AQ61</f>
        <v>0</v>
      </c>
      <c r="G61" s="107">
        <f>IFERROR('Model výchozí (MV)'!G61*('MV Index'!K19/'MV Index'!$E19)*'Model výchozí (MV)'!$AS61,0)+IFERROR('Model opční 1 (ME)'!G61*('ME Index'!K19/'ME Index'!$E19)*'Model opční 1 (ME)'!$AS61,0)+IFERROR('Model opční 2 (MF)'!G61*('MF Index'!K19/'MF Index'!$E19)*'Model opční 2 (MF)'!$AS61,0)+Doplněk!G61*Doplněk!$AQ61</f>
        <v>0</v>
      </c>
      <c r="H61" s="107">
        <f>IFERROR('Model výchozí (MV)'!H61*('MV Index'!L19/'MV Index'!$E19)*'Model výchozí (MV)'!$AS61,0)+IFERROR('Model opční 1 (ME)'!H61*('ME Index'!L19/'ME Index'!$E19)*'Model opční 1 (ME)'!$AS61,0)+IFERROR('Model opční 2 (MF)'!H61*('MF Index'!L19/'MF Index'!$E19)*'Model opční 2 (MF)'!$AS61,0)+Doplněk!H61*Doplněk!$AQ61</f>
        <v>0</v>
      </c>
      <c r="I61" s="107">
        <f>IFERROR('Model výchozí (MV)'!I61*('MV Index'!M19/'MV Index'!$E19)*'Model výchozí (MV)'!$AS61,0)+IFERROR('Model opční 1 (ME)'!I61*('ME Index'!M19/'ME Index'!$E19)*'Model opční 1 (ME)'!$AS61,0)+IFERROR('Model opční 2 (MF)'!I61*('MF Index'!M19/'MF Index'!$E19)*'Model opční 2 (MF)'!$AS61,0)+Doplněk!I61*Doplněk!$AQ61</f>
        <v>0</v>
      </c>
      <c r="J61" s="107">
        <f>IFERROR('Model výchozí (MV)'!J61*('MV Index'!N19/'MV Index'!$E19)*'Model výchozí (MV)'!$AS61,0)+IFERROR('Model opční 1 (ME)'!J61*('ME Index'!N19/'ME Index'!$E19)*'Model opční 1 (ME)'!$AS61,0)+IFERROR('Model opční 2 (MF)'!J61*('MF Index'!N19/'MF Index'!$E19)*'Model opční 2 (MF)'!$AS61,0)+Doplněk!J61*Doplněk!$AQ61</f>
        <v>0</v>
      </c>
      <c r="K61" s="107">
        <f>IFERROR('Model výchozí (MV)'!K61*('MV Index'!O19/'MV Index'!$E19)*'Model výchozí (MV)'!$AS61,0)+IFERROR('Model opční 1 (ME)'!K61*('ME Index'!O19/'ME Index'!$E19)*'Model opční 1 (ME)'!$AS61,0)+IFERROR('Model opční 2 (MF)'!K61*('MF Index'!O19/'MF Index'!$E19)*'Model opční 2 (MF)'!$AS61,0)+Doplněk!K61*Doplněk!$AQ61</f>
        <v>0</v>
      </c>
      <c r="L61" s="107">
        <f>IFERROR('Model výchozí (MV)'!L61*('MV Index'!P19/'MV Index'!$E19)*'Model výchozí (MV)'!$AS61,0)+IFERROR('Model opční 1 (ME)'!L61*('ME Index'!P19/'ME Index'!$E19)*'Model opční 1 (ME)'!$AS61,0)+IFERROR('Model opční 2 (MF)'!L61*('MF Index'!P19/'MF Index'!$E19)*'Model opční 2 (MF)'!$AS61,0)+Doplněk!L61*Doplněk!$AQ61</f>
        <v>0</v>
      </c>
      <c r="M61" s="107">
        <f>IFERROR('Model výchozí (MV)'!M61*('MV Index'!Q19/'MV Index'!$E19)*'Model výchozí (MV)'!$AS61,0)+IFERROR('Model opční 1 (ME)'!M61*('ME Index'!Q19/'ME Index'!$E19)*'Model opční 1 (ME)'!$AS61,0)+IFERROR('Model opční 2 (MF)'!M61*('MF Index'!Q19/'MF Index'!$E19)*'Model opční 2 (MF)'!$AS61,0)+Doplněk!M61*Doplněk!$AQ61</f>
        <v>0</v>
      </c>
      <c r="N61" s="107">
        <f>IFERROR('Model výchozí (MV)'!N61*('MV Index'!R19/'MV Index'!$E19)*'Model výchozí (MV)'!$AS61,0)+IFERROR('Model opční 1 (ME)'!N61*('ME Index'!R19/'ME Index'!$E19)*'Model opční 1 (ME)'!$AS61,0)+IFERROR('Model opční 2 (MF)'!N61*('MF Index'!R19/'MF Index'!$E19)*'Model opční 2 (MF)'!$AS61,0)+Doplněk!N61*Doplněk!$AQ61</f>
        <v>0</v>
      </c>
      <c r="O61" s="107">
        <f>IFERROR('Model výchozí (MV)'!O61*('MV Index'!S19/'MV Index'!$E19)*'Model výchozí (MV)'!$AS61,0)+IFERROR('Model opční 1 (ME)'!O61*('ME Index'!S19/'ME Index'!$E19)*'Model opční 1 (ME)'!$AS61,0)+IFERROR('Model opční 2 (MF)'!O61*('MF Index'!S19/'MF Index'!$E19)*'Model opční 2 (MF)'!$AS61,0)+Doplněk!O61*Doplněk!$AQ61</f>
        <v>0</v>
      </c>
      <c r="P61" s="107">
        <f>IFERROR('Model výchozí (MV)'!P61*('MV Index'!T19/'MV Index'!$E19)*'Model výchozí (MV)'!$AS61,0)+IFERROR('Model opční 1 (ME)'!P61*('ME Index'!T19/'ME Index'!$E19)*'Model opční 1 (ME)'!$AS61,0)+IFERROR('Model opční 2 (MF)'!P61*('MF Index'!T19/'MF Index'!$E19)*'Model opční 2 (MF)'!$AS61,0)+Doplněk!P61*Doplněk!$AQ61</f>
        <v>0</v>
      </c>
      <c r="Q61" s="107">
        <f>IFERROR('Model výchozí (MV)'!Q61*('MV Index'!U19/'MV Index'!$E19)*'Model výchozí (MV)'!$AS61,0)+IFERROR('Model opční 1 (ME)'!Q61*('ME Index'!U19/'ME Index'!$E19)*'Model opční 1 (ME)'!$AS61,0)+IFERROR('Model opční 2 (MF)'!Q61*('MF Index'!U19/'MF Index'!$E19)*'Model opční 2 (MF)'!$AS61,0)+Doplněk!Q61*Doplněk!$AQ61</f>
        <v>0</v>
      </c>
      <c r="R61" s="107">
        <f>IFERROR('Model výchozí (MV)'!R61*('MV Index'!V19/'MV Index'!$E19)*'Model výchozí (MV)'!$AS61,0)+IFERROR('Model opční 1 (ME)'!R61*('ME Index'!V19/'ME Index'!$E19)*'Model opční 1 (ME)'!$AS61,0)+IFERROR('Model opční 2 (MF)'!R61*('MF Index'!V19/'MF Index'!$E19)*'Model opční 2 (MF)'!$AS61,0)+Doplněk!R61*Doplněk!$AQ61</f>
        <v>0</v>
      </c>
      <c r="S61" s="107">
        <f>IFERROR('Model výchozí (MV)'!S61*('MV Index'!W19/'MV Index'!$E19)*'Model výchozí (MV)'!$AS61,0)+IFERROR('Model opční 1 (ME)'!S61*('ME Index'!W19/'ME Index'!$E19)*'Model opční 1 (ME)'!$AS61,0)+IFERROR('Model opční 2 (MF)'!S61*('MF Index'!W19/'MF Index'!$E19)*'Model opční 2 (MF)'!$AS61,0)+Doplněk!S61*Doplněk!$AQ61</f>
        <v>0</v>
      </c>
      <c r="T61" s="107">
        <f>IFERROR('Model výchozí (MV)'!T61*('MV Index'!X19/'MV Index'!$E19)*'Model výchozí (MV)'!$AS61,0)+IFERROR('Model opční 1 (ME)'!T61*('ME Index'!X19/'ME Index'!$E19)*'Model opční 1 (ME)'!$AS61,0)+IFERROR('Model opční 2 (MF)'!T61*('MF Index'!X19/'MF Index'!$E19)*'Model opční 2 (MF)'!$AS61,0)+Doplněk!T61*Doplněk!$AQ61</f>
        <v>0</v>
      </c>
      <c r="U61" s="107">
        <f>IFERROR('Model výchozí (MV)'!U61*('MV Index'!Y19/'MV Index'!$E19)*'Model výchozí (MV)'!$AS61,0)+IFERROR('Model opční 1 (ME)'!U61*('ME Index'!Y19/'ME Index'!$E19)*'Model opční 1 (ME)'!$AS61,0)+IFERROR('Model opční 2 (MF)'!U61*('MF Index'!Y19/'MF Index'!$E19)*'Model opční 2 (MF)'!$AS61,0)+Doplněk!U61*Doplněk!$AQ61</f>
        <v>0</v>
      </c>
      <c r="V61" s="107">
        <f>IFERROR('Model výchozí (MV)'!V61*('MV Index'!Z19/'MV Index'!$E19)*'Model výchozí (MV)'!$AS61,0)+IFERROR('Model opční 1 (ME)'!V61*('ME Index'!Z19/'ME Index'!$E19)*'Model opční 1 (ME)'!$AS61,0)+IFERROR('Model opční 2 (MF)'!V61*('MF Index'!Z19/'MF Index'!$E19)*'Model opční 2 (MF)'!$AS61,0)+Doplněk!V61*Doplněk!$AQ61</f>
        <v>0</v>
      </c>
      <c r="W61" s="107">
        <f>IFERROR('Model výchozí (MV)'!W61*('MV Index'!AA19/'MV Index'!$E19)*'Model výchozí (MV)'!$AS61,0)+IFERROR('Model opční 1 (ME)'!W61*('ME Index'!AA19/'ME Index'!$E19)*'Model opční 1 (ME)'!$AS61,0)+IFERROR('Model opční 2 (MF)'!W61*('MF Index'!AA19/'MF Index'!$E19)*'Model opční 2 (MF)'!$AS61,0)+Doplněk!W61*Doplněk!$AQ61</f>
        <v>0</v>
      </c>
      <c r="X61" s="107">
        <f>IFERROR('Model výchozí (MV)'!X61*('MV Index'!AB19/'MV Index'!$E19)*'Model výchozí (MV)'!$AS61,0)+IFERROR('Model opční 1 (ME)'!X61*('ME Index'!AB19/'ME Index'!$E19)*'Model opční 1 (ME)'!$AS61,0)+IFERROR('Model opční 2 (MF)'!X61*('MF Index'!AB19/'MF Index'!$E19)*'Model opční 2 (MF)'!$AS61,0)+Doplněk!X61*Doplněk!$AQ61</f>
        <v>0</v>
      </c>
      <c r="Y61" s="107">
        <f>IFERROR('Model výchozí (MV)'!Y61*('MV Index'!AC19/'MV Index'!$E19)*'Model výchozí (MV)'!$AS61,0)+IFERROR('Model opční 1 (ME)'!Y61*('ME Index'!AC19/'ME Index'!$E19)*'Model opční 1 (ME)'!$AS61,0)+IFERROR('Model opční 2 (MF)'!Y61*('MF Index'!AC19/'MF Index'!$E19)*'Model opční 2 (MF)'!$AS61,0)+Doplněk!Y61*Doplněk!$AQ61</f>
        <v>0</v>
      </c>
      <c r="Z61" s="107">
        <f>IFERROR('Model výchozí (MV)'!Z61*('MV Index'!AD19/'MV Index'!$E19)*'Model výchozí (MV)'!$AS61,0)+IFERROR('Model opční 1 (ME)'!Z61*('ME Index'!AD19/'ME Index'!$E19)*'Model opční 1 (ME)'!$AS61,0)+IFERROR('Model opční 2 (MF)'!Z61*('MF Index'!AD19/'MF Index'!$E19)*'Model opční 2 (MF)'!$AS61,0)+Doplněk!Z61*Doplněk!$AQ61</f>
        <v>0</v>
      </c>
      <c r="AA61" s="107">
        <f>IFERROR('Model výchozí (MV)'!AA61*('MV Index'!AE19/'MV Index'!$E19)*'Model výchozí (MV)'!$AS61,0)+IFERROR('Model opční 1 (ME)'!AA61*('ME Index'!AE19/'ME Index'!$E19)*'Model opční 1 (ME)'!$AS61,0)+IFERROR('Model opční 2 (MF)'!AA61*('MF Index'!AE19/'MF Index'!$E19)*'Model opční 2 (MF)'!$AS61,0)+Doplněk!AA61*Doplněk!$AQ61</f>
        <v>0</v>
      </c>
      <c r="AB61" s="107">
        <f>IFERROR('Model výchozí (MV)'!AB61*('MV Index'!AF19/'MV Index'!$E19)*'Model výchozí (MV)'!$AS61,0)+IFERROR('Model opční 1 (ME)'!AB61*('ME Index'!AF19/'ME Index'!$E19)*'Model opční 1 (ME)'!$AS61,0)+IFERROR('Model opční 2 (MF)'!AB61*('MF Index'!AF19/'MF Index'!$E19)*'Model opční 2 (MF)'!$AS61,0)+Doplněk!AB61*Doplněk!$AQ61</f>
        <v>0</v>
      </c>
      <c r="AC61" s="107">
        <f>IFERROR('Model výchozí (MV)'!AC61*('MV Index'!AG19/'MV Index'!$E19)*'Model výchozí (MV)'!$AS61,0)+IFERROR('Model opční 1 (ME)'!AC61*('ME Index'!AG19/'ME Index'!$E19)*'Model opční 1 (ME)'!$AS61,0)+IFERROR('Model opční 2 (MF)'!AC61*('MF Index'!AG19/'MF Index'!$E19)*'Model opční 2 (MF)'!$AS61,0)+Doplněk!AC61*Doplněk!$AQ61</f>
        <v>0</v>
      </c>
      <c r="AD61" s="107">
        <f>IFERROR('Model výchozí (MV)'!AD61*('MV Index'!AH19/'MV Index'!$E19)*'Model výchozí (MV)'!$AS61,0)+IFERROR('Model opční 1 (ME)'!AD61*('ME Index'!AH19/'ME Index'!$E19)*'Model opční 1 (ME)'!$AS61,0)+IFERROR('Model opční 2 (MF)'!AD61*('MF Index'!AH19/'MF Index'!$E19)*'Model opční 2 (MF)'!$AS61,0)+Doplněk!AD61*Doplněk!$AQ61</f>
        <v>0</v>
      </c>
      <c r="AE61" s="107">
        <f>IFERROR('Model výchozí (MV)'!AE61*('MV Index'!AI19/'MV Index'!$E19)*'Model výchozí (MV)'!$AS61,0)+IFERROR('Model opční 1 (ME)'!AE61*('ME Index'!AI19/'ME Index'!$E19)*'Model opční 1 (ME)'!$AS61,0)+IFERROR('Model opční 2 (MF)'!AE61*('MF Index'!AI19/'MF Index'!$E19)*'Model opční 2 (MF)'!$AS61,0)+Doplněk!AE61*Doplněk!$AQ61</f>
        <v>0</v>
      </c>
      <c r="AF61" s="107">
        <f>IFERROR('Model výchozí (MV)'!AF61*('MV Index'!AJ19/'MV Index'!$E19)*'Model výchozí (MV)'!$AS61,0)+IFERROR('Model opční 1 (ME)'!AF61*('ME Index'!AJ19/'ME Index'!$E19)*'Model opční 1 (ME)'!$AS61,0)+IFERROR('Model opční 2 (MF)'!AF61*('MF Index'!AJ19/'MF Index'!$E19)*'Model opční 2 (MF)'!$AS61,0)+Doplněk!AF61*Doplněk!$AQ61</f>
        <v>0</v>
      </c>
      <c r="AG61" s="107">
        <f>IFERROR('Model výchozí (MV)'!AG61*('MV Index'!AK19/'MV Index'!$E19)*'Model výchozí (MV)'!$AS61,0)+IFERROR('Model opční 1 (ME)'!AG61*('ME Index'!AK19/'ME Index'!$E19)*'Model opční 1 (ME)'!$AS61,0)+IFERROR('Model opční 2 (MF)'!AG61*('MF Index'!AK19/'MF Index'!$E19)*'Model opční 2 (MF)'!$AS61,0)+Doplněk!AG61*Doplněk!$AQ61</f>
        <v>0</v>
      </c>
      <c r="AH61" s="107">
        <f>IFERROR('Model výchozí (MV)'!AH61*('MV Index'!AL19/'MV Index'!$E19)*'Model výchozí (MV)'!$AS61,0)+IFERROR('Model opční 1 (ME)'!AH61*('ME Index'!AL19/'ME Index'!$E19)*'Model opční 1 (ME)'!$AS61,0)+IFERROR('Model opční 2 (MF)'!AH61*('MF Index'!AL19/'MF Index'!$E19)*'Model opční 2 (MF)'!$AS61,0)+Doplněk!AH61*Doplněk!$AQ61</f>
        <v>0</v>
      </c>
      <c r="AI61" s="107">
        <f>IFERROR('Model výchozí (MV)'!AI61*('MV Index'!AM19/'MV Index'!$E19)*'Model výchozí (MV)'!$AS61,0)+IFERROR('Model opční 1 (ME)'!AI61*('ME Index'!AM19/'ME Index'!$E19)*'Model opční 1 (ME)'!$AS61,0)+IFERROR('Model opční 2 (MF)'!AI61*('MF Index'!AM19/'MF Index'!$E19)*'Model opční 2 (MF)'!$AS61,0)+Doplněk!AI61*Doplněk!$AQ61</f>
        <v>0</v>
      </c>
      <c r="AJ61" s="107">
        <f>IFERROR('Model výchozí (MV)'!AJ61*('MV Index'!AN19/'MV Index'!$E19)*'Model výchozí (MV)'!$AS61,0)+IFERROR('Model opční 1 (ME)'!AJ61*('ME Index'!AN19/'ME Index'!$E19)*'Model opční 1 (ME)'!$AS61,0)+IFERROR('Model opční 2 (MF)'!AJ61*('MF Index'!AN19/'MF Index'!$E19)*'Model opční 2 (MF)'!$AS61,0)+Doplněk!AJ61*Doplněk!$AQ61</f>
        <v>0</v>
      </c>
      <c r="AK61" s="107">
        <f>IFERROR('Model výchozí (MV)'!AK61*('MV Index'!AO19/'MV Index'!$E19)*'Model výchozí (MV)'!$AS61,0)+IFERROR('Model opční 1 (ME)'!AK61*('ME Index'!AO19/'ME Index'!$E19)*'Model opční 1 (ME)'!$AS61,0)+IFERROR('Model opční 2 (MF)'!AK61*('MF Index'!AO19/'MF Index'!$E19)*'Model opční 2 (MF)'!$AS61,0)+Doplněk!AK61*Doplněk!$AQ61</f>
        <v>0</v>
      </c>
      <c r="AL61" s="24">
        <f t="shared" si="62"/>
        <v>0</v>
      </c>
      <c r="AM61" s="149">
        <f t="shared" si="61"/>
        <v>0</v>
      </c>
    </row>
    <row r="62" spans="1:39" x14ac:dyDescent="0.3">
      <c r="A62" s="4">
        <f t="shared" si="60"/>
        <v>10</v>
      </c>
      <c r="B62" s="45" t="str">
        <f t="shared" si="60"/>
        <v>Úhrada za použití dopravní cesty</v>
      </c>
      <c r="C62" s="64" t="str">
        <f t="shared" si="60"/>
        <v/>
      </c>
      <c r="D62" s="65" t="str">
        <f t="shared" si="60"/>
        <v/>
      </c>
      <c r="E62" s="107">
        <f>IFERROR('Model výchozí (MV)'!E62*('MV Index'!I20/'MV Index'!$E20)*'Model výchozí (MV)'!$AS62,0)+IFERROR('Model opční 1 (ME)'!E62*('ME Index'!I20/'ME Index'!$E20)*'Model opční 1 (ME)'!$AS62,0)+IFERROR('Model opční 2 (MF)'!E62*('MF Index'!I20/'MF Index'!$E20)*'Model opční 2 (MF)'!$AS62,0)+Doplněk!E62*Doplněk!$AQ62</f>
        <v>0</v>
      </c>
      <c r="F62" s="107">
        <f>IFERROR('Model výchozí (MV)'!F62*('MV Index'!J20/'MV Index'!$E20)*'Model výchozí (MV)'!$AS62,0)+IFERROR('Model opční 1 (ME)'!F62*('ME Index'!J20/'ME Index'!$E20)*'Model opční 1 (ME)'!$AS62,0)+IFERROR('Model opční 2 (MF)'!F62*('MF Index'!J20/'MF Index'!$E20)*'Model opční 2 (MF)'!$AS62,0)+Doplněk!F62*Doplněk!$AQ62</f>
        <v>0</v>
      </c>
      <c r="G62" s="107">
        <f>IFERROR('Model výchozí (MV)'!G62*('MV Index'!K20/'MV Index'!$E20)*'Model výchozí (MV)'!$AS62,0)+IFERROR('Model opční 1 (ME)'!G62*('ME Index'!K20/'ME Index'!$E20)*'Model opční 1 (ME)'!$AS62,0)+IFERROR('Model opční 2 (MF)'!G62*('MF Index'!K20/'MF Index'!$E20)*'Model opční 2 (MF)'!$AS62,0)+Doplněk!G62*Doplněk!$AQ62</f>
        <v>0</v>
      </c>
      <c r="H62" s="107">
        <f>IFERROR('Model výchozí (MV)'!H62*('MV Index'!L20/'MV Index'!$E20)*'Model výchozí (MV)'!$AS62,0)+IFERROR('Model opční 1 (ME)'!H62*('ME Index'!L20/'ME Index'!$E20)*'Model opční 1 (ME)'!$AS62,0)+IFERROR('Model opční 2 (MF)'!H62*('MF Index'!L20/'MF Index'!$E20)*'Model opční 2 (MF)'!$AS62,0)+Doplněk!H62*Doplněk!$AQ62</f>
        <v>0</v>
      </c>
      <c r="I62" s="107">
        <f>IFERROR('Model výchozí (MV)'!I62*('MV Index'!M20/'MV Index'!$E20)*'Model výchozí (MV)'!$AS62,0)+IFERROR('Model opční 1 (ME)'!I62*('ME Index'!M20/'ME Index'!$E20)*'Model opční 1 (ME)'!$AS62,0)+IFERROR('Model opční 2 (MF)'!I62*('MF Index'!M20/'MF Index'!$E20)*'Model opční 2 (MF)'!$AS62,0)+Doplněk!I62*Doplněk!$AQ62</f>
        <v>0</v>
      </c>
      <c r="J62" s="107">
        <f>IFERROR('Model výchozí (MV)'!J62*('MV Index'!N20/'MV Index'!$E20)*'Model výchozí (MV)'!$AS62,0)+IFERROR('Model opční 1 (ME)'!J62*('ME Index'!N20/'ME Index'!$E20)*'Model opční 1 (ME)'!$AS62,0)+IFERROR('Model opční 2 (MF)'!J62*('MF Index'!N20/'MF Index'!$E20)*'Model opční 2 (MF)'!$AS62,0)+Doplněk!J62*Doplněk!$AQ62</f>
        <v>0</v>
      </c>
      <c r="K62" s="107">
        <f>IFERROR('Model výchozí (MV)'!K62*('MV Index'!O20/'MV Index'!$E20)*'Model výchozí (MV)'!$AS62,0)+IFERROR('Model opční 1 (ME)'!K62*('ME Index'!O20/'ME Index'!$E20)*'Model opční 1 (ME)'!$AS62,0)+IFERROR('Model opční 2 (MF)'!K62*('MF Index'!O20/'MF Index'!$E20)*'Model opční 2 (MF)'!$AS62,0)+Doplněk!K62*Doplněk!$AQ62</f>
        <v>0</v>
      </c>
      <c r="L62" s="107">
        <f>IFERROR('Model výchozí (MV)'!L62*('MV Index'!P20/'MV Index'!$E20)*'Model výchozí (MV)'!$AS62,0)+IFERROR('Model opční 1 (ME)'!L62*('ME Index'!P20/'ME Index'!$E20)*'Model opční 1 (ME)'!$AS62,0)+IFERROR('Model opční 2 (MF)'!L62*('MF Index'!P20/'MF Index'!$E20)*'Model opční 2 (MF)'!$AS62,0)+Doplněk!L62*Doplněk!$AQ62</f>
        <v>0</v>
      </c>
      <c r="M62" s="107">
        <f>IFERROR('Model výchozí (MV)'!M62*('MV Index'!Q20/'MV Index'!$E20)*'Model výchozí (MV)'!$AS62,0)+IFERROR('Model opční 1 (ME)'!M62*('ME Index'!Q20/'ME Index'!$E20)*'Model opční 1 (ME)'!$AS62,0)+IFERROR('Model opční 2 (MF)'!M62*('MF Index'!Q20/'MF Index'!$E20)*'Model opční 2 (MF)'!$AS62,0)+Doplněk!M62*Doplněk!$AQ62</f>
        <v>0</v>
      </c>
      <c r="N62" s="107">
        <f>IFERROR('Model výchozí (MV)'!N62*('MV Index'!R20/'MV Index'!$E20)*'Model výchozí (MV)'!$AS62,0)+IFERROR('Model opční 1 (ME)'!N62*('ME Index'!R20/'ME Index'!$E20)*'Model opční 1 (ME)'!$AS62,0)+IFERROR('Model opční 2 (MF)'!N62*('MF Index'!R20/'MF Index'!$E20)*'Model opční 2 (MF)'!$AS62,0)+Doplněk!N62*Doplněk!$AQ62</f>
        <v>0</v>
      </c>
      <c r="O62" s="107">
        <f>IFERROR('Model výchozí (MV)'!O62*('MV Index'!S20/'MV Index'!$E20)*'Model výchozí (MV)'!$AS62,0)+IFERROR('Model opční 1 (ME)'!O62*('ME Index'!S20/'ME Index'!$E20)*'Model opční 1 (ME)'!$AS62,0)+IFERROR('Model opční 2 (MF)'!O62*('MF Index'!S20/'MF Index'!$E20)*'Model opční 2 (MF)'!$AS62,0)+Doplněk!O62*Doplněk!$AQ62</f>
        <v>0</v>
      </c>
      <c r="P62" s="107">
        <f>IFERROR('Model výchozí (MV)'!P62*('MV Index'!T20/'MV Index'!$E20)*'Model výchozí (MV)'!$AS62,0)+IFERROR('Model opční 1 (ME)'!P62*('ME Index'!T20/'ME Index'!$E20)*'Model opční 1 (ME)'!$AS62,0)+IFERROR('Model opční 2 (MF)'!P62*('MF Index'!T20/'MF Index'!$E20)*'Model opční 2 (MF)'!$AS62,0)+Doplněk!P62*Doplněk!$AQ62</f>
        <v>0</v>
      </c>
      <c r="Q62" s="107">
        <f>IFERROR('Model výchozí (MV)'!Q62*('MV Index'!U20/'MV Index'!$E20)*'Model výchozí (MV)'!$AS62,0)+IFERROR('Model opční 1 (ME)'!Q62*('ME Index'!U20/'ME Index'!$E20)*'Model opční 1 (ME)'!$AS62,0)+IFERROR('Model opční 2 (MF)'!Q62*('MF Index'!U20/'MF Index'!$E20)*'Model opční 2 (MF)'!$AS62,0)+Doplněk!Q62*Doplněk!$AQ62</f>
        <v>0</v>
      </c>
      <c r="R62" s="107">
        <f>IFERROR('Model výchozí (MV)'!R62*('MV Index'!V20/'MV Index'!$E20)*'Model výchozí (MV)'!$AS62,0)+IFERROR('Model opční 1 (ME)'!R62*('ME Index'!V20/'ME Index'!$E20)*'Model opční 1 (ME)'!$AS62,0)+IFERROR('Model opční 2 (MF)'!R62*('MF Index'!V20/'MF Index'!$E20)*'Model opční 2 (MF)'!$AS62,0)+Doplněk!R62*Doplněk!$AQ62</f>
        <v>0</v>
      </c>
      <c r="S62" s="107">
        <f>IFERROR('Model výchozí (MV)'!S62*('MV Index'!W20/'MV Index'!$E20)*'Model výchozí (MV)'!$AS62,0)+IFERROR('Model opční 1 (ME)'!S62*('ME Index'!W20/'ME Index'!$E20)*'Model opční 1 (ME)'!$AS62,0)+IFERROR('Model opční 2 (MF)'!S62*('MF Index'!W20/'MF Index'!$E20)*'Model opční 2 (MF)'!$AS62,0)+Doplněk!S62*Doplněk!$AQ62</f>
        <v>0</v>
      </c>
      <c r="T62" s="107">
        <f>IFERROR('Model výchozí (MV)'!T62*('MV Index'!X20/'MV Index'!$E20)*'Model výchozí (MV)'!$AS62,0)+IFERROR('Model opční 1 (ME)'!T62*('ME Index'!X20/'ME Index'!$E20)*'Model opční 1 (ME)'!$AS62,0)+IFERROR('Model opční 2 (MF)'!T62*('MF Index'!X20/'MF Index'!$E20)*'Model opční 2 (MF)'!$AS62,0)+Doplněk!T62*Doplněk!$AQ62</f>
        <v>0</v>
      </c>
      <c r="U62" s="107">
        <f>IFERROR('Model výchozí (MV)'!U62*('MV Index'!Y20/'MV Index'!$E20)*'Model výchozí (MV)'!$AS62,0)+IFERROR('Model opční 1 (ME)'!U62*('ME Index'!Y20/'ME Index'!$E20)*'Model opční 1 (ME)'!$AS62,0)+IFERROR('Model opční 2 (MF)'!U62*('MF Index'!Y20/'MF Index'!$E20)*'Model opční 2 (MF)'!$AS62,0)+Doplněk!U62*Doplněk!$AQ62</f>
        <v>0</v>
      </c>
      <c r="V62" s="107">
        <f>IFERROR('Model výchozí (MV)'!V62*('MV Index'!Z20/'MV Index'!$E20)*'Model výchozí (MV)'!$AS62,0)+IFERROR('Model opční 1 (ME)'!V62*('ME Index'!Z20/'ME Index'!$E20)*'Model opční 1 (ME)'!$AS62,0)+IFERROR('Model opční 2 (MF)'!V62*('MF Index'!Z20/'MF Index'!$E20)*'Model opční 2 (MF)'!$AS62,0)+Doplněk!V62*Doplněk!$AQ62</f>
        <v>0</v>
      </c>
      <c r="W62" s="107">
        <f>IFERROR('Model výchozí (MV)'!W62*('MV Index'!AA20/'MV Index'!$E20)*'Model výchozí (MV)'!$AS62,0)+IFERROR('Model opční 1 (ME)'!W62*('ME Index'!AA20/'ME Index'!$E20)*'Model opční 1 (ME)'!$AS62,0)+IFERROR('Model opční 2 (MF)'!W62*('MF Index'!AA20/'MF Index'!$E20)*'Model opční 2 (MF)'!$AS62,0)+Doplněk!W62*Doplněk!$AQ62</f>
        <v>0</v>
      </c>
      <c r="X62" s="107">
        <f>IFERROR('Model výchozí (MV)'!X62*('MV Index'!AB20/'MV Index'!$E20)*'Model výchozí (MV)'!$AS62,0)+IFERROR('Model opční 1 (ME)'!X62*('ME Index'!AB20/'ME Index'!$E20)*'Model opční 1 (ME)'!$AS62,0)+IFERROR('Model opční 2 (MF)'!X62*('MF Index'!AB20/'MF Index'!$E20)*'Model opční 2 (MF)'!$AS62,0)+Doplněk!X62*Doplněk!$AQ62</f>
        <v>0</v>
      </c>
      <c r="Y62" s="107">
        <f>IFERROR('Model výchozí (MV)'!Y62*('MV Index'!AC20/'MV Index'!$E20)*'Model výchozí (MV)'!$AS62,0)+IFERROR('Model opční 1 (ME)'!Y62*('ME Index'!AC20/'ME Index'!$E20)*'Model opční 1 (ME)'!$AS62,0)+IFERROR('Model opční 2 (MF)'!Y62*('MF Index'!AC20/'MF Index'!$E20)*'Model opční 2 (MF)'!$AS62,0)+Doplněk!Y62*Doplněk!$AQ62</f>
        <v>0</v>
      </c>
      <c r="Z62" s="107">
        <f>IFERROR('Model výchozí (MV)'!Z62*('MV Index'!AD20/'MV Index'!$E20)*'Model výchozí (MV)'!$AS62,0)+IFERROR('Model opční 1 (ME)'!Z62*('ME Index'!AD20/'ME Index'!$E20)*'Model opční 1 (ME)'!$AS62,0)+IFERROR('Model opční 2 (MF)'!Z62*('MF Index'!AD20/'MF Index'!$E20)*'Model opční 2 (MF)'!$AS62,0)+Doplněk!Z62*Doplněk!$AQ62</f>
        <v>0</v>
      </c>
      <c r="AA62" s="107">
        <f>IFERROR('Model výchozí (MV)'!AA62*('MV Index'!AE20/'MV Index'!$E20)*'Model výchozí (MV)'!$AS62,0)+IFERROR('Model opční 1 (ME)'!AA62*('ME Index'!AE20/'ME Index'!$E20)*'Model opční 1 (ME)'!$AS62,0)+IFERROR('Model opční 2 (MF)'!AA62*('MF Index'!AE20/'MF Index'!$E20)*'Model opční 2 (MF)'!$AS62,0)+Doplněk!AA62*Doplněk!$AQ62</f>
        <v>0</v>
      </c>
      <c r="AB62" s="107">
        <f>IFERROR('Model výchozí (MV)'!AB62*('MV Index'!AF20/'MV Index'!$E20)*'Model výchozí (MV)'!$AS62,0)+IFERROR('Model opční 1 (ME)'!AB62*('ME Index'!AF20/'ME Index'!$E20)*'Model opční 1 (ME)'!$AS62,0)+IFERROR('Model opční 2 (MF)'!AB62*('MF Index'!AF20/'MF Index'!$E20)*'Model opční 2 (MF)'!$AS62,0)+Doplněk!AB62*Doplněk!$AQ62</f>
        <v>0</v>
      </c>
      <c r="AC62" s="107">
        <f>IFERROR('Model výchozí (MV)'!AC62*('MV Index'!AG20/'MV Index'!$E20)*'Model výchozí (MV)'!$AS62,0)+IFERROR('Model opční 1 (ME)'!AC62*('ME Index'!AG20/'ME Index'!$E20)*'Model opční 1 (ME)'!$AS62,0)+IFERROR('Model opční 2 (MF)'!AC62*('MF Index'!AG20/'MF Index'!$E20)*'Model opční 2 (MF)'!$AS62,0)+Doplněk!AC62*Doplněk!$AQ62</f>
        <v>0</v>
      </c>
      <c r="AD62" s="107">
        <f>IFERROR('Model výchozí (MV)'!AD62*('MV Index'!AH20/'MV Index'!$E20)*'Model výchozí (MV)'!$AS62,0)+IFERROR('Model opční 1 (ME)'!AD62*('ME Index'!AH20/'ME Index'!$E20)*'Model opční 1 (ME)'!$AS62,0)+IFERROR('Model opční 2 (MF)'!AD62*('MF Index'!AH20/'MF Index'!$E20)*'Model opční 2 (MF)'!$AS62,0)+Doplněk!AD62*Doplněk!$AQ62</f>
        <v>0</v>
      </c>
      <c r="AE62" s="107">
        <f>IFERROR('Model výchozí (MV)'!AE62*('MV Index'!AI20/'MV Index'!$E20)*'Model výchozí (MV)'!$AS62,0)+IFERROR('Model opční 1 (ME)'!AE62*('ME Index'!AI20/'ME Index'!$E20)*'Model opční 1 (ME)'!$AS62,0)+IFERROR('Model opční 2 (MF)'!AE62*('MF Index'!AI20/'MF Index'!$E20)*'Model opční 2 (MF)'!$AS62,0)+Doplněk!AE62*Doplněk!$AQ62</f>
        <v>0</v>
      </c>
      <c r="AF62" s="107">
        <f>IFERROR('Model výchozí (MV)'!AF62*('MV Index'!AJ20/'MV Index'!$E20)*'Model výchozí (MV)'!$AS62,0)+IFERROR('Model opční 1 (ME)'!AF62*('ME Index'!AJ20/'ME Index'!$E20)*'Model opční 1 (ME)'!$AS62,0)+IFERROR('Model opční 2 (MF)'!AF62*('MF Index'!AJ20/'MF Index'!$E20)*'Model opční 2 (MF)'!$AS62,0)+Doplněk!AF62*Doplněk!$AQ62</f>
        <v>0</v>
      </c>
      <c r="AG62" s="107">
        <f>IFERROR('Model výchozí (MV)'!AG62*('MV Index'!AK20/'MV Index'!$E20)*'Model výchozí (MV)'!$AS62,0)+IFERROR('Model opční 1 (ME)'!AG62*('ME Index'!AK20/'ME Index'!$E20)*'Model opční 1 (ME)'!$AS62,0)+IFERROR('Model opční 2 (MF)'!AG62*('MF Index'!AK20/'MF Index'!$E20)*'Model opční 2 (MF)'!$AS62,0)+Doplněk!AG62*Doplněk!$AQ62</f>
        <v>0</v>
      </c>
      <c r="AH62" s="107">
        <f>IFERROR('Model výchozí (MV)'!AH62*('MV Index'!AL20/'MV Index'!$E20)*'Model výchozí (MV)'!$AS62,0)+IFERROR('Model opční 1 (ME)'!AH62*('ME Index'!AL20/'ME Index'!$E20)*'Model opční 1 (ME)'!$AS62,0)+IFERROR('Model opční 2 (MF)'!AH62*('MF Index'!AL20/'MF Index'!$E20)*'Model opční 2 (MF)'!$AS62,0)+Doplněk!AH62*Doplněk!$AQ62</f>
        <v>0</v>
      </c>
      <c r="AI62" s="107">
        <f>IFERROR('Model výchozí (MV)'!AI62*('MV Index'!AM20/'MV Index'!$E20)*'Model výchozí (MV)'!$AS62,0)+IFERROR('Model opční 1 (ME)'!AI62*('ME Index'!AM20/'ME Index'!$E20)*'Model opční 1 (ME)'!$AS62,0)+IFERROR('Model opční 2 (MF)'!AI62*('MF Index'!AM20/'MF Index'!$E20)*'Model opční 2 (MF)'!$AS62,0)+Doplněk!AI62*Doplněk!$AQ62</f>
        <v>0</v>
      </c>
      <c r="AJ62" s="107">
        <f>IFERROR('Model výchozí (MV)'!AJ62*('MV Index'!AN20/'MV Index'!$E20)*'Model výchozí (MV)'!$AS62,0)+IFERROR('Model opční 1 (ME)'!AJ62*('ME Index'!AN20/'ME Index'!$E20)*'Model opční 1 (ME)'!$AS62,0)+IFERROR('Model opční 2 (MF)'!AJ62*('MF Index'!AN20/'MF Index'!$E20)*'Model opční 2 (MF)'!$AS62,0)+Doplněk!AJ62*Doplněk!$AQ62</f>
        <v>0</v>
      </c>
      <c r="AK62" s="107">
        <f>IFERROR('Model výchozí (MV)'!AK62*('MV Index'!AO20/'MV Index'!$E20)*'Model výchozí (MV)'!$AS62,0)+IFERROR('Model opční 1 (ME)'!AK62*('ME Index'!AO20/'ME Index'!$E20)*'Model opční 1 (ME)'!$AS62,0)+IFERROR('Model opční 2 (MF)'!AK62*('MF Index'!AO20/'MF Index'!$E20)*'Model opční 2 (MF)'!$AS62,0)+Doplněk!AK62*Doplněk!$AQ62</f>
        <v>0</v>
      </c>
      <c r="AL62" s="24">
        <f t="shared" si="62"/>
        <v>0</v>
      </c>
      <c r="AM62" s="149">
        <f t="shared" si="61"/>
        <v>0</v>
      </c>
    </row>
    <row r="63" spans="1:39" x14ac:dyDescent="0.3">
      <c r="A63" s="4">
        <f t="shared" si="60"/>
        <v>11</v>
      </c>
      <c r="B63" s="45" t="str">
        <f t="shared" si="60"/>
        <v>Úhrada za použití ostatní infrastruktury</v>
      </c>
      <c r="C63" s="64" t="str">
        <f t="shared" si="60"/>
        <v/>
      </c>
      <c r="D63" s="65" t="str">
        <f t="shared" si="60"/>
        <v/>
      </c>
      <c r="E63" s="107">
        <f>IFERROR('Model výchozí (MV)'!E63*('MV Index'!I21/'MV Index'!$E21)*'Model výchozí (MV)'!$AS63,0)+IFERROR('Model opční 1 (ME)'!E63*('ME Index'!I21/'ME Index'!$E21)*'Model opční 1 (ME)'!$AS63,0)+IFERROR('Model opční 2 (MF)'!E63*('MF Index'!I21/'MF Index'!$E21)*'Model opční 2 (MF)'!$AS63,0)+Doplněk!E63*Doplněk!$AQ63</f>
        <v>0</v>
      </c>
      <c r="F63" s="107">
        <f>IFERROR('Model výchozí (MV)'!F63*('MV Index'!J21/'MV Index'!$E21)*'Model výchozí (MV)'!$AS63,0)+IFERROR('Model opční 1 (ME)'!F63*('ME Index'!J21/'ME Index'!$E21)*'Model opční 1 (ME)'!$AS63,0)+IFERROR('Model opční 2 (MF)'!F63*('MF Index'!J21/'MF Index'!$E21)*'Model opční 2 (MF)'!$AS63,0)+Doplněk!F63*Doplněk!$AQ63</f>
        <v>0</v>
      </c>
      <c r="G63" s="107">
        <f>IFERROR('Model výchozí (MV)'!G63*('MV Index'!K21/'MV Index'!$E21)*'Model výchozí (MV)'!$AS63,0)+IFERROR('Model opční 1 (ME)'!G63*('ME Index'!K21/'ME Index'!$E21)*'Model opční 1 (ME)'!$AS63,0)+IFERROR('Model opční 2 (MF)'!G63*('MF Index'!K21/'MF Index'!$E21)*'Model opční 2 (MF)'!$AS63,0)+Doplněk!G63*Doplněk!$AQ63</f>
        <v>0</v>
      </c>
      <c r="H63" s="107">
        <f>IFERROR('Model výchozí (MV)'!H63*('MV Index'!L21/'MV Index'!$E21)*'Model výchozí (MV)'!$AS63,0)+IFERROR('Model opční 1 (ME)'!H63*('ME Index'!L21/'ME Index'!$E21)*'Model opční 1 (ME)'!$AS63,0)+IFERROR('Model opční 2 (MF)'!H63*('MF Index'!L21/'MF Index'!$E21)*'Model opční 2 (MF)'!$AS63,0)+Doplněk!H63*Doplněk!$AQ63</f>
        <v>0</v>
      </c>
      <c r="I63" s="107">
        <f>IFERROR('Model výchozí (MV)'!I63*('MV Index'!M21/'MV Index'!$E21)*'Model výchozí (MV)'!$AS63,0)+IFERROR('Model opční 1 (ME)'!I63*('ME Index'!M21/'ME Index'!$E21)*'Model opční 1 (ME)'!$AS63,0)+IFERROR('Model opční 2 (MF)'!I63*('MF Index'!M21/'MF Index'!$E21)*'Model opční 2 (MF)'!$AS63,0)+Doplněk!I63*Doplněk!$AQ63</f>
        <v>0</v>
      </c>
      <c r="J63" s="107">
        <f>IFERROR('Model výchozí (MV)'!J63*('MV Index'!N21/'MV Index'!$E21)*'Model výchozí (MV)'!$AS63,0)+IFERROR('Model opční 1 (ME)'!J63*('ME Index'!N21/'ME Index'!$E21)*'Model opční 1 (ME)'!$AS63,0)+IFERROR('Model opční 2 (MF)'!J63*('MF Index'!N21/'MF Index'!$E21)*'Model opční 2 (MF)'!$AS63,0)+Doplněk!J63*Doplněk!$AQ63</f>
        <v>0</v>
      </c>
      <c r="K63" s="107">
        <f>IFERROR('Model výchozí (MV)'!K63*('MV Index'!O21/'MV Index'!$E21)*'Model výchozí (MV)'!$AS63,0)+IFERROR('Model opční 1 (ME)'!K63*('ME Index'!O21/'ME Index'!$E21)*'Model opční 1 (ME)'!$AS63,0)+IFERROR('Model opční 2 (MF)'!K63*('MF Index'!O21/'MF Index'!$E21)*'Model opční 2 (MF)'!$AS63,0)+Doplněk!K63*Doplněk!$AQ63</f>
        <v>0</v>
      </c>
      <c r="L63" s="107">
        <f>IFERROR('Model výchozí (MV)'!L63*('MV Index'!P21/'MV Index'!$E21)*'Model výchozí (MV)'!$AS63,0)+IFERROR('Model opční 1 (ME)'!L63*('ME Index'!P21/'ME Index'!$E21)*'Model opční 1 (ME)'!$AS63,0)+IFERROR('Model opční 2 (MF)'!L63*('MF Index'!P21/'MF Index'!$E21)*'Model opční 2 (MF)'!$AS63,0)+Doplněk!L63*Doplněk!$AQ63</f>
        <v>0</v>
      </c>
      <c r="M63" s="107">
        <f>IFERROR('Model výchozí (MV)'!M63*('MV Index'!Q21/'MV Index'!$E21)*'Model výchozí (MV)'!$AS63,0)+IFERROR('Model opční 1 (ME)'!M63*('ME Index'!Q21/'ME Index'!$E21)*'Model opční 1 (ME)'!$AS63,0)+IFERROR('Model opční 2 (MF)'!M63*('MF Index'!Q21/'MF Index'!$E21)*'Model opční 2 (MF)'!$AS63,0)+Doplněk!M63*Doplněk!$AQ63</f>
        <v>0</v>
      </c>
      <c r="N63" s="107">
        <f>IFERROR('Model výchozí (MV)'!N63*('MV Index'!R21/'MV Index'!$E21)*'Model výchozí (MV)'!$AS63,0)+IFERROR('Model opční 1 (ME)'!N63*('ME Index'!R21/'ME Index'!$E21)*'Model opční 1 (ME)'!$AS63,0)+IFERROR('Model opční 2 (MF)'!N63*('MF Index'!R21/'MF Index'!$E21)*'Model opční 2 (MF)'!$AS63,0)+Doplněk!N63*Doplněk!$AQ63</f>
        <v>0</v>
      </c>
      <c r="O63" s="107">
        <f>IFERROR('Model výchozí (MV)'!O63*('MV Index'!S21/'MV Index'!$E21)*'Model výchozí (MV)'!$AS63,0)+IFERROR('Model opční 1 (ME)'!O63*('ME Index'!S21/'ME Index'!$E21)*'Model opční 1 (ME)'!$AS63,0)+IFERROR('Model opční 2 (MF)'!O63*('MF Index'!S21/'MF Index'!$E21)*'Model opční 2 (MF)'!$AS63,0)+Doplněk!O63*Doplněk!$AQ63</f>
        <v>0</v>
      </c>
      <c r="P63" s="107">
        <f>IFERROR('Model výchozí (MV)'!P63*('MV Index'!T21/'MV Index'!$E21)*'Model výchozí (MV)'!$AS63,0)+IFERROR('Model opční 1 (ME)'!P63*('ME Index'!T21/'ME Index'!$E21)*'Model opční 1 (ME)'!$AS63,0)+IFERROR('Model opční 2 (MF)'!P63*('MF Index'!T21/'MF Index'!$E21)*'Model opční 2 (MF)'!$AS63,0)+Doplněk!P63*Doplněk!$AQ63</f>
        <v>0</v>
      </c>
      <c r="Q63" s="107">
        <f>IFERROR('Model výchozí (MV)'!Q63*('MV Index'!U21/'MV Index'!$E21)*'Model výchozí (MV)'!$AS63,0)+IFERROR('Model opční 1 (ME)'!Q63*('ME Index'!U21/'ME Index'!$E21)*'Model opční 1 (ME)'!$AS63,0)+IFERROR('Model opční 2 (MF)'!Q63*('MF Index'!U21/'MF Index'!$E21)*'Model opční 2 (MF)'!$AS63,0)+Doplněk!Q63*Doplněk!$AQ63</f>
        <v>0</v>
      </c>
      <c r="R63" s="107">
        <f>IFERROR('Model výchozí (MV)'!R63*('MV Index'!V21/'MV Index'!$E21)*'Model výchozí (MV)'!$AS63,0)+IFERROR('Model opční 1 (ME)'!R63*('ME Index'!V21/'ME Index'!$E21)*'Model opční 1 (ME)'!$AS63,0)+IFERROR('Model opční 2 (MF)'!R63*('MF Index'!V21/'MF Index'!$E21)*'Model opční 2 (MF)'!$AS63,0)+Doplněk!R63*Doplněk!$AQ63</f>
        <v>0</v>
      </c>
      <c r="S63" s="107">
        <f>IFERROR('Model výchozí (MV)'!S63*('MV Index'!W21/'MV Index'!$E21)*'Model výchozí (MV)'!$AS63,0)+IFERROR('Model opční 1 (ME)'!S63*('ME Index'!W21/'ME Index'!$E21)*'Model opční 1 (ME)'!$AS63,0)+IFERROR('Model opční 2 (MF)'!S63*('MF Index'!W21/'MF Index'!$E21)*'Model opční 2 (MF)'!$AS63,0)+Doplněk!S63*Doplněk!$AQ63</f>
        <v>0</v>
      </c>
      <c r="T63" s="107">
        <f>IFERROR('Model výchozí (MV)'!T63*('MV Index'!X21/'MV Index'!$E21)*'Model výchozí (MV)'!$AS63,0)+IFERROR('Model opční 1 (ME)'!T63*('ME Index'!X21/'ME Index'!$E21)*'Model opční 1 (ME)'!$AS63,0)+IFERROR('Model opční 2 (MF)'!T63*('MF Index'!X21/'MF Index'!$E21)*'Model opční 2 (MF)'!$AS63,0)+Doplněk!T63*Doplněk!$AQ63</f>
        <v>0</v>
      </c>
      <c r="U63" s="107">
        <f>IFERROR('Model výchozí (MV)'!U63*('MV Index'!Y21/'MV Index'!$E21)*'Model výchozí (MV)'!$AS63,0)+IFERROR('Model opční 1 (ME)'!U63*('ME Index'!Y21/'ME Index'!$E21)*'Model opční 1 (ME)'!$AS63,0)+IFERROR('Model opční 2 (MF)'!U63*('MF Index'!Y21/'MF Index'!$E21)*'Model opční 2 (MF)'!$AS63,0)+Doplněk!U63*Doplněk!$AQ63</f>
        <v>0</v>
      </c>
      <c r="V63" s="107">
        <f>IFERROR('Model výchozí (MV)'!V63*('MV Index'!Z21/'MV Index'!$E21)*'Model výchozí (MV)'!$AS63,0)+IFERROR('Model opční 1 (ME)'!V63*('ME Index'!Z21/'ME Index'!$E21)*'Model opční 1 (ME)'!$AS63,0)+IFERROR('Model opční 2 (MF)'!V63*('MF Index'!Z21/'MF Index'!$E21)*'Model opční 2 (MF)'!$AS63,0)+Doplněk!V63*Doplněk!$AQ63</f>
        <v>0</v>
      </c>
      <c r="W63" s="107">
        <f>IFERROR('Model výchozí (MV)'!W63*('MV Index'!AA21/'MV Index'!$E21)*'Model výchozí (MV)'!$AS63,0)+IFERROR('Model opční 1 (ME)'!W63*('ME Index'!AA21/'ME Index'!$E21)*'Model opční 1 (ME)'!$AS63,0)+IFERROR('Model opční 2 (MF)'!W63*('MF Index'!AA21/'MF Index'!$E21)*'Model opční 2 (MF)'!$AS63,0)+Doplněk!W63*Doplněk!$AQ63</f>
        <v>0</v>
      </c>
      <c r="X63" s="107">
        <f>IFERROR('Model výchozí (MV)'!X63*('MV Index'!AB21/'MV Index'!$E21)*'Model výchozí (MV)'!$AS63,0)+IFERROR('Model opční 1 (ME)'!X63*('ME Index'!AB21/'ME Index'!$E21)*'Model opční 1 (ME)'!$AS63,0)+IFERROR('Model opční 2 (MF)'!X63*('MF Index'!AB21/'MF Index'!$E21)*'Model opční 2 (MF)'!$AS63,0)+Doplněk!X63*Doplněk!$AQ63</f>
        <v>0</v>
      </c>
      <c r="Y63" s="107">
        <f>IFERROR('Model výchozí (MV)'!Y63*('MV Index'!AC21/'MV Index'!$E21)*'Model výchozí (MV)'!$AS63,0)+IFERROR('Model opční 1 (ME)'!Y63*('ME Index'!AC21/'ME Index'!$E21)*'Model opční 1 (ME)'!$AS63,0)+IFERROR('Model opční 2 (MF)'!Y63*('MF Index'!AC21/'MF Index'!$E21)*'Model opční 2 (MF)'!$AS63,0)+Doplněk!Y63*Doplněk!$AQ63</f>
        <v>0</v>
      </c>
      <c r="Z63" s="107">
        <f>IFERROR('Model výchozí (MV)'!Z63*('MV Index'!AD21/'MV Index'!$E21)*'Model výchozí (MV)'!$AS63,0)+IFERROR('Model opční 1 (ME)'!Z63*('ME Index'!AD21/'ME Index'!$E21)*'Model opční 1 (ME)'!$AS63,0)+IFERROR('Model opční 2 (MF)'!Z63*('MF Index'!AD21/'MF Index'!$E21)*'Model opční 2 (MF)'!$AS63,0)+Doplněk!Z63*Doplněk!$AQ63</f>
        <v>0</v>
      </c>
      <c r="AA63" s="107">
        <f>IFERROR('Model výchozí (MV)'!AA63*('MV Index'!AE21/'MV Index'!$E21)*'Model výchozí (MV)'!$AS63,0)+IFERROR('Model opční 1 (ME)'!AA63*('ME Index'!AE21/'ME Index'!$E21)*'Model opční 1 (ME)'!$AS63,0)+IFERROR('Model opční 2 (MF)'!AA63*('MF Index'!AE21/'MF Index'!$E21)*'Model opční 2 (MF)'!$AS63,0)+Doplněk!AA63*Doplněk!$AQ63</f>
        <v>0</v>
      </c>
      <c r="AB63" s="107">
        <f>IFERROR('Model výchozí (MV)'!AB63*('MV Index'!AF21/'MV Index'!$E21)*'Model výchozí (MV)'!$AS63,0)+IFERROR('Model opční 1 (ME)'!AB63*('ME Index'!AF21/'ME Index'!$E21)*'Model opční 1 (ME)'!$AS63,0)+IFERROR('Model opční 2 (MF)'!AB63*('MF Index'!AF21/'MF Index'!$E21)*'Model opční 2 (MF)'!$AS63,0)+Doplněk!AB63*Doplněk!$AQ63</f>
        <v>0</v>
      </c>
      <c r="AC63" s="107">
        <f>IFERROR('Model výchozí (MV)'!AC63*('MV Index'!AG21/'MV Index'!$E21)*'Model výchozí (MV)'!$AS63,0)+IFERROR('Model opční 1 (ME)'!AC63*('ME Index'!AG21/'ME Index'!$E21)*'Model opční 1 (ME)'!$AS63,0)+IFERROR('Model opční 2 (MF)'!AC63*('MF Index'!AG21/'MF Index'!$E21)*'Model opční 2 (MF)'!$AS63,0)+Doplněk!AC63*Doplněk!$AQ63</f>
        <v>0</v>
      </c>
      <c r="AD63" s="107">
        <f>IFERROR('Model výchozí (MV)'!AD63*('MV Index'!AH21/'MV Index'!$E21)*'Model výchozí (MV)'!$AS63,0)+IFERROR('Model opční 1 (ME)'!AD63*('ME Index'!AH21/'ME Index'!$E21)*'Model opční 1 (ME)'!$AS63,0)+IFERROR('Model opční 2 (MF)'!AD63*('MF Index'!AH21/'MF Index'!$E21)*'Model opční 2 (MF)'!$AS63,0)+Doplněk!AD63*Doplněk!$AQ63</f>
        <v>0</v>
      </c>
      <c r="AE63" s="107">
        <f>IFERROR('Model výchozí (MV)'!AE63*('MV Index'!AI21/'MV Index'!$E21)*'Model výchozí (MV)'!$AS63,0)+IFERROR('Model opční 1 (ME)'!AE63*('ME Index'!AI21/'ME Index'!$E21)*'Model opční 1 (ME)'!$AS63,0)+IFERROR('Model opční 2 (MF)'!AE63*('MF Index'!AI21/'MF Index'!$E21)*'Model opční 2 (MF)'!$AS63,0)+Doplněk!AE63*Doplněk!$AQ63</f>
        <v>0</v>
      </c>
      <c r="AF63" s="107">
        <f>IFERROR('Model výchozí (MV)'!AF63*('MV Index'!AJ21/'MV Index'!$E21)*'Model výchozí (MV)'!$AS63,0)+IFERROR('Model opční 1 (ME)'!AF63*('ME Index'!AJ21/'ME Index'!$E21)*'Model opční 1 (ME)'!$AS63,0)+IFERROR('Model opční 2 (MF)'!AF63*('MF Index'!AJ21/'MF Index'!$E21)*'Model opční 2 (MF)'!$AS63,0)+Doplněk!AF63*Doplněk!$AQ63</f>
        <v>0</v>
      </c>
      <c r="AG63" s="107">
        <f>IFERROR('Model výchozí (MV)'!AG63*('MV Index'!AK21/'MV Index'!$E21)*'Model výchozí (MV)'!$AS63,0)+IFERROR('Model opční 1 (ME)'!AG63*('ME Index'!AK21/'ME Index'!$E21)*'Model opční 1 (ME)'!$AS63,0)+IFERROR('Model opční 2 (MF)'!AG63*('MF Index'!AK21/'MF Index'!$E21)*'Model opční 2 (MF)'!$AS63,0)+Doplněk!AG63*Doplněk!$AQ63</f>
        <v>0</v>
      </c>
      <c r="AH63" s="107">
        <f>IFERROR('Model výchozí (MV)'!AH63*('MV Index'!AL21/'MV Index'!$E21)*'Model výchozí (MV)'!$AS63,0)+IFERROR('Model opční 1 (ME)'!AH63*('ME Index'!AL21/'ME Index'!$E21)*'Model opční 1 (ME)'!$AS63,0)+IFERROR('Model opční 2 (MF)'!AH63*('MF Index'!AL21/'MF Index'!$E21)*'Model opční 2 (MF)'!$AS63,0)+Doplněk!AH63*Doplněk!$AQ63</f>
        <v>0</v>
      </c>
      <c r="AI63" s="107">
        <f>IFERROR('Model výchozí (MV)'!AI63*('MV Index'!AM21/'MV Index'!$E21)*'Model výchozí (MV)'!$AS63,0)+IFERROR('Model opční 1 (ME)'!AI63*('ME Index'!AM21/'ME Index'!$E21)*'Model opční 1 (ME)'!$AS63,0)+IFERROR('Model opční 2 (MF)'!AI63*('MF Index'!AM21/'MF Index'!$E21)*'Model opční 2 (MF)'!$AS63,0)+Doplněk!AI63*Doplněk!$AQ63</f>
        <v>0</v>
      </c>
      <c r="AJ63" s="107">
        <f>IFERROR('Model výchozí (MV)'!AJ63*('MV Index'!AN21/'MV Index'!$E21)*'Model výchozí (MV)'!$AS63,0)+IFERROR('Model opční 1 (ME)'!AJ63*('ME Index'!AN21/'ME Index'!$E21)*'Model opční 1 (ME)'!$AS63,0)+IFERROR('Model opční 2 (MF)'!AJ63*('MF Index'!AN21/'MF Index'!$E21)*'Model opční 2 (MF)'!$AS63,0)+Doplněk!AJ63*Doplněk!$AQ63</f>
        <v>0</v>
      </c>
      <c r="AK63" s="107">
        <f>IFERROR('Model výchozí (MV)'!AK63*('MV Index'!AO21/'MV Index'!$E21)*'Model výchozí (MV)'!$AS63,0)+IFERROR('Model opční 1 (ME)'!AK63*('ME Index'!AO21/'ME Index'!$E21)*'Model opční 1 (ME)'!$AS63,0)+IFERROR('Model opční 2 (MF)'!AK63*('MF Index'!AO21/'MF Index'!$E21)*'Model opční 2 (MF)'!$AS63,0)+Doplněk!AK63*Doplněk!$AQ63</f>
        <v>0</v>
      </c>
      <c r="AL63" s="24">
        <f t="shared" si="62"/>
        <v>0</v>
      </c>
      <c r="AM63" s="149">
        <f t="shared" si="61"/>
        <v>0</v>
      </c>
    </row>
    <row r="64" spans="1:39" x14ac:dyDescent="0.3">
      <c r="A64" s="4">
        <f t="shared" si="60"/>
        <v>12</v>
      </c>
      <c r="B64" s="45" t="str">
        <f t="shared" si="60"/>
        <v>Ostatní přímé náklady</v>
      </c>
      <c r="C64" s="64" t="str">
        <f t="shared" si="60"/>
        <v>12.1</v>
      </c>
      <c r="D64" s="65" t="str">
        <f t="shared" si="60"/>
        <v>Finanční náklady</v>
      </c>
      <c r="E64" s="107">
        <f>IFERROR('Model výchozí (MV)'!E64*('MV Index'!I22/'MV Index'!$E22)*'Model výchozí (MV)'!$AS64,0)+IFERROR('Model opční 1 (ME)'!E64*('ME Index'!I22/'ME Index'!$E22)*'Model opční 1 (ME)'!$AS64,0)+IFERROR('Model opční 2 (MF)'!E64*('MF Index'!I22/'MF Index'!$E22)*'Model opční 2 (MF)'!$AS64,0)+Doplněk!E64*Doplněk!$AQ64</f>
        <v>0</v>
      </c>
      <c r="F64" s="107">
        <f>IFERROR('Model výchozí (MV)'!F64*('MV Index'!J22/'MV Index'!$E22)*'Model výchozí (MV)'!$AS64,0)+IFERROR('Model opční 1 (ME)'!F64*('ME Index'!J22/'ME Index'!$E22)*'Model opční 1 (ME)'!$AS64,0)+IFERROR('Model opční 2 (MF)'!F64*('MF Index'!J22/'MF Index'!$E22)*'Model opční 2 (MF)'!$AS64,0)+Doplněk!F64*Doplněk!$AQ64</f>
        <v>0</v>
      </c>
      <c r="G64" s="107">
        <f>IFERROR('Model výchozí (MV)'!G64*('MV Index'!K22/'MV Index'!$E22)*'Model výchozí (MV)'!$AS64,0)+IFERROR('Model opční 1 (ME)'!G64*('ME Index'!K22/'ME Index'!$E22)*'Model opční 1 (ME)'!$AS64,0)+IFERROR('Model opční 2 (MF)'!G64*('MF Index'!K22/'MF Index'!$E22)*'Model opční 2 (MF)'!$AS64,0)+Doplněk!G64*Doplněk!$AQ64</f>
        <v>0</v>
      </c>
      <c r="H64" s="107">
        <f>IFERROR('Model výchozí (MV)'!H64*('MV Index'!L22/'MV Index'!$E22)*'Model výchozí (MV)'!$AS64,0)+IFERROR('Model opční 1 (ME)'!H64*('ME Index'!L22/'ME Index'!$E22)*'Model opční 1 (ME)'!$AS64,0)+IFERROR('Model opční 2 (MF)'!H64*('MF Index'!L22/'MF Index'!$E22)*'Model opční 2 (MF)'!$AS64,0)+Doplněk!H64*Doplněk!$AQ64</f>
        <v>0</v>
      </c>
      <c r="I64" s="107">
        <f>IFERROR('Model výchozí (MV)'!I64*('MV Index'!M22/'MV Index'!$E22)*'Model výchozí (MV)'!$AS64,0)+IFERROR('Model opční 1 (ME)'!I64*('ME Index'!M22/'ME Index'!$E22)*'Model opční 1 (ME)'!$AS64,0)+IFERROR('Model opční 2 (MF)'!I64*('MF Index'!M22/'MF Index'!$E22)*'Model opční 2 (MF)'!$AS64,0)+Doplněk!I64*Doplněk!$AQ64</f>
        <v>0</v>
      </c>
      <c r="J64" s="107">
        <f>IFERROR('Model výchozí (MV)'!J64*('MV Index'!N22/'MV Index'!$E22)*'Model výchozí (MV)'!$AS64,0)+IFERROR('Model opční 1 (ME)'!J64*('ME Index'!N22/'ME Index'!$E22)*'Model opční 1 (ME)'!$AS64,0)+IFERROR('Model opční 2 (MF)'!J64*('MF Index'!N22/'MF Index'!$E22)*'Model opční 2 (MF)'!$AS64,0)+Doplněk!J64*Doplněk!$AQ64</f>
        <v>0</v>
      </c>
      <c r="K64" s="107">
        <f>IFERROR('Model výchozí (MV)'!K64*('MV Index'!O22/'MV Index'!$E22)*'Model výchozí (MV)'!$AS64,0)+IFERROR('Model opční 1 (ME)'!K64*('ME Index'!O22/'ME Index'!$E22)*'Model opční 1 (ME)'!$AS64,0)+IFERROR('Model opční 2 (MF)'!K64*('MF Index'!O22/'MF Index'!$E22)*'Model opční 2 (MF)'!$AS64,0)+Doplněk!K64*Doplněk!$AQ64</f>
        <v>0</v>
      </c>
      <c r="L64" s="107">
        <f>IFERROR('Model výchozí (MV)'!L64*('MV Index'!P22/'MV Index'!$E22)*'Model výchozí (MV)'!$AS64,0)+IFERROR('Model opční 1 (ME)'!L64*('ME Index'!P22/'ME Index'!$E22)*'Model opční 1 (ME)'!$AS64,0)+IFERROR('Model opční 2 (MF)'!L64*('MF Index'!P22/'MF Index'!$E22)*'Model opční 2 (MF)'!$AS64,0)+Doplněk!L64*Doplněk!$AQ64</f>
        <v>0</v>
      </c>
      <c r="M64" s="107">
        <f>IFERROR('Model výchozí (MV)'!M64*('MV Index'!Q22/'MV Index'!$E22)*'Model výchozí (MV)'!$AS64,0)+IFERROR('Model opční 1 (ME)'!M64*('ME Index'!Q22/'ME Index'!$E22)*'Model opční 1 (ME)'!$AS64,0)+IFERROR('Model opční 2 (MF)'!M64*('MF Index'!Q22/'MF Index'!$E22)*'Model opční 2 (MF)'!$AS64,0)+Doplněk!M64*Doplněk!$AQ64</f>
        <v>0</v>
      </c>
      <c r="N64" s="107">
        <f>IFERROR('Model výchozí (MV)'!N64*('MV Index'!R22/'MV Index'!$E22)*'Model výchozí (MV)'!$AS64,0)+IFERROR('Model opční 1 (ME)'!N64*('ME Index'!R22/'ME Index'!$E22)*'Model opční 1 (ME)'!$AS64,0)+IFERROR('Model opční 2 (MF)'!N64*('MF Index'!R22/'MF Index'!$E22)*'Model opční 2 (MF)'!$AS64,0)+Doplněk!N64*Doplněk!$AQ64</f>
        <v>0</v>
      </c>
      <c r="O64" s="107">
        <f>IFERROR('Model výchozí (MV)'!O64*('MV Index'!S22/'MV Index'!$E22)*'Model výchozí (MV)'!$AS64,0)+IFERROR('Model opční 1 (ME)'!O64*('ME Index'!S22/'ME Index'!$E22)*'Model opční 1 (ME)'!$AS64,0)+IFERROR('Model opční 2 (MF)'!O64*('MF Index'!S22/'MF Index'!$E22)*'Model opční 2 (MF)'!$AS64,0)+Doplněk!O64*Doplněk!$AQ64</f>
        <v>0</v>
      </c>
      <c r="P64" s="107">
        <f>IFERROR('Model výchozí (MV)'!P64*('MV Index'!T22/'MV Index'!$E22)*'Model výchozí (MV)'!$AS64,0)+IFERROR('Model opční 1 (ME)'!P64*('ME Index'!T22/'ME Index'!$E22)*'Model opční 1 (ME)'!$AS64,0)+IFERROR('Model opční 2 (MF)'!P64*('MF Index'!T22/'MF Index'!$E22)*'Model opční 2 (MF)'!$AS64,0)+Doplněk!P64*Doplněk!$AQ64</f>
        <v>0</v>
      </c>
      <c r="Q64" s="107">
        <f>IFERROR('Model výchozí (MV)'!Q64*('MV Index'!U22/'MV Index'!$E22)*'Model výchozí (MV)'!$AS64,0)+IFERROR('Model opční 1 (ME)'!Q64*('ME Index'!U22/'ME Index'!$E22)*'Model opční 1 (ME)'!$AS64,0)+IFERROR('Model opční 2 (MF)'!Q64*('MF Index'!U22/'MF Index'!$E22)*'Model opční 2 (MF)'!$AS64,0)+Doplněk!Q64*Doplněk!$AQ64</f>
        <v>0</v>
      </c>
      <c r="R64" s="107">
        <f>IFERROR('Model výchozí (MV)'!R64*('MV Index'!V22/'MV Index'!$E22)*'Model výchozí (MV)'!$AS64,0)+IFERROR('Model opční 1 (ME)'!R64*('ME Index'!V22/'ME Index'!$E22)*'Model opční 1 (ME)'!$AS64,0)+IFERROR('Model opční 2 (MF)'!R64*('MF Index'!V22/'MF Index'!$E22)*'Model opční 2 (MF)'!$AS64,0)+Doplněk!R64*Doplněk!$AQ64</f>
        <v>0</v>
      </c>
      <c r="S64" s="107">
        <f>IFERROR('Model výchozí (MV)'!S64*('MV Index'!W22/'MV Index'!$E22)*'Model výchozí (MV)'!$AS64,0)+IFERROR('Model opční 1 (ME)'!S64*('ME Index'!W22/'ME Index'!$E22)*'Model opční 1 (ME)'!$AS64,0)+IFERROR('Model opční 2 (MF)'!S64*('MF Index'!W22/'MF Index'!$E22)*'Model opční 2 (MF)'!$AS64,0)+Doplněk!S64*Doplněk!$AQ64</f>
        <v>0</v>
      </c>
      <c r="T64" s="107">
        <f>IFERROR('Model výchozí (MV)'!T64*('MV Index'!X22/'MV Index'!$E22)*'Model výchozí (MV)'!$AS64,0)+IFERROR('Model opční 1 (ME)'!T64*('ME Index'!X22/'ME Index'!$E22)*'Model opční 1 (ME)'!$AS64,0)+IFERROR('Model opční 2 (MF)'!T64*('MF Index'!X22/'MF Index'!$E22)*'Model opční 2 (MF)'!$AS64,0)+Doplněk!T64*Doplněk!$AQ64</f>
        <v>0</v>
      </c>
      <c r="U64" s="107">
        <f>IFERROR('Model výchozí (MV)'!U64*('MV Index'!Y22/'MV Index'!$E22)*'Model výchozí (MV)'!$AS64,0)+IFERROR('Model opční 1 (ME)'!U64*('ME Index'!Y22/'ME Index'!$E22)*'Model opční 1 (ME)'!$AS64,0)+IFERROR('Model opční 2 (MF)'!U64*('MF Index'!Y22/'MF Index'!$E22)*'Model opční 2 (MF)'!$AS64,0)+Doplněk!U64*Doplněk!$AQ64</f>
        <v>0</v>
      </c>
      <c r="V64" s="107">
        <f>IFERROR('Model výchozí (MV)'!V64*('MV Index'!Z22/'MV Index'!$E22)*'Model výchozí (MV)'!$AS64,0)+IFERROR('Model opční 1 (ME)'!V64*('ME Index'!Z22/'ME Index'!$E22)*'Model opční 1 (ME)'!$AS64,0)+IFERROR('Model opční 2 (MF)'!V64*('MF Index'!Z22/'MF Index'!$E22)*'Model opční 2 (MF)'!$AS64,0)+Doplněk!V64*Doplněk!$AQ64</f>
        <v>0</v>
      </c>
      <c r="W64" s="107">
        <f>IFERROR('Model výchozí (MV)'!W64*('MV Index'!AA22/'MV Index'!$E22)*'Model výchozí (MV)'!$AS64,0)+IFERROR('Model opční 1 (ME)'!W64*('ME Index'!AA22/'ME Index'!$E22)*'Model opční 1 (ME)'!$AS64,0)+IFERROR('Model opční 2 (MF)'!W64*('MF Index'!AA22/'MF Index'!$E22)*'Model opční 2 (MF)'!$AS64,0)+Doplněk!W64*Doplněk!$AQ64</f>
        <v>0</v>
      </c>
      <c r="X64" s="107">
        <f>IFERROR('Model výchozí (MV)'!X64*('MV Index'!AB22/'MV Index'!$E22)*'Model výchozí (MV)'!$AS64,0)+IFERROR('Model opční 1 (ME)'!X64*('ME Index'!AB22/'ME Index'!$E22)*'Model opční 1 (ME)'!$AS64,0)+IFERROR('Model opční 2 (MF)'!X64*('MF Index'!AB22/'MF Index'!$E22)*'Model opční 2 (MF)'!$AS64,0)+Doplněk!X64*Doplněk!$AQ64</f>
        <v>0</v>
      </c>
      <c r="Y64" s="107">
        <f>IFERROR('Model výchozí (MV)'!Y64*('MV Index'!AC22/'MV Index'!$E22)*'Model výchozí (MV)'!$AS64,0)+IFERROR('Model opční 1 (ME)'!Y64*('ME Index'!AC22/'ME Index'!$E22)*'Model opční 1 (ME)'!$AS64,0)+IFERROR('Model opční 2 (MF)'!Y64*('MF Index'!AC22/'MF Index'!$E22)*'Model opční 2 (MF)'!$AS64,0)+Doplněk!Y64*Doplněk!$AQ64</f>
        <v>0</v>
      </c>
      <c r="Z64" s="107">
        <f>IFERROR('Model výchozí (MV)'!Z64*('MV Index'!AD22/'MV Index'!$E22)*'Model výchozí (MV)'!$AS64,0)+IFERROR('Model opční 1 (ME)'!Z64*('ME Index'!AD22/'ME Index'!$E22)*'Model opční 1 (ME)'!$AS64,0)+IFERROR('Model opční 2 (MF)'!Z64*('MF Index'!AD22/'MF Index'!$E22)*'Model opční 2 (MF)'!$AS64,0)+Doplněk!Z64*Doplněk!$AQ64</f>
        <v>0</v>
      </c>
      <c r="AA64" s="107">
        <f>IFERROR('Model výchozí (MV)'!AA64*('MV Index'!AE22/'MV Index'!$E22)*'Model výchozí (MV)'!$AS64,0)+IFERROR('Model opční 1 (ME)'!AA64*('ME Index'!AE22/'ME Index'!$E22)*'Model opční 1 (ME)'!$AS64,0)+IFERROR('Model opční 2 (MF)'!AA64*('MF Index'!AE22/'MF Index'!$E22)*'Model opční 2 (MF)'!$AS64,0)+Doplněk!AA64*Doplněk!$AQ64</f>
        <v>0</v>
      </c>
      <c r="AB64" s="107">
        <f>IFERROR('Model výchozí (MV)'!AB64*('MV Index'!AF22/'MV Index'!$E22)*'Model výchozí (MV)'!$AS64,0)+IFERROR('Model opční 1 (ME)'!AB64*('ME Index'!AF22/'ME Index'!$E22)*'Model opční 1 (ME)'!$AS64,0)+IFERROR('Model opční 2 (MF)'!AB64*('MF Index'!AF22/'MF Index'!$E22)*'Model opční 2 (MF)'!$AS64,0)+Doplněk!AB64*Doplněk!$AQ64</f>
        <v>0</v>
      </c>
      <c r="AC64" s="107">
        <f>IFERROR('Model výchozí (MV)'!AC64*('MV Index'!AG22/'MV Index'!$E22)*'Model výchozí (MV)'!$AS64,0)+IFERROR('Model opční 1 (ME)'!AC64*('ME Index'!AG22/'ME Index'!$E22)*'Model opční 1 (ME)'!$AS64,0)+IFERROR('Model opční 2 (MF)'!AC64*('MF Index'!AG22/'MF Index'!$E22)*'Model opční 2 (MF)'!$AS64,0)+Doplněk!AC64*Doplněk!$AQ64</f>
        <v>0</v>
      </c>
      <c r="AD64" s="107">
        <f>IFERROR('Model výchozí (MV)'!AD64*('MV Index'!AH22/'MV Index'!$E22)*'Model výchozí (MV)'!$AS64,0)+IFERROR('Model opční 1 (ME)'!AD64*('ME Index'!AH22/'ME Index'!$E22)*'Model opční 1 (ME)'!$AS64,0)+IFERROR('Model opční 2 (MF)'!AD64*('MF Index'!AH22/'MF Index'!$E22)*'Model opční 2 (MF)'!$AS64,0)+Doplněk!AD64*Doplněk!$AQ64</f>
        <v>0</v>
      </c>
      <c r="AE64" s="107">
        <f>IFERROR('Model výchozí (MV)'!AE64*('MV Index'!AI22/'MV Index'!$E22)*'Model výchozí (MV)'!$AS64,0)+IFERROR('Model opční 1 (ME)'!AE64*('ME Index'!AI22/'ME Index'!$E22)*'Model opční 1 (ME)'!$AS64,0)+IFERROR('Model opční 2 (MF)'!AE64*('MF Index'!AI22/'MF Index'!$E22)*'Model opční 2 (MF)'!$AS64,0)+Doplněk!AE64*Doplněk!$AQ64</f>
        <v>0</v>
      </c>
      <c r="AF64" s="107">
        <f>IFERROR('Model výchozí (MV)'!AF64*('MV Index'!AJ22/'MV Index'!$E22)*'Model výchozí (MV)'!$AS64,0)+IFERROR('Model opční 1 (ME)'!AF64*('ME Index'!AJ22/'ME Index'!$E22)*'Model opční 1 (ME)'!$AS64,0)+IFERROR('Model opční 2 (MF)'!AF64*('MF Index'!AJ22/'MF Index'!$E22)*'Model opční 2 (MF)'!$AS64,0)+Doplněk!AF64*Doplněk!$AQ64</f>
        <v>0</v>
      </c>
      <c r="AG64" s="107">
        <f>IFERROR('Model výchozí (MV)'!AG64*('MV Index'!AK22/'MV Index'!$E22)*'Model výchozí (MV)'!$AS64,0)+IFERROR('Model opční 1 (ME)'!AG64*('ME Index'!AK22/'ME Index'!$E22)*'Model opční 1 (ME)'!$AS64,0)+IFERROR('Model opční 2 (MF)'!AG64*('MF Index'!AK22/'MF Index'!$E22)*'Model opční 2 (MF)'!$AS64,0)+Doplněk!AG64*Doplněk!$AQ64</f>
        <v>0</v>
      </c>
      <c r="AH64" s="107">
        <f>IFERROR('Model výchozí (MV)'!AH64*('MV Index'!AL22/'MV Index'!$E22)*'Model výchozí (MV)'!$AS64,0)+IFERROR('Model opční 1 (ME)'!AH64*('ME Index'!AL22/'ME Index'!$E22)*'Model opční 1 (ME)'!$AS64,0)+IFERROR('Model opční 2 (MF)'!AH64*('MF Index'!AL22/'MF Index'!$E22)*'Model opční 2 (MF)'!$AS64,0)+Doplněk!AH64*Doplněk!$AQ64</f>
        <v>0</v>
      </c>
      <c r="AI64" s="107">
        <f>IFERROR('Model výchozí (MV)'!AI64*('MV Index'!AM22/'MV Index'!$E22)*'Model výchozí (MV)'!$AS64,0)+IFERROR('Model opční 1 (ME)'!AI64*('ME Index'!AM22/'ME Index'!$E22)*'Model opční 1 (ME)'!$AS64,0)+IFERROR('Model opční 2 (MF)'!AI64*('MF Index'!AM22/'MF Index'!$E22)*'Model opční 2 (MF)'!$AS64,0)+Doplněk!AI64*Doplněk!$AQ64</f>
        <v>0</v>
      </c>
      <c r="AJ64" s="107">
        <f>IFERROR('Model výchozí (MV)'!AJ64*('MV Index'!AN22/'MV Index'!$E22)*'Model výchozí (MV)'!$AS64,0)+IFERROR('Model opční 1 (ME)'!AJ64*('ME Index'!AN22/'ME Index'!$E22)*'Model opční 1 (ME)'!$AS64,0)+IFERROR('Model opční 2 (MF)'!AJ64*('MF Index'!AN22/'MF Index'!$E22)*'Model opční 2 (MF)'!$AS64,0)+Doplněk!AJ64*Doplněk!$AQ64</f>
        <v>0</v>
      </c>
      <c r="AK64" s="107">
        <f>IFERROR('Model výchozí (MV)'!AK64*('MV Index'!AO22/'MV Index'!$E22)*'Model výchozí (MV)'!$AS64,0)+IFERROR('Model opční 1 (ME)'!AK64*('ME Index'!AO22/'ME Index'!$E22)*'Model opční 1 (ME)'!$AS64,0)+IFERROR('Model opční 2 (MF)'!AK64*('MF Index'!AO22/'MF Index'!$E22)*'Model opční 2 (MF)'!$AS64,0)+Doplněk!AK64*Doplněk!$AQ64</f>
        <v>0</v>
      </c>
      <c r="AL64" s="24">
        <f t="shared" si="62"/>
        <v>0</v>
      </c>
      <c r="AM64" s="149">
        <f t="shared" si="61"/>
        <v>0</v>
      </c>
    </row>
    <row r="65" spans="1:39" x14ac:dyDescent="0.3">
      <c r="A65" s="4" t="str">
        <f t="shared" si="60"/>
        <v/>
      </c>
      <c r="B65" s="45" t="str">
        <f t="shared" si="60"/>
        <v/>
      </c>
      <c r="C65" s="64" t="str">
        <f t="shared" si="60"/>
        <v>12.2</v>
      </c>
      <c r="D65" s="65" t="str">
        <f t="shared" si="60"/>
        <v>Ostatní</v>
      </c>
      <c r="E65" s="107">
        <f>IFERROR('Model výchozí (MV)'!E65*('MV Index'!I23/'MV Index'!$E23)*'Model výchozí (MV)'!$AS65,0)+IFERROR('Model opční 1 (ME)'!E65*('ME Index'!I23/'ME Index'!$E23)*'Model opční 1 (ME)'!$AS65,0)+IFERROR('Model opční 2 (MF)'!E65*('MF Index'!I23/'MF Index'!$E23)*'Model opční 2 (MF)'!$AS65,0)+Doplněk!E65*Doplněk!$AQ65</f>
        <v>0</v>
      </c>
      <c r="F65" s="107">
        <f>IFERROR('Model výchozí (MV)'!F65*('MV Index'!J23/'MV Index'!$E23)*'Model výchozí (MV)'!$AS65,0)+IFERROR('Model opční 1 (ME)'!F65*('ME Index'!J23/'ME Index'!$E23)*'Model opční 1 (ME)'!$AS65,0)+IFERROR('Model opční 2 (MF)'!F65*('MF Index'!J23/'MF Index'!$E23)*'Model opční 2 (MF)'!$AS65,0)+Doplněk!F65*Doplněk!$AQ65</f>
        <v>0</v>
      </c>
      <c r="G65" s="107">
        <f>IFERROR('Model výchozí (MV)'!G65*('MV Index'!K23/'MV Index'!$E23)*'Model výchozí (MV)'!$AS65,0)+IFERROR('Model opční 1 (ME)'!G65*('ME Index'!K23/'ME Index'!$E23)*'Model opční 1 (ME)'!$AS65,0)+IFERROR('Model opční 2 (MF)'!G65*('MF Index'!K23/'MF Index'!$E23)*'Model opční 2 (MF)'!$AS65,0)+Doplněk!G65*Doplněk!$AQ65</f>
        <v>0</v>
      </c>
      <c r="H65" s="107">
        <f>IFERROR('Model výchozí (MV)'!H65*('MV Index'!L23/'MV Index'!$E23)*'Model výchozí (MV)'!$AS65,0)+IFERROR('Model opční 1 (ME)'!H65*('ME Index'!L23/'ME Index'!$E23)*'Model opční 1 (ME)'!$AS65,0)+IFERROR('Model opční 2 (MF)'!H65*('MF Index'!L23/'MF Index'!$E23)*'Model opční 2 (MF)'!$AS65,0)+Doplněk!H65*Doplněk!$AQ65</f>
        <v>0</v>
      </c>
      <c r="I65" s="107">
        <f>IFERROR('Model výchozí (MV)'!I65*('MV Index'!M23/'MV Index'!$E23)*'Model výchozí (MV)'!$AS65,0)+IFERROR('Model opční 1 (ME)'!I65*('ME Index'!M23/'ME Index'!$E23)*'Model opční 1 (ME)'!$AS65,0)+IFERROR('Model opční 2 (MF)'!I65*('MF Index'!M23/'MF Index'!$E23)*'Model opční 2 (MF)'!$AS65,0)+Doplněk!I65*Doplněk!$AQ65</f>
        <v>0</v>
      </c>
      <c r="J65" s="107">
        <f>IFERROR('Model výchozí (MV)'!J65*('MV Index'!N23/'MV Index'!$E23)*'Model výchozí (MV)'!$AS65,0)+IFERROR('Model opční 1 (ME)'!J65*('ME Index'!N23/'ME Index'!$E23)*'Model opční 1 (ME)'!$AS65,0)+IFERROR('Model opční 2 (MF)'!J65*('MF Index'!N23/'MF Index'!$E23)*'Model opční 2 (MF)'!$AS65,0)+Doplněk!J65*Doplněk!$AQ65</f>
        <v>0</v>
      </c>
      <c r="K65" s="107">
        <f>IFERROR('Model výchozí (MV)'!K65*('MV Index'!O23/'MV Index'!$E23)*'Model výchozí (MV)'!$AS65,0)+IFERROR('Model opční 1 (ME)'!K65*('ME Index'!O23/'ME Index'!$E23)*'Model opční 1 (ME)'!$AS65,0)+IFERROR('Model opční 2 (MF)'!K65*('MF Index'!O23/'MF Index'!$E23)*'Model opční 2 (MF)'!$AS65,0)+Doplněk!K65*Doplněk!$AQ65</f>
        <v>0</v>
      </c>
      <c r="L65" s="107">
        <f>IFERROR('Model výchozí (MV)'!L65*('MV Index'!P23/'MV Index'!$E23)*'Model výchozí (MV)'!$AS65,0)+IFERROR('Model opční 1 (ME)'!L65*('ME Index'!P23/'ME Index'!$E23)*'Model opční 1 (ME)'!$AS65,0)+IFERROR('Model opční 2 (MF)'!L65*('MF Index'!P23/'MF Index'!$E23)*'Model opční 2 (MF)'!$AS65,0)+Doplněk!L65*Doplněk!$AQ65</f>
        <v>0</v>
      </c>
      <c r="M65" s="107">
        <f>IFERROR('Model výchozí (MV)'!M65*('MV Index'!Q23/'MV Index'!$E23)*'Model výchozí (MV)'!$AS65,0)+IFERROR('Model opční 1 (ME)'!M65*('ME Index'!Q23/'ME Index'!$E23)*'Model opční 1 (ME)'!$AS65,0)+IFERROR('Model opční 2 (MF)'!M65*('MF Index'!Q23/'MF Index'!$E23)*'Model opční 2 (MF)'!$AS65,0)+Doplněk!M65*Doplněk!$AQ65</f>
        <v>0</v>
      </c>
      <c r="N65" s="107">
        <f>IFERROR('Model výchozí (MV)'!N65*('MV Index'!R23/'MV Index'!$E23)*'Model výchozí (MV)'!$AS65,0)+IFERROR('Model opční 1 (ME)'!N65*('ME Index'!R23/'ME Index'!$E23)*'Model opční 1 (ME)'!$AS65,0)+IFERROR('Model opční 2 (MF)'!N65*('MF Index'!R23/'MF Index'!$E23)*'Model opční 2 (MF)'!$AS65,0)+Doplněk!N65*Doplněk!$AQ65</f>
        <v>0</v>
      </c>
      <c r="O65" s="107">
        <f>IFERROR('Model výchozí (MV)'!O65*('MV Index'!S23/'MV Index'!$E23)*'Model výchozí (MV)'!$AS65,0)+IFERROR('Model opční 1 (ME)'!O65*('ME Index'!S23/'ME Index'!$E23)*'Model opční 1 (ME)'!$AS65,0)+IFERROR('Model opční 2 (MF)'!O65*('MF Index'!S23/'MF Index'!$E23)*'Model opční 2 (MF)'!$AS65,0)+Doplněk!O65*Doplněk!$AQ65</f>
        <v>0</v>
      </c>
      <c r="P65" s="107">
        <f>IFERROR('Model výchozí (MV)'!P65*('MV Index'!T23/'MV Index'!$E23)*'Model výchozí (MV)'!$AS65,0)+IFERROR('Model opční 1 (ME)'!P65*('ME Index'!T23/'ME Index'!$E23)*'Model opční 1 (ME)'!$AS65,0)+IFERROR('Model opční 2 (MF)'!P65*('MF Index'!T23/'MF Index'!$E23)*'Model opční 2 (MF)'!$AS65,0)+Doplněk!P65*Doplněk!$AQ65</f>
        <v>0</v>
      </c>
      <c r="Q65" s="107">
        <f>IFERROR('Model výchozí (MV)'!Q65*('MV Index'!U23/'MV Index'!$E23)*'Model výchozí (MV)'!$AS65,0)+IFERROR('Model opční 1 (ME)'!Q65*('ME Index'!U23/'ME Index'!$E23)*'Model opční 1 (ME)'!$AS65,0)+IFERROR('Model opční 2 (MF)'!Q65*('MF Index'!U23/'MF Index'!$E23)*'Model opční 2 (MF)'!$AS65,0)+Doplněk!Q65*Doplněk!$AQ65</f>
        <v>0</v>
      </c>
      <c r="R65" s="107">
        <f>IFERROR('Model výchozí (MV)'!R65*('MV Index'!V23/'MV Index'!$E23)*'Model výchozí (MV)'!$AS65,0)+IFERROR('Model opční 1 (ME)'!R65*('ME Index'!V23/'ME Index'!$E23)*'Model opční 1 (ME)'!$AS65,0)+IFERROR('Model opční 2 (MF)'!R65*('MF Index'!V23/'MF Index'!$E23)*'Model opční 2 (MF)'!$AS65,0)+Doplněk!R65*Doplněk!$AQ65</f>
        <v>0</v>
      </c>
      <c r="S65" s="107">
        <f>IFERROR('Model výchozí (MV)'!S65*('MV Index'!W23/'MV Index'!$E23)*'Model výchozí (MV)'!$AS65,0)+IFERROR('Model opční 1 (ME)'!S65*('ME Index'!W23/'ME Index'!$E23)*'Model opční 1 (ME)'!$AS65,0)+IFERROR('Model opční 2 (MF)'!S65*('MF Index'!W23/'MF Index'!$E23)*'Model opční 2 (MF)'!$AS65,0)+Doplněk!S65*Doplněk!$AQ65</f>
        <v>0</v>
      </c>
      <c r="T65" s="107">
        <f>IFERROR('Model výchozí (MV)'!T65*('MV Index'!X23/'MV Index'!$E23)*'Model výchozí (MV)'!$AS65,0)+IFERROR('Model opční 1 (ME)'!T65*('ME Index'!X23/'ME Index'!$E23)*'Model opční 1 (ME)'!$AS65,0)+IFERROR('Model opční 2 (MF)'!T65*('MF Index'!X23/'MF Index'!$E23)*'Model opční 2 (MF)'!$AS65,0)+Doplněk!T65*Doplněk!$AQ65</f>
        <v>0</v>
      </c>
      <c r="U65" s="107">
        <f>IFERROR('Model výchozí (MV)'!U65*('MV Index'!Y23/'MV Index'!$E23)*'Model výchozí (MV)'!$AS65,0)+IFERROR('Model opční 1 (ME)'!U65*('ME Index'!Y23/'ME Index'!$E23)*'Model opční 1 (ME)'!$AS65,0)+IFERROR('Model opční 2 (MF)'!U65*('MF Index'!Y23/'MF Index'!$E23)*'Model opční 2 (MF)'!$AS65,0)+Doplněk!U65*Doplněk!$AQ65</f>
        <v>0</v>
      </c>
      <c r="V65" s="107">
        <f>IFERROR('Model výchozí (MV)'!V65*('MV Index'!Z23/'MV Index'!$E23)*'Model výchozí (MV)'!$AS65,0)+IFERROR('Model opční 1 (ME)'!V65*('ME Index'!Z23/'ME Index'!$E23)*'Model opční 1 (ME)'!$AS65,0)+IFERROR('Model opční 2 (MF)'!V65*('MF Index'!Z23/'MF Index'!$E23)*'Model opční 2 (MF)'!$AS65,0)+Doplněk!V65*Doplněk!$AQ65</f>
        <v>0</v>
      </c>
      <c r="W65" s="107">
        <f>IFERROR('Model výchozí (MV)'!W65*('MV Index'!AA23/'MV Index'!$E23)*'Model výchozí (MV)'!$AS65,0)+IFERROR('Model opční 1 (ME)'!W65*('ME Index'!AA23/'ME Index'!$E23)*'Model opční 1 (ME)'!$AS65,0)+IFERROR('Model opční 2 (MF)'!W65*('MF Index'!AA23/'MF Index'!$E23)*'Model opční 2 (MF)'!$AS65,0)+Doplněk!W65*Doplněk!$AQ65</f>
        <v>0</v>
      </c>
      <c r="X65" s="107">
        <f>IFERROR('Model výchozí (MV)'!X65*('MV Index'!AB23/'MV Index'!$E23)*'Model výchozí (MV)'!$AS65,0)+IFERROR('Model opční 1 (ME)'!X65*('ME Index'!AB23/'ME Index'!$E23)*'Model opční 1 (ME)'!$AS65,0)+IFERROR('Model opční 2 (MF)'!X65*('MF Index'!AB23/'MF Index'!$E23)*'Model opční 2 (MF)'!$AS65,0)+Doplněk!X65*Doplněk!$AQ65</f>
        <v>0</v>
      </c>
      <c r="Y65" s="107">
        <f>IFERROR('Model výchozí (MV)'!Y65*('MV Index'!AC23/'MV Index'!$E23)*'Model výchozí (MV)'!$AS65,0)+IFERROR('Model opční 1 (ME)'!Y65*('ME Index'!AC23/'ME Index'!$E23)*'Model opční 1 (ME)'!$AS65,0)+IFERROR('Model opční 2 (MF)'!Y65*('MF Index'!AC23/'MF Index'!$E23)*'Model opční 2 (MF)'!$AS65,0)+Doplněk!Y65*Doplněk!$AQ65</f>
        <v>0</v>
      </c>
      <c r="Z65" s="107">
        <f>IFERROR('Model výchozí (MV)'!Z65*('MV Index'!AD23/'MV Index'!$E23)*'Model výchozí (MV)'!$AS65,0)+IFERROR('Model opční 1 (ME)'!Z65*('ME Index'!AD23/'ME Index'!$E23)*'Model opční 1 (ME)'!$AS65,0)+IFERROR('Model opční 2 (MF)'!Z65*('MF Index'!AD23/'MF Index'!$E23)*'Model opční 2 (MF)'!$AS65,0)+Doplněk!Z65*Doplněk!$AQ65</f>
        <v>0</v>
      </c>
      <c r="AA65" s="107">
        <f>IFERROR('Model výchozí (MV)'!AA65*('MV Index'!AE23/'MV Index'!$E23)*'Model výchozí (MV)'!$AS65,0)+IFERROR('Model opční 1 (ME)'!AA65*('ME Index'!AE23/'ME Index'!$E23)*'Model opční 1 (ME)'!$AS65,0)+IFERROR('Model opční 2 (MF)'!AA65*('MF Index'!AE23/'MF Index'!$E23)*'Model opční 2 (MF)'!$AS65,0)+Doplněk!AA65*Doplněk!$AQ65</f>
        <v>0</v>
      </c>
      <c r="AB65" s="107">
        <f>IFERROR('Model výchozí (MV)'!AB65*('MV Index'!AF23/'MV Index'!$E23)*'Model výchozí (MV)'!$AS65,0)+IFERROR('Model opční 1 (ME)'!AB65*('ME Index'!AF23/'ME Index'!$E23)*'Model opční 1 (ME)'!$AS65,0)+IFERROR('Model opční 2 (MF)'!AB65*('MF Index'!AF23/'MF Index'!$E23)*'Model opční 2 (MF)'!$AS65,0)+Doplněk!AB65*Doplněk!$AQ65</f>
        <v>0</v>
      </c>
      <c r="AC65" s="107">
        <f>IFERROR('Model výchozí (MV)'!AC65*('MV Index'!AG23/'MV Index'!$E23)*'Model výchozí (MV)'!$AS65,0)+IFERROR('Model opční 1 (ME)'!AC65*('ME Index'!AG23/'ME Index'!$E23)*'Model opční 1 (ME)'!$AS65,0)+IFERROR('Model opční 2 (MF)'!AC65*('MF Index'!AG23/'MF Index'!$E23)*'Model opční 2 (MF)'!$AS65,0)+Doplněk!AC65*Doplněk!$AQ65</f>
        <v>0</v>
      </c>
      <c r="AD65" s="107">
        <f>IFERROR('Model výchozí (MV)'!AD65*('MV Index'!AH23/'MV Index'!$E23)*'Model výchozí (MV)'!$AS65,0)+IFERROR('Model opční 1 (ME)'!AD65*('ME Index'!AH23/'ME Index'!$E23)*'Model opční 1 (ME)'!$AS65,0)+IFERROR('Model opční 2 (MF)'!AD65*('MF Index'!AH23/'MF Index'!$E23)*'Model opční 2 (MF)'!$AS65,0)+Doplněk!AD65*Doplněk!$AQ65</f>
        <v>0</v>
      </c>
      <c r="AE65" s="107">
        <f>IFERROR('Model výchozí (MV)'!AE65*('MV Index'!AI23/'MV Index'!$E23)*'Model výchozí (MV)'!$AS65,0)+IFERROR('Model opční 1 (ME)'!AE65*('ME Index'!AI23/'ME Index'!$E23)*'Model opční 1 (ME)'!$AS65,0)+IFERROR('Model opční 2 (MF)'!AE65*('MF Index'!AI23/'MF Index'!$E23)*'Model opční 2 (MF)'!$AS65,0)+Doplněk!AE65*Doplněk!$AQ65</f>
        <v>0</v>
      </c>
      <c r="AF65" s="107">
        <f>IFERROR('Model výchozí (MV)'!AF65*('MV Index'!AJ23/'MV Index'!$E23)*'Model výchozí (MV)'!$AS65,0)+IFERROR('Model opční 1 (ME)'!AF65*('ME Index'!AJ23/'ME Index'!$E23)*'Model opční 1 (ME)'!$AS65,0)+IFERROR('Model opční 2 (MF)'!AF65*('MF Index'!AJ23/'MF Index'!$E23)*'Model opční 2 (MF)'!$AS65,0)+Doplněk!AF65*Doplněk!$AQ65</f>
        <v>0</v>
      </c>
      <c r="AG65" s="107">
        <f>IFERROR('Model výchozí (MV)'!AG65*('MV Index'!AK23/'MV Index'!$E23)*'Model výchozí (MV)'!$AS65,0)+IFERROR('Model opční 1 (ME)'!AG65*('ME Index'!AK23/'ME Index'!$E23)*'Model opční 1 (ME)'!$AS65,0)+IFERROR('Model opční 2 (MF)'!AG65*('MF Index'!AK23/'MF Index'!$E23)*'Model opční 2 (MF)'!$AS65,0)+Doplněk!AG65*Doplněk!$AQ65</f>
        <v>0</v>
      </c>
      <c r="AH65" s="107">
        <f>IFERROR('Model výchozí (MV)'!AH65*('MV Index'!AL23/'MV Index'!$E23)*'Model výchozí (MV)'!$AS65,0)+IFERROR('Model opční 1 (ME)'!AH65*('ME Index'!AL23/'ME Index'!$E23)*'Model opční 1 (ME)'!$AS65,0)+IFERROR('Model opční 2 (MF)'!AH65*('MF Index'!AL23/'MF Index'!$E23)*'Model opční 2 (MF)'!$AS65,0)+Doplněk!AH65*Doplněk!$AQ65</f>
        <v>0</v>
      </c>
      <c r="AI65" s="107">
        <f>IFERROR('Model výchozí (MV)'!AI65*('MV Index'!AM23/'MV Index'!$E23)*'Model výchozí (MV)'!$AS65,0)+IFERROR('Model opční 1 (ME)'!AI65*('ME Index'!AM23/'ME Index'!$E23)*'Model opční 1 (ME)'!$AS65,0)+IFERROR('Model opční 2 (MF)'!AI65*('MF Index'!AM23/'MF Index'!$E23)*'Model opční 2 (MF)'!$AS65,0)+Doplněk!AI65*Doplněk!$AQ65</f>
        <v>0</v>
      </c>
      <c r="AJ65" s="107">
        <f>IFERROR('Model výchozí (MV)'!AJ65*('MV Index'!AN23/'MV Index'!$E23)*'Model výchozí (MV)'!$AS65,0)+IFERROR('Model opční 1 (ME)'!AJ65*('ME Index'!AN23/'ME Index'!$E23)*'Model opční 1 (ME)'!$AS65,0)+IFERROR('Model opční 2 (MF)'!AJ65*('MF Index'!AN23/'MF Index'!$E23)*'Model opční 2 (MF)'!$AS65,0)+Doplněk!AJ65*Doplněk!$AQ65</f>
        <v>0</v>
      </c>
      <c r="AK65" s="107">
        <f>IFERROR('Model výchozí (MV)'!AK65*('MV Index'!AO23/'MV Index'!$E23)*'Model výchozí (MV)'!$AS65,0)+IFERROR('Model opční 1 (ME)'!AK65*('ME Index'!AO23/'ME Index'!$E23)*'Model opční 1 (ME)'!$AS65,0)+IFERROR('Model opční 2 (MF)'!AK65*('MF Index'!AO23/'MF Index'!$E23)*'Model opční 2 (MF)'!$AS65,0)+Doplněk!AK65*Doplněk!$AQ65</f>
        <v>0</v>
      </c>
      <c r="AL65" s="24">
        <f t="shared" si="62"/>
        <v>0</v>
      </c>
      <c r="AM65" s="149">
        <f t="shared" si="61"/>
        <v>0</v>
      </c>
    </row>
    <row r="66" spans="1:39" x14ac:dyDescent="0.3">
      <c r="A66" s="4">
        <f t="shared" si="60"/>
        <v>13</v>
      </c>
      <c r="B66" s="45" t="str">
        <f t="shared" si="60"/>
        <v>Ostatní služby</v>
      </c>
      <c r="C66" s="45" t="str">
        <f t="shared" si="60"/>
        <v>13.1</v>
      </c>
      <c r="D66" s="65" t="str">
        <f t="shared" si="60"/>
        <v>Ostraha</v>
      </c>
      <c r="E66" s="107">
        <f>IFERROR('Model výchozí (MV)'!E66*('MV Index'!I24/'MV Index'!$E24)*'Model výchozí (MV)'!$AS66,0)+IFERROR('Model opční 1 (ME)'!E66*('ME Index'!I24/'ME Index'!$E24)*'Model opční 1 (ME)'!$AS66,0)+IFERROR('Model opční 2 (MF)'!E66*('MF Index'!I24/'MF Index'!$E24)*'Model opční 2 (MF)'!$AS66,0)+Doplněk!E66*Doplněk!$AQ66</f>
        <v>0</v>
      </c>
      <c r="F66" s="107">
        <f>IFERROR('Model výchozí (MV)'!F66*('MV Index'!J24/'MV Index'!$E24)*'Model výchozí (MV)'!$AS66,0)+IFERROR('Model opční 1 (ME)'!F66*('ME Index'!J24/'ME Index'!$E24)*'Model opční 1 (ME)'!$AS66,0)+IFERROR('Model opční 2 (MF)'!F66*('MF Index'!J24/'MF Index'!$E24)*'Model opční 2 (MF)'!$AS66,0)+Doplněk!F66*Doplněk!$AQ66</f>
        <v>0</v>
      </c>
      <c r="G66" s="107">
        <f>IFERROR('Model výchozí (MV)'!G66*('MV Index'!K24/'MV Index'!$E24)*'Model výchozí (MV)'!$AS66,0)+IFERROR('Model opční 1 (ME)'!G66*('ME Index'!K24/'ME Index'!$E24)*'Model opční 1 (ME)'!$AS66,0)+IFERROR('Model opční 2 (MF)'!G66*('MF Index'!K24/'MF Index'!$E24)*'Model opční 2 (MF)'!$AS66,0)+Doplněk!G66*Doplněk!$AQ66</f>
        <v>0</v>
      </c>
      <c r="H66" s="107">
        <f>IFERROR('Model výchozí (MV)'!H66*('MV Index'!L24/'MV Index'!$E24)*'Model výchozí (MV)'!$AS66,0)+IFERROR('Model opční 1 (ME)'!H66*('ME Index'!L24/'ME Index'!$E24)*'Model opční 1 (ME)'!$AS66,0)+IFERROR('Model opční 2 (MF)'!H66*('MF Index'!L24/'MF Index'!$E24)*'Model opční 2 (MF)'!$AS66,0)+Doplněk!H66*Doplněk!$AQ66</f>
        <v>0</v>
      </c>
      <c r="I66" s="107">
        <f>IFERROR('Model výchozí (MV)'!I66*('MV Index'!M24/'MV Index'!$E24)*'Model výchozí (MV)'!$AS66,0)+IFERROR('Model opční 1 (ME)'!I66*('ME Index'!M24/'ME Index'!$E24)*'Model opční 1 (ME)'!$AS66,0)+IFERROR('Model opční 2 (MF)'!I66*('MF Index'!M24/'MF Index'!$E24)*'Model opční 2 (MF)'!$AS66,0)+Doplněk!I66*Doplněk!$AQ66</f>
        <v>0</v>
      </c>
      <c r="J66" s="107">
        <f>IFERROR('Model výchozí (MV)'!J66*('MV Index'!N24/'MV Index'!$E24)*'Model výchozí (MV)'!$AS66,0)+IFERROR('Model opční 1 (ME)'!J66*('ME Index'!N24/'ME Index'!$E24)*'Model opční 1 (ME)'!$AS66,0)+IFERROR('Model opční 2 (MF)'!J66*('MF Index'!N24/'MF Index'!$E24)*'Model opční 2 (MF)'!$AS66,0)+Doplněk!J66*Doplněk!$AQ66</f>
        <v>0</v>
      </c>
      <c r="K66" s="107">
        <f>IFERROR('Model výchozí (MV)'!K66*('MV Index'!O24/'MV Index'!$E24)*'Model výchozí (MV)'!$AS66,0)+IFERROR('Model opční 1 (ME)'!K66*('ME Index'!O24/'ME Index'!$E24)*'Model opční 1 (ME)'!$AS66,0)+IFERROR('Model opční 2 (MF)'!K66*('MF Index'!O24/'MF Index'!$E24)*'Model opční 2 (MF)'!$AS66,0)+Doplněk!K66*Doplněk!$AQ66</f>
        <v>0</v>
      </c>
      <c r="L66" s="107">
        <f>IFERROR('Model výchozí (MV)'!L66*('MV Index'!P24/'MV Index'!$E24)*'Model výchozí (MV)'!$AS66,0)+IFERROR('Model opční 1 (ME)'!L66*('ME Index'!P24/'ME Index'!$E24)*'Model opční 1 (ME)'!$AS66,0)+IFERROR('Model opční 2 (MF)'!L66*('MF Index'!P24/'MF Index'!$E24)*'Model opční 2 (MF)'!$AS66,0)+Doplněk!L66*Doplněk!$AQ66</f>
        <v>0</v>
      </c>
      <c r="M66" s="107">
        <f>IFERROR('Model výchozí (MV)'!M66*('MV Index'!Q24/'MV Index'!$E24)*'Model výchozí (MV)'!$AS66,0)+IFERROR('Model opční 1 (ME)'!M66*('ME Index'!Q24/'ME Index'!$E24)*'Model opční 1 (ME)'!$AS66,0)+IFERROR('Model opční 2 (MF)'!M66*('MF Index'!Q24/'MF Index'!$E24)*'Model opční 2 (MF)'!$AS66,0)+Doplněk!M66*Doplněk!$AQ66</f>
        <v>0</v>
      </c>
      <c r="N66" s="107">
        <f>IFERROR('Model výchozí (MV)'!N66*('MV Index'!R24/'MV Index'!$E24)*'Model výchozí (MV)'!$AS66,0)+IFERROR('Model opční 1 (ME)'!N66*('ME Index'!R24/'ME Index'!$E24)*'Model opční 1 (ME)'!$AS66,0)+IFERROR('Model opční 2 (MF)'!N66*('MF Index'!R24/'MF Index'!$E24)*'Model opční 2 (MF)'!$AS66,0)+Doplněk!N66*Doplněk!$AQ66</f>
        <v>0</v>
      </c>
      <c r="O66" s="107">
        <f>IFERROR('Model výchozí (MV)'!O66*('MV Index'!S24/'MV Index'!$E24)*'Model výchozí (MV)'!$AS66,0)+IFERROR('Model opční 1 (ME)'!O66*('ME Index'!S24/'ME Index'!$E24)*'Model opční 1 (ME)'!$AS66,0)+IFERROR('Model opční 2 (MF)'!O66*('MF Index'!S24/'MF Index'!$E24)*'Model opční 2 (MF)'!$AS66,0)+Doplněk!O66*Doplněk!$AQ66</f>
        <v>0</v>
      </c>
      <c r="P66" s="107">
        <f>IFERROR('Model výchozí (MV)'!P66*('MV Index'!T24/'MV Index'!$E24)*'Model výchozí (MV)'!$AS66,0)+IFERROR('Model opční 1 (ME)'!P66*('ME Index'!T24/'ME Index'!$E24)*'Model opční 1 (ME)'!$AS66,0)+IFERROR('Model opční 2 (MF)'!P66*('MF Index'!T24/'MF Index'!$E24)*'Model opční 2 (MF)'!$AS66,0)+Doplněk!P66*Doplněk!$AQ66</f>
        <v>0</v>
      </c>
      <c r="Q66" s="107">
        <f>IFERROR('Model výchozí (MV)'!Q66*('MV Index'!U24/'MV Index'!$E24)*'Model výchozí (MV)'!$AS66,0)+IFERROR('Model opční 1 (ME)'!Q66*('ME Index'!U24/'ME Index'!$E24)*'Model opční 1 (ME)'!$AS66,0)+IFERROR('Model opční 2 (MF)'!Q66*('MF Index'!U24/'MF Index'!$E24)*'Model opční 2 (MF)'!$AS66,0)+Doplněk!Q66*Doplněk!$AQ66</f>
        <v>0</v>
      </c>
      <c r="R66" s="107">
        <f>IFERROR('Model výchozí (MV)'!R66*('MV Index'!V24/'MV Index'!$E24)*'Model výchozí (MV)'!$AS66,0)+IFERROR('Model opční 1 (ME)'!R66*('ME Index'!V24/'ME Index'!$E24)*'Model opční 1 (ME)'!$AS66,0)+IFERROR('Model opční 2 (MF)'!R66*('MF Index'!V24/'MF Index'!$E24)*'Model opční 2 (MF)'!$AS66,0)+Doplněk!R66*Doplněk!$AQ66</f>
        <v>0</v>
      </c>
      <c r="S66" s="107">
        <f>IFERROR('Model výchozí (MV)'!S66*('MV Index'!W24/'MV Index'!$E24)*'Model výchozí (MV)'!$AS66,0)+IFERROR('Model opční 1 (ME)'!S66*('ME Index'!W24/'ME Index'!$E24)*'Model opční 1 (ME)'!$AS66,0)+IFERROR('Model opční 2 (MF)'!S66*('MF Index'!W24/'MF Index'!$E24)*'Model opční 2 (MF)'!$AS66,0)+Doplněk!S66*Doplněk!$AQ66</f>
        <v>0</v>
      </c>
      <c r="T66" s="107">
        <f>IFERROR('Model výchozí (MV)'!T66*('MV Index'!X24/'MV Index'!$E24)*'Model výchozí (MV)'!$AS66,0)+IFERROR('Model opční 1 (ME)'!T66*('ME Index'!X24/'ME Index'!$E24)*'Model opční 1 (ME)'!$AS66,0)+IFERROR('Model opční 2 (MF)'!T66*('MF Index'!X24/'MF Index'!$E24)*'Model opční 2 (MF)'!$AS66,0)+Doplněk!T66*Doplněk!$AQ66</f>
        <v>0</v>
      </c>
      <c r="U66" s="107">
        <f>IFERROR('Model výchozí (MV)'!U66*('MV Index'!Y24/'MV Index'!$E24)*'Model výchozí (MV)'!$AS66,0)+IFERROR('Model opční 1 (ME)'!U66*('ME Index'!Y24/'ME Index'!$E24)*'Model opční 1 (ME)'!$AS66,0)+IFERROR('Model opční 2 (MF)'!U66*('MF Index'!Y24/'MF Index'!$E24)*'Model opční 2 (MF)'!$AS66,0)+Doplněk!U66*Doplněk!$AQ66</f>
        <v>0</v>
      </c>
      <c r="V66" s="107">
        <f>IFERROR('Model výchozí (MV)'!V66*('MV Index'!Z24/'MV Index'!$E24)*'Model výchozí (MV)'!$AS66,0)+IFERROR('Model opční 1 (ME)'!V66*('ME Index'!Z24/'ME Index'!$E24)*'Model opční 1 (ME)'!$AS66,0)+IFERROR('Model opční 2 (MF)'!V66*('MF Index'!Z24/'MF Index'!$E24)*'Model opční 2 (MF)'!$AS66,0)+Doplněk!V66*Doplněk!$AQ66</f>
        <v>0</v>
      </c>
      <c r="W66" s="107">
        <f>IFERROR('Model výchozí (MV)'!W66*('MV Index'!AA24/'MV Index'!$E24)*'Model výchozí (MV)'!$AS66,0)+IFERROR('Model opční 1 (ME)'!W66*('ME Index'!AA24/'ME Index'!$E24)*'Model opční 1 (ME)'!$AS66,0)+IFERROR('Model opční 2 (MF)'!W66*('MF Index'!AA24/'MF Index'!$E24)*'Model opční 2 (MF)'!$AS66,0)+Doplněk!W66*Doplněk!$AQ66</f>
        <v>0</v>
      </c>
      <c r="X66" s="107">
        <f>IFERROR('Model výchozí (MV)'!X66*('MV Index'!AB24/'MV Index'!$E24)*'Model výchozí (MV)'!$AS66,0)+IFERROR('Model opční 1 (ME)'!X66*('ME Index'!AB24/'ME Index'!$E24)*'Model opční 1 (ME)'!$AS66,0)+IFERROR('Model opční 2 (MF)'!X66*('MF Index'!AB24/'MF Index'!$E24)*'Model opční 2 (MF)'!$AS66,0)+Doplněk!X66*Doplněk!$AQ66</f>
        <v>0</v>
      </c>
      <c r="Y66" s="107">
        <f>IFERROR('Model výchozí (MV)'!Y66*('MV Index'!AC24/'MV Index'!$E24)*'Model výchozí (MV)'!$AS66,0)+IFERROR('Model opční 1 (ME)'!Y66*('ME Index'!AC24/'ME Index'!$E24)*'Model opční 1 (ME)'!$AS66,0)+IFERROR('Model opční 2 (MF)'!Y66*('MF Index'!AC24/'MF Index'!$E24)*'Model opční 2 (MF)'!$AS66,0)+Doplněk!Y66*Doplněk!$AQ66</f>
        <v>0</v>
      </c>
      <c r="Z66" s="107">
        <f>IFERROR('Model výchozí (MV)'!Z66*('MV Index'!AD24/'MV Index'!$E24)*'Model výchozí (MV)'!$AS66,0)+IFERROR('Model opční 1 (ME)'!Z66*('ME Index'!AD24/'ME Index'!$E24)*'Model opční 1 (ME)'!$AS66,0)+IFERROR('Model opční 2 (MF)'!Z66*('MF Index'!AD24/'MF Index'!$E24)*'Model opční 2 (MF)'!$AS66,0)+Doplněk!Z66*Doplněk!$AQ66</f>
        <v>0</v>
      </c>
      <c r="AA66" s="107">
        <f>IFERROR('Model výchozí (MV)'!AA66*('MV Index'!AE24/'MV Index'!$E24)*'Model výchozí (MV)'!$AS66,0)+IFERROR('Model opční 1 (ME)'!AA66*('ME Index'!AE24/'ME Index'!$E24)*'Model opční 1 (ME)'!$AS66,0)+IFERROR('Model opční 2 (MF)'!AA66*('MF Index'!AE24/'MF Index'!$E24)*'Model opční 2 (MF)'!$AS66,0)+Doplněk!AA66*Doplněk!$AQ66</f>
        <v>0</v>
      </c>
      <c r="AB66" s="107">
        <f>IFERROR('Model výchozí (MV)'!AB66*('MV Index'!AF24/'MV Index'!$E24)*'Model výchozí (MV)'!$AS66,0)+IFERROR('Model opční 1 (ME)'!AB66*('ME Index'!AF24/'ME Index'!$E24)*'Model opční 1 (ME)'!$AS66,0)+IFERROR('Model opční 2 (MF)'!AB66*('MF Index'!AF24/'MF Index'!$E24)*'Model opční 2 (MF)'!$AS66,0)+Doplněk!AB66*Doplněk!$AQ66</f>
        <v>0</v>
      </c>
      <c r="AC66" s="107">
        <f>IFERROR('Model výchozí (MV)'!AC66*('MV Index'!AG24/'MV Index'!$E24)*'Model výchozí (MV)'!$AS66,0)+IFERROR('Model opční 1 (ME)'!AC66*('ME Index'!AG24/'ME Index'!$E24)*'Model opční 1 (ME)'!$AS66,0)+IFERROR('Model opční 2 (MF)'!AC66*('MF Index'!AG24/'MF Index'!$E24)*'Model opční 2 (MF)'!$AS66,0)+Doplněk!AC66*Doplněk!$AQ66</f>
        <v>0</v>
      </c>
      <c r="AD66" s="107">
        <f>IFERROR('Model výchozí (MV)'!AD66*('MV Index'!AH24/'MV Index'!$E24)*'Model výchozí (MV)'!$AS66,0)+IFERROR('Model opční 1 (ME)'!AD66*('ME Index'!AH24/'ME Index'!$E24)*'Model opční 1 (ME)'!$AS66,0)+IFERROR('Model opční 2 (MF)'!AD66*('MF Index'!AH24/'MF Index'!$E24)*'Model opční 2 (MF)'!$AS66,0)+Doplněk!AD66*Doplněk!$AQ66</f>
        <v>0</v>
      </c>
      <c r="AE66" s="107">
        <f>IFERROR('Model výchozí (MV)'!AE66*('MV Index'!AI24/'MV Index'!$E24)*'Model výchozí (MV)'!$AS66,0)+IFERROR('Model opční 1 (ME)'!AE66*('ME Index'!AI24/'ME Index'!$E24)*'Model opční 1 (ME)'!$AS66,0)+IFERROR('Model opční 2 (MF)'!AE66*('MF Index'!AI24/'MF Index'!$E24)*'Model opční 2 (MF)'!$AS66,0)+Doplněk!AE66*Doplněk!$AQ66</f>
        <v>0</v>
      </c>
      <c r="AF66" s="107">
        <f>IFERROR('Model výchozí (MV)'!AF66*('MV Index'!AJ24/'MV Index'!$E24)*'Model výchozí (MV)'!$AS66,0)+IFERROR('Model opční 1 (ME)'!AF66*('ME Index'!AJ24/'ME Index'!$E24)*'Model opční 1 (ME)'!$AS66,0)+IFERROR('Model opční 2 (MF)'!AF66*('MF Index'!AJ24/'MF Index'!$E24)*'Model opční 2 (MF)'!$AS66,0)+Doplněk!AF66*Doplněk!$AQ66</f>
        <v>0</v>
      </c>
      <c r="AG66" s="107">
        <f>IFERROR('Model výchozí (MV)'!AG66*('MV Index'!AK24/'MV Index'!$E24)*'Model výchozí (MV)'!$AS66,0)+IFERROR('Model opční 1 (ME)'!AG66*('ME Index'!AK24/'ME Index'!$E24)*'Model opční 1 (ME)'!$AS66,0)+IFERROR('Model opční 2 (MF)'!AG66*('MF Index'!AK24/'MF Index'!$E24)*'Model opční 2 (MF)'!$AS66,0)+Doplněk!AG66*Doplněk!$AQ66</f>
        <v>0</v>
      </c>
      <c r="AH66" s="107">
        <f>IFERROR('Model výchozí (MV)'!AH66*('MV Index'!AL24/'MV Index'!$E24)*'Model výchozí (MV)'!$AS66,0)+IFERROR('Model opční 1 (ME)'!AH66*('ME Index'!AL24/'ME Index'!$E24)*'Model opční 1 (ME)'!$AS66,0)+IFERROR('Model opční 2 (MF)'!AH66*('MF Index'!AL24/'MF Index'!$E24)*'Model opční 2 (MF)'!$AS66,0)+Doplněk!AH66*Doplněk!$AQ66</f>
        <v>0</v>
      </c>
      <c r="AI66" s="107">
        <f>IFERROR('Model výchozí (MV)'!AI66*('MV Index'!AM24/'MV Index'!$E24)*'Model výchozí (MV)'!$AS66,0)+IFERROR('Model opční 1 (ME)'!AI66*('ME Index'!AM24/'ME Index'!$E24)*'Model opční 1 (ME)'!$AS66,0)+IFERROR('Model opční 2 (MF)'!AI66*('MF Index'!AM24/'MF Index'!$E24)*'Model opční 2 (MF)'!$AS66,0)+Doplněk!AI66*Doplněk!$AQ66</f>
        <v>0</v>
      </c>
      <c r="AJ66" s="107">
        <f>IFERROR('Model výchozí (MV)'!AJ66*('MV Index'!AN24/'MV Index'!$E24)*'Model výchozí (MV)'!$AS66,0)+IFERROR('Model opční 1 (ME)'!AJ66*('ME Index'!AN24/'ME Index'!$E24)*'Model opční 1 (ME)'!$AS66,0)+IFERROR('Model opční 2 (MF)'!AJ66*('MF Index'!AN24/'MF Index'!$E24)*'Model opční 2 (MF)'!$AS66,0)+Doplněk!AJ66*Doplněk!$AQ66</f>
        <v>0</v>
      </c>
      <c r="AK66" s="107">
        <f>IFERROR('Model výchozí (MV)'!AK66*('MV Index'!AO24/'MV Index'!$E24)*'Model výchozí (MV)'!$AS66,0)+IFERROR('Model opční 1 (ME)'!AK66*('ME Index'!AO24/'ME Index'!$E24)*'Model opční 1 (ME)'!$AS66,0)+IFERROR('Model opční 2 (MF)'!AK66*('MF Index'!AO24/'MF Index'!$E24)*'Model opční 2 (MF)'!$AS66,0)+Doplněk!AK66*Doplněk!$AQ66</f>
        <v>0</v>
      </c>
      <c r="AL66" s="24">
        <f t="shared" si="62"/>
        <v>0</v>
      </c>
      <c r="AM66" s="149">
        <f t="shared" si="61"/>
        <v>0</v>
      </c>
    </row>
    <row r="67" spans="1:39" x14ac:dyDescent="0.3">
      <c r="A67" s="4"/>
      <c r="B67" s="45"/>
      <c r="C67" s="45" t="str">
        <f t="shared" ref="C67:D70" si="63">IF(C25="","",C25)</f>
        <v>13.2</v>
      </c>
      <c r="D67" s="65" t="str">
        <f t="shared" si="63"/>
        <v>Ostatní služby</v>
      </c>
      <c r="E67" s="107">
        <f>IFERROR('Model výchozí (MV)'!E67*('MV Index'!I25/'MV Index'!$E25)*'Model výchozí (MV)'!$AS67,0)+IFERROR('Model opční 1 (ME)'!E67*('ME Index'!I25/'ME Index'!$E25)*'Model opční 1 (ME)'!$AS67,0)+IFERROR('Model opční 2 (MF)'!E67*('MF Index'!I25/'MF Index'!$E25)*'Model opční 2 (MF)'!$AS67,0)+Doplněk!E67*Doplněk!$AQ67</f>
        <v>0</v>
      </c>
      <c r="F67" s="107">
        <f>IFERROR('Model výchozí (MV)'!F67*('MV Index'!J25/'MV Index'!$E25)*'Model výchozí (MV)'!$AS67,0)+IFERROR('Model opční 1 (ME)'!F67*('ME Index'!J25/'ME Index'!$E25)*'Model opční 1 (ME)'!$AS67,0)+IFERROR('Model opční 2 (MF)'!F67*('MF Index'!J25/'MF Index'!$E25)*'Model opční 2 (MF)'!$AS67,0)+Doplněk!F67*Doplněk!$AQ67</f>
        <v>0</v>
      </c>
      <c r="G67" s="107">
        <f>IFERROR('Model výchozí (MV)'!G67*('MV Index'!K25/'MV Index'!$E25)*'Model výchozí (MV)'!$AS67,0)+IFERROR('Model opční 1 (ME)'!G67*('ME Index'!K25/'ME Index'!$E25)*'Model opční 1 (ME)'!$AS67,0)+IFERROR('Model opční 2 (MF)'!G67*('MF Index'!K25/'MF Index'!$E25)*'Model opční 2 (MF)'!$AS67,0)+Doplněk!G67*Doplněk!$AQ67</f>
        <v>0</v>
      </c>
      <c r="H67" s="107">
        <f>IFERROR('Model výchozí (MV)'!H67*('MV Index'!L25/'MV Index'!$E25)*'Model výchozí (MV)'!$AS67,0)+IFERROR('Model opční 1 (ME)'!H67*('ME Index'!L25/'ME Index'!$E25)*'Model opční 1 (ME)'!$AS67,0)+IFERROR('Model opční 2 (MF)'!H67*('MF Index'!L25/'MF Index'!$E25)*'Model opční 2 (MF)'!$AS67,0)+Doplněk!H67*Doplněk!$AQ67</f>
        <v>0</v>
      </c>
      <c r="I67" s="107">
        <f>IFERROR('Model výchozí (MV)'!I67*('MV Index'!M25/'MV Index'!$E25)*'Model výchozí (MV)'!$AS67,0)+IFERROR('Model opční 1 (ME)'!I67*('ME Index'!M25/'ME Index'!$E25)*'Model opční 1 (ME)'!$AS67,0)+IFERROR('Model opční 2 (MF)'!I67*('MF Index'!M25/'MF Index'!$E25)*'Model opční 2 (MF)'!$AS67,0)+Doplněk!I67*Doplněk!$AQ67</f>
        <v>0</v>
      </c>
      <c r="J67" s="107">
        <f>IFERROR('Model výchozí (MV)'!J67*('MV Index'!N25/'MV Index'!$E25)*'Model výchozí (MV)'!$AS67,0)+IFERROR('Model opční 1 (ME)'!J67*('ME Index'!N25/'ME Index'!$E25)*'Model opční 1 (ME)'!$AS67,0)+IFERROR('Model opční 2 (MF)'!J67*('MF Index'!N25/'MF Index'!$E25)*'Model opční 2 (MF)'!$AS67,0)+Doplněk!J67*Doplněk!$AQ67</f>
        <v>0</v>
      </c>
      <c r="K67" s="107">
        <f>IFERROR('Model výchozí (MV)'!K67*('MV Index'!O25/'MV Index'!$E25)*'Model výchozí (MV)'!$AS67,0)+IFERROR('Model opční 1 (ME)'!K67*('ME Index'!O25/'ME Index'!$E25)*'Model opční 1 (ME)'!$AS67,0)+IFERROR('Model opční 2 (MF)'!K67*('MF Index'!O25/'MF Index'!$E25)*'Model opční 2 (MF)'!$AS67,0)+Doplněk!K67*Doplněk!$AQ67</f>
        <v>0</v>
      </c>
      <c r="L67" s="107">
        <f>IFERROR('Model výchozí (MV)'!L67*('MV Index'!P25/'MV Index'!$E25)*'Model výchozí (MV)'!$AS67,0)+IFERROR('Model opční 1 (ME)'!L67*('ME Index'!P25/'ME Index'!$E25)*'Model opční 1 (ME)'!$AS67,0)+IFERROR('Model opční 2 (MF)'!L67*('MF Index'!P25/'MF Index'!$E25)*'Model opční 2 (MF)'!$AS67,0)+Doplněk!L67*Doplněk!$AQ67</f>
        <v>0</v>
      </c>
      <c r="M67" s="107">
        <f>IFERROR('Model výchozí (MV)'!M67*('MV Index'!Q25/'MV Index'!$E25)*'Model výchozí (MV)'!$AS67,0)+IFERROR('Model opční 1 (ME)'!M67*('ME Index'!Q25/'ME Index'!$E25)*'Model opční 1 (ME)'!$AS67,0)+IFERROR('Model opční 2 (MF)'!M67*('MF Index'!Q25/'MF Index'!$E25)*'Model opční 2 (MF)'!$AS67,0)+Doplněk!M67*Doplněk!$AQ67</f>
        <v>0</v>
      </c>
      <c r="N67" s="107">
        <f>IFERROR('Model výchozí (MV)'!N67*('MV Index'!R25/'MV Index'!$E25)*'Model výchozí (MV)'!$AS67,0)+IFERROR('Model opční 1 (ME)'!N67*('ME Index'!R25/'ME Index'!$E25)*'Model opční 1 (ME)'!$AS67,0)+IFERROR('Model opční 2 (MF)'!N67*('MF Index'!R25/'MF Index'!$E25)*'Model opční 2 (MF)'!$AS67,0)+Doplněk!N67*Doplněk!$AQ67</f>
        <v>0</v>
      </c>
      <c r="O67" s="107">
        <f>IFERROR('Model výchozí (MV)'!O67*('MV Index'!S25/'MV Index'!$E25)*'Model výchozí (MV)'!$AS67,0)+IFERROR('Model opční 1 (ME)'!O67*('ME Index'!S25/'ME Index'!$E25)*'Model opční 1 (ME)'!$AS67,0)+IFERROR('Model opční 2 (MF)'!O67*('MF Index'!S25/'MF Index'!$E25)*'Model opční 2 (MF)'!$AS67,0)+Doplněk!O67*Doplněk!$AQ67</f>
        <v>0</v>
      </c>
      <c r="P67" s="107">
        <f>IFERROR('Model výchozí (MV)'!P67*('MV Index'!T25/'MV Index'!$E25)*'Model výchozí (MV)'!$AS67,0)+IFERROR('Model opční 1 (ME)'!P67*('ME Index'!T25/'ME Index'!$E25)*'Model opční 1 (ME)'!$AS67,0)+IFERROR('Model opční 2 (MF)'!P67*('MF Index'!T25/'MF Index'!$E25)*'Model opční 2 (MF)'!$AS67,0)+Doplněk!P67*Doplněk!$AQ67</f>
        <v>0</v>
      </c>
      <c r="Q67" s="107">
        <f>IFERROR('Model výchozí (MV)'!Q67*('MV Index'!U25/'MV Index'!$E25)*'Model výchozí (MV)'!$AS67,0)+IFERROR('Model opční 1 (ME)'!Q67*('ME Index'!U25/'ME Index'!$E25)*'Model opční 1 (ME)'!$AS67,0)+IFERROR('Model opční 2 (MF)'!Q67*('MF Index'!U25/'MF Index'!$E25)*'Model opční 2 (MF)'!$AS67,0)+Doplněk!Q67*Doplněk!$AQ67</f>
        <v>0</v>
      </c>
      <c r="R67" s="107">
        <f>IFERROR('Model výchozí (MV)'!R67*('MV Index'!V25/'MV Index'!$E25)*'Model výchozí (MV)'!$AS67,0)+IFERROR('Model opční 1 (ME)'!R67*('ME Index'!V25/'ME Index'!$E25)*'Model opční 1 (ME)'!$AS67,0)+IFERROR('Model opční 2 (MF)'!R67*('MF Index'!V25/'MF Index'!$E25)*'Model opční 2 (MF)'!$AS67,0)+Doplněk!R67*Doplněk!$AQ67</f>
        <v>0</v>
      </c>
      <c r="S67" s="107">
        <f>IFERROR('Model výchozí (MV)'!S67*('MV Index'!W25/'MV Index'!$E25)*'Model výchozí (MV)'!$AS67,0)+IFERROR('Model opční 1 (ME)'!S67*('ME Index'!W25/'ME Index'!$E25)*'Model opční 1 (ME)'!$AS67,0)+IFERROR('Model opční 2 (MF)'!S67*('MF Index'!W25/'MF Index'!$E25)*'Model opční 2 (MF)'!$AS67,0)+Doplněk!S67*Doplněk!$AQ67</f>
        <v>0</v>
      </c>
      <c r="T67" s="107">
        <f>IFERROR('Model výchozí (MV)'!T67*('MV Index'!X25/'MV Index'!$E25)*'Model výchozí (MV)'!$AS67,0)+IFERROR('Model opční 1 (ME)'!T67*('ME Index'!X25/'ME Index'!$E25)*'Model opční 1 (ME)'!$AS67,0)+IFERROR('Model opční 2 (MF)'!T67*('MF Index'!X25/'MF Index'!$E25)*'Model opční 2 (MF)'!$AS67,0)+Doplněk!T67*Doplněk!$AQ67</f>
        <v>0</v>
      </c>
      <c r="U67" s="107">
        <f>IFERROR('Model výchozí (MV)'!U67*('MV Index'!Y25/'MV Index'!$E25)*'Model výchozí (MV)'!$AS67,0)+IFERROR('Model opční 1 (ME)'!U67*('ME Index'!Y25/'ME Index'!$E25)*'Model opční 1 (ME)'!$AS67,0)+IFERROR('Model opční 2 (MF)'!U67*('MF Index'!Y25/'MF Index'!$E25)*'Model opční 2 (MF)'!$AS67,0)+Doplněk!U67*Doplněk!$AQ67</f>
        <v>0</v>
      </c>
      <c r="V67" s="107">
        <f>IFERROR('Model výchozí (MV)'!V67*('MV Index'!Z25/'MV Index'!$E25)*'Model výchozí (MV)'!$AS67,0)+IFERROR('Model opční 1 (ME)'!V67*('ME Index'!Z25/'ME Index'!$E25)*'Model opční 1 (ME)'!$AS67,0)+IFERROR('Model opční 2 (MF)'!V67*('MF Index'!Z25/'MF Index'!$E25)*'Model opční 2 (MF)'!$AS67,0)+Doplněk!V67*Doplněk!$AQ67</f>
        <v>0</v>
      </c>
      <c r="W67" s="107">
        <f>IFERROR('Model výchozí (MV)'!W67*('MV Index'!AA25/'MV Index'!$E25)*'Model výchozí (MV)'!$AS67,0)+IFERROR('Model opční 1 (ME)'!W67*('ME Index'!AA25/'ME Index'!$E25)*'Model opční 1 (ME)'!$AS67,0)+IFERROR('Model opční 2 (MF)'!W67*('MF Index'!AA25/'MF Index'!$E25)*'Model opční 2 (MF)'!$AS67,0)+Doplněk!W67*Doplněk!$AQ67</f>
        <v>0</v>
      </c>
      <c r="X67" s="107">
        <f>IFERROR('Model výchozí (MV)'!X67*('MV Index'!AB25/'MV Index'!$E25)*'Model výchozí (MV)'!$AS67,0)+IFERROR('Model opční 1 (ME)'!X67*('ME Index'!AB25/'ME Index'!$E25)*'Model opční 1 (ME)'!$AS67,0)+IFERROR('Model opční 2 (MF)'!X67*('MF Index'!AB25/'MF Index'!$E25)*'Model opční 2 (MF)'!$AS67,0)+Doplněk!X67*Doplněk!$AQ67</f>
        <v>0</v>
      </c>
      <c r="Y67" s="107">
        <f>IFERROR('Model výchozí (MV)'!Y67*('MV Index'!AC25/'MV Index'!$E25)*'Model výchozí (MV)'!$AS67,0)+IFERROR('Model opční 1 (ME)'!Y67*('ME Index'!AC25/'ME Index'!$E25)*'Model opční 1 (ME)'!$AS67,0)+IFERROR('Model opční 2 (MF)'!Y67*('MF Index'!AC25/'MF Index'!$E25)*'Model opční 2 (MF)'!$AS67,0)+Doplněk!Y67*Doplněk!$AQ67</f>
        <v>0</v>
      </c>
      <c r="Z67" s="107">
        <f>IFERROR('Model výchozí (MV)'!Z67*('MV Index'!AD25/'MV Index'!$E25)*'Model výchozí (MV)'!$AS67,0)+IFERROR('Model opční 1 (ME)'!Z67*('ME Index'!AD25/'ME Index'!$E25)*'Model opční 1 (ME)'!$AS67,0)+IFERROR('Model opční 2 (MF)'!Z67*('MF Index'!AD25/'MF Index'!$E25)*'Model opční 2 (MF)'!$AS67,0)+Doplněk!Z67*Doplněk!$AQ67</f>
        <v>0</v>
      </c>
      <c r="AA67" s="107">
        <f>IFERROR('Model výchozí (MV)'!AA67*('MV Index'!AE25/'MV Index'!$E25)*'Model výchozí (MV)'!$AS67,0)+IFERROR('Model opční 1 (ME)'!AA67*('ME Index'!AE25/'ME Index'!$E25)*'Model opční 1 (ME)'!$AS67,0)+IFERROR('Model opční 2 (MF)'!AA67*('MF Index'!AE25/'MF Index'!$E25)*'Model opční 2 (MF)'!$AS67,0)+Doplněk!AA67*Doplněk!$AQ67</f>
        <v>0</v>
      </c>
      <c r="AB67" s="107">
        <f>IFERROR('Model výchozí (MV)'!AB67*('MV Index'!AF25/'MV Index'!$E25)*'Model výchozí (MV)'!$AS67,0)+IFERROR('Model opční 1 (ME)'!AB67*('ME Index'!AF25/'ME Index'!$E25)*'Model opční 1 (ME)'!$AS67,0)+IFERROR('Model opční 2 (MF)'!AB67*('MF Index'!AF25/'MF Index'!$E25)*'Model opční 2 (MF)'!$AS67,0)+Doplněk!AB67*Doplněk!$AQ67</f>
        <v>0</v>
      </c>
      <c r="AC67" s="107">
        <f>IFERROR('Model výchozí (MV)'!AC67*('MV Index'!AG25/'MV Index'!$E25)*'Model výchozí (MV)'!$AS67,0)+IFERROR('Model opční 1 (ME)'!AC67*('ME Index'!AG25/'ME Index'!$E25)*'Model opční 1 (ME)'!$AS67,0)+IFERROR('Model opční 2 (MF)'!AC67*('MF Index'!AG25/'MF Index'!$E25)*'Model opční 2 (MF)'!$AS67,0)+Doplněk!AC67*Doplněk!$AQ67</f>
        <v>0</v>
      </c>
      <c r="AD67" s="107">
        <f>IFERROR('Model výchozí (MV)'!AD67*('MV Index'!AH25/'MV Index'!$E25)*'Model výchozí (MV)'!$AS67,0)+IFERROR('Model opční 1 (ME)'!AD67*('ME Index'!AH25/'ME Index'!$E25)*'Model opční 1 (ME)'!$AS67,0)+IFERROR('Model opční 2 (MF)'!AD67*('MF Index'!AH25/'MF Index'!$E25)*'Model opční 2 (MF)'!$AS67,0)+Doplněk!AD67*Doplněk!$AQ67</f>
        <v>0</v>
      </c>
      <c r="AE67" s="107">
        <f>IFERROR('Model výchozí (MV)'!AE67*('MV Index'!AI25/'MV Index'!$E25)*'Model výchozí (MV)'!$AS67,0)+IFERROR('Model opční 1 (ME)'!AE67*('ME Index'!AI25/'ME Index'!$E25)*'Model opční 1 (ME)'!$AS67,0)+IFERROR('Model opční 2 (MF)'!AE67*('MF Index'!AI25/'MF Index'!$E25)*'Model opční 2 (MF)'!$AS67,0)+Doplněk!AE67*Doplněk!$AQ67</f>
        <v>0</v>
      </c>
      <c r="AF67" s="107">
        <f>IFERROR('Model výchozí (MV)'!AF67*('MV Index'!AJ25/'MV Index'!$E25)*'Model výchozí (MV)'!$AS67,0)+IFERROR('Model opční 1 (ME)'!AF67*('ME Index'!AJ25/'ME Index'!$E25)*'Model opční 1 (ME)'!$AS67,0)+IFERROR('Model opční 2 (MF)'!AF67*('MF Index'!AJ25/'MF Index'!$E25)*'Model opční 2 (MF)'!$AS67,0)+Doplněk!AF67*Doplněk!$AQ67</f>
        <v>0</v>
      </c>
      <c r="AG67" s="107">
        <f>IFERROR('Model výchozí (MV)'!AG67*('MV Index'!AK25/'MV Index'!$E25)*'Model výchozí (MV)'!$AS67,0)+IFERROR('Model opční 1 (ME)'!AG67*('ME Index'!AK25/'ME Index'!$E25)*'Model opční 1 (ME)'!$AS67,0)+IFERROR('Model opční 2 (MF)'!AG67*('MF Index'!AK25/'MF Index'!$E25)*'Model opční 2 (MF)'!$AS67,0)+Doplněk!AG67*Doplněk!$AQ67</f>
        <v>0</v>
      </c>
      <c r="AH67" s="107">
        <f>IFERROR('Model výchozí (MV)'!AH67*('MV Index'!AL25/'MV Index'!$E25)*'Model výchozí (MV)'!$AS67,0)+IFERROR('Model opční 1 (ME)'!AH67*('ME Index'!AL25/'ME Index'!$E25)*'Model opční 1 (ME)'!$AS67,0)+IFERROR('Model opční 2 (MF)'!AH67*('MF Index'!AL25/'MF Index'!$E25)*'Model opční 2 (MF)'!$AS67,0)+Doplněk!AH67*Doplněk!$AQ67</f>
        <v>0</v>
      </c>
      <c r="AI67" s="107">
        <f>IFERROR('Model výchozí (MV)'!AI67*('MV Index'!AM25/'MV Index'!$E25)*'Model výchozí (MV)'!$AS67,0)+IFERROR('Model opční 1 (ME)'!AI67*('ME Index'!AM25/'ME Index'!$E25)*'Model opční 1 (ME)'!$AS67,0)+IFERROR('Model opční 2 (MF)'!AI67*('MF Index'!AM25/'MF Index'!$E25)*'Model opční 2 (MF)'!$AS67,0)+Doplněk!AI67*Doplněk!$AQ67</f>
        <v>0</v>
      </c>
      <c r="AJ67" s="107">
        <f>IFERROR('Model výchozí (MV)'!AJ67*('MV Index'!AN25/'MV Index'!$E25)*'Model výchozí (MV)'!$AS67,0)+IFERROR('Model opční 1 (ME)'!AJ67*('ME Index'!AN25/'ME Index'!$E25)*'Model opční 1 (ME)'!$AS67,0)+IFERROR('Model opční 2 (MF)'!AJ67*('MF Index'!AN25/'MF Index'!$E25)*'Model opční 2 (MF)'!$AS67,0)+Doplněk!AJ67*Doplněk!$AQ67</f>
        <v>0</v>
      </c>
      <c r="AK67" s="107">
        <f>IFERROR('Model výchozí (MV)'!AK67*('MV Index'!AO25/'MV Index'!$E25)*'Model výchozí (MV)'!$AS67,0)+IFERROR('Model opční 1 (ME)'!AK67*('ME Index'!AO25/'ME Index'!$E25)*'Model opční 1 (ME)'!$AS67,0)+IFERROR('Model opční 2 (MF)'!AK67*('MF Index'!AO25/'MF Index'!$E25)*'Model opční 2 (MF)'!$AS67,0)+Doplněk!AK67*Doplněk!$AQ67</f>
        <v>0</v>
      </c>
      <c r="AL67" s="24">
        <f t="shared" si="62"/>
        <v>0</v>
      </c>
      <c r="AM67" s="149">
        <f t="shared" si="61"/>
        <v>0</v>
      </c>
    </row>
    <row r="68" spans="1:39" x14ac:dyDescent="0.3">
      <c r="A68" s="4">
        <f t="shared" ref="A68:B71" si="64">IF(A26="","",A26)</f>
        <v>14</v>
      </c>
      <c r="B68" s="45" t="str">
        <f t="shared" si="64"/>
        <v>Provozní režie</v>
      </c>
      <c r="C68" s="45" t="str">
        <f t="shared" si="63"/>
        <v/>
      </c>
      <c r="D68" s="65" t="str">
        <f t="shared" si="63"/>
        <v/>
      </c>
      <c r="E68" s="107">
        <f>IFERROR('Model výchozí (MV)'!E68*('MV Index'!I26/'MV Index'!$E26)*'Model výchozí (MV)'!$AS68,0)+IFERROR('Model opční 1 (ME)'!E68*('ME Index'!I26/'ME Index'!$E26)*'Model opční 1 (ME)'!$AS68,0)+IFERROR('Model opční 2 (MF)'!E68*('MF Index'!I26/'MF Index'!$E26)*'Model opční 2 (MF)'!$AS68,0)+Doplněk!E68*Doplněk!$AQ68</f>
        <v>0</v>
      </c>
      <c r="F68" s="107">
        <f>IFERROR('Model výchozí (MV)'!F68*('MV Index'!J26/'MV Index'!$E26)*'Model výchozí (MV)'!$AS68,0)+IFERROR('Model opční 1 (ME)'!F68*('ME Index'!J26/'ME Index'!$E26)*'Model opční 1 (ME)'!$AS68,0)+IFERROR('Model opční 2 (MF)'!F68*('MF Index'!J26/'MF Index'!$E26)*'Model opční 2 (MF)'!$AS68,0)+Doplněk!F68*Doplněk!$AQ68</f>
        <v>0</v>
      </c>
      <c r="G68" s="107">
        <f>IFERROR('Model výchozí (MV)'!G68*('MV Index'!K26/'MV Index'!$E26)*'Model výchozí (MV)'!$AS68,0)+IFERROR('Model opční 1 (ME)'!G68*('ME Index'!K26/'ME Index'!$E26)*'Model opční 1 (ME)'!$AS68,0)+IFERROR('Model opční 2 (MF)'!G68*('MF Index'!K26/'MF Index'!$E26)*'Model opční 2 (MF)'!$AS68,0)+Doplněk!G68*Doplněk!$AQ68</f>
        <v>0</v>
      </c>
      <c r="H68" s="107">
        <f>IFERROR('Model výchozí (MV)'!H68*('MV Index'!L26/'MV Index'!$E26)*'Model výchozí (MV)'!$AS68,0)+IFERROR('Model opční 1 (ME)'!H68*('ME Index'!L26/'ME Index'!$E26)*'Model opční 1 (ME)'!$AS68,0)+IFERROR('Model opční 2 (MF)'!H68*('MF Index'!L26/'MF Index'!$E26)*'Model opční 2 (MF)'!$AS68,0)+Doplněk!H68*Doplněk!$AQ68</f>
        <v>0</v>
      </c>
      <c r="I68" s="107">
        <f>IFERROR('Model výchozí (MV)'!I68*('MV Index'!M26/'MV Index'!$E26)*'Model výchozí (MV)'!$AS68,0)+IFERROR('Model opční 1 (ME)'!I68*('ME Index'!M26/'ME Index'!$E26)*'Model opční 1 (ME)'!$AS68,0)+IFERROR('Model opční 2 (MF)'!I68*('MF Index'!M26/'MF Index'!$E26)*'Model opční 2 (MF)'!$AS68,0)+Doplněk!I68*Doplněk!$AQ68</f>
        <v>0</v>
      </c>
      <c r="J68" s="107">
        <f>IFERROR('Model výchozí (MV)'!J68*('MV Index'!N26/'MV Index'!$E26)*'Model výchozí (MV)'!$AS68,0)+IFERROR('Model opční 1 (ME)'!J68*('ME Index'!N26/'ME Index'!$E26)*'Model opční 1 (ME)'!$AS68,0)+IFERROR('Model opční 2 (MF)'!J68*('MF Index'!N26/'MF Index'!$E26)*'Model opční 2 (MF)'!$AS68,0)+Doplněk!J68*Doplněk!$AQ68</f>
        <v>0</v>
      </c>
      <c r="K68" s="107">
        <f>IFERROR('Model výchozí (MV)'!K68*('MV Index'!O26/'MV Index'!$E26)*'Model výchozí (MV)'!$AS68,0)+IFERROR('Model opční 1 (ME)'!K68*('ME Index'!O26/'ME Index'!$E26)*'Model opční 1 (ME)'!$AS68,0)+IFERROR('Model opční 2 (MF)'!K68*('MF Index'!O26/'MF Index'!$E26)*'Model opční 2 (MF)'!$AS68,0)+Doplněk!K68*Doplněk!$AQ68</f>
        <v>0</v>
      </c>
      <c r="L68" s="107">
        <f>IFERROR('Model výchozí (MV)'!L68*('MV Index'!P26/'MV Index'!$E26)*'Model výchozí (MV)'!$AS68,0)+IFERROR('Model opční 1 (ME)'!L68*('ME Index'!P26/'ME Index'!$E26)*'Model opční 1 (ME)'!$AS68,0)+IFERROR('Model opční 2 (MF)'!L68*('MF Index'!P26/'MF Index'!$E26)*'Model opční 2 (MF)'!$AS68,0)+Doplněk!L68*Doplněk!$AQ68</f>
        <v>0</v>
      </c>
      <c r="M68" s="107">
        <f>IFERROR('Model výchozí (MV)'!M68*('MV Index'!Q26/'MV Index'!$E26)*'Model výchozí (MV)'!$AS68,0)+IFERROR('Model opční 1 (ME)'!M68*('ME Index'!Q26/'ME Index'!$E26)*'Model opční 1 (ME)'!$AS68,0)+IFERROR('Model opční 2 (MF)'!M68*('MF Index'!Q26/'MF Index'!$E26)*'Model opční 2 (MF)'!$AS68,0)+Doplněk!M68*Doplněk!$AQ68</f>
        <v>0</v>
      </c>
      <c r="N68" s="107">
        <f>IFERROR('Model výchozí (MV)'!N68*('MV Index'!R26/'MV Index'!$E26)*'Model výchozí (MV)'!$AS68,0)+IFERROR('Model opční 1 (ME)'!N68*('ME Index'!R26/'ME Index'!$E26)*'Model opční 1 (ME)'!$AS68,0)+IFERROR('Model opční 2 (MF)'!N68*('MF Index'!R26/'MF Index'!$E26)*'Model opční 2 (MF)'!$AS68,0)+Doplněk!N68*Doplněk!$AQ68</f>
        <v>0</v>
      </c>
      <c r="O68" s="107">
        <f>IFERROR('Model výchozí (MV)'!O68*('MV Index'!S26/'MV Index'!$E26)*'Model výchozí (MV)'!$AS68,0)+IFERROR('Model opční 1 (ME)'!O68*('ME Index'!S26/'ME Index'!$E26)*'Model opční 1 (ME)'!$AS68,0)+IFERROR('Model opční 2 (MF)'!O68*('MF Index'!S26/'MF Index'!$E26)*'Model opční 2 (MF)'!$AS68,0)+Doplněk!O68*Doplněk!$AQ68</f>
        <v>0</v>
      </c>
      <c r="P68" s="107">
        <f>IFERROR('Model výchozí (MV)'!P68*('MV Index'!T26/'MV Index'!$E26)*'Model výchozí (MV)'!$AS68,0)+IFERROR('Model opční 1 (ME)'!P68*('ME Index'!T26/'ME Index'!$E26)*'Model opční 1 (ME)'!$AS68,0)+IFERROR('Model opční 2 (MF)'!P68*('MF Index'!T26/'MF Index'!$E26)*'Model opční 2 (MF)'!$AS68,0)+Doplněk!P68*Doplněk!$AQ68</f>
        <v>0</v>
      </c>
      <c r="Q68" s="107">
        <f>IFERROR('Model výchozí (MV)'!Q68*('MV Index'!U26/'MV Index'!$E26)*'Model výchozí (MV)'!$AS68,0)+IFERROR('Model opční 1 (ME)'!Q68*('ME Index'!U26/'ME Index'!$E26)*'Model opční 1 (ME)'!$AS68,0)+IFERROR('Model opční 2 (MF)'!Q68*('MF Index'!U26/'MF Index'!$E26)*'Model opční 2 (MF)'!$AS68,0)+Doplněk!Q68*Doplněk!$AQ68</f>
        <v>0</v>
      </c>
      <c r="R68" s="107">
        <f>IFERROR('Model výchozí (MV)'!R68*('MV Index'!V26/'MV Index'!$E26)*'Model výchozí (MV)'!$AS68,0)+IFERROR('Model opční 1 (ME)'!R68*('ME Index'!V26/'ME Index'!$E26)*'Model opční 1 (ME)'!$AS68,0)+IFERROR('Model opční 2 (MF)'!R68*('MF Index'!V26/'MF Index'!$E26)*'Model opční 2 (MF)'!$AS68,0)+Doplněk!R68*Doplněk!$AQ68</f>
        <v>0</v>
      </c>
      <c r="S68" s="107">
        <f>IFERROR('Model výchozí (MV)'!S68*('MV Index'!W26/'MV Index'!$E26)*'Model výchozí (MV)'!$AS68,0)+IFERROR('Model opční 1 (ME)'!S68*('ME Index'!W26/'ME Index'!$E26)*'Model opční 1 (ME)'!$AS68,0)+IFERROR('Model opční 2 (MF)'!S68*('MF Index'!W26/'MF Index'!$E26)*'Model opční 2 (MF)'!$AS68,0)+Doplněk!S68*Doplněk!$AQ68</f>
        <v>0</v>
      </c>
      <c r="T68" s="107">
        <f>IFERROR('Model výchozí (MV)'!T68*('MV Index'!X26/'MV Index'!$E26)*'Model výchozí (MV)'!$AS68,0)+IFERROR('Model opční 1 (ME)'!T68*('ME Index'!X26/'ME Index'!$E26)*'Model opční 1 (ME)'!$AS68,0)+IFERROR('Model opční 2 (MF)'!T68*('MF Index'!X26/'MF Index'!$E26)*'Model opční 2 (MF)'!$AS68,0)+Doplněk!T68*Doplněk!$AQ68</f>
        <v>0</v>
      </c>
      <c r="U68" s="107">
        <f>IFERROR('Model výchozí (MV)'!U68*('MV Index'!Y26/'MV Index'!$E26)*'Model výchozí (MV)'!$AS68,0)+IFERROR('Model opční 1 (ME)'!U68*('ME Index'!Y26/'ME Index'!$E26)*'Model opční 1 (ME)'!$AS68,0)+IFERROR('Model opční 2 (MF)'!U68*('MF Index'!Y26/'MF Index'!$E26)*'Model opční 2 (MF)'!$AS68,0)+Doplněk!U68*Doplněk!$AQ68</f>
        <v>0</v>
      </c>
      <c r="V68" s="107">
        <f>IFERROR('Model výchozí (MV)'!V68*('MV Index'!Z26/'MV Index'!$E26)*'Model výchozí (MV)'!$AS68,0)+IFERROR('Model opční 1 (ME)'!V68*('ME Index'!Z26/'ME Index'!$E26)*'Model opční 1 (ME)'!$AS68,0)+IFERROR('Model opční 2 (MF)'!V68*('MF Index'!Z26/'MF Index'!$E26)*'Model opční 2 (MF)'!$AS68,0)+Doplněk!V68*Doplněk!$AQ68</f>
        <v>0</v>
      </c>
      <c r="W68" s="107">
        <f>IFERROR('Model výchozí (MV)'!W68*('MV Index'!AA26/'MV Index'!$E26)*'Model výchozí (MV)'!$AS68,0)+IFERROR('Model opční 1 (ME)'!W68*('ME Index'!AA26/'ME Index'!$E26)*'Model opční 1 (ME)'!$AS68,0)+IFERROR('Model opční 2 (MF)'!W68*('MF Index'!AA26/'MF Index'!$E26)*'Model opční 2 (MF)'!$AS68,0)+Doplněk!W68*Doplněk!$AQ68</f>
        <v>0</v>
      </c>
      <c r="X68" s="107">
        <f>IFERROR('Model výchozí (MV)'!X68*('MV Index'!AB26/'MV Index'!$E26)*'Model výchozí (MV)'!$AS68,0)+IFERROR('Model opční 1 (ME)'!X68*('ME Index'!AB26/'ME Index'!$E26)*'Model opční 1 (ME)'!$AS68,0)+IFERROR('Model opční 2 (MF)'!X68*('MF Index'!AB26/'MF Index'!$E26)*'Model opční 2 (MF)'!$AS68,0)+Doplněk!X68*Doplněk!$AQ68</f>
        <v>0</v>
      </c>
      <c r="Y68" s="107">
        <f>IFERROR('Model výchozí (MV)'!Y68*('MV Index'!AC26/'MV Index'!$E26)*'Model výchozí (MV)'!$AS68,0)+IFERROR('Model opční 1 (ME)'!Y68*('ME Index'!AC26/'ME Index'!$E26)*'Model opční 1 (ME)'!$AS68,0)+IFERROR('Model opční 2 (MF)'!Y68*('MF Index'!AC26/'MF Index'!$E26)*'Model opční 2 (MF)'!$AS68,0)+Doplněk!Y68*Doplněk!$AQ68</f>
        <v>0</v>
      </c>
      <c r="Z68" s="107">
        <f>IFERROR('Model výchozí (MV)'!Z68*('MV Index'!AD26/'MV Index'!$E26)*'Model výchozí (MV)'!$AS68,0)+IFERROR('Model opční 1 (ME)'!Z68*('ME Index'!AD26/'ME Index'!$E26)*'Model opční 1 (ME)'!$AS68,0)+IFERROR('Model opční 2 (MF)'!Z68*('MF Index'!AD26/'MF Index'!$E26)*'Model opční 2 (MF)'!$AS68,0)+Doplněk!Z68*Doplněk!$AQ68</f>
        <v>0</v>
      </c>
      <c r="AA68" s="107">
        <f>IFERROR('Model výchozí (MV)'!AA68*('MV Index'!AE26/'MV Index'!$E26)*'Model výchozí (MV)'!$AS68,0)+IFERROR('Model opční 1 (ME)'!AA68*('ME Index'!AE26/'ME Index'!$E26)*'Model opční 1 (ME)'!$AS68,0)+IFERROR('Model opční 2 (MF)'!AA68*('MF Index'!AE26/'MF Index'!$E26)*'Model opční 2 (MF)'!$AS68,0)+Doplněk!AA68*Doplněk!$AQ68</f>
        <v>0</v>
      </c>
      <c r="AB68" s="107">
        <f>IFERROR('Model výchozí (MV)'!AB68*('MV Index'!AF26/'MV Index'!$E26)*'Model výchozí (MV)'!$AS68,0)+IFERROR('Model opční 1 (ME)'!AB68*('ME Index'!AF26/'ME Index'!$E26)*'Model opční 1 (ME)'!$AS68,0)+IFERROR('Model opční 2 (MF)'!AB68*('MF Index'!AF26/'MF Index'!$E26)*'Model opční 2 (MF)'!$AS68,0)+Doplněk!AB68*Doplněk!$AQ68</f>
        <v>0</v>
      </c>
      <c r="AC68" s="107">
        <f>IFERROR('Model výchozí (MV)'!AC68*('MV Index'!AG26/'MV Index'!$E26)*'Model výchozí (MV)'!$AS68,0)+IFERROR('Model opční 1 (ME)'!AC68*('ME Index'!AG26/'ME Index'!$E26)*'Model opční 1 (ME)'!$AS68,0)+IFERROR('Model opční 2 (MF)'!AC68*('MF Index'!AG26/'MF Index'!$E26)*'Model opční 2 (MF)'!$AS68,0)+Doplněk!AC68*Doplněk!$AQ68</f>
        <v>0</v>
      </c>
      <c r="AD68" s="107">
        <f>IFERROR('Model výchozí (MV)'!AD68*('MV Index'!AH26/'MV Index'!$E26)*'Model výchozí (MV)'!$AS68,0)+IFERROR('Model opční 1 (ME)'!AD68*('ME Index'!AH26/'ME Index'!$E26)*'Model opční 1 (ME)'!$AS68,0)+IFERROR('Model opční 2 (MF)'!AD68*('MF Index'!AH26/'MF Index'!$E26)*'Model opční 2 (MF)'!$AS68,0)+Doplněk!AD68*Doplněk!$AQ68</f>
        <v>0</v>
      </c>
      <c r="AE68" s="107">
        <f>IFERROR('Model výchozí (MV)'!AE68*('MV Index'!AI26/'MV Index'!$E26)*'Model výchozí (MV)'!$AS68,0)+IFERROR('Model opční 1 (ME)'!AE68*('ME Index'!AI26/'ME Index'!$E26)*'Model opční 1 (ME)'!$AS68,0)+IFERROR('Model opční 2 (MF)'!AE68*('MF Index'!AI26/'MF Index'!$E26)*'Model opční 2 (MF)'!$AS68,0)+Doplněk!AE68*Doplněk!$AQ68</f>
        <v>0</v>
      </c>
      <c r="AF68" s="107">
        <f>IFERROR('Model výchozí (MV)'!AF68*('MV Index'!AJ26/'MV Index'!$E26)*'Model výchozí (MV)'!$AS68,0)+IFERROR('Model opční 1 (ME)'!AF68*('ME Index'!AJ26/'ME Index'!$E26)*'Model opční 1 (ME)'!$AS68,0)+IFERROR('Model opční 2 (MF)'!AF68*('MF Index'!AJ26/'MF Index'!$E26)*'Model opční 2 (MF)'!$AS68,0)+Doplněk!AF68*Doplněk!$AQ68</f>
        <v>0</v>
      </c>
      <c r="AG68" s="107">
        <f>IFERROR('Model výchozí (MV)'!AG68*('MV Index'!AK26/'MV Index'!$E26)*'Model výchozí (MV)'!$AS68,0)+IFERROR('Model opční 1 (ME)'!AG68*('ME Index'!AK26/'ME Index'!$E26)*'Model opční 1 (ME)'!$AS68,0)+IFERROR('Model opční 2 (MF)'!AG68*('MF Index'!AK26/'MF Index'!$E26)*'Model opční 2 (MF)'!$AS68,0)+Doplněk!AG68*Doplněk!$AQ68</f>
        <v>0</v>
      </c>
      <c r="AH68" s="107">
        <f>IFERROR('Model výchozí (MV)'!AH68*('MV Index'!AL26/'MV Index'!$E26)*'Model výchozí (MV)'!$AS68,0)+IFERROR('Model opční 1 (ME)'!AH68*('ME Index'!AL26/'ME Index'!$E26)*'Model opční 1 (ME)'!$AS68,0)+IFERROR('Model opční 2 (MF)'!AH68*('MF Index'!AL26/'MF Index'!$E26)*'Model opční 2 (MF)'!$AS68,0)+Doplněk!AH68*Doplněk!$AQ68</f>
        <v>0</v>
      </c>
      <c r="AI68" s="107">
        <f>IFERROR('Model výchozí (MV)'!AI68*('MV Index'!AM26/'MV Index'!$E26)*'Model výchozí (MV)'!$AS68,0)+IFERROR('Model opční 1 (ME)'!AI68*('ME Index'!AM26/'ME Index'!$E26)*'Model opční 1 (ME)'!$AS68,0)+IFERROR('Model opční 2 (MF)'!AI68*('MF Index'!AM26/'MF Index'!$E26)*'Model opční 2 (MF)'!$AS68,0)+Doplněk!AI68*Doplněk!$AQ68</f>
        <v>0</v>
      </c>
      <c r="AJ68" s="107">
        <f>IFERROR('Model výchozí (MV)'!AJ68*('MV Index'!AN26/'MV Index'!$E26)*'Model výchozí (MV)'!$AS68,0)+IFERROR('Model opční 1 (ME)'!AJ68*('ME Index'!AN26/'ME Index'!$E26)*'Model opční 1 (ME)'!$AS68,0)+IFERROR('Model opční 2 (MF)'!AJ68*('MF Index'!AN26/'MF Index'!$E26)*'Model opční 2 (MF)'!$AS68,0)+Doplněk!AJ68*Doplněk!$AQ68</f>
        <v>0</v>
      </c>
      <c r="AK68" s="107">
        <f>IFERROR('Model výchozí (MV)'!AK68*('MV Index'!AO26/'MV Index'!$E26)*'Model výchozí (MV)'!$AS68,0)+IFERROR('Model opční 1 (ME)'!AK68*('ME Index'!AO26/'ME Index'!$E26)*'Model opční 1 (ME)'!$AS68,0)+IFERROR('Model opční 2 (MF)'!AK68*('MF Index'!AO26/'MF Index'!$E26)*'Model opční 2 (MF)'!$AS68,0)+Doplněk!AK68*Doplněk!$AQ68</f>
        <v>0</v>
      </c>
      <c r="AL68" s="24">
        <f t="shared" si="62"/>
        <v>0</v>
      </c>
      <c r="AM68" s="149">
        <f t="shared" si="61"/>
        <v>0</v>
      </c>
    </row>
    <row r="69" spans="1:39" x14ac:dyDescent="0.3">
      <c r="A69" s="4">
        <f t="shared" si="64"/>
        <v>15</v>
      </c>
      <c r="B69" s="45" t="str">
        <f t="shared" si="64"/>
        <v>Správní režie</v>
      </c>
      <c r="C69" s="45" t="str">
        <f t="shared" si="63"/>
        <v/>
      </c>
      <c r="D69" s="65" t="str">
        <f t="shared" si="63"/>
        <v/>
      </c>
      <c r="E69" s="107">
        <f>IFERROR('Model výchozí (MV)'!E69*('MV Index'!I27/'MV Index'!$E27)*'Model výchozí (MV)'!$AS69,0)+IFERROR('Model opční 1 (ME)'!E69*('ME Index'!I27/'ME Index'!$E27)*'Model opční 1 (ME)'!$AS69,0)+IFERROR('Model opční 2 (MF)'!E69*('MF Index'!I27/'MF Index'!$E27)*'Model opční 2 (MF)'!$AS69,0)+Doplněk!E69*Doplněk!$AQ69</f>
        <v>0</v>
      </c>
      <c r="F69" s="107">
        <f>IFERROR('Model výchozí (MV)'!F69*('MV Index'!J27/'MV Index'!$E27)*'Model výchozí (MV)'!$AS69,0)+IFERROR('Model opční 1 (ME)'!F69*('ME Index'!J27/'ME Index'!$E27)*'Model opční 1 (ME)'!$AS69,0)+IFERROR('Model opční 2 (MF)'!F69*('MF Index'!J27/'MF Index'!$E27)*'Model opční 2 (MF)'!$AS69,0)+Doplněk!F69*Doplněk!$AQ69</f>
        <v>0</v>
      </c>
      <c r="G69" s="107">
        <f>IFERROR('Model výchozí (MV)'!G69*('MV Index'!K27/'MV Index'!$E27)*'Model výchozí (MV)'!$AS69,0)+IFERROR('Model opční 1 (ME)'!G69*('ME Index'!K27/'ME Index'!$E27)*'Model opční 1 (ME)'!$AS69,0)+IFERROR('Model opční 2 (MF)'!G69*('MF Index'!K27/'MF Index'!$E27)*'Model opční 2 (MF)'!$AS69,0)+Doplněk!G69*Doplněk!$AQ69</f>
        <v>0</v>
      </c>
      <c r="H69" s="107">
        <f>IFERROR('Model výchozí (MV)'!H69*('MV Index'!L27/'MV Index'!$E27)*'Model výchozí (MV)'!$AS69,0)+IFERROR('Model opční 1 (ME)'!H69*('ME Index'!L27/'ME Index'!$E27)*'Model opční 1 (ME)'!$AS69,0)+IFERROR('Model opční 2 (MF)'!H69*('MF Index'!L27/'MF Index'!$E27)*'Model opční 2 (MF)'!$AS69,0)+Doplněk!H69*Doplněk!$AQ69</f>
        <v>0</v>
      </c>
      <c r="I69" s="107">
        <f>IFERROR('Model výchozí (MV)'!I69*('MV Index'!M27/'MV Index'!$E27)*'Model výchozí (MV)'!$AS69,0)+IFERROR('Model opční 1 (ME)'!I69*('ME Index'!M27/'ME Index'!$E27)*'Model opční 1 (ME)'!$AS69,0)+IFERROR('Model opční 2 (MF)'!I69*('MF Index'!M27/'MF Index'!$E27)*'Model opční 2 (MF)'!$AS69,0)+Doplněk!I69*Doplněk!$AQ69</f>
        <v>0</v>
      </c>
      <c r="J69" s="107">
        <f>IFERROR('Model výchozí (MV)'!J69*('MV Index'!N27/'MV Index'!$E27)*'Model výchozí (MV)'!$AS69,0)+IFERROR('Model opční 1 (ME)'!J69*('ME Index'!N27/'ME Index'!$E27)*'Model opční 1 (ME)'!$AS69,0)+IFERROR('Model opční 2 (MF)'!J69*('MF Index'!N27/'MF Index'!$E27)*'Model opční 2 (MF)'!$AS69,0)+Doplněk!J69*Doplněk!$AQ69</f>
        <v>0</v>
      </c>
      <c r="K69" s="107">
        <f>IFERROR('Model výchozí (MV)'!K69*('MV Index'!O27/'MV Index'!$E27)*'Model výchozí (MV)'!$AS69,0)+IFERROR('Model opční 1 (ME)'!K69*('ME Index'!O27/'ME Index'!$E27)*'Model opční 1 (ME)'!$AS69,0)+IFERROR('Model opční 2 (MF)'!K69*('MF Index'!O27/'MF Index'!$E27)*'Model opční 2 (MF)'!$AS69,0)+Doplněk!K69*Doplněk!$AQ69</f>
        <v>0</v>
      </c>
      <c r="L69" s="107">
        <f>IFERROR('Model výchozí (MV)'!L69*('MV Index'!P27/'MV Index'!$E27)*'Model výchozí (MV)'!$AS69,0)+IFERROR('Model opční 1 (ME)'!L69*('ME Index'!P27/'ME Index'!$E27)*'Model opční 1 (ME)'!$AS69,0)+IFERROR('Model opční 2 (MF)'!L69*('MF Index'!P27/'MF Index'!$E27)*'Model opční 2 (MF)'!$AS69,0)+Doplněk!L69*Doplněk!$AQ69</f>
        <v>0</v>
      </c>
      <c r="M69" s="107">
        <f>IFERROR('Model výchozí (MV)'!M69*('MV Index'!Q27/'MV Index'!$E27)*'Model výchozí (MV)'!$AS69,0)+IFERROR('Model opční 1 (ME)'!M69*('ME Index'!Q27/'ME Index'!$E27)*'Model opční 1 (ME)'!$AS69,0)+IFERROR('Model opční 2 (MF)'!M69*('MF Index'!Q27/'MF Index'!$E27)*'Model opční 2 (MF)'!$AS69,0)+Doplněk!M69*Doplněk!$AQ69</f>
        <v>0</v>
      </c>
      <c r="N69" s="107">
        <f>IFERROR('Model výchozí (MV)'!N69*('MV Index'!R27/'MV Index'!$E27)*'Model výchozí (MV)'!$AS69,0)+IFERROR('Model opční 1 (ME)'!N69*('ME Index'!R27/'ME Index'!$E27)*'Model opční 1 (ME)'!$AS69,0)+IFERROR('Model opční 2 (MF)'!N69*('MF Index'!R27/'MF Index'!$E27)*'Model opční 2 (MF)'!$AS69,0)+Doplněk!N69*Doplněk!$AQ69</f>
        <v>0</v>
      </c>
      <c r="O69" s="107">
        <f>IFERROR('Model výchozí (MV)'!O69*('MV Index'!S27/'MV Index'!$E27)*'Model výchozí (MV)'!$AS69,0)+IFERROR('Model opční 1 (ME)'!O69*('ME Index'!S27/'ME Index'!$E27)*'Model opční 1 (ME)'!$AS69,0)+IFERROR('Model opční 2 (MF)'!O69*('MF Index'!S27/'MF Index'!$E27)*'Model opční 2 (MF)'!$AS69,0)+Doplněk!O69*Doplněk!$AQ69</f>
        <v>0</v>
      </c>
      <c r="P69" s="107">
        <f>IFERROR('Model výchozí (MV)'!P69*('MV Index'!T27/'MV Index'!$E27)*'Model výchozí (MV)'!$AS69,0)+IFERROR('Model opční 1 (ME)'!P69*('ME Index'!T27/'ME Index'!$E27)*'Model opční 1 (ME)'!$AS69,0)+IFERROR('Model opční 2 (MF)'!P69*('MF Index'!T27/'MF Index'!$E27)*'Model opční 2 (MF)'!$AS69,0)+Doplněk!P69*Doplněk!$AQ69</f>
        <v>0</v>
      </c>
      <c r="Q69" s="107">
        <f>IFERROR('Model výchozí (MV)'!Q69*('MV Index'!U27/'MV Index'!$E27)*'Model výchozí (MV)'!$AS69,0)+IFERROR('Model opční 1 (ME)'!Q69*('ME Index'!U27/'ME Index'!$E27)*'Model opční 1 (ME)'!$AS69,0)+IFERROR('Model opční 2 (MF)'!Q69*('MF Index'!U27/'MF Index'!$E27)*'Model opční 2 (MF)'!$AS69,0)+Doplněk!Q69*Doplněk!$AQ69</f>
        <v>0</v>
      </c>
      <c r="R69" s="107">
        <f>IFERROR('Model výchozí (MV)'!R69*('MV Index'!V27/'MV Index'!$E27)*'Model výchozí (MV)'!$AS69,0)+IFERROR('Model opční 1 (ME)'!R69*('ME Index'!V27/'ME Index'!$E27)*'Model opční 1 (ME)'!$AS69,0)+IFERROR('Model opční 2 (MF)'!R69*('MF Index'!V27/'MF Index'!$E27)*'Model opční 2 (MF)'!$AS69,0)+Doplněk!R69*Doplněk!$AQ69</f>
        <v>0</v>
      </c>
      <c r="S69" s="107">
        <f>IFERROR('Model výchozí (MV)'!S69*('MV Index'!W27/'MV Index'!$E27)*'Model výchozí (MV)'!$AS69,0)+IFERROR('Model opční 1 (ME)'!S69*('ME Index'!W27/'ME Index'!$E27)*'Model opční 1 (ME)'!$AS69,0)+IFERROR('Model opční 2 (MF)'!S69*('MF Index'!W27/'MF Index'!$E27)*'Model opční 2 (MF)'!$AS69,0)+Doplněk!S69*Doplněk!$AQ69</f>
        <v>0</v>
      </c>
      <c r="T69" s="107">
        <f>IFERROR('Model výchozí (MV)'!T69*('MV Index'!X27/'MV Index'!$E27)*'Model výchozí (MV)'!$AS69,0)+IFERROR('Model opční 1 (ME)'!T69*('ME Index'!X27/'ME Index'!$E27)*'Model opční 1 (ME)'!$AS69,0)+IFERROR('Model opční 2 (MF)'!T69*('MF Index'!X27/'MF Index'!$E27)*'Model opční 2 (MF)'!$AS69,0)+Doplněk!T69*Doplněk!$AQ69</f>
        <v>0</v>
      </c>
      <c r="U69" s="107">
        <f>IFERROR('Model výchozí (MV)'!U69*('MV Index'!Y27/'MV Index'!$E27)*'Model výchozí (MV)'!$AS69,0)+IFERROR('Model opční 1 (ME)'!U69*('ME Index'!Y27/'ME Index'!$E27)*'Model opční 1 (ME)'!$AS69,0)+IFERROR('Model opční 2 (MF)'!U69*('MF Index'!Y27/'MF Index'!$E27)*'Model opční 2 (MF)'!$AS69,0)+Doplněk!U69*Doplněk!$AQ69</f>
        <v>0</v>
      </c>
      <c r="V69" s="107">
        <f>IFERROR('Model výchozí (MV)'!V69*('MV Index'!Z27/'MV Index'!$E27)*'Model výchozí (MV)'!$AS69,0)+IFERROR('Model opční 1 (ME)'!V69*('ME Index'!Z27/'ME Index'!$E27)*'Model opční 1 (ME)'!$AS69,0)+IFERROR('Model opční 2 (MF)'!V69*('MF Index'!Z27/'MF Index'!$E27)*'Model opční 2 (MF)'!$AS69,0)+Doplněk!V69*Doplněk!$AQ69</f>
        <v>0</v>
      </c>
      <c r="W69" s="107">
        <f>IFERROR('Model výchozí (MV)'!W69*('MV Index'!AA27/'MV Index'!$E27)*'Model výchozí (MV)'!$AS69,0)+IFERROR('Model opční 1 (ME)'!W69*('ME Index'!AA27/'ME Index'!$E27)*'Model opční 1 (ME)'!$AS69,0)+IFERROR('Model opční 2 (MF)'!W69*('MF Index'!AA27/'MF Index'!$E27)*'Model opční 2 (MF)'!$AS69,0)+Doplněk!W69*Doplněk!$AQ69</f>
        <v>0</v>
      </c>
      <c r="X69" s="107">
        <f>IFERROR('Model výchozí (MV)'!X69*('MV Index'!AB27/'MV Index'!$E27)*'Model výchozí (MV)'!$AS69,0)+IFERROR('Model opční 1 (ME)'!X69*('ME Index'!AB27/'ME Index'!$E27)*'Model opční 1 (ME)'!$AS69,0)+IFERROR('Model opční 2 (MF)'!X69*('MF Index'!AB27/'MF Index'!$E27)*'Model opční 2 (MF)'!$AS69,0)+Doplněk!X69*Doplněk!$AQ69</f>
        <v>0</v>
      </c>
      <c r="Y69" s="107">
        <f>IFERROR('Model výchozí (MV)'!Y69*('MV Index'!AC27/'MV Index'!$E27)*'Model výchozí (MV)'!$AS69,0)+IFERROR('Model opční 1 (ME)'!Y69*('ME Index'!AC27/'ME Index'!$E27)*'Model opční 1 (ME)'!$AS69,0)+IFERROR('Model opční 2 (MF)'!Y69*('MF Index'!AC27/'MF Index'!$E27)*'Model opční 2 (MF)'!$AS69,0)+Doplněk!Y69*Doplněk!$AQ69</f>
        <v>0</v>
      </c>
      <c r="Z69" s="107">
        <f>IFERROR('Model výchozí (MV)'!Z69*('MV Index'!AD27/'MV Index'!$E27)*'Model výchozí (MV)'!$AS69,0)+IFERROR('Model opční 1 (ME)'!Z69*('ME Index'!AD27/'ME Index'!$E27)*'Model opční 1 (ME)'!$AS69,0)+IFERROR('Model opční 2 (MF)'!Z69*('MF Index'!AD27/'MF Index'!$E27)*'Model opční 2 (MF)'!$AS69,0)+Doplněk!Z69*Doplněk!$AQ69</f>
        <v>0</v>
      </c>
      <c r="AA69" s="107">
        <f>IFERROR('Model výchozí (MV)'!AA69*('MV Index'!AE27/'MV Index'!$E27)*'Model výchozí (MV)'!$AS69,0)+IFERROR('Model opční 1 (ME)'!AA69*('ME Index'!AE27/'ME Index'!$E27)*'Model opční 1 (ME)'!$AS69,0)+IFERROR('Model opční 2 (MF)'!AA69*('MF Index'!AE27/'MF Index'!$E27)*'Model opční 2 (MF)'!$AS69,0)+Doplněk!AA69*Doplněk!$AQ69</f>
        <v>0</v>
      </c>
      <c r="AB69" s="107">
        <f>IFERROR('Model výchozí (MV)'!AB69*('MV Index'!AF27/'MV Index'!$E27)*'Model výchozí (MV)'!$AS69,0)+IFERROR('Model opční 1 (ME)'!AB69*('ME Index'!AF27/'ME Index'!$E27)*'Model opční 1 (ME)'!$AS69,0)+IFERROR('Model opční 2 (MF)'!AB69*('MF Index'!AF27/'MF Index'!$E27)*'Model opční 2 (MF)'!$AS69,0)+Doplněk!AB69*Doplněk!$AQ69</f>
        <v>0</v>
      </c>
      <c r="AC69" s="107">
        <f>IFERROR('Model výchozí (MV)'!AC69*('MV Index'!AG27/'MV Index'!$E27)*'Model výchozí (MV)'!$AS69,0)+IFERROR('Model opční 1 (ME)'!AC69*('ME Index'!AG27/'ME Index'!$E27)*'Model opční 1 (ME)'!$AS69,0)+IFERROR('Model opční 2 (MF)'!AC69*('MF Index'!AG27/'MF Index'!$E27)*'Model opční 2 (MF)'!$AS69,0)+Doplněk!AC69*Doplněk!$AQ69</f>
        <v>0</v>
      </c>
      <c r="AD69" s="107">
        <f>IFERROR('Model výchozí (MV)'!AD69*('MV Index'!AH27/'MV Index'!$E27)*'Model výchozí (MV)'!$AS69,0)+IFERROR('Model opční 1 (ME)'!AD69*('ME Index'!AH27/'ME Index'!$E27)*'Model opční 1 (ME)'!$AS69,0)+IFERROR('Model opční 2 (MF)'!AD69*('MF Index'!AH27/'MF Index'!$E27)*'Model opční 2 (MF)'!$AS69,0)+Doplněk!AD69*Doplněk!$AQ69</f>
        <v>0</v>
      </c>
      <c r="AE69" s="107">
        <f>IFERROR('Model výchozí (MV)'!AE69*('MV Index'!AI27/'MV Index'!$E27)*'Model výchozí (MV)'!$AS69,0)+IFERROR('Model opční 1 (ME)'!AE69*('ME Index'!AI27/'ME Index'!$E27)*'Model opční 1 (ME)'!$AS69,0)+IFERROR('Model opční 2 (MF)'!AE69*('MF Index'!AI27/'MF Index'!$E27)*'Model opční 2 (MF)'!$AS69,0)+Doplněk!AE69*Doplněk!$AQ69</f>
        <v>0</v>
      </c>
      <c r="AF69" s="107">
        <f>IFERROR('Model výchozí (MV)'!AF69*('MV Index'!AJ27/'MV Index'!$E27)*'Model výchozí (MV)'!$AS69,0)+IFERROR('Model opční 1 (ME)'!AF69*('ME Index'!AJ27/'ME Index'!$E27)*'Model opční 1 (ME)'!$AS69,0)+IFERROR('Model opční 2 (MF)'!AF69*('MF Index'!AJ27/'MF Index'!$E27)*'Model opční 2 (MF)'!$AS69,0)+Doplněk!AF69*Doplněk!$AQ69</f>
        <v>0</v>
      </c>
      <c r="AG69" s="107">
        <f>IFERROR('Model výchozí (MV)'!AG69*('MV Index'!AK27/'MV Index'!$E27)*'Model výchozí (MV)'!$AS69,0)+IFERROR('Model opční 1 (ME)'!AG69*('ME Index'!AK27/'ME Index'!$E27)*'Model opční 1 (ME)'!$AS69,0)+IFERROR('Model opční 2 (MF)'!AG69*('MF Index'!AK27/'MF Index'!$E27)*'Model opční 2 (MF)'!$AS69,0)+Doplněk!AG69*Doplněk!$AQ69</f>
        <v>0</v>
      </c>
      <c r="AH69" s="107">
        <f>IFERROR('Model výchozí (MV)'!AH69*('MV Index'!AL27/'MV Index'!$E27)*'Model výchozí (MV)'!$AS69,0)+IFERROR('Model opční 1 (ME)'!AH69*('ME Index'!AL27/'ME Index'!$E27)*'Model opční 1 (ME)'!$AS69,0)+IFERROR('Model opční 2 (MF)'!AH69*('MF Index'!AL27/'MF Index'!$E27)*'Model opční 2 (MF)'!$AS69,0)+Doplněk!AH69*Doplněk!$AQ69</f>
        <v>0</v>
      </c>
      <c r="AI69" s="107">
        <f>IFERROR('Model výchozí (MV)'!AI69*('MV Index'!AM27/'MV Index'!$E27)*'Model výchozí (MV)'!$AS69,0)+IFERROR('Model opční 1 (ME)'!AI69*('ME Index'!AM27/'ME Index'!$E27)*'Model opční 1 (ME)'!$AS69,0)+IFERROR('Model opční 2 (MF)'!AI69*('MF Index'!AM27/'MF Index'!$E27)*'Model opční 2 (MF)'!$AS69,0)+Doplněk!AI69*Doplněk!$AQ69</f>
        <v>0</v>
      </c>
      <c r="AJ69" s="107">
        <f>IFERROR('Model výchozí (MV)'!AJ69*('MV Index'!AN27/'MV Index'!$E27)*'Model výchozí (MV)'!$AS69,0)+IFERROR('Model opční 1 (ME)'!AJ69*('ME Index'!AN27/'ME Index'!$E27)*'Model opční 1 (ME)'!$AS69,0)+IFERROR('Model opční 2 (MF)'!AJ69*('MF Index'!AN27/'MF Index'!$E27)*'Model opční 2 (MF)'!$AS69,0)+Doplněk!AJ69*Doplněk!$AQ69</f>
        <v>0</v>
      </c>
      <c r="AK69" s="107">
        <f>IFERROR('Model výchozí (MV)'!AK69*('MV Index'!AO27/'MV Index'!$E27)*'Model výchozí (MV)'!$AS69,0)+IFERROR('Model opční 1 (ME)'!AK69*('ME Index'!AO27/'ME Index'!$E27)*'Model opční 1 (ME)'!$AS69,0)+IFERROR('Model opční 2 (MF)'!AK69*('MF Index'!AO27/'MF Index'!$E27)*'Model opční 2 (MF)'!$AS69,0)+Doplněk!AK69*Doplněk!$AQ69</f>
        <v>0</v>
      </c>
      <c r="AL69" s="24">
        <f t="shared" si="62"/>
        <v>0</v>
      </c>
      <c r="AM69" s="149">
        <f t="shared" si="61"/>
        <v>0</v>
      </c>
    </row>
    <row r="70" spans="1:39" x14ac:dyDescent="0.3">
      <c r="A70" s="9">
        <f t="shared" si="64"/>
        <v>16</v>
      </c>
      <c r="B70" s="67" t="str">
        <f t="shared" si="64"/>
        <v>Zisk</v>
      </c>
      <c r="C70" s="67" t="str">
        <f t="shared" si="63"/>
        <v/>
      </c>
      <c r="D70" s="68" t="str">
        <f t="shared" si="63"/>
        <v/>
      </c>
      <c r="E70" s="107">
        <f>IFERROR('Model výchozí (MV)'!E70*('MV Index'!I28/'MV Index'!$E28)*'Model výchozí (MV)'!$AS70,0)+IFERROR('Model opční 1 (ME)'!E70*('ME Index'!I28/'ME Index'!$E28)*'Model opční 1 (ME)'!$AS70,0)+IFERROR('Model opční 2 (MF)'!E70*('MF Index'!I28/'MF Index'!$E28)*'Model opční 2 (MF)'!$AS70,0)+Doplněk!E70*Doplněk!$AQ70</f>
        <v>0</v>
      </c>
      <c r="F70" s="107">
        <f>IFERROR('Model výchozí (MV)'!F70*('MV Index'!J28/'MV Index'!$E28)*'Model výchozí (MV)'!$AS70,0)+IFERROR('Model opční 1 (ME)'!F70*('ME Index'!J28/'ME Index'!$E28)*'Model opční 1 (ME)'!$AS70,0)+IFERROR('Model opční 2 (MF)'!F70*('MF Index'!J28/'MF Index'!$E28)*'Model opční 2 (MF)'!$AS70,0)+Doplněk!F70*Doplněk!$AQ70</f>
        <v>0</v>
      </c>
      <c r="G70" s="107">
        <f>IFERROR('Model výchozí (MV)'!G70*('MV Index'!K28/'MV Index'!$E28)*'Model výchozí (MV)'!$AS70,0)+IFERROR('Model opční 1 (ME)'!G70*('ME Index'!K28/'ME Index'!$E28)*'Model opční 1 (ME)'!$AS70,0)+IFERROR('Model opční 2 (MF)'!G70*('MF Index'!K28/'MF Index'!$E28)*'Model opční 2 (MF)'!$AS70,0)+Doplněk!G70*Doplněk!$AQ70</f>
        <v>0</v>
      </c>
      <c r="H70" s="107">
        <f>IFERROR('Model výchozí (MV)'!H70*('MV Index'!L28/'MV Index'!$E28)*'Model výchozí (MV)'!$AS70,0)+IFERROR('Model opční 1 (ME)'!H70*('ME Index'!L28/'ME Index'!$E28)*'Model opční 1 (ME)'!$AS70,0)+IFERROR('Model opční 2 (MF)'!H70*('MF Index'!L28/'MF Index'!$E28)*'Model opční 2 (MF)'!$AS70,0)+Doplněk!H70*Doplněk!$AQ70</f>
        <v>0</v>
      </c>
      <c r="I70" s="107">
        <f>IFERROR('Model výchozí (MV)'!I70*('MV Index'!M28/'MV Index'!$E28)*'Model výchozí (MV)'!$AS70,0)+IFERROR('Model opční 1 (ME)'!I70*('ME Index'!M28/'ME Index'!$E28)*'Model opční 1 (ME)'!$AS70,0)+IFERROR('Model opční 2 (MF)'!I70*('MF Index'!M28/'MF Index'!$E28)*'Model opční 2 (MF)'!$AS70,0)+Doplněk!I70*Doplněk!$AQ70</f>
        <v>0</v>
      </c>
      <c r="J70" s="107">
        <f>IFERROR('Model výchozí (MV)'!J70*('MV Index'!N28/'MV Index'!$E28)*'Model výchozí (MV)'!$AS70,0)+IFERROR('Model opční 1 (ME)'!J70*('ME Index'!N28/'ME Index'!$E28)*'Model opční 1 (ME)'!$AS70,0)+IFERROR('Model opční 2 (MF)'!J70*('MF Index'!N28/'MF Index'!$E28)*'Model opční 2 (MF)'!$AS70,0)+Doplněk!J70*Doplněk!$AQ70</f>
        <v>0</v>
      </c>
      <c r="K70" s="107">
        <f>IFERROR('Model výchozí (MV)'!K70*('MV Index'!O28/'MV Index'!$E28)*'Model výchozí (MV)'!$AS70,0)+IFERROR('Model opční 1 (ME)'!K70*('ME Index'!O28/'ME Index'!$E28)*'Model opční 1 (ME)'!$AS70,0)+IFERROR('Model opční 2 (MF)'!K70*('MF Index'!O28/'MF Index'!$E28)*'Model opční 2 (MF)'!$AS70,0)+Doplněk!K70*Doplněk!$AQ70</f>
        <v>0</v>
      </c>
      <c r="L70" s="107">
        <f>IFERROR('Model výchozí (MV)'!L70*('MV Index'!P28/'MV Index'!$E28)*'Model výchozí (MV)'!$AS70,0)+IFERROR('Model opční 1 (ME)'!L70*('ME Index'!P28/'ME Index'!$E28)*'Model opční 1 (ME)'!$AS70,0)+IFERROR('Model opční 2 (MF)'!L70*('MF Index'!P28/'MF Index'!$E28)*'Model opční 2 (MF)'!$AS70,0)+Doplněk!L70*Doplněk!$AQ70</f>
        <v>0</v>
      </c>
      <c r="M70" s="107">
        <f>IFERROR('Model výchozí (MV)'!M70*('MV Index'!Q28/'MV Index'!$E28)*'Model výchozí (MV)'!$AS70,0)+IFERROR('Model opční 1 (ME)'!M70*('ME Index'!Q28/'ME Index'!$E28)*'Model opční 1 (ME)'!$AS70,0)+IFERROR('Model opční 2 (MF)'!M70*('MF Index'!Q28/'MF Index'!$E28)*'Model opční 2 (MF)'!$AS70,0)+Doplněk!M70*Doplněk!$AQ70</f>
        <v>0</v>
      </c>
      <c r="N70" s="107">
        <f>IFERROR('Model výchozí (MV)'!N70*('MV Index'!R28/'MV Index'!$E28)*'Model výchozí (MV)'!$AS70,0)+IFERROR('Model opční 1 (ME)'!N70*('ME Index'!R28/'ME Index'!$E28)*'Model opční 1 (ME)'!$AS70,0)+IFERROR('Model opční 2 (MF)'!N70*('MF Index'!R28/'MF Index'!$E28)*'Model opční 2 (MF)'!$AS70,0)+Doplněk!N70*Doplněk!$AQ70</f>
        <v>0</v>
      </c>
      <c r="O70" s="107">
        <f>IFERROR('Model výchozí (MV)'!O70*('MV Index'!S28/'MV Index'!$E28)*'Model výchozí (MV)'!$AS70,0)+IFERROR('Model opční 1 (ME)'!O70*('ME Index'!S28/'ME Index'!$E28)*'Model opční 1 (ME)'!$AS70,0)+IFERROR('Model opční 2 (MF)'!O70*('MF Index'!S28/'MF Index'!$E28)*'Model opční 2 (MF)'!$AS70,0)+Doplněk!O70*Doplněk!$AQ70</f>
        <v>0</v>
      </c>
      <c r="P70" s="107">
        <f>IFERROR('Model výchozí (MV)'!P70*('MV Index'!T28/'MV Index'!$E28)*'Model výchozí (MV)'!$AS70,0)+IFERROR('Model opční 1 (ME)'!P70*('ME Index'!T28/'ME Index'!$E28)*'Model opční 1 (ME)'!$AS70,0)+IFERROR('Model opční 2 (MF)'!P70*('MF Index'!T28/'MF Index'!$E28)*'Model opční 2 (MF)'!$AS70,0)+Doplněk!P70*Doplněk!$AQ70</f>
        <v>0</v>
      </c>
      <c r="Q70" s="107">
        <f>IFERROR('Model výchozí (MV)'!Q70*('MV Index'!U28/'MV Index'!$E28)*'Model výchozí (MV)'!$AS70,0)+IFERROR('Model opční 1 (ME)'!Q70*('ME Index'!U28/'ME Index'!$E28)*'Model opční 1 (ME)'!$AS70,0)+IFERROR('Model opční 2 (MF)'!Q70*('MF Index'!U28/'MF Index'!$E28)*'Model opční 2 (MF)'!$AS70,0)+Doplněk!Q70*Doplněk!$AQ70</f>
        <v>0</v>
      </c>
      <c r="R70" s="107">
        <f>IFERROR('Model výchozí (MV)'!R70*('MV Index'!V28/'MV Index'!$E28)*'Model výchozí (MV)'!$AS70,0)+IFERROR('Model opční 1 (ME)'!R70*('ME Index'!V28/'ME Index'!$E28)*'Model opční 1 (ME)'!$AS70,0)+IFERROR('Model opční 2 (MF)'!R70*('MF Index'!V28/'MF Index'!$E28)*'Model opční 2 (MF)'!$AS70,0)+Doplněk!R70*Doplněk!$AQ70</f>
        <v>0</v>
      </c>
      <c r="S70" s="107">
        <f>IFERROR('Model výchozí (MV)'!S70*('MV Index'!W28/'MV Index'!$E28)*'Model výchozí (MV)'!$AS70,0)+IFERROR('Model opční 1 (ME)'!S70*('ME Index'!W28/'ME Index'!$E28)*'Model opční 1 (ME)'!$AS70,0)+IFERROR('Model opční 2 (MF)'!S70*('MF Index'!W28/'MF Index'!$E28)*'Model opční 2 (MF)'!$AS70,0)+Doplněk!S70*Doplněk!$AQ70</f>
        <v>0</v>
      </c>
      <c r="T70" s="107">
        <f>IFERROR('Model výchozí (MV)'!T70*('MV Index'!X28/'MV Index'!$E28)*'Model výchozí (MV)'!$AS70,0)+IFERROR('Model opční 1 (ME)'!T70*('ME Index'!X28/'ME Index'!$E28)*'Model opční 1 (ME)'!$AS70,0)+IFERROR('Model opční 2 (MF)'!T70*('MF Index'!X28/'MF Index'!$E28)*'Model opční 2 (MF)'!$AS70,0)+Doplněk!T70*Doplněk!$AQ70</f>
        <v>0</v>
      </c>
      <c r="U70" s="107">
        <f>IFERROR('Model výchozí (MV)'!U70*('MV Index'!Y28/'MV Index'!$E28)*'Model výchozí (MV)'!$AS70,0)+IFERROR('Model opční 1 (ME)'!U70*('ME Index'!Y28/'ME Index'!$E28)*'Model opční 1 (ME)'!$AS70,0)+IFERROR('Model opční 2 (MF)'!U70*('MF Index'!Y28/'MF Index'!$E28)*'Model opční 2 (MF)'!$AS70,0)+Doplněk!U70*Doplněk!$AQ70</f>
        <v>0</v>
      </c>
      <c r="V70" s="107">
        <f>IFERROR('Model výchozí (MV)'!V70*('MV Index'!Z28/'MV Index'!$E28)*'Model výchozí (MV)'!$AS70,0)+IFERROR('Model opční 1 (ME)'!V70*('ME Index'!Z28/'ME Index'!$E28)*'Model opční 1 (ME)'!$AS70,0)+IFERROR('Model opční 2 (MF)'!V70*('MF Index'!Z28/'MF Index'!$E28)*'Model opční 2 (MF)'!$AS70,0)+Doplněk!V70*Doplněk!$AQ70</f>
        <v>0</v>
      </c>
      <c r="W70" s="107">
        <f>IFERROR('Model výchozí (MV)'!W70*('MV Index'!AA28/'MV Index'!$E28)*'Model výchozí (MV)'!$AS70,0)+IFERROR('Model opční 1 (ME)'!W70*('ME Index'!AA28/'ME Index'!$E28)*'Model opční 1 (ME)'!$AS70,0)+IFERROR('Model opční 2 (MF)'!W70*('MF Index'!AA28/'MF Index'!$E28)*'Model opční 2 (MF)'!$AS70,0)+Doplněk!W70*Doplněk!$AQ70</f>
        <v>0</v>
      </c>
      <c r="X70" s="107">
        <f>IFERROR('Model výchozí (MV)'!X70*('MV Index'!AB28/'MV Index'!$E28)*'Model výchozí (MV)'!$AS70,0)+IFERROR('Model opční 1 (ME)'!X70*('ME Index'!AB28/'ME Index'!$E28)*'Model opční 1 (ME)'!$AS70,0)+IFERROR('Model opční 2 (MF)'!X70*('MF Index'!AB28/'MF Index'!$E28)*'Model opční 2 (MF)'!$AS70,0)+Doplněk!X70*Doplněk!$AQ70</f>
        <v>0</v>
      </c>
      <c r="Y70" s="107">
        <f>IFERROR('Model výchozí (MV)'!Y70*('MV Index'!AC28/'MV Index'!$E28)*'Model výchozí (MV)'!$AS70,0)+IFERROR('Model opční 1 (ME)'!Y70*('ME Index'!AC28/'ME Index'!$E28)*'Model opční 1 (ME)'!$AS70,0)+IFERROR('Model opční 2 (MF)'!Y70*('MF Index'!AC28/'MF Index'!$E28)*'Model opční 2 (MF)'!$AS70,0)+Doplněk!Y70*Doplněk!$AQ70</f>
        <v>0</v>
      </c>
      <c r="Z70" s="107">
        <f>IFERROR('Model výchozí (MV)'!Z70*('MV Index'!AD28/'MV Index'!$E28)*'Model výchozí (MV)'!$AS70,0)+IFERROR('Model opční 1 (ME)'!Z70*('ME Index'!AD28/'ME Index'!$E28)*'Model opční 1 (ME)'!$AS70,0)+IFERROR('Model opční 2 (MF)'!Z70*('MF Index'!AD28/'MF Index'!$E28)*'Model opční 2 (MF)'!$AS70,0)+Doplněk!Z70*Doplněk!$AQ70</f>
        <v>0</v>
      </c>
      <c r="AA70" s="107">
        <f>IFERROR('Model výchozí (MV)'!AA70*('MV Index'!AE28/'MV Index'!$E28)*'Model výchozí (MV)'!$AS70,0)+IFERROR('Model opční 1 (ME)'!AA70*('ME Index'!AE28/'ME Index'!$E28)*'Model opční 1 (ME)'!$AS70,0)+IFERROR('Model opční 2 (MF)'!AA70*('MF Index'!AE28/'MF Index'!$E28)*'Model opční 2 (MF)'!$AS70,0)+Doplněk!AA70*Doplněk!$AQ70</f>
        <v>0</v>
      </c>
      <c r="AB70" s="107">
        <f>IFERROR('Model výchozí (MV)'!AB70*('MV Index'!AF28/'MV Index'!$E28)*'Model výchozí (MV)'!$AS70,0)+IFERROR('Model opční 1 (ME)'!AB70*('ME Index'!AF28/'ME Index'!$E28)*'Model opční 1 (ME)'!$AS70,0)+IFERROR('Model opční 2 (MF)'!AB70*('MF Index'!AF28/'MF Index'!$E28)*'Model opční 2 (MF)'!$AS70,0)+Doplněk!AB70*Doplněk!$AQ70</f>
        <v>0</v>
      </c>
      <c r="AC70" s="107">
        <f>IFERROR('Model výchozí (MV)'!AC70*('MV Index'!AG28/'MV Index'!$E28)*'Model výchozí (MV)'!$AS70,0)+IFERROR('Model opční 1 (ME)'!AC70*('ME Index'!AG28/'ME Index'!$E28)*'Model opční 1 (ME)'!$AS70,0)+IFERROR('Model opční 2 (MF)'!AC70*('MF Index'!AG28/'MF Index'!$E28)*'Model opční 2 (MF)'!$AS70,0)+Doplněk!AC70*Doplněk!$AQ70</f>
        <v>0</v>
      </c>
      <c r="AD70" s="107">
        <f>IFERROR('Model výchozí (MV)'!AD70*('MV Index'!AH28/'MV Index'!$E28)*'Model výchozí (MV)'!$AS70,0)+IFERROR('Model opční 1 (ME)'!AD70*('ME Index'!AH28/'ME Index'!$E28)*'Model opční 1 (ME)'!$AS70,0)+IFERROR('Model opční 2 (MF)'!AD70*('MF Index'!AH28/'MF Index'!$E28)*'Model opční 2 (MF)'!$AS70,0)+Doplněk!AD70*Doplněk!$AQ70</f>
        <v>0</v>
      </c>
      <c r="AE70" s="107">
        <f>IFERROR('Model výchozí (MV)'!AE70*('MV Index'!AI28/'MV Index'!$E28)*'Model výchozí (MV)'!$AS70,0)+IFERROR('Model opční 1 (ME)'!AE70*('ME Index'!AI28/'ME Index'!$E28)*'Model opční 1 (ME)'!$AS70,0)+IFERROR('Model opční 2 (MF)'!AE70*('MF Index'!AI28/'MF Index'!$E28)*'Model opční 2 (MF)'!$AS70,0)+Doplněk!AE70*Doplněk!$AQ70</f>
        <v>0</v>
      </c>
      <c r="AF70" s="107">
        <f>IFERROR('Model výchozí (MV)'!AF70*('MV Index'!AJ28/'MV Index'!$E28)*'Model výchozí (MV)'!$AS70,0)+IFERROR('Model opční 1 (ME)'!AF70*('ME Index'!AJ28/'ME Index'!$E28)*'Model opční 1 (ME)'!$AS70,0)+IFERROR('Model opční 2 (MF)'!AF70*('MF Index'!AJ28/'MF Index'!$E28)*'Model opční 2 (MF)'!$AS70,0)+Doplněk!AF70*Doplněk!$AQ70</f>
        <v>0</v>
      </c>
      <c r="AG70" s="107">
        <f>IFERROR('Model výchozí (MV)'!AG70*('MV Index'!AK28/'MV Index'!$E28)*'Model výchozí (MV)'!$AS70,0)+IFERROR('Model opční 1 (ME)'!AG70*('ME Index'!AK28/'ME Index'!$E28)*'Model opční 1 (ME)'!$AS70,0)+IFERROR('Model opční 2 (MF)'!AG70*('MF Index'!AK28/'MF Index'!$E28)*'Model opční 2 (MF)'!$AS70,0)+Doplněk!AG70*Doplněk!$AQ70</f>
        <v>0</v>
      </c>
      <c r="AH70" s="107">
        <f>IFERROR('Model výchozí (MV)'!AH70*('MV Index'!AL28/'MV Index'!$E28)*'Model výchozí (MV)'!$AS70,0)+IFERROR('Model opční 1 (ME)'!AH70*('ME Index'!AL28/'ME Index'!$E28)*'Model opční 1 (ME)'!$AS70,0)+IFERROR('Model opční 2 (MF)'!AH70*('MF Index'!AL28/'MF Index'!$E28)*'Model opční 2 (MF)'!$AS70,0)+Doplněk!AH70*Doplněk!$AQ70</f>
        <v>0</v>
      </c>
      <c r="AI70" s="107">
        <f>IFERROR('Model výchozí (MV)'!AI70*('MV Index'!AM28/'MV Index'!$E28)*'Model výchozí (MV)'!$AS70,0)+IFERROR('Model opční 1 (ME)'!AI70*('ME Index'!AM28/'ME Index'!$E28)*'Model opční 1 (ME)'!$AS70,0)+IFERROR('Model opční 2 (MF)'!AI70*('MF Index'!AM28/'MF Index'!$E28)*'Model opční 2 (MF)'!$AS70,0)+Doplněk!AI70*Doplněk!$AQ70</f>
        <v>0</v>
      </c>
      <c r="AJ70" s="107">
        <f>IFERROR('Model výchozí (MV)'!AJ70*('MV Index'!AN28/'MV Index'!$E28)*'Model výchozí (MV)'!$AS70,0)+IFERROR('Model opční 1 (ME)'!AJ70*('ME Index'!AN28/'ME Index'!$E28)*'Model opční 1 (ME)'!$AS70,0)+IFERROR('Model opční 2 (MF)'!AJ70*('MF Index'!AN28/'MF Index'!$E28)*'Model opční 2 (MF)'!$AS70,0)+Doplněk!AJ70*Doplněk!$AQ70</f>
        <v>0</v>
      </c>
      <c r="AK70" s="107">
        <f>IFERROR('Model výchozí (MV)'!AK70*('MV Index'!AO28/'MV Index'!$E28)*'Model výchozí (MV)'!$AS70,0)+IFERROR('Model opční 1 (ME)'!AK70*('ME Index'!AO28/'ME Index'!$E28)*'Model opční 1 (ME)'!$AS70,0)+IFERROR('Model opční 2 (MF)'!AK70*('MF Index'!AO28/'MF Index'!$E28)*'Model opční 2 (MF)'!$AS70,0)+Doplněk!AK70*Doplněk!$AQ70</f>
        <v>0</v>
      </c>
      <c r="AL70" s="24">
        <f t="shared" si="62"/>
        <v>0</v>
      </c>
      <c r="AM70" s="149">
        <f t="shared" si="61"/>
        <v>0</v>
      </c>
    </row>
    <row r="71" spans="1:39" ht="16.2" thickBot="1" x14ac:dyDescent="0.4">
      <c r="A71" s="5">
        <f t="shared" si="64"/>
        <v>21</v>
      </c>
      <c r="B71" s="69" t="str">
        <f t="shared" si="64"/>
        <v>Aktualizovaná cena za Fixní [tis.Kč]</v>
      </c>
      <c r="C71" s="69" t="str">
        <f>IF(C29="","",C29)</f>
        <v/>
      </c>
      <c r="D71" s="252" t="s">
        <v>228</v>
      </c>
      <c r="E71" s="108">
        <f t="shared" ref="E71:AK71" si="65">SUM(E45:E70)</f>
        <v>0</v>
      </c>
      <c r="F71" s="108">
        <f t="shared" si="65"/>
        <v>0</v>
      </c>
      <c r="G71" s="108">
        <f t="shared" ref="G71:H71" si="66">SUM(G45:G70)</f>
        <v>0</v>
      </c>
      <c r="H71" s="108">
        <f t="shared" si="66"/>
        <v>0</v>
      </c>
      <c r="I71" s="108">
        <f t="shared" si="65"/>
        <v>0</v>
      </c>
      <c r="J71" s="108">
        <f t="shared" si="65"/>
        <v>0</v>
      </c>
      <c r="K71" s="108">
        <f t="shared" si="65"/>
        <v>0</v>
      </c>
      <c r="L71" s="108">
        <f t="shared" si="65"/>
        <v>0</v>
      </c>
      <c r="M71" s="108">
        <f t="shared" si="65"/>
        <v>0</v>
      </c>
      <c r="N71" s="108">
        <f t="shared" si="65"/>
        <v>0</v>
      </c>
      <c r="O71" s="108">
        <f t="shared" si="65"/>
        <v>0</v>
      </c>
      <c r="P71" s="108">
        <f t="shared" si="65"/>
        <v>0</v>
      </c>
      <c r="Q71" s="108">
        <f t="shared" si="65"/>
        <v>0</v>
      </c>
      <c r="R71" s="108">
        <f t="shared" si="65"/>
        <v>0</v>
      </c>
      <c r="S71" s="108">
        <f t="shared" si="65"/>
        <v>0</v>
      </c>
      <c r="T71" s="108">
        <f t="shared" si="65"/>
        <v>0</v>
      </c>
      <c r="U71" s="108">
        <f t="shared" si="65"/>
        <v>0</v>
      </c>
      <c r="V71" s="108">
        <f t="shared" si="65"/>
        <v>0</v>
      </c>
      <c r="W71" s="108">
        <f t="shared" si="65"/>
        <v>0</v>
      </c>
      <c r="X71" s="108">
        <f t="shared" si="65"/>
        <v>0</v>
      </c>
      <c r="Y71" s="108">
        <f t="shared" si="65"/>
        <v>0</v>
      </c>
      <c r="Z71" s="108">
        <f t="shared" si="65"/>
        <v>0</v>
      </c>
      <c r="AA71" s="108">
        <f t="shared" si="65"/>
        <v>0</v>
      </c>
      <c r="AB71" s="108">
        <f t="shared" si="65"/>
        <v>0</v>
      </c>
      <c r="AC71" s="108">
        <f t="shared" si="65"/>
        <v>0</v>
      </c>
      <c r="AD71" s="108">
        <f t="shared" si="65"/>
        <v>0</v>
      </c>
      <c r="AE71" s="108">
        <f t="shared" si="65"/>
        <v>0</v>
      </c>
      <c r="AF71" s="108">
        <f t="shared" si="65"/>
        <v>0</v>
      </c>
      <c r="AG71" s="108">
        <f t="shared" si="65"/>
        <v>0</v>
      </c>
      <c r="AH71" s="108">
        <f t="shared" si="65"/>
        <v>0</v>
      </c>
      <c r="AI71" s="108">
        <f t="shared" si="65"/>
        <v>0</v>
      </c>
      <c r="AJ71" s="108">
        <f t="shared" si="65"/>
        <v>0</v>
      </c>
      <c r="AK71" s="108">
        <f t="shared" si="65"/>
        <v>0</v>
      </c>
      <c r="AL71" s="27">
        <f t="shared" ref="AL71:AL79" si="67">SUM(E71:AK71)</f>
        <v>0</v>
      </c>
      <c r="AM71" s="574">
        <f>IFERROR(SUMPRODUCT(E71:AK71,E$79:AK$79)/SUM(E$79:AK$79),0)</f>
        <v>0</v>
      </c>
    </row>
    <row r="72" spans="1:39"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8"/>
      <c r="AM72" s="575"/>
    </row>
    <row r="73" spans="1:39"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45" t="str">
        <f>IF(B37="","",B37)</f>
        <v>Výchozí dopravní výkon [tis.vlkm]</v>
      </c>
      <c r="C79" s="45"/>
      <c r="D79" s="257" t="s">
        <v>62</v>
      </c>
      <c r="E79" s="107">
        <f>'Provoz výchozí'!C15+'Provoz opční 1'!C15+'Provoz opční 2'!C15</f>
        <v>41941.396164383565</v>
      </c>
      <c r="F79" s="107">
        <f>'Provoz výchozí'!D15+'Provoz opční 1'!D15+'Provoz opční 2'!D15</f>
        <v>422035.29890410963</v>
      </c>
      <c r="G79" s="107">
        <f>'Provoz výchozí'!E15+'Provoz opční 1'!E15+'Provoz opční 2'!E15</f>
        <v>822024.64328767126</v>
      </c>
      <c r="H79" s="107">
        <f>'Provoz výchozí'!F15+'Provoz opční 1'!F15+'Provoz opční 2'!F15</f>
        <v>125356.20383561644</v>
      </c>
      <c r="I79" s="107">
        <f>'Provoz výchozí'!G15+'Provoz opční 1'!G15+'Provoz opční 2'!G15</f>
        <v>2859688.4</v>
      </c>
      <c r="J79" s="107">
        <f>'Provoz výchozí'!H15+'Provoz opční 1'!H15+'Provoz opční 2'!H15</f>
        <v>3406360.4</v>
      </c>
      <c r="K79" s="107">
        <f>'Provoz výchozí'!I15+'Provoz opční 1'!I15+'Provoz opční 2'!I15</f>
        <v>4453710.0999999996</v>
      </c>
      <c r="L79" s="107">
        <f>'Provoz výchozí'!J15+'Provoz opční 1'!J15+'Provoz opční 2'!J15</f>
        <v>4840556.2</v>
      </c>
      <c r="M79" s="107">
        <f>'Provoz výchozí'!K15+'Provoz opční 1'!K15+'Provoz opční 2'!K15</f>
        <v>4840556.2</v>
      </c>
      <c r="N79" s="107">
        <f>'Provoz výchozí'!L15+'Provoz opční 1'!L15+'Provoz opční 2'!L15</f>
        <v>4840556.2</v>
      </c>
      <c r="O79" s="107">
        <f>'Provoz výchozí'!M15+'Provoz opční 1'!M15+'Provoz opční 2'!M15</f>
        <v>4840556.2</v>
      </c>
      <c r="P79" s="107">
        <f>'Provoz výchozí'!N15+'Provoz opční 1'!N15+'Provoz opční 2'!N15</f>
        <v>4840556.2</v>
      </c>
      <c r="Q79" s="107">
        <f>'Provoz výchozí'!O15+'Provoz opční 1'!O15+'Provoz opční 2'!O15</f>
        <v>4840556.2</v>
      </c>
      <c r="R79" s="107">
        <f>'Provoz výchozí'!P15+'Provoz opční 1'!P15+'Provoz opční 2'!P15</f>
        <v>4840556.2</v>
      </c>
      <c r="S79" s="107">
        <f>'Provoz výchozí'!Q15+'Provoz opční 1'!Q15+'Provoz opční 2'!Q15</f>
        <v>4840556.2</v>
      </c>
      <c r="T79" s="107">
        <f>'Provoz výchozí'!R15+'Provoz opční 1'!R15+'Provoz opční 2'!R15</f>
        <v>4840556.2</v>
      </c>
      <c r="U79" s="107">
        <f>'Provoz výchozí'!S15+'Provoz opční 1'!S15+'Provoz opční 2'!S15</f>
        <v>4840556.2</v>
      </c>
      <c r="V79" s="107">
        <f>'Provoz výchozí'!T15+'Provoz opční 1'!T15+'Provoz opční 2'!T15</f>
        <v>4840556.2</v>
      </c>
      <c r="W79" s="107">
        <f>'Provoz výchozí'!U15+'Provoz opční 1'!U15+'Provoz opční 2'!U15</f>
        <v>4840556.2</v>
      </c>
      <c r="X79" s="107">
        <f>'Provoz výchozí'!V15+'Provoz opční 1'!V15+'Provoz opční 2'!V15</f>
        <v>4840556.2</v>
      </c>
      <c r="Y79" s="107">
        <f>'Provoz výchozí'!W15+'Provoz opční 1'!W15+'Provoz opční 2'!W15</f>
        <v>4840556.2</v>
      </c>
      <c r="Z79" s="107">
        <f>'Provoz výchozí'!X15+'Provoz opční 1'!X15+'Provoz opční 2'!X15</f>
        <v>4840556.2</v>
      </c>
      <c r="AA79" s="107">
        <f>'Provoz výchozí'!Y15+'Provoz opční 1'!Y15+'Provoz opční 2'!Y15</f>
        <v>4840556.2</v>
      </c>
      <c r="AB79" s="107">
        <f>'Provoz výchozí'!Z15+'Provoz opční 1'!Z15+'Provoz opční 2'!Z15</f>
        <v>4840556.2</v>
      </c>
      <c r="AC79" s="107">
        <f>'Provoz výchozí'!AA15+'Provoz opční 1'!AA15+'Provoz opční 2'!AA15</f>
        <v>4840556.2</v>
      </c>
      <c r="AD79" s="107">
        <f>'Provoz výchozí'!AB15+'Provoz opční 1'!AB15+'Provoz opční 2'!AB15</f>
        <v>4840556.2</v>
      </c>
      <c r="AE79" s="107">
        <f>'Provoz výchozí'!AC15+'Provoz opční 1'!AC15+'Provoz opční 2'!AC15</f>
        <v>4840556.2</v>
      </c>
      <c r="AF79" s="107">
        <f>'Provoz výchozí'!AD15+'Provoz opční 1'!AD15+'Provoz opční 2'!AD15</f>
        <v>4840556.2</v>
      </c>
      <c r="AG79" s="107">
        <f>'Provoz výchozí'!AE15+'Provoz opční 1'!AE15+'Provoz opční 2'!AE15</f>
        <v>4840556.2</v>
      </c>
      <c r="AH79" s="107">
        <f>'Provoz výchozí'!AF15+'Provoz opční 1'!AF15+'Provoz opční 2'!AF15</f>
        <v>4840556.2</v>
      </c>
      <c r="AI79" s="107">
        <f>'Provoz výchozí'!AG15+'Provoz opční 1'!AG15+'Provoz opční 2'!AG15</f>
        <v>4840556.2</v>
      </c>
      <c r="AJ79" s="107">
        <f>'Provoz výchozí'!AH15+'Provoz opční 1'!AH15+'Provoz opční 2'!AH15</f>
        <v>4840556.2</v>
      </c>
      <c r="AK79" s="107">
        <f>'Provoz výchozí'!AI15+'Provoz opční 1'!AI15+'Provoz opční 2'!AI15</f>
        <v>4840556.2</v>
      </c>
      <c r="AL79" s="84">
        <f t="shared" si="67"/>
        <v>137985577.64219183</v>
      </c>
      <c r="AM79" s="570" t="s">
        <v>134</v>
      </c>
    </row>
    <row r="80" spans="1:39" ht="16.2" thickBot="1" x14ac:dyDescent="0.4">
      <c r="A80" s="5">
        <v>27</v>
      </c>
      <c r="B80" s="204" t="str">
        <f>IF(B38="","",B38)</f>
        <v>Aktualizovaná jednotková cena za Fixní [Kč/vlkm]</v>
      </c>
      <c r="C80" s="69"/>
      <c r="D80" s="252" t="s">
        <v>229</v>
      </c>
      <c r="E80" s="105">
        <f t="shared" ref="E80:AL80" si="68">IFERROR(E71/E79,0)</f>
        <v>0</v>
      </c>
      <c r="F80" s="105">
        <f t="shared" si="68"/>
        <v>0</v>
      </c>
      <c r="G80" s="105">
        <f t="shared" ref="G80:H80" si="69">IFERROR(G71/G79,0)</f>
        <v>0</v>
      </c>
      <c r="H80" s="105">
        <f t="shared" si="69"/>
        <v>0</v>
      </c>
      <c r="I80" s="105">
        <f t="shared" si="68"/>
        <v>0</v>
      </c>
      <c r="J80" s="105">
        <f t="shared" si="68"/>
        <v>0</v>
      </c>
      <c r="K80" s="105">
        <f t="shared" si="68"/>
        <v>0</v>
      </c>
      <c r="L80" s="105">
        <f t="shared" si="68"/>
        <v>0</v>
      </c>
      <c r="M80" s="105">
        <f t="shared" si="68"/>
        <v>0</v>
      </c>
      <c r="N80" s="105">
        <f t="shared" si="68"/>
        <v>0</v>
      </c>
      <c r="O80" s="105">
        <f t="shared" si="68"/>
        <v>0</v>
      </c>
      <c r="P80" s="105">
        <f t="shared" si="68"/>
        <v>0</v>
      </c>
      <c r="Q80" s="105">
        <f t="shared" si="68"/>
        <v>0</v>
      </c>
      <c r="R80" s="105">
        <f t="shared" si="68"/>
        <v>0</v>
      </c>
      <c r="S80" s="105">
        <f t="shared" si="68"/>
        <v>0</v>
      </c>
      <c r="T80" s="105">
        <f t="shared" si="68"/>
        <v>0</v>
      </c>
      <c r="U80" s="105">
        <f t="shared" si="68"/>
        <v>0</v>
      </c>
      <c r="V80" s="105">
        <f t="shared" si="68"/>
        <v>0</v>
      </c>
      <c r="W80" s="105">
        <f t="shared" si="68"/>
        <v>0</v>
      </c>
      <c r="X80" s="105">
        <f t="shared" si="68"/>
        <v>0</v>
      </c>
      <c r="Y80" s="105">
        <f t="shared" si="68"/>
        <v>0</v>
      </c>
      <c r="Z80" s="105">
        <f t="shared" si="68"/>
        <v>0</v>
      </c>
      <c r="AA80" s="105">
        <f t="shared" si="68"/>
        <v>0</v>
      </c>
      <c r="AB80" s="105">
        <f t="shared" si="68"/>
        <v>0</v>
      </c>
      <c r="AC80" s="105">
        <f t="shared" si="68"/>
        <v>0</v>
      </c>
      <c r="AD80" s="105">
        <f t="shared" si="68"/>
        <v>0</v>
      </c>
      <c r="AE80" s="105">
        <f t="shared" si="68"/>
        <v>0</v>
      </c>
      <c r="AF80" s="105">
        <f t="shared" si="68"/>
        <v>0</v>
      </c>
      <c r="AG80" s="105">
        <f t="shared" si="68"/>
        <v>0</v>
      </c>
      <c r="AH80" s="105">
        <f t="shared" si="68"/>
        <v>0</v>
      </c>
      <c r="AI80" s="105">
        <f t="shared" si="68"/>
        <v>0</v>
      </c>
      <c r="AJ80" s="105">
        <f t="shared" si="68"/>
        <v>0</v>
      </c>
      <c r="AK80" s="105">
        <f t="shared" si="68"/>
        <v>0</v>
      </c>
      <c r="AL80" s="111">
        <f t="shared" si="68"/>
        <v>0</v>
      </c>
      <c r="AM80" s="571" t="s">
        <v>134</v>
      </c>
    </row>
    <row r="81" spans="1:39" ht="15.6" hidden="1" x14ac:dyDescent="0.35">
      <c r="A81" s="269">
        <v>28</v>
      </c>
      <c r="B81" s="279" t="str">
        <f>IF(B39="","",B39)</f>
        <v>Aktualizovaná jednotková cena za jednotku za Fixní [Kč/vlkm]</v>
      </c>
      <c r="C81" s="270"/>
      <c r="D81" s="271" t="s">
        <v>230</v>
      </c>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230"/>
      <c r="AL81" s="48"/>
      <c r="AM81" s="87"/>
    </row>
    <row r="82" spans="1:39" ht="16.2" hidden="1" thickBot="1" x14ac:dyDescent="0.4">
      <c r="A82" s="272">
        <v>29</v>
      </c>
      <c r="B82" s="273" t="str">
        <f>IF(B40="","",B40)</f>
        <v>Aktualizovaná jednotková cena za soupravu za Fixní [Kč/vlkm]</v>
      </c>
      <c r="C82" s="274"/>
      <c r="D82" s="275" t="s">
        <v>231</v>
      </c>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231"/>
      <c r="AL82" s="118"/>
      <c r="AM82" s="119"/>
    </row>
    <row r="83" spans="1:39" hidden="1" x14ac:dyDescent="0.3">
      <c r="A83"/>
    </row>
    <row r="84" spans="1:39" ht="15" thickBot="1" x14ac:dyDescent="0.35">
      <c r="A84"/>
    </row>
    <row r="85" spans="1:39" x14ac:dyDescent="0.3">
      <c r="A85" s="138" t="s">
        <v>219</v>
      </c>
      <c r="B85" s="139"/>
      <c r="C85" s="139"/>
      <c r="D85" s="151"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53"/>
    </row>
    <row r="86" spans="1:39" ht="15" thickBot="1" x14ac:dyDescent="0.35">
      <c r="A86" s="6" t="str">
        <f>A2</f>
        <v>Cenová úroveň pro Kalendářní rok [tis.Kč]</v>
      </c>
      <c r="B86" s="60"/>
      <c r="C86" s="40"/>
      <c r="D86" s="61"/>
      <c r="E86" s="153" t="str">
        <f>E2</f>
        <v>XII/29</v>
      </c>
      <c r="F86" s="153" t="str">
        <f t="shared" ref="F86:AK86" si="70">F2</f>
        <v>I-VI/30</v>
      </c>
      <c r="G86" s="153" t="str">
        <f t="shared" si="70"/>
        <v>VI-XII/30</v>
      </c>
      <c r="H86" s="153" t="str">
        <f t="shared" si="70"/>
        <v>XII/30</v>
      </c>
      <c r="I86" s="153">
        <f t="shared" si="70"/>
        <v>2031</v>
      </c>
      <c r="J86" s="153">
        <f t="shared" si="70"/>
        <v>2032</v>
      </c>
      <c r="K86" s="153">
        <f t="shared" si="70"/>
        <v>2033</v>
      </c>
      <c r="L86" s="153">
        <f t="shared" si="70"/>
        <v>2034</v>
      </c>
      <c r="M86" s="153">
        <f t="shared" si="70"/>
        <v>2035</v>
      </c>
      <c r="N86" s="153">
        <f t="shared" si="70"/>
        <v>2036</v>
      </c>
      <c r="O86" s="153">
        <f t="shared" si="70"/>
        <v>2037</v>
      </c>
      <c r="P86" s="153">
        <f t="shared" si="70"/>
        <v>2038</v>
      </c>
      <c r="Q86" s="153">
        <f t="shared" si="70"/>
        <v>2039</v>
      </c>
      <c r="R86" s="153">
        <f t="shared" si="70"/>
        <v>2040</v>
      </c>
      <c r="S86" s="153">
        <f t="shared" si="70"/>
        <v>2041</v>
      </c>
      <c r="T86" s="153">
        <f t="shared" si="70"/>
        <v>2042</v>
      </c>
      <c r="U86" s="153">
        <f t="shared" si="70"/>
        <v>2043</v>
      </c>
      <c r="V86" s="153">
        <f t="shared" si="70"/>
        <v>2044</v>
      </c>
      <c r="W86" s="153">
        <f t="shared" si="70"/>
        <v>2045</v>
      </c>
      <c r="X86" s="153">
        <f t="shared" si="70"/>
        <v>2046</v>
      </c>
      <c r="Y86" s="153">
        <f t="shared" si="70"/>
        <v>2047</v>
      </c>
      <c r="Z86" s="153">
        <f t="shared" si="70"/>
        <v>2048</v>
      </c>
      <c r="AA86" s="153">
        <f t="shared" si="70"/>
        <v>2049</v>
      </c>
      <c r="AB86" s="153">
        <f t="shared" si="70"/>
        <v>2050</v>
      </c>
      <c r="AC86" s="153">
        <f t="shared" si="70"/>
        <v>2051</v>
      </c>
      <c r="AD86" s="153">
        <f t="shared" si="70"/>
        <v>2052</v>
      </c>
      <c r="AE86" s="153">
        <f t="shared" si="70"/>
        <v>2053</v>
      </c>
      <c r="AF86" s="153">
        <f t="shared" si="70"/>
        <v>2054</v>
      </c>
      <c r="AG86" s="153">
        <f t="shared" si="70"/>
        <v>2055</v>
      </c>
      <c r="AH86" s="153">
        <f t="shared" si="70"/>
        <v>2056</v>
      </c>
      <c r="AI86" s="153">
        <f t="shared" si="70"/>
        <v>2057</v>
      </c>
      <c r="AJ86" s="153">
        <f t="shared" si="70"/>
        <v>2058</v>
      </c>
      <c r="AK86" s="153">
        <f t="shared" si="70"/>
        <v>2059</v>
      </c>
      <c r="AL86" s="99" t="s">
        <v>78</v>
      </c>
      <c r="AM86" s="562" t="s">
        <v>79</v>
      </c>
    </row>
    <row r="87" spans="1:39" ht="15" thickTop="1" x14ac:dyDescent="0.3">
      <c r="A87" s="3">
        <f t="shared" ref="A87:D108" si="71">IF(A45="","",A45)</f>
        <v>1</v>
      </c>
      <c r="B87" s="44" t="str">
        <f t="shared" si="71"/>
        <v>Trakční energie a palivo</v>
      </c>
      <c r="C87" s="62">
        <f t="shared" si="71"/>
        <v>1.1000000000000001</v>
      </c>
      <c r="D87" s="63" t="str">
        <f t="shared" si="71"/>
        <v>Elektrická energie</v>
      </c>
      <c r="E87" s="104">
        <f>IFERROR('Model výchozí (MV)'!E87*('MV Index'!I3/'MV Index'!$E3)*'Model výchozí (MV)'!$AS87,0)+IFERROR('Model opční 1 (ME)'!E87*('ME Index'!I3/'ME Index'!$E3)*'Model opční 1 (ME)'!$AS87,0)+IFERROR('Model opční 2 (MF)'!E87*('MF Index'!I3/'MF Index'!$E3)*'Model opční 2 (MF)'!$AS87,0)+Doplněk!E87*Doplněk!$AQ87</f>
        <v>0</v>
      </c>
      <c r="F87" s="104">
        <f>IFERROR('Model výchozí (MV)'!F87*('MV Index'!J3/'MV Index'!$E3)*'Model výchozí (MV)'!$AS87,0)+IFERROR('Model opční 1 (ME)'!F87*('ME Index'!J3/'ME Index'!$E3)*'Model opční 1 (ME)'!$AS87,0)+IFERROR('Model opční 2 (MF)'!F87*('MF Index'!J3/'MF Index'!$E3)*'Model opční 2 (MF)'!$AS87,0)+Doplněk!F87*Doplněk!$AQ87</f>
        <v>0</v>
      </c>
      <c r="G87" s="104">
        <f>IFERROR('Model výchozí (MV)'!G87*('MV Index'!K3/'MV Index'!$E3)*'Model výchozí (MV)'!$AS87,0)+IFERROR('Model opční 1 (ME)'!G87*('ME Index'!K3/'ME Index'!$E3)*'Model opční 1 (ME)'!$AS87,0)+IFERROR('Model opční 2 (MF)'!G87*('MF Index'!K3/'MF Index'!$E3)*'Model opční 2 (MF)'!$AS87,0)+Doplněk!G87*Doplněk!$AQ87</f>
        <v>0</v>
      </c>
      <c r="H87" s="104">
        <f>IFERROR('Model výchozí (MV)'!H87*('MV Index'!L3/'MV Index'!$E3)*'Model výchozí (MV)'!$AS87,0)+IFERROR('Model opční 1 (ME)'!H87*('ME Index'!L3/'ME Index'!$E3)*'Model opční 1 (ME)'!$AS87,0)+IFERROR('Model opční 2 (MF)'!H87*('MF Index'!L3/'MF Index'!$E3)*'Model opční 2 (MF)'!$AS87,0)+Doplněk!H87*Doplněk!$AQ87</f>
        <v>0</v>
      </c>
      <c r="I87" s="104">
        <f>IFERROR('Model výchozí (MV)'!I87*('MV Index'!M3/'MV Index'!$E3)*'Model výchozí (MV)'!$AS87,0)+IFERROR('Model opční 1 (ME)'!I87*('ME Index'!M3/'ME Index'!$E3)*'Model opční 1 (ME)'!$AS87,0)+IFERROR('Model opční 2 (MF)'!I87*('MF Index'!M3/'MF Index'!$E3)*'Model opční 2 (MF)'!$AS87,0)+Doplněk!I87*Doplněk!$AQ87</f>
        <v>0</v>
      </c>
      <c r="J87" s="104">
        <f>IFERROR('Model výchozí (MV)'!J87*('MV Index'!N3/'MV Index'!$E3)*'Model výchozí (MV)'!$AS87,0)+IFERROR('Model opční 1 (ME)'!J87*('ME Index'!N3/'ME Index'!$E3)*'Model opční 1 (ME)'!$AS87,0)+IFERROR('Model opční 2 (MF)'!J87*('MF Index'!N3/'MF Index'!$E3)*'Model opční 2 (MF)'!$AS87,0)+Doplněk!J87*Doplněk!$AQ87</f>
        <v>0</v>
      </c>
      <c r="K87" s="104">
        <f>IFERROR('Model výchozí (MV)'!K87*('MV Index'!O3/'MV Index'!$E3)*'Model výchozí (MV)'!$AS87,0)+IFERROR('Model opční 1 (ME)'!K87*('ME Index'!O3/'ME Index'!$E3)*'Model opční 1 (ME)'!$AS87,0)+IFERROR('Model opční 2 (MF)'!K87*('MF Index'!O3/'MF Index'!$E3)*'Model opční 2 (MF)'!$AS87,0)+Doplněk!K87*Doplněk!$AQ87</f>
        <v>0</v>
      </c>
      <c r="L87" s="104">
        <f>IFERROR('Model výchozí (MV)'!L87*('MV Index'!P3/'MV Index'!$E3)*'Model výchozí (MV)'!$AS87,0)+IFERROR('Model opční 1 (ME)'!L87*('ME Index'!P3/'ME Index'!$E3)*'Model opční 1 (ME)'!$AS87,0)+IFERROR('Model opční 2 (MF)'!L87*('MF Index'!P3/'MF Index'!$E3)*'Model opční 2 (MF)'!$AS87,0)+Doplněk!L87*Doplněk!$AQ87</f>
        <v>0</v>
      </c>
      <c r="M87" s="104">
        <f>IFERROR('Model výchozí (MV)'!M87*('MV Index'!Q3/'MV Index'!$E3)*'Model výchozí (MV)'!$AS87,0)+IFERROR('Model opční 1 (ME)'!M87*('ME Index'!Q3/'ME Index'!$E3)*'Model opční 1 (ME)'!$AS87,0)+IFERROR('Model opční 2 (MF)'!M87*('MF Index'!Q3/'MF Index'!$E3)*'Model opční 2 (MF)'!$AS87,0)+Doplněk!M87*Doplněk!$AQ87</f>
        <v>0</v>
      </c>
      <c r="N87" s="104">
        <f>IFERROR('Model výchozí (MV)'!N87*('MV Index'!R3/'MV Index'!$E3)*'Model výchozí (MV)'!$AS87,0)+IFERROR('Model opční 1 (ME)'!N87*('ME Index'!R3/'ME Index'!$E3)*'Model opční 1 (ME)'!$AS87,0)+IFERROR('Model opční 2 (MF)'!N87*('MF Index'!R3/'MF Index'!$E3)*'Model opční 2 (MF)'!$AS87,0)+Doplněk!N87*Doplněk!$AQ87</f>
        <v>0</v>
      </c>
      <c r="O87" s="104">
        <f>IFERROR('Model výchozí (MV)'!O87*('MV Index'!S3/'MV Index'!$E3)*'Model výchozí (MV)'!$AS87,0)+IFERROR('Model opční 1 (ME)'!O87*('ME Index'!S3/'ME Index'!$E3)*'Model opční 1 (ME)'!$AS87,0)+IFERROR('Model opční 2 (MF)'!O87*('MF Index'!S3/'MF Index'!$E3)*'Model opční 2 (MF)'!$AS87,0)+Doplněk!O87*Doplněk!$AQ87</f>
        <v>0</v>
      </c>
      <c r="P87" s="104">
        <f>IFERROR('Model výchozí (MV)'!P87*('MV Index'!T3/'MV Index'!$E3)*'Model výchozí (MV)'!$AS87,0)+IFERROR('Model opční 1 (ME)'!P87*('ME Index'!T3/'ME Index'!$E3)*'Model opční 1 (ME)'!$AS87,0)+IFERROR('Model opční 2 (MF)'!P87*('MF Index'!T3/'MF Index'!$E3)*'Model opční 2 (MF)'!$AS87,0)+Doplněk!P87*Doplněk!$AQ87</f>
        <v>0</v>
      </c>
      <c r="Q87" s="104">
        <f>IFERROR('Model výchozí (MV)'!Q87*('MV Index'!U3/'MV Index'!$E3)*'Model výchozí (MV)'!$AS87,0)+IFERROR('Model opční 1 (ME)'!Q87*('ME Index'!U3/'ME Index'!$E3)*'Model opční 1 (ME)'!$AS87,0)+IFERROR('Model opční 2 (MF)'!Q87*('MF Index'!U3/'MF Index'!$E3)*'Model opční 2 (MF)'!$AS87,0)+Doplněk!Q87*Doplněk!$AQ87</f>
        <v>0</v>
      </c>
      <c r="R87" s="104">
        <f>IFERROR('Model výchozí (MV)'!R87*('MV Index'!V3/'MV Index'!$E3)*'Model výchozí (MV)'!$AS87,0)+IFERROR('Model opční 1 (ME)'!R87*('ME Index'!V3/'ME Index'!$E3)*'Model opční 1 (ME)'!$AS87,0)+IFERROR('Model opční 2 (MF)'!R87*('MF Index'!V3/'MF Index'!$E3)*'Model opční 2 (MF)'!$AS87,0)+Doplněk!R87*Doplněk!$AQ87</f>
        <v>0</v>
      </c>
      <c r="S87" s="104">
        <f>IFERROR('Model výchozí (MV)'!S87*('MV Index'!W3/'MV Index'!$E3)*'Model výchozí (MV)'!$AS87,0)+IFERROR('Model opční 1 (ME)'!S87*('ME Index'!W3/'ME Index'!$E3)*'Model opční 1 (ME)'!$AS87,0)+IFERROR('Model opční 2 (MF)'!S87*('MF Index'!W3/'MF Index'!$E3)*'Model opční 2 (MF)'!$AS87,0)+Doplněk!S87*Doplněk!$AQ87</f>
        <v>0</v>
      </c>
      <c r="T87" s="104">
        <f>IFERROR('Model výchozí (MV)'!T87*('MV Index'!X3/'MV Index'!$E3)*'Model výchozí (MV)'!$AS87,0)+IFERROR('Model opční 1 (ME)'!T87*('ME Index'!X3/'ME Index'!$E3)*'Model opční 1 (ME)'!$AS87,0)+IFERROR('Model opční 2 (MF)'!T87*('MF Index'!X3/'MF Index'!$E3)*'Model opční 2 (MF)'!$AS87,0)+Doplněk!T87*Doplněk!$AQ87</f>
        <v>0</v>
      </c>
      <c r="U87" s="104">
        <f>IFERROR('Model výchozí (MV)'!U87*('MV Index'!Y3/'MV Index'!$E3)*'Model výchozí (MV)'!$AS87,0)+IFERROR('Model opční 1 (ME)'!U87*('ME Index'!Y3/'ME Index'!$E3)*'Model opční 1 (ME)'!$AS87,0)+IFERROR('Model opční 2 (MF)'!U87*('MF Index'!Y3/'MF Index'!$E3)*'Model opční 2 (MF)'!$AS87,0)+Doplněk!U87*Doplněk!$AQ87</f>
        <v>0</v>
      </c>
      <c r="V87" s="104">
        <f>IFERROR('Model výchozí (MV)'!V87*('MV Index'!Z3/'MV Index'!$E3)*'Model výchozí (MV)'!$AS87,0)+IFERROR('Model opční 1 (ME)'!V87*('ME Index'!Z3/'ME Index'!$E3)*'Model opční 1 (ME)'!$AS87,0)+IFERROR('Model opční 2 (MF)'!V87*('MF Index'!Z3/'MF Index'!$E3)*'Model opční 2 (MF)'!$AS87,0)+Doplněk!V87*Doplněk!$AQ87</f>
        <v>0</v>
      </c>
      <c r="W87" s="104">
        <f>IFERROR('Model výchozí (MV)'!W87*('MV Index'!AA3/'MV Index'!$E3)*'Model výchozí (MV)'!$AS87,0)+IFERROR('Model opční 1 (ME)'!W87*('ME Index'!AA3/'ME Index'!$E3)*'Model opční 1 (ME)'!$AS87,0)+IFERROR('Model opční 2 (MF)'!W87*('MF Index'!AA3/'MF Index'!$E3)*'Model opční 2 (MF)'!$AS87,0)+Doplněk!W87*Doplněk!$AQ87</f>
        <v>0</v>
      </c>
      <c r="X87" s="104">
        <f>IFERROR('Model výchozí (MV)'!X87*('MV Index'!AB3/'MV Index'!$E3)*'Model výchozí (MV)'!$AS87,0)+IFERROR('Model opční 1 (ME)'!X87*('ME Index'!AB3/'ME Index'!$E3)*'Model opční 1 (ME)'!$AS87,0)+IFERROR('Model opční 2 (MF)'!X87*('MF Index'!AB3/'MF Index'!$E3)*'Model opční 2 (MF)'!$AS87,0)+Doplněk!X87*Doplněk!$AQ87</f>
        <v>0</v>
      </c>
      <c r="Y87" s="104">
        <f>IFERROR('Model výchozí (MV)'!Y87*('MV Index'!AC3/'MV Index'!$E3)*'Model výchozí (MV)'!$AS87,0)+IFERROR('Model opční 1 (ME)'!Y87*('ME Index'!AC3/'ME Index'!$E3)*'Model opční 1 (ME)'!$AS87,0)+IFERROR('Model opční 2 (MF)'!Y87*('MF Index'!AC3/'MF Index'!$E3)*'Model opční 2 (MF)'!$AS87,0)+Doplněk!Y87*Doplněk!$AQ87</f>
        <v>0</v>
      </c>
      <c r="Z87" s="104">
        <f>IFERROR('Model výchozí (MV)'!Z87*('MV Index'!AD3/'MV Index'!$E3)*'Model výchozí (MV)'!$AS87,0)+IFERROR('Model opční 1 (ME)'!Z87*('ME Index'!AD3/'ME Index'!$E3)*'Model opční 1 (ME)'!$AS87,0)+IFERROR('Model opční 2 (MF)'!Z87*('MF Index'!AD3/'MF Index'!$E3)*'Model opční 2 (MF)'!$AS87,0)+Doplněk!Z87*Doplněk!$AQ87</f>
        <v>0</v>
      </c>
      <c r="AA87" s="104">
        <f>IFERROR('Model výchozí (MV)'!AA87*('MV Index'!AE3/'MV Index'!$E3)*'Model výchozí (MV)'!$AS87,0)+IFERROR('Model opční 1 (ME)'!AA87*('ME Index'!AE3/'ME Index'!$E3)*'Model opční 1 (ME)'!$AS87,0)+IFERROR('Model opční 2 (MF)'!AA87*('MF Index'!AE3/'MF Index'!$E3)*'Model opční 2 (MF)'!$AS87,0)+Doplněk!AA87*Doplněk!$AQ87</f>
        <v>0</v>
      </c>
      <c r="AB87" s="104">
        <f>IFERROR('Model výchozí (MV)'!AB87*('MV Index'!AF3/'MV Index'!$E3)*'Model výchozí (MV)'!$AS87,0)+IFERROR('Model opční 1 (ME)'!AB87*('ME Index'!AF3/'ME Index'!$E3)*'Model opční 1 (ME)'!$AS87,0)+IFERROR('Model opční 2 (MF)'!AB87*('MF Index'!AF3/'MF Index'!$E3)*'Model opční 2 (MF)'!$AS87,0)+Doplněk!AB87*Doplněk!$AQ87</f>
        <v>0</v>
      </c>
      <c r="AC87" s="104">
        <f>IFERROR('Model výchozí (MV)'!AC87*('MV Index'!AG3/'MV Index'!$E3)*'Model výchozí (MV)'!$AS87,0)+IFERROR('Model opční 1 (ME)'!AC87*('ME Index'!AG3/'ME Index'!$E3)*'Model opční 1 (ME)'!$AS87,0)+IFERROR('Model opční 2 (MF)'!AC87*('MF Index'!AG3/'MF Index'!$E3)*'Model opční 2 (MF)'!$AS87,0)+Doplněk!AC87*Doplněk!$AQ87</f>
        <v>0</v>
      </c>
      <c r="AD87" s="104">
        <f>IFERROR('Model výchozí (MV)'!AD87*('MV Index'!AH3/'MV Index'!$E3)*'Model výchozí (MV)'!$AS87,0)+IFERROR('Model opční 1 (ME)'!AD87*('ME Index'!AH3/'ME Index'!$E3)*'Model opční 1 (ME)'!$AS87,0)+IFERROR('Model opční 2 (MF)'!AD87*('MF Index'!AH3/'MF Index'!$E3)*'Model opční 2 (MF)'!$AS87,0)+Doplněk!AD87*Doplněk!$AQ87</f>
        <v>0</v>
      </c>
      <c r="AE87" s="104">
        <f>IFERROR('Model výchozí (MV)'!AE87*('MV Index'!AI3/'MV Index'!$E3)*'Model výchozí (MV)'!$AS87,0)+IFERROR('Model opční 1 (ME)'!AE87*('ME Index'!AI3/'ME Index'!$E3)*'Model opční 1 (ME)'!$AS87,0)+IFERROR('Model opční 2 (MF)'!AE87*('MF Index'!AI3/'MF Index'!$E3)*'Model opční 2 (MF)'!$AS87,0)+Doplněk!AE87*Doplněk!$AQ87</f>
        <v>0</v>
      </c>
      <c r="AF87" s="104">
        <f>IFERROR('Model výchozí (MV)'!AF87*('MV Index'!AJ3/'MV Index'!$E3)*'Model výchozí (MV)'!$AS87,0)+IFERROR('Model opční 1 (ME)'!AF87*('ME Index'!AJ3/'ME Index'!$E3)*'Model opční 1 (ME)'!$AS87,0)+IFERROR('Model opční 2 (MF)'!AF87*('MF Index'!AJ3/'MF Index'!$E3)*'Model opční 2 (MF)'!$AS87,0)+Doplněk!AF87*Doplněk!$AQ87</f>
        <v>0</v>
      </c>
      <c r="AG87" s="104">
        <f>IFERROR('Model výchozí (MV)'!AG87*('MV Index'!AK3/'MV Index'!$E3)*'Model výchozí (MV)'!$AS87,0)+IFERROR('Model opční 1 (ME)'!AG87*('ME Index'!AK3/'ME Index'!$E3)*'Model opční 1 (ME)'!$AS87,0)+IFERROR('Model opční 2 (MF)'!AG87*('MF Index'!AK3/'MF Index'!$E3)*'Model opční 2 (MF)'!$AS87,0)+Doplněk!AG87*Doplněk!$AQ87</f>
        <v>0</v>
      </c>
      <c r="AH87" s="104">
        <f>IFERROR('Model výchozí (MV)'!AH87*('MV Index'!AL3/'MV Index'!$E3)*'Model výchozí (MV)'!$AS87,0)+IFERROR('Model opční 1 (ME)'!AH87*('ME Index'!AL3/'ME Index'!$E3)*'Model opční 1 (ME)'!$AS87,0)+IFERROR('Model opční 2 (MF)'!AH87*('MF Index'!AL3/'MF Index'!$E3)*'Model opční 2 (MF)'!$AS87,0)+Doplněk!AH87*Doplněk!$AQ87</f>
        <v>0</v>
      </c>
      <c r="AI87" s="104">
        <f>IFERROR('Model výchozí (MV)'!AI87*('MV Index'!AM3/'MV Index'!$E3)*'Model výchozí (MV)'!$AS87,0)+IFERROR('Model opční 1 (ME)'!AI87*('ME Index'!AM3/'ME Index'!$E3)*'Model opční 1 (ME)'!$AS87,0)+IFERROR('Model opční 2 (MF)'!AI87*('MF Index'!AM3/'MF Index'!$E3)*'Model opční 2 (MF)'!$AS87,0)+Doplněk!AI87*Doplněk!$AQ87</f>
        <v>0</v>
      </c>
      <c r="AJ87" s="104">
        <f>IFERROR('Model výchozí (MV)'!AJ87*('MV Index'!AN3/'MV Index'!$E3)*'Model výchozí (MV)'!$AS87,0)+IFERROR('Model opční 1 (ME)'!AJ87*('ME Index'!AN3/'ME Index'!$E3)*'Model opční 1 (ME)'!$AS87,0)+IFERROR('Model opční 2 (MF)'!AJ87*('MF Index'!AN3/'MF Index'!$E3)*'Model opční 2 (MF)'!$AS87,0)+Doplněk!AJ87*Doplněk!$AQ87</f>
        <v>0</v>
      </c>
      <c r="AK87" s="104">
        <f>IFERROR('Model výchozí (MV)'!AK87*('MV Index'!AO3/'MV Index'!$E3)*'Model výchozí (MV)'!$AS87,0)+IFERROR('Model opční 1 (ME)'!AK87*('ME Index'!AO3/'ME Index'!$E3)*'Model opční 1 (ME)'!$AS87,0)+IFERROR('Model opční 2 (MF)'!AK87*('MF Index'!AO3/'MF Index'!$E3)*'Model opční 2 (MF)'!$AS87,0)+Doplněk!AK87*Doplněk!$AQ87</f>
        <v>0</v>
      </c>
      <c r="AL87" s="20">
        <f>SUM(E87:AK87)</f>
        <v>0</v>
      </c>
      <c r="AM87" s="566">
        <f t="shared" ref="AM87:AM112" si="72">IFERROR(SUMPRODUCT(E87:AK87,E$121:AK$121)/SUM(E$121:AK$121),0)</f>
        <v>0</v>
      </c>
    </row>
    <row r="88" spans="1:39" x14ac:dyDescent="0.3">
      <c r="A88" s="4" t="str">
        <f t="shared" si="71"/>
        <v/>
      </c>
      <c r="B88" s="45" t="str">
        <f t="shared" si="71"/>
        <v/>
      </c>
      <c r="C88" s="64">
        <f t="shared" si="71"/>
        <v>1.2</v>
      </c>
      <c r="D88" s="65" t="str">
        <f t="shared" si="71"/>
        <v>Motorová nafta</v>
      </c>
      <c r="E88" s="104">
        <f>IFERROR('Model výchozí (MV)'!E88*('MV Index'!I4/'MV Index'!$E4)*'Model výchozí (MV)'!$AS88,0)+IFERROR('Model opční 1 (ME)'!E88*('ME Index'!I4/'ME Index'!$E4)*'Model opční 1 (ME)'!$AS88,0)+IFERROR('Model opční 2 (MF)'!E88*('MF Index'!I4/'MF Index'!$E4)*'Model opční 2 (MF)'!$AS88,0)+Doplněk!E88*Doplněk!$AQ88</f>
        <v>0</v>
      </c>
      <c r="F88" s="104">
        <f>IFERROR('Model výchozí (MV)'!F88*('MV Index'!J4/'MV Index'!$E4)*'Model výchozí (MV)'!$AS88,0)+IFERROR('Model opční 1 (ME)'!F88*('ME Index'!J4/'ME Index'!$E4)*'Model opční 1 (ME)'!$AS88,0)+IFERROR('Model opční 2 (MF)'!F88*('MF Index'!J4/'MF Index'!$E4)*'Model opční 2 (MF)'!$AS88,0)+Doplněk!F88*Doplněk!$AQ88</f>
        <v>0</v>
      </c>
      <c r="G88" s="104">
        <f>IFERROR('Model výchozí (MV)'!G88*('MV Index'!K4/'MV Index'!$E4)*'Model výchozí (MV)'!$AS88,0)+IFERROR('Model opční 1 (ME)'!G88*('ME Index'!K4/'ME Index'!$E4)*'Model opční 1 (ME)'!$AS88,0)+IFERROR('Model opční 2 (MF)'!G88*('MF Index'!K4/'MF Index'!$E4)*'Model opční 2 (MF)'!$AS88,0)+Doplněk!G88*Doplněk!$AQ88</f>
        <v>0</v>
      </c>
      <c r="H88" s="104">
        <f>IFERROR('Model výchozí (MV)'!H88*('MV Index'!L4/'MV Index'!$E4)*'Model výchozí (MV)'!$AS88,0)+IFERROR('Model opční 1 (ME)'!H88*('ME Index'!L4/'ME Index'!$E4)*'Model opční 1 (ME)'!$AS88,0)+IFERROR('Model opční 2 (MF)'!H88*('MF Index'!L4/'MF Index'!$E4)*'Model opční 2 (MF)'!$AS88,0)+Doplněk!H88*Doplněk!$AQ88</f>
        <v>0</v>
      </c>
      <c r="I88" s="104">
        <f>IFERROR('Model výchozí (MV)'!I88*('MV Index'!M4/'MV Index'!$E4)*'Model výchozí (MV)'!$AS88,0)+IFERROR('Model opční 1 (ME)'!I88*('ME Index'!M4/'ME Index'!$E4)*'Model opční 1 (ME)'!$AS88,0)+IFERROR('Model opční 2 (MF)'!I88*('MF Index'!M4/'MF Index'!$E4)*'Model opční 2 (MF)'!$AS88,0)+Doplněk!I88*Doplněk!$AQ88</f>
        <v>0</v>
      </c>
      <c r="J88" s="104">
        <f>IFERROR('Model výchozí (MV)'!J88*('MV Index'!N4/'MV Index'!$E4)*'Model výchozí (MV)'!$AS88,0)+IFERROR('Model opční 1 (ME)'!J88*('ME Index'!N4/'ME Index'!$E4)*'Model opční 1 (ME)'!$AS88,0)+IFERROR('Model opční 2 (MF)'!J88*('MF Index'!N4/'MF Index'!$E4)*'Model opční 2 (MF)'!$AS88,0)+Doplněk!J88*Doplněk!$AQ88</f>
        <v>0</v>
      </c>
      <c r="K88" s="104">
        <f>IFERROR('Model výchozí (MV)'!K88*('MV Index'!O4/'MV Index'!$E4)*'Model výchozí (MV)'!$AS88,0)+IFERROR('Model opční 1 (ME)'!K88*('ME Index'!O4/'ME Index'!$E4)*'Model opční 1 (ME)'!$AS88,0)+IFERROR('Model opční 2 (MF)'!K88*('MF Index'!O4/'MF Index'!$E4)*'Model opční 2 (MF)'!$AS88,0)+Doplněk!K88*Doplněk!$AQ88</f>
        <v>0</v>
      </c>
      <c r="L88" s="104">
        <f>IFERROR('Model výchozí (MV)'!L88*('MV Index'!P4/'MV Index'!$E4)*'Model výchozí (MV)'!$AS88,0)+IFERROR('Model opční 1 (ME)'!L88*('ME Index'!P4/'ME Index'!$E4)*'Model opční 1 (ME)'!$AS88,0)+IFERROR('Model opční 2 (MF)'!L88*('MF Index'!P4/'MF Index'!$E4)*'Model opční 2 (MF)'!$AS88,0)+Doplněk!L88*Doplněk!$AQ88</f>
        <v>0</v>
      </c>
      <c r="M88" s="104">
        <f>IFERROR('Model výchozí (MV)'!M88*('MV Index'!Q4/'MV Index'!$E4)*'Model výchozí (MV)'!$AS88,0)+IFERROR('Model opční 1 (ME)'!M88*('ME Index'!Q4/'ME Index'!$E4)*'Model opční 1 (ME)'!$AS88,0)+IFERROR('Model opční 2 (MF)'!M88*('MF Index'!Q4/'MF Index'!$E4)*'Model opční 2 (MF)'!$AS88,0)+Doplněk!M88*Doplněk!$AQ88</f>
        <v>0</v>
      </c>
      <c r="N88" s="104">
        <f>IFERROR('Model výchozí (MV)'!N88*('MV Index'!R4/'MV Index'!$E4)*'Model výchozí (MV)'!$AS88,0)+IFERROR('Model opční 1 (ME)'!N88*('ME Index'!R4/'ME Index'!$E4)*'Model opční 1 (ME)'!$AS88,0)+IFERROR('Model opční 2 (MF)'!N88*('MF Index'!R4/'MF Index'!$E4)*'Model opční 2 (MF)'!$AS88,0)+Doplněk!N88*Doplněk!$AQ88</f>
        <v>0</v>
      </c>
      <c r="O88" s="104">
        <f>IFERROR('Model výchozí (MV)'!O88*('MV Index'!S4/'MV Index'!$E4)*'Model výchozí (MV)'!$AS88,0)+IFERROR('Model opční 1 (ME)'!O88*('ME Index'!S4/'ME Index'!$E4)*'Model opční 1 (ME)'!$AS88,0)+IFERROR('Model opční 2 (MF)'!O88*('MF Index'!S4/'MF Index'!$E4)*'Model opční 2 (MF)'!$AS88,0)+Doplněk!O88*Doplněk!$AQ88</f>
        <v>0</v>
      </c>
      <c r="P88" s="104">
        <f>IFERROR('Model výchozí (MV)'!P88*('MV Index'!T4/'MV Index'!$E4)*'Model výchozí (MV)'!$AS88,0)+IFERROR('Model opční 1 (ME)'!P88*('ME Index'!T4/'ME Index'!$E4)*'Model opční 1 (ME)'!$AS88,0)+IFERROR('Model opční 2 (MF)'!P88*('MF Index'!T4/'MF Index'!$E4)*'Model opční 2 (MF)'!$AS88,0)+Doplněk!P88*Doplněk!$AQ88</f>
        <v>0</v>
      </c>
      <c r="Q88" s="104">
        <f>IFERROR('Model výchozí (MV)'!Q88*('MV Index'!U4/'MV Index'!$E4)*'Model výchozí (MV)'!$AS88,0)+IFERROR('Model opční 1 (ME)'!Q88*('ME Index'!U4/'ME Index'!$E4)*'Model opční 1 (ME)'!$AS88,0)+IFERROR('Model opční 2 (MF)'!Q88*('MF Index'!U4/'MF Index'!$E4)*'Model opční 2 (MF)'!$AS88,0)+Doplněk!Q88*Doplněk!$AQ88</f>
        <v>0</v>
      </c>
      <c r="R88" s="104">
        <f>IFERROR('Model výchozí (MV)'!R88*('MV Index'!V4/'MV Index'!$E4)*'Model výchozí (MV)'!$AS88,0)+IFERROR('Model opční 1 (ME)'!R88*('ME Index'!V4/'ME Index'!$E4)*'Model opční 1 (ME)'!$AS88,0)+IFERROR('Model opční 2 (MF)'!R88*('MF Index'!V4/'MF Index'!$E4)*'Model opční 2 (MF)'!$AS88,0)+Doplněk!R88*Doplněk!$AQ88</f>
        <v>0</v>
      </c>
      <c r="S88" s="104">
        <f>IFERROR('Model výchozí (MV)'!S88*('MV Index'!W4/'MV Index'!$E4)*'Model výchozí (MV)'!$AS88,0)+IFERROR('Model opční 1 (ME)'!S88*('ME Index'!W4/'ME Index'!$E4)*'Model opční 1 (ME)'!$AS88,0)+IFERROR('Model opční 2 (MF)'!S88*('MF Index'!W4/'MF Index'!$E4)*'Model opční 2 (MF)'!$AS88,0)+Doplněk!S88*Doplněk!$AQ88</f>
        <v>0</v>
      </c>
      <c r="T88" s="104">
        <f>IFERROR('Model výchozí (MV)'!T88*('MV Index'!X4/'MV Index'!$E4)*'Model výchozí (MV)'!$AS88,0)+IFERROR('Model opční 1 (ME)'!T88*('ME Index'!X4/'ME Index'!$E4)*'Model opční 1 (ME)'!$AS88,0)+IFERROR('Model opční 2 (MF)'!T88*('MF Index'!X4/'MF Index'!$E4)*'Model opční 2 (MF)'!$AS88,0)+Doplněk!T88*Doplněk!$AQ88</f>
        <v>0</v>
      </c>
      <c r="U88" s="104">
        <f>IFERROR('Model výchozí (MV)'!U88*('MV Index'!Y4/'MV Index'!$E4)*'Model výchozí (MV)'!$AS88,0)+IFERROR('Model opční 1 (ME)'!U88*('ME Index'!Y4/'ME Index'!$E4)*'Model opční 1 (ME)'!$AS88,0)+IFERROR('Model opční 2 (MF)'!U88*('MF Index'!Y4/'MF Index'!$E4)*'Model opční 2 (MF)'!$AS88,0)+Doplněk!U88*Doplněk!$AQ88</f>
        <v>0</v>
      </c>
      <c r="V88" s="104">
        <f>IFERROR('Model výchozí (MV)'!V88*('MV Index'!Z4/'MV Index'!$E4)*'Model výchozí (MV)'!$AS88,0)+IFERROR('Model opční 1 (ME)'!V88*('ME Index'!Z4/'ME Index'!$E4)*'Model opční 1 (ME)'!$AS88,0)+IFERROR('Model opční 2 (MF)'!V88*('MF Index'!Z4/'MF Index'!$E4)*'Model opční 2 (MF)'!$AS88,0)+Doplněk!V88*Doplněk!$AQ88</f>
        <v>0</v>
      </c>
      <c r="W88" s="104">
        <f>IFERROR('Model výchozí (MV)'!W88*('MV Index'!AA4/'MV Index'!$E4)*'Model výchozí (MV)'!$AS88,0)+IFERROR('Model opční 1 (ME)'!W88*('ME Index'!AA4/'ME Index'!$E4)*'Model opční 1 (ME)'!$AS88,0)+IFERROR('Model opční 2 (MF)'!W88*('MF Index'!AA4/'MF Index'!$E4)*'Model opční 2 (MF)'!$AS88,0)+Doplněk!W88*Doplněk!$AQ88</f>
        <v>0</v>
      </c>
      <c r="X88" s="104">
        <f>IFERROR('Model výchozí (MV)'!X88*('MV Index'!AB4/'MV Index'!$E4)*'Model výchozí (MV)'!$AS88,0)+IFERROR('Model opční 1 (ME)'!X88*('ME Index'!AB4/'ME Index'!$E4)*'Model opční 1 (ME)'!$AS88,0)+IFERROR('Model opční 2 (MF)'!X88*('MF Index'!AB4/'MF Index'!$E4)*'Model opční 2 (MF)'!$AS88,0)+Doplněk!X88*Doplněk!$AQ88</f>
        <v>0</v>
      </c>
      <c r="Y88" s="104">
        <f>IFERROR('Model výchozí (MV)'!Y88*('MV Index'!AC4/'MV Index'!$E4)*'Model výchozí (MV)'!$AS88,0)+IFERROR('Model opční 1 (ME)'!Y88*('ME Index'!AC4/'ME Index'!$E4)*'Model opční 1 (ME)'!$AS88,0)+IFERROR('Model opční 2 (MF)'!Y88*('MF Index'!AC4/'MF Index'!$E4)*'Model opční 2 (MF)'!$AS88,0)+Doplněk!Y88*Doplněk!$AQ88</f>
        <v>0</v>
      </c>
      <c r="Z88" s="104">
        <f>IFERROR('Model výchozí (MV)'!Z88*('MV Index'!AD4/'MV Index'!$E4)*'Model výchozí (MV)'!$AS88,0)+IFERROR('Model opční 1 (ME)'!Z88*('ME Index'!AD4/'ME Index'!$E4)*'Model opční 1 (ME)'!$AS88,0)+IFERROR('Model opční 2 (MF)'!Z88*('MF Index'!AD4/'MF Index'!$E4)*'Model opční 2 (MF)'!$AS88,0)+Doplněk!Z88*Doplněk!$AQ88</f>
        <v>0</v>
      </c>
      <c r="AA88" s="104">
        <f>IFERROR('Model výchozí (MV)'!AA88*('MV Index'!AE4/'MV Index'!$E4)*'Model výchozí (MV)'!$AS88,0)+IFERROR('Model opční 1 (ME)'!AA88*('ME Index'!AE4/'ME Index'!$E4)*'Model opční 1 (ME)'!$AS88,0)+IFERROR('Model opční 2 (MF)'!AA88*('MF Index'!AE4/'MF Index'!$E4)*'Model opční 2 (MF)'!$AS88,0)+Doplněk!AA88*Doplněk!$AQ88</f>
        <v>0</v>
      </c>
      <c r="AB88" s="104">
        <f>IFERROR('Model výchozí (MV)'!AB88*('MV Index'!AF4/'MV Index'!$E4)*'Model výchozí (MV)'!$AS88,0)+IFERROR('Model opční 1 (ME)'!AB88*('ME Index'!AF4/'ME Index'!$E4)*'Model opční 1 (ME)'!$AS88,0)+IFERROR('Model opční 2 (MF)'!AB88*('MF Index'!AF4/'MF Index'!$E4)*'Model opční 2 (MF)'!$AS88,0)+Doplněk!AB88*Doplněk!$AQ88</f>
        <v>0</v>
      </c>
      <c r="AC88" s="104">
        <f>IFERROR('Model výchozí (MV)'!AC88*('MV Index'!AG4/'MV Index'!$E4)*'Model výchozí (MV)'!$AS88,0)+IFERROR('Model opční 1 (ME)'!AC88*('ME Index'!AG4/'ME Index'!$E4)*'Model opční 1 (ME)'!$AS88,0)+IFERROR('Model opční 2 (MF)'!AC88*('MF Index'!AG4/'MF Index'!$E4)*'Model opční 2 (MF)'!$AS88,0)+Doplněk!AC88*Doplněk!$AQ88</f>
        <v>0</v>
      </c>
      <c r="AD88" s="104">
        <f>IFERROR('Model výchozí (MV)'!AD88*('MV Index'!AH4/'MV Index'!$E4)*'Model výchozí (MV)'!$AS88,0)+IFERROR('Model opční 1 (ME)'!AD88*('ME Index'!AH4/'ME Index'!$E4)*'Model opční 1 (ME)'!$AS88,0)+IFERROR('Model opční 2 (MF)'!AD88*('MF Index'!AH4/'MF Index'!$E4)*'Model opční 2 (MF)'!$AS88,0)+Doplněk!AD88*Doplněk!$AQ88</f>
        <v>0</v>
      </c>
      <c r="AE88" s="104">
        <f>IFERROR('Model výchozí (MV)'!AE88*('MV Index'!AI4/'MV Index'!$E4)*'Model výchozí (MV)'!$AS88,0)+IFERROR('Model opční 1 (ME)'!AE88*('ME Index'!AI4/'ME Index'!$E4)*'Model opční 1 (ME)'!$AS88,0)+IFERROR('Model opční 2 (MF)'!AE88*('MF Index'!AI4/'MF Index'!$E4)*'Model opční 2 (MF)'!$AS88,0)+Doplněk!AE88*Doplněk!$AQ88</f>
        <v>0</v>
      </c>
      <c r="AF88" s="104">
        <f>IFERROR('Model výchozí (MV)'!AF88*('MV Index'!AJ4/'MV Index'!$E4)*'Model výchozí (MV)'!$AS88,0)+IFERROR('Model opční 1 (ME)'!AF88*('ME Index'!AJ4/'ME Index'!$E4)*'Model opční 1 (ME)'!$AS88,0)+IFERROR('Model opční 2 (MF)'!AF88*('MF Index'!AJ4/'MF Index'!$E4)*'Model opční 2 (MF)'!$AS88,0)+Doplněk!AF88*Doplněk!$AQ88</f>
        <v>0</v>
      </c>
      <c r="AG88" s="104">
        <f>IFERROR('Model výchozí (MV)'!AG88*('MV Index'!AK4/'MV Index'!$E4)*'Model výchozí (MV)'!$AS88,0)+IFERROR('Model opční 1 (ME)'!AG88*('ME Index'!AK4/'ME Index'!$E4)*'Model opční 1 (ME)'!$AS88,0)+IFERROR('Model opční 2 (MF)'!AG88*('MF Index'!AK4/'MF Index'!$E4)*'Model opční 2 (MF)'!$AS88,0)+Doplněk!AG88*Doplněk!$AQ88</f>
        <v>0</v>
      </c>
      <c r="AH88" s="104">
        <f>IFERROR('Model výchozí (MV)'!AH88*('MV Index'!AL4/'MV Index'!$E4)*'Model výchozí (MV)'!$AS88,0)+IFERROR('Model opční 1 (ME)'!AH88*('ME Index'!AL4/'ME Index'!$E4)*'Model opční 1 (ME)'!$AS88,0)+IFERROR('Model opční 2 (MF)'!AH88*('MF Index'!AL4/'MF Index'!$E4)*'Model opční 2 (MF)'!$AS88,0)+Doplněk!AH88*Doplněk!$AQ88</f>
        <v>0</v>
      </c>
      <c r="AI88" s="104">
        <f>IFERROR('Model výchozí (MV)'!AI88*('MV Index'!AM4/'MV Index'!$E4)*'Model výchozí (MV)'!$AS88,0)+IFERROR('Model opční 1 (ME)'!AI88*('ME Index'!AM4/'ME Index'!$E4)*'Model opční 1 (ME)'!$AS88,0)+IFERROR('Model opční 2 (MF)'!AI88*('MF Index'!AM4/'MF Index'!$E4)*'Model opční 2 (MF)'!$AS88,0)+Doplněk!AI88*Doplněk!$AQ88</f>
        <v>0</v>
      </c>
      <c r="AJ88" s="104">
        <f>IFERROR('Model výchozí (MV)'!AJ88*('MV Index'!AN4/'MV Index'!$E4)*'Model výchozí (MV)'!$AS88,0)+IFERROR('Model opční 1 (ME)'!AJ88*('ME Index'!AN4/'ME Index'!$E4)*'Model opční 1 (ME)'!$AS88,0)+IFERROR('Model opční 2 (MF)'!AJ88*('MF Index'!AN4/'MF Index'!$E4)*'Model opční 2 (MF)'!$AS88,0)+Doplněk!AJ88*Doplněk!$AQ88</f>
        <v>0</v>
      </c>
      <c r="AK88" s="104">
        <f>IFERROR('Model výchozí (MV)'!AK88*('MV Index'!AO4/'MV Index'!$E4)*'Model výchozí (MV)'!$AS88,0)+IFERROR('Model opční 1 (ME)'!AK88*('ME Index'!AO4/'ME Index'!$E4)*'Model opční 1 (ME)'!$AS88,0)+IFERROR('Model opční 2 (MF)'!AK88*('MF Index'!AO4/'MF Index'!$E4)*'Model opční 2 (MF)'!$AS88,0)+Doplněk!AK88*Doplněk!$AQ88</f>
        <v>0</v>
      </c>
      <c r="AL88" s="24">
        <f t="shared" ref="AL88:AL112" si="73">SUM(E88:AK88)</f>
        <v>0</v>
      </c>
      <c r="AM88" s="149">
        <f t="shared" si="72"/>
        <v>0</v>
      </c>
    </row>
    <row r="89" spans="1:39" x14ac:dyDescent="0.3">
      <c r="A89" s="4">
        <f t="shared" si="71"/>
        <v>2</v>
      </c>
      <c r="B89" s="45" t="str">
        <f t="shared" si="71"/>
        <v>Netrakční energie a palivo</v>
      </c>
      <c r="C89" s="64" t="str">
        <f t="shared" si="71"/>
        <v/>
      </c>
      <c r="D89" s="65" t="str">
        <f t="shared" si="71"/>
        <v/>
      </c>
      <c r="E89" s="104">
        <f>IFERROR('Model výchozí (MV)'!E89*('MV Index'!I5/'MV Index'!$E5)*'Model výchozí (MV)'!$AS89,0)+IFERROR('Model opční 1 (ME)'!E89*('ME Index'!I5/'ME Index'!$E5)*'Model opční 1 (ME)'!$AS89,0)+IFERROR('Model opční 2 (MF)'!E89*('MF Index'!I5/'MF Index'!$E5)*'Model opční 2 (MF)'!$AS89,0)+Doplněk!E89*Doplněk!$AQ89</f>
        <v>0</v>
      </c>
      <c r="F89" s="104">
        <f>IFERROR('Model výchozí (MV)'!F89*('MV Index'!J5/'MV Index'!$E5)*'Model výchozí (MV)'!$AS89,0)+IFERROR('Model opční 1 (ME)'!F89*('ME Index'!J5/'ME Index'!$E5)*'Model opční 1 (ME)'!$AS89,0)+IFERROR('Model opční 2 (MF)'!F89*('MF Index'!J5/'MF Index'!$E5)*'Model opční 2 (MF)'!$AS89,0)+Doplněk!F89*Doplněk!$AQ89</f>
        <v>0</v>
      </c>
      <c r="G89" s="104">
        <f>IFERROR('Model výchozí (MV)'!G89*('MV Index'!K5/'MV Index'!$E5)*'Model výchozí (MV)'!$AS89,0)+IFERROR('Model opční 1 (ME)'!G89*('ME Index'!K5/'ME Index'!$E5)*'Model opční 1 (ME)'!$AS89,0)+IFERROR('Model opční 2 (MF)'!G89*('MF Index'!K5/'MF Index'!$E5)*'Model opční 2 (MF)'!$AS89,0)+Doplněk!G89*Doplněk!$AQ89</f>
        <v>0</v>
      </c>
      <c r="H89" s="104">
        <f>IFERROR('Model výchozí (MV)'!H89*('MV Index'!L5/'MV Index'!$E5)*'Model výchozí (MV)'!$AS89,0)+IFERROR('Model opční 1 (ME)'!H89*('ME Index'!L5/'ME Index'!$E5)*'Model opční 1 (ME)'!$AS89,0)+IFERROR('Model opční 2 (MF)'!H89*('MF Index'!L5/'MF Index'!$E5)*'Model opční 2 (MF)'!$AS89,0)+Doplněk!H89*Doplněk!$AQ89</f>
        <v>0</v>
      </c>
      <c r="I89" s="104">
        <f>IFERROR('Model výchozí (MV)'!I89*('MV Index'!M5/'MV Index'!$E5)*'Model výchozí (MV)'!$AS89,0)+IFERROR('Model opční 1 (ME)'!I89*('ME Index'!M5/'ME Index'!$E5)*'Model opční 1 (ME)'!$AS89,0)+IFERROR('Model opční 2 (MF)'!I89*('MF Index'!M5/'MF Index'!$E5)*'Model opční 2 (MF)'!$AS89,0)+Doplněk!I89*Doplněk!$AQ89</f>
        <v>0</v>
      </c>
      <c r="J89" s="104">
        <f>IFERROR('Model výchozí (MV)'!J89*('MV Index'!N5/'MV Index'!$E5)*'Model výchozí (MV)'!$AS89,0)+IFERROR('Model opční 1 (ME)'!J89*('ME Index'!N5/'ME Index'!$E5)*'Model opční 1 (ME)'!$AS89,0)+IFERROR('Model opční 2 (MF)'!J89*('MF Index'!N5/'MF Index'!$E5)*'Model opční 2 (MF)'!$AS89,0)+Doplněk!J89*Doplněk!$AQ89</f>
        <v>0</v>
      </c>
      <c r="K89" s="104">
        <f>IFERROR('Model výchozí (MV)'!K89*('MV Index'!O5/'MV Index'!$E5)*'Model výchozí (MV)'!$AS89,0)+IFERROR('Model opční 1 (ME)'!K89*('ME Index'!O5/'ME Index'!$E5)*'Model opční 1 (ME)'!$AS89,0)+IFERROR('Model opční 2 (MF)'!K89*('MF Index'!O5/'MF Index'!$E5)*'Model opční 2 (MF)'!$AS89,0)+Doplněk!K89*Doplněk!$AQ89</f>
        <v>0</v>
      </c>
      <c r="L89" s="104">
        <f>IFERROR('Model výchozí (MV)'!L89*('MV Index'!P5/'MV Index'!$E5)*'Model výchozí (MV)'!$AS89,0)+IFERROR('Model opční 1 (ME)'!L89*('ME Index'!P5/'ME Index'!$E5)*'Model opční 1 (ME)'!$AS89,0)+IFERROR('Model opční 2 (MF)'!L89*('MF Index'!P5/'MF Index'!$E5)*'Model opční 2 (MF)'!$AS89,0)+Doplněk!L89*Doplněk!$AQ89</f>
        <v>0</v>
      </c>
      <c r="M89" s="104">
        <f>IFERROR('Model výchozí (MV)'!M89*('MV Index'!Q5/'MV Index'!$E5)*'Model výchozí (MV)'!$AS89,0)+IFERROR('Model opční 1 (ME)'!M89*('ME Index'!Q5/'ME Index'!$E5)*'Model opční 1 (ME)'!$AS89,0)+IFERROR('Model opční 2 (MF)'!M89*('MF Index'!Q5/'MF Index'!$E5)*'Model opční 2 (MF)'!$AS89,0)+Doplněk!M89*Doplněk!$AQ89</f>
        <v>0</v>
      </c>
      <c r="N89" s="104">
        <f>IFERROR('Model výchozí (MV)'!N89*('MV Index'!R5/'MV Index'!$E5)*'Model výchozí (MV)'!$AS89,0)+IFERROR('Model opční 1 (ME)'!N89*('ME Index'!R5/'ME Index'!$E5)*'Model opční 1 (ME)'!$AS89,0)+IFERROR('Model opční 2 (MF)'!N89*('MF Index'!R5/'MF Index'!$E5)*'Model opční 2 (MF)'!$AS89,0)+Doplněk!N89*Doplněk!$AQ89</f>
        <v>0</v>
      </c>
      <c r="O89" s="104">
        <f>IFERROR('Model výchozí (MV)'!O89*('MV Index'!S5/'MV Index'!$E5)*'Model výchozí (MV)'!$AS89,0)+IFERROR('Model opční 1 (ME)'!O89*('ME Index'!S5/'ME Index'!$E5)*'Model opční 1 (ME)'!$AS89,0)+IFERROR('Model opční 2 (MF)'!O89*('MF Index'!S5/'MF Index'!$E5)*'Model opční 2 (MF)'!$AS89,0)+Doplněk!O89*Doplněk!$AQ89</f>
        <v>0</v>
      </c>
      <c r="P89" s="104">
        <f>IFERROR('Model výchozí (MV)'!P89*('MV Index'!T5/'MV Index'!$E5)*'Model výchozí (MV)'!$AS89,0)+IFERROR('Model opční 1 (ME)'!P89*('ME Index'!T5/'ME Index'!$E5)*'Model opční 1 (ME)'!$AS89,0)+IFERROR('Model opční 2 (MF)'!P89*('MF Index'!T5/'MF Index'!$E5)*'Model opční 2 (MF)'!$AS89,0)+Doplněk!P89*Doplněk!$AQ89</f>
        <v>0</v>
      </c>
      <c r="Q89" s="104">
        <f>IFERROR('Model výchozí (MV)'!Q89*('MV Index'!U5/'MV Index'!$E5)*'Model výchozí (MV)'!$AS89,0)+IFERROR('Model opční 1 (ME)'!Q89*('ME Index'!U5/'ME Index'!$E5)*'Model opční 1 (ME)'!$AS89,0)+IFERROR('Model opční 2 (MF)'!Q89*('MF Index'!U5/'MF Index'!$E5)*'Model opční 2 (MF)'!$AS89,0)+Doplněk!Q89*Doplněk!$AQ89</f>
        <v>0</v>
      </c>
      <c r="R89" s="104">
        <f>IFERROR('Model výchozí (MV)'!R89*('MV Index'!V5/'MV Index'!$E5)*'Model výchozí (MV)'!$AS89,0)+IFERROR('Model opční 1 (ME)'!R89*('ME Index'!V5/'ME Index'!$E5)*'Model opční 1 (ME)'!$AS89,0)+IFERROR('Model opční 2 (MF)'!R89*('MF Index'!V5/'MF Index'!$E5)*'Model opční 2 (MF)'!$AS89,0)+Doplněk!R89*Doplněk!$AQ89</f>
        <v>0</v>
      </c>
      <c r="S89" s="104">
        <f>IFERROR('Model výchozí (MV)'!S89*('MV Index'!W5/'MV Index'!$E5)*'Model výchozí (MV)'!$AS89,0)+IFERROR('Model opční 1 (ME)'!S89*('ME Index'!W5/'ME Index'!$E5)*'Model opční 1 (ME)'!$AS89,0)+IFERROR('Model opční 2 (MF)'!S89*('MF Index'!W5/'MF Index'!$E5)*'Model opční 2 (MF)'!$AS89,0)+Doplněk!S89*Doplněk!$AQ89</f>
        <v>0</v>
      </c>
      <c r="T89" s="104">
        <f>IFERROR('Model výchozí (MV)'!T89*('MV Index'!X5/'MV Index'!$E5)*'Model výchozí (MV)'!$AS89,0)+IFERROR('Model opční 1 (ME)'!T89*('ME Index'!X5/'ME Index'!$E5)*'Model opční 1 (ME)'!$AS89,0)+IFERROR('Model opční 2 (MF)'!T89*('MF Index'!X5/'MF Index'!$E5)*'Model opční 2 (MF)'!$AS89,0)+Doplněk!T89*Doplněk!$AQ89</f>
        <v>0</v>
      </c>
      <c r="U89" s="104">
        <f>IFERROR('Model výchozí (MV)'!U89*('MV Index'!Y5/'MV Index'!$E5)*'Model výchozí (MV)'!$AS89,0)+IFERROR('Model opční 1 (ME)'!U89*('ME Index'!Y5/'ME Index'!$E5)*'Model opční 1 (ME)'!$AS89,0)+IFERROR('Model opční 2 (MF)'!U89*('MF Index'!Y5/'MF Index'!$E5)*'Model opční 2 (MF)'!$AS89,0)+Doplněk!U89*Doplněk!$AQ89</f>
        <v>0</v>
      </c>
      <c r="V89" s="104">
        <f>IFERROR('Model výchozí (MV)'!V89*('MV Index'!Z5/'MV Index'!$E5)*'Model výchozí (MV)'!$AS89,0)+IFERROR('Model opční 1 (ME)'!V89*('ME Index'!Z5/'ME Index'!$E5)*'Model opční 1 (ME)'!$AS89,0)+IFERROR('Model opční 2 (MF)'!V89*('MF Index'!Z5/'MF Index'!$E5)*'Model opční 2 (MF)'!$AS89,0)+Doplněk!V89*Doplněk!$AQ89</f>
        <v>0</v>
      </c>
      <c r="W89" s="104">
        <f>IFERROR('Model výchozí (MV)'!W89*('MV Index'!AA5/'MV Index'!$E5)*'Model výchozí (MV)'!$AS89,0)+IFERROR('Model opční 1 (ME)'!W89*('ME Index'!AA5/'ME Index'!$E5)*'Model opční 1 (ME)'!$AS89,0)+IFERROR('Model opční 2 (MF)'!W89*('MF Index'!AA5/'MF Index'!$E5)*'Model opční 2 (MF)'!$AS89,0)+Doplněk!W89*Doplněk!$AQ89</f>
        <v>0</v>
      </c>
      <c r="X89" s="104">
        <f>IFERROR('Model výchozí (MV)'!X89*('MV Index'!AB5/'MV Index'!$E5)*'Model výchozí (MV)'!$AS89,0)+IFERROR('Model opční 1 (ME)'!X89*('ME Index'!AB5/'ME Index'!$E5)*'Model opční 1 (ME)'!$AS89,0)+IFERROR('Model opční 2 (MF)'!X89*('MF Index'!AB5/'MF Index'!$E5)*'Model opční 2 (MF)'!$AS89,0)+Doplněk!X89*Doplněk!$AQ89</f>
        <v>0</v>
      </c>
      <c r="Y89" s="104">
        <f>IFERROR('Model výchozí (MV)'!Y89*('MV Index'!AC5/'MV Index'!$E5)*'Model výchozí (MV)'!$AS89,0)+IFERROR('Model opční 1 (ME)'!Y89*('ME Index'!AC5/'ME Index'!$E5)*'Model opční 1 (ME)'!$AS89,0)+IFERROR('Model opční 2 (MF)'!Y89*('MF Index'!AC5/'MF Index'!$E5)*'Model opční 2 (MF)'!$AS89,0)+Doplněk!Y89*Doplněk!$AQ89</f>
        <v>0</v>
      </c>
      <c r="Z89" s="104">
        <f>IFERROR('Model výchozí (MV)'!Z89*('MV Index'!AD5/'MV Index'!$E5)*'Model výchozí (MV)'!$AS89,0)+IFERROR('Model opční 1 (ME)'!Z89*('ME Index'!AD5/'ME Index'!$E5)*'Model opční 1 (ME)'!$AS89,0)+IFERROR('Model opční 2 (MF)'!Z89*('MF Index'!AD5/'MF Index'!$E5)*'Model opční 2 (MF)'!$AS89,0)+Doplněk!Z89*Doplněk!$AQ89</f>
        <v>0</v>
      </c>
      <c r="AA89" s="104">
        <f>IFERROR('Model výchozí (MV)'!AA89*('MV Index'!AE5/'MV Index'!$E5)*'Model výchozí (MV)'!$AS89,0)+IFERROR('Model opční 1 (ME)'!AA89*('ME Index'!AE5/'ME Index'!$E5)*'Model opční 1 (ME)'!$AS89,0)+IFERROR('Model opční 2 (MF)'!AA89*('MF Index'!AE5/'MF Index'!$E5)*'Model opční 2 (MF)'!$AS89,0)+Doplněk!AA89*Doplněk!$AQ89</f>
        <v>0</v>
      </c>
      <c r="AB89" s="104">
        <f>IFERROR('Model výchozí (MV)'!AB89*('MV Index'!AF5/'MV Index'!$E5)*'Model výchozí (MV)'!$AS89,0)+IFERROR('Model opční 1 (ME)'!AB89*('ME Index'!AF5/'ME Index'!$E5)*'Model opční 1 (ME)'!$AS89,0)+IFERROR('Model opční 2 (MF)'!AB89*('MF Index'!AF5/'MF Index'!$E5)*'Model opční 2 (MF)'!$AS89,0)+Doplněk!AB89*Doplněk!$AQ89</f>
        <v>0</v>
      </c>
      <c r="AC89" s="104">
        <f>IFERROR('Model výchozí (MV)'!AC89*('MV Index'!AG5/'MV Index'!$E5)*'Model výchozí (MV)'!$AS89,0)+IFERROR('Model opční 1 (ME)'!AC89*('ME Index'!AG5/'ME Index'!$E5)*'Model opční 1 (ME)'!$AS89,0)+IFERROR('Model opční 2 (MF)'!AC89*('MF Index'!AG5/'MF Index'!$E5)*'Model opční 2 (MF)'!$AS89,0)+Doplněk!AC89*Doplněk!$AQ89</f>
        <v>0</v>
      </c>
      <c r="AD89" s="104">
        <f>IFERROR('Model výchozí (MV)'!AD89*('MV Index'!AH5/'MV Index'!$E5)*'Model výchozí (MV)'!$AS89,0)+IFERROR('Model opční 1 (ME)'!AD89*('ME Index'!AH5/'ME Index'!$E5)*'Model opční 1 (ME)'!$AS89,0)+IFERROR('Model opční 2 (MF)'!AD89*('MF Index'!AH5/'MF Index'!$E5)*'Model opční 2 (MF)'!$AS89,0)+Doplněk!AD89*Doplněk!$AQ89</f>
        <v>0</v>
      </c>
      <c r="AE89" s="104">
        <f>IFERROR('Model výchozí (MV)'!AE89*('MV Index'!AI5/'MV Index'!$E5)*'Model výchozí (MV)'!$AS89,0)+IFERROR('Model opční 1 (ME)'!AE89*('ME Index'!AI5/'ME Index'!$E5)*'Model opční 1 (ME)'!$AS89,0)+IFERROR('Model opční 2 (MF)'!AE89*('MF Index'!AI5/'MF Index'!$E5)*'Model opční 2 (MF)'!$AS89,0)+Doplněk!AE89*Doplněk!$AQ89</f>
        <v>0</v>
      </c>
      <c r="AF89" s="104">
        <f>IFERROR('Model výchozí (MV)'!AF89*('MV Index'!AJ5/'MV Index'!$E5)*'Model výchozí (MV)'!$AS89,0)+IFERROR('Model opční 1 (ME)'!AF89*('ME Index'!AJ5/'ME Index'!$E5)*'Model opční 1 (ME)'!$AS89,0)+IFERROR('Model opční 2 (MF)'!AF89*('MF Index'!AJ5/'MF Index'!$E5)*'Model opční 2 (MF)'!$AS89,0)+Doplněk!AF89*Doplněk!$AQ89</f>
        <v>0</v>
      </c>
      <c r="AG89" s="104">
        <f>IFERROR('Model výchozí (MV)'!AG89*('MV Index'!AK5/'MV Index'!$E5)*'Model výchozí (MV)'!$AS89,0)+IFERROR('Model opční 1 (ME)'!AG89*('ME Index'!AK5/'ME Index'!$E5)*'Model opční 1 (ME)'!$AS89,0)+IFERROR('Model opční 2 (MF)'!AG89*('MF Index'!AK5/'MF Index'!$E5)*'Model opční 2 (MF)'!$AS89,0)+Doplněk!AG89*Doplněk!$AQ89</f>
        <v>0</v>
      </c>
      <c r="AH89" s="104">
        <f>IFERROR('Model výchozí (MV)'!AH89*('MV Index'!AL5/'MV Index'!$E5)*'Model výchozí (MV)'!$AS89,0)+IFERROR('Model opční 1 (ME)'!AH89*('ME Index'!AL5/'ME Index'!$E5)*'Model opční 1 (ME)'!$AS89,0)+IFERROR('Model opční 2 (MF)'!AH89*('MF Index'!AL5/'MF Index'!$E5)*'Model opční 2 (MF)'!$AS89,0)+Doplněk!AH89*Doplněk!$AQ89</f>
        <v>0</v>
      </c>
      <c r="AI89" s="104">
        <f>IFERROR('Model výchozí (MV)'!AI89*('MV Index'!AM5/'MV Index'!$E5)*'Model výchozí (MV)'!$AS89,0)+IFERROR('Model opční 1 (ME)'!AI89*('ME Index'!AM5/'ME Index'!$E5)*'Model opční 1 (ME)'!$AS89,0)+IFERROR('Model opční 2 (MF)'!AI89*('MF Index'!AM5/'MF Index'!$E5)*'Model opční 2 (MF)'!$AS89,0)+Doplněk!AI89*Doplněk!$AQ89</f>
        <v>0</v>
      </c>
      <c r="AJ89" s="104">
        <f>IFERROR('Model výchozí (MV)'!AJ89*('MV Index'!AN5/'MV Index'!$E5)*'Model výchozí (MV)'!$AS89,0)+IFERROR('Model opční 1 (ME)'!AJ89*('ME Index'!AN5/'ME Index'!$E5)*'Model opční 1 (ME)'!$AS89,0)+IFERROR('Model opční 2 (MF)'!AJ89*('MF Index'!AN5/'MF Index'!$E5)*'Model opční 2 (MF)'!$AS89,0)+Doplněk!AJ89*Doplněk!$AQ89</f>
        <v>0</v>
      </c>
      <c r="AK89" s="104">
        <f>IFERROR('Model výchozí (MV)'!AK89*('MV Index'!AO5/'MV Index'!$E5)*'Model výchozí (MV)'!$AS89,0)+IFERROR('Model opční 1 (ME)'!AK89*('ME Index'!AO5/'ME Index'!$E5)*'Model opční 1 (ME)'!$AS89,0)+IFERROR('Model opční 2 (MF)'!AK89*('MF Index'!AO5/'MF Index'!$E5)*'Model opční 2 (MF)'!$AS89,0)+Doplněk!AK89*Doplněk!$AQ89</f>
        <v>0</v>
      </c>
      <c r="AL89" s="24">
        <f t="shared" si="73"/>
        <v>0</v>
      </c>
      <c r="AM89" s="149">
        <f t="shared" si="72"/>
        <v>0</v>
      </c>
    </row>
    <row r="90" spans="1:39" x14ac:dyDescent="0.3">
      <c r="A90" s="4">
        <f t="shared" si="71"/>
        <v>3</v>
      </c>
      <c r="B90" s="45" t="str">
        <f t="shared" si="71"/>
        <v>Přímý materiál</v>
      </c>
      <c r="C90" s="64" t="str">
        <f t="shared" si="71"/>
        <v/>
      </c>
      <c r="D90" s="65" t="str">
        <f t="shared" si="71"/>
        <v/>
      </c>
      <c r="E90" s="104">
        <f>IFERROR('Model výchozí (MV)'!E90*('MV Index'!I6/'MV Index'!$E6)*'Model výchozí (MV)'!$AS90,0)+IFERROR('Model opční 1 (ME)'!E90*('ME Index'!I6/'ME Index'!$E6)*'Model opční 1 (ME)'!$AS90,0)+IFERROR('Model opční 2 (MF)'!E90*('MF Index'!I6/'MF Index'!$E6)*'Model opční 2 (MF)'!$AS90,0)+Doplněk!E90*Doplněk!$AQ90</f>
        <v>0</v>
      </c>
      <c r="F90" s="104">
        <f>IFERROR('Model výchozí (MV)'!F90*('MV Index'!J6/'MV Index'!$E6)*'Model výchozí (MV)'!$AS90,0)+IFERROR('Model opční 1 (ME)'!F90*('ME Index'!J6/'ME Index'!$E6)*'Model opční 1 (ME)'!$AS90,0)+IFERROR('Model opční 2 (MF)'!F90*('MF Index'!J6/'MF Index'!$E6)*'Model opční 2 (MF)'!$AS90,0)+Doplněk!F90*Doplněk!$AQ90</f>
        <v>0</v>
      </c>
      <c r="G90" s="104">
        <f>IFERROR('Model výchozí (MV)'!G90*('MV Index'!K6/'MV Index'!$E6)*'Model výchozí (MV)'!$AS90,0)+IFERROR('Model opční 1 (ME)'!G90*('ME Index'!K6/'ME Index'!$E6)*'Model opční 1 (ME)'!$AS90,0)+IFERROR('Model opční 2 (MF)'!G90*('MF Index'!K6/'MF Index'!$E6)*'Model opční 2 (MF)'!$AS90,0)+Doplněk!G90*Doplněk!$AQ90</f>
        <v>0</v>
      </c>
      <c r="H90" s="104">
        <f>IFERROR('Model výchozí (MV)'!H90*('MV Index'!L6/'MV Index'!$E6)*'Model výchozí (MV)'!$AS90,0)+IFERROR('Model opční 1 (ME)'!H90*('ME Index'!L6/'ME Index'!$E6)*'Model opční 1 (ME)'!$AS90,0)+IFERROR('Model opční 2 (MF)'!H90*('MF Index'!L6/'MF Index'!$E6)*'Model opční 2 (MF)'!$AS90,0)+Doplněk!H90*Doplněk!$AQ90</f>
        <v>0</v>
      </c>
      <c r="I90" s="104">
        <f>IFERROR('Model výchozí (MV)'!I90*('MV Index'!M6/'MV Index'!$E6)*'Model výchozí (MV)'!$AS90,0)+IFERROR('Model opční 1 (ME)'!I90*('ME Index'!M6/'ME Index'!$E6)*'Model opční 1 (ME)'!$AS90,0)+IFERROR('Model opční 2 (MF)'!I90*('MF Index'!M6/'MF Index'!$E6)*'Model opční 2 (MF)'!$AS90,0)+Doplněk!I90*Doplněk!$AQ90</f>
        <v>0</v>
      </c>
      <c r="J90" s="104">
        <f>IFERROR('Model výchozí (MV)'!J90*('MV Index'!N6/'MV Index'!$E6)*'Model výchozí (MV)'!$AS90,0)+IFERROR('Model opční 1 (ME)'!J90*('ME Index'!N6/'ME Index'!$E6)*'Model opční 1 (ME)'!$AS90,0)+IFERROR('Model opční 2 (MF)'!J90*('MF Index'!N6/'MF Index'!$E6)*'Model opční 2 (MF)'!$AS90,0)+Doplněk!J90*Doplněk!$AQ90</f>
        <v>0</v>
      </c>
      <c r="K90" s="104">
        <f>IFERROR('Model výchozí (MV)'!K90*('MV Index'!O6/'MV Index'!$E6)*'Model výchozí (MV)'!$AS90,0)+IFERROR('Model opční 1 (ME)'!K90*('ME Index'!O6/'ME Index'!$E6)*'Model opční 1 (ME)'!$AS90,0)+IFERROR('Model opční 2 (MF)'!K90*('MF Index'!O6/'MF Index'!$E6)*'Model opční 2 (MF)'!$AS90,0)+Doplněk!K90*Doplněk!$AQ90</f>
        <v>0</v>
      </c>
      <c r="L90" s="104">
        <f>IFERROR('Model výchozí (MV)'!L90*('MV Index'!P6/'MV Index'!$E6)*'Model výchozí (MV)'!$AS90,0)+IFERROR('Model opční 1 (ME)'!L90*('ME Index'!P6/'ME Index'!$E6)*'Model opční 1 (ME)'!$AS90,0)+IFERROR('Model opční 2 (MF)'!L90*('MF Index'!P6/'MF Index'!$E6)*'Model opční 2 (MF)'!$AS90,0)+Doplněk!L90*Doplněk!$AQ90</f>
        <v>0</v>
      </c>
      <c r="M90" s="104">
        <f>IFERROR('Model výchozí (MV)'!M90*('MV Index'!Q6/'MV Index'!$E6)*'Model výchozí (MV)'!$AS90,0)+IFERROR('Model opční 1 (ME)'!M90*('ME Index'!Q6/'ME Index'!$E6)*'Model opční 1 (ME)'!$AS90,0)+IFERROR('Model opční 2 (MF)'!M90*('MF Index'!Q6/'MF Index'!$E6)*'Model opční 2 (MF)'!$AS90,0)+Doplněk!M90*Doplněk!$AQ90</f>
        <v>0</v>
      </c>
      <c r="N90" s="104">
        <f>IFERROR('Model výchozí (MV)'!N90*('MV Index'!R6/'MV Index'!$E6)*'Model výchozí (MV)'!$AS90,0)+IFERROR('Model opční 1 (ME)'!N90*('ME Index'!R6/'ME Index'!$E6)*'Model opční 1 (ME)'!$AS90,0)+IFERROR('Model opční 2 (MF)'!N90*('MF Index'!R6/'MF Index'!$E6)*'Model opční 2 (MF)'!$AS90,0)+Doplněk!N90*Doplněk!$AQ90</f>
        <v>0</v>
      </c>
      <c r="O90" s="104">
        <f>IFERROR('Model výchozí (MV)'!O90*('MV Index'!S6/'MV Index'!$E6)*'Model výchozí (MV)'!$AS90,0)+IFERROR('Model opční 1 (ME)'!O90*('ME Index'!S6/'ME Index'!$E6)*'Model opční 1 (ME)'!$AS90,0)+IFERROR('Model opční 2 (MF)'!O90*('MF Index'!S6/'MF Index'!$E6)*'Model opční 2 (MF)'!$AS90,0)+Doplněk!O90*Doplněk!$AQ90</f>
        <v>0</v>
      </c>
      <c r="P90" s="104">
        <f>IFERROR('Model výchozí (MV)'!P90*('MV Index'!T6/'MV Index'!$E6)*'Model výchozí (MV)'!$AS90,0)+IFERROR('Model opční 1 (ME)'!P90*('ME Index'!T6/'ME Index'!$E6)*'Model opční 1 (ME)'!$AS90,0)+IFERROR('Model opční 2 (MF)'!P90*('MF Index'!T6/'MF Index'!$E6)*'Model opční 2 (MF)'!$AS90,0)+Doplněk!P90*Doplněk!$AQ90</f>
        <v>0</v>
      </c>
      <c r="Q90" s="104">
        <f>IFERROR('Model výchozí (MV)'!Q90*('MV Index'!U6/'MV Index'!$E6)*'Model výchozí (MV)'!$AS90,0)+IFERROR('Model opční 1 (ME)'!Q90*('ME Index'!U6/'ME Index'!$E6)*'Model opční 1 (ME)'!$AS90,0)+IFERROR('Model opční 2 (MF)'!Q90*('MF Index'!U6/'MF Index'!$E6)*'Model opční 2 (MF)'!$AS90,0)+Doplněk!Q90*Doplněk!$AQ90</f>
        <v>0</v>
      </c>
      <c r="R90" s="104">
        <f>IFERROR('Model výchozí (MV)'!R90*('MV Index'!V6/'MV Index'!$E6)*'Model výchozí (MV)'!$AS90,0)+IFERROR('Model opční 1 (ME)'!R90*('ME Index'!V6/'ME Index'!$E6)*'Model opční 1 (ME)'!$AS90,0)+IFERROR('Model opční 2 (MF)'!R90*('MF Index'!V6/'MF Index'!$E6)*'Model opční 2 (MF)'!$AS90,0)+Doplněk!R90*Doplněk!$AQ90</f>
        <v>0</v>
      </c>
      <c r="S90" s="104">
        <f>IFERROR('Model výchozí (MV)'!S90*('MV Index'!W6/'MV Index'!$E6)*'Model výchozí (MV)'!$AS90,0)+IFERROR('Model opční 1 (ME)'!S90*('ME Index'!W6/'ME Index'!$E6)*'Model opční 1 (ME)'!$AS90,0)+IFERROR('Model opční 2 (MF)'!S90*('MF Index'!W6/'MF Index'!$E6)*'Model opční 2 (MF)'!$AS90,0)+Doplněk!S90*Doplněk!$AQ90</f>
        <v>0</v>
      </c>
      <c r="T90" s="104">
        <f>IFERROR('Model výchozí (MV)'!T90*('MV Index'!X6/'MV Index'!$E6)*'Model výchozí (MV)'!$AS90,0)+IFERROR('Model opční 1 (ME)'!T90*('ME Index'!X6/'ME Index'!$E6)*'Model opční 1 (ME)'!$AS90,0)+IFERROR('Model opční 2 (MF)'!T90*('MF Index'!X6/'MF Index'!$E6)*'Model opční 2 (MF)'!$AS90,0)+Doplněk!T90*Doplněk!$AQ90</f>
        <v>0</v>
      </c>
      <c r="U90" s="104">
        <f>IFERROR('Model výchozí (MV)'!U90*('MV Index'!Y6/'MV Index'!$E6)*'Model výchozí (MV)'!$AS90,0)+IFERROR('Model opční 1 (ME)'!U90*('ME Index'!Y6/'ME Index'!$E6)*'Model opční 1 (ME)'!$AS90,0)+IFERROR('Model opční 2 (MF)'!U90*('MF Index'!Y6/'MF Index'!$E6)*'Model opční 2 (MF)'!$AS90,0)+Doplněk!U90*Doplněk!$AQ90</f>
        <v>0</v>
      </c>
      <c r="V90" s="104">
        <f>IFERROR('Model výchozí (MV)'!V90*('MV Index'!Z6/'MV Index'!$E6)*'Model výchozí (MV)'!$AS90,0)+IFERROR('Model opční 1 (ME)'!V90*('ME Index'!Z6/'ME Index'!$E6)*'Model opční 1 (ME)'!$AS90,0)+IFERROR('Model opční 2 (MF)'!V90*('MF Index'!Z6/'MF Index'!$E6)*'Model opční 2 (MF)'!$AS90,0)+Doplněk!V90*Doplněk!$AQ90</f>
        <v>0</v>
      </c>
      <c r="W90" s="104">
        <f>IFERROR('Model výchozí (MV)'!W90*('MV Index'!AA6/'MV Index'!$E6)*'Model výchozí (MV)'!$AS90,0)+IFERROR('Model opční 1 (ME)'!W90*('ME Index'!AA6/'ME Index'!$E6)*'Model opční 1 (ME)'!$AS90,0)+IFERROR('Model opční 2 (MF)'!W90*('MF Index'!AA6/'MF Index'!$E6)*'Model opční 2 (MF)'!$AS90,0)+Doplněk!W90*Doplněk!$AQ90</f>
        <v>0</v>
      </c>
      <c r="X90" s="104">
        <f>IFERROR('Model výchozí (MV)'!X90*('MV Index'!AB6/'MV Index'!$E6)*'Model výchozí (MV)'!$AS90,0)+IFERROR('Model opční 1 (ME)'!X90*('ME Index'!AB6/'ME Index'!$E6)*'Model opční 1 (ME)'!$AS90,0)+IFERROR('Model opční 2 (MF)'!X90*('MF Index'!AB6/'MF Index'!$E6)*'Model opční 2 (MF)'!$AS90,0)+Doplněk!X90*Doplněk!$AQ90</f>
        <v>0</v>
      </c>
      <c r="Y90" s="104">
        <f>IFERROR('Model výchozí (MV)'!Y90*('MV Index'!AC6/'MV Index'!$E6)*'Model výchozí (MV)'!$AS90,0)+IFERROR('Model opční 1 (ME)'!Y90*('ME Index'!AC6/'ME Index'!$E6)*'Model opční 1 (ME)'!$AS90,0)+IFERROR('Model opční 2 (MF)'!Y90*('MF Index'!AC6/'MF Index'!$E6)*'Model opční 2 (MF)'!$AS90,0)+Doplněk!Y90*Doplněk!$AQ90</f>
        <v>0</v>
      </c>
      <c r="Z90" s="104">
        <f>IFERROR('Model výchozí (MV)'!Z90*('MV Index'!AD6/'MV Index'!$E6)*'Model výchozí (MV)'!$AS90,0)+IFERROR('Model opční 1 (ME)'!Z90*('ME Index'!AD6/'ME Index'!$E6)*'Model opční 1 (ME)'!$AS90,0)+IFERROR('Model opční 2 (MF)'!Z90*('MF Index'!AD6/'MF Index'!$E6)*'Model opční 2 (MF)'!$AS90,0)+Doplněk!Z90*Doplněk!$AQ90</f>
        <v>0</v>
      </c>
      <c r="AA90" s="104">
        <f>IFERROR('Model výchozí (MV)'!AA90*('MV Index'!AE6/'MV Index'!$E6)*'Model výchozí (MV)'!$AS90,0)+IFERROR('Model opční 1 (ME)'!AA90*('ME Index'!AE6/'ME Index'!$E6)*'Model opční 1 (ME)'!$AS90,0)+IFERROR('Model opční 2 (MF)'!AA90*('MF Index'!AE6/'MF Index'!$E6)*'Model opční 2 (MF)'!$AS90,0)+Doplněk!AA90*Doplněk!$AQ90</f>
        <v>0</v>
      </c>
      <c r="AB90" s="104">
        <f>IFERROR('Model výchozí (MV)'!AB90*('MV Index'!AF6/'MV Index'!$E6)*'Model výchozí (MV)'!$AS90,0)+IFERROR('Model opční 1 (ME)'!AB90*('ME Index'!AF6/'ME Index'!$E6)*'Model opční 1 (ME)'!$AS90,0)+IFERROR('Model opční 2 (MF)'!AB90*('MF Index'!AF6/'MF Index'!$E6)*'Model opční 2 (MF)'!$AS90,0)+Doplněk!AB90*Doplněk!$AQ90</f>
        <v>0</v>
      </c>
      <c r="AC90" s="104">
        <f>IFERROR('Model výchozí (MV)'!AC90*('MV Index'!AG6/'MV Index'!$E6)*'Model výchozí (MV)'!$AS90,0)+IFERROR('Model opční 1 (ME)'!AC90*('ME Index'!AG6/'ME Index'!$E6)*'Model opční 1 (ME)'!$AS90,0)+IFERROR('Model opční 2 (MF)'!AC90*('MF Index'!AG6/'MF Index'!$E6)*'Model opční 2 (MF)'!$AS90,0)+Doplněk!AC90*Doplněk!$AQ90</f>
        <v>0</v>
      </c>
      <c r="AD90" s="104">
        <f>IFERROR('Model výchozí (MV)'!AD90*('MV Index'!AH6/'MV Index'!$E6)*'Model výchozí (MV)'!$AS90,0)+IFERROR('Model opční 1 (ME)'!AD90*('ME Index'!AH6/'ME Index'!$E6)*'Model opční 1 (ME)'!$AS90,0)+IFERROR('Model opční 2 (MF)'!AD90*('MF Index'!AH6/'MF Index'!$E6)*'Model opční 2 (MF)'!$AS90,0)+Doplněk!AD90*Doplněk!$AQ90</f>
        <v>0</v>
      </c>
      <c r="AE90" s="104">
        <f>IFERROR('Model výchozí (MV)'!AE90*('MV Index'!AI6/'MV Index'!$E6)*'Model výchozí (MV)'!$AS90,0)+IFERROR('Model opční 1 (ME)'!AE90*('ME Index'!AI6/'ME Index'!$E6)*'Model opční 1 (ME)'!$AS90,0)+IFERROR('Model opční 2 (MF)'!AE90*('MF Index'!AI6/'MF Index'!$E6)*'Model opční 2 (MF)'!$AS90,0)+Doplněk!AE90*Doplněk!$AQ90</f>
        <v>0</v>
      </c>
      <c r="AF90" s="104">
        <f>IFERROR('Model výchozí (MV)'!AF90*('MV Index'!AJ6/'MV Index'!$E6)*'Model výchozí (MV)'!$AS90,0)+IFERROR('Model opční 1 (ME)'!AF90*('ME Index'!AJ6/'ME Index'!$E6)*'Model opční 1 (ME)'!$AS90,0)+IFERROR('Model opční 2 (MF)'!AF90*('MF Index'!AJ6/'MF Index'!$E6)*'Model opční 2 (MF)'!$AS90,0)+Doplněk!AF90*Doplněk!$AQ90</f>
        <v>0</v>
      </c>
      <c r="AG90" s="104">
        <f>IFERROR('Model výchozí (MV)'!AG90*('MV Index'!AK6/'MV Index'!$E6)*'Model výchozí (MV)'!$AS90,0)+IFERROR('Model opční 1 (ME)'!AG90*('ME Index'!AK6/'ME Index'!$E6)*'Model opční 1 (ME)'!$AS90,0)+IFERROR('Model opční 2 (MF)'!AG90*('MF Index'!AK6/'MF Index'!$E6)*'Model opční 2 (MF)'!$AS90,0)+Doplněk!AG90*Doplněk!$AQ90</f>
        <v>0</v>
      </c>
      <c r="AH90" s="104">
        <f>IFERROR('Model výchozí (MV)'!AH90*('MV Index'!AL6/'MV Index'!$E6)*'Model výchozí (MV)'!$AS90,0)+IFERROR('Model opční 1 (ME)'!AH90*('ME Index'!AL6/'ME Index'!$E6)*'Model opční 1 (ME)'!$AS90,0)+IFERROR('Model opční 2 (MF)'!AH90*('MF Index'!AL6/'MF Index'!$E6)*'Model opční 2 (MF)'!$AS90,0)+Doplněk!AH90*Doplněk!$AQ90</f>
        <v>0</v>
      </c>
      <c r="AI90" s="104">
        <f>IFERROR('Model výchozí (MV)'!AI90*('MV Index'!AM6/'MV Index'!$E6)*'Model výchozí (MV)'!$AS90,0)+IFERROR('Model opční 1 (ME)'!AI90*('ME Index'!AM6/'ME Index'!$E6)*'Model opční 1 (ME)'!$AS90,0)+IFERROR('Model opční 2 (MF)'!AI90*('MF Index'!AM6/'MF Index'!$E6)*'Model opční 2 (MF)'!$AS90,0)+Doplněk!AI90*Doplněk!$AQ90</f>
        <v>0</v>
      </c>
      <c r="AJ90" s="104">
        <f>IFERROR('Model výchozí (MV)'!AJ90*('MV Index'!AN6/'MV Index'!$E6)*'Model výchozí (MV)'!$AS90,0)+IFERROR('Model opční 1 (ME)'!AJ90*('ME Index'!AN6/'ME Index'!$E6)*'Model opční 1 (ME)'!$AS90,0)+IFERROR('Model opční 2 (MF)'!AJ90*('MF Index'!AN6/'MF Index'!$E6)*'Model opční 2 (MF)'!$AS90,0)+Doplněk!AJ90*Doplněk!$AQ90</f>
        <v>0</v>
      </c>
      <c r="AK90" s="104">
        <f>IFERROR('Model výchozí (MV)'!AK90*('MV Index'!AO6/'MV Index'!$E6)*'Model výchozí (MV)'!$AS90,0)+IFERROR('Model opční 1 (ME)'!AK90*('ME Index'!AO6/'ME Index'!$E6)*'Model opční 1 (ME)'!$AS90,0)+IFERROR('Model opční 2 (MF)'!AK90*('MF Index'!AO6/'MF Index'!$E6)*'Model opční 2 (MF)'!$AS90,0)+Doplněk!AK90*Doplněk!$AQ90</f>
        <v>0</v>
      </c>
      <c r="AL90" s="24">
        <f t="shared" si="73"/>
        <v>0</v>
      </c>
      <c r="AM90" s="149">
        <f t="shared" si="72"/>
        <v>0</v>
      </c>
    </row>
    <row r="91" spans="1:39" x14ac:dyDescent="0.3">
      <c r="A91" s="4">
        <f t="shared" si="71"/>
        <v>4</v>
      </c>
      <c r="B91" s="45" t="str">
        <f t="shared" si="71"/>
        <v>Opravy a údržba vozidel</v>
      </c>
      <c r="C91" s="64" t="str">
        <f t="shared" si="71"/>
        <v/>
      </c>
      <c r="D91" s="65" t="str">
        <f t="shared" si="71"/>
        <v/>
      </c>
      <c r="E91" s="104">
        <f>IFERROR('Model výchozí (MV)'!E91*('MV Index'!I7/'MV Index'!$E7)*'Model výchozí (MV)'!$AS91,0)+IFERROR('Model opční 1 (ME)'!E91*('ME Index'!I7/'ME Index'!$E7)*'Model opční 1 (ME)'!$AS91,0)+IFERROR('Model opční 2 (MF)'!E91*('MF Index'!I7/'MF Index'!$E7)*'Model opční 2 (MF)'!$AS91,0)+Doplněk!E91*Doplněk!$AQ91</f>
        <v>0</v>
      </c>
      <c r="F91" s="104">
        <f>IFERROR('Model výchozí (MV)'!F91*('MV Index'!J7/'MV Index'!$E7)*'Model výchozí (MV)'!$AS91,0)+IFERROR('Model opční 1 (ME)'!F91*('ME Index'!J7/'ME Index'!$E7)*'Model opční 1 (ME)'!$AS91,0)+IFERROR('Model opční 2 (MF)'!F91*('MF Index'!J7/'MF Index'!$E7)*'Model opční 2 (MF)'!$AS91,0)+Doplněk!F91*Doplněk!$AQ91</f>
        <v>0</v>
      </c>
      <c r="G91" s="104">
        <f>IFERROR('Model výchozí (MV)'!G91*('MV Index'!K7/'MV Index'!$E7)*'Model výchozí (MV)'!$AS91,0)+IFERROR('Model opční 1 (ME)'!G91*('ME Index'!K7/'ME Index'!$E7)*'Model opční 1 (ME)'!$AS91,0)+IFERROR('Model opční 2 (MF)'!G91*('MF Index'!K7/'MF Index'!$E7)*'Model opční 2 (MF)'!$AS91,0)+Doplněk!G91*Doplněk!$AQ91</f>
        <v>0</v>
      </c>
      <c r="H91" s="104">
        <f>IFERROR('Model výchozí (MV)'!H91*('MV Index'!L7/'MV Index'!$E7)*'Model výchozí (MV)'!$AS91,0)+IFERROR('Model opční 1 (ME)'!H91*('ME Index'!L7/'ME Index'!$E7)*'Model opční 1 (ME)'!$AS91,0)+IFERROR('Model opční 2 (MF)'!H91*('MF Index'!L7/'MF Index'!$E7)*'Model opční 2 (MF)'!$AS91,0)+Doplněk!H91*Doplněk!$AQ91</f>
        <v>0</v>
      </c>
      <c r="I91" s="104">
        <f>IFERROR('Model výchozí (MV)'!I91*('MV Index'!M7/'MV Index'!$E7)*'Model výchozí (MV)'!$AS91,0)+IFERROR('Model opční 1 (ME)'!I91*('ME Index'!M7/'ME Index'!$E7)*'Model opční 1 (ME)'!$AS91,0)+IFERROR('Model opční 2 (MF)'!I91*('MF Index'!M7/'MF Index'!$E7)*'Model opční 2 (MF)'!$AS91,0)+Doplněk!I91*Doplněk!$AQ91</f>
        <v>0</v>
      </c>
      <c r="J91" s="104">
        <f>IFERROR('Model výchozí (MV)'!J91*('MV Index'!N7/'MV Index'!$E7)*'Model výchozí (MV)'!$AS91,0)+IFERROR('Model opční 1 (ME)'!J91*('ME Index'!N7/'ME Index'!$E7)*'Model opční 1 (ME)'!$AS91,0)+IFERROR('Model opční 2 (MF)'!J91*('MF Index'!N7/'MF Index'!$E7)*'Model opční 2 (MF)'!$AS91,0)+Doplněk!J91*Doplněk!$AQ91</f>
        <v>0</v>
      </c>
      <c r="K91" s="104">
        <f>IFERROR('Model výchozí (MV)'!K91*('MV Index'!O7/'MV Index'!$E7)*'Model výchozí (MV)'!$AS91,0)+IFERROR('Model opční 1 (ME)'!K91*('ME Index'!O7/'ME Index'!$E7)*'Model opční 1 (ME)'!$AS91,0)+IFERROR('Model opční 2 (MF)'!K91*('MF Index'!O7/'MF Index'!$E7)*'Model opční 2 (MF)'!$AS91,0)+Doplněk!K91*Doplněk!$AQ91</f>
        <v>0</v>
      </c>
      <c r="L91" s="104">
        <f>IFERROR('Model výchozí (MV)'!L91*('MV Index'!P7/'MV Index'!$E7)*'Model výchozí (MV)'!$AS91,0)+IFERROR('Model opční 1 (ME)'!L91*('ME Index'!P7/'ME Index'!$E7)*'Model opční 1 (ME)'!$AS91,0)+IFERROR('Model opční 2 (MF)'!L91*('MF Index'!P7/'MF Index'!$E7)*'Model opční 2 (MF)'!$AS91,0)+Doplněk!L91*Doplněk!$AQ91</f>
        <v>0</v>
      </c>
      <c r="M91" s="104">
        <f>IFERROR('Model výchozí (MV)'!M91*('MV Index'!Q7/'MV Index'!$E7)*'Model výchozí (MV)'!$AS91,0)+IFERROR('Model opční 1 (ME)'!M91*('ME Index'!Q7/'ME Index'!$E7)*'Model opční 1 (ME)'!$AS91,0)+IFERROR('Model opční 2 (MF)'!M91*('MF Index'!Q7/'MF Index'!$E7)*'Model opční 2 (MF)'!$AS91,0)+Doplněk!M91*Doplněk!$AQ91</f>
        <v>0</v>
      </c>
      <c r="N91" s="104">
        <f>IFERROR('Model výchozí (MV)'!N91*('MV Index'!R7/'MV Index'!$E7)*'Model výchozí (MV)'!$AS91,0)+IFERROR('Model opční 1 (ME)'!N91*('ME Index'!R7/'ME Index'!$E7)*'Model opční 1 (ME)'!$AS91,0)+IFERROR('Model opční 2 (MF)'!N91*('MF Index'!R7/'MF Index'!$E7)*'Model opční 2 (MF)'!$AS91,0)+Doplněk!N91*Doplněk!$AQ91</f>
        <v>0</v>
      </c>
      <c r="O91" s="104">
        <f>IFERROR('Model výchozí (MV)'!O91*('MV Index'!S7/'MV Index'!$E7)*'Model výchozí (MV)'!$AS91,0)+IFERROR('Model opční 1 (ME)'!O91*('ME Index'!S7/'ME Index'!$E7)*'Model opční 1 (ME)'!$AS91,0)+IFERROR('Model opční 2 (MF)'!O91*('MF Index'!S7/'MF Index'!$E7)*'Model opční 2 (MF)'!$AS91,0)+Doplněk!O91*Doplněk!$AQ91</f>
        <v>0</v>
      </c>
      <c r="P91" s="104">
        <f>IFERROR('Model výchozí (MV)'!P91*('MV Index'!T7/'MV Index'!$E7)*'Model výchozí (MV)'!$AS91,0)+IFERROR('Model opční 1 (ME)'!P91*('ME Index'!T7/'ME Index'!$E7)*'Model opční 1 (ME)'!$AS91,0)+IFERROR('Model opční 2 (MF)'!P91*('MF Index'!T7/'MF Index'!$E7)*'Model opční 2 (MF)'!$AS91,0)+Doplněk!P91*Doplněk!$AQ91</f>
        <v>0</v>
      </c>
      <c r="Q91" s="104">
        <f>IFERROR('Model výchozí (MV)'!Q91*('MV Index'!U7/'MV Index'!$E7)*'Model výchozí (MV)'!$AS91,0)+IFERROR('Model opční 1 (ME)'!Q91*('ME Index'!U7/'ME Index'!$E7)*'Model opční 1 (ME)'!$AS91,0)+IFERROR('Model opční 2 (MF)'!Q91*('MF Index'!U7/'MF Index'!$E7)*'Model opční 2 (MF)'!$AS91,0)+Doplněk!Q91*Doplněk!$AQ91</f>
        <v>0</v>
      </c>
      <c r="R91" s="104">
        <f>IFERROR('Model výchozí (MV)'!R91*('MV Index'!V7/'MV Index'!$E7)*'Model výchozí (MV)'!$AS91,0)+IFERROR('Model opční 1 (ME)'!R91*('ME Index'!V7/'ME Index'!$E7)*'Model opční 1 (ME)'!$AS91,0)+IFERROR('Model opční 2 (MF)'!R91*('MF Index'!V7/'MF Index'!$E7)*'Model opční 2 (MF)'!$AS91,0)+Doplněk!R91*Doplněk!$AQ91</f>
        <v>0</v>
      </c>
      <c r="S91" s="104">
        <f>IFERROR('Model výchozí (MV)'!S91*('MV Index'!W7/'MV Index'!$E7)*'Model výchozí (MV)'!$AS91,0)+IFERROR('Model opční 1 (ME)'!S91*('ME Index'!W7/'ME Index'!$E7)*'Model opční 1 (ME)'!$AS91,0)+IFERROR('Model opční 2 (MF)'!S91*('MF Index'!W7/'MF Index'!$E7)*'Model opční 2 (MF)'!$AS91,0)+Doplněk!S91*Doplněk!$AQ91</f>
        <v>0</v>
      </c>
      <c r="T91" s="104">
        <f>IFERROR('Model výchozí (MV)'!T91*('MV Index'!X7/'MV Index'!$E7)*'Model výchozí (MV)'!$AS91,0)+IFERROR('Model opční 1 (ME)'!T91*('ME Index'!X7/'ME Index'!$E7)*'Model opční 1 (ME)'!$AS91,0)+IFERROR('Model opční 2 (MF)'!T91*('MF Index'!X7/'MF Index'!$E7)*'Model opční 2 (MF)'!$AS91,0)+Doplněk!T91*Doplněk!$AQ91</f>
        <v>0</v>
      </c>
      <c r="U91" s="104">
        <f>IFERROR('Model výchozí (MV)'!U91*('MV Index'!Y7/'MV Index'!$E7)*'Model výchozí (MV)'!$AS91,0)+IFERROR('Model opční 1 (ME)'!U91*('ME Index'!Y7/'ME Index'!$E7)*'Model opční 1 (ME)'!$AS91,0)+IFERROR('Model opční 2 (MF)'!U91*('MF Index'!Y7/'MF Index'!$E7)*'Model opční 2 (MF)'!$AS91,0)+Doplněk!U91*Doplněk!$AQ91</f>
        <v>0</v>
      </c>
      <c r="V91" s="104">
        <f>IFERROR('Model výchozí (MV)'!V91*('MV Index'!Z7/'MV Index'!$E7)*'Model výchozí (MV)'!$AS91,0)+IFERROR('Model opční 1 (ME)'!V91*('ME Index'!Z7/'ME Index'!$E7)*'Model opční 1 (ME)'!$AS91,0)+IFERROR('Model opční 2 (MF)'!V91*('MF Index'!Z7/'MF Index'!$E7)*'Model opční 2 (MF)'!$AS91,0)+Doplněk!V91*Doplněk!$AQ91</f>
        <v>0</v>
      </c>
      <c r="W91" s="104">
        <f>IFERROR('Model výchozí (MV)'!W91*('MV Index'!AA7/'MV Index'!$E7)*'Model výchozí (MV)'!$AS91,0)+IFERROR('Model opční 1 (ME)'!W91*('ME Index'!AA7/'ME Index'!$E7)*'Model opční 1 (ME)'!$AS91,0)+IFERROR('Model opční 2 (MF)'!W91*('MF Index'!AA7/'MF Index'!$E7)*'Model opční 2 (MF)'!$AS91,0)+Doplněk!W91*Doplněk!$AQ91</f>
        <v>0</v>
      </c>
      <c r="X91" s="104">
        <f>IFERROR('Model výchozí (MV)'!X91*('MV Index'!AB7/'MV Index'!$E7)*'Model výchozí (MV)'!$AS91,0)+IFERROR('Model opční 1 (ME)'!X91*('ME Index'!AB7/'ME Index'!$E7)*'Model opční 1 (ME)'!$AS91,0)+IFERROR('Model opční 2 (MF)'!X91*('MF Index'!AB7/'MF Index'!$E7)*'Model opční 2 (MF)'!$AS91,0)+Doplněk!X91*Doplněk!$AQ91</f>
        <v>0</v>
      </c>
      <c r="Y91" s="104">
        <f>IFERROR('Model výchozí (MV)'!Y91*('MV Index'!AC7/'MV Index'!$E7)*'Model výchozí (MV)'!$AS91,0)+IFERROR('Model opční 1 (ME)'!Y91*('ME Index'!AC7/'ME Index'!$E7)*'Model opční 1 (ME)'!$AS91,0)+IFERROR('Model opční 2 (MF)'!Y91*('MF Index'!AC7/'MF Index'!$E7)*'Model opční 2 (MF)'!$AS91,0)+Doplněk!Y91*Doplněk!$AQ91</f>
        <v>0</v>
      </c>
      <c r="Z91" s="104">
        <f>IFERROR('Model výchozí (MV)'!Z91*('MV Index'!AD7/'MV Index'!$E7)*'Model výchozí (MV)'!$AS91,0)+IFERROR('Model opční 1 (ME)'!Z91*('ME Index'!AD7/'ME Index'!$E7)*'Model opční 1 (ME)'!$AS91,0)+IFERROR('Model opční 2 (MF)'!Z91*('MF Index'!AD7/'MF Index'!$E7)*'Model opční 2 (MF)'!$AS91,0)+Doplněk!Z91*Doplněk!$AQ91</f>
        <v>0</v>
      </c>
      <c r="AA91" s="104">
        <f>IFERROR('Model výchozí (MV)'!AA91*('MV Index'!AE7/'MV Index'!$E7)*'Model výchozí (MV)'!$AS91,0)+IFERROR('Model opční 1 (ME)'!AA91*('ME Index'!AE7/'ME Index'!$E7)*'Model opční 1 (ME)'!$AS91,0)+IFERROR('Model opční 2 (MF)'!AA91*('MF Index'!AE7/'MF Index'!$E7)*'Model opční 2 (MF)'!$AS91,0)+Doplněk!AA91*Doplněk!$AQ91</f>
        <v>0</v>
      </c>
      <c r="AB91" s="104">
        <f>IFERROR('Model výchozí (MV)'!AB91*('MV Index'!AF7/'MV Index'!$E7)*'Model výchozí (MV)'!$AS91,0)+IFERROR('Model opční 1 (ME)'!AB91*('ME Index'!AF7/'ME Index'!$E7)*'Model opční 1 (ME)'!$AS91,0)+IFERROR('Model opční 2 (MF)'!AB91*('MF Index'!AF7/'MF Index'!$E7)*'Model opční 2 (MF)'!$AS91,0)+Doplněk!AB91*Doplněk!$AQ91</f>
        <v>0</v>
      </c>
      <c r="AC91" s="104">
        <f>IFERROR('Model výchozí (MV)'!AC91*('MV Index'!AG7/'MV Index'!$E7)*'Model výchozí (MV)'!$AS91,0)+IFERROR('Model opční 1 (ME)'!AC91*('ME Index'!AG7/'ME Index'!$E7)*'Model opční 1 (ME)'!$AS91,0)+IFERROR('Model opční 2 (MF)'!AC91*('MF Index'!AG7/'MF Index'!$E7)*'Model opční 2 (MF)'!$AS91,0)+Doplněk!AC91*Doplněk!$AQ91</f>
        <v>0</v>
      </c>
      <c r="AD91" s="104">
        <f>IFERROR('Model výchozí (MV)'!AD91*('MV Index'!AH7/'MV Index'!$E7)*'Model výchozí (MV)'!$AS91,0)+IFERROR('Model opční 1 (ME)'!AD91*('ME Index'!AH7/'ME Index'!$E7)*'Model opční 1 (ME)'!$AS91,0)+IFERROR('Model opční 2 (MF)'!AD91*('MF Index'!AH7/'MF Index'!$E7)*'Model opční 2 (MF)'!$AS91,0)+Doplněk!AD91*Doplněk!$AQ91</f>
        <v>0</v>
      </c>
      <c r="AE91" s="104">
        <f>IFERROR('Model výchozí (MV)'!AE91*('MV Index'!AI7/'MV Index'!$E7)*'Model výchozí (MV)'!$AS91,0)+IFERROR('Model opční 1 (ME)'!AE91*('ME Index'!AI7/'ME Index'!$E7)*'Model opční 1 (ME)'!$AS91,0)+IFERROR('Model opční 2 (MF)'!AE91*('MF Index'!AI7/'MF Index'!$E7)*'Model opční 2 (MF)'!$AS91,0)+Doplněk!AE91*Doplněk!$AQ91</f>
        <v>0</v>
      </c>
      <c r="AF91" s="104">
        <f>IFERROR('Model výchozí (MV)'!AF91*('MV Index'!AJ7/'MV Index'!$E7)*'Model výchozí (MV)'!$AS91,0)+IFERROR('Model opční 1 (ME)'!AF91*('ME Index'!AJ7/'ME Index'!$E7)*'Model opční 1 (ME)'!$AS91,0)+IFERROR('Model opční 2 (MF)'!AF91*('MF Index'!AJ7/'MF Index'!$E7)*'Model opční 2 (MF)'!$AS91,0)+Doplněk!AF91*Doplněk!$AQ91</f>
        <v>0</v>
      </c>
      <c r="AG91" s="104">
        <f>IFERROR('Model výchozí (MV)'!AG91*('MV Index'!AK7/'MV Index'!$E7)*'Model výchozí (MV)'!$AS91,0)+IFERROR('Model opční 1 (ME)'!AG91*('ME Index'!AK7/'ME Index'!$E7)*'Model opční 1 (ME)'!$AS91,0)+IFERROR('Model opční 2 (MF)'!AG91*('MF Index'!AK7/'MF Index'!$E7)*'Model opční 2 (MF)'!$AS91,0)+Doplněk!AG91*Doplněk!$AQ91</f>
        <v>0</v>
      </c>
      <c r="AH91" s="104">
        <f>IFERROR('Model výchozí (MV)'!AH91*('MV Index'!AL7/'MV Index'!$E7)*'Model výchozí (MV)'!$AS91,0)+IFERROR('Model opční 1 (ME)'!AH91*('ME Index'!AL7/'ME Index'!$E7)*'Model opční 1 (ME)'!$AS91,0)+IFERROR('Model opční 2 (MF)'!AH91*('MF Index'!AL7/'MF Index'!$E7)*'Model opční 2 (MF)'!$AS91,0)+Doplněk!AH91*Doplněk!$AQ91</f>
        <v>0</v>
      </c>
      <c r="AI91" s="104">
        <f>IFERROR('Model výchozí (MV)'!AI91*('MV Index'!AM7/'MV Index'!$E7)*'Model výchozí (MV)'!$AS91,0)+IFERROR('Model opční 1 (ME)'!AI91*('ME Index'!AM7/'ME Index'!$E7)*'Model opční 1 (ME)'!$AS91,0)+IFERROR('Model opční 2 (MF)'!AI91*('MF Index'!AM7/'MF Index'!$E7)*'Model opční 2 (MF)'!$AS91,0)+Doplněk!AI91*Doplněk!$AQ91</f>
        <v>0</v>
      </c>
      <c r="AJ91" s="104">
        <f>IFERROR('Model výchozí (MV)'!AJ91*('MV Index'!AN7/'MV Index'!$E7)*'Model výchozí (MV)'!$AS91,0)+IFERROR('Model opční 1 (ME)'!AJ91*('ME Index'!AN7/'ME Index'!$E7)*'Model opční 1 (ME)'!$AS91,0)+IFERROR('Model opční 2 (MF)'!AJ91*('MF Index'!AN7/'MF Index'!$E7)*'Model opční 2 (MF)'!$AS91,0)+Doplněk!AJ91*Doplněk!$AQ91</f>
        <v>0</v>
      </c>
      <c r="AK91" s="104">
        <f>IFERROR('Model výchozí (MV)'!AK91*('MV Index'!AO7/'MV Index'!$E7)*'Model výchozí (MV)'!$AS91,0)+IFERROR('Model opční 1 (ME)'!AK91*('ME Index'!AO7/'ME Index'!$E7)*'Model opční 1 (ME)'!$AS91,0)+IFERROR('Model opční 2 (MF)'!AK91*('MF Index'!AO7/'MF Index'!$E7)*'Model opční 2 (MF)'!$AS91,0)+Doplněk!AK91*Doplněk!$AQ91</f>
        <v>0</v>
      </c>
      <c r="AL91" s="24">
        <f t="shared" si="73"/>
        <v>0</v>
      </c>
      <c r="AM91" s="149">
        <f t="shared" si="72"/>
        <v>0</v>
      </c>
    </row>
    <row r="92" spans="1:39" x14ac:dyDescent="0.3">
      <c r="A92" s="4">
        <f t="shared" si="71"/>
        <v>5</v>
      </c>
      <c r="B92" s="45" t="str">
        <f t="shared" si="71"/>
        <v>Odpisy dlouhodobého majetku</v>
      </c>
      <c r="C92" s="64">
        <f t="shared" si="71"/>
        <v>5.0999999999999996</v>
      </c>
      <c r="D92" s="66" t="str">
        <f t="shared" si="71"/>
        <v>Vozidla</v>
      </c>
      <c r="E92" s="104">
        <f>IFERROR('Model výchozí (MV)'!E92*('MV Index'!I8/'MV Index'!$E8)*'Model výchozí (MV)'!$AS92,0)+IFERROR('Model opční 1 (ME)'!E92*('ME Index'!I8/'ME Index'!$E8)*'Model opční 1 (ME)'!$AS92,0)+IFERROR('Model opční 2 (MF)'!E92*('MF Index'!I8/'MF Index'!$E8)*'Model opční 2 (MF)'!$AS92,0)+Doplněk!E92*Doplněk!$AQ92</f>
        <v>0</v>
      </c>
      <c r="F92" s="104">
        <f>IFERROR('Model výchozí (MV)'!F92*('MV Index'!J8/'MV Index'!$E8)*'Model výchozí (MV)'!$AS92,0)+IFERROR('Model opční 1 (ME)'!F92*('ME Index'!J8/'ME Index'!$E8)*'Model opční 1 (ME)'!$AS92,0)+IFERROR('Model opční 2 (MF)'!F92*('MF Index'!J8/'MF Index'!$E8)*'Model opční 2 (MF)'!$AS92,0)+Doplněk!F92*Doplněk!$AQ92</f>
        <v>0</v>
      </c>
      <c r="G92" s="104">
        <f>IFERROR('Model výchozí (MV)'!G92*('MV Index'!K8/'MV Index'!$E8)*'Model výchozí (MV)'!$AS92,0)+IFERROR('Model opční 1 (ME)'!G92*('ME Index'!K8/'ME Index'!$E8)*'Model opční 1 (ME)'!$AS92,0)+IFERROR('Model opční 2 (MF)'!G92*('MF Index'!K8/'MF Index'!$E8)*'Model opční 2 (MF)'!$AS92,0)+Doplněk!G92*Doplněk!$AQ92</f>
        <v>0</v>
      </c>
      <c r="H92" s="104">
        <f>IFERROR('Model výchozí (MV)'!H92*('MV Index'!L8/'MV Index'!$E8)*'Model výchozí (MV)'!$AS92,0)+IFERROR('Model opční 1 (ME)'!H92*('ME Index'!L8/'ME Index'!$E8)*'Model opční 1 (ME)'!$AS92,0)+IFERROR('Model opční 2 (MF)'!H92*('MF Index'!L8/'MF Index'!$E8)*'Model opční 2 (MF)'!$AS92,0)+Doplněk!H92*Doplněk!$AQ92</f>
        <v>0</v>
      </c>
      <c r="I92" s="104">
        <f>IFERROR('Model výchozí (MV)'!I92*('MV Index'!M8/'MV Index'!$E8)*'Model výchozí (MV)'!$AS92,0)+IFERROR('Model opční 1 (ME)'!I92*('ME Index'!M8/'ME Index'!$E8)*'Model opční 1 (ME)'!$AS92,0)+IFERROR('Model opční 2 (MF)'!I92*('MF Index'!M8/'MF Index'!$E8)*'Model opční 2 (MF)'!$AS92,0)+Doplněk!I92*Doplněk!$AQ92</f>
        <v>0</v>
      </c>
      <c r="J92" s="104">
        <f>IFERROR('Model výchozí (MV)'!J92*('MV Index'!N8/'MV Index'!$E8)*'Model výchozí (MV)'!$AS92,0)+IFERROR('Model opční 1 (ME)'!J92*('ME Index'!N8/'ME Index'!$E8)*'Model opční 1 (ME)'!$AS92,0)+IFERROR('Model opční 2 (MF)'!J92*('MF Index'!N8/'MF Index'!$E8)*'Model opční 2 (MF)'!$AS92,0)+Doplněk!J92*Doplněk!$AQ92</f>
        <v>0</v>
      </c>
      <c r="K92" s="104">
        <f>IFERROR('Model výchozí (MV)'!K92*('MV Index'!O8/'MV Index'!$E8)*'Model výchozí (MV)'!$AS92,0)+IFERROR('Model opční 1 (ME)'!K92*('ME Index'!O8/'ME Index'!$E8)*'Model opční 1 (ME)'!$AS92,0)+IFERROR('Model opční 2 (MF)'!K92*('MF Index'!O8/'MF Index'!$E8)*'Model opční 2 (MF)'!$AS92,0)+Doplněk!K92*Doplněk!$AQ92</f>
        <v>0</v>
      </c>
      <c r="L92" s="104">
        <f>IFERROR('Model výchozí (MV)'!L92*('MV Index'!P8/'MV Index'!$E8)*'Model výchozí (MV)'!$AS92,0)+IFERROR('Model opční 1 (ME)'!L92*('ME Index'!P8/'ME Index'!$E8)*'Model opční 1 (ME)'!$AS92,0)+IFERROR('Model opční 2 (MF)'!L92*('MF Index'!P8/'MF Index'!$E8)*'Model opční 2 (MF)'!$AS92,0)+Doplněk!L92*Doplněk!$AQ92</f>
        <v>0</v>
      </c>
      <c r="M92" s="104">
        <f>IFERROR('Model výchozí (MV)'!M92*('MV Index'!Q8/'MV Index'!$E8)*'Model výchozí (MV)'!$AS92,0)+IFERROR('Model opční 1 (ME)'!M92*('ME Index'!Q8/'ME Index'!$E8)*'Model opční 1 (ME)'!$AS92,0)+IFERROR('Model opční 2 (MF)'!M92*('MF Index'!Q8/'MF Index'!$E8)*'Model opční 2 (MF)'!$AS92,0)+Doplněk!M92*Doplněk!$AQ92</f>
        <v>0</v>
      </c>
      <c r="N92" s="104">
        <f>IFERROR('Model výchozí (MV)'!N92*('MV Index'!R8/'MV Index'!$E8)*'Model výchozí (MV)'!$AS92,0)+IFERROR('Model opční 1 (ME)'!N92*('ME Index'!R8/'ME Index'!$E8)*'Model opční 1 (ME)'!$AS92,0)+IFERROR('Model opční 2 (MF)'!N92*('MF Index'!R8/'MF Index'!$E8)*'Model opční 2 (MF)'!$AS92,0)+Doplněk!N92*Doplněk!$AQ92</f>
        <v>0</v>
      </c>
      <c r="O92" s="104">
        <f>IFERROR('Model výchozí (MV)'!O92*('MV Index'!S8/'MV Index'!$E8)*'Model výchozí (MV)'!$AS92,0)+IFERROR('Model opční 1 (ME)'!O92*('ME Index'!S8/'ME Index'!$E8)*'Model opční 1 (ME)'!$AS92,0)+IFERROR('Model opční 2 (MF)'!O92*('MF Index'!S8/'MF Index'!$E8)*'Model opční 2 (MF)'!$AS92,0)+Doplněk!O92*Doplněk!$AQ92</f>
        <v>0</v>
      </c>
      <c r="P92" s="104">
        <f>IFERROR('Model výchozí (MV)'!P92*('MV Index'!T8/'MV Index'!$E8)*'Model výchozí (MV)'!$AS92,0)+IFERROR('Model opční 1 (ME)'!P92*('ME Index'!T8/'ME Index'!$E8)*'Model opční 1 (ME)'!$AS92,0)+IFERROR('Model opční 2 (MF)'!P92*('MF Index'!T8/'MF Index'!$E8)*'Model opční 2 (MF)'!$AS92,0)+Doplněk!P92*Doplněk!$AQ92</f>
        <v>0</v>
      </c>
      <c r="Q92" s="104">
        <f>IFERROR('Model výchozí (MV)'!Q92*('MV Index'!U8/'MV Index'!$E8)*'Model výchozí (MV)'!$AS92,0)+IFERROR('Model opční 1 (ME)'!Q92*('ME Index'!U8/'ME Index'!$E8)*'Model opční 1 (ME)'!$AS92,0)+IFERROR('Model opční 2 (MF)'!Q92*('MF Index'!U8/'MF Index'!$E8)*'Model opční 2 (MF)'!$AS92,0)+Doplněk!Q92*Doplněk!$AQ92</f>
        <v>0</v>
      </c>
      <c r="R92" s="104">
        <f>IFERROR('Model výchozí (MV)'!R92*('MV Index'!V8/'MV Index'!$E8)*'Model výchozí (MV)'!$AS92,0)+IFERROR('Model opční 1 (ME)'!R92*('ME Index'!V8/'ME Index'!$E8)*'Model opční 1 (ME)'!$AS92,0)+IFERROR('Model opční 2 (MF)'!R92*('MF Index'!V8/'MF Index'!$E8)*'Model opční 2 (MF)'!$AS92,0)+Doplněk!R92*Doplněk!$AQ92</f>
        <v>0</v>
      </c>
      <c r="S92" s="104">
        <f>IFERROR('Model výchozí (MV)'!S92*('MV Index'!W8/'MV Index'!$E8)*'Model výchozí (MV)'!$AS92,0)+IFERROR('Model opční 1 (ME)'!S92*('ME Index'!W8/'ME Index'!$E8)*'Model opční 1 (ME)'!$AS92,0)+IFERROR('Model opční 2 (MF)'!S92*('MF Index'!W8/'MF Index'!$E8)*'Model opční 2 (MF)'!$AS92,0)+Doplněk!S92*Doplněk!$AQ92</f>
        <v>0</v>
      </c>
      <c r="T92" s="104">
        <f>IFERROR('Model výchozí (MV)'!T92*('MV Index'!X8/'MV Index'!$E8)*'Model výchozí (MV)'!$AS92,0)+IFERROR('Model opční 1 (ME)'!T92*('ME Index'!X8/'ME Index'!$E8)*'Model opční 1 (ME)'!$AS92,0)+IFERROR('Model opční 2 (MF)'!T92*('MF Index'!X8/'MF Index'!$E8)*'Model opční 2 (MF)'!$AS92,0)+Doplněk!T92*Doplněk!$AQ92</f>
        <v>0</v>
      </c>
      <c r="U92" s="104">
        <f>IFERROR('Model výchozí (MV)'!U92*('MV Index'!Y8/'MV Index'!$E8)*'Model výchozí (MV)'!$AS92,0)+IFERROR('Model opční 1 (ME)'!U92*('ME Index'!Y8/'ME Index'!$E8)*'Model opční 1 (ME)'!$AS92,0)+IFERROR('Model opční 2 (MF)'!U92*('MF Index'!Y8/'MF Index'!$E8)*'Model opční 2 (MF)'!$AS92,0)+Doplněk!U92*Doplněk!$AQ92</f>
        <v>0</v>
      </c>
      <c r="V92" s="104">
        <f>IFERROR('Model výchozí (MV)'!V92*('MV Index'!Z8/'MV Index'!$E8)*'Model výchozí (MV)'!$AS92,0)+IFERROR('Model opční 1 (ME)'!V92*('ME Index'!Z8/'ME Index'!$E8)*'Model opční 1 (ME)'!$AS92,0)+IFERROR('Model opční 2 (MF)'!V92*('MF Index'!Z8/'MF Index'!$E8)*'Model opční 2 (MF)'!$AS92,0)+Doplněk!V92*Doplněk!$AQ92</f>
        <v>0</v>
      </c>
      <c r="W92" s="104">
        <f>IFERROR('Model výchozí (MV)'!W92*('MV Index'!AA8/'MV Index'!$E8)*'Model výchozí (MV)'!$AS92,0)+IFERROR('Model opční 1 (ME)'!W92*('ME Index'!AA8/'ME Index'!$E8)*'Model opční 1 (ME)'!$AS92,0)+IFERROR('Model opční 2 (MF)'!W92*('MF Index'!AA8/'MF Index'!$E8)*'Model opční 2 (MF)'!$AS92,0)+Doplněk!W92*Doplněk!$AQ92</f>
        <v>0</v>
      </c>
      <c r="X92" s="104">
        <f>IFERROR('Model výchozí (MV)'!X92*('MV Index'!AB8/'MV Index'!$E8)*'Model výchozí (MV)'!$AS92,0)+IFERROR('Model opční 1 (ME)'!X92*('ME Index'!AB8/'ME Index'!$E8)*'Model opční 1 (ME)'!$AS92,0)+IFERROR('Model opční 2 (MF)'!X92*('MF Index'!AB8/'MF Index'!$E8)*'Model opční 2 (MF)'!$AS92,0)+Doplněk!X92*Doplněk!$AQ92</f>
        <v>0</v>
      </c>
      <c r="Y92" s="104">
        <f>IFERROR('Model výchozí (MV)'!Y92*('MV Index'!AC8/'MV Index'!$E8)*'Model výchozí (MV)'!$AS92,0)+IFERROR('Model opční 1 (ME)'!Y92*('ME Index'!AC8/'ME Index'!$E8)*'Model opční 1 (ME)'!$AS92,0)+IFERROR('Model opční 2 (MF)'!Y92*('MF Index'!AC8/'MF Index'!$E8)*'Model opční 2 (MF)'!$AS92,0)+Doplněk!Y92*Doplněk!$AQ92</f>
        <v>0</v>
      </c>
      <c r="Z92" s="104">
        <f>IFERROR('Model výchozí (MV)'!Z92*('MV Index'!AD8/'MV Index'!$E8)*'Model výchozí (MV)'!$AS92,0)+IFERROR('Model opční 1 (ME)'!Z92*('ME Index'!AD8/'ME Index'!$E8)*'Model opční 1 (ME)'!$AS92,0)+IFERROR('Model opční 2 (MF)'!Z92*('MF Index'!AD8/'MF Index'!$E8)*'Model opční 2 (MF)'!$AS92,0)+Doplněk!Z92*Doplněk!$AQ92</f>
        <v>0</v>
      </c>
      <c r="AA92" s="104">
        <f>IFERROR('Model výchozí (MV)'!AA92*('MV Index'!AE8/'MV Index'!$E8)*'Model výchozí (MV)'!$AS92,0)+IFERROR('Model opční 1 (ME)'!AA92*('ME Index'!AE8/'ME Index'!$E8)*'Model opční 1 (ME)'!$AS92,0)+IFERROR('Model opční 2 (MF)'!AA92*('MF Index'!AE8/'MF Index'!$E8)*'Model opční 2 (MF)'!$AS92,0)+Doplněk!AA92*Doplněk!$AQ92</f>
        <v>0</v>
      </c>
      <c r="AB92" s="104">
        <f>IFERROR('Model výchozí (MV)'!AB92*('MV Index'!AF8/'MV Index'!$E8)*'Model výchozí (MV)'!$AS92,0)+IFERROR('Model opční 1 (ME)'!AB92*('ME Index'!AF8/'ME Index'!$E8)*'Model opční 1 (ME)'!$AS92,0)+IFERROR('Model opční 2 (MF)'!AB92*('MF Index'!AF8/'MF Index'!$E8)*'Model opční 2 (MF)'!$AS92,0)+Doplněk!AB92*Doplněk!$AQ92</f>
        <v>0</v>
      </c>
      <c r="AC92" s="104">
        <f>IFERROR('Model výchozí (MV)'!AC92*('MV Index'!AG8/'MV Index'!$E8)*'Model výchozí (MV)'!$AS92,0)+IFERROR('Model opční 1 (ME)'!AC92*('ME Index'!AG8/'ME Index'!$E8)*'Model opční 1 (ME)'!$AS92,0)+IFERROR('Model opční 2 (MF)'!AC92*('MF Index'!AG8/'MF Index'!$E8)*'Model opční 2 (MF)'!$AS92,0)+Doplněk!AC92*Doplněk!$AQ92</f>
        <v>0</v>
      </c>
      <c r="AD92" s="104">
        <f>IFERROR('Model výchozí (MV)'!AD92*('MV Index'!AH8/'MV Index'!$E8)*'Model výchozí (MV)'!$AS92,0)+IFERROR('Model opční 1 (ME)'!AD92*('ME Index'!AH8/'ME Index'!$E8)*'Model opční 1 (ME)'!$AS92,0)+IFERROR('Model opční 2 (MF)'!AD92*('MF Index'!AH8/'MF Index'!$E8)*'Model opční 2 (MF)'!$AS92,0)+Doplněk!AD92*Doplněk!$AQ92</f>
        <v>0</v>
      </c>
      <c r="AE92" s="104">
        <f>IFERROR('Model výchozí (MV)'!AE92*('MV Index'!AI8/'MV Index'!$E8)*'Model výchozí (MV)'!$AS92,0)+IFERROR('Model opční 1 (ME)'!AE92*('ME Index'!AI8/'ME Index'!$E8)*'Model opční 1 (ME)'!$AS92,0)+IFERROR('Model opční 2 (MF)'!AE92*('MF Index'!AI8/'MF Index'!$E8)*'Model opční 2 (MF)'!$AS92,0)+Doplněk!AE92*Doplněk!$AQ92</f>
        <v>0</v>
      </c>
      <c r="AF92" s="104">
        <f>IFERROR('Model výchozí (MV)'!AF92*('MV Index'!AJ8/'MV Index'!$E8)*'Model výchozí (MV)'!$AS92,0)+IFERROR('Model opční 1 (ME)'!AF92*('ME Index'!AJ8/'ME Index'!$E8)*'Model opční 1 (ME)'!$AS92,0)+IFERROR('Model opční 2 (MF)'!AF92*('MF Index'!AJ8/'MF Index'!$E8)*'Model opční 2 (MF)'!$AS92,0)+Doplněk!AF92*Doplněk!$AQ92</f>
        <v>0</v>
      </c>
      <c r="AG92" s="104">
        <f>IFERROR('Model výchozí (MV)'!AG92*('MV Index'!AK8/'MV Index'!$E8)*'Model výchozí (MV)'!$AS92,0)+IFERROR('Model opční 1 (ME)'!AG92*('ME Index'!AK8/'ME Index'!$E8)*'Model opční 1 (ME)'!$AS92,0)+IFERROR('Model opční 2 (MF)'!AG92*('MF Index'!AK8/'MF Index'!$E8)*'Model opční 2 (MF)'!$AS92,0)+Doplněk!AG92*Doplněk!$AQ92</f>
        <v>0</v>
      </c>
      <c r="AH92" s="104">
        <f>IFERROR('Model výchozí (MV)'!AH92*('MV Index'!AL8/'MV Index'!$E8)*'Model výchozí (MV)'!$AS92,0)+IFERROR('Model opční 1 (ME)'!AH92*('ME Index'!AL8/'ME Index'!$E8)*'Model opční 1 (ME)'!$AS92,0)+IFERROR('Model opční 2 (MF)'!AH92*('MF Index'!AL8/'MF Index'!$E8)*'Model opční 2 (MF)'!$AS92,0)+Doplněk!AH92*Doplněk!$AQ92</f>
        <v>0</v>
      </c>
      <c r="AI92" s="104">
        <f>IFERROR('Model výchozí (MV)'!AI92*('MV Index'!AM8/'MV Index'!$E8)*'Model výchozí (MV)'!$AS92,0)+IFERROR('Model opční 1 (ME)'!AI92*('ME Index'!AM8/'ME Index'!$E8)*'Model opční 1 (ME)'!$AS92,0)+IFERROR('Model opční 2 (MF)'!AI92*('MF Index'!AM8/'MF Index'!$E8)*'Model opční 2 (MF)'!$AS92,0)+Doplněk!AI92*Doplněk!$AQ92</f>
        <v>0</v>
      </c>
      <c r="AJ92" s="104">
        <f>IFERROR('Model výchozí (MV)'!AJ92*('MV Index'!AN8/'MV Index'!$E8)*'Model výchozí (MV)'!$AS92,0)+IFERROR('Model opční 1 (ME)'!AJ92*('ME Index'!AN8/'ME Index'!$E8)*'Model opční 1 (ME)'!$AS92,0)+IFERROR('Model opční 2 (MF)'!AJ92*('MF Index'!AN8/'MF Index'!$E8)*'Model opční 2 (MF)'!$AS92,0)+Doplněk!AJ92*Doplněk!$AQ92</f>
        <v>0</v>
      </c>
      <c r="AK92" s="104">
        <f>IFERROR('Model výchozí (MV)'!AK92*('MV Index'!AO8/'MV Index'!$E8)*'Model výchozí (MV)'!$AS92,0)+IFERROR('Model opční 1 (ME)'!AK92*('ME Index'!AO8/'ME Index'!$E8)*'Model opční 1 (ME)'!$AS92,0)+IFERROR('Model opční 2 (MF)'!AK92*('MF Index'!AO8/'MF Index'!$E8)*'Model opční 2 (MF)'!$AS92,0)+Doplněk!AK92*Doplněk!$AQ92</f>
        <v>0</v>
      </c>
      <c r="AL92" s="24">
        <f t="shared" si="73"/>
        <v>0</v>
      </c>
      <c r="AM92" s="149">
        <f t="shared" si="72"/>
        <v>0</v>
      </c>
    </row>
    <row r="93" spans="1:39" x14ac:dyDescent="0.3">
      <c r="A93" s="4" t="str">
        <f t="shared" si="71"/>
        <v/>
      </c>
      <c r="B93" s="45" t="str">
        <f t="shared" si="71"/>
        <v/>
      </c>
      <c r="C93" s="64">
        <f t="shared" si="71"/>
        <v>5.2</v>
      </c>
      <c r="D93" s="66" t="str">
        <f t="shared" si="71"/>
        <v>Ostatní</v>
      </c>
      <c r="E93" s="104">
        <f>IFERROR('Model výchozí (MV)'!E93*('MV Index'!I9/'MV Index'!$E9)*'Model výchozí (MV)'!$AS93,0)+IFERROR('Model opční 1 (ME)'!E93*('ME Index'!I9/'ME Index'!$E9)*'Model opční 1 (ME)'!$AS93,0)+IFERROR('Model opční 2 (MF)'!E93*('MF Index'!I9/'MF Index'!$E9)*'Model opční 2 (MF)'!$AS93,0)+Doplněk!E93*Doplněk!$AQ93</f>
        <v>0</v>
      </c>
      <c r="F93" s="104">
        <f>IFERROR('Model výchozí (MV)'!F93*('MV Index'!J9/'MV Index'!$E9)*'Model výchozí (MV)'!$AS93,0)+IFERROR('Model opční 1 (ME)'!F93*('ME Index'!J9/'ME Index'!$E9)*'Model opční 1 (ME)'!$AS93,0)+IFERROR('Model opční 2 (MF)'!F93*('MF Index'!J9/'MF Index'!$E9)*'Model opční 2 (MF)'!$AS93,0)+Doplněk!F93*Doplněk!$AQ93</f>
        <v>0</v>
      </c>
      <c r="G93" s="104">
        <f>IFERROR('Model výchozí (MV)'!G93*('MV Index'!K9/'MV Index'!$E9)*'Model výchozí (MV)'!$AS93,0)+IFERROR('Model opční 1 (ME)'!G93*('ME Index'!K9/'ME Index'!$E9)*'Model opční 1 (ME)'!$AS93,0)+IFERROR('Model opční 2 (MF)'!G93*('MF Index'!K9/'MF Index'!$E9)*'Model opční 2 (MF)'!$AS93,0)+Doplněk!G93*Doplněk!$AQ93</f>
        <v>0</v>
      </c>
      <c r="H93" s="104">
        <f>IFERROR('Model výchozí (MV)'!H93*('MV Index'!L9/'MV Index'!$E9)*'Model výchozí (MV)'!$AS93,0)+IFERROR('Model opční 1 (ME)'!H93*('ME Index'!L9/'ME Index'!$E9)*'Model opční 1 (ME)'!$AS93,0)+IFERROR('Model opční 2 (MF)'!H93*('MF Index'!L9/'MF Index'!$E9)*'Model opční 2 (MF)'!$AS93,0)+Doplněk!H93*Doplněk!$AQ93</f>
        <v>0</v>
      </c>
      <c r="I93" s="104">
        <f>IFERROR('Model výchozí (MV)'!I93*('MV Index'!M9/'MV Index'!$E9)*'Model výchozí (MV)'!$AS93,0)+IFERROR('Model opční 1 (ME)'!I93*('ME Index'!M9/'ME Index'!$E9)*'Model opční 1 (ME)'!$AS93,0)+IFERROR('Model opční 2 (MF)'!I93*('MF Index'!M9/'MF Index'!$E9)*'Model opční 2 (MF)'!$AS93,0)+Doplněk!I93*Doplněk!$AQ93</f>
        <v>0</v>
      </c>
      <c r="J93" s="104">
        <f>IFERROR('Model výchozí (MV)'!J93*('MV Index'!N9/'MV Index'!$E9)*'Model výchozí (MV)'!$AS93,0)+IFERROR('Model opční 1 (ME)'!J93*('ME Index'!N9/'ME Index'!$E9)*'Model opční 1 (ME)'!$AS93,0)+IFERROR('Model opční 2 (MF)'!J93*('MF Index'!N9/'MF Index'!$E9)*'Model opční 2 (MF)'!$AS93,0)+Doplněk!J93*Doplněk!$AQ93</f>
        <v>0</v>
      </c>
      <c r="K93" s="104">
        <f>IFERROR('Model výchozí (MV)'!K93*('MV Index'!O9/'MV Index'!$E9)*'Model výchozí (MV)'!$AS93,0)+IFERROR('Model opční 1 (ME)'!K93*('ME Index'!O9/'ME Index'!$E9)*'Model opční 1 (ME)'!$AS93,0)+IFERROR('Model opční 2 (MF)'!K93*('MF Index'!O9/'MF Index'!$E9)*'Model opční 2 (MF)'!$AS93,0)+Doplněk!K93*Doplněk!$AQ93</f>
        <v>0</v>
      </c>
      <c r="L93" s="104">
        <f>IFERROR('Model výchozí (MV)'!L93*('MV Index'!P9/'MV Index'!$E9)*'Model výchozí (MV)'!$AS93,0)+IFERROR('Model opční 1 (ME)'!L93*('ME Index'!P9/'ME Index'!$E9)*'Model opční 1 (ME)'!$AS93,0)+IFERROR('Model opční 2 (MF)'!L93*('MF Index'!P9/'MF Index'!$E9)*'Model opční 2 (MF)'!$AS93,0)+Doplněk!L93*Doplněk!$AQ93</f>
        <v>0</v>
      </c>
      <c r="M93" s="104">
        <f>IFERROR('Model výchozí (MV)'!M93*('MV Index'!Q9/'MV Index'!$E9)*'Model výchozí (MV)'!$AS93,0)+IFERROR('Model opční 1 (ME)'!M93*('ME Index'!Q9/'ME Index'!$E9)*'Model opční 1 (ME)'!$AS93,0)+IFERROR('Model opční 2 (MF)'!M93*('MF Index'!Q9/'MF Index'!$E9)*'Model opční 2 (MF)'!$AS93,0)+Doplněk!M93*Doplněk!$AQ93</f>
        <v>0</v>
      </c>
      <c r="N93" s="104">
        <f>IFERROR('Model výchozí (MV)'!N93*('MV Index'!R9/'MV Index'!$E9)*'Model výchozí (MV)'!$AS93,0)+IFERROR('Model opční 1 (ME)'!N93*('ME Index'!R9/'ME Index'!$E9)*'Model opční 1 (ME)'!$AS93,0)+IFERROR('Model opční 2 (MF)'!N93*('MF Index'!R9/'MF Index'!$E9)*'Model opční 2 (MF)'!$AS93,0)+Doplněk!N93*Doplněk!$AQ93</f>
        <v>0</v>
      </c>
      <c r="O93" s="104">
        <f>IFERROR('Model výchozí (MV)'!O93*('MV Index'!S9/'MV Index'!$E9)*'Model výchozí (MV)'!$AS93,0)+IFERROR('Model opční 1 (ME)'!O93*('ME Index'!S9/'ME Index'!$E9)*'Model opční 1 (ME)'!$AS93,0)+IFERROR('Model opční 2 (MF)'!O93*('MF Index'!S9/'MF Index'!$E9)*'Model opční 2 (MF)'!$AS93,0)+Doplněk!O93*Doplněk!$AQ93</f>
        <v>0</v>
      </c>
      <c r="P93" s="104">
        <f>IFERROR('Model výchozí (MV)'!P93*('MV Index'!T9/'MV Index'!$E9)*'Model výchozí (MV)'!$AS93,0)+IFERROR('Model opční 1 (ME)'!P93*('ME Index'!T9/'ME Index'!$E9)*'Model opční 1 (ME)'!$AS93,0)+IFERROR('Model opční 2 (MF)'!P93*('MF Index'!T9/'MF Index'!$E9)*'Model opční 2 (MF)'!$AS93,0)+Doplněk!P93*Doplněk!$AQ93</f>
        <v>0</v>
      </c>
      <c r="Q93" s="104">
        <f>IFERROR('Model výchozí (MV)'!Q93*('MV Index'!U9/'MV Index'!$E9)*'Model výchozí (MV)'!$AS93,0)+IFERROR('Model opční 1 (ME)'!Q93*('ME Index'!U9/'ME Index'!$E9)*'Model opční 1 (ME)'!$AS93,0)+IFERROR('Model opční 2 (MF)'!Q93*('MF Index'!U9/'MF Index'!$E9)*'Model opční 2 (MF)'!$AS93,0)+Doplněk!Q93*Doplněk!$AQ93</f>
        <v>0</v>
      </c>
      <c r="R93" s="104">
        <f>IFERROR('Model výchozí (MV)'!R93*('MV Index'!V9/'MV Index'!$E9)*'Model výchozí (MV)'!$AS93,0)+IFERROR('Model opční 1 (ME)'!R93*('ME Index'!V9/'ME Index'!$E9)*'Model opční 1 (ME)'!$AS93,0)+IFERROR('Model opční 2 (MF)'!R93*('MF Index'!V9/'MF Index'!$E9)*'Model opční 2 (MF)'!$AS93,0)+Doplněk!R93*Doplněk!$AQ93</f>
        <v>0</v>
      </c>
      <c r="S93" s="104">
        <f>IFERROR('Model výchozí (MV)'!S93*('MV Index'!W9/'MV Index'!$E9)*'Model výchozí (MV)'!$AS93,0)+IFERROR('Model opční 1 (ME)'!S93*('ME Index'!W9/'ME Index'!$E9)*'Model opční 1 (ME)'!$AS93,0)+IFERROR('Model opční 2 (MF)'!S93*('MF Index'!W9/'MF Index'!$E9)*'Model opční 2 (MF)'!$AS93,0)+Doplněk!S93*Doplněk!$AQ93</f>
        <v>0</v>
      </c>
      <c r="T93" s="104">
        <f>IFERROR('Model výchozí (MV)'!T93*('MV Index'!X9/'MV Index'!$E9)*'Model výchozí (MV)'!$AS93,0)+IFERROR('Model opční 1 (ME)'!T93*('ME Index'!X9/'ME Index'!$E9)*'Model opční 1 (ME)'!$AS93,0)+IFERROR('Model opční 2 (MF)'!T93*('MF Index'!X9/'MF Index'!$E9)*'Model opční 2 (MF)'!$AS93,0)+Doplněk!T93*Doplněk!$AQ93</f>
        <v>0</v>
      </c>
      <c r="U93" s="104">
        <f>IFERROR('Model výchozí (MV)'!U93*('MV Index'!Y9/'MV Index'!$E9)*'Model výchozí (MV)'!$AS93,0)+IFERROR('Model opční 1 (ME)'!U93*('ME Index'!Y9/'ME Index'!$E9)*'Model opční 1 (ME)'!$AS93,0)+IFERROR('Model opční 2 (MF)'!U93*('MF Index'!Y9/'MF Index'!$E9)*'Model opční 2 (MF)'!$AS93,0)+Doplněk!U93*Doplněk!$AQ93</f>
        <v>0</v>
      </c>
      <c r="V93" s="104">
        <f>IFERROR('Model výchozí (MV)'!V93*('MV Index'!Z9/'MV Index'!$E9)*'Model výchozí (MV)'!$AS93,0)+IFERROR('Model opční 1 (ME)'!V93*('ME Index'!Z9/'ME Index'!$E9)*'Model opční 1 (ME)'!$AS93,0)+IFERROR('Model opční 2 (MF)'!V93*('MF Index'!Z9/'MF Index'!$E9)*'Model opční 2 (MF)'!$AS93,0)+Doplněk!V93*Doplněk!$AQ93</f>
        <v>0</v>
      </c>
      <c r="W93" s="104">
        <f>IFERROR('Model výchozí (MV)'!W93*('MV Index'!AA9/'MV Index'!$E9)*'Model výchozí (MV)'!$AS93,0)+IFERROR('Model opční 1 (ME)'!W93*('ME Index'!AA9/'ME Index'!$E9)*'Model opční 1 (ME)'!$AS93,0)+IFERROR('Model opční 2 (MF)'!W93*('MF Index'!AA9/'MF Index'!$E9)*'Model opční 2 (MF)'!$AS93,0)+Doplněk!W93*Doplněk!$AQ93</f>
        <v>0</v>
      </c>
      <c r="X93" s="104">
        <f>IFERROR('Model výchozí (MV)'!X93*('MV Index'!AB9/'MV Index'!$E9)*'Model výchozí (MV)'!$AS93,0)+IFERROR('Model opční 1 (ME)'!X93*('ME Index'!AB9/'ME Index'!$E9)*'Model opční 1 (ME)'!$AS93,0)+IFERROR('Model opční 2 (MF)'!X93*('MF Index'!AB9/'MF Index'!$E9)*'Model opční 2 (MF)'!$AS93,0)+Doplněk!X93*Doplněk!$AQ93</f>
        <v>0</v>
      </c>
      <c r="Y93" s="104">
        <f>IFERROR('Model výchozí (MV)'!Y93*('MV Index'!AC9/'MV Index'!$E9)*'Model výchozí (MV)'!$AS93,0)+IFERROR('Model opční 1 (ME)'!Y93*('ME Index'!AC9/'ME Index'!$E9)*'Model opční 1 (ME)'!$AS93,0)+IFERROR('Model opční 2 (MF)'!Y93*('MF Index'!AC9/'MF Index'!$E9)*'Model opční 2 (MF)'!$AS93,0)+Doplněk!Y93*Doplněk!$AQ93</f>
        <v>0</v>
      </c>
      <c r="Z93" s="104">
        <f>IFERROR('Model výchozí (MV)'!Z93*('MV Index'!AD9/'MV Index'!$E9)*'Model výchozí (MV)'!$AS93,0)+IFERROR('Model opční 1 (ME)'!Z93*('ME Index'!AD9/'ME Index'!$E9)*'Model opční 1 (ME)'!$AS93,0)+IFERROR('Model opční 2 (MF)'!Z93*('MF Index'!AD9/'MF Index'!$E9)*'Model opční 2 (MF)'!$AS93,0)+Doplněk!Z93*Doplněk!$AQ93</f>
        <v>0</v>
      </c>
      <c r="AA93" s="104">
        <f>IFERROR('Model výchozí (MV)'!AA93*('MV Index'!AE9/'MV Index'!$E9)*'Model výchozí (MV)'!$AS93,0)+IFERROR('Model opční 1 (ME)'!AA93*('ME Index'!AE9/'ME Index'!$E9)*'Model opční 1 (ME)'!$AS93,0)+IFERROR('Model opční 2 (MF)'!AA93*('MF Index'!AE9/'MF Index'!$E9)*'Model opční 2 (MF)'!$AS93,0)+Doplněk!AA93*Doplněk!$AQ93</f>
        <v>0</v>
      </c>
      <c r="AB93" s="104">
        <f>IFERROR('Model výchozí (MV)'!AB93*('MV Index'!AF9/'MV Index'!$E9)*'Model výchozí (MV)'!$AS93,0)+IFERROR('Model opční 1 (ME)'!AB93*('ME Index'!AF9/'ME Index'!$E9)*'Model opční 1 (ME)'!$AS93,0)+IFERROR('Model opční 2 (MF)'!AB93*('MF Index'!AF9/'MF Index'!$E9)*'Model opční 2 (MF)'!$AS93,0)+Doplněk!AB93*Doplněk!$AQ93</f>
        <v>0</v>
      </c>
      <c r="AC93" s="104">
        <f>IFERROR('Model výchozí (MV)'!AC93*('MV Index'!AG9/'MV Index'!$E9)*'Model výchozí (MV)'!$AS93,0)+IFERROR('Model opční 1 (ME)'!AC93*('ME Index'!AG9/'ME Index'!$E9)*'Model opční 1 (ME)'!$AS93,0)+IFERROR('Model opční 2 (MF)'!AC93*('MF Index'!AG9/'MF Index'!$E9)*'Model opční 2 (MF)'!$AS93,0)+Doplněk!AC93*Doplněk!$AQ93</f>
        <v>0</v>
      </c>
      <c r="AD93" s="104">
        <f>IFERROR('Model výchozí (MV)'!AD93*('MV Index'!AH9/'MV Index'!$E9)*'Model výchozí (MV)'!$AS93,0)+IFERROR('Model opční 1 (ME)'!AD93*('ME Index'!AH9/'ME Index'!$E9)*'Model opční 1 (ME)'!$AS93,0)+IFERROR('Model opční 2 (MF)'!AD93*('MF Index'!AH9/'MF Index'!$E9)*'Model opční 2 (MF)'!$AS93,0)+Doplněk!AD93*Doplněk!$AQ93</f>
        <v>0</v>
      </c>
      <c r="AE93" s="104">
        <f>IFERROR('Model výchozí (MV)'!AE93*('MV Index'!AI9/'MV Index'!$E9)*'Model výchozí (MV)'!$AS93,0)+IFERROR('Model opční 1 (ME)'!AE93*('ME Index'!AI9/'ME Index'!$E9)*'Model opční 1 (ME)'!$AS93,0)+IFERROR('Model opční 2 (MF)'!AE93*('MF Index'!AI9/'MF Index'!$E9)*'Model opční 2 (MF)'!$AS93,0)+Doplněk!AE93*Doplněk!$AQ93</f>
        <v>0</v>
      </c>
      <c r="AF93" s="104">
        <f>IFERROR('Model výchozí (MV)'!AF93*('MV Index'!AJ9/'MV Index'!$E9)*'Model výchozí (MV)'!$AS93,0)+IFERROR('Model opční 1 (ME)'!AF93*('ME Index'!AJ9/'ME Index'!$E9)*'Model opční 1 (ME)'!$AS93,0)+IFERROR('Model opční 2 (MF)'!AF93*('MF Index'!AJ9/'MF Index'!$E9)*'Model opční 2 (MF)'!$AS93,0)+Doplněk!AF93*Doplněk!$AQ93</f>
        <v>0</v>
      </c>
      <c r="AG93" s="104">
        <f>IFERROR('Model výchozí (MV)'!AG93*('MV Index'!AK9/'MV Index'!$E9)*'Model výchozí (MV)'!$AS93,0)+IFERROR('Model opční 1 (ME)'!AG93*('ME Index'!AK9/'ME Index'!$E9)*'Model opční 1 (ME)'!$AS93,0)+IFERROR('Model opční 2 (MF)'!AG93*('MF Index'!AK9/'MF Index'!$E9)*'Model opční 2 (MF)'!$AS93,0)+Doplněk!AG93*Doplněk!$AQ93</f>
        <v>0</v>
      </c>
      <c r="AH93" s="104">
        <f>IFERROR('Model výchozí (MV)'!AH93*('MV Index'!AL9/'MV Index'!$E9)*'Model výchozí (MV)'!$AS93,0)+IFERROR('Model opční 1 (ME)'!AH93*('ME Index'!AL9/'ME Index'!$E9)*'Model opční 1 (ME)'!$AS93,0)+IFERROR('Model opční 2 (MF)'!AH93*('MF Index'!AL9/'MF Index'!$E9)*'Model opční 2 (MF)'!$AS93,0)+Doplněk!AH93*Doplněk!$AQ93</f>
        <v>0</v>
      </c>
      <c r="AI93" s="104">
        <f>IFERROR('Model výchozí (MV)'!AI93*('MV Index'!AM9/'MV Index'!$E9)*'Model výchozí (MV)'!$AS93,0)+IFERROR('Model opční 1 (ME)'!AI93*('ME Index'!AM9/'ME Index'!$E9)*'Model opční 1 (ME)'!$AS93,0)+IFERROR('Model opční 2 (MF)'!AI93*('MF Index'!AM9/'MF Index'!$E9)*'Model opční 2 (MF)'!$AS93,0)+Doplněk!AI93*Doplněk!$AQ93</f>
        <v>0</v>
      </c>
      <c r="AJ93" s="104">
        <f>IFERROR('Model výchozí (MV)'!AJ93*('MV Index'!AN9/'MV Index'!$E9)*'Model výchozí (MV)'!$AS93,0)+IFERROR('Model opční 1 (ME)'!AJ93*('ME Index'!AN9/'ME Index'!$E9)*'Model opční 1 (ME)'!$AS93,0)+IFERROR('Model opční 2 (MF)'!AJ93*('MF Index'!AN9/'MF Index'!$E9)*'Model opční 2 (MF)'!$AS93,0)+Doplněk!AJ93*Doplněk!$AQ93</f>
        <v>0</v>
      </c>
      <c r="AK93" s="104">
        <f>IFERROR('Model výchozí (MV)'!AK93*('MV Index'!AO9/'MV Index'!$E9)*'Model výchozí (MV)'!$AS93,0)+IFERROR('Model opční 1 (ME)'!AK93*('ME Index'!AO9/'ME Index'!$E9)*'Model opční 1 (ME)'!$AS93,0)+IFERROR('Model opční 2 (MF)'!AK93*('MF Index'!AO9/'MF Index'!$E9)*'Model opční 2 (MF)'!$AS93,0)+Doplněk!AK93*Doplněk!$AQ93</f>
        <v>0</v>
      </c>
      <c r="AL93" s="24">
        <f t="shared" si="73"/>
        <v>0</v>
      </c>
      <c r="AM93" s="149">
        <f t="shared" si="72"/>
        <v>0</v>
      </c>
    </row>
    <row r="94" spans="1:39" x14ac:dyDescent="0.3">
      <c r="A94" s="4">
        <f t="shared" si="71"/>
        <v>6</v>
      </c>
      <c r="B94" s="45" t="str">
        <f t="shared" si="71"/>
        <v>Pronájem a leasing vozidel</v>
      </c>
      <c r="C94" s="64" t="str">
        <f t="shared" si="71"/>
        <v/>
      </c>
      <c r="D94" s="65" t="str">
        <f t="shared" si="71"/>
        <v/>
      </c>
      <c r="E94" s="104">
        <f>IFERROR('Model výchozí (MV)'!E94*('MV Index'!I10/'MV Index'!$E10)*'Model výchozí (MV)'!$AS94,0)+IFERROR('Model opční 1 (ME)'!E94*('ME Index'!I10/'ME Index'!$E10)*'Model opční 1 (ME)'!$AS94,0)+IFERROR('Model opční 2 (MF)'!E94*('MF Index'!I10/'MF Index'!$E10)*'Model opční 2 (MF)'!$AS94,0)+Doplněk!E94*Doplněk!$AQ94</f>
        <v>0</v>
      </c>
      <c r="F94" s="104">
        <f>IFERROR('Model výchozí (MV)'!F94*('MV Index'!J10/'MV Index'!$E10)*'Model výchozí (MV)'!$AS94,0)+IFERROR('Model opční 1 (ME)'!F94*('ME Index'!J10/'ME Index'!$E10)*'Model opční 1 (ME)'!$AS94,0)+IFERROR('Model opční 2 (MF)'!F94*('MF Index'!J10/'MF Index'!$E10)*'Model opční 2 (MF)'!$AS94,0)+Doplněk!F94*Doplněk!$AQ94</f>
        <v>0</v>
      </c>
      <c r="G94" s="104">
        <f>IFERROR('Model výchozí (MV)'!G94*('MV Index'!K10/'MV Index'!$E10)*'Model výchozí (MV)'!$AS94,0)+IFERROR('Model opční 1 (ME)'!G94*('ME Index'!K10/'ME Index'!$E10)*'Model opční 1 (ME)'!$AS94,0)+IFERROR('Model opční 2 (MF)'!G94*('MF Index'!K10/'MF Index'!$E10)*'Model opční 2 (MF)'!$AS94,0)+Doplněk!G94*Doplněk!$AQ94</f>
        <v>0</v>
      </c>
      <c r="H94" s="104">
        <f>IFERROR('Model výchozí (MV)'!H94*('MV Index'!L10/'MV Index'!$E10)*'Model výchozí (MV)'!$AS94,0)+IFERROR('Model opční 1 (ME)'!H94*('ME Index'!L10/'ME Index'!$E10)*'Model opční 1 (ME)'!$AS94,0)+IFERROR('Model opční 2 (MF)'!H94*('MF Index'!L10/'MF Index'!$E10)*'Model opční 2 (MF)'!$AS94,0)+Doplněk!H94*Doplněk!$AQ94</f>
        <v>0</v>
      </c>
      <c r="I94" s="104">
        <f>IFERROR('Model výchozí (MV)'!I94*('MV Index'!M10/'MV Index'!$E10)*'Model výchozí (MV)'!$AS94,0)+IFERROR('Model opční 1 (ME)'!I94*('ME Index'!M10/'ME Index'!$E10)*'Model opční 1 (ME)'!$AS94,0)+IFERROR('Model opční 2 (MF)'!I94*('MF Index'!M10/'MF Index'!$E10)*'Model opční 2 (MF)'!$AS94,0)+Doplněk!I94*Doplněk!$AQ94</f>
        <v>0</v>
      </c>
      <c r="J94" s="104">
        <f>IFERROR('Model výchozí (MV)'!J94*('MV Index'!N10/'MV Index'!$E10)*'Model výchozí (MV)'!$AS94,0)+IFERROR('Model opční 1 (ME)'!J94*('ME Index'!N10/'ME Index'!$E10)*'Model opční 1 (ME)'!$AS94,0)+IFERROR('Model opční 2 (MF)'!J94*('MF Index'!N10/'MF Index'!$E10)*'Model opční 2 (MF)'!$AS94,0)+Doplněk!J94*Doplněk!$AQ94</f>
        <v>0</v>
      </c>
      <c r="K94" s="104">
        <f>IFERROR('Model výchozí (MV)'!K94*('MV Index'!O10/'MV Index'!$E10)*'Model výchozí (MV)'!$AS94,0)+IFERROR('Model opční 1 (ME)'!K94*('ME Index'!O10/'ME Index'!$E10)*'Model opční 1 (ME)'!$AS94,0)+IFERROR('Model opční 2 (MF)'!K94*('MF Index'!O10/'MF Index'!$E10)*'Model opční 2 (MF)'!$AS94,0)+Doplněk!K94*Doplněk!$AQ94</f>
        <v>0</v>
      </c>
      <c r="L94" s="104">
        <f>IFERROR('Model výchozí (MV)'!L94*('MV Index'!P10/'MV Index'!$E10)*'Model výchozí (MV)'!$AS94,0)+IFERROR('Model opční 1 (ME)'!L94*('ME Index'!P10/'ME Index'!$E10)*'Model opční 1 (ME)'!$AS94,0)+IFERROR('Model opční 2 (MF)'!L94*('MF Index'!P10/'MF Index'!$E10)*'Model opční 2 (MF)'!$AS94,0)+Doplněk!L94*Doplněk!$AQ94</f>
        <v>0</v>
      </c>
      <c r="M94" s="104">
        <f>IFERROR('Model výchozí (MV)'!M94*('MV Index'!Q10/'MV Index'!$E10)*'Model výchozí (MV)'!$AS94,0)+IFERROR('Model opční 1 (ME)'!M94*('ME Index'!Q10/'ME Index'!$E10)*'Model opční 1 (ME)'!$AS94,0)+IFERROR('Model opční 2 (MF)'!M94*('MF Index'!Q10/'MF Index'!$E10)*'Model opční 2 (MF)'!$AS94,0)+Doplněk!M94*Doplněk!$AQ94</f>
        <v>0</v>
      </c>
      <c r="N94" s="104">
        <f>IFERROR('Model výchozí (MV)'!N94*('MV Index'!R10/'MV Index'!$E10)*'Model výchozí (MV)'!$AS94,0)+IFERROR('Model opční 1 (ME)'!N94*('ME Index'!R10/'ME Index'!$E10)*'Model opční 1 (ME)'!$AS94,0)+IFERROR('Model opční 2 (MF)'!N94*('MF Index'!R10/'MF Index'!$E10)*'Model opční 2 (MF)'!$AS94,0)+Doplněk!N94*Doplněk!$AQ94</f>
        <v>0</v>
      </c>
      <c r="O94" s="104">
        <f>IFERROR('Model výchozí (MV)'!O94*('MV Index'!S10/'MV Index'!$E10)*'Model výchozí (MV)'!$AS94,0)+IFERROR('Model opční 1 (ME)'!O94*('ME Index'!S10/'ME Index'!$E10)*'Model opční 1 (ME)'!$AS94,0)+IFERROR('Model opční 2 (MF)'!O94*('MF Index'!S10/'MF Index'!$E10)*'Model opční 2 (MF)'!$AS94,0)+Doplněk!O94*Doplněk!$AQ94</f>
        <v>0</v>
      </c>
      <c r="P94" s="104">
        <f>IFERROR('Model výchozí (MV)'!P94*('MV Index'!T10/'MV Index'!$E10)*'Model výchozí (MV)'!$AS94,0)+IFERROR('Model opční 1 (ME)'!P94*('ME Index'!T10/'ME Index'!$E10)*'Model opční 1 (ME)'!$AS94,0)+IFERROR('Model opční 2 (MF)'!P94*('MF Index'!T10/'MF Index'!$E10)*'Model opční 2 (MF)'!$AS94,0)+Doplněk!P94*Doplněk!$AQ94</f>
        <v>0</v>
      </c>
      <c r="Q94" s="104">
        <f>IFERROR('Model výchozí (MV)'!Q94*('MV Index'!U10/'MV Index'!$E10)*'Model výchozí (MV)'!$AS94,0)+IFERROR('Model opční 1 (ME)'!Q94*('ME Index'!U10/'ME Index'!$E10)*'Model opční 1 (ME)'!$AS94,0)+IFERROR('Model opční 2 (MF)'!Q94*('MF Index'!U10/'MF Index'!$E10)*'Model opční 2 (MF)'!$AS94,0)+Doplněk!Q94*Doplněk!$AQ94</f>
        <v>0</v>
      </c>
      <c r="R94" s="104">
        <f>IFERROR('Model výchozí (MV)'!R94*('MV Index'!V10/'MV Index'!$E10)*'Model výchozí (MV)'!$AS94,0)+IFERROR('Model opční 1 (ME)'!R94*('ME Index'!V10/'ME Index'!$E10)*'Model opční 1 (ME)'!$AS94,0)+IFERROR('Model opční 2 (MF)'!R94*('MF Index'!V10/'MF Index'!$E10)*'Model opční 2 (MF)'!$AS94,0)+Doplněk!R94*Doplněk!$AQ94</f>
        <v>0</v>
      </c>
      <c r="S94" s="104">
        <f>IFERROR('Model výchozí (MV)'!S94*('MV Index'!W10/'MV Index'!$E10)*'Model výchozí (MV)'!$AS94,0)+IFERROR('Model opční 1 (ME)'!S94*('ME Index'!W10/'ME Index'!$E10)*'Model opční 1 (ME)'!$AS94,0)+IFERROR('Model opční 2 (MF)'!S94*('MF Index'!W10/'MF Index'!$E10)*'Model opční 2 (MF)'!$AS94,0)+Doplněk!S94*Doplněk!$AQ94</f>
        <v>0</v>
      </c>
      <c r="T94" s="104">
        <f>IFERROR('Model výchozí (MV)'!T94*('MV Index'!X10/'MV Index'!$E10)*'Model výchozí (MV)'!$AS94,0)+IFERROR('Model opční 1 (ME)'!T94*('ME Index'!X10/'ME Index'!$E10)*'Model opční 1 (ME)'!$AS94,0)+IFERROR('Model opční 2 (MF)'!T94*('MF Index'!X10/'MF Index'!$E10)*'Model opční 2 (MF)'!$AS94,0)+Doplněk!T94*Doplněk!$AQ94</f>
        <v>0</v>
      </c>
      <c r="U94" s="104">
        <f>IFERROR('Model výchozí (MV)'!U94*('MV Index'!Y10/'MV Index'!$E10)*'Model výchozí (MV)'!$AS94,0)+IFERROR('Model opční 1 (ME)'!U94*('ME Index'!Y10/'ME Index'!$E10)*'Model opční 1 (ME)'!$AS94,0)+IFERROR('Model opční 2 (MF)'!U94*('MF Index'!Y10/'MF Index'!$E10)*'Model opční 2 (MF)'!$AS94,0)+Doplněk!U94*Doplněk!$AQ94</f>
        <v>0</v>
      </c>
      <c r="V94" s="104">
        <f>IFERROR('Model výchozí (MV)'!V94*('MV Index'!Z10/'MV Index'!$E10)*'Model výchozí (MV)'!$AS94,0)+IFERROR('Model opční 1 (ME)'!V94*('ME Index'!Z10/'ME Index'!$E10)*'Model opční 1 (ME)'!$AS94,0)+IFERROR('Model opční 2 (MF)'!V94*('MF Index'!Z10/'MF Index'!$E10)*'Model opční 2 (MF)'!$AS94,0)+Doplněk!V94*Doplněk!$AQ94</f>
        <v>0</v>
      </c>
      <c r="W94" s="104">
        <f>IFERROR('Model výchozí (MV)'!W94*('MV Index'!AA10/'MV Index'!$E10)*'Model výchozí (MV)'!$AS94,0)+IFERROR('Model opční 1 (ME)'!W94*('ME Index'!AA10/'ME Index'!$E10)*'Model opční 1 (ME)'!$AS94,0)+IFERROR('Model opční 2 (MF)'!W94*('MF Index'!AA10/'MF Index'!$E10)*'Model opční 2 (MF)'!$AS94,0)+Doplněk!W94*Doplněk!$AQ94</f>
        <v>0</v>
      </c>
      <c r="X94" s="104">
        <f>IFERROR('Model výchozí (MV)'!X94*('MV Index'!AB10/'MV Index'!$E10)*'Model výchozí (MV)'!$AS94,0)+IFERROR('Model opční 1 (ME)'!X94*('ME Index'!AB10/'ME Index'!$E10)*'Model opční 1 (ME)'!$AS94,0)+IFERROR('Model opční 2 (MF)'!X94*('MF Index'!AB10/'MF Index'!$E10)*'Model opční 2 (MF)'!$AS94,0)+Doplněk!X94*Doplněk!$AQ94</f>
        <v>0</v>
      </c>
      <c r="Y94" s="104">
        <f>IFERROR('Model výchozí (MV)'!Y94*('MV Index'!AC10/'MV Index'!$E10)*'Model výchozí (MV)'!$AS94,0)+IFERROR('Model opční 1 (ME)'!Y94*('ME Index'!AC10/'ME Index'!$E10)*'Model opční 1 (ME)'!$AS94,0)+IFERROR('Model opční 2 (MF)'!Y94*('MF Index'!AC10/'MF Index'!$E10)*'Model opční 2 (MF)'!$AS94,0)+Doplněk!Y94*Doplněk!$AQ94</f>
        <v>0</v>
      </c>
      <c r="Z94" s="104">
        <f>IFERROR('Model výchozí (MV)'!Z94*('MV Index'!AD10/'MV Index'!$E10)*'Model výchozí (MV)'!$AS94,0)+IFERROR('Model opční 1 (ME)'!Z94*('ME Index'!AD10/'ME Index'!$E10)*'Model opční 1 (ME)'!$AS94,0)+IFERROR('Model opční 2 (MF)'!Z94*('MF Index'!AD10/'MF Index'!$E10)*'Model opční 2 (MF)'!$AS94,0)+Doplněk!Z94*Doplněk!$AQ94</f>
        <v>0</v>
      </c>
      <c r="AA94" s="104">
        <f>IFERROR('Model výchozí (MV)'!AA94*('MV Index'!AE10/'MV Index'!$E10)*'Model výchozí (MV)'!$AS94,0)+IFERROR('Model opční 1 (ME)'!AA94*('ME Index'!AE10/'ME Index'!$E10)*'Model opční 1 (ME)'!$AS94,0)+IFERROR('Model opční 2 (MF)'!AA94*('MF Index'!AE10/'MF Index'!$E10)*'Model opční 2 (MF)'!$AS94,0)+Doplněk!AA94*Doplněk!$AQ94</f>
        <v>0</v>
      </c>
      <c r="AB94" s="104">
        <f>IFERROR('Model výchozí (MV)'!AB94*('MV Index'!AF10/'MV Index'!$E10)*'Model výchozí (MV)'!$AS94,0)+IFERROR('Model opční 1 (ME)'!AB94*('ME Index'!AF10/'ME Index'!$E10)*'Model opční 1 (ME)'!$AS94,0)+IFERROR('Model opční 2 (MF)'!AB94*('MF Index'!AF10/'MF Index'!$E10)*'Model opční 2 (MF)'!$AS94,0)+Doplněk!AB94*Doplněk!$AQ94</f>
        <v>0</v>
      </c>
      <c r="AC94" s="104">
        <f>IFERROR('Model výchozí (MV)'!AC94*('MV Index'!AG10/'MV Index'!$E10)*'Model výchozí (MV)'!$AS94,0)+IFERROR('Model opční 1 (ME)'!AC94*('ME Index'!AG10/'ME Index'!$E10)*'Model opční 1 (ME)'!$AS94,0)+IFERROR('Model opční 2 (MF)'!AC94*('MF Index'!AG10/'MF Index'!$E10)*'Model opční 2 (MF)'!$AS94,0)+Doplněk!AC94*Doplněk!$AQ94</f>
        <v>0</v>
      </c>
      <c r="AD94" s="104">
        <f>IFERROR('Model výchozí (MV)'!AD94*('MV Index'!AH10/'MV Index'!$E10)*'Model výchozí (MV)'!$AS94,0)+IFERROR('Model opční 1 (ME)'!AD94*('ME Index'!AH10/'ME Index'!$E10)*'Model opční 1 (ME)'!$AS94,0)+IFERROR('Model opční 2 (MF)'!AD94*('MF Index'!AH10/'MF Index'!$E10)*'Model opční 2 (MF)'!$AS94,0)+Doplněk!AD94*Doplněk!$AQ94</f>
        <v>0</v>
      </c>
      <c r="AE94" s="104">
        <f>IFERROR('Model výchozí (MV)'!AE94*('MV Index'!AI10/'MV Index'!$E10)*'Model výchozí (MV)'!$AS94,0)+IFERROR('Model opční 1 (ME)'!AE94*('ME Index'!AI10/'ME Index'!$E10)*'Model opční 1 (ME)'!$AS94,0)+IFERROR('Model opční 2 (MF)'!AE94*('MF Index'!AI10/'MF Index'!$E10)*'Model opční 2 (MF)'!$AS94,0)+Doplněk!AE94*Doplněk!$AQ94</f>
        <v>0</v>
      </c>
      <c r="AF94" s="104">
        <f>IFERROR('Model výchozí (MV)'!AF94*('MV Index'!AJ10/'MV Index'!$E10)*'Model výchozí (MV)'!$AS94,0)+IFERROR('Model opční 1 (ME)'!AF94*('ME Index'!AJ10/'ME Index'!$E10)*'Model opční 1 (ME)'!$AS94,0)+IFERROR('Model opční 2 (MF)'!AF94*('MF Index'!AJ10/'MF Index'!$E10)*'Model opční 2 (MF)'!$AS94,0)+Doplněk!AF94*Doplněk!$AQ94</f>
        <v>0</v>
      </c>
      <c r="AG94" s="104">
        <f>IFERROR('Model výchozí (MV)'!AG94*('MV Index'!AK10/'MV Index'!$E10)*'Model výchozí (MV)'!$AS94,0)+IFERROR('Model opční 1 (ME)'!AG94*('ME Index'!AK10/'ME Index'!$E10)*'Model opční 1 (ME)'!$AS94,0)+IFERROR('Model opční 2 (MF)'!AG94*('MF Index'!AK10/'MF Index'!$E10)*'Model opční 2 (MF)'!$AS94,0)+Doplněk!AG94*Doplněk!$AQ94</f>
        <v>0</v>
      </c>
      <c r="AH94" s="104">
        <f>IFERROR('Model výchozí (MV)'!AH94*('MV Index'!AL10/'MV Index'!$E10)*'Model výchozí (MV)'!$AS94,0)+IFERROR('Model opční 1 (ME)'!AH94*('ME Index'!AL10/'ME Index'!$E10)*'Model opční 1 (ME)'!$AS94,0)+IFERROR('Model opční 2 (MF)'!AH94*('MF Index'!AL10/'MF Index'!$E10)*'Model opční 2 (MF)'!$AS94,0)+Doplněk!AH94*Doplněk!$AQ94</f>
        <v>0</v>
      </c>
      <c r="AI94" s="104">
        <f>IFERROR('Model výchozí (MV)'!AI94*('MV Index'!AM10/'MV Index'!$E10)*'Model výchozí (MV)'!$AS94,0)+IFERROR('Model opční 1 (ME)'!AI94*('ME Index'!AM10/'ME Index'!$E10)*'Model opční 1 (ME)'!$AS94,0)+IFERROR('Model opční 2 (MF)'!AI94*('MF Index'!AM10/'MF Index'!$E10)*'Model opční 2 (MF)'!$AS94,0)+Doplněk!AI94*Doplněk!$AQ94</f>
        <v>0</v>
      </c>
      <c r="AJ94" s="104">
        <f>IFERROR('Model výchozí (MV)'!AJ94*('MV Index'!AN10/'MV Index'!$E10)*'Model výchozí (MV)'!$AS94,0)+IFERROR('Model opční 1 (ME)'!AJ94*('ME Index'!AN10/'ME Index'!$E10)*'Model opční 1 (ME)'!$AS94,0)+IFERROR('Model opční 2 (MF)'!AJ94*('MF Index'!AN10/'MF Index'!$E10)*'Model opční 2 (MF)'!$AS94,0)+Doplněk!AJ94*Doplněk!$AQ94</f>
        <v>0</v>
      </c>
      <c r="AK94" s="104">
        <f>IFERROR('Model výchozí (MV)'!AK94*('MV Index'!AO10/'MV Index'!$E10)*'Model výchozí (MV)'!$AS94,0)+IFERROR('Model opční 1 (ME)'!AK94*('ME Index'!AO10/'ME Index'!$E10)*'Model opční 1 (ME)'!$AS94,0)+IFERROR('Model opční 2 (MF)'!AK94*('MF Index'!AO10/'MF Index'!$E10)*'Model opční 2 (MF)'!$AS94,0)+Doplněk!AK94*Doplněk!$AQ94</f>
        <v>0</v>
      </c>
      <c r="AL94" s="24">
        <f t="shared" si="73"/>
        <v>0</v>
      </c>
      <c r="AM94" s="149">
        <f t="shared" si="72"/>
        <v>0</v>
      </c>
    </row>
    <row r="95" spans="1:39" x14ac:dyDescent="0.3">
      <c r="A95" s="4">
        <f t="shared" si="71"/>
        <v>7</v>
      </c>
      <c r="B95" s="45" t="str">
        <f t="shared" si="71"/>
        <v>Mzdové náklady</v>
      </c>
      <c r="C95" s="64">
        <f t="shared" si="71"/>
        <v>7.1</v>
      </c>
      <c r="D95" s="65" t="str">
        <f t="shared" si="71"/>
        <v>Vlaková četa</v>
      </c>
      <c r="E95" s="104">
        <f>IFERROR('Model výchozí (MV)'!E95*('MV Index'!I11/'MV Index'!$E11)*'Model výchozí (MV)'!$AS95,0)+IFERROR('Model opční 1 (ME)'!E95*('ME Index'!I11/'ME Index'!$E11)*'Model opční 1 (ME)'!$AS95,0)+IFERROR('Model opční 2 (MF)'!E95*('MF Index'!I11/'MF Index'!$E11)*'Model opční 2 (MF)'!$AS95,0)+Doplněk!E95*Doplněk!$AQ95</f>
        <v>0</v>
      </c>
      <c r="F95" s="104">
        <f>IFERROR('Model výchozí (MV)'!F95*('MV Index'!J11/'MV Index'!$E11)*'Model výchozí (MV)'!$AS95,0)+IFERROR('Model opční 1 (ME)'!F95*('ME Index'!J11/'ME Index'!$E11)*'Model opční 1 (ME)'!$AS95,0)+IFERROR('Model opční 2 (MF)'!F95*('MF Index'!J11/'MF Index'!$E11)*'Model opční 2 (MF)'!$AS95,0)+Doplněk!F95*Doplněk!$AQ95</f>
        <v>0</v>
      </c>
      <c r="G95" s="104">
        <f>IFERROR('Model výchozí (MV)'!G95*('MV Index'!K11/'MV Index'!$E11)*'Model výchozí (MV)'!$AS95,0)+IFERROR('Model opční 1 (ME)'!G95*('ME Index'!K11/'ME Index'!$E11)*'Model opční 1 (ME)'!$AS95,0)+IFERROR('Model opční 2 (MF)'!G95*('MF Index'!K11/'MF Index'!$E11)*'Model opční 2 (MF)'!$AS95,0)+Doplněk!G95*Doplněk!$AQ95</f>
        <v>0</v>
      </c>
      <c r="H95" s="104">
        <f>IFERROR('Model výchozí (MV)'!H95*('MV Index'!L11/'MV Index'!$E11)*'Model výchozí (MV)'!$AS95,0)+IFERROR('Model opční 1 (ME)'!H95*('ME Index'!L11/'ME Index'!$E11)*'Model opční 1 (ME)'!$AS95,0)+IFERROR('Model opční 2 (MF)'!H95*('MF Index'!L11/'MF Index'!$E11)*'Model opční 2 (MF)'!$AS95,0)+Doplněk!H95*Doplněk!$AQ95</f>
        <v>0</v>
      </c>
      <c r="I95" s="104">
        <f>IFERROR('Model výchozí (MV)'!I95*('MV Index'!M11/'MV Index'!$E11)*'Model výchozí (MV)'!$AS95,0)+IFERROR('Model opční 1 (ME)'!I95*('ME Index'!M11/'ME Index'!$E11)*'Model opční 1 (ME)'!$AS95,0)+IFERROR('Model opční 2 (MF)'!I95*('MF Index'!M11/'MF Index'!$E11)*'Model opční 2 (MF)'!$AS95,0)+Doplněk!I95*Doplněk!$AQ95</f>
        <v>0</v>
      </c>
      <c r="J95" s="104">
        <f>IFERROR('Model výchozí (MV)'!J95*('MV Index'!N11/'MV Index'!$E11)*'Model výchozí (MV)'!$AS95,0)+IFERROR('Model opční 1 (ME)'!J95*('ME Index'!N11/'ME Index'!$E11)*'Model opční 1 (ME)'!$AS95,0)+IFERROR('Model opční 2 (MF)'!J95*('MF Index'!N11/'MF Index'!$E11)*'Model opční 2 (MF)'!$AS95,0)+Doplněk!J95*Doplněk!$AQ95</f>
        <v>0</v>
      </c>
      <c r="K95" s="104">
        <f>IFERROR('Model výchozí (MV)'!K95*('MV Index'!O11/'MV Index'!$E11)*'Model výchozí (MV)'!$AS95,0)+IFERROR('Model opční 1 (ME)'!K95*('ME Index'!O11/'ME Index'!$E11)*'Model opční 1 (ME)'!$AS95,0)+IFERROR('Model opční 2 (MF)'!K95*('MF Index'!O11/'MF Index'!$E11)*'Model opční 2 (MF)'!$AS95,0)+Doplněk!K95*Doplněk!$AQ95</f>
        <v>0</v>
      </c>
      <c r="L95" s="104">
        <f>IFERROR('Model výchozí (MV)'!L95*('MV Index'!P11/'MV Index'!$E11)*'Model výchozí (MV)'!$AS95,0)+IFERROR('Model opční 1 (ME)'!L95*('ME Index'!P11/'ME Index'!$E11)*'Model opční 1 (ME)'!$AS95,0)+IFERROR('Model opční 2 (MF)'!L95*('MF Index'!P11/'MF Index'!$E11)*'Model opční 2 (MF)'!$AS95,0)+Doplněk!L95*Doplněk!$AQ95</f>
        <v>0</v>
      </c>
      <c r="M95" s="104">
        <f>IFERROR('Model výchozí (MV)'!M95*('MV Index'!Q11/'MV Index'!$E11)*'Model výchozí (MV)'!$AS95,0)+IFERROR('Model opční 1 (ME)'!M95*('ME Index'!Q11/'ME Index'!$E11)*'Model opční 1 (ME)'!$AS95,0)+IFERROR('Model opční 2 (MF)'!M95*('MF Index'!Q11/'MF Index'!$E11)*'Model opční 2 (MF)'!$AS95,0)+Doplněk!M95*Doplněk!$AQ95</f>
        <v>0</v>
      </c>
      <c r="N95" s="104">
        <f>IFERROR('Model výchozí (MV)'!N95*('MV Index'!R11/'MV Index'!$E11)*'Model výchozí (MV)'!$AS95,0)+IFERROR('Model opční 1 (ME)'!N95*('ME Index'!R11/'ME Index'!$E11)*'Model opční 1 (ME)'!$AS95,0)+IFERROR('Model opční 2 (MF)'!N95*('MF Index'!R11/'MF Index'!$E11)*'Model opční 2 (MF)'!$AS95,0)+Doplněk!N95*Doplněk!$AQ95</f>
        <v>0</v>
      </c>
      <c r="O95" s="104">
        <f>IFERROR('Model výchozí (MV)'!O95*('MV Index'!S11/'MV Index'!$E11)*'Model výchozí (MV)'!$AS95,0)+IFERROR('Model opční 1 (ME)'!O95*('ME Index'!S11/'ME Index'!$E11)*'Model opční 1 (ME)'!$AS95,0)+IFERROR('Model opční 2 (MF)'!O95*('MF Index'!S11/'MF Index'!$E11)*'Model opční 2 (MF)'!$AS95,0)+Doplněk!O95*Doplněk!$AQ95</f>
        <v>0</v>
      </c>
      <c r="P95" s="104">
        <f>IFERROR('Model výchozí (MV)'!P95*('MV Index'!T11/'MV Index'!$E11)*'Model výchozí (MV)'!$AS95,0)+IFERROR('Model opční 1 (ME)'!P95*('ME Index'!T11/'ME Index'!$E11)*'Model opční 1 (ME)'!$AS95,0)+IFERROR('Model opční 2 (MF)'!P95*('MF Index'!T11/'MF Index'!$E11)*'Model opční 2 (MF)'!$AS95,0)+Doplněk!P95*Doplněk!$AQ95</f>
        <v>0</v>
      </c>
      <c r="Q95" s="104">
        <f>IFERROR('Model výchozí (MV)'!Q95*('MV Index'!U11/'MV Index'!$E11)*'Model výchozí (MV)'!$AS95,0)+IFERROR('Model opční 1 (ME)'!Q95*('ME Index'!U11/'ME Index'!$E11)*'Model opční 1 (ME)'!$AS95,0)+IFERROR('Model opční 2 (MF)'!Q95*('MF Index'!U11/'MF Index'!$E11)*'Model opční 2 (MF)'!$AS95,0)+Doplněk!Q95*Doplněk!$AQ95</f>
        <v>0</v>
      </c>
      <c r="R95" s="104">
        <f>IFERROR('Model výchozí (MV)'!R95*('MV Index'!V11/'MV Index'!$E11)*'Model výchozí (MV)'!$AS95,0)+IFERROR('Model opční 1 (ME)'!R95*('ME Index'!V11/'ME Index'!$E11)*'Model opční 1 (ME)'!$AS95,0)+IFERROR('Model opční 2 (MF)'!R95*('MF Index'!V11/'MF Index'!$E11)*'Model opční 2 (MF)'!$AS95,0)+Doplněk!R95*Doplněk!$AQ95</f>
        <v>0</v>
      </c>
      <c r="S95" s="104">
        <f>IFERROR('Model výchozí (MV)'!S95*('MV Index'!W11/'MV Index'!$E11)*'Model výchozí (MV)'!$AS95,0)+IFERROR('Model opční 1 (ME)'!S95*('ME Index'!W11/'ME Index'!$E11)*'Model opční 1 (ME)'!$AS95,0)+IFERROR('Model opční 2 (MF)'!S95*('MF Index'!W11/'MF Index'!$E11)*'Model opční 2 (MF)'!$AS95,0)+Doplněk!S95*Doplněk!$AQ95</f>
        <v>0</v>
      </c>
      <c r="T95" s="104">
        <f>IFERROR('Model výchozí (MV)'!T95*('MV Index'!X11/'MV Index'!$E11)*'Model výchozí (MV)'!$AS95,0)+IFERROR('Model opční 1 (ME)'!T95*('ME Index'!X11/'ME Index'!$E11)*'Model opční 1 (ME)'!$AS95,0)+IFERROR('Model opční 2 (MF)'!T95*('MF Index'!X11/'MF Index'!$E11)*'Model opční 2 (MF)'!$AS95,0)+Doplněk!T95*Doplněk!$AQ95</f>
        <v>0</v>
      </c>
      <c r="U95" s="104">
        <f>IFERROR('Model výchozí (MV)'!U95*('MV Index'!Y11/'MV Index'!$E11)*'Model výchozí (MV)'!$AS95,0)+IFERROR('Model opční 1 (ME)'!U95*('ME Index'!Y11/'ME Index'!$E11)*'Model opční 1 (ME)'!$AS95,0)+IFERROR('Model opční 2 (MF)'!U95*('MF Index'!Y11/'MF Index'!$E11)*'Model opční 2 (MF)'!$AS95,0)+Doplněk!U95*Doplněk!$AQ95</f>
        <v>0</v>
      </c>
      <c r="V95" s="104">
        <f>IFERROR('Model výchozí (MV)'!V95*('MV Index'!Z11/'MV Index'!$E11)*'Model výchozí (MV)'!$AS95,0)+IFERROR('Model opční 1 (ME)'!V95*('ME Index'!Z11/'ME Index'!$E11)*'Model opční 1 (ME)'!$AS95,0)+IFERROR('Model opční 2 (MF)'!V95*('MF Index'!Z11/'MF Index'!$E11)*'Model opční 2 (MF)'!$AS95,0)+Doplněk!V95*Doplněk!$AQ95</f>
        <v>0</v>
      </c>
      <c r="W95" s="104">
        <f>IFERROR('Model výchozí (MV)'!W95*('MV Index'!AA11/'MV Index'!$E11)*'Model výchozí (MV)'!$AS95,0)+IFERROR('Model opční 1 (ME)'!W95*('ME Index'!AA11/'ME Index'!$E11)*'Model opční 1 (ME)'!$AS95,0)+IFERROR('Model opční 2 (MF)'!W95*('MF Index'!AA11/'MF Index'!$E11)*'Model opční 2 (MF)'!$AS95,0)+Doplněk!W95*Doplněk!$AQ95</f>
        <v>0</v>
      </c>
      <c r="X95" s="104">
        <f>IFERROR('Model výchozí (MV)'!X95*('MV Index'!AB11/'MV Index'!$E11)*'Model výchozí (MV)'!$AS95,0)+IFERROR('Model opční 1 (ME)'!X95*('ME Index'!AB11/'ME Index'!$E11)*'Model opční 1 (ME)'!$AS95,0)+IFERROR('Model opční 2 (MF)'!X95*('MF Index'!AB11/'MF Index'!$E11)*'Model opční 2 (MF)'!$AS95,0)+Doplněk!X95*Doplněk!$AQ95</f>
        <v>0</v>
      </c>
      <c r="Y95" s="104">
        <f>IFERROR('Model výchozí (MV)'!Y95*('MV Index'!AC11/'MV Index'!$E11)*'Model výchozí (MV)'!$AS95,0)+IFERROR('Model opční 1 (ME)'!Y95*('ME Index'!AC11/'ME Index'!$E11)*'Model opční 1 (ME)'!$AS95,0)+IFERROR('Model opční 2 (MF)'!Y95*('MF Index'!AC11/'MF Index'!$E11)*'Model opční 2 (MF)'!$AS95,0)+Doplněk!Y95*Doplněk!$AQ95</f>
        <v>0</v>
      </c>
      <c r="Z95" s="104">
        <f>IFERROR('Model výchozí (MV)'!Z95*('MV Index'!AD11/'MV Index'!$E11)*'Model výchozí (MV)'!$AS95,0)+IFERROR('Model opční 1 (ME)'!Z95*('ME Index'!AD11/'ME Index'!$E11)*'Model opční 1 (ME)'!$AS95,0)+IFERROR('Model opční 2 (MF)'!Z95*('MF Index'!AD11/'MF Index'!$E11)*'Model opční 2 (MF)'!$AS95,0)+Doplněk!Z95*Doplněk!$AQ95</f>
        <v>0</v>
      </c>
      <c r="AA95" s="104">
        <f>IFERROR('Model výchozí (MV)'!AA95*('MV Index'!AE11/'MV Index'!$E11)*'Model výchozí (MV)'!$AS95,0)+IFERROR('Model opční 1 (ME)'!AA95*('ME Index'!AE11/'ME Index'!$E11)*'Model opční 1 (ME)'!$AS95,0)+IFERROR('Model opční 2 (MF)'!AA95*('MF Index'!AE11/'MF Index'!$E11)*'Model opční 2 (MF)'!$AS95,0)+Doplněk!AA95*Doplněk!$AQ95</f>
        <v>0</v>
      </c>
      <c r="AB95" s="104">
        <f>IFERROR('Model výchozí (MV)'!AB95*('MV Index'!AF11/'MV Index'!$E11)*'Model výchozí (MV)'!$AS95,0)+IFERROR('Model opční 1 (ME)'!AB95*('ME Index'!AF11/'ME Index'!$E11)*'Model opční 1 (ME)'!$AS95,0)+IFERROR('Model opční 2 (MF)'!AB95*('MF Index'!AF11/'MF Index'!$E11)*'Model opční 2 (MF)'!$AS95,0)+Doplněk!AB95*Doplněk!$AQ95</f>
        <v>0</v>
      </c>
      <c r="AC95" s="104">
        <f>IFERROR('Model výchozí (MV)'!AC95*('MV Index'!AG11/'MV Index'!$E11)*'Model výchozí (MV)'!$AS95,0)+IFERROR('Model opční 1 (ME)'!AC95*('ME Index'!AG11/'ME Index'!$E11)*'Model opční 1 (ME)'!$AS95,0)+IFERROR('Model opční 2 (MF)'!AC95*('MF Index'!AG11/'MF Index'!$E11)*'Model opční 2 (MF)'!$AS95,0)+Doplněk!AC95*Doplněk!$AQ95</f>
        <v>0</v>
      </c>
      <c r="AD95" s="104">
        <f>IFERROR('Model výchozí (MV)'!AD95*('MV Index'!AH11/'MV Index'!$E11)*'Model výchozí (MV)'!$AS95,0)+IFERROR('Model opční 1 (ME)'!AD95*('ME Index'!AH11/'ME Index'!$E11)*'Model opční 1 (ME)'!$AS95,0)+IFERROR('Model opční 2 (MF)'!AD95*('MF Index'!AH11/'MF Index'!$E11)*'Model opční 2 (MF)'!$AS95,0)+Doplněk!AD95*Doplněk!$AQ95</f>
        <v>0</v>
      </c>
      <c r="AE95" s="104">
        <f>IFERROR('Model výchozí (MV)'!AE95*('MV Index'!AI11/'MV Index'!$E11)*'Model výchozí (MV)'!$AS95,0)+IFERROR('Model opční 1 (ME)'!AE95*('ME Index'!AI11/'ME Index'!$E11)*'Model opční 1 (ME)'!$AS95,0)+IFERROR('Model opční 2 (MF)'!AE95*('MF Index'!AI11/'MF Index'!$E11)*'Model opční 2 (MF)'!$AS95,0)+Doplněk!AE95*Doplněk!$AQ95</f>
        <v>0</v>
      </c>
      <c r="AF95" s="104">
        <f>IFERROR('Model výchozí (MV)'!AF95*('MV Index'!AJ11/'MV Index'!$E11)*'Model výchozí (MV)'!$AS95,0)+IFERROR('Model opční 1 (ME)'!AF95*('ME Index'!AJ11/'ME Index'!$E11)*'Model opční 1 (ME)'!$AS95,0)+IFERROR('Model opční 2 (MF)'!AF95*('MF Index'!AJ11/'MF Index'!$E11)*'Model opční 2 (MF)'!$AS95,0)+Doplněk!AF95*Doplněk!$AQ95</f>
        <v>0</v>
      </c>
      <c r="AG95" s="104">
        <f>IFERROR('Model výchozí (MV)'!AG95*('MV Index'!AK11/'MV Index'!$E11)*'Model výchozí (MV)'!$AS95,0)+IFERROR('Model opční 1 (ME)'!AG95*('ME Index'!AK11/'ME Index'!$E11)*'Model opční 1 (ME)'!$AS95,0)+IFERROR('Model opční 2 (MF)'!AG95*('MF Index'!AK11/'MF Index'!$E11)*'Model opční 2 (MF)'!$AS95,0)+Doplněk!AG95*Doplněk!$AQ95</f>
        <v>0</v>
      </c>
      <c r="AH95" s="104">
        <f>IFERROR('Model výchozí (MV)'!AH95*('MV Index'!AL11/'MV Index'!$E11)*'Model výchozí (MV)'!$AS95,0)+IFERROR('Model opční 1 (ME)'!AH95*('ME Index'!AL11/'ME Index'!$E11)*'Model opční 1 (ME)'!$AS95,0)+IFERROR('Model opční 2 (MF)'!AH95*('MF Index'!AL11/'MF Index'!$E11)*'Model opční 2 (MF)'!$AS95,0)+Doplněk!AH95*Doplněk!$AQ95</f>
        <v>0</v>
      </c>
      <c r="AI95" s="104">
        <f>IFERROR('Model výchozí (MV)'!AI95*('MV Index'!AM11/'MV Index'!$E11)*'Model výchozí (MV)'!$AS95,0)+IFERROR('Model opční 1 (ME)'!AI95*('ME Index'!AM11/'ME Index'!$E11)*'Model opční 1 (ME)'!$AS95,0)+IFERROR('Model opční 2 (MF)'!AI95*('MF Index'!AM11/'MF Index'!$E11)*'Model opční 2 (MF)'!$AS95,0)+Doplněk!AI95*Doplněk!$AQ95</f>
        <v>0</v>
      </c>
      <c r="AJ95" s="104">
        <f>IFERROR('Model výchozí (MV)'!AJ95*('MV Index'!AN11/'MV Index'!$E11)*'Model výchozí (MV)'!$AS95,0)+IFERROR('Model opční 1 (ME)'!AJ95*('ME Index'!AN11/'ME Index'!$E11)*'Model opční 1 (ME)'!$AS95,0)+IFERROR('Model opční 2 (MF)'!AJ95*('MF Index'!AN11/'MF Index'!$E11)*'Model opční 2 (MF)'!$AS95,0)+Doplněk!AJ95*Doplněk!$AQ95</f>
        <v>0</v>
      </c>
      <c r="AK95" s="104">
        <f>IFERROR('Model výchozí (MV)'!AK95*('MV Index'!AO11/'MV Index'!$E11)*'Model výchozí (MV)'!$AS95,0)+IFERROR('Model opční 1 (ME)'!AK95*('ME Index'!AO11/'ME Index'!$E11)*'Model opční 1 (ME)'!$AS95,0)+IFERROR('Model opční 2 (MF)'!AK95*('MF Index'!AO11/'MF Index'!$E11)*'Model opční 2 (MF)'!$AS95,0)+Doplněk!AK95*Doplněk!$AQ95</f>
        <v>0</v>
      </c>
      <c r="AL95" s="24">
        <f t="shared" si="73"/>
        <v>0</v>
      </c>
      <c r="AM95" s="149">
        <f t="shared" si="72"/>
        <v>0</v>
      </c>
    </row>
    <row r="96" spans="1:39" x14ac:dyDescent="0.3">
      <c r="A96" s="4" t="str">
        <f t="shared" si="71"/>
        <v/>
      </c>
      <c r="B96" s="45" t="str">
        <f t="shared" si="71"/>
        <v/>
      </c>
      <c r="C96" s="64" t="str">
        <f t="shared" si="71"/>
        <v>7.2</v>
      </c>
      <c r="D96" s="65" t="str">
        <f t="shared" si="71"/>
        <v>Strojvedoucí</v>
      </c>
      <c r="E96" s="104">
        <f>IFERROR('Model výchozí (MV)'!E96*('MV Index'!I12/'MV Index'!$E12)*'Model výchozí (MV)'!$AS96,0)+IFERROR('Model opční 1 (ME)'!E96*('ME Index'!I12/'ME Index'!$E12)*'Model opční 1 (ME)'!$AS96,0)+IFERROR('Model opční 2 (MF)'!E96*('MF Index'!I12/'MF Index'!$E12)*'Model opční 2 (MF)'!$AS96,0)+Doplněk!E96*Doplněk!$AQ96</f>
        <v>0</v>
      </c>
      <c r="F96" s="104">
        <f>IFERROR('Model výchozí (MV)'!F96*('MV Index'!J12/'MV Index'!$E12)*'Model výchozí (MV)'!$AS96,0)+IFERROR('Model opční 1 (ME)'!F96*('ME Index'!J12/'ME Index'!$E12)*'Model opční 1 (ME)'!$AS96,0)+IFERROR('Model opční 2 (MF)'!F96*('MF Index'!J12/'MF Index'!$E12)*'Model opční 2 (MF)'!$AS96,0)+Doplněk!F96*Doplněk!$AQ96</f>
        <v>0</v>
      </c>
      <c r="G96" s="104">
        <f>IFERROR('Model výchozí (MV)'!G96*('MV Index'!K12/'MV Index'!$E12)*'Model výchozí (MV)'!$AS96,0)+IFERROR('Model opční 1 (ME)'!G96*('ME Index'!K12/'ME Index'!$E12)*'Model opční 1 (ME)'!$AS96,0)+IFERROR('Model opční 2 (MF)'!G96*('MF Index'!K12/'MF Index'!$E12)*'Model opční 2 (MF)'!$AS96,0)+Doplněk!G96*Doplněk!$AQ96</f>
        <v>0</v>
      </c>
      <c r="H96" s="104">
        <f>IFERROR('Model výchozí (MV)'!H96*('MV Index'!L12/'MV Index'!$E12)*'Model výchozí (MV)'!$AS96,0)+IFERROR('Model opční 1 (ME)'!H96*('ME Index'!L12/'ME Index'!$E12)*'Model opční 1 (ME)'!$AS96,0)+IFERROR('Model opční 2 (MF)'!H96*('MF Index'!L12/'MF Index'!$E12)*'Model opční 2 (MF)'!$AS96,0)+Doplněk!H96*Doplněk!$AQ96</f>
        <v>0</v>
      </c>
      <c r="I96" s="104">
        <f>IFERROR('Model výchozí (MV)'!I96*('MV Index'!M12/'MV Index'!$E12)*'Model výchozí (MV)'!$AS96,0)+IFERROR('Model opční 1 (ME)'!I96*('ME Index'!M12/'ME Index'!$E12)*'Model opční 1 (ME)'!$AS96,0)+IFERROR('Model opční 2 (MF)'!I96*('MF Index'!M12/'MF Index'!$E12)*'Model opční 2 (MF)'!$AS96,0)+Doplněk!I96*Doplněk!$AQ96</f>
        <v>0</v>
      </c>
      <c r="J96" s="104">
        <f>IFERROR('Model výchozí (MV)'!J96*('MV Index'!N12/'MV Index'!$E12)*'Model výchozí (MV)'!$AS96,0)+IFERROR('Model opční 1 (ME)'!J96*('ME Index'!N12/'ME Index'!$E12)*'Model opční 1 (ME)'!$AS96,0)+IFERROR('Model opční 2 (MF)'!J96*('MF Index'!N12/'MF Index'!$E12)*'Model opční 2 (MF)'!$AS96,0)+Doplněk!J96*Doplněk!$AQ96</f>
        <v>0</v>
      </c>
      <c r="K96" s="104">
        <f>IFERROR('Model výchozí (MV)'!K96*('MV Index'!O12/'MV Index'!$E12)*'Model výchozí (MV)'!$AS96,0)+IFERROR('Model opční 1 (ME)'!K96*('ME Index'!O12/'ME Index'!$E12)*'Model opční 1 (ME)'!$AS96,0)+IFERROR('Model opční 2 (MF)'!K96*('MF Index'!O12/'MF Index'!$E12)*'Model opční 2 (MF)'!$AS96,0)+Doplněk!K96*Doplněk!$AQ96</f>
        <v>0</v>
      </c>
      <c r="L96" s="104">
        <f>IFERROR('Model výchozí (MV)'!L96*('MV Index'!P12/'MV Index'!$E12)*'Model výchozí (MV)'!$AS96,0)+IFERROR('Model opční 1 (ME)'!L96*('ME Index'!P12/'ME Index'!$E12)*'Model opční 1 (ME)'!$AS96,0)+IFERROR('Model opční 2 (MF)'!L96*('MF Index'!P12/'MF Index'!$E12)*'Model opční 2 (MF)'!$AS96,0)+Doplněk!L96*Doplněk!$AQ96</f>
        <v>0</v>
      </c>
      <c r="M96" s="104">
        <f>IFERROR('Model výchozí (MV)'!M96*('MV Index'!Q12/'MV Index'!$E12)*'Model výchozí (MV)'!$AS96,0)+IFERROR('Model opční 1 (ME)'!M96*('ME Index'!Q12/'ME Index'!$E12)*'Model opční 1 (ME)'!$AS96,0)+IFERROR('Model opční 2 (MF)'!M96*('MF Index'!Q12/'MF Index'!$E12)*'Model opční 2 (MF)'!$AS96,0)+Doplněk!M96*Doplněk!$AQ96</f>
        <v>0</v>
      </c>
      <c r="N96" s="104">
        <f>IFERROR('Model výchozí (MV)'!N96*('MV Index'!R12/'MV Index'!$E12)*'Model výchozí (MV)'!$AS96,0)+IFERROR('Model opční 1 (ME)'!N96*('ME Index'!R12/'ME Index'!$E12)*'Model opční 1 (ME)'!$AS96,0)+IFERROR('Model opční 2 (MF)'!N96*('MF Index'!R12/'MF Index'!$E12)*'Model opční 2 (MF)'!$AS96,0)+Doplněk!N96*Doplněk!$AQ96</f>
        <v>0</v>
      </c>
      <c r="O96" s="104">
        <f>IFERROR('Model výchozí (MV)'!O96*('MV Index'!S12/'MV Index'!$E12)*'Model výchozí (MV)'!$AS96,0)+IFERROR('Model opční 1 (ME)'!O96*('ME Index'!S12/'ME Index'!$E12)*'Model opční 1 (ME)'!$AS96,0)+IFERROR('Model opční 2 (MF)'!O96*('MF Index'!S12/'MF Index'!$E12)*'Model opční 2 (MF)'!$AS96,0)+Doplněk!O96*Doplněk!$AQ96</f>
        <v>0</v>
      </c>
      <c r="P96" s="104">
        <f>IFERROR('Model výchozí (MV)'!P96*('MV Index'!T12/'MV Index'!$E12)*'Model výchozí (MV)'!$AS96,0)+IFERROR('Model opční 1 (ME)'!P96*('ME Index'!T12/'ME Index'!$E12)*'Model opční 1 (ME)'!$AS96,0)+IFERROR('Model opční 2 (MF)'!P96*('MF Index'!T12/'MF Index'!$E12)*'Model opční 2 (MF)'!$AS96,0)+Doplněk!P96*Doplněk!$AQ96</f>
        <v>0</v>
      </c>
      <c r="Q96" s="104">
        <f>IFERROR('Model výchozí (MV)'!Q96*('MV Index'!U12/'MV Index'!$E12)*'Model výchozí (MV)'!$AS96,0)+IFERROR('Model opční 1 (ME)'!Q96*('ME Index'!U12/'ME Index'!$E12)*'Model opční 1 (ME)'!$AS96,0)+IFERROR('Model opční 2 (MF)'!Q96*('MF Index'!U12/'MF Index'!$E12)*'Model opční 2 (MF)'!$AS96,0)+Doplněk!Q96*Doplněk!$AQ96</f>
        <v>0</v>
      </c>
      <c r="R96" s="104">
        <f>IFERROR('Model výchozí (MV)'!R96*('MV Index'!V12/'MV Index'!$E12)*'Model výchozí (MV)'!$AS96,0)+IFERROR('Model opční 1 (ME)'!R96*('ME Index'!V12/'ME Index'!$E12)*'Model opční 1 (ME)'!$AS96,0)+IFERROR('Model opční 2 (MF)'!R96*('MF Index'!V12/'MF Index'!$E12)*'Model opční 2 (MF)'!$AS96,0)+Doplněk!R96*Doplněk!$AQ96</f>
        <v>0</v>
      </c>
      <c r="S96" s="104">
        <f>IFERROR('Model výchozí (MV)'!S96*('MV Index'!W12/'MV Index'!$E12)*'Model výchozí (MV)'!$AS96,0)+IFERROR('Model opční 1 (ME)'!S96*('ME Index'!W12/'ME Index'!$E12)*'Model opční 1 (ME)'!$AS96,0)+IFERROR('Model opční 2 (MF)'!S96*('MF Index'!W12/'MF Index'!$E12)*'Model opční 2 (MF)'!$AS96,0)+Doplněk!S96*Doplněk!$AQ96</f>
        <v>0</v>
      </c>
      <c r="T96" s="104">
        <f>IFERROR('Model výchozí (MV)'!T96*('MV Index'!X12/'MV Index'!$E12)*'Model výchozí (MV)'!$AS96,0)+IFERROR('Model opční 1 (ME)'!T96*('ME Index'!X12/'ME Index'!$E12)*'Model opční 1 (ME)'!$AS96,0)+IFERROR('Model opční 2 (MF)'!T96*('MF Index'!X12/'MF Index'!$E12)*'Model opční 2 (MF)'!$AS96,0)+Doplněk!T96*Doplněk!$AQ96</f>
        <v>0</v>
      </c>
      <c r="U96" s="104">
        <f>IFERROR('Model výchozí (MV)'!U96*('MV Index'!Y12/'MV Index'!$E12)*'Model výchozí (MV)'!$AS96,0)+IFERROR('Model opční 1 (ME)'!U96*('ME Index'!Y12/'ME Index'!$E12)*'Model opční 1 (ME)'!$AS96,0)+IFERROR('Model opční 2 (MF)'!U96*('MF Index'!Y12/'MF Index'!$E12)*'Model opční 2 (MF)'!$AS96,0)+Doplněk!U96*Doplněk!$AQ96</f>
        <v>0</v>
      </c>
      <c r="V96" s="104">
        <f>IFERROR('Model výchozí (MV)'!V96*('MV Index'!Z12/'MV Index'!$E12)*'Model výchozí (MV)'!$AS96,0)+IFERROR('Model opční 1 (ME)'!V96*('ME Index'!Z12/'ME Index'!$E12)*'Model opční 1 (ME)'!$AS96,0)+IFERROR('Model opční 2 (MF)'!V96*('MF Index'!Z12/'MF Index'!$E12)*'Model opční 2 (MF)'!$AS96,0)+Doplněk!V96*Doplněk!$AQ96</f>
        <v>0</v>
      </c>
      <c r="W96" s="104">
        <f>IFERROR('Model výchozí (MV)'!W96*('MV Index'!AA12/'MV Index'!$E12)*'Model výchozí (MV)'!$AS96,0)+IFERROR('Model opční 1 (ME)'!W96*('ME Index'!AA12/'ME Index'!$E12)*'Model opční 1 (ME)'!$AS96,0)+IFERROR('Model opční 2 (MF)'!W96*('MF Index'!AA12/'MF Index'!$E12)*'Model opční 2 (MF)'!$AS96,0)+Doplněk!W96*Doplněk!$AQ96</f>
        <v>0</v>
      </c>
      <c r="X96" s="104">
        <f>IFERROR('Model výchozí (MV)'!X96*('MV Index'!AB12/'MV Index'!$E12)*'Model výchozí (MV)'!$AS96,0)+IFERROR('Model opční 1 (ME)'!X96*('ME Index'!AB12/'ME Index'!$E12)*'Model opční 1 (ME)'!$AS96,0)+IFERROR('Model opční 2 (MF)'!X96*('MF Index'!AB12/'MF Index'!$E12)*'Model opční 2 (MF)'!$AS96,0)+Doplněk!X96*Doplněk!$AQ96</f>
        <v>0</v>
      </c>
      <c r="Y96" s="104">
        <f>IFERROR('Model výchozí (MV)'!Y96*('MV Index'!AC12/'MV Index'!$E12)*'Model výchozí (MV)'!$AS96,0)+IFERROR('Model opční 1 (ME)'!Y96*('ME Index'!AC12/'ME Index'!$E12)*'Model opční 1 (ME)'!$AS96,0)+IFERROR('Model opční 2 (MF)'!Y96*('MF Index'!AC12/'MF Index'!$E12)*'Model opční 2 (MF)'!$AS96,0)+Doplněk!Y96*Doplněk!$AQ96</f>
        <v>0</v>
      </c>
      <c r="Z96" s="104">
        <f>IFERROR('Model výchozí (MV)'!Z96*('MV Index'!AD12/'MV Index'!$E12)*'Model výchozí (MV)'!$AS96,0)+IFERROR('Model opční 1 (ME)'!Z96*('ME Index'!AD12/'ME Index'!$E12)*'Model opční 1 (ME)'!$AS96,0)+IFERROR('Model opční 2 (MF)'!Z96*('MF Index'!AD12/'MF Index'!$E12)*'Model opční 2 (MF)'!$AS96,0)+Doplněk!Z96*Doplněk!$AQ96</f>
        <v>0</v>
      </c>
      <c r="AA96" s="104">
        <f>IFERROR('Model výchozí (MV)'!AA96*('MV Index'!AE12/'MV Index'!$E12)*'Model výchozí (MV)'!$AS96,0)+IFERROR('Model opční 1 (ME)'!AA96*('ME Index'!AE12/'ME Index'!$E12)*'Model opční 1 (ME)'!$AS96,0)+IFERROR('Model opční 2 (MF)'!AA96*('MF Index'!AE12/'MF Index'!$E12)*'Model opční 2 (MF)'!$AS96,0)+Doplněk!AA96*Doplněk!$AQ96</f>
        <v>0</v>
      </c>
      <c r="AB96" s="104">
        <f>IFERROR('Model výchozí (MV)'!AB96*('MV Index'!AF12/'MV Index'!$E12)*'Model výchozí (MV)'!$AS96,0)+IFERROR('Model opční 1 (ME)'!AB96*('ME Index'!AF12/'ME Index'!$E12)*'Model opční 1 (ME)'!$AS96,0)+IFERROR('Model opční 2 (MF)'!AB96*('MF Index'!AF12/'MF Index'!$E12)*'Model opční 2 (MF)'!$AS96,0)+Doplněk!AB96*Doplněk!$AQ96</f>
        <v>0</v>
      </c>
      <c r="AC96" s="104">
        <f>IFERROR('Model výchozí (MV)'!AC96*('MV Index'!AG12/'MV Index'!$E12)*'Model výchozí (MV)'!$AS96,0)+IFERROR('Model opční 1 (ME)'!AC96*('ME Index'!AG12/'ME Index'!$E12)*'Model opční 1 (ME)'!$AS96,0)+IFERROR('Model opční 2 (MF)'!AC96*('MF Index'!AG12/'MF Index'!$E12)*'Model opční 2 (MF)'!$AS96,0)+Doplněk!AC96*Doplněk!$AQ96</f>
        <v>0</v>
      </c>
      <c r="AD96" s="104">
        <f>IFERROR('Model výchozí (MV)'!AD96*('MV Index'!AH12/'MV Index'!$E12)*'Model výchozí (MV)'!$AS96,0)+IFERROR('Model opční 1 (ME)'!AD96*('ME Index'!AH12/'ME Index'!$E12)*'Model opční 1 (ME)'!$AS96,0)+IFERROR('Model opční 2 (MF)'!AD96*('MF Index'!AH12/'MF Index'!$E12)*'Model opční 2 (MF)'!$AS96,0)+Doplněk!AD96*Doplněk!$AQ96</f>
        <v>0</v>
      </c>
      <c r="AE96" s="104">
        <f>IFERROR('Model výchozí (MV)'!AE96*('MV Index'!AI12/'MV Index'!$E12)*'Model výchozí (MV)'!$AS96,0)+IFERROR('Model opční 1 (ME)'!AE96*('ME Index'!AI12/'ME Index'!$E12)*'Model opční 1 (ME)'!$AS96,0)+IFERROR('Model opční 2 (MF)'!AE96*('MF Index'!AI12/'MF Index'!$E12)*'Model opční 2 (MF)'!$AS96,0)+Doplněk!AE96*Doplněk!$AQ96</f>
        <v>0</v>
      </c>
      <c r="AF96" s="104">
        <f>IFERROR('Model výchozí (MV)'!AF96*('MV Index'!AJ12/'MV Index'!$E12)*'Model výchozí (MV)'!$AS96,0)+IFERROR('Model opční 1 (ME)'!AF96*('ME Index'!AJ12/'ME Index'!$E12)*'Model opční 1 (ME)'!$AS96,0)+IFERROR('Model opční 2 (MF)'!AF96*('MF Index'!AJ12/'MF Index'!$E12)*'Model opční 2 (MF)'!$AS96,0)+Doplněk!AF96*Doplněk!$AQ96</f>
        <v>0</v>
      </c>
      <c r="AG96" s="104">
        <f>IFERROR('Model výchozí (MV)'!AG96*('MV Index'!AK12/'MV Index'!$E12)*'Model výchozí (MV)'!$AS96,0)+IFERROR('Model opční 1 (ME)'!AG96*('ME Index'!AK12/'ME Index'!$E12)*'Model opční 1 (ME)'!$AS96,0)+IFERROR('Model opční 2 (MF)'!AG96*('MF Index'!AK12/'MF Index'!$E12)*'Model opční 2 (MF)'!$AS96,0)+Doplněk!AG96*Doplněk!$AQ96</f>
        <v>0</v>
      </c>
      <c r="AH96" s="104">
        <f>IFERROR('Model výchozí (MV)'!AH96*('MV Index'!AL12/'MV Index'!$E12)*'Model výchozí (MV)'!$AS96,0)+IFERROR('Model opční 1 (ME)'!AH96*('ME Index'!AL12/'ME Index'!$E12)*'Model opční 1 (ME)'!$AS96,0)+IFERROR('Model opční 2 (MF)'!AH96*('MF Index'!AL12/'MF Index'!$E12)*'Model opční 2 (MF)'!$AS96,0)+Doplněk!AH96*Doplněk!$AQ96</f>
        <v>0</v>
      </c>
      <c r="AI96" s="104">
        <f>IFERROR('Model výchozí (MV)'!AI96*('MV Index'!AM12/'MV Index'!$E12)*'Model výchozí (MV)'!$AS96,0)+IFERROR('Model opční 1 (ME)'!AI96*('ME Index'!AM12/'ME Index'!$E12)*'Model opční 1 (ME)'!$AS96,0)+IFERROR('Model opční 2 (MF)'!AI96*('MF Index'!AM12/'MF Index'!$E12)*'Model opční 2 (MF)'!$AS96,0)+Doplněk!AI96*Doplněk!$AQ96</f>
        <v>0</v>
      </c>
      <c r="AJ96" s="104">
        <f>IFERROR('Model výchozí (MV)'!AJ96*('MV Index'!AN12/'MV Index'!$E12)*'Model výchozí (MV)'!$AS96,0)+IFERROR('Model opční 1 (ME)'!AJ96*('ME Index'!AN12/'ME Index'!$E12)*'Model opční 1 (ME)'!$AS96,0)+IFERROR('Model opční 2 (MF)'!AJ96*('MF Index'!AN12/'MF Index'!$E12)*'Model opční 2 (MF)'!$AS96,0)+Doplněk!AJ96*Doplněk!$AQ96</f>
        <v>0</v>
      </c>
      <c r="AK96" s="104">
        <f>IFERROR('Model výchozí (MV)'!AK96*('MV Index'!AO12/'MV Index'!$E12)*'Model výchozí (MV)'!$AS96,0)+IFERROR('Model opční 1 (ME)'!AK96*('ME Index'!AO12/'ME Index'!$E12)*'Model opční 1 (ME)'!$AS96,0)+IFERROR('Model opční 2 (MF)'!AK96*('MF Index'!AO12/'MF Index'!$E12)*'Model opční 2 (MF)'!$AS96,0)+Doplněk!AK96*Doplněk!$AQ96</f>
        <v>0</v>
      </c>
      <c r="AL96" s="24">
        <f t="shared" si="73"/>
        <v>0</v>
      </c>
      <c r="AM96" s="149">
        <f t="shared" si="72"/>
        <v>0</v>
      </c>
    </row>
    <row r="97" spans="1:39" x14ac:dyDescent="0.3">
      <c r="A97" s="4" t="str">
        <f t="shared" si="71"/>
        <v/>
      </c>
      <c r="B97" s="45" t="str">
        <f t="shared" si="71"/>
        <v/>
      </c>
      <c r="C97" s="64" t="str">
        <f t="shared" si="71"/>
        <v>7.3</v>
      </c>
      <c r="D97" s="65" t="str">
        <f t="shared" si="71"/>
        <v>Pokladní</v>
      </c>
      <c r="E97" s="104">
        <f>IFERROR('Model výchozí (MV)'!E97*('MV Index'!I13/'MV Index'!$E13)*'Model výchozí (MV)'!$AS97,0)+IFERROR('Model opční 1 (ME)'!E97*('ME Index'!I13/'ME Index'!$E13)*'Model opční 1 (ME)'!$AS97,0)+IFERROR('Model opční 2 (MF)'!E97*('MF Index'!I13/'MF Index'!$E13)*'Model opční 2 (MF)'!$AS97,0)+Doplněk!E97*Doplněk!$AQ97</f>
        <v>0</v>
      </c>
      <c r="F97" s="104">
        <f>IFERROR('Model výchozí (MV)'!F97*('MV Index'!J13/'MV Index'!$E13)*'Model výchozí (MV)'!$AS97,0)+IFERROR('Model opční 1 (ME)'!F97*('ME Index'!J13/'ME Index'!$E13)*'Model opční 1 (ME)'!$AS97,0)+IFERROR('Model opční 2 (MF)'!F97*('MF Index'!J13/'MF Index'!$E13)*'Model opční 2 (MF)'!$AS97,0)+Doplněk!F97*Doplněk!$AQ97</f>
        <v>0</v>
      </c>
      <c r="G97" s="104">
        <f>IFERROR('Model výchozí (MV)'!G97*('MV Index'!K13/'MV Index'!$E13)*'Model výchozí (MV)'!$AS97,0)+IFERROR('Model opční 1 (ME)'!G97*('ME Index'!K13/'ME Index'!$E13)*'Model opční 1 (ME)'!$AS97,0)+IFERROR('Model opční 2 (MF)'!G97*('MF Index'!K13/'MF Index'!$E13)*'Model opční 2 (MF)'!$AS97,0)+Doplněk!G97*Doplněk!$AQ97</f>
        <v>0</v>
      </c>
      <c r="H97" s="104">
        <f>IFERROR('Model výchozí (MV)'!H97*('MV Index'!L13/'MV Index'!$E13)*'Model výchozí (MV)'!$AS97,0)+IFERROR('Model opční 1 (ME)'!H97*('ME Index'!L13/'ME Index'!$E13)*'Model opční 1 (ME)'!$AS97,0)+IFERROR('Model opční 2 (MF)'!H97*('MF Index'!L13/'MF Index'!$E13)*'Model opční 2 (MF)'!$AS97,0)+Doplněk!H97*Doplněk!$AQ97</f>
        <v>0</v>
      </c>
      <c r="I97" s="104">
        <f>IFERROR('Model výchozí (MV)'!I97*('MV Index'!M13/'MV Index'!$E13)*'Model výchozí (MV)'!$AS97,0)+IFERROR('Model opční 1 (ME)'!I97*('ME Index'!M13/'ME Index'!$E13)*'Model opční 1 (ME)'!$AS97,0)+IFERROR('Model opční 2 (MF)'!I97*('MF Index'!M13/'MF Index'!$E13)*'Model opční 2 (MF)'!$AS97,0)+Doplněk!I97*Doplněk!$AQ97</f>
        <v>0</v>
      </c>
      <c r="J97" s="104">
        <f>IFERROR('Model výchozí (MV)'!J97*('MV Index'!N13/'MV Index'!$E13)*'Model výchozí (MV)'!$AS97,0)+IFERROR('Model opční 1 (ME)'!J97*('ME Index'!N13/'ME Index'!$E13)*'Model opční 1 (ME)'!$AS97,0)+IFERROR('Model opční 2 (MF)'!J97*('MF Index'!N13/'MF Index'!$E13)*'Model opční 2 (MF)'!$AS97,0)+Doplněk!J97*Doplněk!$AQ97</f>
        <v>0</v>
      </c>
      <c r="K97" s="104">
        <f>IFERROR('Model výchozí (MV)'!K97*('MV Index'!O13/'MV Index'!$E13)*'Model výchozí (MV)'!$AS97,0)+IFERROR('Model opční 1 (ME)'!K97*('ME Index'!O13/'ME Index'!$E13)*'Model opční 1 (ME)'!$AS97,0)+IFERROR('Model opční 2 (MF)'!K97*('MF Index'!O13/'MF Index'!$E13)*'Model opční 2 (MF)'!$AS97,0)+Doplněk!K97*Doplněk!$AQ97</f>
        <v>0</v>
      </c>
      <c r="L97" s="104">
        <f>IFERROR('Model výchozí (MV)'!L97*('MV Index'!P13/'MV Index'!$E13)*'Model výchozí (MV)'!$AS97,0)+IFERROR('Model opční 1 (ME)'!L97*('ME Index'!P13/'ME Index'!$E13)*'Model opční 1 (ME)'!$AS97,0)+IFERROR('Model opční 2 (MF)'!L97*('MF Index'!P13/'MF Index'!$E13)*'Model opční 2 (MF)'!$AS97,0)+Doplněk!L97*Doplněk!$AQ97</f>
        <v>0</v>
      </c>
      <c r="M97" s="104">
        <f>IFERROR('Model výchozí (MV)'!M97*('MV Index'!Q13/'MV Index'!$E13)*'Model výchozí (MV)'!$AS97,0)+IFERROR('Model opční 1 (ME)'!M97*('ME Index'!Q13/'ME Index'!$E13)*'Model opční 1 (ME)'!$AS97,0)+IFERROR('Model opční 2 (MF)'!M97*('MF Index'!Q13/'MF Index'!$E13)*'Model opční 2 (MF)'!$AS97,0)+Doplněk!M97*Doplněk!$AQ97</f>
        <v>0</v>
      </c>
      <c r="N97" s="104">
        <f>IFERROR('Model výchozí (MV)'!N97*('MV Index'!R13/'MV Index'!$E13)*'Model výchozí (MV)'!$AS97,0)+IFERROR('Model opční 1 (ME)'!N97*('ME Index'!R13/'ME Index'!$E13)*'Model opční 1 (ME)'!$AS97,0)+IFERROR('Model opční 2 (MF)'!N97*('MF Index'!R13/'MF Index'!$E13)*'Model opční 2 (MF)'!$AS97,0)+Doplněk!N97*Doplněk!$AQ97</f>
        <v>0</v>
      </c>
      <c r="O97" s="104">
        <f>IFERROR('Model výchozí (MV)'!O97*('MV Index'!S13/'MV Index'!$E13)*'Model výchozí (MV)'!$AS97,0)+IFERROR('Model opční 1 (ME)'!O97*('ME Index'!S13/'ME Index'!$E13)*'Model opční 1 (ME)'!$AS97,0)+IFERROR('Model opční 2 (MF)'!O97*('MF Index'!S13/'MF Index'!$E13)*'Model opční 2 (MF)'!$AS97,0)+Doplněk!O97*Doplněk!$AQ97</f>
        <v>0</v>
      </c>
      <c r="P97" s="104">
        <f>IFERROR('Model výchozí (MV)'!P97*('MV Index'!T13/'MV Index'!$E13)*'Model výchozí (MV)'!$AS97,0)+IFERROR('Model opční 1 (ME)'!P97*('ME Index'!T13/'ME Index'!$E13)*'Model opční 1 (ME)'!$AS97,0)+IFERROR('Model opční 2 (MF)'!P97*('MF Index'!T13/'MF Index'!$E13)*'Model opční 2 (MF)'!$AS97,0)+Doplněk!P97*Doplněk!$AQ97</f>
        <v>0</v>
      </c>
      <c r="Q97" s="104">
        <f>IFERROR('Model výchozí (MV)'!Q97*('MV Index'!U13/'MV Index'!$E13)*'Model výchozí (MV)'!$AS97,0)+IFERROR('Model opční 1 (ME)'!Q97*('ME Index'!U13/'ME Index'!$E13)*'Model opční 1 (ME)'!$AS97,0)+IFERROR('Model opční 2 (MF)'!Q97*('MF Index'!U13/'MF Index'!$E13)*'Model opční 2 (MF)'!$AS97,0)+Doplněk!Q97*Doplněk!$AQ97</f>
        <v>0</v>
      </c>
      <c r="R97" s="104">
        <f>IFERROR('Model výchozí (MV)'!R97*('MV Index'!V13/'MV Index'!$E13)*'Model výchozí (MV)'!$AS97,0)+IFERROR('Model opční 1 (ME)'!R97*('ME Index'!V13/'ME Index'!$E13)*'Model opční 1 (ME)'!$AS97,0)+IFERROR('Model opční 2 (MF)'!R97*('MF Index'!V13/'MF Index'!$E13)*'Model opční 2 (MF)'!$AS97,0)+Doplněk!R97*Doplněk!$AQ97</f>
        <v>0</v>
      </c>
      <c r="S97" s="104">
        <f>IFERROR('Model výchozí (MV)'!S97*('MV Index'!W13/'MV Index'!$E13)*'Model výchozí (MV)'!$AS97,0)+IFERROR('Model opční 1 (ME)'!S97*('ME Index'!W13/'ME Index'!$E13)*'Model opční 1 (ME)'!$AS97,0)+IFERROR('Model opční 2 (MF)'!S97*('MF Index'!W13/'MF Index'!$E13)*'Model opční 2 (MF)'!$AS97,0)+Doplněk!S97*Doplněk!$AQ97</f>
        <v>0</v>
      </c>
      <c r="T97" s="104">
        <f>IFERROR('Model výchozí (MV)'!T97*('MV Index'!X13/'MV Index'!$E13)*'Model výchozí (MV)'!$AS97,0)+IFERROR('Model opční 1 (ME)'!T97*('ME Index'!X13/'ME Index'!$E13)*'Model opční 1 (ME)'!$AS97,0)+IFERROR('Model opční 2 (MF)'!T97*('MF Index'!X13/'MF Index'!$E13)*'Model opční 2 (MF)'!$AS97,0)+Doplněk!T97*Doplněk!$AQ97</f>
        <v>0</v>
      </c>
      <c r="U97" s="104">
        <f>IFERROR('Model výchozí (MV)'!U97*('MV Index'!Y13/'MV Index'!$E13)*'Model výchozí (MV)'!$AS97,0)+IFERROR('Model opční 1 (ME)'!U97*('ME Index'!Y13/'ME Index'!$E13)*'Model opční 1 (ME)'!$AS97,0)+IFERROR('Model opční 2 (MF)'!U97*('MF Index'!Y13/'MF Index'!$E13)*'Model opční 2 (MF)'!$AS97,0)+Doplněk!U97*Doplněk!$AQ97</f>
        <v>0</v>
      </c>
      <c r="V97" s="104">
        <f>IFERROR('Model výchozí (MV)'!V97*('MV Index'!Z13/'MV Index'!$E13)*'Model výchozí (MV)'!$AS97,0)+IFERROR('Model opční 1 (ME)'!V97*('ME Index'!Z13/'ME Index'!$E13)*'Model opční 1 (ME)'!$AS97,0)+IFERROR('Model opční 2 (MF)'!V97*('MF Index'!Z13/'MF Index'!$E13)*'Model opční 2 (MF)'!$AS97,0)+Doplněk!V97*Doplněk!$AQ97</f>
        <v>0</v>
      </c>
      <c r="W97" s="104">
        <f>IFERROR('Model výchozí (MV)'!W97*('MV Index'!AA13/'MV Index'!$E13)*'Model výchozí (MV)'!$AS97,0)+IFERROR('Model opční 1 (ME)'!W97*('ME Index'!AA13/'ME Index'!$E13)*'Model opční 1 (ME)'!$AS97,0)+IFERROR('Model opční 2 (MF)'!W97*('MF Index'!AA13/'MF Index'!$E13)*'Model opční 2 (MF)'!$AS97,0)+Doplněk!W97*Doplněk!$AQ97</f>
        <v>0</v>
      </c>
      <c r="X97" s="104">
        <f>IFERROR('Model výchozí (MV)'!X97*('MV Index'!AB13/'MV Index'!$E13)*'Model výchozí (MV)'!$AS97,0)+IFERROR('Model opční 1 (ME)'!X97*('ME Index'!AB13/'ME Index'!$E13)*'Model opční 1 (ME)'!$AS97,0)+IFERROR('Model opční 2 (MF)'!X97*('MF Index'!AB13/'MF Index'!$E13)*'Model opční 2 (MF)'!$AS97,0)+Doplněk!X97*Doplněk!$AQ97</f>
        <v>0</v>
      </c>
      <c r="Y97" s="104">
        <f>IFERROR('Model výchozí (MV)'!Y97*('MV Index'!AC13/'MV Index'!$E13)*'Model výchozí (MV)'!$AS97,0)+IFERROR('Model opční 1 (ME)'!Y97*('ME Index'!AC13/'ME Index'!$E13)*'Model opční 1 (ME)'!$AS97,0)+IFERROR('Model opční 2 (MF)'!Y97*('MF Index'!AC13/'MF Index'!$E13)*'Model opční 2 (MF)'!$AS97,0)+Doplněk!Y97*Doplněk!$AQ97</f>
        <v>0</v>
      </c>
      <c r="Z97" s="104">
        <f>IFERROR('Model výchozí (MV)'!Z97*('MV Index'!AD13/'MV Index'!$E13)*'Model výchozí (MV)'!$AS97,0)+IFERROR('Model opční 1 (ME)'!Z97*('ME Index'!AD13/'ME Index'!$E13)*'Model opční 1 (ME)'!$AS97,0)+IFERROR('Model opční 2 (MF)'!Z97*('MF Index'!AD13/'MF Index'!$E13)*'Model opční 2 (MF)'!$AS97,0)+Doplněk!Z97*Doplněk!$AQ97</f>
        <v>0</v>
      </c>
      <c r="AA97" s="104">
        <f>IFERROR('Model výchozí (MV)'!AA97*('MV Index'!AE13/'MV Index'!$E13)*'Model výchozí (MV)'!$AS97,0)+IFERROR('Model opční 1 (ME)'!AA97*('ME Index'!AE13/'ME Index'!$E13)*'Model opční 1 (ME)'!$AS97,0)+IFERROR('Model opční 2 (MF)'!AA97*('MF Index'!AE13/'MF Index'!$E13)*'Model opční 2 (MF)'!$AS97,0)+Doplněk!AA97*Doplněk!$AQ97</f>
        <v>0</v>
      </c>
      <c r="AB97" s="104">
        <f>IFERROR('Model výchozí (MV)'!AB97*('MV Index'!AF13/'MV Index'!$E13)*'Model výchozí (MV)'!$AS97,0)+IFERROR('Model opční 1 (ME)'!AB97*('ME Index'!AF13/'ME Index'!$E13)*'Model opční 1 (ME)'!$AS97,0)+IFERROR('Model opční 2 (MF)'!AB97*('MF Index'!AF13/'MF Index'!$E13)*'Model opční 2 (MF)'!$AS97,0)+Doplněk!AB97*Doplněk!$AQ97</f>
        <v>0</v>
      </c>
      <c r="AC97" s="104">
        <f>IFERROR('Model výchozí (MV)'!AC97*('MV Index'!AG13/'MV Index'!$E13)*'Model výchozí (MV)'!$AS97,0)+IFERROR('Model opční 1 (ME)'!AC97*('ME Index'!AG13/'ME Index'!$E13)*'Model opční 1 (ME)'!$AS97,0)+IFERROR('Model opční 2 (MF)'!AC97*('MF Index'!AG13/'MF Index'!$E13)*'Model opční 2 (MF)'!$AS97,0)+Doplněk!AC97*Doplněk!$AQ97</f>
        <v>0</v>
      </c>
      <c r="AD97" s="104">
        <f>IFERROR('Model výchozí (MV)'!AD97*('MV Index'!AH13/'MV Index'!$E13)*'Model výchozí (MV)'!$AS97,0)+IFERROR('Model opční 1 (ME)'!AD97*('ME Index'!AH13/'ME Index'!$E13)*'Model opční 1 (ME)'!$AS97,0)+IFERROR('Model opční 2 (MF)'!AD97*('MF Index'!AH13/'MF Index'!$E13)*'Model opční 2 (MF)'!$AS97,0)+Doplněk!AD97*Doplněk!$AQ97</f>
        <v>0</v>
      </c>
      <c r="AE97" s="104">
        <f>IFERROR('Model výchozí (MV)'!AE97*('MV Index'!AI13/'MV Index'!$E13)*'Model výchozí (MV)'!$AS97,0)+IFERROR('Model opční 1 (ME)'!AE97*('ME Index'!AI13/'ME Index'!$E13)*'Model opční 1 (ME)'!$AS97,0)+IFERROR('Model opční 2 (MF)'!AE97*('MF Index'!AI13/'MF Index'!$E13)*'Model opční 2 (MF)'!$AS97,0)+Doplněk!AE97*Doplněk!$AQ97</f>
        <v>0</v>
      </c>
      <c r="AF97" s="104">
        <f>IFERROR('Model výchozí (MV)'!AF97*('MV Index'!AJ13/'MV Index'!$E13)*'Model výchozí (MV)'!$AS97,0)+IFERROR('Model opční 1 (ME)'!AF97*('ME Index'!AJ13/'ME Index'!$E13)*'Model opční 1 (ME)'!$AS97,0)+IFERROR('Model opční 2 (MF)'!AF97*('MF Index'!AJ13/'MF Index'!$E13)*'Model opční 2 (MF)'!$AS97,0)+Doplněk!AF97*Doplněk!$AQ97</f>
        <v>0</v>
      </c>
      <c r="AG97" s="104">
        <f>IFERROR('Model výchozí (MV)'!AG97*('MV Index'!AK13/'MV Index'!$E13)*'Model výchozí (MV)'!$AS97,0)+IFERROR('Model opční 1 (ME)'!AG97*('ME Index'!AK13/'ME Index'!$E13)*'Model opční 1 (ME)'!$AS97,0)+IFERROR('Model opční 2 (MF)'!AG97*('MF Index'!AK13/'MF Index'!$E13)*'Model opční 2 (MF)'!$AS97,0)+Doplněk!AG97*Doplněk!$AQ97</f>
        <v>0</v>
      </c>
      <c r="AH97" s="104">
        <f>IFERROR('Model výchozí (MV)'!AH97*('MV Index'!AL13/'MV Index'!$E13)*'Model výchozí (MV)'!$AS97,0)+IFERROR('Model opční 1 (ME)'!AH97*('ME Index'!AL13/'ME Index'!$E13)*'Model opční 1 (ME)'!$AS97,0)+IFERROR('Model opční 2 (MF)'!AH97*('MF Index'!AL13/'MF Index'!$E13)*'Model opční 2 (MF)'!$AS97,0)+Doplněk!AH97*Doplněk!$AQ97</f>
        <v>0</v>
      </c>
      <c r="AI97" s="104">
        <f>IFERROR('Model výchozí (MV)'!AI97*('MV Index'!AM13/'MV Index'!$E13)*'Model výchozí (MV)'!$AS97,0)+IFERROR('Model opční 1 (ME)'!AI97*('ME Index'!AM13/'ME Index'!$E13)*'Model opční 1 (ME)'!$AS97,0)+IFERROR('Model opční 2 (MF)'!AI97*('MF Index'!AM13/'MF Index'!$E13)*'Model opční 2 (MF)'!$AS97,0)+Doplněk!AI97*Doplněk!$AQ97</f>
        <v>0</v>
      </c>
      <c r="AJ97" s="104">
        <f>IFERROR('Model výchozí (MV)'!AJ97*('MV Index'!AN13/'MV Index'!$E13)*'Model výchozí (MV)'!$AS97,0)+IFERROR('Model opční 1 (ME)'!AJ97*('ME Index'!AN13/'ME Index'!$E13)*'Model opční 1 (ME)'!$AS97,0)+IFERROR('Model opční 2 (MF)'!AJ97*('MF Index'!AN13/'MF Index'!$E13)*'Model opční 2 (MF)'!$AS97,0)+Doplněk!AJ97*Doplněk!$AQ97</f>
        <v>0</v>
      </c>
      <c r="AK97" s="104">
        <f>IFERROR('Model výchozí (MV)'!AK97*('MV Index'!AO13/'MV Index'!$E13)*'Model výchozí (MV)'!$AS97,0)+IFERROR('Model opční 1 (ME)'!AK97*('ME Index'!AO13/'ME Index'!$E13)*'Model opční 1 (ME)'!$AS97,0)+IFERROR('Model opční 2 (MF)'!AK97*('MF Index'!AO13/'MF Index'!$E13)*'Model opční 2 (MF)'!$AS97,0)+Doplněk!AK97*Doplněk!$AQ97</f>
        <v>0</v>
      </c>
      <c r="AL97" s="24">
        <f t="shared" si="73"/>
        <v>0</v>
      </c>
      <c r="AM97" s="149">
        <f t="shared" si="72"/>
        <v>0</v>
      </c>
    </row>
    <row r="98" spans="1:39" x14ac:dyDescent="0.3">
      <c r="A98" s="4" t="str">
        <f t="shared" si="71"/>
        <v/>
      </c>
      <c r="B98" s="45" t="str">
        <f t="shared" si="71"/>
        <v/>
      </c>
      <c r="C98" s="64" t="str">
        <f t="shared" si="71"/>
        <v>7.4</v>
      </c>
      <c r="D98" s="65" t="str">
        <f t="shared" si="71"/>
        <v>Ostatní zaměstnanci</v>
      </c>
      <c r="E98" s="104">
        <f>IFERROR('Model výchozí (MV)'!E98*('MV Index'!I14/'MV Index'!$E14)*'Model výchozí (MV)'!$AS98,0)+IFERROR('Model opční 1 (ME)'!E98*('ME Index'!I14/'ME Index'!$E14)*'Model opční 1 (ME)'!$AS98,0)+IFERROR('Model opční 2 (MF)'!E98*('MF Index'!I14/'MF Index'!$E14)*'Model opční 2 (MF)'!$AS98,0)+Doplněk!E98*Doplněk!$AQ98</f>
        <v>0</v>
      </c>
      <c r="F98" s="104">
        <f>IFERROR('Model výchozí (MV)'!F98*('MV Index'!J14/'MV Index'!$E14)*'Model výchozí (MV)'!$AS98,0)+IFERROR('Model opční 1 (ME)'!F98*('ME Index'!J14/'ME Index'!$E14)*'Model opční 1 (ME)'!$AS98,0)+IFERROR('Model opční 2 (MF)'!F98*('MF Index'!J14/'MF Index'!$E14)*'Model opční 2 (MF)'!$AS98,0)+Doplněk!F98*Doplněk!$AQ98</f>
        <v>0</v>
      </c>
      <c r="G98" s="104">
        <f>IFERROR('Model výchozí (MV)'!G98*('MV Index'!K14/'MV Index'!$E14)*'Model výchozí (MV)'!$AS98,0)+IFERROR('Model opční 1 (ME)'!G98*('ME Index'!K14/'ME Index'!$E14)*'Model opční 1 (ME)'!$AS98,0)+IFERROR('Model opční 2 (MF)'!G98*('MF Index'!K14/'MF Index'!$E14)*'Model opční 2 (MF)'!$AS98,0)+Doplněk!G98*Doplněk!$AQ98</f>
        <v>0</v>
      </c>
      <c r="H98" s="104">
        <f>IFERROR('Model výchozí (MV)'!H98*('MV Index'!L14/'MV Index'!$E14)*'Model výchozí (MV)'!$AS98,0)+IFERROR('Model opční 1 (ME)'!H98*('ME Index'!L14/'ME Index'!$E14)*'Model opční 1 (ME)'!$AS98,0)+IFERROR('Model opční 2 (MF)'!H98*('MF Index'!L14/'MF Index'!$E14)*'Model opční 2 (MF)'!$AS98,0)+Doplněk!H98*Doplněk!$AQ98</f>
        <v>0</v>
      </c>
      <c r="I98" s="104">
        <f>IFERROR('Model výchozí (MV)'!I98*('MV Index'!M14/'MV Index'!$E14)*'Model výchozí (MV)'!$AS98,0)+IFERROR('Model opční 1 (ME)'!I98*('ME Index'!M14/'ME Index'!$E14)*'Model opční 1 (ME)'!$AS98,0)+IFERROR('Model opční 2 (MF)'!I98*('MF Index'!M14/'MF Index'!$E14)*'Model opční 2 (MF)'!$AS98,0)+Doplněk!I98*Doplněk!$AQ98</f>
        <v>0</v>
      </c>
      <c r="J98" s="104">
        <f>IFERROR('Model výchozí (MV)'!J98*('MV Index'!N14/'MV Index'!$E14)*'Model výchozí (MV)'!$AS98,0)+IFERROR('Model opční 1 (ME)'!J98*('ME Index'!N14/'ME Index'!$E14)*'Model opční 1 (ME)'!$AS98,0)+IFERROR('Model opční 2 (MF)'!J98*('MF Index'!N14/'MF Index'!$E14)*'Model opční 2 (MF)'!$AS98,0)+Doplněk!J98*Doplněk!$AQ98</f>
        <v>0</v>
      </c>
      <c r="K98" s="104">
        <f>IFERROR('Model výchozí (MV)'!K98*('MV Index'!O14/'MV Index'!$E14)*'Model výchozí (MV)'!$AS98,0)+IFERROR('Model opční 1 (ME)'!K98*('ME Index'!O14/'ME Index'!$E14)*'Model opční 1 (ME)'!$AS98,0)+IFERROR('Model opční 2 (MF)'!K98*('MF Index'!O14/'MF Index'!$E14)*'Model opční 2 (MF)'!$AS98,0)+Doplněk!K98*Doplněk!$AQ98</f>
        <v>0</v>
      </c>
      <c r="L98" s="104">
        <f>IFERROR('Model výchozí (MV)'!L98*('MV Index'!P14/'MV Index'!$E14)*'Model výchozí (MV)'!$AS98,0)+IFERROR('Model opční 1 (ME)'!L98*('ME Index'!P14/'ME Index'!$E14)*'Model opční 1 (ME)'!$AS98,0)+IFERROR('Model opční 2 (MF)'!L98*('MF Index'!P14/'MF Index'!$E14)*'Model opční 2 (MF)'!$AS98,0)+Doplněk!L98*Doplněk!$AQ98</f>
        <v>0</v>
      </c>
      <c r="M98" s="104">
        <f>IFERROR('Model výchozí (MV)'!M98*('MV Index'!Q14/'MV Index'!$E14)*'Model výchozí (MV)'!$AS98,0)+IFERROR('Model opční 1 (ME)'!M98*('ME Index'!Q14/'ME Index'!$E14)*'Model opční 1 (ME)'!$AS98,0)+IFERROR('Model opční 2 (MF)'!M98*('MF Index'!Q14/'MF Index'!$E14)*'Model opční 2 (MF)'!$AS98,0)+Doplněk!M98*Doplněk!$AQ98</f>
        <v>0</v>
      </c>
      <c r="N98" s="104">
        <f>IFERROR('Model výchozí (MV)'!N98*('MV Index'!R14/'MV Index'!$E14)*'Model výchozí (MV)'!$AS98,0)+IFERROR('Model opční 1 (ME)'!N98*('ME Index'!R14/'ME Index'!$E14)*'Model opční 1 (ME)'!$AS98,0)+IFERROR('Model opční 2 (MF)'!N98*('MF Index'!R14/'MF Index'!$E14)*'Model opční 2 (MF)'!$AS98,0)+Doplněk!N98*Doplněk!$AQ98</f>
        <v>0</v>
      </c>
      <c r="O98" s="104">
        <f>IFERROR('Model výchozí (MV)'!O98*('MV Index'!S14/'MV Index'!$E14)*'Model výchozí (MV)'!$AS98,0)+IFERROR('Model opční 1 (ME)'!O98*('ME Index'!S14/'ME Index'!$E14)*'Model opční 1 (ME)'!$AS98,0)+IFERROR('Model opční 2 (MF)'!O98*('MF Index'!S14/'MF Index'!$E14)*'Model opční 2 (MF)'!$AS98,0)+Doplněk!O98*Doplněk!$AQ98</f>
        <v>0</v>
      </c>
      <c r="P98" s="104">
        <f>IFERROR('Model výchozí (MV)'!P98*('MV Index'!T14/'MV Index'!$E14)*'Model výchozí (MV)'!$AS98,0)+IFERROR('Model opční 1 (ME)'!P98*('ME Index'!T14/'ME Index'!$E14)*'Model opční 1 (ME)'!$AS98,0)+IFERROR('Model opční 2 (MF)'!P98*('MF Index'!T14/'MF Index'!$E14)*'Model opční 2 (MF)'!$AS98,0)+Doplněk!P98*Doplněk!$AQ98</f>
        <v>0</v>
      </c>
      <c r="Q98" s="104">
        <f>IFERROR('Model výchozí (MV)'!Q98*('MV Index'!U14/'MV Index'!$E14)*'Model výchozí (MV)'!$AS98,0)+IFERROR('Model opční 1 (ME)'!Q98*('ME Index'!U14/'ME Index'!$E14)*'Model opční 1 (ME)'!$AS98,0)+IFERROR('Model opční 2 (MF)'!Q98*('MF Index'!U14/'MF Index'!$E14)*'Model opční 2 (MF)'!$AS98,0)+Doplněk!Q98*Doplněk!$AQ98</f>
        <v>0</v>
      </c>
      <c r="R98" s="104">
        <f>IFERROR('Model výchozí (MV)'!R98*('MV Index'!V14/'MV Index'!$E14)*'Model výchozí (MV)'!$AS98,0)+IFERROR('Model opční 1 (ME)'!R98*('ME Index'!V14/'ME Index'!$E14)*'Model opční 1 (ME)'!$AS98,0)+IFERROR('Model opční 2 (MF)'!R98*('MF Index'!V14/'MF Index'!$E14)*'Model opční 2 (MF)'!$AS98,0)+Doplněk!R98*Doplněk!$AQ98</f>
        <v>0</v>
      </c>
      <c r="S98" s="104">
        <f>IFERROR('Model výchozí (MV)'!S98*('MV Index'!W14/'MV Index'!$E14)*'Model výchozí (MV)'!$AS98,0)+IFERROR('Model opční 1 (ME)'!S98*('ME Index'!W14/'ME Index'!$E14)*'Model opční 1 (ME)'!$AS98,0)+IFERROR('Model opční 2 (MF)'!S98*('MF Index'!W14/'MF Index'!$E14)*'Model opční 2 (MF)'!$AS98,0)+Doplněk!S98*Doplněk!$AQ98</f>
        <v>0</v>
      </c>
      <c r="T98" s="104">
        <f>IFERROR('Model výchozí (MV)'!T98*('MV Index'!X14/'MV Index'!$E14)*'Model výchozí (MV)'!$AS98,0)+IFERROR('Model opční 1 (ME)'!T98*('ME Index'!X14/'ME Index'!$E14)*'Model opční 1 (ME)'!$AS98,0)+IFERROR('Model opční 2 (MF)'!T98*('MF Index'!X14/'MF Index'!$E14)*'Model opční 2 (MF)'!$AS98,0)+Doplněk!T98*Doplněk!$AQ98</f>
        <v>0</v>
      </c>
      <c r="U98" s="104">
        <f>IFERROR('Model výchozí (MV)'!U98*('MV Index'!Y14/'MV Index'!$E14)*'Model výchozí (MV)'!$AS98,0)+IFERROR('Model opční 1 (ME)'!U98*('ME Index'!Y14/'ME Index'!$E14)*'Model opční 1 (ME)'!$AS98,0)+IFERROR('Model opční 2 (MF)'!U98*('MF Index'!Y14/'MF Index'!$E14)*'Model opční 2 (MF)'!$AS98,0)+Doplněk!U98*Doplněk!$AQ98</f>
        <v>0</v>
      </c>
      <c r="V98" s="104">
        <f>IFERROR('Model výchozí (MV)'!V98*('MV Index'!Z14/'MV Index'!$E14)*'Model výchozí (MV)'!$AS98,0)+IFERROR('Model opční 1 (ME)'!V98*('ME Index'!Z14/'ME Index'!$E14)*'Model opční 1 (ME)'!$AS98,0)+IFERROR('Model opční 2 (MF)'!V98*('MF Index'!Z14/'MF Index'!$E14)*'Model opční 2 (MF)'!$AS98,0)+Doplněk!V98*Doplněk!$AQ98</f>
        <v>0</v>
      </c>
      <c r="W98" s="104">
        <f>IFERROR('Model výchozí (MV)'!W98*('MV Index'!AA14/'MV Index'!$E14)*'Model výchozí (MV)'!$AS98,0)+IFERROR('Model opční 1 (ME)'!W98*('ME Index'!AA14/'ME Index'!$E14)*'Model opční 1 (ME)'!$AS98,0)+IFERROR('Model opční 2 (MF)'!W98*('MF Index'!AA14/'MF Index'!$E14)*'Model opční 2 (MF)'!$AS98,0)+Doplněk!W98*Doplněk!$AQ98</f>
        <v>0</v>
      </c>
      <c r="X98" s="104">
        <f>IFERROR('Model výchozí (MV)'!X98*('MV Index'!AB14/'MV Index'!$E14)*'Model výchozí (MV)'!$AS98,0)+IFERROR('Model opční 1 (ME)'!X98*('ME Index'!AB14/'ME Index'!$E14)*'Model opční 1 (ME)'!$AS98,0)+IFERROR('Model opční 2 (MF)'!X98*('MF Index'!AB14/'MF Index'!$E14)*'Model opční 2 (MF)'!$AS98,0)+Doplněk!X98*Doplněk!$AQ98</f>
        <v>0</v>
      </c>
      <c r="Y98" s="104">
        <f>IFERROR('Model výchozí (MV)'!Y98*('MV Index'!AC14/'MV Index'!$E14)*'Model výchozí (MV)'!$AS98,0)+IFERROR('Model opční 1 (ME)'!Y98*('ME Index'!AC14/'ME Index'!$E14)*'Model opční 1 (ME)'!$AS98,0)+IFERROR('Model opční 2 (MF)'!Y98*('MF Index'!AC14/'MF Index'!$E14)*'Model opční 2 (MF)'!$AS98,0)+Doplněk!Y98*Doplněk!$AQ98</f>
        <v>0</v>
      </c>
      <c r="Z98" s="104">
        <f>IFERROR('Model výchozí (MV)'!Z98*('MV Index'!AD14/'MV Index'!$E14)*'Model výchozí (MV)'!$AS98,0)+IFERROR('Model opční 1 (ME)'!Z98*('ME Index'!AD14/'ME Index'!$E14)*'Model opční 1 (ME)'!$AS98,0)+IFERROR('Model opční 2 (MF)'!Z98*('MF Index'!AD14/'MF Index'!$E14)*'Model opční 2 (MF)'!$AS98,0)+Doplněk!Z98*Doplněk!$AQ98</f>
        <v>0</v>
      </c>
      <c r="AA98" s="104">
        <f>IFERROR('Model výchozí (MV)'!AA98*('MV Index'!AE14/'MV Index'!$E14)*'Model výchozí (MV)'!$AS98,0)+IFERROR('Model opční 1 (ME)'!AA98*('ME Index'!AE14/'ME Index'!$E14)*'Model opční 1 (ME)'!$AS98,0)+IFERROR('Model opční 2 (MF)'!AA98*('MF Index'!AE14/'MF Index'!$E14)*'Model opční 2 (MF)'!$AS98,0)+Doplněk!AA98*Doplněk!$AQ98</f>
        <v>0</v>
      </c>
      <c r="AB98" s="104">
        <f>IFERROR('Model výchozí (MV)'!AB98*('MV Index'!AF14/'MV Index'!$E14)*'Model výchozí (MV)'!$AS98,0)+IFERROR('Model opční 1 (ME)'!AB98*('ME Index'!AF14/'ME Index'!$E14)*'Model opční 1 (ME)'!$AS98,0)+IFERROR('Model opční 2 (MF)'!AB98*('MF Index'!AF14/'MF Index'!$E14)*'Model opční 2 (MF)'!$AS98,0)+Doplněk!AB98*Doplněk!$AQ98</f>
        <v>0</v>
      </c>
      <c r="AC98" s="104">
        <f>IFERROR('Model výchozí (MV)'!AC98*('MV Index'!AG14/'MV Index'!$E14)*'Model výchozí (MV)'!$AS98,0)+IFERROR('Model opční 1 (ME)'!AC98*('ME Index'!AG14/'ME Index'!$E14)*'Model opční 1 (ME)'!$AS98,0)+IFERROR('Model opční 2 (MF)'!AC98*('MF Index'!AG14/'MF Index'!$E14)*'Model opční 2 (MF)'!$AS98,0)+Doplněk!AC98*Doplněk!$AQ98</f>
        <v>0</v>
      </c>
      <c r="AD98" s="104">
        <f>IFERROR('Model výchozí (MV)'!AD98*('MV Index'!AH14/'MV Index'!$E14)*'Model výchozí (MV)'!$AS98,0)+IFERROR('Model opční 1 (ME)'!AD98*('ME Index'!AH14/'ME Index'!$E14)*'Model opční 1 (ME)'!$AS98,0)+IFERROR('Model opční 2 (MF)'!AD98*('MF Index'!AH14/'MF Index'!$E14)*'Model opční 2 (MF)'!$AS98,0)+Doplněk!AD98*Doplněk!$AQ98</f>
        <v>0</v>
      </c>
      <c r="AE98" s="104">
        <f>IFERROR('Model výchozí (MV)'!AE98*('MV Index'!AI14/'MV Index'!$E14)*'Model výchozí (MV)'!$AS98,0)+IFERROR('Model opční 1 (ME)'!AE98*('ME Index'!AI14/'ME Index'!$E14)*'Model opční 1 (ME)'!$AS98,0)+IFERROR('Model opční 2 (MF)'!AE98*('MF Index'!AI14/'MF Index'!$E14)*'Model opční 2 (MF)'!$AS98,0)+Doplněk!AE98*Doplněk!$AQ98</f>
        <v>0</v>
      </c>
      <c r="AF98" s="104">
        <f>IFERROR('Model výchozí (MV)'!AF98*('MV Index'!AJ14/'MV Index'!$E14)*'Model výchozí (MV)'!$AS98,0)+IFERROR('Model opční 1 (ME)'!AF98*('ME Index'!AJ14/'ME Index'!$E14)*'Model opční 1 (ME)'!$AS98,0)+IFERROR('Model opční 2 (MF)'!AF98*('MF Index'!AJ14/'MF Index'!$E14)*'Model opční 2 (MF)'!$AS98,0)+Doplněk!AF98*Doplněk!$AQ98</f>
        <v>0</v>
      </c>
      <c r="AG98" s="104">
        <f>IFERROR('Model výchozí (MV)'!AG98*('MV Index'!AK14/'MV Index'!$E14)*'Model výchozí (MV)'!$AS98,0)+IFERROR('Model opční 1 (ME)'!AG98*('ME Index'!AK14/'ME Index'!$E14)*'Model opční 1 (ME)'!$AS98,0)+IFERROR('Model opční 2 (MF)'!AG98*('MF Index'!AK14/'MF Index'!$E14)*'Model opční 2 (MF)'!$AS98,0)+Doplněk!AG98*Doplněk!$AQ98</f>
        <v>0</v>
      </c>
      <c r="AH98" s="104">
        <f>IFERROR('Model výchozí (MV)'!AH98*('MV Index'!AL14/'MV Index'!$E14)*'Model výchozí (MV)'!$AS98,0)+IFERROR('Model opční 1 (ME)'!AH98*('ME Index'!AL14/'ME Index'!$E14)*'Model opční 1 (ME)'!$AS98,0)+IFERROR('Model opční 2 (MF)'!AH98*('MF Index'!AL14/'MF Index'!$E14)*'Model opční 2 (MF)'!$AS98,0)+Doplněk!AH98*Doplněk!$AQ98</f>
        <v>0</v>
      </c>
      <c r="AI98" s="104">
        <f>IFERROR('Model výchozí (MV)'!AI98*('MV Index'!AM14/'MV Index'!$E14)*'Model výchozí (MV)'!$AS98,0)+IFERROR('Model opční 1 (ME)'!AI98*('ME Index'!AM14/'ME Index'!$E14)*'Model opční 1 (ME)'!$AS98,0)+IFERROR('Model opční 2 (MF)'!AI98*('MF Index'!AM14/'MF Index'!$E14)*'Model opční 2 (MF)'!$AS98,0)+Doplněk!AI98*Doplněk!$AQ98</f>
        <v>0</v>
      </c>
      <c r="AJ98" s="104">
        <f>IFERROR('Model výchozí (MV)'!AJ98*('MV Index'!AN14/'MV Index'!$E14)*'Model výchozí (MV)'!$AS98,0)+IFERROR('Model opční 1 (ME)'!AJ98*('ME Index'!AN14/'ME Index'!$E14)*'Model opční 1 (ME)'!$AS98,0)+IFERROR('Model opční 2 (MF)'!AJ98*('MF Index'!AN14/'MF Index'!$E14)*'Model opční 2 (MF)'!$AS98,0)+Doplněk!AJ98*Doplněk!$AQ98</f>
        <v>0</v>
      </c>
      <c r="AK98" s="104">
        <f>IFERROR('Model výchozí (MV)'!AK98*('MV Index'!AO14/'MV Index'!$E14)*'Model výchozí (MV)'!$AS98,0)+IFERROR('Model opční 1 (ME)'!AK98*('ME Index'!AO14/'ME Index'!$E14)*'Model opční 1 (ME)'!$AS98,0)+IFERROR('Model opční 2 (MF)'!AK98*('MF Index'!AO14/'MF Index'!$E14)*'Model opční 2 (MF)'!$AS98,0)+Doplněk!AK98*Doplněk!$AQ98</f>
        <v>0</v>
      </c>
      <c r="AL98" s="24">
        <f t="shared" si="73"/>
        <v>0</v>
      </c>
      <c r="AM98" s="149">
        <f t="shared" si="72"/>
        <v>0</v>
      </c>
    </row>
    <row r="99" spans="1:39" x14ac:dyDescent="0.3">
      <c r="A99" s="4">
        <f t="shared" si="71"/>
        <v>8</v>
      </c>
      <c r="B99" s="45" t="str">
        <f t="shared" si="71"/>
        <v>Sociální a zdravotní pojištění</v>
      </c>
      <c r="C99" s="64">
        <f t="shared" si="71"/>
        <v>8.1</v>
      </c>
      <c r="D99" s="65" t="str">
        <f t="shared" si="71"/>
        <v>Vlaková četa</v>
      </c>
      <c r="E99" s="104">
        <f>IFERROR('Model výchozí (MV)'!E99*('MV Index'!I15/'MV Index'!$E15)*'Model výchozí (MV)'!$AS99,0)+IFERROR('Model opční 1 (ME)'!E99*('ME Index'!I15/'ME Index'!$E15)*'Model opční 1 (ME)'!$AS99,0)+IFERROR('Model opční 2 (MF)'!E99*('MF Index'!I15/'MF Index'!$E15)*'Model opční 2 (MF)'!$AS99,0)+Doplněk!E99*Doplněk!$AQ99</f>
        <v>0</v>
      </c>
      <c r="F99" s="104">
        <f>IFERROR('Model výchozí (MV)'!F99*('MV Index'!J15/'MV Index'!$E15)*'Model výchozí (MV)'!$AS99,0)+IFERROR('Model opční 1 (ME)'!F99*('ME Index'!J15/'ME Index'!$E15)*'Model opční 1 (ME)'!$AS99,0)+IFERROR('Model opční 2 (MF)'!F99*('MF Index'!J15/'MF Index'!$E15)*'Model opční 2 (MF)'!$AS99,0)+Doplněk!F99*Doplněk!$AQ99</f>
        <v>0</v>
      </c>
      <c r="G99" s="104">
        <f>IFERROR('Model výchozí (MV)'!G99*('MV Index'!K15/'MV Index'!$E15)*'Model výchozí (MV)'!$AS99,0)+IFERROR('Model opční 1 (ME)'!G99*('ME Index'!K15/'ME Index'!$E15)*'Model opční 1 (ME)'!$AS99,0)+IFERROR('Model opční 2 (MF)'!G99*('MF Index'!K15/'MF Index'!$E15)*'Model opční 2 (MF)'!$AS99,0)+Doplněk!G99*Doplněk!$AQ99</f>
        <v>0</v>
      </c>
      <c r="H99" s="104">
        <f>IFERROR('Model výchozí (MV)'!H99*('MV Index'!L15/'MV Index'!$E15)*'Model výchozí (MV)'!$AS99,0)+IFERROR('Model opční 1 (ME)'!H99*('ME Index'!L15/'ME Index'!$E15)*'Model opční 1 (ME)'!$AS99,0)+IFERROR('Model opční 2 (MF)'!H99*('MF Index'!L15/'MF Index'!$E15)*'Model opční 2 (MF)'!$AS99,0)+Doplněk!H99*Doplněk!$AQ99</f>
        <v>0</v>
      </c>
      <c r="I99" s="104">
        <f>IFERROR('Model výchozí (MV)'!I99*('MV Index'!M15/'MV Index'!$E15)*'Model výchozí (MV)'!$AS99,0)+IFERROR('Model opční 1 (ME)'!I99*('ME Index'!M15/'ME Index'!$E15)*'Model opční 1 (ME)'!$AS99,0)+IFERROR('Model opční 2 (MF)'!I99*('MF Index'!M15/'MF Index'!$E15)*'Model opční 2 (MF)'!$AS99,0)+Doplněk!I99*Doplněk!$AQ99</f>
        <v>0</v>
      </c>
      <c r="J99" s="104">
        <f>IFERROR('Model výchozí (MV)'!J99*('MV Index'!N15/'MV Index'!$E15)*'Model výchozí (MV)'!$AS99,0)+IFERROR('Model opční 1 (ME)'!J99*('ME Index'!N15/'ME Index'!$E15)*'Model opční 1 (ME)'!$AS99,0)+IFERROR('Model opční 2 (MF)'!J99*('MF Index'!N15/'MF Index'!$E15)*'Model opční 2 (MF)'!$AS99,0)+Doplněk!J99*Doplněk!$AQ99</f>
        <v>0</v>
      </c>
      <c r="K99" s="104">
        <f>IFERROR('Model výchozí (MV)'!K99*('MV Index'!O15/'MV Index'!$E15)*'Model výchozí (MV)'!$AS99,0)+IFERROR('Model opční 1 (ME)'!K99*('ME Index'!O15/'ME Index'!$E15)*'Model opční 1 (ME)'!$AS99,0)+IFERROR('Model opční 2 (MF)'!K99*('MF Index'!O15/'MF Index'!$E15)*'Model opční 2 (MF)'!$AS99,0)+Doplněk!K99*Doplněk!$AQ99</f>
        <v>0</v>
      </c>
      <c r="L99" s="104">
        <f>IFERROR('Model výchozí (MV)'!L99*('MV Index'!P15/'MV Index'!$E15)*'Model výchozí (MV)'!$AS99,0)+IFERROR('Model opční 1 (ME)'!L99*('ME Index'!P15/'ME Index'!$E15)*'Model opční 1 (ME)'!$AS99,0)+IFERROR('Model opční 2 (MF)'!L99*('MF Index'!P15/'MF Index'!$E15)*'Model opční 2 (MF)'!$AS99,0)+Doplněk!L99*Doplněk!$AQ99</f>
        <v>0</v>
      </c>
      <c r="M99" s="104">
        <f>IFERROR('Model výchozí (MV)'!M99*('MV Index'!Q15/'MV Index'!$E15)*'Model výchozí (MV)'!$AS99,0)+IFERROR('Model opční 1 (ME)'!M99*('ME Index'!Q15/'ME Index'!$E15)*'Model opční 1 (ME)'!$AS99,0)+IFERROR('Model opční 2 (MF)'!M99*('MF Index'!Q15/'MF Index'!$E15)*'Model opční 2 (MF)'!$AS99,0)+Doplněk!M99*Doplněk!$AQ99</f>
        <v>0</v>
      </c>
      <c r="N99" s="104">
        <f>IFERROR('Model výchozí (MV)'!N99*('MV Index'!R15/'MV Index'!$E15)*'Model výchozí (MV)'!$AS99,0)+IFERROR('Model opční 1 (ME)'!N99*('ME Index'!R15/'ME Index'!$E15)*'Model opční 1 (ME)'!$AS99,0)+IFERROR('Model opční 2 (MF)'!N99*('MF Index'!R15/'MF Index'!$E15)*'Model opční 2 (MF)'!$AS99,0)+Doplněk!N99*Doplněk!$AQ99</f>
        <v>0</v>
      </c>
      <c r="O99" s="104">
        <f>IFERROR('Model výchozí (MV)'!O99*('MV Index'!S15/'MV Index'!$E15)*'Model výchozí (MV)'!$AS99,0)+IFERROR('Model opční 1 (ME)'!O99*('ME Index'!S15/'ME Index'!$E15)*'Model opční 1 (ME)'!$AS99,0)+IFERROR('Model opční 2 (MF)'!O99*('MF Index'!S15/'MF Index'!$E15)*'Model opční 2 (MF)'!$AS99,0)+Doplněk!O99*Doplněk!$AQ99</f>
        <v>0</v>
      </c>
      <c r="P99" s="104">
        <f>IFERROR('Model výchozí (MV)'!P99*('MV Index'!T15/'MV Index'!$E15)*'Model výchozí (MV)'!$AS99,0)+IFERROR('Model opční 1 (ME)'!P99*('ME Index'!T15/'ME Index'!$E15)*'Model opční 1 (ME)'!$AS99,0)+IFERROR('Model opční 2 (MF)'!P99*('MF Index'!T15/'MF Index'!$E15)*'Model opční 2 (MF)'!$AS99,0)+Doplněk!P99*Doplněk!$AQ99</f>
        <v>0</v>
      </c>
      <c r="Q99" s="104">
        <f>IFERROR('Model výchozí (MV)'!Q99*('MV Index'!U15/'MV Index'!$E15)*'Model výchozí (MV)'!$AS99,0)+IFERROR('Model opční 1 (ME)'!Q99*('ME Index'!U15/'ME Index'!$E15)*'Model opční 1 (ME)'!$AS99,0)+IFERROR('Model opční 2 (MF)'!Q99*('MF Index'!U15/'MF Index'!$E15)*'Model opční 2 (MF)'!$AS99,0)+Doplněk!Q99*Doplněk!$AQ99</f>
        <v>0</v>
      </c>
      <c r="R99" s="104">
        <f>IFERROR('Model výchozí (MV)'!R99*('MV Index'!V15/'MV Index'!$E15)*'Model výchozí (MV)'!$AS99,0)+IFERROR('Model opční 1 (ME)'!R99*('ME Index'!V15/'ME Index'!$E15)*'Model opční 1 (ME)'!$AS99,0)+IFERROR('Model opční 2 (MF)'!R99*('MF Index'!V15/'MF Index'!$E15)*'Model opční 2 (MF)'!$AS99,0)+Doplněk!R99*Doplněk!$AQ99</f>
        <v>0</v>
      </c>
      <c r="S99" s="104">
        <f>IFERROR('Model výchozí (MV)'!S99*('MV Index'!W15/'MV Index'!$E15)*'Model výchozí (MV)'!$AS99,0)+IFERROR('Model opční 1 (ME)'!S99*('ME Index'!W15/'ME Index'!$E15)*'Model opční 1 (ME)'!$AS99,0)+IFERROR('Model opční 2 (MF)'!S99*('MF Index'!W15/'MF Index'!$E15)*'Model opční 2 (MF)'!$AS99,0)+Doplněk!S99*Doplněk!$AQ99</f>
        <v>0</v>
      </c>
      <c r="T99" s="104">
        <f>IFERROR('Model výchozí (MV)'!T99*('MV Index'!X15/'MV Index'!$E15)*'Model výchozí (MV)'!$AS99,0)+IFERROR('Model opční 1 (ME)'!T99*('ME Index'!X15/'ME Index'!$E15)*'Model opční 1 (ME)'!$AS99,0)+IFERROR('Model opční 2 (MF)'!T99*('MF Index'!X15/'MF Index'!$E15)*'Model opční 2 (MF)'!$AS99,0)+Doplněk!T99*Doplněk!$AQ99</f>
        <v>0</v>
      </c>
      <c r="U99" s="104">
        <f>IFERROR('Model výchozí (MV)'!U99*('MV Index'!Y15/'MV Index'!$E15)*'Model výchozí (MV)'!$AS99,0)+IFERROR('Model opční 1 (ME)'!U99*('ME Index'!Y15/'ME Index'!$E15)*'Model opční 1 (ME)'!$AS99,0)+IFERROR('Model opční 2 (MF)'!U99*('MF Index'!Y15/'MF Index'!$E15)*'Model opční 2 (MF)'!$AS99,0)+Doplněk!U99*Doplněk!$AQ99</f>
        <v>0</v>
      </c>
      <c r="V99" s="104">
        <f>IFERROR('Model výchozí (MV)'!V99*('MV Index'!Z15/'MV Index'!$E15)*'Model výchozí (MV)'!$AS99,0)+IFERROR('Model opční 1 (ME)'!V99*('ME Index'!Z15/'ME Index'!$E15)*'Model opční 1 (ME)'!$AS99,0)+IFERROR('Model opční 2 (MF)'!V99*('MF Index'!Z15/'MF Index'!$E15)*'Model opční 2 (MF)'!$AS99,0)+Doplněk!V99*Doplněk!$AQ99</f>
        <v>0</v>
      </c>
      <c r="W99" s="104">
        <f>IFERROR('Model výchozí (MV)'!W99*('MV Index'!AA15/'MV Index'!$E15)*'Model výchozí (MV)'!$AS99,0)+IFERROR('Model opční 1 (ME)'!W99*('ME Index'!AA15/'ME Index'!$E15)*'Model opční 1 (ME)'!$AS99,0)+IFERROR('Model opční 2 (MF)'!W99*('MF Index'!AA15/'MF Index'!$E15)*'Model opční 2 (MF)'!$AS99,0)+Doplněk!W99*Doplněk!$AQ99</f>
        <v>0</v>
      </c>
      <c r="X99" s="104">
        <f>IFERROR('Model výchozí (MV)'!X99*('MV Index'!AB15/'MV Index'!$E15)*'Model výchozí (MV)'!$AS99,0)+IFERROR('Model opční 1 (ME)'!X99*('ME Index'!AB15/'ME Index'!$E15)*'Model opční 1 (ME)'!$AS99,0)+IFERROR('Model opční 2 (MF)'!X99*('MF Index'!AB15/'MF Index'!$E15)*'Model opční 2 (MF)'!$AS99,0)+Doplněk!X99*Doplněk!$AQ99</f>
        <v>0</v>
      </c>
      <c r="Y99" s="104">
        <f>IFERROR('Model výchozí (MV)'!Y99*('MV Index'!AC15/'MV Index'!$E15)*'Model výchozí (MV)'!$AS99,0)+IFERROR('Model opční 1 (ME)'!Y99*('ME Index'!AC15/'ME Index'!$E15)*'Model opční 1 (ME)'!$AS99,0)+IFERROR('Model opční 2 (MF)'!Y99*('MF Index'!AC15/'MF Index'!$E15)*'Model opční 2 (MF)'!$AS99,0)+Doplněk!Y99*Doplněk!$AQ99</f>
        <v>0</v>
      </c>
      <c r="Z99" s="104">
        <f>IFERROR('Model výchozí (MV)'!Z99*('MV Index'!AD15/'MV Index'!$E15)*'Model výchozí (MV)'!$AS99,0)+IFERROR('Model opční 1 (ME)'!Z99*('ME Index'!AD15/'ME Index'!$E15)*'Model opční 1 (ME)'!$AS99,0)+IFERROR('Model opční 2 (MF)'!Z99*('MF Index'!AD15/'MF Index'!$E15)*'Model opční 2 (MF)'!$AS99,0)+Doplněk!Z99*Doplněk!$AQ99</f>
        <v>0</v>
      </c>
      <c r="AA99" s="104">
        <f>IFERROR('Model výchozí (MV)'!AA99*('MV Index'!AE15/'MV Index'!$E15)*'Model výchozí (MV)'!$AS99,0)+IFERROR('Model opční 1 (ME)'!AA99*('ME Index'!AE15/'ME Index'!$E15)*'Model opční 1 (ME)'!$AS99,0)+IFERROR('Model opční 2 (MF)'!AA99*('MF Index'!AE15/'MF Index'!$E15)*'Model opční 2 (MF)'!$AS99,0)+Doplněk!AA99*Doplněk!$AQ99</f>
        <v>0</v>
      </c>
      <c r="AB99" s="104">
        <f>IFERROR('Model výchozí (MV)'!AB99*('MV Index'!AF15/'MV Index'!$E15)*'Model výchozí (MV)'!$AS99,0)+IFERROR('Model opční 1 (ME)'!AB99*('ME Index'!AF15/'ME Index'!$E15)*'Model opční 1 (ME)'!$AS99,0)+IFERROR('Model opční 2 (MF)'!AB99*('MF Index'!AF15/'MF Index'!$E15)*'Model opční 2 (MF)'!$AS99,0)+Doplněk!AB99*Doplněk!$AQ99</f>
        <v>0</v>
      </c>
      <c r="AC99" s="104">
        <f>IFERROR('Model výchozí (MV)'!AC99*('MV Index'!AG15/'MV Index'!$E15)*'Model výchozí (MV)'!$AS99,0)+IFERROR('Model opční 1 (ME)'!AC99*('ME Index'!AG15/'ME Index'!$E15)*'Model opční 1 (ME)'!$AS99,0)+IFERROR('Model opční 2 (MF)'!AC99*('MF Index'!AG15/'MF Index'!$E15)*'Model opční 2 (MF)'!$AS99,0)+Doplněk!AC99*Doplněk!$AQ99</f>
        <v>0</v>
      </c>
      <c r="AD99" s="104">
        <f>IFERROR('Model výchozí (MV)'!AD99*('MV Index'!AH15/'MV Index'!$E15)*'Model výchozí (MV)'!$AS99,0)+IFERROR('Model opční 1 (ME)'!AD99*('ME Index'!AH15/'ME Index'!$E15)*'Model opční 1 (ME)'!$AS99,0)+IFERROR('Model opční 2 (MF)'!AD99*('MF Index'!AH15/'MF Index'!$E15)*'Model opční 2 (MF)'!$AS99,0)+Doplněk!AD99*Doplněk!$AQ99</f>
        <v>0</v>
      </c>
      <c r="AE99" s="104">
        <f>IFERROR('Model výchozí (MV)'!AE99*('MV Index'!AI15/'MV Index'!$E15)*'Model výchozí (MV)'!$AS99,0)+IFERROR('Model opční 1 (ME)'!AE99*('ME Index'!AI15/'ME Index'!$E15)*'Model opční 1 (ME)'!$AS99,0)+IFERROR('Model opční 2 (MF)'!AE99*('MF Index'!AI15/'MF Index'!$E15)*'Model opční 2 (MF)'!$AS99,0)+Doplněk!AE99*Doplněk!$AQ99</f>
        <v>0</v>
      </c>
      <c r="AF99" s="104">
        <f>IFERROR('Model výchozí (MV)'!AF99*('MV Index'!AJ15/'MV Index'!$E15)*'Model výchozí (MV)'!$AS99,0)+IFERROR('Model opční 1 (ME)'!AF99*('ME Index'!AJ15/'ME Index'!$E15)*'Model opční 1 (ME)'!$AS99,0)+IFERROR('Model opční 2 (MF)'!AF99*('MF Index'!AJ15/'MF Index'!$E15)*'Model opční 2 (MF)'!$AS99,0)+Doplněk!AF99*Doplněk!$AQ99</f>
        <v>0</v>
      </c>
      <c r="AG99" s="104">
        <f>IFERROR('Model výchozí (MV)'!AG99*('MV Index'!AK15/'MV Index'!$E15)*'Model výchozí (MV)'!$AS99,0)+IFERROR('Model opční 1 (ME)'!AG99*('ME Index'!AK15/'ME Index'!$E15)*'Model opční 1 (ME)'!$AS99,0)+IFERROR('Model opční 2 (MF)'!AG99*('MF Index'!AK15/'MF Index'!$E15)*'Model opční 2 (MF)'!$AS99,0)+Doplněk!AG99*Doplněk!$AQ99</f>
        <v>0</v>
      </c>
      <c r="AH99" s="104">
        <f>IFERROR('Model výchozí (MV)'!AH99*('MV Index'!AL15/'MV Index'!$E15)*'Model výchozí (MV)'!$AS99,0)+IFERROR('Model opční 1 (ME)'!AH99*('ME Index'!AL15/'ME Index'!$E15)*'Model opční 1 (ME)'!$AS99,0)+IFERROR('Model opční 2 (MF)'!AH99*('MF Index'!AL15/'MF Index'!$E15)*'Model opční 2 (MF)'!$AS99,0)+Doplněk!AH99*Doplněk!$AQ99</f>
        <v>0</v>
      </c>
      <c r="AI99" s="104">
        <f>IFERROR('Model výchozí (MV)'!AI99*('MV Index'!AM15/'MV Index'!$E15)*'Model výchozí (MV)'!$AS99,0)+IFERROR('Model opční 1 (ME)'!AI99*('ME Index'!AM15/'ME Index'!$E15)*'Model opční 1 (ME)'!$AS99,0)+IFERROR('Model opční 2 (MF)'!AI99*('MF Index'!AM15/'MF Index'!$E15)*'Model opční 2 (MF)'!$AS99,0)+Doplněk!AI99*Doplněk!$AQ99</f>
        <v>0</v>
      </c>
      <c r="AJ99" s="104">
        <f>IFERROR('Model výchozí (MV)'!AJ99*('MV Index'!AN15/'MV Index'!$E15)*'Model výchozí (MV)'!$AS99,0)+IFERROR('Model opční 1 (ME)'!AJ99*('ME Index'!AN15/'ME Index'!$E15)*'Model opční 1 (ME)'!$AS99,0)+IFERROR('Model opční 2 (MF)'!AJ99*('MF Index'!AN15/'MF Index'!$E15)*'Model opční 2 (MF)'!$AS99,0)+Doplněk!AJ99*Doplněk!$AQ99</f>
        <v>0</v>
      </c>
      <c r="AK99" s="104">
        <f>IFERROR('Model výchozí (MV)'!AK99*('MV Index'!AO15/'MV Index'!$E15)*'Model výchozí (MV)'!$AS99,0)+IFERROR('Model opční 1 (ME)'!AK99*('ME Index'!AO15/'ME Index'!$E15)*'Model opční 1 (ME)'!$AS99,0)+IFERROR('Model opční 2 (MF)'!AK99*('MF Index'!AO15/'MF Index'!$E15)*'Model opční 2 (MF)'!$AS99,0)+Doplněk!AK99*Doplněk!$AQ99</f>
        <v>0</v>
      </c>
      <c r="AL99" s="24">
        <f t="shared" si="73"/>
        <v>0</v>
      </c>
      <c r="AM99" s="149">
        <f t="shared" si="72"/>
        <v>0</v>
      </c>
    </row>
    <row r="100" spans="1:39" x14ac:dyDescent="0.3">
      <c r="A100" s="4" t="str">
        <f t="shared" si="71"/>
        <v/>
      </c>
      <c r="B100" s="45" t="str">
        <f t="shared" si="71"/>
        <v/>
      </c>
      <c r="C100" s="64" t="str">
        <f t="shared" si="71"/>
        <v>8.2</v>
      </c>
      <c r="D100" s="65" t="str">
        <f t="shared" si="71"/>
        <v>Strojvedoucí</v>
      </c>
      <c r="E100" s="104">
        <f>IFERROR('Model výchozí (MV)'!E100*('MV Index'!I16/'MV Index'!$E16)*'Model výchozí (MV)'!$AS100,0)+IFERROR('Model opční 1 (ME)'!E100*('ME Index'!I16/'ME Index'!$E16)*'Model opční 1 (ME)'!$AS100,0)+IFERROR('Model opční 2 (MF)'!E100*('MF Index'!I16/'MF Index'!$E16)*'Model opční 2 (MF)'!$AS100,0)+Doplněk!E100*Doplněk!$AQ100</f>
        <v>0</v>
      </c>
      <c r="F100" s="104">
        <f>IFERROR('Model výchozí (MV)'!F100*('MV Index'!J16/'MV Index'!$E16)*'Model výchozí (MV)'!$AS100,0)+IFERROR('Model opční 1 (ME)'!F100*('ME Index'!J16/'ME Index'!$E16)*'Model opční 1 (ME)'!$AS100,0)+IFERROR('Model opční 2 (MF)'!F100*('MF Index'!J16/'MF Index'!$E16)*'Model opční 2 (MF)'!$AS100,0)+Doplněk!F100*Doplněk!$AQ100</f>
        <v>0</v>
      </c>
      <c r="G100" s="104">
        <f>IFERROR('Model výchozí (MV)'!G100*('MV Index'!K16/'MV Index'!$E16)*'Model výchozí (MV)'!$AS100,0)+IFERROR('Model opční 1 (ME)'!G100*('ME Index'!K16/'ME Index'!$E16)*'Model opční 1 (ME)'!$AS100,0)+IFERROR('Model opční 2 (MF)'!G100*('MF Index'!K16/'MF Index'!$E16)*'Model opční 2 (MF)'!$AS100,0)+Doplněk!G100*Doplněk!$AQ100</f>
        <v>0</v>
      </c>
      <c r="H100" s="104">
        <f>IFERROR('Model výchozí (MV)'!H100*('MV Index'!L16/'MV Index'!$E16)*'Model výchozí (MV)'!$AS100,0)+IFERROR('Model opční 1 (ME)'!H100*('ME Index'!L16/'ME Index'!$E16)*'Model opční 1 (ME)'!$AS100,0)+IFERROR('Model opční 2 (MF)'!H100*('MF Index'!L16/'MF Index'!$E16)*'Model opční 2 (MF)'!$AS100,0)+Doplněk!H100*Doplněk!$AQ100</f>
        <v>0</v>
      </c>
      <c r="I100" s="104">
        <f>IFERROR('Model výchozí (MV)'!I100*('MV Index'!M16/'MV Index'!$E16)*'Model výchozí (MV)'!$AS100,0)+IFERROR('Model opční 1 (ME)'!I100*('ME Index'!M16/'ME Index'!$E16)*'Model opční 1 (ME)'!$AS100,0)+IFERROR('Model opční 2 (MF)'!I100*('MF Index'!M16/'MF Index'!$E16)*'Model opční 2 (MF)'!$AS100,0)+Doplněk!I100*Doplněk!$AQ100</f>
        <v>0</v>
      </c>
      <c r="J100" s="104">
        <f>IFERROR('Model výchozí (MV)'!J100*('MV Index'!N16/'MV Index'!$E16)*'Model výchozí (MV)'!$AS100,0)+IFERROR('Model opční 1 (ME)'!J100*('ME Index'!N16/'ME Index'!$E16)*'Model opční 1 (ME)'!$AS100,0)+IFERROR('Model opční 2 (MF)'!J100*('MF Index'!N16/'MF Index'!$E16)*'Model opční 2 (MF)'!$AS100,0)+Doplněk!J100*Doplněk!$AQ100</f>
        <v>0</v>
      </c>
      <c r="K100" s="104">
        <f>IFERROR('Model výchozí (MV)'!K100*('MV Index'!O16/'MV Index'!$E16)*'Model výchozí (MV)'!$AS100,0)+IFERROR('Model opční 1 (ME)'!K100*('ME Index'!O16/'ME Index'!$E16)*'Model opční 1 (ME)'!$AS100,0)+IFERROR('Model opční 2 (MF)'!K100*('MF Index'!O16/'MF Index'!$E16)*'Model opční 2 (MF)'!$AS100,0)+Doplněk!K100*Doplněk!$AQ100</f>
        <v>0</v>
      </c>
      <c r="L100" s="104">
        <f>IFERROR('Model výchozí (MV)'!L100*('MV Index'!P16/'MV Index'!$E16)*'Model výchozí (MV)'!$AS100,0)+IFERROR('Model opční 1 (ME)'!L100*('ME Index'!P16/'ME Index'!$E16)*'Model opční 1 (ME)'!$AS100,0)+IFERROR('Model opční 2 (MF)'!L100*('MF Index'!P16/'MF Index'!$E16)*'Model opční 2 (MF)'!$AS100,0)+Doplněk!L100*Doplněk!$AQ100</f>
        <v>0</v>
      </c>
      <c r="M100" s="104">
        <f>IFERROR('Model výchozí (MV)'!M100*('MV Index'!Q16/'MV Index'!$E16)*'Model výchozí (MV)'!$AS100,0)+IFERROR('Model opční 1 (ME)'!M100*('ME Index'!Q16/'ME Index'!$E16)*'Model opční 1 (ME)'!$AS100,0)+IFERROR('Model opční 2 (MF)'!M100*('MF Index'!Q16/'MF Index'!$E16)*'Model opční 2 (MF)'!$AS100,0)+Doplněk!M100*Doplněk!$AQ100</f>
        <v>0</v>
      </c>
      <c r="N100" s="104">
        <f>IFERROR('Model výchozí (MV)'!N100*('MV Index'!R16/'MV Index'!$E16)*'Model výchozí (MV)'!$AS100,0)+IFERROR('Model opční 1 (ME)'!N100*('ME Index'!R16/'ME Index'!$E16)*'Model opční 1 (ME)'!$AS100,0)+IFERROR('Model opční 2 (MF)'!N100*('MF Index'!R16/'MF Index'!$E16)*'Model opční 2 (MF)'!$AS100,0)+Doplněk!N100*Doplněk!$AQ100</f>
        <v>0</v>
      </c>
      <c r="O100" s="104">
        <f>IFERROR('Model výchozí (MV)'!O100*('MV Index'!S16/'MV Index'!$E16)*'Model výchozí (MV)'!$AS100,0)+IFERROR('Model opční 1 (ME)'!O100*('ME Index'!S16/'ME Index'!$E16)*'Model opční 1 (ME)'!$AS100,0)+IFERROR('Model opční 2 (MF)'!O100*('MF Index'!S16/'MF Index'!$E16)*'Model opční 2 (MF)'!$AS100,0)+Doplněk!O100*Doplněk!$AQ100</f>
        <v>0</v>
      </c>
      <c r="P100" s="104">
        <f>IFERROR('Model výchozí (MV)'!P100*('MV Index'!T16/'MV Index'!$E16)*'Model výchozí (MV)'!$AS100,0)+IFERROR('Model opční 1 (ME)'!P100*('ME Index'!T16/'ME Index'!$E16)*'Model opční 1 (ME)'!$AS100,0)+IFERROR('Model opční 2 (MF)'!P100*('MF Index'!T16/'MF Index'!$E16)*'Model opční 2 (MF)'!$AS100,0)+Doplněk!P100*Doplněk!$AQ100</f>
        <v>0</v>
      </c>
      <c r="Q100" s="104">
        <f>IFERROR('Model výchozí (MV)'!Q100*('MV Index'!U16/'MV Index'!$E16)*'Model výchozí (MV)'!$AS100,0)+IFERROR('Model opční 1 (ME)'!Q100*('ME Index'!U16/'ME Index'!$E16)*'Model opční 1 (ME)'!$AS100,0)+IFERROR('Model opční 2 (MF)'!Q100*('MF Index'!U16/'MF Index'!$E16)*'Model opční 2 (MF)'!$AS100,0)+Doplněk!Q100*Doplněk!$AQ100</f>
        <v>0</v>
      </c>
      <c r="R100" s="104">
        <f>IFERROR('Model výchozí (MV)'!R100*('MV Index'!V16/'MV Index'!$E16)*'Model výchozí (MV)'!$AS100,0)+IFERROR('Model opční 1 (ME)'!R100*('ME Index'!V16/'ME Index'!$E16)*'Model opční 1 (ME)'!$AS100,0)+IFERROR('Model opční 2 (MF)'!R100*('MF Index'!V16/'MF Index'!$E16)*'Model opční 2 (MF)'!$AS100,0)+Doplněk!R100*Doplněk!$AQ100</f>
        <v>0</v>
      </c>
      <c r="S100" s="104">
        <f>IFERROR('Model výchozí (MV)'!S100*('MV Index'!W16/'MV Index'!$E16)*'Model výchozí (MV)'!$AS100,0)+IFERROR('Model opční 1 (ME)'!S100*('ME Index'!W16/'ME Index'!$E16)*'Model opční 1 (ME)'!$AS100,0)+IFERROR('Model opční 2 (MF)'!S100*('MF Index'!W16/'MF Index'!$E16)*'Model opční 2 (MF)'!$AS100,0)+Doplněk!S100*Doplněk!$AQ100</f>
        <v>0</v>
      </c>
      <c r="T100" s="104">
        <f>IFERROR('Model výchozí (MV)'!T100*('MV Index'!X16/'MV Index'!$E16)*'Model výchozí (MV)'!$AS100,0)+IFERROR('Model opční 1 (ME)'!T100*('ME Index'!X16/'ME Index'!$E16)*'Model opční 1 (ME)'!$AS100,0)+IFERROR('Model opční 2 (MF)'!T100*('MF Index'!X16/'MF Index'!$E16)*'Model opční 2 (MF)'!$AS100,0)+Doplněk!T100*Doplněk!$AQ100</f>
        <v>0</v>
      </c>
      <c r="U100" s="104">
        <f>IFERROR('Model výchozí (MV)'!U100*('MV Index'!Y16/'MV Index'!$E16)*'Model výchozí (MV)'!$AS100,0)+IFERROR('Model opční 1 (ME)'!U100*('ME Index'!Y16/'ME Index'!$E16)*'Model opční 1 (ME)'!$AS100,0)+IFERROR('Model opční 2 (MF)'!U100*('MF Index'!Y16/'MF Index'!$E16)*'Model opční 2 (MF)'!$AS100,0)+Doplněk!U100*Doplněk!$AQ100</f>
        <v>0</v>
      </c>
      <c r="V100" s="104">
        <f>IFERROR('Model výchozí (MV)'!V100*('MV Index'!Z16/'MV Index'!$E16)*'Model výchozí (MV)'!$AS100,0)+IFERROR('Model opční 1 (ME)'!V100*('ME Index'!Z16/'ME Index'!$E16)*'Model opční 1 (ME)'!$AS100,0)+IFERROR('Model opční 2 (MF)'!V100*('MF Index'!Z16/'MF Index'!$E16)*'Model opční 2 (MF)'!$AS100,0)+Doplněk!V100*Doplněk!$AQ100</f>
        <v>0</v>
      </c>
      <c r="W100" s="104">
        <f>IFERROR('Model výchozí (MV)'!W100*('MV Index'!AA16/'MV Index'!$E16)*'Model výchozí (MV)'!$AS100,0)+IFERROR('Model opční 1 (ME)'!W100*('ME Index'!AA16/'ME Index'!$E16)*'Model opční 1 (ME)'!$AS100,0)+IFERROR('Model opční 2 (MF)'!W100*('MF Index'!AA16/'MF Index'!$E16)*'Model opční 2 (MF)'!$AS100,0)+Doplněk!W100*Doplněk!$AQ100</f>
        <v>0</v>
      </c>
      <c r="X100" s="104">
        <f>IFERROR('Model výchozí (MV)'!X100*('MV Index'!AB16/'MV Index'!$E16)*'Model výchozí (MV)'!$AS100,0)+IFERROR('Model opční 1 (ME)'!X100*('ME Index'!AB16/'ME Index'!$E16)*'Model opční 1 (ME)'!$AS100,0)+IFERROR('Model opční 2 (MF)'!X100*('MF Index'!AB16/'MF Index'!$E16)*'Model opční 2 (MF)'!$AS100,0)+Doplněk!X100*Doplněk!$AQ100</f>
        <v>0</v>
      </c>
      <c r="Y100" s="104">
        <f>IFERROR('Model výchozí (MV)'!Y100*('MV Index'!AC16/'MV Index'!$E16)*'Model výchozí (MV)'!$AS100,0)+IFERROR('Model opční 1 (ME)'!Y100*('ME Index'!AC16/'ME Index'!$E16)*'Model opční 1 (ME)'!$AS100,0)+IFERROR('Model opční 2 (MF)'!Y100*('MF Index'!AC16/'MF Index'!$E16)*'Model opční 2 (MF)'!$AS100,0)+Doplněk!Y100*Doplněk!$AQ100</f>
        <v>0</v>
      </c>
      <c r="Z100" s="104">
        <f>IFERROR('Model výchozí (MV)'!Z100*('MV Index'!AD16/'MV Index'!$E16)*'Model výchozí (MV)'!$AS100,0)+IFERROR('Model opční 1 (ME)'!Z100*('ME Index'!AD16/'ME Index'!$E16)*'Model opční 1 (ME)'!$AS100,0)+IFERROR('Model opční 2 (MF)'!Z100*('MF Index'!AD16/'MF Index'!$E16)*'Model opční 2 (MF)'!$AS100,0)+Doplněk!Z100*Doplněk!$AQ100</f>
        <v>0</v>
      </c>
      <c r="AA100" s="104">
        <f>IFERROR('Model výchozí (MV)'!AA100*('MV Index'!AE16/'MV Index'!$E16)*'Model výchozí (MV)'!$AS100,0)+IFERROR('Model opční 1 (ME)'!AA100*('ME Index'!AE16/'ME Index'!$E16)*'Model opční 1 (ME)'!$AS100,0)+IFERROR('Model opční 2 (MF)'!AA100*('MF Index'!AE16/'MF Index'!$E16)*'Model opční 2 (MF)'!$AS100,0)+Doplněk!AA100*Doplněk!$AQ100</f>
        <v>0</v>
      </c>
      <c r="AB100" s="104">
        <f>IFERROR('Model výchozí (MV)'!AB100*('MV Index'!AF16/'MV Index'!$E16)*'Model výchozí (MV)'!$AS100,0)+IFERROR('Model opční 1 (ME)'!AB100*('ME Index'!AF16/'ME Index'!$E16)*'Model opční 1 (ME)'!$AS100,0)+IFERROR('Model opční 2 (MF)'!AB100*('MF Index'!AF16/'MF Index'!$E16)*'Model opční 2 (MF)'!$AS100,0)+Doplněk!AB100*Doplněk!$AQ100</f>
        <v>0</v>
      </c>
      <c r="AC100" s="104">
        <f>IFERROR('Model výchozí (MV)'!AC100*('MV Index'!AG16/'MV Index'!$E16)*'Model výchozí (MV)'!$AS100,0)+IFERROR('Model opční 1 (ME)'!AC100*('ME Index'!AG16/'ME Index'!$E16)*'Model opční 1 (ME)'!$AS100,0)+IFERROR('Model opční 2 (MF)'!AC100*('MF Index'!AG16/'MF Index'!$E16)*'Model opční 2 (MF)'!$AS100,0)+Doplněk!AC100*Doplněk!$AQ100</f>
        <v>0</v>
      </c>
      <c r="AD100" s="104">
        <f>IFERROR('Model výchozí (MV)'!AD100*('MV Index'!AH16/'MV Index'!$E16)*'Model výchozí (MV)'!$AS100,0)+IFERROR('Model opční 1 (ME)'!AD100*('ME Index'!AH16/'ME Index'!$E16)*'Model opční 1 (ME)'!$AS100,0)+IFERROR('Model opční 2 (MF)'!AD100*('MF Index'!AH16/'MF Index'!$E16)*'Model opční 2 (MF)'!$AS100,0)+Doplněk!AD100*Doplněk!$AQ100</f>
        <v>0</v>
      </c>
      <c r="AE100" s="104">
        <f>IFERROR('Model výchozí (MV)'!AE100*('MV Index'!AI16/'MV Index'!$E16)*'Model výchozí (MV)'!$AS100,0)+IFERROR('Model opční 1 (ME)'!AE100*('ME Index'!AI16/'ME Index'!$E16)*'Model opční 1 (ME)'!$AS100,0)+IFERROR('Model opční 2 (MF)'!AE100*('MF Index'!AI16/'MF Index'!$E16)*'Model opční 2 (MF)'!$AS100,0)+Doplněk!AE100*Doplněk!$AQ100</f>
        <v>0</v>
      </c>
      <c r="AF100" s="104">
        <f>IFERROR('Model výchozí (MV)'!AF100*('MV Index'!AJ16/'MV Index'!$E16)*'Model výchozí (MV)'!$AS100,0)+IFERROR('Model opční 1 (ME)'!AF100*('ME Index'!AJ16/'ME Index'!$E16)*'Model opční 1 (ME)'!$AS100,0)+IFERROR('Model opční 2 (MF)'!AF100*('MF Index'!AJ16/'MF Index'!$E16)*'Model opční 2 (MF)'!$AS100,0)+Doplněk!AF100*Doplněk!$AQ100</f>
        <v>0</v>
      </c>
      <c r="AG100" s="104">
        <f>IFERROR('Model výchozí (MV)'!AG100*('MV Index'!AK16/'MV Index'!$E16)*'Model výchozí (MV)'!$AS100,0)+IFERROR('Model opční 1 (ME)'!AG100*('ME Index'!AK16/'ME Index'!$E16)*'Model opční 1 (ME)'!$AS100,0)+IFERROR('Model opční 2 (MF)'!AG100*('MF Index'!AK16/'MF Index'!$E16)*'Model opční 2 (MF)'!$AS100,0)+Doplněk!AG100*Doplněk!$AQ100</f>
        <v>0</v>
      </c>
      <c r="AH100" s="104">
        <f>IFERROR('Model výchozí (MV)'!AH100*('MV Index'!AL16/'MV Index'!$E16)*'Model výchozí (MV)'!$AS100,0)+IFERROR('Model opční 1 (ME)'!AH100*('ME Index'!AL16/'ME Index'!$E16)*'Model opční 1 (ME)'!$AS100,0)+IFERROR('Model opční 2 (MF)'!AH100*('MF Index'!AL16/'MF Index'!$E16)*'Model opční 2 (MF)'!$AS100,0)+Doplněk!AH100*Doplněk!$AQ100</f>
        <v>0</v>
      </c>
      <c r="AI100" s="104">
        <f>IFERROR('Model výchozí (MV)'!AI100*('MV Index'!AM16/'MV Index'!$E16)*'Model výchozí (MV)'!$AS100,0)+IFERROR('Model opční 1 (ME)'!AI100*('ME Index'!AM16/'ME Index'!$E16)*'Model opční 1 (ME)'!$AS100,0)+IFERROR('Model opční 2 (MF)'!AI100*('MF Index'!AM16/'MF Index'!$E16)*'Model opční 2 (MF)'!$AS100,0)+Doplněk!AI100*Doplněk!$AQ100</f>
        <v>0</v>
      </c>
      <c r="AJ100" s="104">
        <f>IFERROR('Model výchozí (MV)'!AJ100*('MV Index'!AN16/'MV Index'!$E16)*'Model výchozí (MV)'!$AS100,0)+IFERROR('Model opční 1 (ME)'!AJ100*('ME Index'!AN16/'ME Index'!$E16)*'Model opční 1 (ME)'!$AS100,0)+IFERROR('Model opční 2 (MF)'!AJ100*('MF Index'!AN16/'MF Index'!$E16)*'Model opční 2 (MF)'!$AS100,0)+Doplněk!AJ100*Doplněk!$AQ100</f>
        <v>0</v>
      </c>
      <c r="AK100" s="104">
        <f>IFERROR('Model výchozí (MV)'!AK100*('MV Index'!AO16/'MV Index'!$E16)*'Model výchozí (MV)'!$AS100,0)+IFERROR('Model opční 1 (ME)'!AK100*('ME Index'!AO16/'ME Index'!$E16)*'Model opční 1 (ME)'!$AS100,0)+IFERROR('Model opční 2 (MF)'!AK100*('MF Index'!AO16/'MF Index'!$E16)*'Model opční 2 (MF)'!$AS100,0)+Doplněk!AK100*Doplněk!$AQ100</f>
        <v>0</v>
      </c>
      <c r="AL100" s="24">
        <f t="shared" si="73"/>
        <v>0</v>
      </c>
      <c r="AM100" s="149">
        <f t="shared" si="72"/>
        <v>0</v>
      </c>
    </row>
    <row r="101" spans="1:39" x14ac:dyDescent="0.3">
      <c r="A101" s="4" t="str">
        <f t="shared" si="71"/>
        <v/>
      </c>
      <c r="B101" s="45" t="str">
        <f t="shared" si="71"/>
        <v/>
      </c>
      <c r="C101" s="64" t="str">
        <f t="shared" si="71"/>
        <v>8.3</v>
      </c>
      <c r="D101" s="65" t="str">
        <f t="shared" si="71"/>
        <v>Pokladní</v>
      </c>
      <c r="E101" s="104">
        <f>IFERROR('Model výchozí (MV)'!E101*('MV Index'!I17/'MV Index'!$E17)*'Model výchozí (MV)'!$AS101,0)+IFERROR('Model opční 1 (ME)'!E101*('ME Index'!I17/'ME Index'!$E17)*'Model opční 1 (ME)'!$AS101,0)+IFERROR('Model opční 2 (MF)'!E101*('MF Index'!I17/'MF Index'!$E17)*'Model opční 2 (MF)'!$AS101,0)+Doplněk!E101*Doplněk!$AQ101</f>
        <v>0</v>
      </c>
      <c r="F101" s="104">
        <f>IFERROR('Model výchozí (MV)'!F101*('MV Index'!J17/'MV Index'!$E17)*'Model výchozí (MV)'!$AS101,0)+IFERROR('Model opční 1 (ME)'!F101*('ME Index'!J17/'ME Index'!$E17)*'Model opční 1 (ME)'!$AS101,0)+IFERROR('Model opční 2 (MF)'!F101*('MF Index'!J17/'MF Index'!$E17)*'Model opční 2 (MF)'!$AS101,0)+Doplněk!F101*Doplněk!$AQ101</f>
        <v>0</v>
      </c>
      <c r="G101" s="104">
        <f>IFERROR('Model výchozí (MV)'!G101*('MV Index'!K17/'MV Index'!$E17)*'Model výchozí (MV)'!$AS101,0)+IFERROR('Model opční 1 (ME)'!G101*('ME Index'!K17/'ME Index'!$E17)*'Model opční 1 (ME)'!$AS101,0)+IFERROR('Model opční 2 (MF)'!G101*('MF Index'!K17/'MF Index'!$E17)*'Model opční 2 (MF)'!$AS101,0)+Doplněk!G101*Doplněk!$AQ101</f>
        <v>0</v>
      </c>
      <c r="H101" s="104">
        <f>IFERROR('Model výchozí (MV)'!H101*('MV Index'!L17/'MV Index'!$E17)*'Model výchozí (MV)'!$AS101,0)+IFERROR('Model opční 1 (ME)'!H101*('ME Index'!L17/'ME Index'!$E17)*'Model opční 1 (ME)'!$AS101,0)+IFERROR('Model opční 2 (MF)'!H101*('MF Index'!L17/'MF Index'!$E17)*'Model opční 2 (MF)'!$AS101,0)+Doplněk!H101*Doplněk!$AQ101</f>
        <v>0</v>
      </c>
      <c r="I101" s="104">
        <f>IFERROR('Model výchozí (MV)'!I101*('MV Index'!M17/'MV Index'!$E17)*'Model výchozí (MV)'!$AS101,0)+IFERROR('Model opční 1 (ME)'!I101*('ME Index'!M17/'ME Index'!$E17)*'Model opční 1 (ME)'!$AS101,0)+IFERROR('Model opční 2 (MF)'!I101*('MF Index'!M17/'MF Index'!$E17)*'Model opční 2 (MF)'!$AS101,0)+Doplněk!I101*Doplněk!$AQ101</f>
        <v>0</v>
      </c>
      <c r="J101" s="104">
        <f>IFERROR('Model výchozí (MV)'!J101*('MV Index'!N17/'MV Index'!$E17)*'Model výchozí (MV)'!$AS101,0)+IFERROR('Model opční 1 (ME)'!J101*('ME Index'!N17/'ME Index'!$E17)*'Model opční 1 (ME)'!$AS101,0)+IFERROR('Model opční 2 (MF)'!J101*('MF Index'!N17/'MF Index'!$E17)*'Model opční 2 (MF)'!$AS101,0)+Doplněk!J101*Doplněk!$AQ101</f>
        <v>0</v>
      </c>
      <c r="K101" s="104">
        <f>IFERROR('Model výchozí (MV)'!K101*('MV Index'!O17/'MV Index'!$E17)*'Model výchozí (MV)'!$AS101,0)+IFERROR('Model opční 1 (ME)'!K101*('ME Index'!O17/'ME Index'!$E17)*'Model opční 1 (ME)'!$AS101,0)+IFERROR('Model opční 2 (MF)'!K101*('MF Index'!O17/'MF Index'!$E17)*'Model opční 2 (MF)'!$AS101,0)+Doplněk!K101*Doplněk!$AQ101</f>
        <v>0</v>
      </c>
      <c r="L101" s="104">
        <f>IFERROR('Model výchozí (MV)'!L101*('MV Index'!P17/'MV Index'!$E17)*'Model výchozí (MV)'!$AS101,0)+IFERROR('Model opční 1 (ME)'!L101*('ME Index'!P17/'ME Index'!$E17)*'Model opční 1 (ME)'!$AS101,0)+IFERROR('Model opční 2 (MF)'!L101*('MF Index'!P17/'MF Index'!$E17)*'Model opční 2 (MF)'!$AS101,0)+Doplněk!L101*Doplněk!$AQ101</f>
        <v>0</v>
      </c>
      <c r="M101" s="104">
        <f>IFERROR('Model výchozí (MV)'!M101*('MV Index'!Q17/'MV Index'!$E17)*'Model výchozí (MV)'!$AS101,0)+IFERROR('Model opční 1 (ME)'!M101*('ME Index'!Q17/'ME Index'!$E17)*'Model opční 1 (ME)'!$AS101,0)+IFERROR('Model opční 2 (MF)'!M101*('MF Index'!Q17/'MF Index'!$E17)*'Model opční 2 (MF)'!$AS101,0)+Doplněk!M101*Doplněk!$AQ101</f>
        <v>0</v>
      </c>
      <c r="N101" s="104">
        <f>IFERROR('Model výchozí (MV)'!N101*('MV Index'!R17/'MV Index'!$E17)*'Model výchozí (MV)'!$AS101,0)+IFERROR('Model opční 1 (ME)'!N101*('ME Index'!R17/'ME Index'!$E17)*'Model opční 1 (ME)'!$AS101,0)+IFERROR('Model opční 2 (MF)'!N101*('MF Index'!R17/'MF Index'!$E17)*'Model opční 2 (MF)'!$AS101,0)+Doplněk!N101*Doplněk!$AQ101</f>
        <v>0</v>
      </c>
      <c r="O101" s="104">
        <f>IFERROR('Model výchozí (MV)'!O101*('MV Index'!S17/'MV Index'!$E17)*'Model výchozí (MV)'!$AS101,0)+IFERROR('Model opční 1 (ME)'!O101*('ME Index'!S17/'ME Index'!$E17)*'Model opční 1 (ME)'!$AS101,0)+IFERROR('Model opční 2 (MF)'!O101*('MF Index'!S17/'MF Index'!$E17)*'Model opční 2 (MF)'!$AS101,0)+Doplněk!O101*Doplněk!$AQ101</f>
        <v>0</v>
      </c>
      <c r="P101" s="104">
        <f>IFERROR('Model výchozí (MV)'!P101*('MV Index'!T17/'MV Index'!$E17)*'Model výchozí (MV)'!$AS101,0)+IFERROR('Model opční 1 (ME)'!P101*('ME Index'!T17/'ME Index'!$E17)*'Model opční 1 (ME)'!$AS101,0)+IFERROR('Model opční 2 (MF)'!P101*('MF Index'!T17/'MF Index'!$E17)*'Model opční 2 (MF)'!$AS101,0)+Doplněk!P101*Doplněk!$AQ101</f>
        <v>0</v>
      </c>
      <c r="Q101" s="104">
        <f>IFERROR('Model výchozí (MV)'!Q101*('MV Index'!U17/'MV Index'!$E17)*'Model výchozí (MV)'!$AS101,0)+IFERROR('Model opční 1 (ME)'!Q101*('ME Index'!U17/'ME Index'!$E17)*'Model opční 1 (ME)'!$AS101,0)+IFERROR('Model opční 2 (MF)'!Q101*('MF Index'!U17/'MF Index'!$E17)*'Model opční 2 (MF)'!$AS101,0)+Doplněk!Q101*Doplněk!$AQ101</f>
        <v>0</v>
      </c>
      <c r="R101" s="104">
        <f>IFERROR('Model výchozí (MV)'!R101*('MV Index'!V17/'MV Index'!$E17)*'Model výchozí (MV)'!$AS101,0)+IFERROR('Model opční 1 (ME)'!R101*('ME Index'!V17/'ME Index'!$E17)*'Model opční 1 (ME)'!$AS101,0)+IFERROR('Model opční 2 (MF)'!R101*('MF Index'!V17/'MF Index'!$E17)*'Model opční 2 (MF)'!$AS101,0)+Doplněk!R101*Doplněk!$AQ101</f>
        <v>0</v>
      </c>
      <c r="S101" s="104">
        <f>IFERROR('Model výchozí (MV)'!S101*('MV Index'!W17/'MV Index'!$E17)*'Model výchozí (MV)'!$AS101,0)+IFERROR('Model opční 1 (ME)'!S101*('ME Index'!W17/'ME Index'!$E17)*'Model opční 1 (ME)'!$AS101,0)+IFERROR('Model opční 2 (MF)'!S101*('MF Index'!W17/'MF Index'!$E17)*'Model opční 2 (MF)'!$AS101,0)+Doplněk!S101*Doplněk!$AQ101</f>
        <v>0</v>
      </c>
      <c r="T101" s="104">
        <f>IFERROR('Model výchozí (MV)'!T101*('MV Index'!X17/'MV Index'!$E17)*'Model výchozí (MV)'!$AS101,0)+IFERROR('Model opční 1 (ME)'!T101*('ME Index'!X17/'ME Index'!$E17)*'Model opční 1 (ME)'!$AS101,0)+IFERROR('Model opční 2 (MF)'!T101*('MF Index'!X17/'MF Index'!$E17)*'Model opční 2 (MF)'!$AS101,0)+Doplněk!T101*Doplněk!$AQ101</f>
        <v>0</v>
      </c>
      <c r="U101" s="104">
        <f>IFERROR('Model výchozí (MV)'!U101*('MV Index'!Y17/'MV Index'!$E17)*'Model výchozí (MV)'!$AS101,0)+IFERROR('Model opční 1 (ME)'!U101*('ME Index'!Y17/'ME Index'!$E17)*'Model opční 1 (ME)'!$AS101,0)+IFERROR('Model opční 2 (MF)'!U101*('MF Index'!Y17/'MF Index'!$E17)*'Model opční 2 (MF)'!$AS101,0)+Doplněk!U101*Doplněk!$AQ101</f>
        <v>0</v>
      </c>
      <c r="V101" s="104">
        <f>IFERROR('Model výchozí (MV)'!V101*('MV Index'!Z17/'MV Index'!$E17)*'Model výchozí (MV)'!$AS101,0)+IFERROR('Model opční 1 (ME)'!V101*('ME Index'!Z17/'ME Index'!$E17)*'Model opční 1 (ME)'!$AS101,0)+IFERROR('Model opční 2 (MF)'!V101*('MF Index'!Z17/'MF Index'!$E17)*'Model opční 2 (MF)'!$AS101,0)+Doplněk!V101*Doplněk!$AQ101</f>
        <v>0</v>
      </c>
      <c r="W101" s="104">
        <f>IFERROR('Model výchozí (MV)'!W101*('MV Index'!AA17/'MV Index'!$E17)*'Model výchozí (MV)'!$AS101,0)+IFERROR('Model opční 1 (ME)'!W101*('ME Index'!AA17/'ME Index'!$E17)*'Model opční 1 (ME)'!$AS101,0)+IFERROR('Model opční 2 (MF)'!W101*('MF Index'!AA17/'MF Index'!$E17)*'Model opční 2 (MF)'!$AS101,0)+Doplněk!W101*Doplněk!$AQ101</f>
        <v>0</v>
      </c>
      <c r="X101" s="104">
        <f>IFERROR('Model výchozí (MV)'!X101*('MV Index'!AB17/'MV Index'!$E17)*'Model výchozí (MV)'!$AS101,0)+IFERROR('Model opční 1 (ME)'!X101*('ME Index'!AB17/'ME Index'!$E17)*'Model opční 1 (ME)'!$AS101,0)+IFERROR('Model opční 2 (MF)'!X101*('MF Index'!AB17/'MF Index'!$E17)*'Model opční 2 (MF)'!$AS101,0)+Doplněk!X101*Doplněk!$AQ101</f>
        <v>0</v>
      </c>
      <c r="Y101" s="104">
        <f>IFERROR('Model výchozí (MV)'!Y101*('MV Index'!AC17/'MV Index'!$E17)*'Model výchozí (MV)'!$AS101,0)+IFERROR('Model opční 1 (ME)'!Y101*('ME Index'!AC17/'ME Index'!$E17)*'Model opční 1 (ME)'!$AS101,0)+IFERROR('Model opční 2 (MF)'!Y101*('MF Index'!AC17/'MF Index'!$E17)*'Model opční 2 (MF)'!$AS101,0)+Doplněk!Y101*Doplněk!$AQ101</f>
        <v>0</v>
      </c>
      <c r="Z101" s="104">
        <f>IFERROR('Model výchozí (MV)'!Z101*('MV Index'!AD17/'MV Index'!$E17)*'Model výchozí (MV)'!$AS101,0)+IFERROR('Model opční 1 (ME)'!Z101*('ME Index'!AD17/'ME Index'!$E17)*'Model opční 1 (ME)'!$AS101,0)+IFERROR('Model opční 2 (MF)'!Z101*('MF Index'!AD17/'MF Index'!$E17)*'Model opční 2 (MF)'!$AS101,0)+Doplněk!Z101*Doplněk!$AQ101</f>
        <v>0</v>
      </c>
      <c r="AA101" s="104">
        <f>IFERROR('Model výchozí (MV)'!AA101*('MV Index'!AE17/'MV Index'!$E17)*'Model výchozí (MV)'!$AS101,0)+IFERROR('Model opční 1 (ME)'!AA101*('ME Index'!AE17/'ME Index'!$E17)*'Model opční 1 (ME)'!$AS101,0)+IFERROR('Model opční 2 (MF)'!AA101*('MF Index'!AE17/'MF Index'!$E17)*'Model opční 2 (MF)'!$AS101,0)+Doplněk!AA101*Doplněk!$AQ101</f>
        <v>0</v>
      </c>
      <c r="AB101" s="104">
        <f>IFERROR('Model výchozí (MV)'!AB101*('MV Index'!AF17/'MV Index'!$E17)*'Model výchozí (MV)'!$AS101,0)+IFERROR('Model opční 1 (ME)'!AB101*('ME Index'!AF17/'ME Index'!$E17)*'Model opční 1 (ME)'!$AS101,0)+IFERROR('Model opční 2 (MF)'!AB101*('MF Index'!AF17/'MF Index'!$E17)*'Model opční 2 (MF)'!$AS101,0)+Doplněk!AB101*Doplněk!$AQ101</f>
        <v>0</v>
      </c>
      <c r="AC101" s="104">
        <f>IFERROR('Model výchozí (MV)'!AC101*('MV Index'!AG17/'MV Index'!$E17)*'Model výchozí (MV)'!$AS101,0)+IFERROR('Model opční 1 (ME)'!AC101*('ME Index'!AG17/'ME Index'!$E17)*'Model opční 1 (ME)'!$AS101,0)+IFERROR('Model opční 2 (MF)'!AC101*('MF Index'!AG17/'MF Index'!$E17)*'Model opční 2 (MF)'!$AS101,0)+Doplněk!AC101*Doplněk!$AQ101</f>
        <v>0</v>
      </c>
      <c r="AD101" s="104">
        <f>IFERROR('Model výchozí (MV)'!AD101*('MV Index'!AH17/'MV Index'!$E17)*'Model výchozí (MV)'!$AS101,0)+IFERROR('Model opční 1 (ME)'!AD101*('ME Index'!AH17/'ME Index'!$E17)*'Model opční 1 (ME)'!$AS101,0)+IFERROR('Model opční 2 (MF)'!AD101*('MF Index'!AH17/'MF Index'!$E17)*'Model opční 2 (MF)'!$AS101,0)+Doplněk!AD101*Doplněk!$AQ101</f>
        <v>0</v>
      </c>
      <c r="AE101" s="104">
        <f>IFERROR('Model výchozí (MV)'!AE101*('MV Index'!AI17/'MV Index'!$E17)*'Model výchozí (MV)'!$AS101,0)+IFERROR('Model opční 1 (ME)'!AE101*('ME Index'!AI17/'ME Index'!$E17)*'Model opční 1 (ME)'!$AS101,0)+IFERROR('Model opční 2 (MF)'!AE101*('MF Index'!AI17/'MF Index'!$E17)*'Model opční 2 (MF)'!$AS101,0)+Doplněk!AE101*Doplněk!$AQ101</f>
        <v>0</v>
      </c>
      <c r="AF101" s="104">
        <f>IFERROR('Model výchozí (MV)'!AF101*('MV Index'!AJ17/'MV Index'!$E17)*'Model výchozí (MV)'!$AS101,0)+IFERROR('Model opční 1 (ME)'!AF101*('ME Index'!AJ17/'ME Index'!$E17)*'Model opční 1 (ME)'!$AS101,0)+IFERROR('Model opční 2 (MF)'!AF101*('MF Index'!AJ17/'MF Index'!$E17)*'Model opční 2 (MF)'!$AS101,0)+Doplněk!AF101*Doplněk!$AQ101</f>
        <v>0</v>
      </c>
      <c r="AG101" s="104">
        <f>IFERROR('Model výchozí (MV)'!AG101*('MV Index'!AK17/'MV Index'!$E17)*'Model výchozí (MV)'!$AS101,0)+IFERROR('Model opční 1 (ME)'!AG101*('ME Index'!AK17/'ME Index'!$E17)*'Model opční 1 (ME)'!$AS101,0)+IFERROR('Model opční 2 (MF)'!AG101*('MF Index'!AK17/'MF Index'!$E17)*'Model opční 2 (MF)'!$AS101,0)+Doplněk!AG101*Doplněk!$AQ101</f>
        <v>0</v>
      </c>
      <c r="AH101" s="104">
        <f>IFERROR('Model výchozí (MV)'!AH101*('MV Index'!AL17/'MV Index'!$E17)*'Model výchozí (MV)'!$AS101,0)+IFERROR('Model opční 1 (ME)'!AH101*('ME Index'!AL17/'ME Index'!$E17)*'Model opční 1 (ME)'!$AS101,0)+IFERROR('Model opční 2 (MF)'!AH101*('MF Index'!AL17/'MF Index'!$E17)*'Model opční 2 (MF)'!$AS101,0)+Doplněk!AH101*Doplněk!$AQ101</f>
        <v>0</v>
      </c>
      <c r="AI101" s="104">
        <f>IFERROR('Model výchozí (MV)'!AI101*('MV Index'!AM17/'MV Index'!$E17)*'Model výchozí (MV)'!$AS101,0)+IFERROR('Model opční 1 (ME)'!AI101*('ME Index'!AM17/'ME Index'!$E17)*'Model opční 1 (ME)'!$AS101,0)+IFERROR('Model opční 2 (MF)'!AI101*('MF Index'!AM17/'MF Index'!$E17)*'Model opční 2 (MF)'!$AS101,0)+Doplněk!AI101*Doplněk!$AQ101</f>
        <v>0</v>
      </c>
      <c r="AJ101" s="104">
        <f>IFERROR('Model výchozí (MV)'!AJ101*('MV Index'!AN17/'MV Index'!$E17)*'Model výchozí (MV)'!$AS101,0)+IFERROR('Model opční 1 (ME)'!AJ101*('ME Index'!AN17/'ME Index'!$E17)*'Model opční 1 (ME)'!$AS101,0)+IFERROR('Model opční 2 (MF)'!AJ101*('MF Index'!AN17/'MF Index'!$E17)*'Model opční 2 (MF)'!$AS101,0)+Doplněk!AJ101*Doplněk!$AQ101</f>
        <v>0</v>
      </c>
      <c r="AK101" s="104">
        <f>IFERROR('Model výchozí (MV)'!AK101*('MV Index'!AO17/'MV Index'!$E17)*'Model výchozí (MV)'!$AS101,0)+IFERROR('Model opční 1 (ME)'!AK101*('ME Index'!AO17/'ME Index'!$E17)*'Model opční 1 (ME)'!$AS101,0)+IFERROR('Model opční 2 (MF)'!AK101*('MF Index'!AO17/'MF Index'!$E17)*'Model opční 2 (MF)'!$AS101,0)+Doplněk!AK101*Doplněk!$AQ101</f>
        <v>0</v>
      </c>
      <c r="AL101" s="24">
        <f t="shared" si="73"/>
        <v>0</v>
      </c>
      <c r="AM101" s="149">
        <f t="shared" si="72"/>
        <v>0</v>
      </c>
    </row>
    <row r="102" spans="1:39" x14ac:dyDescent="0.3">
      <c r="A102" s="4" t="str">
        <f t="shared" si="71"/>
        <v/>
      </c>
      <c r="B102" s="45" t="str">
        <f t="shared" si="71"/>
        <v/>
      </c>
      <c r="C102" s="64" t="str">
        <f t="shared" si="71"/>
        <v>8.4</v>
      </c>
      <c r="D102" s="65" t="str">
        <f t="shared" si="71"/>
        <v>Ostatní zaměstnanci</v>
      </c>
      <c r="E102" s="104">
        <f>IFERROR('Model výchozí (MV)'!E102*('MV Index'!I18/'MV Index'!$E18)*'Model výchozí (MV)'!$AS102,0)+IFERROR('Model opční 1 (ME)'!E102*('ME Index'!I18/'ME Index'!$E18)*'Model opční 1 (ME)'!$AS102,0)+IFERROR('Model opční 2 (MF)'!E102*('MF Index'!I18/'MF Index'!$E18)*'Model opční 2 (MF)'!$AS102,0)+Doplněk!E102*Doplněk!$AQ102</f>
        <v>0</v>
      </c>
      <c r="F102" s="104">
        <f>IFERROR('Model výchozí (MV)'!F102*('MV Index'!J18/'MV Index'!$E18)*'Model výchozí (MV)'!$AS102,0)+IFERROR('Model opční 1 (ME)'!F102*('ME Index'!J18/'ME Index'!$E18)*'Model opční 1 (ME)'!$AS102,0)+IFERROR('Model opční 2 (MF)'!F102*('MF Index'!J18/'MF Index'!$E18)*'Model opční 2 (MF)'!$AS102,0)+Doplněk!F102*Doplněk!$AQ102</f>
        <v>0</v>
      </c>
      <c r="G102" s="104">
        <f>IFERROR('Model výchozí (MV)'!G102*('MV Index'!K18/'MV Index'!$E18)*'Model výchozí (MV)'!$AS102,0)+IFERROR('Model opční 1 (ME)'!G102*('ME Index'!K18/'ME Index'!$E18)*'Model opční 1 (ME)'!$AS102,0)+IFERROR('Model opční 2 (MF)'!G102*('MF Index'!K18/'MF Index'!$E18)*'Model opční 2 (MF)'!$AS102,0)+Doplněk!G102*Doplněk!$AQ102</f>
        <v>0</v>
      </c>
      <c r="H102" s="104">
        <f>IFERROR('Model výchozí (MV)'!H102*('MV Index'!L18/'MV Index'!$E18)*'Model výchozí (MV)'!$AS102,0)+IFERROR('Model opční 1 (ME)'!H102*('ME Index'!L18/'ME Index'!$E18)*'Model opční 1 (ME)'!$AS102,0)+IFERROR('Model opční 2 (MF)'!H102*('MF Index'!L18/'MF Index'!$E18)*'Model opční 2 (MF)'!$AS102,0)+Doplněk!H102*Doplněk!$AQ102</f>
        <v>0</v>
      </c>
      <c r="I102" s="104">
        <f>IFERROR('Model výchozí (MV)'!I102*('MV Index'!M18/'MV Index'!$E18)*'Model výchozí (MV)'!$AS102,0)+IFERROR('Model opční 1 (ME)'!I102*('ME Index'!M18/'ME Index'!$E18)*'Model opční 1 (ME)'!$AS102,0)+IFERROR('Model opční 2 (MF)'!I102*('MF Index'!M18/'MF Index'!$E18)*'Model opční 2 (MF)'!$AS102,0)+Doplněk!I102*Doplněk!$AQ102</f>
        <v>0</v>
      </c>
      <c r="J102" s="104">
        <f>IFERROR('Model výchozí (MV)'!J102*('MV Index'!N18/'MV Index'!$E18)*'Model výchozí (MV)'!$AS102,0)+IFERROR('Model opční 1 (ME)'!J102*('ME Index'!N18/'ME Index'!$E18)*'Model opční 1 (ME)'!$AS102,0)+IFERROR('Model opční 2 (MF)'!J102*('MF Index'!N18/'MF Index'!$E18)*'Model opční 2 (MF)'!$AS102,0)+Doplněk!J102*Doplněk!$AQ102</f>
        <v>0</v>
      </c>
      <c r="K102" s="104">
        <f>IFERROR('Model výchozí (MV)'!K102*('MV Index'!O18/'MV Index'!$E18)*'Model výchozí (MV)'!$AS102,0)+IFERROR('Model opční 1 (ME)'!K102*('ME Index'!O18/'ME Index'!$E18)*'Model opční 1 (ME)'!$AS102,0)+IFERROR('Model opční 2 (MF)'!K102*('MF Index'!O18/'MF Index'!$E18)*'Model opční 2 (MF)'!$AS102,0)+Doplněk!K102*Doplněk!$AQ102</f>
        <v>0</v>
      </c>
      <c r="L102" s="104">
        <f>IFERROR('Model výchozí (MV)'!L102*('MV Index'!P18/'MV Index'!$E18)*'Model výchozí (MV)'!$AS102,0)+IFERROR('Model opční 1 (ME)'!L102*('ME Index'!P18/'ME Index'!$E18)*'Model opční 1 (ME)'!$AS102,0)+IFERROR('Model opční 2 (MF)'!L102*('MF Index'!P18/'MF Index'!$E18)*'Model opční 2 (MF)'!$AS102,0)+Doplněk!L102*Doplněk!$AQ102</f>
        <v>0</v>
      </c>
      <c r="M102" s="104">
        <f>IFERROR('Model výchozí (MV)'!M102*('MV Index'!Q18/'MV Index'!$E18)*'Model výchozí (MV)'!$AS102,0)+IFERROR('Model opční 1 (ME)'!M102*('ME Index'!Q18/'ME Index'!$E18)*'Model opční 1 (ME)'!$AS102,0)+IFERROR('Model opční 2 (MF)'!M102*('MF Index'!Q18/'MF Index'!$E18)*'Model opční 2 (MF)'!$AS102,0)+Doplněk!M102*Doplněk!$AQ102</f>
        <v>0</v>
      </c>
      <c r="N102" s="104">
        <f>IFERROR('Model výchozí (MV)'!N102*('MV Index'!R18/'MV Index'!$E18)*'Model výchozí (MV)'!$AS102,0)+IFERROR('Model opční 1 (ME)'!N102*('ME Index'!R18/'ME Index'!$E18)*'Model opční 1 (ME)'!$AS102,0)+IFERROR('Model opční 2 (MF)'!N102*('MF Index'!R18/'MF Index'!$E18)*'Model opční 2 (MF)'!$AS102,0)+Doplněk!N102*Doplněk!$AQ102</f>
        <v>0</v>
      </c>
      <c r="O102" s="104">
        <f>IFERROR('Model výchozí (MV)'!O102*('MV Index'!S18/'MV Index'!$E18)*'Model výchozí (MV)'!$AS102,0)+IFERROR('Model opční 1 (ME)'!O102*('ME Index'!S18/'ME Index'!$E18)*'Model opční 1 (ME)'!$AS102,0)+IFERROR('Model opční 2 (MF)'!O102*('MF Index'!S18/'MF Index'!$E18)*'Model opční 2 (MF)'!$AS102,0)+Doplněk!O102*Doplněk!$AQ102</f>
        <v>0</v>
      </c>
      <c r="P102" s="104">
        <f>IFERROR('Model výchozí (MV)'!P102*('MV Index'!T18/'MV Index'!$E18)*'Model výchozí (MV)'!$AS102,0)+IFERROR('Model opční 1 (ME)'!P102*('ME Index'!T18/'ME Index'!$E18)*'Model opční 1 (ME)'!$AS102,0)+IFERROR('Model opční 2 (MF)'!P102*('MF Index'!T18/'MF Index'!$E18)*'Model opční 2 (MF)'!$AS102,0)+Doplněk!P102*Doplněk!$AQ102</f>
        <v>0</v>
      </c>
      <c r="Q102" s="104">
        <f>IFERROR('Model výchozí (MV)'!Q102*('MV Index'!U18/'MV Index'!$E18)*'Model výchozí (MV)'!$AS102,0)+IFERROR('Model opční 1 (ME)'!Q102*('ME Index'!U18/'ME Index'!$E18)*'Model opční 1 (ME)'!$AS102,0)+IFERROR('Model opční 2 (MF)'!Q102*('MF Index'!U18/'MF Index'!$E18)*'Model opční 2 (MF)'!$AS102,0)+Doplněk!Q102*Doplněk!$AQ102</f>
        <v>0</v>
      </c>
      <c r="R102" s="104">
        <f>IFERROR('Model výchozí (MV)'!R102*('MV Index'!V18/'MV Index'!$E18)*'Model výchozí (MV)'!$AS102,0)+IFERROR('Model opční 1 (ME)'!R102*('ME Index'!V18/'ME Index'!$E18)*'Model opční 1 (ME)'!$AS102,0)+IFERROR('Model opční 2 (MF)'!R102*('MF Index'!V18/'MF Index'!$E18)*'Model opční 2 (MF)'!$AS102,0)+Doplněk!R102*Doplněk!$AQ102</f>
        <v>0</v>
      </c>
      <c r="S102" s="104">
        <f>IFERROR('Model výchozí (MV)'!S102*('MV Index'!W18/'MV Index'!$E18)*'Model výchozí (MV)'!$AS102,0)+IFERROR('Model opční 1 (ME)'!S102*('ME Index'!W18/'ME Index'!$E18)*'Model opční 1 (ME)'!$AS102,0)+IFERROR('Model opční 2 (MF)'!S102*('MF Index'!W18/'MF Index'!$E18)*'Model opční 2 (MF)'!$AS102,0)+Doplněk!S102*Doplněk!$AQ102</f>
        <v>0</v>
      </c>
      <c r="T102" s="104">
        <f>IFERROR('Model výchozí (MV)'!T102*('MV Index'!X18/'MV Index'!$E18)*'Model výchozí (MV)'!$AS102,0)+IFERROR('Model opční 1 (ME)'!T102*('ME Index'!X18/'ME Index'!$E18)*'Model opční 1 (ME)'!$AS102,0)+IFERROR('Model opční 2 (MF)'!T102*('MF Index'!X18/'MF Index'!$E18)*'Model opční 2 (MF)'!$AS102,0)+Doplněk!T102*Doplněk!$AQ102</f>
        <v>0</v>
      </c>
      <c r="U102" s="104">
        <f>IFERROR('Model výchozí (MV)'!U102*('MV Index'!Y18/'MV Index'!$E18)*'Model výchozí (MV)'!$AS102,0)+IFERROR('Model opční 1 (ME)'!U102*('ME Index'!Y18/'ME Index'!$E18)*'Model opční 1 (ME)'!$AS102,0)+IFERROR('Model opční 2 (MF)'!U102*('MF Index'!Y18/'MF Index'!$E18)*'Model opční 2 (MF)'!$AS102,0)+Doplněk!U102*Doplněk!$AQ102</f>
        <v>0</v>
      </c>
      <c r="V102" s="104">
        <f>IFERROR('Model výchozí (MV)'!V102*('MV Index'!Z18/'MV Index'!$E18)*'Model výchozí (MV)'!$AS102,0)+IFERROR('Model opční 1 (ME)'!V102*('ME Index'!Z18/'ME Index'!$E18)*'Model opční 1 (ME)'!$AS102,0)+IFERROR('Model opční 2 (MF)'!V102*('MF Index'!Z18/'MF Index'!$E18)*'Model opční 2 (MF)'!$AS102,0)+Doplněk!V102*Doplněk!$AQ102</f>
        <v>0</v>
      </c>
      <c r="W102" s="104">
        <f>IFERROR('Model výchozí (MV)'!W102*('MV Index'!AA18/'MV Index'!$E18)*'Model výchozí (MV)'!$AS102,0)+IFERROR('Model opční 1 (ME)'!W102*('ME Index'!AA18/'ME Index'!$E18)*'Model opční 1 (ME)'!$AS102,0)+IFERROR('Model opční 2 (MF)'!W102*('MF Index'!AA18/'MF Index'!$E18)*'Model opční 2 (MF)'!$AS102,0)+Doplněk!W102*Doplněk!$AQ102</f>
        <v>0</v>
      </c>
      <c r="X102" s="104">
        <f>IFERROR('Model výchozí (MV)'!X102*('MV Index'!AB18/'MV Index'!$E18)*'Model výchozí (MV)'!$AS102,0)+IFERROR('Model opční 1 (ME)'!X102*('ME Index'!AB18/'ME Index'!$E18)*'Model opční 1 (ME)'!$AS102,0)+IFERROR('Model opční 2 (MF)'!X102*('MF Index'!AB18/'MF Index'!$E18)*'Model opční 2 (MF)'!$AS102,0)+Doplněk!X102*Doplněk!$AQ102</f>
        <v>0</v>
      </c>
      <c r="Y102" s="104">
        <f>IFERROR('Model výchozí (MV)'!Y102*('MV Index'!AC18/'MV Index'!$E18)*'Model výchozí (MV)'!$AS102,0)+IFERROR('Model opční 1 (ME)'!Y102*('ME Index'!AC18/'ME Index'!$E18)*'Model opční 1 (ME)'!$AS102,0)+IFERROR('Model opční 2 (MF)'!Y102*('MF Index'!AC18/'MF Index'!$E18)*'Model opční 2 (MF)'!$AS102,0)+Doplněk!Y102*Doplněk!$AQ102</f>
        <v>0</v>
      </c>
      <c r="Z102" s="104">
        <f>IFERROR('Model výchozí (MV)'!Z102*('MV Index'!AD18/'MV Index'!$E18)*'Model výchozí (MV)'!$AS102,0)+IFERROR('Model opční 1 (ME)'!Z102*('ME Index'!AD18/'ME Index'!$E18)*'Model opční 1 (ME)'!$AS102,0)+IFERROR('Model opční 2 (MF)'!Z102*('MF Index'!AD18/'MF Index'!$E18)*'Model opční 2 (MF)'!$AS102,0)+Doplněk!Z102*Doplněk!$AQ102</f>
        <v>0</v>
      </c>
      <c r="AA102" s="104">
        <f>IFERROR('Model výchozí (MV)'!AA102*('MV Index'!AE18/'MV Index'!$E18)*'Model výchozí (MV)'!$AS102,0)+IFERROR('Model opční 1 (ME)'!AA102*('ME Index'!AE18/'ME Index'!$E18)*'Model opční 1 (ME)'!$AS102,0)+IFERROR('Model opční 2 (MF)'!AA102*('MF Index'!AE18/'MF Index'!$E18)*'Model opční 2 (MF)'!$AS102,0)+Doplněk!AA102*Doplněk!$AQ102</f>
        <v>0</v>
      </c>
      <c r="AB102" s="104">
        <f>IFERROR('Model výchozí (MV)'!AB102*('MV Index'!AF18/'MV Index'!$E18)*'Model výchozí (MV)'!$AS102,0)+IFERROR('Model opční 1 (ME)'!AB102*('ME Index'!AF18/'ME Index'!$E18)*'Model opční 1 (ME)'!$AS102,0)+IFERROR('Model opční 2 (MF)'!AB102*('MF Index'!AF18/'MF Index'!$E18)*'Model opční 2 (MF)'!$AS102,0)+Doplněk!AB102*Doplněk!$AQ102</f>
        <v>0</v>
      </c>
      <c r="AC102" s="104">
        <f>IFERROR('Model výchozí (MV)'!AC102*('MV Index'!AG18/'MV Index'!$E18)*'Model výchozí (MV)'!$AS102,0)+IFERROR('Model opční 1 (ME)'!AC102*('ME Index'!AG18/'ME Index'!$E18)*'Model opční 1 (ME)'!$AS102,0)+IFERROR('Model opční 2 (MF)'!AC102*('MF Index'!AG18/'MF Index'!$E18)*'Model opční 2 (MF)'!$AS102,0)+Doplněk!AC102*Doplněk!$AQ102</f>
        <v>0</v>
      </c>
      <c r="AD102" s="104">
        <f>IFERROR('Model výchozí (MV)'!AD102*('MV Index'!AH18/'MV Index'!$E18)*'Model výchozí (MV)'!$AS102,0)+IFERROR('Model opční 1 (ME)'!AD102*('ME Index'!AH18/'ME Index'!$E18)*'Model opční 1 (ME)'!$AS102,0)+IFERROR('Model opční 2 (MF)'!AD102*('MF Index'!AH18/'MF Index'!$E18)*'Model opční 2 (MF)'!$AS102,0)+Doplněk!AD102*Doplněk!$AQ102</f>
        <v>0</v>
      </c>
      <c r="AE102" s="104">
        <f>IFERROR('Model výchozí (MV)'!AE102*('MV Index'!AI18/'MV Index'!$E18)*'Model výchozí (MV)'!$AS102,0)+IFERROR('Model opční 1 (ME)'!AE102*('ME Index'!AI18/'ME Index'!$E18)*'Model opční 1 (ME)'!$AS102,0)+IFERROR('Model opční 2 (MF)'!AE102*('MF Index'!AI18/'MF Index'!$E18)*'Model opční 2 (MF)'!$AS102,0)+Doplněk!AE102*Doplněk!$AQ102</f>
        <v>0</v>
      </c>
      <c r="AF102" s="104">
        <f>IFERROR('Model výchozí (MV)'!AF102*('MV Index'!AJ18/'MV Index'!$E18)*'Model výchozí (MV)'!$AS102,0)+IFERROR('Model opční 1 (ME)'!AF102*('ME Index'!AJ18/'ME Index'!$E18)*'Model opční 1 (ME)'!$AS102,0)+IFERROR('Model opční 2 (MF)'!AF102*('MF Index'!AJ18/'MF Index'!$E18)*'Model opční 2 (MF)'!$AS102,0)+Doplněk!AF102*Doplněk!$AQ102</f>
        <v>0</v>
      </c>
      <c r="AG102" s="104">
        <f>IFERROR('Model výchozí (MV)'!AG102*('MV Index'!AK18/'MV Index'!$E18)*'Model výchozí (MV)'!$AS102,0)+IFERROR('Model opční 1 (ME)'!AG102*('ME Index'!AK18/'ME Index'!$E18)*'Model opční 1 (ME)'!$AS102,0)+IFERROR('Model opční 2 (MF)'!AG102*('MF Index'!AK18/'MF Index'!$E18)*'Model opční 2 (MF)'!$AS102,0)+Doplněk!AG102*Doplněk!$AQ102</f>
        <v>0</v>
      </c>
      <c r="AH102" s="104">
        <f>IFERROR('Model výchozí (MV)'!AH102*('MV Index'!AL18/'MV Index'!$E18)*'Model výchozí (MV)'!$AS102,0)+IFERROR('Model opční 1 (ME)'!AH102*('ME Index'!AL18/'ME Index'!$E18)*'Model opční 1 (ME)'!$AS102,0)+IFERROR('Model opční 2 (MF)'!AH102*('MF Index'!AL18/'MF Index'!$E18)*'Model opční 2 (MF)'!$AS102,0)+Doplněk!AH102*Doplněk!$AQ102</f>
        <v>0</v>
      </c>
      <c r="AI102" s="104">
        <f>IFERROR('Model výchozí (MV)'!AI102*('MV Index'!AM18/'MV Index'!$E18)*'Model výchozí (MV)'!$AS102,0)+IFERROR('Model opční 1 (ME)'!AI102*('ME Index'!AM18/'ME Index'!$E18)*'Model opční 1 (ME)'!$AS102,0)+IFERROR('Model opční 2 (MF)'!AI102*('MF Index'!AM18/'MF Index'!$E18)*'Model opční 2 (MF)'!$AS102,0)+Doplněk!AI102*Doplněk!$AQ102</f>
        <v>0</v>
      </c>
      <c r="AJ102" s="104">
        <f>IFERROR('Model výchozí (MV)'!AJ102*('MV Index'!AN18/'MV Index'!$E18)*'Model výchozí (MV)'!$AS102,0)+IFERROR('Model opční 1 (ME)'!AJ102*('ME Index'!AN18/'ME Index'!$E18)*'Model opční 1 (ME)'!$AS102,0)+IFERROR('Model opční 2 (MF)'!AJ102*('MF Index'!AN18/'MF Index'!$E18)*'Model opční 2 (MF)'!$AS102,0)+Doplněk!AJ102*Doplněk!$AQ102</f>
        <v>0</v>
      </c>
      <c r="AK102" s="104">
        <f>IFERROR('Model výchozí (MV)'!AK102*('MV Index'!AO18/'MV Index'!$E18)*'Model výchozí (MV)'!$AS102,0)+IFERROR('Model opční 1 (ME)'!AK102*('ME Index'!AO18/'ME Index'!$E18)*'Model opční 1 (ME)'!$AS102,0)+IFERROR('Model opční 2 (MF)'!AK102*('MF Index'!AO18/'MF Index'!$E18)*'Model opční 2 (MF)'!$AS102,0)+Doplněk!AK102*Doplněk!$AQ102</f>
        <v>0</v>
      </c>
      <c r="AL102" s="24">
        <f t="shared" si="73"/>
        <v>0</v>
      </c>
      <c r="AM102" s="149">
        <f t="shared" si="72"/>
        <v>0</v>
      </c>
    </row>
    <row r="103" spans="1:39" x14ac:dyDescent="0.3">
      <c r="A103" s="4">
        <f t="shared" si="71"/>
        <v>9</v>
      </c>
      <c r="B103" s="45" t="str">
        <f t="shared" si="71"/>
        <v>Cestovné</v>
      </c>
      <c r="C103" s="64" t="str">
        <f t="shared" si="71"/>
        <v/>
      </c>
      <c r="D103" s="65" t="str">
        <f t="shared" si="71"/>
        <v/>
      </c>
      <c r="E103" s="104">
        <f>IFERROR('Model výchozí (MV)'!E103*('MV Index'!I19/'MV Index'!$E19)*'Model výchozí (MV)'!$AS103,0)+IFERROR('Model opční 1 (ME)'!E103*('ME Index'!I19/'ME Index'!$E19)*'Model opční 1 (ME)'!$AS103,0)+IFERROR('Model opční 2 (MF)'!E103*('MF Index'!I19/'MF Index'!$E19)*'Model opční 2 (MF)'!$AS103,0)+Doplněk!E103*Doplněk!$AQ103</f>
        <v>0</v>
      </c>
      <c r="F103" s="104">
        <f>IFERROR('Model výchozí (MV)'!F103*('MV Index'!J19/'MV Index'!$E19)*'Model výchozí (MV)'!$AS103,0)+IFERROR('Model opční 1 (ME)'!F103*('ME Index'!J19/'ME Index'!$E19)*'Model opční 1 (ME)'!$AS103,0)+IFERROR('Model opční 2 (MF)'!F103*('MF Index'!J19/'MF Index'!$E19)*'Model opční 2 (MF)'!$AS103,0)+Doplněk!F103*Doplněk!$AQ103</f>
        <v>0</v>
      </c>
      <c r="G103" s="104">
        <f>IFERROR('Model výchozí (MV)'!G103*('MV Index'!K19/'MV Index'!$E19)*'Model výchozí (MV)'!$AS103,0)+IFERROR('Model opční 1 (ME)'!G103*('ME Index'!K19/'ME Index'!$E19)*'Model opční 1 (ME)'!$AS103,0)+IFERROR('Model opční 2 (MF)'!G103*('MF Index'!K19/'MF Index'!$E19)*'Model opční 2 (MF)'!$AS103,0)+Doplněk!G103*Doplněk!$AQ103</f>
        <v>0</v>
      </c>
      <c r="H103" s="104">
        <f>IFERROR('Model výchozí (MV)'!H103*('MV Index'!L19/'MV Index'!$E19)*'Model výchozí (MV)'!$AS103,0)+IFERROR('Model opční 1 (ME)'!H103*('ME Index'!L19/'ME Index'!$E19)*'Model opční 1 (ME)'!$AS103,0)+IFERROR('Model opční 2 (MF)'!H103*('MF Index'!L19/'MF Index'!$E19)*'Model opční 2 (MF)'!$AS103,0)+Doplněk!H103*Doplněk!$AQ103</f>
        <v>0</v>
      </c>
      <c r="I103" s="104">
        <f>IFERROR('Model výchozí (MV)'!I103*('MV Index'!M19/'MV Index'!$E19)*'Model výchozí (MV)'!$AS103,0)+IFERROR('Model opční 1 (ME)'!I103*('ME Index'!M19/'ME Index'!$E19)*'Model opční 1 (ME)'!$AS103,0)+IFERROR('Model opční 2 (MF)'!I103*('MF Index'!M19/'MF Index'!$E19)*'Model opční 2 (MF)'!$AS103,0)+Doplněk!I103*Doplněk!$AQ103</f>
        <v>0</v>
      </c>
      <c r="J103" s="104">
        <f>IFERROR('Model výchozí (MV)'!J103*('MV Index'!N19/'MV Index'!$E19)*'Model výchozí (MV)'!$AS103,0)+IFERROR('Model opční 1 (ME)'!J103*('ME Index'!N19/'ME Index'!$E19)*'Model opční 1 (ME)'!$AS103,0)+IFERROR('Model opční 2 (MF)'!J103*('MF Index'!N19/'MF Index'!$E19)*'Model opční 2 (MF)'!$AS103,0)+Doplněk!J103*Doplněk!$AQ103</f>
        <v>0</v>
      </c>
      <c r="K103" s="104">
        <f>IFERROR('Model výchozí (MV)'!K103*('MV Index'!O19/'MV Index'!$E19)*'Model výchozí (MV)'!$AS103,0)+IFERROR('Model opční 1 (ME)'!K103*('ME Index'!O19/'ME Index'!$E19)*'Model opční 1 (ME)'!$AS103,0)+IFERROR('Model opční 2 (MF)'!K103*('MF Index'!O19/'MF Index'!$E19)*'Model opční 2 (MF)'!$AS103,0)+Doplněk!K103*Doplněk!$AQ103</f>
        <v>0</v>
      </c>
      <c r="L103" s="104">
        <f>IFERROR('Model výchozí (MV)'!L103*('MV Index'!P19/'MV Index'!$E19)*'Model výchozí (MV)'!$AS103,0)+IFERROR('Model opční 1 (ME)'!L103*('ME Index'!P19/'ME Index'!$E19)*'Model opční 1 (ME)'!$AS103,0)+IFERROR('Model opční 2 (MF)'!L103*('MF Index'!P19/'MF Index'!$E19)*'Model opční 2 (MF)'!$AS103,0)+Doplněk!L103*Doplněk!$AQ103</f>
        <v>0</v>
      </c>
      <c r="M103" s="104">
        <f>IFERROR('Model výchozí (MV)'!M103*('MV Index'!Q19/'MV Index'!$E19)*'Model výchozí (MV)'!$AS103,0)+IFERROR('Model opční 1 (ME)'!M103*('ME Index'!Q19/'ME Index'!$E19)*'Model opční 1 (ME)'!$AS103,0)+IFERROR('Model opční 2 (MF)'!M103*('MF Index'!Q19/'MF Index'!$E19)*'Model opční 2 (MF)'!$AS103,0)+Doplněk!M103*Doplněk!$AQ103</f>
        <v>0</v>
      </c>
      <c r="N103" s="104">
        <f>IFERROR('Model výchozí (MV)'!N103*('MV Index'!R19/'MV Index'!$E19)*'Model výchozí (MV)'!$AS103,0)+IFERROR('Model opční 1 (ME)'!N103*('ME Index'!R19/'ME Index'!$E19)*'Model opční 1 (ME)'!$AS103,0)+IFERROR('Model opční 2 (MF)'!N103*('MF Index'!R19/'MF Index'!$E19)*'Model opční 2 (MF)'!$AS103,0)+Doplněk!N103*Doplněk!$AQ103</f>
        <v>0</v>
      </c>
      <c r="O103" s="104">
        <f>IFERROR('Model výchozí (MV)'!O103*('MV Index'!S19/'MV Index'!$E19)*'Model výchozí (MV)'!$AS103,0)+IFERROR('Model opční 1 (ME)'!O103*('ME Index'!S19/'ME Index'!$E19)*'Model opční 1 (ME)'!$AS103,0)+IFERROR('Model opční 2 (MF)'!O103*('MF Index'!S19/'MF Index'!$E19)*'Model opční 2 (MF)'!$AS103,0)+Doplněk!O103*Doplněk!$AQ103</f>
        <v>0</v>
      </c>
      <c r="P103" s="104">
        <f>IFERROR('Model výchozí (MV)'!P103*('MV Index'!T19/'MV Index'!$E19)*'Model výchozí (MV)'!$AS103,0)+IFERROR('Model opční 1 (ME)'!P103*('ME Index'!T19/'ME Index'!$E19)*'Model opční 1 (ME)'!$AS103,0)+IFERROR('Model opční 2 (MF)'!P103*('MF Index'!T19/'MF Index'!$E19)*'Model opční 2 (MF)'!$AS103,0)+Doplněk!P103*Doplněk!$AQ103</f>
        <v>0</v>
      </c>
      <c r="Q103" s="104">
        <f>IFERROR('Model výchozí (MV)'!Q103*('MV Index'!U19/'MV Index'!$E19)*'Model výchozí (MV)'!$AS103,0)+IFERROR('Model opční 1 (ME)'!Q103*('ME Index'!U19/'ME Index'!$E19)*'Model opční 1 (ME)'!$AS103,0)+IFERROR('Model opční 2 (MF)'!Q103*('MF Index'!U19/'MF Index'!$E19)*'Model opční 2 (MF)'!$AS103,0)+Doplněk!Q103*Doplněk!$AQ103</f>
        <v>0</v>
      </c>
      <c r="R103" s="104">
        <f>IFERROR('Model výchozí (MV)'!R103*('MV Index'!V19/'MV Index'!$E19)*'Model výchozí (MV)'!$AS103,0)+IFERROR('Model opční 1 (ME)'!R103*('ME Index'!V19/'ME Index'!$E19)*'Model opční 1 (ME)'!$AS103,0)+IFERROR('Model opční 2 (MF)'!R103*('MF Index'!V19/'MF Index'!$E19)*'Model opční 2 (MF)'!$AS103,0)+Doplněk!R103*Doplněk!$AQ103</f>
        <v>0</v>
      </c>
      <c r="S103" s="104">
        <f>IFERROR('Model výchozí (MV)'!S103*('MV Index'!W19/'MV Index'!$E19)*'Model výchozí (MV)'!$AS103,0)+IFERROR('Model opční 1 (ME)'!S103*('ME Index'!W19/'ME Index'!$E19)*'Model opční 1 (ME)'!$AS103,0)+IFERROR('Model opční 2 (MF)'!S103*('MF Index'!W19/'MF Index'!$E19)*'Model opční 2 (MF)'!$AS103,0)+Doplněk!S103*Doplněk!$AQ103</f>
        <v>0</v>
      </c>
      <c r="T103" s="104">
        <f>IFERROR('Model výchozí (MV)'!T103*('MV Index'!X19/'MV Index'!$E19)*'Model výchozí (MV)'!$AS103,0)+IFERROR('Model opční 1 (ME)'!T103*('ME Index'!X19/'ME Index'!$E19)*'Model opční 1 (ME)'!$AS103,0)+IFERROR('Model opční 2 (MF)'!T103*('MF Index'!X19/'MF Index'!$E19)*'Model opční 2 (MF)'!$AS103,0)+Doplněk!T103*Doplněk!$AQ103</f>
        <v>0</v>
      </c>
      <c r="U103" s="104">
        <f>IFERROR('Model výchozí (MV)'!U103*('MV Index'!Y19/'MV Index'!$E19)*'Model výchozí (MV)'!$AS103,0)+IFERROR('Model opční 1 (ME)'!U103*('ME Index'!Y19/'ME Index'!$E19)*'Model opční 1 (ME)'!$AS103,0)+IFERROR('Model opční 2 (MF)'!U103*('MF Index'!Y19/'MF Index'!$E19)*'Model opční 2 (MF)'!$AS103,0)+Doplněk!U103*Doplněk!$AQ103</f>
        <v>0</v>
      </c>
      <c r="V103" s="104">
        <f>IFERROR('Model výchozí (MV)'!V103*('MV Index'!Z19/'MV Index'!$E19)*'Model výchozí (MV)'!$AS103,0)+IFERROR('Model opční 1 (ME)'!V103*('ME Index'!Z19/'ME Index'!$E19)*'Model opční 1 (ME)'!$AS103,0)+IFERROR('Model opční 2 (MF)'!V103*('MF Index'!Z19/'MF Index'!$E19)*'Model opční 2 (MF)'!$AS103,0)+Doplněk!V103*Doplněk!$AQ103</f>
        <v>0</v>
      </c>
      <c r="W103" s="104">
        <f>IFERROR('Model výchozí (MV)'!W103*('MV Index'!AA19/'MV Index'!$E19)*'Model výchozí (MV)'!$AS103,0)+IFERROR('Model opční 1 (ME)'!W103*('ME Index'!AA19/'ME Index'!$E19)*'Model opční 1 (ME)'!$AS103,0)+IFERROR('Model opční 2 (MF)'!W103*('MF Index'!AA19/'MF Index'!$E19)*'Model opční 2 (MF)'!$AS103,0)+Doplněk!W103*Doplněk!$AQ103</f>
        <v>0</v>
      </c>
      <c r="X103" s="104">
        <f>IFERROR('Model výchozí (MV)'!X103*('MV Index'!AB19/'MV Index'!$E19)*'Model výchozí (MV)'!$AS103,0)+IFERROR('Model opční 1 (ME)'!X103*('ME Index'!AB19/'ME Index'!$E19)*'Model opční 1 (ME)'!$AS103,0)+IFERROR('Model opční 2 (MF)'!X103*('MF Index'!AB19/'MF Index'!$E19)*'Model opční 2 (MF)'!$AS103,0)+Doplněk!X103*Doplněk!$AQ103</f>
        <v>0</v>
      </c>
      <c r="Y103" s="104">
        <f>IFERROR('Model výchozí (MV)'!Y103*('MV Index'!AC19/'MV Index'!$E19)*'Model výchozí (MV)'!$AS103,0)+IFERROR('Model opční 1 (ME)'!Y103*('ME Index'!AC19/'ME Index'!$E19)*'Model opční 1 (ME)'!$AS103,0)+IFERROR('Model opční 2 (MF)'!Y103*('MF Index'!AC19/'MF Index'!$E19)*'Model opční 2 (MF)'!$AS103,0)+Doplněk!Y103*Doplněk!$AQ103</f>
        <v>0</v>
      </c>
      <c r="Z103" s="104">
        <f>IFERROR('Model výchozí (MV)'!Z103*('MV Index'!AD19/'MV Index'!$E19)*'Model výchozí (MV)'!$AS103,0)+IFERROR('Model opční 1 (ME)'!Z103*('ME Index'!AD19/'ME Index'!$E19)*'Model opční 1 (ME)'!$AS103,0)+IFERROR('Model opční 2 (MF)'!Z103*('MF Index'!AD19/'MF Index'!$E19)*'Model opční 2 (MF)'!$AS103,0)+Doplněk!Z103*Doplněk!$AQ103</f>
        <v>0</v>
      </c>
      <c r="AA103" s="104">
        <f>IFERROR('Model výchozí (MV)'!AA103*('MV Index'!AE19/'MV Index'!$E19)*'Model výchozí (MV)'!$AS103,0)+IFERROR('Model opční 1 (ME)'!AA103*('ME Index'!AE19/'ME Index'!$E19)*'Model opční 1 (ME)'!$AS103,0)+IFERROR('Model opční 2 (MF)'!AA103*('MF Index'!AE19/'MF Index'!$E19)*'Model opční 2 (MF)'!$AS103,0)+Doplněk!AA103*Doplněk!$AQ103</f>
        <v>0</v>
      </c>
      <c r="AB103" s="104">
        <f>IFERROR('Model výchozí (MV)'!AB103*('MV Index'!AF19/'MV Index'!$E19)*'Model výchozí (MV)'!$AS103,0)+IFERROR('Model opční 1 (ME)'!AB103*('ME Index'!AF19/'ME Index'!$E19)*'Model opční 1 (ME)'!$AS103,0)+IFERROR('Model opční 2 (MF)'!AB103*('MF Index'!AF19/'MF Index'!$E19)*'Model opční 2 (MF)'!$AS103,0)+Doplněk!AB103*Doplněk!$AQ103</f>
        <v>0</v>
      </c>
      <c r="AC103" s="104">
        <f>IFERROR('Model výchozí (MV)'!AC103*('MV Index'!AG19/'MV Index'!$E19)*'Model výchozí (MV)'!$AS103,0)+IFERROR('Model opční 1 (ME)'!AC103*('ME Index'!AG19/'ME Index'!$E19)*'Model opční 1 (ME)'!$AS103,0)+IFERROR('Model opční 2 (MF)'!AC103*('MF Index'!AG19/'MF Index'!$E19)*'Model opční 2 (MF)'!$AS103,0)+Doplněk!AC103*Doplněk!$AQ103</f>
        <v>0</v>
      </c>
      <c r="AD103" s="104">
        <f>IFERROR('Model výchozí (MV)'!AD103*('MV Index'!AH19/'MV Index'!$E19)*'Model výchozí (MV)'!$AS103,0)+IFERROR('Model opční 1 (ME)'!AD103*('ME Index'!AH19/'ME Index'!$E19)*'Model opční 1 (ME)'!$AS103,0)+IFERROR('Model opční 2 (MF)'!AD103*('MF Index'!AH19/'MF Index'!$E19)*'Model opční 2 (MF)'!$AS103,0)+Doplněk!AD103*Doplněk!$AQ103</f>
        <v>0</v>
      </c>
      <c r="AE103" s="104">
        <f>IFERROR('Model výchozí (MV)'!AE103*('MV Index'!AI19/'MV Index'!$E19)*'Model výchozí (MV)'!$AS103,0)+IFERROR('Model opční 1 (ME)'!AE103*('ME Index'!AI19/'ME Index'!$E19)*'Model opční 1 (ME)'!$AS103,0)+IFERROR('Model opční 2 (MF)'!AE103*('MF Index'!AI19/'MF Index'!$E19)*'Model opční 2 (MF)'!$AS103,0)+Doplněk!AE103*Doplněk!$AQ103</f>
        <v>0</v>
      </c>
      <c r="AF103" s="104">
        <f>IFERROR('Model výchozí (MV)'!AF103*('MV Index'!AJ19/'MV Index'!$E19)*'Model výchozí (MV)'!$AS103,0)+IFERROR('Model opční 1 (ME)'!AF103*('ME Index'!AJ19/'ME Index'!$E19)*'Model opční 1 (ME)'!$AS103,0)+IFERROR('Model opční 2 (MF)'!AF103*('MF Index'!AJ19/'MF Index'!$E19)*'Model opční 2 (MF)'!$AS103,0)+Doplněk!AF103*Doplněk!$AQ103</f>
        <v>0</v>
      </c>
      <c r="AG103" s="104">
        <f>IFERROR('Model výchozí (MV)'!AG103*('MV Index'!AK19/'MV Index'!$E19)*'Model výchozí (MV)'!$AS103,0)+IFERROR('Model opční 1 (ME)'!AG103*('ME Index'!AK19/'ME Index'!$E19)*'Model opční 1 (ME)'!$AS103,0)+IFERROR('Model opční 2 (MF)'!AG103*('MF Index'!AK19/'MF Index'!$E19)*'Model opční 2 (MF)'!$AS103,0)+Doplněk!AG103*Doplněk!$AQ103</f>
        <v>0</v>
      </c>
      <c r="AH103" s="104">
        <f>IFERROR('Model výchozí (MV)'!AH103*('MV Index'!AL19/'MV Index'!$E19)*'Model výchozí (MV)'!$AS103,0)+IFERROR('Model opční 1 (ME)'!AH103*('ME Index'!AL19/'ME Index'!$E19)*'Model opční 1 (ME)'!$AS103,0)+IFERROR('Model opční 2 (MF)'!AH103*('MF Index'!AL19/'MF Index'!$E19)*'Model opční 2 (MF)'!$AS103,0)+Doplněk!AH103*Doplněk!$AQ103</f>
        <v>0</v>
      </c>
      <c r="AI103" s="104">
        <f>IFERROR('Model výchozí (MV)'!AI103*('MV Index'!AM19/'MV Index'!$E19)*'Model výchozí (MV)'!$AS103,0)+IFERROR('Model opční 1 (ME)'!AI103*('ME Index'!AM19/'ME Index'!$E19)*'Model opční 1 (ME)'!$AS103,0)+IFERROR('Model opční 2 (MF)'!AI103*('MF Index'!AM19/'MF Index'!$E19)*'Model opční 2 (MF)'!$AS103,0)+Doplněk!AI103*Doplněk!$AQ103</f>
        <v>0</v>
      </c>
      <c r="AJ103" s="104">
        <f>IFERROR('Model výchozí (MV)'!AJ103*('MV Index'!AN19/'MV Index'!$E19)*'Model výchozí (MV)'!$AS103,0)+IFERROR('Model opční 1 (ME)'!AJ103*('ME Index'!AN19/'ME Index'!$E19)*'Model opční 1 (ME)'!$AS103,0)+IFERROR('Model opční 2 (MF)'!AJ103*('MF Index'!AN19/'MF Index'!$E19)*'Model opční 2 (MF)'!$AS103,0)+Doplněk!AJ103*Doplněk!$AQ103</f>
        <v>0</v>
      </c>
      <c r="AK103" s="104">
        <f>IFERROR('Model výchozí (MV)'!AK103*('MV Index'!AO19/'MV Index'!$E19)*'Model výchozí (MV)'!$AS103,0)+IFERROR('Model opční 1 (ME)'!AK103*('ME Index'!AO19/'ME Index'!$E19)*'Model opční 1 (ME)'!$AS103,0)+IFERROR('Model opční 2 (MF)'!AK103*('MF Index'!AO19/'MF Index'!$E19)*'Model opční 2 (MF)'!$AS103,0)+Doplněk!AK103*Doplněk!$AQ103</f>
        <v>0</v>
      </c>
      <c r="AL103" s="24">
        <f t="shared" si="73"/>
        <v>0</v>
      </c>
      <c r="AM103" s="149">
        <f t="shared" si="72"/>
        <v>0</v>
      </c>
    </row>
    <row r="104" spans="1:39" x14ac:dyDescent="0.3">
      <c r="A104" s="4">
        <f t="shared" si="71"/>
        <v>10</v>
      </c>
      <c r="B104" s="45" t="str">
        <f t="shared" si="71"/>
        <v>Úhrada za použití dopravní cesty</v>
      </c>
      <c r="C104" s="64" t="str">
        <f t="shared" si="71"/>
        <v/>
      </c>
      <c r="D104" s="65" t="str">
        <f t="shared" si="71"/>
        <v/>
      </c>
      <c r="E104" s="104">
        <f>IFERROR('Model výchozí (MV)'!E104*('MV Index'!I20/'MV Index'!$E20)*'Model výchozí (MV)'!$AS104,0)+IFERROR('Model opční 1 (ME)'!E104*('ME Index'!I20/'ME Index'!$E20)*'Model opční 1 (ME)'!$AS104,0)+IFERROR('Model opční 2 (MF)'!E104*('MF Index'!I20/'MF Index'!$E20)*'Model opční 2 (MF)'!$AS104,0)+Doplněk!E104*Doplněk!$AQ104</f>
        <v>0</v>
      </c>
      <c r="F104" s="104">
        <f>IFERROR('Model výchozí (MV)'!F104*('MV Index'!J20/'MV Index'!$E20)*'Model výchozí (MV)'!$AS104,0)+IFERROR('Model opční 1 (ME)'!F104*('ME Index'!J20/'ME Index'!$E20)*'Model opční 1 (ME)'!$AS104,0)+IFERROR('Model opční 2 (MF)'!F104*('MF Index'!J20/'MF Index'!$E20)*'Model opční 2 (MF)'!$AS104,0)+Doplněk!F104*Doplněk!$AQ104</f>
        <v>0</v>
      </c>
      <c r="G104" s="104">
        <f>IFERROR('Model výchozí (MV)'!G104*('MV Index'!K20/'MV Index'!$E20)*'Model výchozí (MV)'!$AS104,0)+IFERROR('Model opční 1 (ME)'!G104*('ME Index'!K20/'ME Index'!$E20)*'Model opční 1 (ME)'!$AS104,0)+IFERROR('Model opční 2 (MF)'!G104*('MF Index'!K20/'MF Index'!$E20)*'Model opční 2 (MF)'!$AS104,0)+Doplněk!G104*Doplněk!$AQ104</f>
        <v>0</v>
      </c>
      <c r="H104" s="104">
        <f>IFERROR('Model výchozí (MV)'!H104*('MV Index'!L20/'MV Index'!$E20)*'Model výchozí (MV)'!$AS104,0)+IFERROR('Model opční 1 (ME)'!H104*('ME Index'!L20/'ME Index'!$E20)*'Model opční 1 (ME)'!$AS104,0)+IFERROR('Model opční 2 (MF)'!H104*('MF Index'!L20/'MF Index'!$E20)*'Model opční 2 (MF)'!$AS104,0)+Doplněk!H104*Doplněk!$AQ104</f>
        <v>0</v>
      </c>
      <c r="I104" s="104">
        <f>IFERROR('Model výchozí (MV)'!I104*('MV Index'!M20/'MV Index'!$E20)*'Model výchozí (MV)'!$AS104,0)+IFERROR('Model opční 1 (ME)'!I104*('ME Index'!M20/'ME Index'!$E20)*'Model opční 1 (ME)'!$AS104,0)+IFERROR('Model opční 2 (MF)'!I104*('MF Index'!M20/'MF Index'!$E20)*'Model opční 2 (MF)'!$AS104,0)+Doplněk!I104*Doplněk!$AQ104</f>
        <v>0</v>
      </c>
      <c r="J104" s="104">
        <f>IFERROR('Model výchozí (MV)'!J104*('MV Index'!N20/'MV Index'!$E20)*'Model výchozí (MV)'!$AS104,0)+IFERROR('Model opční 1 (ME)'!J104*('ME Index'!N20/'ME Index'!$E20)*'Model opční 1 (ME)'!$AS104,0)+IFERROR('Model opční 2 (MF)'!J104*('MF Index'!N20/'MF Index'!$E20)*'Model opční 2 (MF)'!$AS104,0)+Doplněk!J104*Doplněk!$AQ104</f>
        <v>0</v>
      </c>
      <c r="K104" s="104">
        <f>IFERROR('Model výchozí (MV)'!K104*('MV Index'!O20/'MV Index'!$E20)*'Model výchozí (MV)'!$AS104,0)+IFERROR('Model opční 1 (ME)'!K104*('ME Index'!O20/'ME Index'!$E20)*'Model opční 1 (ME)'!$AS104,0)+IFERROR('Model opční 2 (MF)'!K104*('MF Index'!O20/'MF Index'!$E20)*'Model opční 2 (MF)'!$AS104,0)+Doplněk!K104*Doplněk!$AQ104</f>
        <v>0</v>
      </c>
      <c r="L104" s="104">
        <f>IFERROR('Model výchozí (MV)'!L104*('MV Index'!P20/'MV Index'!$E20)*'Model výchozí (MV)'!$AS104,0)+IFERROR('Model opční 1 (ME)'!L104*('ME Index'!P20/'ME Index'!$E20)*'Model opční 1 (ME)'!$AS104,0)+IFERROR('Model opční 2 (MF)'!L104*('MF Index'!P20/'MF Index'!$E20)*'Model opční 2 (MF)'!$AS104,0)+Doplněk!L104*Doplněk!$AQ104</f>
        <v>0</v>
      </c>
      <c r="M104" s="104">
        <f>IFERROR('Model výchozí (MV)'!M104*('MV Index'!Q20/'MV Index'!$E20)*'Model výchozí (MV)'!$AS104,0)+IFERROR('Model opční 1 (ME)'!M104*('ME Index'!Q20/'ME Index'!$E20)*'Model opční 1 (ME)'!$AS104,0)+IFERROR('Model opční 2 (MF)'!M104*('MF Index'!Q20/'MF Index'!$E20)*'Model opční 2 (MF)'!$AS104,0)+Doplněk!M104*Doplněk!$AQ104</f>
        <v>0</v>
      </c>
      <c r="N104" s="104">
        <f>IFERROR('Model výchozí (MV)'!N104*('MV Index'!R20/'MV Index'!$E20)*'Model výchozí (MV)'!$AS104,0)+IFERROR('Model opční 1 (ME)'!N104*('ME Index'!R20/'ME Index'!$E20)*'Model opční 1 (ME)'!$AS104,0)+IFERROR('Model opční 2 (MF)'!N104*('MF Index'!R20/'MF Index'!$E20)*'Model opční 2 (MF)'!$AS104,0)+Doplněk!N104*Doplněk!$AQ104</f>
        <v>0</v>
      </c>
      <c r="O104" s="104">
        <f>IFERROR('Model výchozí (MV)'!O104*('MV Index'!S20/'MV Index'!$E20)*'Model výchozí (MV)'!$AS104,0)+IFERROR('Model opční 1 (ME)'!O104*('ME Index'!S20/'ME Index'!$E20)*'Model opční 1 (ME)'!$AS104,0)+IFERROR('Model opční 2 (MF)'!O104*('MF Index'!S20/'MF Index'!$E20)*'Model opční 2 (MF)'!$AS104,0)+Doplněk!O104*Doplněk!$AQ104</f>
        <v>0</v>
      </c>
      <c r="P104" s="104">
        <f>IFERROR('Model výchozí (MV)'!P104*('MV Index'!T20/'MV Index'!$E20)*'Model výchozí (MV)'!$AS104,0)+IFERROR('Model opční 1 (ME)'!P104*('ME Index'!T20/'ME Index'!$E20)*'Model opční 1 (ME)'!$AS104,0)+IFERROR('Model opční 2 (MF)'!P104*('MF Index'!T20/'MF Index'!$E20)*'Model opční 2 (MF)'!$AS104,0)+Doplněk!P104*Doplněk!$AQ104</f>
        <v>0</v>
      </c>
      <c r="Q104" s="104">
        <f>IFERROR('Model výchozí (MV)'!Q104*('MV Index'!U20/'MV Index'!$E20)*'Model výchozí (MV)'!$AS104,0)+IFERROR('Model opční 1 (ME)'!Q104*('ME Index'!U20/'ME Index'!$E20)*'Model opční 1 (ME)'!$AS104,0)+IFERROR('Model opční 2 (MF)'!Q104*('MF Index'!U20/'MF Index'!$E20)*'Model opční 2 (MF)'!$AS104,0)+Doplněk!Q104*Doplněk!$AQ104</f>
        <v>0</v>
      </c>
      <c r="R104" s="104">
        <f>IFERROR('Model výchozí (MV)'!R104*('MV Index'!V20/'MV Index'!$E20)*'Model výchozí (MV)'!$AS104,0)+IFERROR('Model opční 1 (ME)'!R104*('ME Index'!V20/'ME Index'!$E20)*'Model opční 1 (ME)'!$AS104,0)+IFERROR('Model opční 2 (MF)'!R104*('MF Index'!V20/'MF Index'!$E20)*'Model opční 2 (MF)'!$AS104,0)+Doplněk!R104*Doplněk!$AQ104</f>
        <v>0</v>
      </c>
      <c r="S104" s="104">
        <f>IFERROR('Model výchozí (MV)'!S104*('MV Index'!W20/'MV Index'!$E20)*'Model výchozí (MV)'!$AS104,0)+IFERROR('Model opční 1 (ME)'!S104*('ME Index'!W20/'ME Index'!$E20)*'Model opční 1 (ME)'!$AS104,0)+IFERROR('Model opční 2 (MF)'!S104*('MF Index'!W20/'MF Index'!$E20)*'Model opční 2 (MF)'!$AS104,0)+Doplněk!S104*Doplněk!$AQ104</f>
        <v>0</v>
      </c>
      <c r="T104" s="104">
        <f>IFERROR('Model výchozí (MV)'!T104*('MV Index'!X20/'MV Index'!$E20)*'Model výchozí (MV)'!$AS104,0)+IFERROR('Model opční 1 (ME)'!T104*('ME Index'!X20/'ME Index'!$E20)*'Model opční 1 (ME)'!$AS104,0)+IFERROR('Model opční 2 (MF)'!T104*('MF Index'!X20/'MF Index'!$E20)*'Model opční 2 (MF)'!$AS104,0)+Doplněk!T104*Doplněk!$AQ104</f>
        <v>0</v>
      </c>
      <c r="U104" s="104">
        <f>IFERROR('Model výchozí (MV)'!U104*('MV Index'!Y20/'MV Index'!$E20)*'Model výchozí (MV)'!$AS104,0)+IFERROR('Model opční 1 (ME)'!U104*('ME Index'!Y20/'ME Index'!$E20)*'Model opční 1 (ME)'!$AS104,0)+IFERROR('Model opční 2 (MF)'!U104*('MF Index'!Y20/'MF Index'!$E20)*'Model opční 2 (MF)'!$AS104,0)+Doplněk!U104*Doplněk!$AQ104</f>
        <v>0</v>
      </c>
      <c r="V104" s="104">
        <f>IFERROR('Model výchozí (MV)'!V104*('MV Index'!Z20/'MV Index'!$E20)*'Model výchozí (MV)'!$AS104,0)+IFERROR('Model opční 1 (ME)'!V104*('ME Index'!Z20/'ME Index'!$E20)*'Model opční 1 (ME)'!$AS104,0)+IFERROR('Model opční 2 (MF)'!V104*('MF Index'!Z20/'MF Index'!$E20)*'Model opční 2 (MF)'!$AS104,0)+Doplněk!V104*Doplněk!$AQ104</f>
        <v>0</v>
      </c>
      <c r="W104" s="104">
        <f>IFERROR('Model výchozí (MV)'!W104*('MV Index'!AA20/'MV Index'!$E20)*'Model výchozí (MV)'!$AS104,0)+IFERROR('Model opční 1 (ME)'!W104*('ME Index'!AA20/'ME Index'!$E20)*'Model opční 1 (ME)'!$AS104,0)+IFERROR('Model opční 2 (MF)'!W104*('MF Index'!AA20/'MF Index'!$E20)*'Model opční 2 (MF)'!$AS104,0)+Doplněk!W104*Doplněk!$AQ104</f>
        <v>0</v>
      </c>
      <c r="X104" s="104">
        <f>IFERROR('Model výchozí (MV)'!X104*('MV Index'!AB20/'MV Index'!$E20)*'Model výchozí (MV)'!$AS104,0)+IFERROR('Model opční 1 (ME)'!X104*('ME Index'!AB20/'ME Index'!$E20)*'Model opční 1 (ME)'!$AS104,0)+IFERROR('Model opční 2 (MF)'!X104*('MF Index'!AB20/'MF Index'!$E20)*'Model opční 2 (MF)'!$AS104,0)+Doplněk!X104*Doplněk!$AQ104</f>
        <v>0</v>
      </c>
      <c r="Y104" s="104">
        <f>IFERROR('Model výchozí (MV)'!Y104*('MV Index'!AC20/'MV Index'!$E20)*'Model výchozí (MV)'!$AS104,0)+IFERROR('Model opční 1 (ME)'!Y104*('ME Index'!AC20/'ME Index'!$E20)*'Model opční 1 (ME)'!$AS104,0)+IFERROR('Model opční 2 (MF)'!Y104*('MF Index'!AC20/'MF Index'!$E20)*'Model opční 2 (MF)'!$AS104,0)+Doplněk!Y104*Doplněk!$AQ104</f>
        <v>0</v>
      </c>
      <c r="Z104" s="104">
        <f>IFERROR('Model výchozí (MV)'!Z104*('MV Index'!AD20/'MV Index'!$E20)*'Model výchozí (MV)'!$AS104,0)+IFERROR('Model opční 1 (ME)'!Z104*('ME Index'!AD20/'ME Index'!$E20)*'Model opční 1 (ME)'!$AS104,0)+IFERROR('Model opční 2 (MF)'!Z104*('MF Index'!AD20/'MF Index'!$E20)*'Model opční 2 (MF)'!$AS104,0)+Doplněk!Z104*Doplněk!$AQ104</f>
        <v>0</v>
      </c>
      <c r="AA104" s="104">
        <f>IFERROR('Model výchozí (MV)'!AA104*('MV Index'!AE20/'MV Index'!$E20)*'Model výchozí (MV)'!$AS104,0)+IFERROR('Model opční 1 (ME)'!AA104*('ME Index'!AE20/'ME Index'!$E20)*'Model opční 1 (ME)'!$AS104,0)+IFERROR('Model opční 2 (MF)'!AA104*('MF Index'!AE20/'MF Index'!$E20)*'Model opční 2 (MF)'!$AS104,0)+Doplněk!AA104*Doplněk!$AQ104</f>
        <v>0</v>
      </c>
      <c r="AB104" s="104">
        <f>IFERROR('Model výchozí (MV)'!AB104*('MV Index'!AF20/'MV Index'!$E20)*'Model výchozí (MV)'!$AS104,0)+IFERROR('Model opční 1 (ME)'!AB104*('ME Index'!AF20/'ME Index'!$E20)*'Model opční 1 (ME)'!$AS104,0)+IFERROR('Model opční 2 (MF)'!AB104*('MF Index'!AF20/'MF Index'!$E20)*'Model opční 2 (MF)'!$AS104,0)+Doplněk!AB104*Doplněk!$AQ104</f>
        <v>0</v>
      </c>
      <c r="AC104" s="104">
        <f>IFERROR('Model výchozí (MV)'!AC104*('MV Index'!AG20/'MV Index'!$E20)*'Model výchozí (MV)'!$AS104,0)+IFERROR('Model opční 1 (ME)'!AC104*('ME Index'!AG20/'ME Index'!$E20)*'Model opční 1 (ME)'!$AS104,0)+IFERROR('Model opční 2 (MF)'!AC104*('MF Index'!AG20/'MF Index'!$E20)*'Model opční 2 (MF)'!$AS104,0)+Doplněk!AC104*Doplněk!$AQ104</f>
        <v>0</v>
      </c>
      <c r="AD104" s="104">
        <f>IFERROR('Model výchozí (MV)'!AD104*('MV Index'!AH20/'MV Index'!$E20)*'Model výchozí (MV)'!$AS104,0)+IFERROR('Model opční 1 (ME)'!AD104*('ME Index'!AH20/'ME Index'!$E20)*'Model opční 1 (ME)'!$AS104,0)+IFERROR('Model opční 2 (MF)'!AD104*('MF Index'!AH20/'MF Index'!$E20)*'Model opční 2 (MF)'!$AS104,0)+Doplněk!AD104*Doplněk!$AQ104</f>
        <v>0</v>
      </c>
      <c r="AE104" s="104">
        <f>IFERROR('Model výchozí (MV)'!AE104*('MV Index'!AI20/'MV Index'!$E20)*'Model výchozí (MV)'!$AS104,0)+IFERROR('Model opční 1 (ME)'!AE104*('ME Index'!AI20/'ME Index'!$E20)*'Model opční 1 (ME)'!$AS104,0)+IFERROR('Model opční 2 (MF)'!AE104*('MF Index'!AI20/'MF Index'!$E20)*'Model opční 2 (MF)'!$AS104,0)+Doplněk!AE104*Doplněk!$AQ104</f>
        <v>0</v>
      </c>
      <c r="AF104" s="104">
        <f>IFERROR('Model výchozí (MV)'!AF104*('MV Index'!AJ20/'MV Index'!$E20)*'Model výchozí (MV)'!$AS104,0)+IFERROR('Model opční 1 (ME)'!AF104*('ME Index'!AJ20/'ME Index'!$E20)*'Model opční 1 (ME)'!$AS104,0)+IFERROR('Model opční 2 (MF)'!AF104*('MF Index'!AJ20/'MF Index'!$E20)*'Model opční 2 (MF)'!$AS104,0)+Doplněk!AF104*Doplněk!$AQ104</f>
        <v>0</v>
      </c>
      <c r="AG104" s="104">
        <f>IFERROR('Model výchozí (MV)'!AG104*('MV Index'!AK20/'MV Index'!$E20)*'Model výchozí (MV)'!$AS104,0)+IFERROR('Model opční 1 (ME)'!AG104*('ME Index'!AK20/'ME Index'!$E20)*'Model opční 1 (ME)'!$AS104,0)+IFERROR('Model opční 2 (MF)'!AG104*('MF Index'!AK20/'MF Index'!$E20)*'Model opční 2 (MF)'!$AS104,0)+Doplněk!AG104*Doplněk!$AQ104</f>
        <v>0</v>
      </c>
      <c r="AH104" s="104">
        <f>IFERROR('Model výchozí (MV)'!AH104*('MV Index'!AL20/'MV Index'!$E20)*'Model výchozí (MV)'!$AS104,0)+IFERROR('Model opční 1 (ME)'!AH104*('ME Index'!AL20/'ME Index'!$E20)*'Model opční 1 (ME)'!$AS104,0)+IFERROR('Model opční 2 (MF)'!AH104*('MF Index'!AL20/'MF Index'!$E20)*'Model opční 2 (MF)'!$AS104,0)+Doplněk!AH104*Doplněk!$AQ104</f>
        <v>0</v>
      </c>
      <c r="AI104" s="104">
        <f>IFERROR('Model výchozí (MV)'!AI104*('MV Index'!AM20/'MV Index'!$E20)*'Model výchozí (MV)'!$AS104,0)+IFERROR('Model opční 1 (ME)'!AI104*('ME Index'!AM20/'ME Index'!$E20)*'Model opční 1 (ME)'!$AS104,0)+IFERROR('Model opční 2 (MF)'!AI104*('MF Index'!AM20/'MF Index'!$E20)*'Model opční 2 (MF)'!$AS104,0)+Doplněk!AI104*Doplněk!$AQ104</f>
        <v>0</v>
      </c>
      <c r="AJ104" s="104">
        <f>IFERROR('Model výchozí (MV)'!AJ104*('MV Index'!AN20/'MV Index'!$E20)*'Model výchozí (MV)'!$AS104,0)+IFERROR('Model opční 1 (ME)'!AJ104*('ME Index'!AN20/'ME Index'!$E20)*'Model opční 1 (ME)'!$AS104,0)+IFERROR('Model opční 2 (MF)'!AJ104*('MF Index'!AN20/'MF Index'!$E20)*'Model opční 2 (MF)'!$AS104,0)+Doplněk!AJ104*Doplněk!$AQ104</f>
        <v>0</v>
      </c>
      <c r="AK104" s="104">
        <f>IFERROR('Model výchozí (MV)'!AK104*('MV Index'!AO20/'MV Index'!$E20)*'Model výchozí (MV)'!$AS104,0)+IFERROR('Model opční 1 (ME)'!AK104*('ME Index'!AO20/'ME Index'!$E20)*'Model opční 1 (ME)'!$AS104,0)+IFERROR('Model opční 2 (MF)'!AK104*('MF Index'!AO20/'MF Index'!$E20)*'Model opční 2 (MF)'!$AS104,0)+Doplněk!AK104*Doplněk!$AQ104</f>
        <v>0</v>
      </c>
      <c r="AL104" s="24">
        <f t="shared" si="73"/>
        <v>0</v>
      </c>
      <c r="AM104" s="149">
        <f t="shared" si="72"/>
        <v>0</v>
      </c>
    </row>
    <row r="105" spans="1:39" x14ac:dyDescent="0.3">
      <c r="A105" s="4">
        <f t="shared" si="71"/>
        <v>11</v>
      </c>
      <c r="B105" s="45" t="str">
        <f t="shared" si="71"/>
        <v>Úhrada za použití ostatní infrastruktury</v>
      </c>
      <c r="C105" s="64" t="str">
        <f t="shared" si="71"/>
        <v/>
      </c>
      <c r="D105" s="65" t="str">
        <f t="shared" si="71"/>
        <v/>
      </c>
      <c r="E105" s="104">
        <f>IFERROR('Model výchozí (MV)'!E105*('MV Index'!I21/'MV Index'!$E21)*'Model výchozí (MV)'!$AS105,0)+IFERROR('Model opční 1 (ME)'!E105*('ME Index'!I21/'ME Index'!$E21)*'Model opční 1 (ME)'!$AS105,0)+IFERROR('Model opční 2 (MF)'!E105*('MF Index'!I21/'MF Index'!$E21)*'Model opční 2 (MF)'!$AS105,0)+Doplněk!E105*Doplněk!$AQ105</f>
        <v>0</v>
      </c>
      <c r="F105" s="104">
        <f>IFERROR('Model výchozí (MV)'!F105*('MV Index'!J21/'MV Index'!$E21)*'Model výchozí (MV)'!$AS105,0)+IFERROR('Model opční 1 (ME)'!F105*('ME Index'!J21/'ME Index'!$E21)*'Model opční 1 (ME)'!$AS105,0)+IFERROR('Model opční 2 (MF)'!F105*('MF Index'!J21/'MF Index'!$E21)*'Model opční 2 (MF)'!$AS105,0)+Doplněk!F105*Doplněk!$AQ105</f>
        <v>0</v>
      </c>
      <c r="G105" s="104">
        <f>IFERROR('Model výchozí (MV)'!G105*('MV Index'!K21/'MV Index'!$E21)*'Model výchozí (MV)'!$AS105,0)+IFERROR('Model opční 1 (ME)'!G105*('ME Index'!K21/'ME Index'!$E21)*'Model opční 1 (ME)'!$AS105,0)+IFERROR('Model opční 2 (MF)'!G105*('MF Index'!K21/'MF Index'!$E21)*'Model opční 2 (MF)'!$AS105,0)+Doplněk!G105*Doplněk!$AQ105</f>
        <v>0</v>
      </c>
      <c r="H105" s="104">
        <f>IFERROR('Model výchozí (MV)'!H105*('MV Index'!L21/'MV Index'!$E21)*'Model výchozí (MV)'!$AS105,0)+IFERROR('Model opční 1 (ME)'!H105*('ME Index'!L21/'ME Index'!$E21)*'Model opční 1 (ME)'!$AS105,0)+IFERROR('Model opční 2 (MF)'!H105*('MF Index'!L21/'MF Index'!$E21)*'Model opční 2 (MF)'!$AS105,0)+Doplněk!H105*Doplněk!$AQ105</f>
        <v>0</v>
      </c>
      <c r="I105" s="104">
        <f>IFERROR('Model výchozí (MV)'!I105*('MV Index'!M21/'MV Index'!$E21)*'Model výchozí (MV)'!$AS105,0)+IFERROR('Model opční 1 (ME)'!I105*('ME Index'!M21/'ME Index'!$E21)*'Model opční 1 (ME)'!$AS105,0)+IFERROR('Model opční 2 (MF)'!I105*('MF Index'!M21/'MF Index'!$E21)*'Model opční 2 (MF)'!$AS105,0)+Doplněk!I105*Doplněk!$AQ105</f>
        <v>0</v>
      </c>
      <c r="J105" s="104">
        <f>IFERROR('Model výchozí (MV)'!J105*('MV Index'!N21/'MV Index'!$E21)*'Model výchozí (MV)'!$AS105,0)+IFERROR('Model opční 1 (ME)'!J105*('ME Index'!N21/'ME Index'!$E21)*'Model opční 1 (ME)'!$AS105,0)+IFERROR('Model opční 2 (MF)'!J105*('MF Index'!N21/'MF Index'!$E21)*'Model opční 2 (MF)'!$AS105,0)+Doplněk!J105*Doplněk!$AQ105</f>
        <v>0</v>
      </c>
      <c r="K105" s="104">
        <f>IFERROR('Model výchozí (MV)'!K105*('MV Index'!O21/'MV Index'!$E21)*'Model výchozí (MV)'!$AS105,0)+IFERROR('Model opční 1 (ME)'!K105*('ME Index'!O21/'ME Index'!$E21)*'Model opční 1 (ME)'!$AS105,0)+IFERROR('Model opční 2 (MF)'!K105*('MF Index'!O21/'MF Index'!$E21)*'Model opční 2 (MF)'!$AS105,0)+Doplněk!K105*Doplněk!$AQ105</f>
        <v>0</v>
      </c>
      <c r="L105" s="104">
        <f>IFERROR('Model výchozí (MV)'!L105*('MV Index'!P21/'MV Index'!$E21)*'Model výchozí (MV)'!$AS105,0)+IFERROR('Model opční 1 (ME)'!L105*('ME Index'!P21/'ME Index'!$E21)*'Model opční 1 (ME)'!$AS105,0)+IFERROR('Model opční 2 (MF)'!L105*('MF Index'!P21/'MF Index'!$E21)*'Model opční 2 (MF)'!$AS105,0)+Doplněk!L105*Doplněk!$AQ105</f>
        <v>0</v>
      </c>
      <c r="M105" s="104">
        <f>IFERROR('Model výchozí (MV)'!M105*('MV Index'!Q21/'MV Index'!$E21)*'Model výchozí (MV)'!$AS105,0)+IFERROR('Model opční 1 (ME)'!M105*('ME Index'!Q21/'ME Index'!$E21)*'Model opční 1 (ME)'!$AS105,0)+IFERROR('Model opční 2 (MF)'!M105*('MF Index'!Q21/'MF Index'!$E21)*'Model opční 2 (MF)'!$AS105,0)+Doplněk!M105*Doplněk!$AQ105</f>
        <v>0</v>
      </c>
      <c r="N105" s="104">
        <f>IFERROR('Model výchozí (MV)'!N105*('MV Index'!R21/'MV Index'!$E21)*'Model výchozí (MV)'!$AS105,0)+IFERROR('Model opční 1 (ME)'!N105*('ME Index'!R21/'ME Index'!$E21)*'Model opční 1 (ME)'!$AS105,0)+IFERROR('Model opční 2 (MF)'!N105*('MF Index'!R21/'MF Index'!$E21)*'Model opční 2 (MF)'!$AS105,0)+Doplněk!N105*Doplněk!$AQ105</f>
        <v>0</v>
      </c>
      <c r="O105" s="104">
        <f>IFERROR('Model výchozí (MV)'!O105*('MV Index'!S21/'MV Index'!$E21)*'Model výchozí (MV)'!$AS105,0)+IFERROR('Model opční 1 (ME)'!O105*('ME Index'!S21/'ME Index'!$E21)*'Model opční 1 (ME)'!$AS105,0)+IFERROR('Model opční 2 (MF)'!O105*('MF Index'!S21/'MF Index'!$E21)*'Model opční 2 (MF)'!$AS105,0)+Doplněk!O105*Doplněk!$AQ105</f>
        <v>0</v>
      </c>
      <c r="P105" s="104">
        <f>IFERROR('Model výchozí (MV)'!P105*('MV Index'!T21/'MV Index'!$E21)*'Model výchozí (MV)'!$AS105,0)+IFERROR('Model opční 1 (ME)'!P105*('ME Index'!T21/'ME Index'!$E21)*'Model opční 1 (ME)'!$AS105,0)+IFERROR('Model opční 2 (MF)'!P105*('MF Index'!T21/'MF Index'!$E21)*'Model opční 2 (MF)'!$AS105,0)+Doplněk!P105*Doplněk!$AQ105</f>
        <v>0</v>
      </c>
      <c r="Q105" s="104">
        <f>IFERROR('Model výchozí (MV)'!Q105*('MV Index'!U21/'MV Index'!$E21)*'Model výchozí (MV)'!$AS105,0)+IFERROR('Model opční 1 (ME)'!Q105*('ME Index'!U21/'ME Index'!$E21)*'Model opční 1 (ME)'!$AS105,0)+IFERROR('Model opční 2 (MF)'!Q105*('MF Index'!U21/'MF Index'!$E21)*'Model opční 2 (MF)'!$AS105,0)+Doplněk!Q105*Doplněk!$AQ105</f>
        <v>0</v>
      </c>
      <c r="R105" s="104">
        <f>IFERROR('Model výchozí (MV)'!R105*('MV Index'!V21/'MV Index'!$E21)*'Model výchozí (MV)'!$AS105,0)+IFERROR('Model opční 1 (ME)'!R105*('ME Index'!V21/'ME Index'!$E21)*'Model opční 1 (ME)'!$AS105,0)+IFERROR('Model opční 2 (MF)'!R105*('MF Index'!V21/'MF Index'!$E21)*'Model opční 2 (MF)'!$AS105,0)+Doplněk!R105*Doplněk!$AQ105</f>
        <v>0</v>
      </c>
      <c r="S105" s="104">
        <f>IFERROR('Model výchozí (MV)'!S105*('MV Index'!W21/'MV Index'!$E21)*'Model výchozí (MV)'!$AS105,0)+IFERROR('Model opční 1 (ME)'!S105*('ME Index'!W21/'ME Index'!$E21)*'Model opční 1 (ME)'!$AS105,0)+IFERROR('Model opční 2 (MF)'!S105*('MF Index'!W21/'MF Index'!$E21)*'Model opční 2 (MF)'!$AS105,0)+Doplněk!S105*Doplněk!$AQ105</f>
        <v>0</v>
      </c>
      <c r="T105" s="104">
        <f>IFERROR('Model výchozí (MV)'!T105*('MV Index'!X21/'MV Index'!$E21)*'Model výchozí (MV)'!$AS105,0)+IFERROR('Model opční 1 (ME)'!T105*('ME Index'!X21/'ME Index'!$E21)*'Model opční 1 (ME)'!$AS105,0)+IFERROR('Model opční 2 (MF)'!T105*('MF Index'!X21/'MF Index'!$E21)*'Model opční 2 (MF)'!$AS105,0)+Doplněk!T105*Doplněk!$AQ105</f>
        <v>0</v>
      </c>
      <c r="U105" s="104">
        <f>IFERROR('Model výchozí (MV)'!U105*('MV Index'!Y21/'MV Index'!$E21)*'Model výchozí (MV)'!$AS105,0)+IFERROR('Model opční 1 (ME)'!U105*('ME Index'!Y21/'ME Index'!$E21)*'Model opční 1 (ME)'!$AS105,0)+IFERROR('Model opční 2 (MF)'!U105*('MF Index'!Y21/'MF Index'!$E21)*'Model opční 2 (MF)'!$AS105,0)+Doplněk!U105*Doplněk!$AQ105</f>
        <v>0</v>
      </c>
      <c r="V105" s="104">
        <f>IFERROR('Model výchozí (MV)'!V105*('MV Index'!Z21/'MV Index'!$E21)*'Model výchozí (MV)'!$AS105,0)+IFERROR('Model opční 1 (ME)'!V105*('ME Index'!Z21/'ME Index'!$E21)*'Model opční 1 (ME)'!$AS105,0)+IFERROR('Model opční 2 (MF)'!V105*('MF Index'!Z21/'MF Index'!$E21)*'Model opční 2 (MF)'!$AS105,0)+Doplněk!V105*Doplněk!$AQ105</f>
        <v>0</v>
      </c>
      <c r="W105" s="104">
        <f>IFERROR('Model výchozí (MV)'!W105*('MV Index'!AA21/'MV Index'!$E21)*'Model výchozí (MV)'!$AS105,0)+IFERROR('Model opční 1 (ME)'!W105*('ME Index'!AA21/'ME Index'!$E21)*'Model opční 1 (ME)'!$AS105,0)+IFERROR('Model opční 2 (MF)'!W105*('MF Index'!AA21/'MF Index'!$E21)*'Model opční 2 (MF)'!$AS105,0)+Doplněk!W105*Doplněk!$AQ105</f>
        <v>0</v>
      </c>
      <c r="X105" s="104">
        <f>IFERROR('Model výchozí (MV)'!X105*('MV Index'!AB21/'MV Index'!$E21)*'Model výchozí (MV)'!$AS105,0)+IFERROR('Model opční 1 (ME)'!X105*('ME Index'!AB21/'ME Index'!$E21)*'Model opční 1 (ME)'!$AS105,0)+IFERROR('Model opční 2 (MF)'!X105*('MF Index'!AB21/'MF Index'!$E21)*'Model opční 2 (MF)'!$AS105,0)+Doplněk!X105*Doplněk!$AQ105</f>
        <v>0</v>
      </c>
      <c r="Y105" s="104">
        <f>IFERROR('Model výchozí (MV)'!Y105*('MV Index'!AC21/'MV Index'!$E21)*'Model výchozí (MV)'!$AS105,0)+IFERROR('Model opční 1 (ME)'!Y105*('ME Index'!AC21/'ME Index'!$E21)*'Model opční 1 (ME)'!$AS105,0)+IFERROR('Model opční 2 (MF)'!Y105*('MF Index'!AC21/'MF Index'!$E21)*'Model opční 2 (MF)'!$AS105,0)+Doplněk!Y105*Doplněk!$AQ105</f>
        <v>0</v>
      </c>
      <c r="Z105" s="104">
        <f>IFERROR('Model výchozí (MV)'!Z105*('MV Index'!AD21/'MV Index'!$E21)*'Model výchozí (MV)'!$AS105,0)+IFERROR('Model opční 1 (ME)'!Z105*('ME Index'!AD21/'ME Index'!$E21)*'Model opční 1 (ME)'!$AS105,0)+IFERROR('Model opční 2 (MF)'!Z105*('MF Index'!AD21/'MF Index'!$E21)*'Model opční 2 (MF)'!$AS105,0)+Doplněk!Z105*Doplněk!$AQ105</f>
        <v>0</v>
      </c>
      <c r="AA105" s="104">
        <f>IFERROR('Model výchozí (MV)'!AA105*('MV Index'!AE21/'MV Index'!$E21)*'Model výchozí (MV)'!$AS105,0)+IFERROR('Model opční 1 (ME)'!AA105*('ME Index'!AE21/'ME Index'!$E21)*'Model opční 1 (ME)'!$AS105,0)+IFERROR('Model opční 2 (MF)'!AA105*('MF Index'!AE21/'MF Index'!$E21)*'Model opční 2 (MF)'!$AS105,0)+Doplněk!AA105*Doplněk!$AQ105</f>
        <v>0</v>
      </c>
      <c r="AB105" s="104">
        <f>IFERROR('Model výchozí (MV)'!AB105*('MV Index'!AF21/'MV Index'!$E21)*'Model výchozí (MV)'!$AS105,0)+IFERROR('Model opční 1 (ME)'!AB105*('ME Index'!AF21/'ME Index'!$E21)*'Model opční 1 (ME)'!$AS105,0)+IFERROR('Model opční 2 (MF)'!AB105*('MF Index'!AF21/'MF Index'!$E21)*'Model opční 2 (MF)'!$AS105,0)+Doplněk!AB105*Doplněk!$AQ105</f>
        <v>0</v>
      </c>
      <c r="AC105" s="104">
        <f>IFERROR('Model výchozí (MV)'!AC105*('MV Index'!AG21/'MV Index'!$E21)*'Model výchozí (MV)'!$AS105,0)+IFERROR('Model opční 1 (ME)'!AC105*('ME Index'!AG21/'ME Index'!$E21)*'Model opční 1 (ME)'!$AS105,0)+IFERROR('Model opční 2 (MF)'!AC105*('MF Index'!AG21/'MF Index'!$E21)*'Model opční 2 (MF)'!$AS105,0)+Doplněk!AC105*Doplněk!$AQ105</f>
        <v>0</v>
      </c>
      <c r="AD105" s="104">
        <f>IFERROR('Model výchozí (MV)'!AD105*('MV Index'!AH21/'MV Index'!$E21)*'Model výchozí (MV)'!$AS105,0)+IFERROR('Model opční 1 (ME)'!AD105*('ME Index'!AH21/'ME Index'!$E21)*'Model opční 1 (ME)'!$AS105,0)+IFERROR('Model opční 2 (MF)'!AD105*('MF Index'!AH21/'MF Index'!$E21)*'Model opční 2 (MF)'!$AS105,0)+Doplněk!AD105*Doplněk!$AQ105</f>
        <v>0</v>
      </c>
      <c r="AE105" s="104">
        <f>IFERROR('Model výchozí (MV)'!AE105*('MV Index'!AI21/'MV Index'!$E21)*'Model výchozí (MV)'!$AS105,0)+IFERROR('Model opční 1 (ME)'!AE105*('ME Index'!AI21/'ME Index'!$E21)*'Model opční 1 (ME)'!$AS105,0)+IFERROR('Model opční 2 (MF)'!AE105*('MF Index'!AI21/'MF Index'!$E21)*'Model opční 2 (MF)'!$AS105,0)+Doplněk!AE105*Doplněk!$AQ105</f>
        <v>0</v>
      </c>
      <c r="AF105" s="104">
        <f>IFERROR('Model výchozí (MV)'!AF105*('MV Index'!AJ21/'MV Index'!$E21)*'Model výchozí (MV)'!$AS105,0)+IFERROR('Model opční 1 (ME)'!AF105*('ME Index'!AJ21/'ME Index'!$E21)*'Model opční 1 (ME)'!$AS105,0)+IFERROR('Model opční 2 (MF)'!AF105*('MF Index'!AJ21/'MF Index'!$E21)*'Model opční 2 (MF)'!$AS105,0)+Doplněk!AF105*Doplněk!$AQ105</f>
        <v>0</v>
      </c>
      <c r="AG105" s="104">
        <f>IFERROR('Model výchozí (MV)'!AG105*('MV Index'!AK21/'MV Index'!$E21)*'Model výchozí (MV)'!$AS105,0)+IFERROR('Model opční 1 (ME)'!AG105*('ME Index'!AK21/'ME Index'!$E21)*'Model opční 1 (ME)'!$AS105,0)+IFERROR('Model opční 2 (MF)'!AG105*('MF Index'!AK21/'MF Index'!$E21)*'Model opční 2 (MF)'!$AS105,0)+Doplněk!AG105*Doplněk!$AQ105</f>
        <v>0</v>
      </c>
      <c r="AH105" s="104">
        <f>IFERROR('Model výchozí (MV)'!AH105*('MV Index'!AL21/'MV Index'!$E21)*'Model výchozí (MV)'!$AS105,0)+IFERROR('Model opční 1 (ME)'!AH105*('ME Index'!AL21/'ME Index'!$E21)*'Model opční 1 (ME)'!$AS105,0)+IFERROR('Model opční 2 (MF)'!AH105*('MF Index'!AL21/'MF Index'!$E21)*'Model opční 2 (MF)'!$AS105,0)+Doplněk!AH105*Doplněk!$AQ105</f>
        <v>0</v>
      </c>
      <c r="AI105" s="104">
        <f>IFERROR('Model výchozí (MV)'!AI105*('MV Index'!AM21/'MV Index'!$E21)*'Model výchozí (MV)'!$AS105,0)+IFERROR('Model opční 1 (ME)'!AI105*('ME Index'!AM21/'ME Index'!$E21)*'Model opční 1 (ME)'!$AS105,0)+IFERROR('Model opční 2 (MF)'!AI105*('MF Index'!AM21/'MF Index'!$E21)*'Model opční 2 (MF)'!$AS105,0)+Doplněk!AI105*Doplněk!$AQ105</f>
        <v>0</v>
      </c>
      <c r="AJ105" s="104">
        <f>IFERROR('Model výchozí (MV)'!AJ105*('MV Index'!AN21/'MV Index'!$E21)*'Model výchozí (MV)'!$AS105,0)+IFERROR('Model opční 1 (ME)'!AJ105*('ME Index'!AN21/'ME Index'!$E21)*'Model opční 1 (ME)'!$AS105,0)+IFERROR('Model opční 2 (MF)'!AJ105*('MF Index'!AN21/'MF Index'!$E21)*'Model opční 2 (MF)'!$AS105,0)+Doplněk!AJ105*Doplněk!$AQ105</f>
        <v>0</v>
      </c>
      <c r="AK105" s="104">
        <f>IFERROR('Model výchozí (MV)'!AK105*('MV Index'!AO21/'MV Index'!$E21)*'Model výchozí (MV)'!$AS105,0)+IFERROR('Model opční 1 (ME)'!AK105*('ME Index'!AO21/'ME Index'!$E21)*'Model opční 1 (ME)'!$AS105,0)+IFERROR('Model opční 2 (MF)'!AK105*('MF Index'!AO21/'MF Index'!$E21)*'Model opční 2 (MF)'!$AS105,0)+Doplněk!AK105*Doplněk!$AQ105</f>
        <v>0</v>
      </c>
      <c r="AL105" s="24">
        <f t="shared" si="73"/>
        <v>0</v>
      </c>
      <c r="AM105" s="149">
        <f t="shared" si="72"/>
        <v>0</v>
      </c>
    </row>
    <row r="106" spans="1:39" x14ac:dyDescent="0.3">
      <c r="A106" s="4">
        <f t="shared" si="71"/>
        <v>12</v>
      </c>
      <c r="B106" s="45" t="str">
        <f t="shared" si="71"/>
        <v>Ostatní přímé náklady</v>
      </c>
      <c r="C106" s="64" t="str">
        <f t="shared" si="71"/>
        <v>12.1</v>
      </c>
      <c r="D106" s="65" t="str">
        <f t="shared" si="71"/>
        <v>Finanční náklady</v>
      </c>
      <c r="E106" s="104">
        <f>IFERROR('Model výchozí (MV)'!E106*('MV Index'!I22/'MV Index'!$E22)*'Model výchozí (MV)'!$AS106,0)+IFERROR('Model opční 1 (ME)'!E106*('ME Index'!I22/'ME Index'!$E22)*'Model opční 1 (ME)'!$AS106,0)+IFERROR('Model opční 2 (MF)'!E106*('MF Index'!I22/'MF Index'!$E22)*'Model opční 2 (MF)'!$AS106,0)+Doplněk!E106*Doplněk!$AQ106</f>
        <v>0</v>
      </c>
      <c r="F106" s="104">
        <f>IFERROR('Model výchozí (MV)'!F106*('MV Index'!J22/'MV Index'!$E22)*'Model výchozí (MV)'!$AS106,0)+IFERROR('Model opční 1 (ME)'!F106*('ME Index'!J22/'ME Index'!$E22)*'Model opční 1 (ME)'!$AS106,0)+IFERROR('Model opční 2 (MF)'!F106*('MF Index'!J22/'MF Index'!$E22)*'Model opční 2 (MF)'!$AS106,0)+Doplněk!F106*Doplněk!$AQ106</f>
        <v>0</v>
      </c>
      <c r="G106" s="104">
        <f>IFERROR('Model výchozí (MV)'!G106*('MV Index'!K22/'MV Index'!$E22)*'Model výchozí (MV)'!$AS106,0)+IFERROR('Model opční 1 (ME)'!G106*('ME Index'!K22/'ME Index'!$E22)*'Model opční 1 (ME)'!$AS106,0)+IFERROR('Model opční 2 (MF)'!G106*('MF Index'!K22/'MF Index'!$E22)*'Model opční 2 (MF)'!$AS106,0)+Doplněk!G106*Doplněk!$AQ106</f>
        <v>0</v>
      </c>
      <c r="H106" s="104">
        <f>IFERROR('Model výchozí (MV)'!H106*('MV Index'!L22/'MV Index'!$E22)*'Model výchozí (MV)'!$AS106,0)+IFERROR('Model opční 1 (ME)'!H106*('ME Index'!L22/'ME Index'!$E22)*'Model opční 1 (ME)'!$AS106,0)+IFERROR('Model opční 2 (MF)'!H106*('MF Index'!L22/'MF Index'!$E22)*'Model opční 2 (MF)'!$AS106,0)+Doplněk!H106*Doplněk!$AQ106</f>
        <v>0</v>
      </c>
      <c r="I106" s="104">
        <f>IFERROR('Model výchozí (MV)'!I106*('MV Index'!M22/'MV Index'!$E22)*'Model výchozí (MV)'!$AS106,0)+IFERROR('Model opční 1 (ME)'!I106*('ME Index'!M22/'ME Index'!$E22)*'Model opční 1 (ME)'!$AS106,0)+IFERROR('Model opční 2 (MF)'!I106*('MF Index'!M22/'MF Index'!$E22)*'Model opční 2 (MF)'!$AS106,0)+Doplněk!I106*Doplněk!$AQ106</f>
        <v>0</v>
      </c>
      <c r="J106" s="104">
        <f>IFERROR('Model výchozí (MV)'!J106*('MV Index'!N22/'MV Index'!$E22)*'Model výchozí (MV)'!$AS106,0)+IFERROR('Model opční 1 (ME)'!J106*('ME Index'!N22/'ME Index'!$E22)*'Model opční 1 (ME)'!$AS106,0)+IFERROR('Model opční 2 (MF)'!J106*('MF Index'!N22/'MF Index'!$E22)*'Model opční 2 (MF)'!$AS106,0)+Doplněk!J106*Doplněk!$AQ106</f>
        <v>0</v>
      </c>
      <c r="K106" s="104">
        <f>IFERROR('Model výchozí (MV)'!K106*('MV Index'!O22/'MV Index'!$E22)*'Model výchozí (MV)'!$AS106,0)+IFERROR('Model opční 1 (ME)'!K106*('ME Index'!O22/'ME Index'!$E22)*'Model opční 1 (ME)'!$AS106,0)+IFERROR('Model opční 2 (MF)'!K106*('MF Index'!O22/'MF Index'!$E22)*'Model opční 2 (MF)'!$AS106,0)+Doplněk!K106*Doplněk!$AQ106</f>
        <v>0</v>
      </c>
      <c r="L106" s="104">
        <f>IFERROR('Model výchozí (MV)'!L106*('MV Index'!P22/'MV Index'!$E22)*'Model výchozí (MV)'!$AS106,0)+IFERROR('Model opční 1 (ME)'!L106*('ME Index'!P22/'ME Index'!$E22)*'Model opční 1 (ME)'!$AS106,0)+IFERROR('Model opční 2 (MF)'!L106*('MF Index'!P22/'MF Index'!$E22)*'Model opční 2 (MF)'!$AS106,0)+Doplněk!L106*Doplněk!$AQ106</f>
        <v>0</v>
      </c>
      <c r="M106" s="104">
        <f>IFERROR('Model výchozí (MV)'!M106*('MV Index'!Q22/'MV Index'!$E22)*'Model výchozí (MV)'!$AS106,0)+IFERROR('Model opční 1 (ME)'!M106*('ME Index'!Q22/'ME Index'!$E22)*'Model opční 1 (ME)'!$AS106,0)+IFERROR('Model opční 2 (MF)'!M106*('MF Index'!Q22/'MF Index'!$E22)*'Model opční 2 (MF)'!$AS106,0)+Doplněk!M106*Doplněk!$AQ106</f>
        <v>0</v>
      </c>
      <c r="N106" s="104">
        <f>IFERROR('Model výchozí (MV)'!N106*('MV Index'!R22/'MV Index'!$E22)*'Model výchozí (MV)'!$AS106,0)+IFERROR('Model opční 1 (ME)'!N106*('ME Index'!R22/'ME Index'!$E22)*'Model opční 1 (ME)'!$AS106,0)+IFERROR('Model opční 2 (MF)'!N106*('MF Index'!R22/'MF Index'!$E22)*'Model opční 2 (MF)'!$AS106,0)+Doplněk!N106*Doplněk!$AQ106</f>
        <v>0</v>
      </c>
      <c r="O106" s="104">
        <f>IFERROR('Model výchozí (MV)'!O106*('MV Index'!S22/'MV Index'!$E22)*'Model výchozí (MV)'!$AS106,0)+IFERROR('Model opční 1 (ME)'!O106*('ME Index'!S22/'ME Index'!$E22)*'Model opční 1 (ME)'!$AS106,0)+IFERROR('Model opční 2 (MF)'!O106*('MF Index'!S22/'MF Index'!$E22)*'Model opční 2 (MF)'!$AS106,0)+Doplněk!O106*Doplněk!$AQ106</f>
        <v>0</v>
      </c>
      <c r="P106" s="104">
        <f>IFERROR('Model výchozí (MV)'!P106*('MV Index'!T22/'MV Index'!$E22)*'Model výchozí (MV)'!$AS106,0)+IFERROR('Model opční 1 (ME)'!P106*('ME Index'!T22/'ME Index'!$E22)*'Model opční 1 (ME)'!$AS106,0)+IFERROR('Model opční 2 (MF)'!P106*('MF Index'!T22/'MF Index'!$E22)*'Model opční 2 (MF)'!$AS106,0)+Doplněk!P106*Doplněk!$AQ106</f>
        <v>0</v>
      </c>
      <c r="Q106" s="104">
        <f>IFERROR('Model výchozí (MV)'!Q106*('MV Index'!U22/'MV Index'!$E22)*'Model výchozí (MV)'!$AS106,0)+IFERROR('Model opční 1 (ME)'!Q106*('ME Index'!U22/'ME Index'!$E22)*'Model opční 1 (ME)'!$AS106,0)+IFERROR('Model opční 2 (MF)'!Q106*('MF Index'!U22/'MF Index'!$E22)*'Model opční 2 (MF)'!$AS106,0)+Doplněk!Q106*Doplněk!$AQ106</f>
        <v>0</v>
      </c>
      <c r="R106" s="104">
        <f>IFERROR('Model výchozí (MV)'!R106*('MV Index'!V22/'MV Index'!$E22)*'Model výchozí (MV)'!$AS106,0)+IFERROR('Model opční 1 (ME)'!R106*('ME Index'!V22/'ME Index'!$E22)*'Model opční 1 (ME)'!$AS106,0)+IFERROR('Model opční 2 (MF)'!R106*('MF Index'!V22/'MF Index'!$E22)*'Model opční 2 (MF)'!$AS106,0)+Doplněk!R106*Doplněk!$AQ106</f>
        <v>0</v>
      </c>
      <c r="S106" s="104">
        <f>IFERROR('Model výchozí (MV)'!S106*('MV Index'!W22/'MV Index'!$E22)*'Model výchozí (MV)'!$AS106,0)+IFERROR('Model opční 1 (ME)'!S106*('ME Index'!W22/'ME Index'!$E22)*'Model opční 1 (ME)'!$AS106,0)+IFERROR('Model opční 2 (MF)'!S106*('MF Index'!W22/'MF Index'!$E22)*'Model opční 2 (MF)'!$AS106,0)+Doplněk!S106*Doplněk!$AQ106</f>
        <v>0</v>
      </c>
      <c r="T106" s="104">
        <f>IFERROR('Model výchozí (MV)'!T106*('MV Index'!X22/'MV Index'!$E22)*'Model výchozí (MV)'!$AS106,0)+IFERROR('Model opční 1 (ME)'!T106*('ME Index'!X22/'ME Index'!$E22)*'Model opční 1 (ME)'!$AS106,0)+IFERROR('Model opční 2 (MF)'!T106*('MF Index'!X22/'MF Index'!$E22)*'Model opční 2 (MF)'!$AS106,0)+Doplněk!T106*Doplněk!$AQ106</f>
        <v>0</v>
      </c>
      <c r="U106" s="104">
        <f>IFERROR('Model výchozí (MV)'!U106*('MV Index'!Y22/'MV Index'!$E22)*'Model výchozí (MV)'!$AS106,0)+IFERROR('Model opční 1 (ME)'!U106*('ME Index'!Y22/'ME Index'!$E22)*'Model opční 1 (ME)'!$AS106,0)+IFERROR('Model opční 2 (MF)'!U106*('MF Index'!Y22/'MF Index'!$E22)*'Model opční 2 (MF)'!$AS106,0)+Doplněk!U106*Doplněk!$AQ106</f>
        <v>0</v>
      </c>
      <c r="V106" s="104">
        <f>IFERROR('Model výchozí (MV)'!V106*('MV Index'!Z22/'MV Index'!$E22)*'Model výchozí (MV)'!$AS106,0)+IFERROR('Model opční 1 (ME)'!V106*('ME Index'!Z22/'ME Index'!$E22)*'Model opční 1 (ME)'!$AS106,0)+IFERROR('Model opční 2 (MF)'!V106*('MF Index'!Z22/'MF Index'!$E22)*'Model opční 2 (MF)'!$AS106,0)+Doplněk!V106*Doplněk!$AQ106</f>
        <v>0</v>
      </c>
      <c r="W106" s="104">
        <f>IFERROR('Model výchozí (MV)'!W106*('MV Index'!AA22/'MV Index'!$E22)*'Model výchozí (MV)'!$AS106,0)+IFERROR('Model opční 1 (ME)'!W106*('ME Index'!AA22/'ME Index'!$E22)*'Model opční 1 (ME)'!$AS106,0)+IFERROR('Model opční 2 (MF)'!W106*('MF Index'!AA22/'MF Index'!$E22)*'Model opční 2 (MF)'!$AS106,0)+Doplněk!W106*Doplněk!$AQ106</f>
        <v>0</v>
      </c>
      <c r="X106" s="104">
        <f>IFERROR('Model výchozí (MV)'!X106*('MV Index'!AB22/'MV Index'!$E22)*'Model výchozí (MV)'!$AS106,0)+IFERROR('Model opční 1 (ME)'!X106*('ME Index'!AB22/'ME Index'!$E22)*'Model opční 1 (ME)'!$AS106,0)+IFERROR('Model opční 2 (MF)'!X106*('MF Index'!AB22/'MF Index'!$E22)*'Model opční 2 (MF)'!$AS106,0)+Doplněk!X106*Doplněk!$AQ106</f>
        <v>0</v>
      </c>
      <c r="Y106" s="104">
        <f>IFERROR('Model výchozí (MV)'!Y106*('MV Index'!AC22/'MV Index'!$E22)*'Model výchozí (MV)'!$AS106,0)+IFERROR('Model opční 1 (ME)'!Y106*('ME Index'!AC22/'ME Index'!$E22)*'Model opční 1 (ME)'!$AS106,0)+IFERROR('Model opční 2 (MF)'!Y106*('MF Index'!AC22/'MF Index'!$E22)*'Model opční 2 (MF)'!$AS106,0)+Doplněk!Y106*Doplněk!$AQ106</f>
        <v>0</v>
      </c>
      <c r="Z106" s="104">
        <f>IFERROR('Model výchozí (MV)'!Z106*('MV Index'!AD22/'MV Index'!$E22)*'Model výchozí (MV)'!$AS106,0)+IFERROR('Model opční 1 (ME)'!Z106*('ME Index'!AD22/'ME Index'!$E22)*'Model opční 1 (ME)'!$AS106,0)+IFERROR('Model opční 2 (MF)'!Z106*('MF Index'!AD22/'MF Index'!$E22)*'Model opční 2 (MF)'!$AS106,0)+Doplněk!Z106*Doplněk!$AQ106</f>
        <v>0</v>
      </c>
      <c r="AA106" s="104">
        <f>IFERROR('Model výchozí (MV)'!AA106*('MV Index'!AE22/'MV Index'!$E22)*'Model výchozí (MV)'!$AS106,0)+IFERROR('Model opční 1 (ME)'!AA106*('ME Index'!AE22/'ME Index'!$E22)*'Model opční 1 (ME)'!$AS106,0)+IFERROR('Model opční 2 (MF)'!AA106*('MF Index'!AE22/'MF Index'!$E22)*'Model opční 2 (MF)'!$AS106,0)+Doplněk!AA106*Doplněk!$AQ106</f>
        <v>0</v>
      </c>
      <c r="AB106" s="104">
        <f>IFERROR('Model výchozí (MV)'!AB106*('MV Index'!AF22/'MV Index'!$E22)*'Model výchozí (MV)'!$AS106,0)+IFERROR('Model opční 1 (ME)'!AB106*('ME Index'!AF22/'ME Index'!$E22)*'Model opční 1 (ME)'!$AS106,0)+IFERROR('Model opční 2 (MF)'!AB106*('MF Index'!AF22/'MF Index'!$E22)*'Model opční 2 (MF)'!$AS106,0)+Doplněk!AB106*Doplněk!$AQ106</f>
        <v>0</v>
      </c>
      <c r="AC106" s="104">
        <f>IFERROR('Model výchozí (MV)'!AC106*('MV Index'!AG22/'MV Index'!$E22)*'Model výchozí (MV)'!$AS106,0)+IFERROR('Model opční 1 (ME)'!AC106*('ME Index'!AG22/'ME Index'!$E22)*'Model opční 1 (ME)'!$AS106,0)+IFERROR('Model opční 2 (MF)'!AC106*('MF Index'!AG22/'MF Index'!$E22)*'Model opční 2 (MF)'!$AS106,0)+Doplněk!AC106*Doplněk!$AQ106</f>
        <v>0</v>
      </c>
      <c r="AD106" s="104">
        <f>IFERROR('Model výchozí (MV)'!AD106*('MV Index'!AH22/'MV Index'!$E22)*'Model výchozí (MV)'!$AS106,0)+IFERROR('Model opční 1 (ME)'!AD106*('ME Index'!AH22/'ME Index'!$E22)*'Model opční 1 (ME)'!$AS106,0)+IFERROR('Model opční 2 (MF)'!AD106*('MF Index'!AH22/'MF Index'!$E22)*'Model opční 2 (MF)'!$AS106,0)+Doplněk!AD106*Doplněk!$AQ106</f>
        <v>0</v>
      </c>
      <c r="AE106" s="104">
        <f>IFERROR('Model výchozí (MV)'!AE106*('MV Index'!AI22/'MV Index'!$E22)*'Model výchozí (MV)'!$AS106,0)+IFERROR('Model opční 1 (ME)'!AE106*('ME Index'!AI22/'ME Index'!$E22)*'Model opční 1 (ME)'!$AS106,0)+IFERROR('Model opční 2 (MF)'!AE106*('MF Index'!AI22/'MF Index'!$E22)*'Model opční 2 (MF)'!$AS106,0)+Doplněk!AE106*Doplněk!$AQ106</f>
        <v>0</v>
      </c>
      <c r="AF106" s="104">
        <f>IFERROR('Model výchozí (MV)'!AF106*('MV Index'!AJ22/'MV Index'!$E22)*'Model výchozí (MV)'!$AS106,0)+IFERROR('Model opční 1 (ME)'!AF106*('ME Index'!AJ22/'ME Index'!$E22)*'Model opční 1 (ME)'!$AS106,0)+IFERROR('Model opční 2 (MF)'!AF106*('MF Index'!AJ22/'MF Index'!$E22)*'Model opční 2 (MF)'!$AS106,0)+Doplněk!AF106*Doplněk!$AQ106</f>
        <v>0</v>
      </c>
      <c r="AG106" s="104">
        <f>IFERROR('Model výchozí (MV)'!AG106*('MV Index'!AK22/'MV Index'!$E22)*'Model výchozí (MV)'!$AS106,0)+IFERROR('Model opční 1 (ME)'!AG106*('ME Index'!AK22/'ME Index'!$E22)*'Model opční 1 (ME)'!$AS106,0)+IFERROR('Model opční 2 (MF)'!AG106*('MF Index'!AK22/'MF Index'!$E22)*'Model opční 2 (MF)'!$AS106,0)+Doplněk!AG106*Doplněk!$AQ106</f>
        <v>0</v>
      </c>
      <c r="AH106" s="104">
        <f>IFERROR('Model výchozí (MV)'!AH106*('MV Index'!AL22/'MV Index'!$E22)*'Model výchozí (MV)'!$AS106,0)+IFERROR('Model opční 1 (ME)'!AH106*('ME Index'!AL22/'ME Index'!$E22)*'Model opční 1 (ME)'!$AS106,0)+IFERROR('Model opční 2 (MF)'!AH106*('MF Index'!AL22/'MF Index'!$E22)*'Model opční 2 (MF)'!$AS106,0)+Doplněk!AH106*Doplněk!$AQ106</f>
        <v>0</v>
      </c>
      <c r="AI106" s="104">
        <f>IFERROR('Model výchozí (MV)'!AI106*('MV Index'!AM22/'MV Index'!$E22)*'Model výchozí (MV)'!$AS106,0)+IFERROR('Model opční 1 (ME)'!AI106*('ME Index'!AM22/'ME Index'!$E22)*'Model opční 1 (ME)'!$AS106,0)+IFERROR('Model opční 2 (MF)'!AI106*('MF Index'!AM22/'MF Index'!$E22)*'Model opční 2 (MF)'!$AS106,0)+Doplněk!AI106*Doplněk!$AQ106</f>
        <v>0</v>
      </c>
      <c r="AJ106" s="104">
        <f>IFERROR('Model výchozí (MV)'!AJ106*('MV Index'!AN22/'MV Index'!$E22)*'Model výchozí (MV)'!$AS106,0)+IFERROR('Model opční 1 (ME)'!AJ106*('ME Index'!AN22/'ME Index'!$E22)*'Model opční 1 (ME)'!$AS106,0)+IFERROR('Model opční 2 (MF)'!AJ106*('MF Index'!AN22/'MF Index'!$E22)*'Model opční 2 (MF)'!$AS106,0)+Doplněk!AJ106*Doplněk!$AQ106</f>
        <v>0</v>
      </c>
      <c r="AK106" s="104">
        <f>IFERROR('Model výchozí (MV)'!AK106*('MV Index'!AO22/'MV Index'!$E22)*'Model výchozí (MV)'!$AS106,0)+IFERROR('Model opční 1 (ME)'!AK106*('ME Index'!AO22/'ME Index'!$E22)*'Model opční 1 (ME)'!$AS106,0)+IFERROR('Model opční 2 (MF)'!AK106*('MF Index'!AO22/'MF Index'!$E22)*'Model opční 2 (MF)'!$AS106,0)+Doplněk!AK106*Doplněk!$AQ106</f>
        <v>0</v>
      </c>
      <c r="AL106" s="24">
        <f t="shared" si="73"/>
        <v>0</v>
      </c>
      <c r="AM106" s="149">
        <f t="shared" si="72"/>
        <v>0</v>
      </c>
    </row>
    <row r="107" spans="1:39" x14ac:dyDescent="0.3">
      <c r="A107" s="4" t="str">
        <f t="shared" si="71"/>
        <v/>
      </c>
      <c r="B107" s="45" t="str">
        <f t="shared" si="71"/>
        <v/>
      </c>
      <c r="C107" s="64" t="str">
        <f t="shared" si="71"/>
        <v>12.2</v>
      </c>
      <c r="D107" s="65" t="str">
        <f t="shared" si="71"/>
        <v>Ostatní</v>
      </c>
      <c r="E107" s="104">
        <f>IFERROR('Model výchozí (MV)'!E107*('MV Index'!I23/'MV Index'!$E23)*'Model výchozí (MV)'!$AS107,0)+IFERROR('Model opční 1 (ME)'!E107*('ME Index'!I23/'ME Index'!$E23)*'Model opční 1 (ME)'!$AS107,0)+IFERROR('Model opční 2 (MF)'!E107*('MF Index'!I23/'MF Index'!$E23)*'Model opční 2 (MF)'!$AS107,0)+Doplněk!E107*Doplněk!$AQ107</f>
        <v>0</v>
      </c>
      <c r="F107" s="104">
        <f>IFERROR('Model výchozí (MV)'!F107*('MV Index'!J23/'MV Index'!$E23)*'Model výchozí (MV)'!$AS107,0)+IFERROR('Model opční 1 (ME)'!F107*('ME Index'!J23/'ME Index'!$E23)*'Model opční 1 (ME)'!$AS107,0)+IFERROR('Model opční 2 (MF)'!F107*('MF Index'!J23/'MF Index'!$E23)*'Model opční 2 (MF)'!$AS107,0)+Doplněk!F107*Doplněk!$AQ107</f>
        <v>0</v>
      </c>
      <c r="G107" s="104">
        <f>IFERROR('Model výchozí (MV)'!G107*('MV Index'!K23/'MV Index'!$E23)*'Model výchozí (MV)'!$AS107,0)+IFERROR('Model opční 1 (ME)'!G107*('ME Index'!K23/'ME Index'!$E23)*'Model opční 1 (ME)'!$AS107,0)+IFERROR('Model opční 2 (MF)'!G107*('MF Index'!K23/'MF Index'!$E23)*'Model opční 2 (MF)'!$AS107,0)+Doplněk!G107*Doplněk!$AQ107</f>
        <v>0</v>
      </c>
      <c r="H107" s="104">
        <f>IFERROR('Model výchozí (MV)'!H107*('MV Index'!L23/'MV Index'!$E23)*'Model výchozí (MV)'!$AS107,0)+IFERROR('Model opční 1 (ME)'!H107*('ME Index'!L23/'ME Index'!$E23)*'Model opční 1 (ME)'!$AS107,0)+IFERROR('Model opční 2 (MF)'!H107*('MF Index'!L23/'MF Index'!$E23)*'Model opční 2 (MF)'!$AS107,0)+Doplněk!H107*Doplněk!$AQ107</f>
        <v>0</v>
      </c>
      <c r="I107" s="104">
        <f>IFERROR('Model výchozí (MV)'!I107*('MV Index'!M23/'MV Index'!$E23)*'Model výchozí (MV)'!$AS107,0)+IFERROR('Model opční 1 (ME)'!I107*('ME Index'!M23/'ME Index'!$E23)*'Model opční 1 (ME)'!$AS107,0)+IFERROR('Model opční 2 (MF)'!I107*('MF Index'!M23/'MF Index'!$E23)*'Model opční 2 (MF)'!$AS107,0)+Doplněk!I107*Doplněk!$AQ107</f>
        <v>0</v>
      </c>
      <c r="J107" s="104">
        <f>IFERROR('Model výchozí (MV)'!J107*('MV Index'!N23/'MV Index'!$E23)*'Model výchozí (MV)'!$AS107,0)+IFERROR('Model opční 1 (ME)'!J107*('ME Index'!N23/'ME Index'!$E23)*'Model opční 1 (ME)'!$AS107,0)+IFERROR('Model opční 2 (MF)'!J107*('MF Index'!N23/'MF Index'!$E23)*'Model opční 2 (MF)'!$AS107,0)+Doplněk!J107*Doplněk!$AQ107</f>
        <v>0</v>
      </c>
      <c r="K107" s="104">
        <f>IFERROR('Model výchozí (MV)'!K107*('MV Index'!O23/'MV Index'!$E23)*'Model výchozí (MV)'!$AS107,0)+IFERROR('Model opční 1 (ME)'!K107*('ME Index'!O23/'ME Index'!$E23)*'Model opční 1 (ME)'!$AS107,0)+IFERROR('Model opční 2 (MF)'!K107*('MF Index'!O23/'MF Index'!$E23)*'Model opční 2 (MF)'!$AS107,0)+Doplněk!K107*Doplněk!$AQ107</f>
        <v>0</v>
      </c>
      <c r="L107" s="104">
        <f>IFERROR('Model výchozí (MV)'!L107*('MV Index'!P23/'MV Index'!$E23)*'Model výchozí (MV)'!$AS107,0)+IFERROR('Model opční 1 (ME)'!L107*('ME Index'!P23/'ME Index'!$E23)*'Model opční 1 (ME)'!$AS107,0)+IFERROR('Model opční 2 (MF)'!L107*('MF Index'!P23/'MF Index'!$E23)*'Model opční 2 (MF)'!$AS107,0)+Doplněk!L107*Doplněk!$AQ107</f>
        <v>0</v>
      </c>
      <c r="M107" s="104">
        <f>IFERROR('Model výchozí (MV)'!M107*('MV Index'!Q23/'MV Index'!$E23)*'Model výchozí (MV)'!$AS107,0)+IFERROR('Model opční 1 (ME)'!M107*('ME Index'!Q23/'ME Index'!$E23)*'Model opční 1 (ME)'!$AS107,0)+IFERROR('Model opční 2 (MF)'!M107*('MF Index'!Q23/'MF Index'!$E23)*'Model opční 2 (MF)'!$AS107,0)+Doplněk!M107*Doplněk!$AQ107</f>
        <v>0</v>
      </c>
      <c r="N107" s="104">
        <f>IFERROR('Model výchozí (MV)'!N107*('MV Index'!R23/'MV Index'!$E23)*'Model výchozí (MV)'!$AS107,0)+IFERROR('Model opční 1 (ME)'!N107*('ME Index'!R23/'ME Index'!$E23)*'Model opční 1 (ME)'!$AS107,0)+IFERROR('Model opční 2 (MF)'!N107*('MF Index'!R23/'MF Index'!$E23)*'Model opční 2 (MF)'!$AS107,0)+Doplněk!N107*Doplněk!$AQ107</f>
        <v>0</v>
      </c>
      <c r="O107" s="104">
        <f>IFERROR('Model výchozí (MV)'!O107*('MV Index'!S23/'MV Index'!$E23)*'Model výchozí (MV)'!$AS107,0)+IFERROR('Model opční 1 (ME)'!O107*('ME Index'!S23/'ME Index'!$E23)*'Model opční 1 (ME)'!$AS107,0)+IFERROR('Model opční 2 (MF)'!O107*('MF Index'!S23/'MF Index'!$E23)*'Model opční 2 (MF)'!$AS107,0)+Doplněk!O107*Doplněk!$AQ107</f>
        <v>0</v>
      </c>
      <c r="P107" s="104">
        <f>IFERROR('Model výchozí (MV)'!P107*('MV Index'!T23/'MV Index'!$E23)*'Model výchozí (MV)'!$AS107,0)+IFERROR('Model opční 1 (ME)'!P107*('ME Index'!T23/'ME Index'!$E23)*'Model opční 1 (ME)'!$AS107,0)+IFERROR('Model opční 2 (MF)'!P107*('MF Index'!T23/'MF Index'!$E23)*'Model opční 2 (MF)'!$AS107,0)+Doplněk!P107*Doplněk!$AQ107</f>
        <v>0</v>
      </c>
      <c r="Q107" s="104">
        <f>IFERROR('Model výchozí (MV)'!Q107*('MV Index'!U23/'MV Index'!$E23)*'Model výchozí (MV)'!$AS107,0)+IFERROR('Model opční 1 (ME)'!Q107*('ME Index'!U23/'ME Index'!$E23)*'Model opční 1 (ME)'!$AS107,0)+IFERROR('Model opční 2 (MF)'!Q107*('MF Index'!U23/'MF Index'!$E23)*'Model opční 2 (MF)'!$AS107,0)+Doplněk!Q107*Doplněk!$AQ107</f>
        <v>0</v>
      </c>
      <c r="R107" s="104">
        <f>IFERROR('Model výchozí (MV)'!R107*('MV Index'!V23/'MV Index'!$E23)*'Model výchozí (MV)'!$AS107,0)+IFERROR('Model opční 1 (ME)'!R107*('ME Index'!V23/'ME Index'!$E23)*'Model opční 1 (ME)'!$AS107,0)+IFERROR('Model opční 2 (MF)'!R107*('MF Index'!V23/'MF Index'!$E23)*'Model opční 2 (MF)'!$AS107,0)+Doplněk!R107*Doplněk!$AQ107</f>
        <v>0</v>
      </c>
      <c r="S107" s="104">
        <f>IFERROR('Model výchozí (MV)'!S107*('MV Index'!W23/'MV Index'!$E23)*'Model výchozí (MV)'!$AS107,0)+IFERROR('Model opční 1 (ME)'!S107*('ME Index'!W23/'ME Index'!$E23)*'Model opční 1 (ME)'!$AS107,0)+IFERROR('Model opční 2 (MF)'!S107*('MF Index'!W23/'MF Index'!$E23)*'Model opční 2 (MF)'!$AS107,0)+Doplněk!S107*Doplněk!$AQ107</f>
        <v>0</v>
      </c>
      <c r="T107" s="104">
        <f>IFERROR('Model výchozí (MV)'!T107*('MV Index'!X23/'MV Index'!$E23)*'Model výchozí (MV)'!$AS107,0)+IFERROR('Model opční 1 (ME)'!T107*('ME Index'!X23/'ME Index'!$E23)*'Model opční 1 (ME)'!$AS107,0)+IFERROR('Model opční 2 (MF)'!T107*('MF Index'!X23/'MF Index'!$E23)*'Model opční 2 (MF)'!$AS107,0)+Doplněk!T107*Doplněk!$AQ107</f>
        <v>0</v>
      </c>
      <c r="U107" s="104">
        <f>IFERROR('Model výchozí (MV)'!U107*('MV Index'!Y23/'MV Index'!$E23)*'Model výchozí (MV)'!$AS107,0)+IFERROR('Model opční 1 (ME)'!U107*('ME Index'!Y23/'ME Index'!$E23)*'Model opční 1 (ME)'!$AS107,0)+IFERROR('Model opční 2 (MF)'!U107*('MF Index'!Y23/'MF Index'!$E23)*'Model opční 2 (MF)'!$AS107,0)+Doplněk!U107*Doplněk!$AQ107</f>
        <v>0</v>
      </c>
      <c r="V107" s="104">
        <f>IFERROR('Model výchozí (MV)'!V107*('MV Index'!Z23/'MV Index'!$E23)*'Model výchozí (MV)'!$AS107,0)+IFERROR('Model opční 1 (ME)'!V107*('ME Index'!Z23/'ME Index'!$E23)*'Model opční 1 (ME)'!$AS107,0)+IFERROR('Model opční 2 (MF)'!V107*('MF Index'!Z23/'MF Index'!$E23)*'Model opční 2 (MF)'!$AS107,0)+Doplněk!V107*Doplněk!$AQ107</f>
        <v>0</v>
      </c>
      <c r="W107" s="104">
        <f>IFERROR('Model výchozí (MV)'!W107*('MV Index'!AA23/'MV Index'!$E23)*'Model výchozí (MV)'!$AS107,0)+IFERROR('Model opční 1 (ME)'!W107*('ME Index'!AA23/'ME Index'!$E23)*'Model opční 1 (ME)'!$AS107,0)+IFERROR('Model opční 2 (MF)'!W107*('MF Index'!AA23/'MF Index'!$E23)*'Model opční 2 (MF)'!$AS107,0)+Doplněk!W107*Doplněk!$AQ107</f>
        <v>0</v>
      </c>
      <c r="X107" s="104">
        <f>IFERROR('Model výchozí (MV)'!X107*('MV Index'!AB23/'MV Index'!$E23)*'Model výchozí (MV)'!$AS107,0)+IFERROR('Model opční 1 (ME)'!X107*('ME Index'!AB23/'ME Index'!$E23)*'Model opční 1 (ME)'!$AS107,0)+IFERROR('Model opční 2 (MF)'!X107*('MF Index'!AB23/'MF Index'!$E23)*'Model opční 2 (MF)'!$AS107,0)+Doplněk!X107*Doplněk!$AQ107</f>
        <v>0</v>
      </c>
      <c r="Y107" s="104">
        <f>IFERROR('Model výchozí (MV)'!Y107*('MV Index'!AC23/'MV Index'!$E23)*'Model výchozí (MV)'!$AS107,0)+IFERROR('Model opční 1 (ME)'!Y107*('ME Index'!AC23/'ME Index'!$E23)*'Model opční 1 (ME)'!$AS107,0)+IFERROR('Model opční 2 (MF)'!Y107*('MF Index'!AC23/'MF Index'!$E23)*'Model opční 2 (MF)'!$AS107,0)+Doplněk!Y107*Doplněk!$AQ107</f>
        <v>0</v>
      </c>
      <c r="Z107" s="104">
        <f>IFERROR('Model výchozí (MV)'!Z107*('MV Index'!AD23/'MV Index'!$E23)*'Model výchozí (MV)'!$AS107,0)+IFERROR('Model opční 1 (ME)'!Z107*('ME Index'!AD23/'ME Index'!$E23)*'Model opční 1 (ME)'!$AS107,0)+IFERROR('Model opční 2 (MF)'!Z107*('MF Index'!AD23/'MF Index'!$E23)*'Model opční 2 (MF)'!$AS107,0)+Doplněk!Z107*Doplněk!$AQ107</f>
        <v>0</v>
      </c>
      <c r="AA107" s="104">
        <f>IFERROR('Model výchozí (MV)'!AA107*('MV Index'!AE23/'MV Index'!$E23)*'Model výchozí (MV)'!$AS107,0)+IFERROR('Model opční 1 (ME)'!AA107*('ME Index'!AE23/'ME Index'!$E23)*'Model opční 1 (ME)'!$AS107,0)+IFERROR('Model opční 2 (MF)'!AA107*('MF Index'!AE23/'MF Index'!$E23)*'Model opční 2 (MF)'!$AS107,0)+Doplněk!AA107*Doplněk!$AQ107</f>
        <v>0</v>
      </c>
      <c r="AB107" s="104">
        <f>IFERROR('Model výchozí (MV)'!AB107*('MV Index'!AF23/'MV Index'!$E23)*'Model výchozí (MV)'!$AS107,0)+IFERROR('Model opční 1 (ME)'!AB107*('ME Index'!AF23/'ME Index'!$E23)*'Model opční 1 (ME)'!$AS107,0)+IFERROR('Model opční 2 (MF)'!AB107*('MF Index'!AF23/'MF Index'!$E23)*'Model opční 2 (MF)'!$AS107,0)+Doplněk!AB107*Doplněk!$AQ107</f>
        <v>0</v>
      </c>
      <c r="AC107" s="104">
        <f>IFERROR('Model výchozí (MV)'!AC107*('MV Index'!AG23/'MV Index'!$E23)*'Model výchozí (MV)'!$AS107,0)+IFERROR('Model opční 1 (ME)'!AC107*('ME Index'!AG23/'ME Index'!$E23)*'Model opční 1 (ME)'!$AS107,0)+IFERROR('Model opční 2 (MF)'!AC107*('MF Index'!AG23/'MF Index'!$E23)*'Model opční 2 (MF)'!$AS107,0)+Doplněk!AC107*Doplněk!$AQ107</f>
        <v>0</v>
      </c>
      <c r="AD107" s="104">
        <f>IFERROR('Model výchozí (MV)'!AD107*('MV Index'!AH23/'MV Index'!$E23)*'Model výchozí (MV)'!$AS107,0)+IFERROR('Model opční 1 (ME)'!AD107*('ME Index'!AH23/'ME Index'!$E23)*'Model opční 1 (ME)'!$AS107,0)+IFERROR('Model opční 2 (MF)'!AD107*('MF Index'!AH23/'MF Index'!$E23)*'Model opční 2 (MF)'!$AS107,0)+Doplněk!AD107*Doplněk!$AQ107</f>
        <v>0</v>
      </c>
      <c r="AE107" s="104">
        <f>IFERROR('Model výchozí (MV)'!AE107*('MV Index'!AI23/'MV Index'!$E23)*'Model výchozí (MV)'!$AS107,0)+IFERROR('Model opční 1 (ME)'!AE107*('ME Index'!AI23/'ME Index'!$E23)*'Model opční 1 (ME)'!$AS107,0)+IFERROR('Model opční 2 (MF)'!AE107*('MF Index'!AI23/'MF Index'!$E23)*'Model opční 2 (MF)'!$AS107,0)+Doplněk!AE107*Doplněk!$AQ107</f>
        <v>0</v>
      </c>
      <c r="AF107" s="104">
        <f>IFERROR('Model výchozí (MV)'!AF107*('MV Index'!AJ23/'MV Index'!$E23)*'Model výchozí (MV)'!$AS107,0)+IFERROR('Model opční 1 (ME)'!AF107*('ME Index'!AJ23/'ME Index'!$E23)*'Model opční 1 (ME)'!$AS107,0)+IFERROR('Model opční 2 (MF)'!AF107*('MF Index'!AJ23/'MF Index'!$E23)*'Model opční 2 (MF)'!$AS107,0)+Doplněk!AF107*Doplněk!$AQ107</f>
        <v>0</v>
      </c>
      <c r="AG107" s="104">
        <f>IFERROR('Model výchozí (MV)'!AG107*('MV Index'!AK23/'MV Index'!$E23)*'Model výchozí (MV)'!$AS107,0)+IFERROR('Model opční 1 (ME)'!AG107*('ME Index'!AK23/'ME Index'!$E23)*'Model opční 1 (ME)'!$AS107,0)+IFERROR('Model opční 2 (MF)'!AG107*('MF Index'!AK23/'MF Index'!$E23)*'Model opční 2 (MF)'!$AS107,0)+Doplněk!AG107*Doplněk!$AQ107</f>
        <v>0</v>
      </c>
      <c r="AH107" s="104">
        <f>IFERROR('Model výchozí (MV)'!AH107*('MV Index'!AL23/'MV Index'!$E23)*'Model výchozí (MV)'!$AS107,0)+IFERROR('Model opční 1 (ME)'!AH107*('ME Index'!AL23/'ME Index'!$E23)*'Model opční 1 (ME)'!$AS107,0)+IFERROR('Model opční 2 (MF)'!AH107*('MF Index'!AL23/'MF Index'!$E23)*'Model opční 2 (MF)'!$AS107,0)+Doplněk!AH107*Doplněk!$AQ107</f>
        <v>0</v>
      </c>
      <c r="AI107" s="104">
        <f>IFERROR('Model výchozí (MV)'!AI107*('MV Index'!AM23/'MV Index'!$E23)*'Model výchozí (MV)'!$AS107,0)+IFERROR('Model opční 1 (ME)'!AI107*('ME Index'!AM23/'ME Index'!$E23)*'Model opční 1 (ME)'!$AS107,0)+IFERROR('Model opční 2 (MF)'!AI107*('MF Index'!AM23/'MF Index'!$E23)*'Model opční 2 (MF)'!$AS107,0)+Doplněk!AI107*Doplněk!$AQ107</f>
        <v>0</v>
      </c>
      <c r="AJ107" s="104">
        <f>IFERROR('Model výchozí (MV)'!AJ107*('MV Index'!AN23/'MV Index'!$E23)*'Model výchozí (MV)'!$AS107,0)+IFERROR('Model opční 1 (ME)'!AJ107*('ME Index'!AN23/'ME Index'!$E23)*'Model opční 1 (ME)'!$AS107,0)+IFERROR('Model opční 2 (MF)'!AJ107*('MF Index'!AN23/'MF Index'!$E23)*'Model opční 2 (MF)'!$AS107,0)+Doplněk!AJ107*Doplněk!$AQ107</f>
        <v>0</v>
      </c>
      <c r="AK107" s="104">
        <f>IFERROR('Model výchozí (MV)'!AK107*('MV Index'!AO23/'MV Index'!$E23)*'Model výchozí (MV)'!$AS107,0)+IFERROR('Model opční 1 (ME)'!AK107*('ME Index'!AO23/'ME Index'!$E23)*'Model opční 1 (ME)'!$AS107,0)+IFERROR('Model opční 2 (MF)'!AK107*('MF Index'!AO23/'MF Index'!$E23)*'Model opční 2 (MF)'!$AS107,0)+Doplněk!AK107*Doplněk!$AQ107</f>
        <v>0</v>
      </c>
      <c r="AL107" s="24">
        <f t="shared" si="73"/>
        <v>0</v>
      </c>
      <c r="AM107" s="149">
        <f t="shared" si="72"/>
        <v>0</v>
      </c>
    </row>
    <row r="108" spans="1:39" x14ac:dyDescent="0.3">
      <c r="A108" s="4">
        <f t="shared" si="71"/>
        <v>13</v>
      </c>
      <c r="B108" s="45" t="str">
        <f t="shared" si="71"/>
        <v>Ostatní služby</v>
      </c>
      <c r="C108" s="45" t="str">
        <f t="shared" si="71"/>
        <v>13.1</v>
      </c>
      <c r="D108" s="65" t="str">
        <f t="shared" si="71"/>
        <v>Ostraha</v>
      </c>
      <c r="E108" s="104">
        <f>IFERROR('Model výchozí (MV)'!E108*('MV Index'!I24/'MV Index'!$E24)*'Model výchozí (MV)'!$AS108,0)+IFERROR('Model opční 1 (ME)'!E108*('ME Index'!I24/'ME Index'!$E24)*'Model opční 1 (ME)'!$AS108,0)+IFERROR('Model opční 2 (MF)'!E108*('MF Index'!I24/'MF Index'!$E24)*'Model opční 2 (MF)'!$AS108,0)+Doplněk!E108*Doplněk!$AQ108</f>
        <v>0</v>
      </c>
      <c r="F108" s="104">
        <f>IFERROR('Model výchozí (MV)'!F108*('MV Index'!J24/'MV Index'!$E24)*'Model výchozí (MV)'!$AS108,0)+IFERROR('Model opční 1 (ME)'!F108*('ME Index'!J24/'ME Index'!$E24)*'Model opční 1 (ME)'!$AS108,0)+IFERROR('Model opční 2 (MF)'!F108*('MF Index'!J24/'MF Index'!$E24)*'Model opční 2 (MF)'!$AS108,0)+Doplněk!F108*Doplněk!$AQ108</f>
        <v>0</v>
      </c>
      <c r="G108" s="104">
        <f>IFERROR('Model výchozí (MV)'!G108*('MV Index'!K24/'MV Index'!$E24)*'Model výchozí (MV)'!$AS108,0)+IFERROR('Model opční 1 (ME)'!G108*('ME Index'!K24/'ME Index'!$E24)*'Model opční 1 (ME)'!$AS108,0)+IFERROR('Model opční 2 (MF)'!G108*('MF Index'!K24/'MF Index'!$E24)*'Model opční 2 (MF)'!$AS108,0)+Doplněk!G108*Doplněk!$AQ108</f>
        <v>0</v>
      </c>
      <c r="H108" s="104">
        <f>IFERROR('Model výchozí (MV)'!H108*('MV Index'!L24/'MV Index'!$E24)*'Model výchozí (MV)'!$AS108,0)+IFERROR('Model opční 1 (ME)'!H108*('ME Index'!L24/'ME Index'!$E24)*'Model opční 1 (ME)'!$AS108,0)+IFERROR('Model opční 2 (MF)'!H108*('MF Index'!L24/'MF Index'!$E24)*'Model opční 2 (MF)'!$AS108,0)+Doplněk!H108*Doplněk!$AQ108</f>
        <v>0</v>
      </c>
      <c r="I108" s="104">
        <f>IFERROR('Model výchozí (MV)'!I108*('MV Index'!M24/'MV Index'!$E24)*'Model výchozí (MV)'!$AS108,0)+IFERROR('Model opční 1 (ME)'!I108*('ME Index'!M24/'ME Index'!$E24)*'Model opční 1 (ME)'!$AS108,0)+IFERROR('Model opční 2 (MF)'!I108*('MF Index'!M24/'MF Index'!$E24)*'Model opční 2 (MF)'!$AS108,0)+Doplněk!I108*Doplněk!$AQ108</f>
        <v>0</v>
      </c>
      <c r="J108" s="104">
        <f>IFERROR('Model výchozí (MV)'!J108*('MV Index'!N24/'MV Index'!$E24)*'Model výchozí (MV)'!$AS108,0)+IFERROR('Model opční 1 (ME)'!J108*('ME Index'!N24/'ME Index'!$E24)*'Model opční 1 (ME)'!$AS108,0)+IFERROR('Model opční 2 (MF)'!J108*('MF Index'!N24/'MF Index'!$E24)*'Model opční 2 (MF)'!$AS108,0)+Doplněk!J108*Doplněk!$AQ108</f>
        <v>0</v>
      </c>
      <c r="K108" s="104">
        <f>IFERROR('Model výchozí (MV)'!K108*('MV Index'!O24/'MV Index'!$E24)*'Model výchozí (MV)'!$AS108,0)+IFERROR('Model opční 1 (ME)'!K108*('ME Index'!O24/'ME Index'!$E24)*'Model opční 1 (ME)'!$AS108,0)+IFERROR('Model opční 2 (MF)'!K108*('MF Index'!O24/'MF Index'!$E24)*'Model opční 2 (MF)'!$AS108,0)+Doplněk!K108*Doplněk!$AQ108</f>
        <v>0</v>
      </c>
      <c r="L108" s="104">
        <f>IFERROR('Model výchozí (MV)'!L108*('MV Index'!P24/'MV Index'!$E24)*'Model výchozí (MV)'!$AS108,0)+IFERROR('Model opční 1 (ME)'!L108*('ME Index'!P24/'ME Index'!$E24)*'Model opční 1 (ME)'!$AS108,0)+IFERROR('Model opční 2 (MF)'!L108*('MF Index'!P24/'MF Index'!$E24)*'Model opční 2 (MF)'!$AS108,0)+Doplněk!L108*Doplněk!$AQ108</f>
        <v>0</v>
      </c>
      <c r="M108" s="104">
        <f>IFERROR('Model výchozí (MV)'!M108*('MV Index'!Q24/'MV Index'!$E24)*'Model výchozí (MV)'!$AS108,0)+IFERROR('Model opční 1 (ME)'!M108*('ME Index'!Q24/'ME Index'!$E24)*'Model opční 1 (ME)'!$AS108,0)+IFERROR('Model opční 2 (MF)'!M108*('MF Index'!Q24/'MF Index'!$E24)*'Model opční 2 (MF)'!$AS108,0)+Doplněk!M108*Doplněk!$AQ108</f>
        <v>0</v>
      </c>
      <c r="N108" s="104">
        <f>IFERROR('Model výchozí (MV)'!N108*('MV Index'!R24/'MV Index'!$E24)*'Model výchozí (MV)'!$AS108,0)+IFERROR('Model opční 1 (ME)'!N108*('ME Index'!R24/'ME Index'!$E24)*'Model opční 1 (ME)'!$AS108,0)+IFERROR('Model opční 2 (MF)'!N108*('MF Index'!R24/'MF Index'!$E24)*'Model opční 2 (MF)'!$AS108,0)+Doplněk!N108*Doplněk!$AQ108</f>
        <v>0</v>
      </c>
      <c r="O108" s="104">
        <f>IFERROR('Model výchozí (MV)'!O108*('MV Index'!S24/'MV Index'!$E24)*'Model výchozí (MV)'!$AS108,0)+IFERROR('Model opční 1 (ME)'!O108*('ME Index'!S24/'ME Index'!$E24)*'Model opční 1 (ME)'!$AS108,0)+IFERROR('Model opční 2 (MF)'!O108*('MF Index'!S24/'MF Index'!$E24)*'Model opční 2 (MF)'!$AS108,0)+Doplněk!O108*Doplněk!$AQ108</f>
        <v>0</v>
      </c>
      <c r="P108" s="104">
        <f>IFERROR('Model výchozí (MV)'!P108*('MV Index'!T24/'MV Index'!$E24)*'Model výchozí (MV)'!$AS108,0)+IFERROR('Model opční 1 (ME)'!P108*('ME Index'!T24/'ME Index'!$E24)*'Model opční 1 (ME)'!$AS108,0)+IFERROR('Model opční 2 (MF)'!P108*('MF Index'!T24/'MF Index'!$E24)*'Model opční 2 (MF)'!$AS108,0)+Doplněk!P108*Doplněk!$AQ108</f>
        <v>0</v>
      </c>
      <c r="Q108" s="104">
        <f>IFERROR('Model výchozí (MV)'!Q108*('MV Index'!U24/'MV Index'!$E24)*'Model výchozí (MV)'!$AS108,0)+IFERROR('Model opční 1 (ME)'!Q108*('ME Index'!U24/'ME Index'!$E24)*'Model opční 1 (ME)'!$AS108,0)+IFERROR('Model opční 2 (MF)'!Q108*('MF Index'!U24/'MF Index'!$E24)*'Model opční 2 (MF)'!$AS108,0)+Doplněk!Q108*Doplněk!$AQ108</f>
        <v>0</v>
      </c>
      <c r="R108" s="104">
        <f>IFERROR('Model výchozí (MV)'!R108*('MV Index'!V24/'MV Index'!$E24)*'Model výchozí (MV)'!$AS108,0)+IFERROR('Model opční 1 (ME)'!R108*('ME Index'!V24/'ME Index'!$E24)*'Model opční 1 (ME)'!$AS108,0)+IFERROR('Model opční 2 (MF)'!R108*('MF Index'!V24/'MF Index'!$E24)*'Model opční 2 (MF)'!$AS108,0)+Doplněk!R108*Doplněk!$AQ108</f>
        <v>0</v>
      </c>
      <c r="S108" s="104">
        <f>IFERROR('Model výchozí (MV)'!S108*('MV Index'!W24/'MV Index'!$E24)*'Model výchozí (MV)'!$AS108,0)+IFERROR('Model opční 1 (ME)'!S108*('ME Index'!W24/'ME Index'!$E24)*'Model opční 1 (ME)'!$AS108,0)+IFERROR('Model opční 2 (MF)'!S108*('MF Index'!W24/'MF Index'!$E24)*'Model opční 2 (MF)'!$AS108,0)+Doplněk!S108*Doplněk!$AQ108</f>
        <v>0</v>
      </c>
      <c r="T108" s="104">
        <f>IFERROR('Model výchozí (MV)'!T108*('MV Index'!X24/'MV Index'!$E24)*'Model výchozí (MV)'!$AS108,0)+IFERROR('Model opční 1 (ME)'!T108*('ME Index'!X24/'ME Index'!$E24)*'Model opční 1 (ME)'!$AS108,0)+IFERROR('Model opční 2 (MF)'!T108*('MF Index'!X24/'MF Index'!$E24)*'Model opční 2 (MF)'!$AS108,0)+Doplněk!T108*Doplněk!$AQ108</f>
        <v>0</v>
      </c>
      <c r="U108" s="104">
        <f>IFERROR('Model výchozí (MV)'!U108*('MV Index'!Y24/'MV Index'!$E24)*'Model výchozí (MV)'!$AS108,0)+IFERROR('Model opční 1 (ME)'!U108*('ME Index'!Y24/'ME Index'!$E24)*'Model opční 1 (ME)'!$AS108,0)+IFERROR('Model opční 2 (MF)'!U108*('MF Index'!Y24/'MF Index'!$E24)*'Model opční 2 (MF)'!$AS108,0)+Doplněk!U108*Doplněk!$AQ108</f>
        <v>0</v>
      </c>
      <c r="V108" s="104">
        <f>IFERROR('Model výchozí (MV)'!V108*('MV Index'!Z24/'MV Index'!$E24)*'Model výchozí (MV)'!$AS108,0)+IFERROR('Model opční 1 (ME)'!V108*('ME Index'!Z24/'ME Index'!$E24)*'Model opční 1 (ME)'!$AS108,0)+IFERROR('Model opční 2 (MF)'!V108*('MF Index'!Z24/'MF Index'!$E24)*'Model opční 2 (MF)'!$AS108,0)+Doplněk!V108*Doplněk!$AQ108</f>
        <v>0</v>
      </c>
      <c r="W108" s="104">
        <f>IFERROR('Model výchozí (MV)'!W108*('MV Index'!AA24/'MV Index'!$E24)*'Model výchozí (MV)'!$AS108,0)+IFERROR('Model opční 1 (ME)'!W108*('ME Index'!AA24/'ME Index'!$E24)*'Model opční 1 (ME)'!$AS108,0)+IFERROR('Model opční 2 (MF)'!W108*('MF Index'!AA24/'MF Index'!$E24)*'Model opční 2 (MF)'!$AS108,0)+Doplněk!W108*Doplněk!$AQ108</f>
        <v>0</v>
      </c>
      <c r="X108" s="104">
        <f>IFERROR('Model výchozí (MV)'!X108*('MV Index'!AB24/'MV Index'!$E24)*'Model výchozí (MV)'!$AS108,0)+IFERROR('Model opční 1 (ME)'!X108*('ME Index'!AB24/'ME Index'!$E24)*'Model opční 1 (ME)'!$AS108,0)+IFERROR('Model opční 2 (MF)'!X108*('MF Index'!AB24/'MF Index'!$E24)*'Model opční 2 (MF)'!$AS108,0)+Doplněk!X108*Doplněk!$AQ108</f>
        <v>0</v>
      </c>
      <c r="Y108" s="104">
        <f>IFERROR('Model výchozí (MV)'!Y108*('MV Index'!AC24/'MV Index'!$E24)*'Model výchozí (MV)'!$AS108,0)+IFERROR('Model opční 1 (ME)'!Y108*('ME Index'!AC24/'ME Index'!$E24)*'Model opční 1 (ME)'!$AS108,0)+IFERROR('Model opční 2 (MF)'!Y108*('MF Index'!AC24/'MF Index'!$E24)*'Model opční 2 (MF)'!$AS108,0)+Doplněk!Y108*Doplněk!$AQ108</f>
        <v>0</v>
      </c>
      <c r="Z108" s="104">
        <f>IFERROR('Model výchozí (MV)'!Z108*('MV Index'!AD24/'MV Index'!$E24)*'Model výchozí (MV)'!$AS108,0)+IFERROR('Model opční 1 (ME)'!Z108*('ME Index'!AD24/'ME Index'!$E24)*'Model opční 1 (ME)'!$AS108,0)+IFERROR('Model opční 2 (MF)'!Z108*('MF Index'!AD24/'MF Index'!$E24)*'Model opční 2 (MF)'!$AS108,0)+Doplněk!Z108*Doplněk!$AQ108</f>
        <v>0</v>
      </c>
      <c r="AA108" s="104">
        <f>IFERROR('Model výchozí (MV)'!AA108*('MV Index'!AE24/'MV Index'!$E24)*'Model výchozí (MV)'!$AS108,0)+IFERROR('Model opční 1 (ME)'!AA108*('ME Index'!AE24/'ME Index'!$E24)*'Model opční 1 (ME)'!$AS108,0)+IFERROR('Model opční 2 (MF)'!AA108*('MF Index'!AE24/'MF Index'!$E24)*'Model opční 2 (MF)'!$AS108,0)+Doplněk!AA108*Doplněk!$AQ108</f>
        <v>0</v>
      </c>
      <c r="AB108" s="104">
        <f>IFERROR('Model výchozí (MV)'!AB108*('MV Index'!AF24/'MV Index'!$E24)*'Model výchozí (MV)'!$AS108,0)+IFERROR('Model opční 1 (ME)'!AB108*('ME Index'!AF24/'ME Index'!$E24)*'Model opční 1 (ME)'!$AS108,0)+IFERROR('Model opční 2 (MF)'!AB108*('MF Index'!AF24/'MF Index'!$E24)*'Model opční 2 (MF)'!$AS108,0)+Doplněk!AB108*Doplněk!$AQ108</f>
        <v>0</v>
      </c>
      <c r="AC108" s="104">
        <f>IFERROR('Model výchozí (MV)'!AC108*('MV Index'!AG24/'MV Index'!$E24)*'Model výchozí (MV)'!$AS108,0)+IFERROR('Model opční 1 (ME)'!AC108*('ME Index'!AG24/'ME Index'!$E24)*'Model opční 1 (ME)'!$AS108,0)+IFERROR('Model opční 2 (MF)'!AC108*('MF Index'!AG24/'MF Index'!$E24)*'Model opční 2 (MF)'!$AS108,0)+Doplněk!AC108*Doplněk!$AQ108</f>
        <v>0</v>
      </c>
      <c r="AD108" s="104">
        <f>IFERROR('Model výchozí (MV)'!AD108*('MV Index'!AH24/'MV Index'!$E24)*'Model výchozí (MV)'!$AS108,0)+IFERROR('Model opční 1 (ME)'!AD108*('ME Index'!AH24/'ME Index'!$E24)*'Model opční 1 (ME)'!$AS108,0)+IFERROR('Model opční 2 (MF)'!AD108*('MF Index'!AH24/'MF Index'!$E24)*'Model opční 2 (MF)'!$AS108,0)+Doplněk!AD108*Doplněk!$AQ108</f>
        <v>0</v>
      </c>
      <c r="AE108" s="104">
        <f>IFERROR('Model výchozí (MV)'!AE108*('MV Index'!AI24/'MV Index'!$E24)*'Model výchozí (MV)'!$AS108,0)+IFERROR('Model opční 1 (ME)'!AE108*('ME Index'!AI24/'ME Index'!$E24)*'Model opční 1 (ME)'!$AS108,0)+IFERROR('Model opční 2 (MF)'!AE108*('MF Index'!AI24/'MF Index'!$E24)*'Model opční 2 (MF)'!$AS108,0)+Doplněk!AE108*Doplněk!$AQ108</f>
        <v>0</v>
      </c>
      <c r="AF108" s="104">
        <f>IFERROR('Model výchozí (MV)'!AF108*('MV Index'!AJ24/'MV Index'!$E24)*'Model výchozí (MV)'!$AS108,0)+IFERROR('Model opční 1 (ME)'!AF108*('ME Index'!AJ24/'ME Index'!$E24)*'Model opční 1 (ME)'!$AS108,0)+IFERROR('Model opční 2 (MF)'!AF108*('MF Index'!AJ24/'MF Index'!$E24)*'Model opční 2 (MF)'!$AS108,0)+Doplněk!AF108*Doplněk!$AQ108</f>
        <v>0</v>
      </c>
      <c r="AG108" s="104">
        <f>IFERROR('Model výchozí (MV)'!AG108*('MV Index'!AK24/'MV Index'!$E24)*'Model výchozí (MV)'!$AS108,0)+IFERROR('Model opční 1 (ME)'!AG108*('ME Index'!AK24/'ME Index'!$E24)*'Model opční 1 (ME)'!$AS108,0)+IFERROR('Model opční 2 (MF)'!AG108*('MF Index'!AK24/'MF Index'!$E24)*'Model opční 2 (MF)'!$AS108,0)+Doplněk!AG108*Doplněk!$AQ108</f>
        <v>0</v>
      </c>
      <c r="AH108" s="104">
        <f>IFERROR('Model výchozí (MV)'!AH108*('MV Index'!AL24/'MV Index'!$E24)*'Model výchozí (MV)'!$AS108,0)+IFERROR('Model opční 1 (ME)'!AH108*('ME Index'!AL24/'ME Index'!$E24)*'Model opční 1 (ME)'!$AS108,0)+IFERROR('Model opční 2 (MF)'!AH108*('MF Index'!AL24/'MF Index'!$E24)*'Model opční 2 (MF)'!$AS108,0)+Doplněk!AH108*Doplněk!$AQ108</f>
        <v>0</v>
      </c>
      <c r="AI108" s="104">
        <f>IFERROR('Model výchozí (MV)'!AI108*('MV Index'!AM24/'MV Index'!$E24)*'Model výchozí (MV)'!$AS108,0)+IFERROR('Model opční 1 (ME)'!AI108*('ME Index'!AM24/'ME Index'!$E24)*'Model opční 1 (ME)'!$AS108,0)+IFERROR('Model opční 2 (MF)'!AI108*('MF Index'!AM24/'MF Index'!$E24)*'Model opční 2 (MF)'!$AS108,0)+Doplněk!AI108*Doplněk!$AQ108</f>
        <v>0</v>
      </c>
      <c r="AJ108" s="104">
        <f>IFERROR('Model výchozí (MV)'!AJ108*('MV Index'!AN24/'MV Index'!$E24)*'Model výchozí (MV)'!$AS108,0)+IFERROR('Model opční 1 (ME)'!AJ108*('ME Index'!AN24/'ME Index'!$E24)*'Model opční 1 (ME)'!$AS108,0)+IFERROR('Model opční 2 (MF)'!AJ108*('MF Index'!AN24/'MF Index'!$E24)*'Model opční 2 (MF)'!$AS108,0)+Doplněk!AJ108*Doplněk!$AQ108</f>
        <v>0</v>
      </c>
      <c r="AK108" s="104">
        <f>IFERROR('Model výchozí (MV)'!AK108*('MV Index'!AO24/'MV Index'!$E24)*'Model výchozí (MV)'!$AS108,0)+IFERROR('Model opční 1 (ME)'!AK108*('ME Index'!AO24/'ME Index'!$E24)*'Model opční 1 (ME)'!$AS108,0)+IFERROR('Model opční 2 (MF)'!AK108*('MF Index'!AO24/'MF Index'!$E24)*'Model opční 2 (MF)'!$AS108,0)+Doplněk!AK108*Doplněk!$AQ108</f>
        <v>0</v>
      </c>
      <c r="AL108" s="24">
        <f t="shared" si="73"/>
        <v>0</v>
      </c>
      <c r="AM108" s="149">
        <f t="shared" si="72"/>
        <v>0</v>
      </c>
    </row>
    <row r="109" spans="1:39" x14ac:dyDescent="0.3">
      <c r="A109" s="4"/>
      <c r="B109" s="45"/>
      <c r="C109" s="45" t="str">
        <f t="shared" ref="C109:D112" si="74">IF(C67="","",C67)</f>
        <v>13.2</v>
      </c>
      <c r="D109" s="65" t="str">
        <f t="shared" si="74"/>
        <v>Ostatní služby</v>
      </c>
      <c r="E109" s="104">
        <f>IFERROR('Model výchozí (MV)'!E109*('MV Index'!I25/'MV Index'!$E25)*'Model výchozí (MV)'!$AS109,0)+IFERROR('Model opční 1 (ME)'!E109*('ME Index'!I25/'ME Index'!$E25)*'Model opční 1 (ME)'!$AS109,0)+IFERROR('Model opční 2 (MF)'!E109*('MF Index'!I25/'MF Index'!$E25)*'Model opční 2 (MF)'!$AS109,0)+Doplněk!E109*Doplněk!$AQ109</f>
        <v>0</v>
      </c>
      <c r="F109" s="104">
        <f>IFERROR('Model výchozí (MV)'!F109*('MV Index'!J25/'MV Index'!$E25)*'Model výchozí (MV)'!$AS109,0)+IFERROR('Model opční 1 (ME)'!F109*('ME Index'!J25/'ME Index'!$E25)*'Model opční 1 (ME)'!$AS109,0)+IFERROR('Model opční 2 (MF)'!F109*('MF Index'!J25/'MF Index'!$E25)*'Model opční 2 (MF)'!$AS109,0)+Doplněk!F109*Doplněk!$AQ109</f>
        <v>0</v>
      </c>
      <c r="G109" s="104">
        <f>IFERROR('Model výchozí (MV)'!G109*('MV Index'!K25/'MV Index'!$E25)*'Model výchozí (MV)'!$AS109,0)+IFERROR('Model opční 1 (ME)'!G109*('ME Index'!K25/'ME Index'!$E25)*'Model opční 1 (ME)'!$AS109,0)+IFERROR('Model opční 2 (MF)'!G109*('MF Index'!K25/'MF Index'!$E25)*'Model opční 2 (MF)'!$AS109,0)+Doplněk!G109*Doplněk!$AQ109</f>
        <v>0</v>
      </c>
      <c r="H109" s="104">
        <f>IFERROR('Model výchozí (MV)'!H109*('MV Index'!L25/'MV Index'!$E25)*'Model výchozí (MV)'!$AS109,0)+IFERROR('Model opční 1 (ME)'!H109*('ME Index'!L25/'ME Index'!$E25)*'Model opční 1 (ME)'!$AS109,0)+IFERROR('Model opční 2 (MF)'!H109*('MF Index'!L25/'MF Index'!$E25)*'Model opční 2 (MF)'!$AS109,0)+Doplněk!H109*Doplněk!$AQ109</f>
        <v>0</v>
      </c>
      <c r="I109" s="104">
        <f>IFERROR('Model výchozí (MV)'!I109*('MV Index'!M25/'MV Index'!$E25)*'Model výchozí (MV)'!$AS109,0)+IFERROR('Model opční 1 (ME)'!I109*('ME Index'!M25/'ME Index'!$E25)*'Model opční 1 (ME)'!$AS109,0)+IFERROR('Model opční 2 (MF)'!I109*('MF Index'!M25/'MF Index'!$E25)*'Model opční 2 (MF)'!$AS109,0)+Doplněk!I109*Doplněk!$AQ109</f>
        <v>0</v>
      </c>
      <c r="J109" s="104">
        <f>IFERROR('Model výchozí (MV)'!J109*('MV Index'!N25/'MV Index'!$E25)*'Model výchozí (MV)'!$AS109,0)+IFERROR('Model opční 1 (ME)'!J109*('ME Index'!N25/'ME Index'!$E25)*'Model opční 1 (ME)'!$AS109,0)+IFERROR('Model opční 2 (MF)'!J109*('MF Index'!N25/'MF Index'!$E25)*'Model opční 2 (MF)'!$AS109,0)+Doplněk!J109*Doplněk!$AQ109</f>
        <v>0</v>
      </c>
      <c r="K109" s="104">
        <f>IFERROR('Model výchozí (MV)'!K109*('MV Index'!O25/'MV Index'!$E25)*'Model výchozí (MV)'!$AS109,0)+IFERROR('Model opční 1 (ME)'!K109*('ME Index'!O25/'ME Index'!$E25)*'Model opční 1 (ME)'!$AS109,0)+IFERROR('Model opční 2 (MF)'!K109*('MF Index'!O25/'MF Index'!$E25)*'Model opční 2 (MF)'!$AS109,0)+Doplněk!K109*Doplněk!$AQ109</f>
        <v>0</v>
      </c>
      <c r="L109" s="104">
        <f>IFERROR('Model výchozí (MV)'!L109*('MV Index'!P25/'MV Index'!$E25)*'Model výchozí (MV)'!$AS109,0)+IFERROR('Model opční 1 (ME)'!L109*('ME Index'!P25/'ME Index'!$E25)*'Model opční 1 (ME)'!$AS109,0)+IFERROR('Model opční 2 (MF)'!L109*('MF Index'!P25/'MF Index'!$E25)*'Model opční 2 (MF)'!$AS109,0)+Doplněk!L109*Doplněk!$AQ109</f>
        <v>0</v>
      </c>
      <c r="M109" s="104">
        <f>IFERROR('Model výchozí (MV)'!M109*('MV Index'!Q25/'MV Index'!$E25)*'Model výchozí (MV)'!$AS109,0)+IFERROR('Model opční 1 (ME)'!M109*('ME Index'!Q25/'ME Index'!$E25)*'Model opční 1 (ME)'!$AS109,0)+IFERROR('Model opční 2 (MF)'!M109*('MF Index'!Q25/'MF Index'!$E25)*'Model opční 2 (MF)'!$AS109,0)+Doplněk!M109*Doplněk!$AQ109</f>
        <v>0</v>
      </c>
      <c r="N109" s="104">
        <f>IFERROR('Model výchozí (MV)'!N109*('MV Index'!R25/'MV Index'!$E25)*'Model výchozí (MV)'!$AS109,0)+IFERROR('Model opční 1 (ME)'!N109*('ME Index'!R25/'ME Index'!$E25)*'Model opční 1 (ME)'!$AS109,0)+IFERROR('Model opční 2 (MF)'!N109*('MF Index'!R25/'MF Index'!$E25)*'Model opční 2 (MF)'!$AS109,0)+Doplněk!N109*Doplněk!$AQ109</f>
        <v>0</v>
      </c>
      <c r="O109" s="104">
        <f>IFERROR('Model výchozí (MV)'!O109*('MV Index'!S25/'MV Index'!$E25)*'Model výchozí (MV)'!$AS109,0)+IFERROR('Model opční 1 (ME)'!O109*('ME Index'!S25/'ME Index'!$E25)*'Model opční 1 (ME)'!$AS109,0)+IFERROR('Model opční 2 (MF)'!O109*('MF Index'!S25/'MF Index'!$E25)*'Model opční 2 (MF)'!$AS109,0)+Doplněk!O109*Doplněk!$AQ109</f>
        <v>0</v>
      </c>
      <c r="P109" s="104">
        <f>IFERROR('Model výchozí (MV)'!P109*('MV Index'!T25/'MV Index'!$E25)*'Model výchozí (MV)'!$AS109,0)+IFERROR('Model opční 1 (ME)'!P109*('ME Index'!T25/'ME Index'!$E25)*'Model opční 1 (ME)'!$AS109,0)+IFERROR('Model opční 2 (MF)'!P109*('MF Index'!T25/'MF Index'!$E25)*'Model opční 2 (MF)'!$AS109,0)+Doplněk!P109*Doplněk!$AQ109</f>
        <v>0</v>
      </c>
      <c r="Q109" s="104">
        <f>IFERROR('Model výchozí (MV)'!Q109*('MV Index'!U25/'MV Index'!$E25)*'Model výchozí (MV)'!$AS109,0)+IFERROR('Model opční 1 (ME)'!Q109*('ME Index'!U25/'ME Index'!$E25)*'Model opční 1 (ME)'!$AS109,0)+IFERROR('Model opční 2 (MF)'!Q109*('MF Index'!U25/'MF Index'!$E25)*'Model opční 2 (MF)'!$AS109,0)+Doplněk!Q109*Doplněk!$AQ109</f>
        <v>0</v>
      </c>
      <c r="R109" s="104">
        <f>IFERROR('Model výchozí (MV)'!R109*('MV Index'!V25/'MV Index'!$E25)*'Model výchozí (MV)'!$AS109,0)+IFERROR('Model opční 1 (ME)'!R109*('ME Index'!V25/'ME Index'!$E25)*'Model opční 1 (ME)'!$AS109,0)+IFERROR('Model opční 2 (MF)'!R109*('MF Index'!V25/'MF Index'!$E25)*'Model opční 2 (MF)'!$AS109,0)+Doplněk!R109*Doplněk!$AQ109</f>
        <v>0</v>
      </c>
      <c r="S109" s="104">
        <f>IFERROR('Model výchozí (MV)'!S109*('MV Index'!W25/'MV Index'!$E25)*'Model výchozí (MV)'!$AS109,0)+IFERROR('Model opční 1 (ME)'!S109*('ME Index'!W25/'ME Index'!$E25)*'Model opční 1 (ME)'!$AS109,0)+IFERROR('Model opční 2 (MF)'!S109*('MF Index'!W25/'MF Index'!$E25)*'Model opční 2 (MF)'!$AS109,0)+Doplněk!S109*Doplněk!$AQ109</f>
        <v>0</v>
      </c>
      <c r="T109" s="104">
        <f>IFERROR('Model výchozí (MV)'!T109*('MV Index'!X25/'MV Index'!$E25)*'Model výchozí (MV)'!$AS109,0)+IFERROR('Model opční 1 (ME)'!T109*('ME Index'!X25/'ME Index'!$E25)*'Model opční 1 (ME)'!$AS109,0)+IFERROR('Model opční 2 (MF)'!T109*('MF Index'!X25/'MF Index'!$E25)*'Model opční 2 (MF)'!$AS109,0)+Doplněk!T109*Doplněk!$AQ109</f>
        <v>0</v>
      </c>
      <c r="U109" s="104">
        <f>IFERROR('Model výchozí (MV)'!U109*('MV Index'!Y25/'MV Index'!$E25)*'Model výchozí (MV)'!$AS109,0)+IFERROR('Model opční 1 (ME)'!U109*('ME Index'!Y25/'ME Index'!$E25)*'Model opční 1 (ME)'!$AS109,0)+IFERROR('Model opční 2 (MF)'!U109*('MF Index'!Y25/'MF Index'!$E25)*'Model opční 2 (MF)'!$AS109,0)+Doplněk!U109*Doplněk!$AQ109</f>
        <v>0</v>
      </c>
      <c r="V109" s="104">
        <f>IFERROR('Model výchozí (MV)'!V109*('MV Index'!Z25/'MV Index'!$E25)*'Model výchozí (MV)'!$AS109,0)+IFERROR('Model opční 1 (ME)'!V109*('ME Index'!Z25/'ME Index'!$E25)*'Model opční 1 (ME)'!$AS109,0)+IFERROR('Model opční 2 (MF)'!V109*('MF Index'!Z25/'MF Index'!$E25)*'Model opční 2 (MF)'!$AS109,0)+Doplněk!V109*Doplněk!$AQ109</f>
        <v>0</v>
      </c>
      <c r="W109" s="104">
        <f>IFERROR('Model výchozí (MV)'!W109*('MV Index'!AA25/'MV Index'!$E25)*'Model výchozí (MV)'!$AS109,0)+IFERROR('Model opční 1 (ME)'!W109*('ME Index'!AA25/'ME Index'!$E25)*'Model opční 1 (ME)'!$AS109,0)+IFERROR('Model opční 2 (MF)'!W109*('MF Index'!AA25/'MF Index'!$E25)*'Model opční 2 (MF)'!$AS109,0)+Doplněk!W109*Doplněk!$AQ109</f>
        <v>0</v>
      </c>
      <c r="X109" s="104">
        <f>IFERROR('Model výchozí (MV)'!X109*('MV Index'!AB25/'MV Index'!$E25)*'Model výchozí (MV)'!$AS109,0)+IFERROR('Model opční 1 (ME)'!X109*('ME Index'!AB25/'ME Index'!$E25)*'Model opční 1 (ME)'!$AS109,0)+IFERROR('Model opční 2 (MF)'!X109*('MF Index'!AB25/'MF Index'!$E25)*'Model opční 2 (MF)'!$AS109,0)+Doplněk!X109*Doplněk!$AQ109</f>
        <v>0</v>
      </c>
      <c r="Y109" s="104">
        <f>IFERROR('Model výchozí (MV)'!Y109*('MV Index'!AC25/'MV Index'!$E25)*'Model výchozí (MV)'!$AS109,0)+IFERROR('Model opční 1 (ME)'!Y109*('ME Index'!AC25/'ME Index'!$E25)*'Model opční 1 (ME)'!$AS109,0)+IFERROR('Model opční 2 (MF)'!Y109*('MF Index'!AC25/'MF Index'!$E25)*'Model opční 2 (MF)'!$AS109,0)+Doplněk!Y109*Doplněk!$AQ109</f>
        <v>0</v>
      </c>
      <c r="Z109" s="104">
        <f>IFERROR('Model výchozí (MV)'!Z109*('MV Index'!AD25/'MV Index'!$E25)*'Model výchozí (MV)'!$AS109,0)+IFERROR('Model opční 1 (ME)'!Z109*('ME Index'!AD25/'ME Index'!$E25)*'Model opční 1 (ME)'!$AS109,0)+IFERROR('Model opční 2 (MF)'!Z109*('MF Index'!AD25/'MF Index'!$E25)*'Model opční 2 (MF)'!$AS109,0)+Doplněk!Z109*Doplněk!$AQ109</f>
        <v>0</v>
      </c>
      <c r="AA109" s="104">
        <f>IFERROR('Model výchozí (MV)'!AA109*('MV Index'!AE25/'MV Index'!$E25)*'Model výchozí (MV)'!$AS109,0)+IFERROR('Model opční 1 (ME)'!AA109*('ME Index'!AE25/'ME Index'!$E25)*'Model opční 1 (ME)'!$AS109,0)+IFERROR('Model opční 2 (MF)'!AA109*('MF Index'!AE25/'MF Index'!$E25)*'Model opční 2 (MF)'!$AS109,0)+Doplněk!AA109*Doplněk!$AQ109</f>
        <v>0</v>
      </c>
      <c r="AB109" s="104">
        <f>IFERROR('Model výchozí (MV)'!AB109*('MV Index'!AF25/'MV Index'!$E25)*'Model výchozí (MV)'!$AS109,0)+IFERROR('Model opční 1 (ME)'!AB109*('ME Index'!AF25/'ME Index'!$E25)*'Model opční 1 (ME)'!$AS109,0)+IFERROR('Model opční 2 (MF)'!AB109*('MF Index'!AF25/'MF Index'!$E25)*'Model opční 2 (MF)'!$AS109,0)+Doplněk!AB109*Doplněk!$AQ109</f>
        <v>0</v>
      </c>
      <c r="AC109" s="104">
        <f>IFERROR('Model výchozí (MV)'!AC109*('MV Index'!AG25/'MV Index'!$E25)*'Model výchozí (MV)'!$AS109,0)+IFERROR('Model opční 1 (ME)'!AC109*('ME Index'!AG25/'ME Index'!$E25)*'Model opční 1 (ME)'!$AS109,0)+IFERROR('Model opční 2 (MF)'!AC109*('MF Index'!AG25/'MF Index'!$E25)*'Model opční 2 (MF)'!$AS109,0)+Doplněk!AC109*Doplněk!$AQ109</f>
        <v>0</v>
      </c>
      <c r="AD109" s="104">
        <f>IFERROR('Model výchozí (MV)'!AD109*('MV Index'!AH25/'MV Index'!$E25)*'Model výchozí (MV)'!$AS109,0)+IFERROR('Model opční 1 (ME)'!AD109*('ME Index'!AH25/'ME Index'!$E25)*'Model opční 1 (ME)'!$AS109,0)+IFERROR('Model opční 2 (MF)'!AD109*('MF Index'!AH25/'MF Index'!$E25)*'Model opční 2 (MF)'!$AS109,0)+Doplněk!AD109*Doplněk!$AQ109</f>
        <v>0</v>
      </c>
      <c r="AE109" s="104">
        <f>IFERROR('Model výchozí (MV)'!AE109*('MV Index'!AI25/'MV Index'!$E25)*'Model výchozí (MV)'!$AS109,0)+IFERROR('Model opční 1 (ME)'!AE109*('ME Index'!AI25/'ME Index'!$E25)*'Model opční 1 (ME)'!$AS109,0)+IFERROR('Model opční 2 (MF)'!AE109*('MF Index'!AI25/'MF Index'!$E25)*'Model opční 2 (MF)'!$AS109,0)+Doplněk!AE109*Doplněk!$AQ109</f>
        <v>0</v>
      </c>
      <c r="AF109" s="104">
        <f>IFERROR('Model výchozí (MV)'!AF109*('MV Index'!AJ25/'MV Index'!$E25)*'Model výchozí (MV)'!$AS109,0)+IFERROR('Model opční 1 (ME)'!AF109*('ME Index'!AJ25/'ME Index'!$E25)*'Model opční 1 (ME)'!$AS109,0)+IFERROR('Model opční 2 (MF)'!AF109*('MF Index'!AJ25/'MF Index'!$E25)*'Model opční 2 (MF)'!$AS109,0)+Doplněk!AF109*Doplněk!$AQ109</f>
        <v>0</v>
      </c>
      <c r="AG109" s="104">
        <f>IFERROR('Model výchozí (MV)'!AG109*('MV Index'!AK25/'MV Index'!$E25)*'Model výchozí (MV)'!$AS109,0)+IFERROR('Model opční 1 (ME)'!AG109*('ME Index'!AK25/'ME Index'!$E25)*'Model opční 1 (ME)'!$AS109,0)+IFERROR('Model opční 2 (MF)'!AG109*('MF Index'!AK25/'MF Index'!$E25)*'Model opční 2 (MF)'!$AS109,0)+Doplněk!AG109*Doplněk!$AQ109</f>
        <v>0</v>
      </c>
      <c r="AH109" s="104">
        <f>IFERROR('Model výchozí (MV)'!AH109*('MV Index'!AL25/'MV Index'!$E25)*'Model výchozí (MV)'!$AS109,0)+IFERROR('Model opční 1 (ME)'!AH109*('ME Index'!AL25/'ME Index'!$E25)*'Model opční 1 (ME)'!$AS109,0)+IFERROR('Model opční 2 (MF)'!AH109*('MF Index'!AL25/'MF Index'!$E25)*'Model opční 2 (MF)'!$AS109,0)+Doplněk!AH109*Doplněk!$AQ109</f>
        <v>0</v>
      </c>
      <c r="AI109" s="104">
        <f>IFERROR('Model výchozí (MV)'!AI109*('MV Index'!AM25/'MV Index'!$E25)*'Model výchozí (MV)'!$AS109,0)+IFERROR('Model opční 1 (ME)'!AI109*('ME Index'!AM25/'ME Index'!$E25)*'Model opční 1 (ME)'!$AS109,0)+IFERROR('Model opční 2 (MF)'!AI109*('MF Index'!AM25/'MF Index'!$E25)*'Model opční 2 (MF)'!$AS109,0)+Doplněk!AI109*Doplněk!$AQ109</f>
        <v>0</v>
      </c>
      <c r="AJ109" s="104">
        <f>IFERROR('Model výchozí (MV)'!AJ109*('MV Index'!AN25/'MV Index'!$E25)*'Model výchozí (MV)'!$AS109,0)+IFERROR('Model opční 1 (ME)'!AJ109*('ME Index'!AN25/'ME Index'!$E25)*'Model opční 1 (ME)'!$AS109,0)+IFERROR('Model opční 2 (MF)'!AJ109*('MF Index'!AN25/'MF Index'!$E25)*'Model opční 2 (MF)'!$AS109,0)+Doplněk!AJ109*Doplněk!$AQ109</f>
        <v>0</v>
      </c>
      <c r="AK109" s="104">
        <f>IFERROR('Model výchozí (MV)'!AK109*('MV Index'!AO25/'MV Index'!$E25)*'Model výchozí (MV)'!$AS109,0)+IFERROR('Model opční 1 (ME)'!AK109*('ME Index'!AO25/'ME Index'!$E25)*'Model opční 1 (ME)'!$AS109,0)+IFERROR('Model opční 2 (MF)'!AK109*('MF Index'!AO25/'MF Index'!$E25)*'Model opční 2 (MF)'!$AS109,0)+Doplněk!AK109*Doplněk!$AQ109</f>
        <v>0</v>
      </c>
      <c r="AL109" s="24">
        <f t="shared" si="73"/>
        <v>0</v>
      </c>
      <c r="AM109" s="149">
        <f t="shared" si="72"/>
        <v>0</v>
      </c>
    </row>
    <row r="110" spans="1:39" x14ac:dyDescent="0.3">
      <c r="A110" s="4">
        <f t="shared" ref="A110:B113" si="75">IF(A68="","",A68)</f>
        <v>14</v>
      </c>
      <c r="B110" s="45" t="str">
        <f t="shared" si="75"/>
        <v>Provozní režie</v>
      </c>
      <c r="C110" s="45" t="str">
        <f t="shared" si="74"/>
        <v/>
      </c>
      <c r="D110" s="65" t="str">
        <f t="shared" si="74"/>
        <v/>
      </c>
      <c r="E110" s="104">
        <f>IFERROR('Model výchozí (MV)'!E110*('MV Index'!I26/'MV Index'!$E26)*'Model výchozí (MV)'!$AS110,0)+IFERROR('Model opční 1 (ME)'!E110*('ME Index'!I26/'ME Index'!$E26)*'Model opční 1 (ME)'!$AS110,0)+IFERROR('Model opční 2 (MF)'!E110*('MF Index'!I26/'MF Index'!$E26)*'Model opční 2 (MF)'!$AS110,0)+Doplněk!E110*Doplněk!$AQ110</f>
        <v>0</v>
      </c>
      <c r="F110" s="104">
        <f>IFERROR('Model výchozí (MV)'!F110*('MV Index'!J26/'MV Index'!$E26)*'Model výchozí (MV)'!$AS110,0)+IFERROR('Model opční 1 (ME)'!F110*('ME Index'!J26/'ME Index'!$E26)*'Model opční 1 (ME)'!$AS110,0)+IFERROR('Model opční 2 (MF)'!F110*('MF Index'!J26/'MF Index'!$E26)*'Model opční 2 (MF)'!$AS110,0)+Doplněk!F110*Doplněk!$AQ110</f>
        <v>0</v>
      </c>
      <c r="G110" s="104">
        <f>IFERROR('Model výchozí (MV)'!G110*('MV Index'!K26/'MV Index'!$E26)*'Model výchozí (MV)'!$AS110,0)+IFERROR('Model opční 1 (ME)'!G110*('ME Index'!K26/'ME Index'!$E26)*'Model opční 1 (ME)'!$AS110,0)+IFERROR('Model opční 2 (MF)'!G110*('MF Index'!K26/'MF Index'!$E26)*'Model opční 2 (MF)'!$AS110,0)+Doplněk!G110*Doplněk!$AQ110</f>
        <v>0</v>
      </c>
      <c r="H110" s="104">
        <f>IFERROR('Model výchozí (MV)'!H110*('MV Index'!L26/'MV Index'!$E26)*'Model výchozí (MV)'!$AS110,0)+IFERROR('Model opční 1 (ME)'!H110*('ME Index'!L26/'ME Index'!$E26)*'Model opční 1 (ME)'!$AS110,0)+IFERROR('Model opční 2 (MF)'!H110*('MF Index'!L26/'MF Index'!$E26)*'Model opční 2 (MF)'!$AS110,0)+Doplněk!H110*Doplněk!$AQ110</f>
        <v>0</v>
      </c>
      <c r="I110" s="104">
        <f>IFERROR('Model výchozí (MV)'!I110*('MV Index'!M26/'MV Index'!$E26)*'Model výchozí (MV)'!$AS110,0)+IFERROR('Model opční 1 (ME)'!I110*('ME Index'!M26/'ME Index'!$E26)*'Model opční 1 (ME)'!$AS110,0)+IFERROR('Model opční 2 (MF)'!I110*('MF Index'!M26/'MF Index'!$E26)*'Model opční 2 (MF)'!$AS110,0)+Doplněk!I110*Doplněk!$AQ110</f>
        <v>0</v>
      </c>
      <c r="J110" s="104">
        <f>IFERROR('Model výchozí (MV)'!J110*('MV Index'!N26/'MV Index'!$E26)*'Model výchozí (MV)'!$AS110,0)+IFERROR('Model opční 1 (ME)'!J110*('ME Index'!N26/'ME Index'!$E26)*'Model opční 1 (ME)'!$AS110,0)+IFERROR('Model opční 2 (MF)'!J110*('MF Index'!N26/'MF Index'!$E26)*'Model opční 2 (MF)'!$AS110,0)+Doplněk!J110*Doplněk!$AQ110</f>
        <v>0</v>
      </c>
      <c r="K110" s="104">
        <f>IFERROR('Model výchozí (MV)'!K110*('MV Index'!O26/'MV Index'!$E26)*'Model výchozí (MV)'!$AS110,0)+IFERROR('Model opční 1 (ME)'!K110*('ME Index'!O26/'ME Index'!$E26)*'Model opční 1 (ME)'!$AS110,0)+IFERROR('Model opční 2 (MF)'!K110*('MF Index'!O26/'MF Index'!$E26)*'Model opční 2 (MF)'!$AS110,0)+Doplněk!K110*Doplněk!$AQ110</f>
        <v>0</v>
      </c>
      <c r="L110" s="104">
        <f>IFERROR('Model výchozí (MV)'!L110*('MV Index'!P26/'MV Index'!$E26)*'Model výchozí (MV)'!$AS110,0)+IFERROR('Model opční 1 (ME)'!L110*('ME Index'!P26/'ME Index'!$E26)*'Model opční 1 (ME)'!$AS110,0)+IFERROR('Model opční 2 (MF)'!L110*('MF Index'!P26/'MF Index'!$E26)*'Model opční 2 (MF)'!$AS110,0)+Doplněk!L110*Doplněk!$AQ110</f>
        <v>0</v>
      </c>
      <c r="M110" s="104">
        <f>IFERROR('Model výchozí (MV)'!M110*('MV Index'!Q26/'MV Index'!$E26)*'Model výchozí (MV)'!$AS110,0)+IFERROR('Model opční 1 (ME)'!M110*('ME Index'!Q26/'ME Index'!$E26)*'Model opční 1 (ME)'!$AS110,0)+IFERROR('Model opční 2 (MF)'!M110*('MF Index'!Q26/'MF Index'!$E26)*'Model opční 2 (MF)'!$AS110,0)+Doplněk!M110*Doplněk!$AQ110</f>
        <v>0</v>
      </c>
      <c r="N110" s="104">
        <f>IFERROR('Model výchozí (MV)'!N110*('MV Index'!R26/'MV Index'!$E26)*'Model výchozí (MV)'!$AS110,0)+IFERROR('Model opční 1 (ME)'!N110*('ME Index'!R26/'ME Index'!$E26)*'Model opční 1 (ME)'!$AS110,0)+IFERROR('Model opční 2 (MF)'!N110*('MF Index'!R26/'MF Index'!$E26)*'Model opční 2 (MF)'!$AS110,0)+Doplněk!N110*Doplněk!$AQ110</f>
        <v>0</v>
      </c>
      <c r="O110" s="104">
        <f>IFERROR('Model výchozí (MV)'!O110*('MV Index'!S26/'MV Index'!$E26)*'Model výchozí (MV)'!$AS110,0)+IFERROR('Model opční 1 (ME)'!O110*('ME Index'!S26/'ME Index'!$E26)*'Model opční 1 (ME)'!$AS110,0)+IFERROR('Model opční 2 (MF)'!O110*('MF Index'!S26/'MF Index'!$E26)*'Model opční 2 (MF)'!$AS110,0)+Doplněk!O110*Doplněk!$AQ110</f>
        <v>0</v>
      </c>
      <c r="P110" s="104">
        <f>IFERROR('Model výchozí (MV)'!P110*('MV Index'!T26/'MV Index'!$E26)*'Model výchozí (MV)'!$AS110,0)+IFERROR('Model opční 1 (ME)'!P110*('ME Index'!T26/'ME Index'!$E26)*'Model opční 1 (ME)'!$AS110,0)+IFERROR('Model opční 2 (MF)'!P110*('MF Index'!T26/'MF Index'!$E26)*'Model opční 2 (MF)'!$AS110,0)+Doplněk!P110*Doplněk!$AQ110</f>
        <v>0</v>
      </c>
      <c r="Q110" s="104">
        <f>IFERROR('Model výchozí (MV)'!Q110*('MV Index'!U26/'MV Index'!$E26)*'Model výchozí (MV)'!$AS110,0)+IFERROR('Model opční 1 (ME)'!Q110*('ME Index'!U26/'ME Index'!$E26)*'Model opční 1 (ME)'!$AS110,0)+IFERROR('Model opční 2 (MF)'!Q110*('MF Index'!U26/'MF Index'!$E26)*'Model opční 2 (MF)'!$AS110,0)+Doplněk!Q110*Doplněk!$AQ110</f>
        <v>0</v>
      </c>
      <c r="R110" s="104">
        <f>IFERROR('Model výchozí (MV)'!R110*('MV Index'!V26/'MV Index'!$E26)*'Model výchozí (MV)'!$AS110,0)+IFERROR('Model opční 1 (ME)'!R110*('ME Index'!V26/'ME Index'!$E26)*'Model opční 1 (ME)'!$AS110,0)+IFERROR('Model opční 2 (MF)'!R110*('MF Index'!V26/'MF Index'!$E26)*'Model opční 2 (MF)'!$AS110,0)+Doplněk!R110*Doplněk!$AQ110</f>
        <v>0</v>
      </c>
      <c r="S110" s="104">
        <f>IFERROR('Model výchozí (MV)'!S110*('MV Index'!W26/'MV Index'!$E26)*'Model výchozí (MV)'!$AS110,0)+IFERROR('Model opční 1 (ME)'!S110*('ME Index'!W26/'ME Index'!$E26)*'Model opční 1 (ME)'!$AS110,0)+IFERROR('Model opční 2 (MF)'!S110*('MF Index'!W26/'MF Index'!$E26)*'Model opční 2 (MF)'!$AS110,0)+Doplněk!S110*Doplněk!$AQ110</f>
        <v>0</v>
      </c>
      <c r="T110" s="104">
        <f>IFERROR('Model výchozí (MV)'!T110*('MV Index'!X26/'MV Index'!$E26)*'Model výchozí (MV)'!$AS110,0)+IFERROR('Model opční 1 (ME)'!T110*('ME Index'!X26/'ME Index'!$E26)*'Model opční 1 (ME)'!$AS110,0)+IFERROR('Model opční 2 (MF)'!T110*('MF Index'!X26/'MF Index'!$E26)*'Model opční 2 (MF)'!$AS110,0)+Doplněk!T110*Doplněk!$AQ110</f>
        <v>0</v>
      </c>
      <c r="U110" s="104">
        <f>IFERROR('Model výchozí (MV)'!U110*('MV Index'!Y26/'MV Index'!$E26)*'Model výchozí (MV)'!$AS110,0)+IFERROR('Model opční 1 (ME)'!U110*('ME Index'!Y26/'ME Index'!$E26)*'Model opční 1 (ME)'!$AS110,0)+IFERROR('Model opční 2 (MF)'!U110*('MF Index'!Y26/'MF Index'!$E26)*'Model opční 2 (MF)'!$AS110,0)+Doplněk!U110*Doplněk!$AQ110</f>
        <v>0</v>
      </c>
      <c r="V110" s="104">
        <f>IFERROR('Model výchozí (MV)'!V110*('MV Index'!Z26/'MV Index'!$E26)*'Model výchozí (MV)'!$AS110,0)+IFERROR('Model opční 1 (ME)'!V110*('ME Index'!Z26/'ME Index'!$E26)*'Model opční 1 (ME)'!$AS110,0)+IFERROR('Model opční 2 (MF)'!V110*('MF Index'!Z26/'MF Index'!$E26)*'Model opční 2 (MF)'!$AS110,0)+Doplněk!V110*Doplněk!$AQ110</f>
        <v>0</v>
      </c>
      <c r="W110" s="104">
        <f>IFERROR('Model výchozí (MV)'!W110*('MV Index'!AA26/'MV Index'!$E26)*'Model výchozí (MV)'!$AS110,0)+IFERROR('Model opční 1 (ME)'!W110*('ME Index'!AA26/'ME Index'!$E26)*'Model opční 1 (ME)'!$AS110,0)+IFERROR('Model opční 2 (MF)'!W110*('MF Index'!AA26/'MF Index'!$E26)*'Model opční 2 (MF)'!$AS110,0)+Doplněk!W110*Doplněk!$AQ110</f>
        <v>0</v>
      </c>
      <c r="X110" s="104">
        <f>IFERROR('Model výchozí (MV)'!X110*('MV Index'!AB26/'MV Index'!$E26)*'Model výchozí (MV)'!$AS110,0)+IFERROR('Model opční 1 (ME)'!X110*('ME Index'!AB26/'ME Index'!$E26)*'Model opční 1 (ME)'!$AS110,0)+IFERROR('Model opční 2 (MF)'!X110*('MF Index'!AB26/'MF Index'!$E26)*'Model opční 2 (MF)'!$AS110,0)+Doplněk!X110*Doplněk!$AQ110</f>
        <v>0</v>
      </c>
      <c r="Y110" s="104">
        <f>IFERROR('Model výchozí (MV)'!Y110*('MV Index'!AC26/'MV Index'!$E26)*'Model výchozí (MV)'!$AS110,0)+IFERROR('Model opční 1 (ME)'!Y110*('ME Index'!AC26/'ME Index'!$E26)*'Model opční 1 (ME)'!$AS110,0)+IFERROR('Model opční 2 (MF)'!Y110*('MF Index'!AC26/'MF Index'!$E26)*'Model opční 2 (MF)'!$AS110,0)+Doplněk!Y110*Doplněk!$AQ110</f>
        <v>0</v>
      </c>
      <c r="Z110" s="104">
        <f>IFERROR('Model výchozí (MV)'!Z110*('MV Index'!AD26/'MV Index'!$E26)*'Model výchozí (MV)'!$AS110,0)+IFERROR('Model opční 1 (ME)'!Z110*('ME Index'!AD26/'ME Index'!$E26)*'Model opční 1 (ME)'!$AS110,0)+IFERROR('Model opční 2 (MF)'!Z110*('MF Index'!AD26/'MF Index'!$E26)*'Model opční 2 (MF)'!$AS110,0)+Doplněk!Z110*Doplněk!$AQ110</f>
        <v>0</v>
      </c>
      <c r="AA110" s="104">
        <f>IFERROR('Model výchozí (MV)'!AA110*('MV Index'!AE26/'MV Index'!$E26)*'Model výchozí (MV)'!$AS110,0)+IFERROR('Model opční 1 (ME)'!AA110*('ME Index'!AE26/'ME Index'!$E26)*'Model opční 1 (ME)'!$AS110,0)+IFERROR('Model opční 2 (MF)'!AA110*('MF Index'!AE26/'MF Index'!$E26)*'Model opční 2 (MF)'!$AS110,0)+Doplněk!AA110*Doplněk!$AQ110</f>
        <v>0</v>
      </c>
      <c r="AB110" s="104">
        <f>IFERROR('Model výchozí (MV)'!AB110*('MV Index'!AF26/'MV Index'!$E26)*'Model výchozí (MV)'!$AS110,0)+IFERROR('Model opční 1 (ME)'!AB110*('ME Index'!AF26/'ME Index'!$E26)*'Model opční 1 (ME)'!$AS110,0)+IFERROR('Model opční 2 (MF)'!AB110*('MF Index'!AF26/'MF Index'!$E26)*'Model opční 2 (MF)'!$AS110,0)+Doplněk!AB110*Doplněk!$AQ110</f>
        <v>0</v>
      </c>
      <c r="AC110" s="104">
        <f>IFERROR('Model výchozí (MV)'!AC110*('MV Index'!AG26/'MV Index'!$E26)*'Model výchozí (MV)'!$AS110,0)+IFERROR('Model opční 1 (ME)'!AC110*('ME Index'!AG26/'ME Index'!$E26)*'Model opční 1 (ME)'!$AS110,0)+IFERROR('Model opční 2 (MF)'!AC110*('MF Index'!AG26/'MF Index'!$E26)*'Model opční 2 (MF)'!$AS110,0)+Doplněk!AC110*Doplněk!$AQ110</f>
        <v>0</v>
      </c>
      <c r="AD110" s="104">
        <f>IFERROR('Model výchozí (MV)'!AD110*('MV Index'!AH26/'MV Index'!$E26)*'Model výchozí (MV)'!$AS110,0)+IFERROR('Model opční 1 (ME)'!AD110*('ME Index'!AH26/'ME Index'!$E26)*'Model opční 1 (ME)'!$AS110,0)+IFERROR('Model opční 2 (MF)'!AD110*('MF Index'!AH26/'MF Index'!$E26)*'Model opční 2 (MF)'!$AS110,0)+Doplněk!AD110*Doplněk!$AQ110</f>
        <v>0</v>
      </c>
      <c r="AE110" s="104">
        <f>IFERROR('Model výchozí (MV)'!AE110*('MV Index'!AI26/'MV Index'!$E26)*'Model výchozí (MV)'!$AS110,0)+IFERROR('Model opční 1 (ME)'!AE110*('ME Index'!AI26/'ME Index'!$E26)*'Model opční 1 (ME)'!$AS110,0)+IFERROR('Model opční 2 (MF)'!AE110*('MF Index'!AI26/'MF Index'!$E26)*'Model opční 2 (MF)'!$AS110,0)+Doplněk!AE110*Doplněk!$AQ110</f>
        <v>0</v>
      </c>
      <c r="AF110" s="104">
        <f>IFERROR('Model výchozí (MV)'!AF110*('MV Index'!AJ26/'MV Index'!$E26)*'Model výchozí (MV)'!$AS110,0)+IFERROR('Model opční 1 (ME)'!AF110*('ME Index'!AJ26/'ME Index'!$E26)*'Model opční 1 (ME)'!$AS110,0)+IFERROR('Model opční 2 (MF)'!AF110*('MF Index'!AJ26/'MF Index'!$E26)*'Model opční 2 (MF)'!$AS110,0)+Doplněk!AF110*Doplněk!$AQ110</f>
        <v>0</v>
      </c>
      <c r="AG110" s="104">
        <f>IFERROR('Model výchozí (MV)'!AG110*('MV Index'!AK26/'MV Index'!$E26)*'Model výchozí (MV)'!$AS110,0)+IFERROR('Model opční 1 (ME)'!AG110*('ME Index'!AK26/'ME Index'!$E26)*'Model opční 1 (ME)'!$AS110,0)+IFERROR('Model opční 2 (MF)'!AG110*('MF Index'!AK26/'MF Index'!$E26)*'Model opční 2 (MF)'!$AS110,0)+Doplněk!AG110*Doplněk!$AQ110</f>
        <v>0</v>
      </c>
      <c r="AH110" s="104">
        <f>IFERROR('Model výchozí (MV)'!AH110*('MV Index'!AL26/'MV Index'!$E26)*'Model výchozí (MV)'!$AS110,0)+IFERROR('Model opční 1 (ME)'!AH110*('ME Index'!AL26/'ME Index'!$E26)*'Model opční 1 (ME)'!$AS110,0)+IFERROR('Model opční 2 (MF)'!AH110*('MF Index'!AL26/'MF Index'!$E26)*'Model opční 2 (MF)'!$AS110,0)+Doplněk!AH110*Doplněk!$AQ110</f>
        <v>0</v>
      </c>
      <c r="AI110" s="104">
        <f>IFERROR('Model výchozí (MV)'!AI110*('MV Index'!AM26/'MV Index'!$E26)*'Model výchozí (MV)'!$AS110,0)+IFERROR('Model opční 1 (ME)'!AI110*('ME Index'!AM26/'ME Index'!$E26)*'Model opční 1 (ME)'!$AS110,0)+IFERROR('Model opční 2 (MF)'!AI110*('MF Index'!AM26/'MF Index'!$E26)*'Model opční 2 (MF)'!$AS110,0)+Doplněk!AI110*Doplněk!$AQ110</f>
        <v>0</v>
      </c>
      <c r="AJ110" s="104">
        <f>IFERROR('Model výchozí (MV)'!AJ110*('MV Index'!AN26/'MV Index'!$E26)*'Model výchozí (MV)'!$AS110,0)+IFERROR('Model opční 1 (ME)'!AJ110*('ME Index'!AN26/'ME Index'!$E26)*'Model opční 1 (ME)'!$AS110,0)+IFERROR('Model opční 2 (MF)'!AJ110*('MF Index'!AN26/'MF Index'!$E26)*'Model opční 2 (MF)'!$AS110,0)+Doplněk!AJ110*Doplněk!$AQ110</f>
        <v>0</v>
      </c>
      <c r="AK110" s="104">
        <f>IFERROR('Model výchozí (MV)'!AK110*('MV Index'!AO26/'MV Index'!$E26)*'Model výchozí (MV)'!$AS110,0)+IFERROR('Model opční 1 (ME)'!AK110*('ME Index'!AO26/'ME Index'!$E26)*'Model opční 1 (ME)'!$AS110,0)+IFERROR('Model opční 2 (MF)'!AK110*('MF Index'!AO26/'MF Index'!$E26)*'Model opční 2 (MF)'!$AS110,0)+Doplněk!AK110*Doplněk!$AQ110</f>
        <v>0</v>
      </c>
      <c r="AL110" s="24">
        <f t="shared" si="73"/>
        <v>0</v>
      </c>
      <c r="AM110" s="149">
        <f t="shared" si="72"/>
        <v>0</v>
      </c>
    </row>
    <row r="111" spans="1:39" x14ac:dyDescent="0.3">
      <c r="A111" s="4">
        <f t="shared" si="75"/>
        <v>15</v>
      </c>
      <c r="B111" s="45" t="str">
        <f t="shared" si="75"/>
        <v>Správní režie</v>
      </c>
      <c r="C111" s="45" t="str">
        <f t="shared" si="74"/>
        <v/>
      </c>
      <c r="D111" s="65" t="str">
        <f t="shared" si="74"/>
        <v/>
      </c>
      <c r="E111" s="104">
        <f>IFERROR('Model výchozí (MV)'!E111*('MV Index'!I27/'MV Index'!$E27)*'Model výchozí (MV)'!$AS111,0)+IFERROR('Model opční 1 (ME)'!E111*('ME Index'!I27/'ME Index'!$E27)*'Model opční 1 (ME)'!$AS111,0)+IFERROR('Model opční 2 (MF)'!E111*('MF Index'!I27/'MF Index'!$E27)*'Model opční 2 (MF)'!$AS111,0)+Doplněk!E111*Doplněk!$AQ111</f>
        <v>0</v>
      </c>
      <c r="F111" s="104">
        <f>IFERROR('Model výchozí (MV)'!F111*('MV Index'!J27/'MV Index'!$E27)*'Model výchozí (MV)'!$AS111,0)+IFERROR('Model opční 1 (ME)'!F111*('ME Index'!J27/'ME Index'!$E27)*'Model opční 1 (ME)'!$AS111,0)+IFERROR('Model opční 2 (MF)'!F111*('MF Index'!J27/'MF Index'!$E27)*'Model opční 2 (MF)'!$AS111,0)+Doplněk!F111*Doplněk!$AQ111</f>
        <v>0</v>
      </c>
      <c r="G111" s="104">
        <f>IFERROR('Model výchozí (MV)'!G111*('MV Index'!K27/'MV Index'!$E27)*'Model výchozí (MV)'!$AS111,0)+IFERROR('Model opční 1 (ME)'!G111*('ME Index'!K27/'ME Index'!$E27)*'Model opční 1 (ME)'!$AS111,0)+IFERROR('Model opční 2 (MF)'!G111*('MF Index'!K27/'MF Index'!$E27)*'Model opční 2 (MF)'!$AS111,0)+Doplněk!G111*Doplněk!$AQ111</f>
        <v>0</v>
      </c>
      <c r="H111" s="104">
        <f>IFERROR('Model výchozí (MV)'!H111*('MV Index'!L27/'MV Index'!$E27)*'Model výchozí (MV)'!$AS111,0)+IFERROR('Model opční 1 (ME)'!H111*('ME Index'!L27/'ME Index'!$E27)*'Model opční 1 (ME)'!$AS111,0)+IFERROR('Model opční 2 (MF)'!H111*('MF Index'!L27/'MF Index'!$E27)*'Model opční 2 (MF)'!$AS111,0)+Doplněk!H111*Doplněk!$AQ111</f>
        <v>0</v>
      </c>
      <c r="I111" s="104">
        <f>IFERROR('Model výchozí (MV)'!I111*('MV Index'!M27/'MV Index'!$E27)*'Model výchozí (MV)'!$AS111,0)+IFERROR('Model opční 1 (ME)'!I111*('ME Index'!M27/'ME Index'!$E27)*'Model opční 1 (ME)'!$AS111,0)+IFERROR('Model opční 2 (MF)'!I111*('MF Index'!M27/'MF Index'!$E27)*'Model opční 2 (MF)'!$AS111,0)+Doplněk!I111*Doplněk!$AQ111</f>
        <v>0</v>
      </c>
      <c r="J111" s="104">
        <f>IFERROR('Model výchozí (MV)'!J111*('MV Index'!N27/'MV Index'!$E27)*'Model výchozí (MV)'!$AS111,0)+IFERROR('Model opční 1 (ME)'!J111*('ME Index'!N27/'ME Index'!$E27)*'Model opční 1 (ME)'!$AS111,0)+IFERROR('Model opční 2 (MF)'!J111*('MF Index'!N27/'MF Index'!$E27)*'Model opční 2 (MF)'!$AS111,0)+Doplněk!J111*Doplněk!$AQ111</f>
        <v>0</v>
      </c>
      <c r="K111" s="104">
        <f>IFERROR('Model výchozí (MV)'!K111*('MV Index'!O27/'MV Index'!$E27)*'Model výchozí (MV)'!$AS111,0)+IFERROR('Model opční 1 (ME)'!K111*('ME Index'!O27/'ME Index'!$E27)*'Model opční 1 (ME)'!$AS111,0)+IFERROR('Model opční 2 (MF)'!K111*('MF Index'!O27/'MF Index'!$E27)*'Model opční 2 (MF)'!$AS111,0)+Doplněk!K111*Doplněk!$AQ111</f>
        <v>0</v>
      </c>
      <c r="L111" s="104">
        <f>IFERROR('Model výchozí (MV)'!L111*('MV Index'!P27/'MV Index'!$E27)*'Model výchozí (MV)'!$AS111,0)+IFERROR('Model opční 1 (ME)'!L111*('ME Index'!P27/'ME Index'!$E27)*'Model opční 1 (ME)'!$AS111,0)+IFERROR('Model opční 2 (MF)'!L111*('MF Index'!P27/'MF Index'!$E27)*'Model opční 2 (MF)'!$AS111,0)+Doplněk!L111*Doplněk!$AQ111</f>
        <v>0</v>
      </c>
      <c r="M111" s="104">
        <f>IFERROR('Model výchozí (MV)'!M111*('MV Index'!Q27/'MV Index'!$E27)*'Model výchozí (MV)'!$AS111,0)+IFERROR('Model opční 1 (ME)'!M111*('ME Index'!Q27/'ME Index'!$E27)*'Model opční 1 (ME)'!$AS111,0)+IFERROR('Model opční 2 (MF)'!M111*('MF Index'!Q27/'MF Index'!$E27)*'Model opční 2 (MF)'!$AS111,0)+Doplněk!M111*Doplněk!$AQ111</f>
        <v>0</v>
      </c>
      <c r="N111" s="104">
        <f>IFERROR('Model výchozí (MV)'!N111*('MV Index'!R27/'MV Index'!$E27)*'Model výchozí (MV)'!$AS111,0)+IFERROR('Model opční 1 (ME)'!N111*('ME Index'!R27/'ME Index'!$E27)*'Model opční 1 (ME)'!$AS111,0)+IFERROR('Model opční 2 (MF)'!N111*('MF Index'!R27/'MF Index'!$E27)*'Model opční 2 (MF)'!$AS111,0)+Doplněk!N111*Doplněk!$AQ111</f>
        <v>0</v>
      </c>
      <c r="O111" s="104">
        <f>IFERROR('Model výchozí (MV)'!O111*('MV Index'!S27/'MV Index'!$E27)*'Model výchozí (MV)'!$AS111,0)+IFERROR('Model opční 1 (ME)'!O111*('ME Index'!S27/'ME Index'!$E27)*'Model opční 1 (ME)'!$AS111,0)+IFERROR('Model opční 2 (MF)'!O111*('MF Index'!S27/'MF Index'!$E27)*'Model opční 2 (MF)'!$AS111,0)+Doplněk!O111*Doplněk!$AQ111</f>
        <v>0</v>
      </c>
      <c r="P111" s="104">
        <f>IFERROR('Model výchozí (MV)'!P111*('MV Index'!T27/'MV Index'!$E27)*'Model výchozí (MV)'!$AS111,0)+IFERROR('Model opční 1 (ME)'!P111*('ME Index'!T27/'ME Index'!$E27)*'Model opční 1 (ME)'!$AS111,0)+IFERROR('Model opční 2 (MF)'!P111*('MF Index'!T27/'MF Index'!$E27)*'Model opční 2 (MF)'!$AS111,0)+Doplněk!P111*Doplněk!$AQ111</f>
        <v>0</v>
      </c>
      <c r="Q111" s="104">
        <f>IFERROR('Model výchozí (MV)'!Q111*('MV Index'!U27/'MV Index'!$E27)*'Model výchozí (MV)'!$AS111,0)+IFERROR('Model opční 1 (ME)'!Q111*('ME Index'!U27/'ME Index'!$E27)*'Model opční 1 (ME)'!$AS111,0)+IFERROR('Model opční 2 (MF)'!Q111*('MF Index'!U27/'MF Index'!$E27)*'Model opční 2 (MF)'!$AS111,0)+Doplněk!Q111*Doplněk!$AQ111</f>
        <v>0</v>
      </c>
      <c r="R111" s="104">
        <f>IFERROR('Model výchozí (MV)'!R111*('MV Index'!V27/'MV Index'!$E27)*'Model výchozí (MV)'!$AS111,0)+IFERROR('Model opční 1 (ME)'!R111*('ME Index'!V27/'ME Index'!$E27)*'Model opční 1 (ME)'!$AS111,0)+IFERROR('Model opční 2 (MF)'!R111*('MF Index'!V27/'MF Index'!$E27)*'Model opční 2 (MF)'!$AS111,0)+Doplněk!R111*Doplněk!$AQ111</f>
        <v>0</v>
      </c>
      <c r="S111" s="104">
        <f>IFERROR('Model výchozí (MV)'!S111*('MV Index'!W27/'MV Index'!$E27)*'Model výchozí (MV)'!$AS111,0)+IFERROR('Model opční 1 (ME)'!S111*('ME Index'!W27/'ME Index'!$E27)*'Model opční 1 (ME)'!$AS111,0)+IFERROR('Model opční 2 (MF)'!S111*('MF Index'!W27/'MF Index'!$E27)*'Model opční 2 (MF)'!$AS111,0)+Doplněk!S111*Doplněk!$AQ111</f>
        <v>0</v>
      </c>
      <c r="T111" s="104">
        <f>IFERROR('Model výchozí (MV)'!T111*('MV Index'!X27/'MV Index'!$E27)*'Model výchozí (MV)'!$AS111,0)+IFERROR('Model opční 1 (ME)'!T111*('ME Index'!X27/'ME Index'!$E27)*'Model opční 1 (ME)'!$AS111,0)+IFERROR('Model opční 2 (MF)'!T111*('MF Index'!X27/'MF Index'!$E27)*'Model opční 2 (MF)'!$AS111,0)+Doplněk!T111*Doplněk!$AQ111</f>
        <v>0</v>
      </c>
      <c r="U111" s="104">
        <f>IFERROR('Model výchozí (MV)'!U111*('MV Index'!Y27/'MV Index'!$E27)*'Model výchozí (MV)'!$AS111,0)+IFERROR('Model opční 1 (ME)'!U111*('ME Index'!Y27/'ME Index'!$E27)*'Model opční 1 (ME)'!$AS111,0)+IFERROR('Model opční 2 (MF)'!U111*('MF Index'!Y27/'MF Index'!$E27)*'Model opční 2 (MF)'!$AS111,0)+Doplněk!U111*Doplněk!$AQ111</f>
        <v>0</v>
      </c>
      <c r="V111" s="104">
        <f>IFERROR('Model výchozí (MV)'!V111*('MV Index'!Z27/'MV Index'!$E27)*'Model výchozí (MV)'!$AS111,0)+IFERROR('Model opční 1 (ME)'!V111*('ME Index'!Z27/'ME Index'!$E27)*'Model opční 1 (ME)'!$AS111,0)+IFERROR('Model opční 2 (MF)'!V111*('MF Index'!Z27/'MF Index'!$E27)*'Model opční 2 (MF)'!$AS111,0)+Doplněk!V111*Doplněk!$AQ111</f>
        <v>0</v>
      </c>
      <c r="W111" s="104">
        <f>IFERROR('Model výchozí (MV)'!W111*('MV Index'!AA27/'MV Index'!$E27)*'Model výchozí (MV)'!$AS111,0)+IFERROR('Model opční 1 (ME)'!W111*('ME Index'!AA27/'ME Index'!$E27)*'Model opční 1 (ME)'!$AS111,0)+IFERROR('Model opční 2 (MF)'!W111*('MF Index'!AA27/'MF Index'!$E27)*'Model opční 2 (MF)'!$AS111,0)+Doplněk!W111*Doplněk!$AQ111</f>
        <v>0</v>
      </c>
      <c r="X111" s="104">
        <f>IFERROR('Model výchozí (MV)'!X111*('MV Index'!AB27/'MV Index'!$E27)*'Model výchozí (MV)'!$AS111,0)+IFERROR('Model opční 1 (ME)'!X111*('ME Index'!AB27/'ME Index'!$E27)*'Model opční 1 (ME)'!$AS111,0)+IFERROR('Model opční 2 (MF)'!X111*('MF Index'!AB27/'MF Index'!$E27)*'Model opční 2 (MF)'!$AS111,0)+Doplněk!X111*Doplněk!$AQ111</f>
        <v>0</v>
      </c>
      <c r="Y111" s="104">
        <f>IFERROR('Model výchozí (MV)'!Y111*('MV Index'!AC27/'MV Index'!$E27)*'Model výchozí (MV)'!$AS111,0)+IFERROR('Model opční 1 (ME)'!Y111*('ME Index'!AC27/'ME Index'!$E27)*'Model opční 1 (ME)'!$AS111,0)+IFERROR('Model opční 2 (MF)'!Y111*('MF Index'!AC27/'MF Index'!$E27)*'Model opční 2 (MF)'!$AS111,0)+Doplněk!Y111*Doplněk!$AQ111</f>
        <v>0</v>
      </c>
      <c r="Z111" s="104">
        <f>IFERROR('Model výchozí (MV)'!Z111*('MV Index'!AD27/'MV Index'!$E27)*'Model výchozí (MV)'!$AS111,0)+IFERROR('Model opční 1 (ME)'!Z111*('ME Index'!AD27/'ME Index'!$E27)*'Model opční 1 (ME)'!$AS111,0)+IFERROR('Model opční 2 (MF)'!Z111*('MF Index'!AD27/'MF Index'!$E27)*'Model opční 2 (MF)'!$AS111,0)+Doplněk!Z111*Doplněk!$AQ111</f>
        <v>0</v>
      </c>
      <c r="AA111" s="104">
        <f>IFERROR('Model výchozí (MV)'!AA111*('MV Index'!AE27/'MV Index'!$E27)*'Model výchozí (MV)'!$AS111,0)+IFERROR('Model opční 1 (ME)'!AA111*('ME Index'!AE27/'ME Index'!$E27)*'Model opční 1 (ME)'!$AS111,0)+IFERROR('Model opční 2 (MF)'!AA111*('MF Index'!AE27/'MF Index'!$E27)*'Model opční 2 (MF)'!$AS111,0)+Doplněk!AA111*Doplněk!$AQ111</f>
        <v>0</v>
      </c>
      <c r="AB111" s="104">
        <f>IFERROR('Model výchozí (MV)'!AB111*('MV Index'!AF27/'MV Index'!$E27)*'Model výchozí (MV)'!$AS111,0)+IFERROR('Model opční 1 (ME)'!AB111*('ME Index'!AF27/'ME Index'!$E27)*'Model opční 1 (ME)'!$AS111,0)+IFERROR('Model opční 2 (MF)'!AB111*('MF Index'!AF27/'MF Index'!$E27)*'Model opční 2 (MF)'!$AS111,0)+Doplněk!AB111*Doplněk!$AQ111</f>
        <v>0</v>
      </c>
      <c r="AC111" s="104">
        <f>IFERROR('Model výchozí (MV)'!AC111*('MV Index'!AG27/'MV Index'!$E27)*'Model výchozí (MV)'!$AS111,0)+IFERROR('Model opční 1 (ME)'!AC111*('ME Index'!AG27/'ME Index'!$E27)*'Model opční 1 (ME)'!$AS111,0)+IFERROR('Model opční 2 (MF)'!AC111*('MF Index'!AG27/'MF Index'!$E27)*'Model opční 2 (MF)'!$AS111,0)+Doplněk!AC111*Doplněk!$AQ111</f>
        <v>0</v>
      </c>
      <c r="AD111" s="104">
        <f>IFERROR('Model výchozí (MV)'!AD111*('MV Index'!AH27/'MV Index'!$E27)*'Model výchozí (MV)'!$AS111,0)+IFERROR('Model opční 1 (ME)'!AD111*('ME Index'!AH27/'ME Index'!$E27)*'Model opční 1 (ME)'!$AS111,0)+IFERROR('Model opční 2 (MF)'!AD111*('MF Index'!AH27/'MF Index'!$E27)*'Model opční 2 (MF)'!$AS111,0)+Doplněk!AD111*Doplněk!$AQ111</f>
        <v>0</v>
      </c>
      <c r="AE111" s="104">
        <f>IFERROR('Model výchozí (MV)'!AE111*('MV Index'!AI27/'MV Index'!$E27)*'Model výchozí (MV)'!$AS111,0)+IFERROR('Model opční 1 (ME)'!AE111*('ME Index'!AI27/'ME Index'!$E27)*'Model opční 1 (ME)'!$AS111,0)+IFERROR('Model opční 2 (MF)'!AE111*('MF Index'!AI27/'MF Index'!$E27)*'Model opční 2 (MF)'!$AS111,0)+Doplněk!AE111*Doplněk!$AQ111</f>
        <v>0</v>
      </c>
      <c r="AF111" s="104">
        <f>IFERROR('Model výchozí (MV)'!AF111*('MV Index'!AJ27/'MV Index'!$E27)*'Model výchozí (MV)'!$AS111,0)+IFERROR('Model opční 1 (ME)'!AF111*('ME Index'!AJ27/'ME Index'!$E27)*'Model opční 1 (ME)'!$AS111,0)+IFERROR('Model opční 2 (MF)'!AF111*('MF Index'!AJ27/'MF Index'!$E27)*'Model opční 2 (MF)'!$AS111,0)+Doplněk!AF111*Doplněk!$AQ111</f>
        <v>0</v>
      </c>
      <c r="AG111" s="104">
        <f>IFERROR('Model výchozí (MV)'!AG111*('MV Index'!AK27/'MV Index'!$E27)*'Model výchozí (MV)'!$AS111,0)+IFERROR('Model opční 1 (ME)'!AG111*('ME Index'!AK27/'ME Index'!$E27)*'Model opční 1 (ME)'!$AS111,0)+IFERROR('Model opční 2 (MF)'!AG111*('MF Index'!AK27/'MF Index'!$E27)*'Model opční 2 (MF)'!$AS111,0)+Doplněk!AG111*Doplněk!$AQ111</f>
        <v>0</v>
      </c>
      <c r="AH111" s="104">
        <f>IFERROR('Model výchozí (MV)'!AH111*('MV Index'!AL27/'MV Index'!$E27)*'Model výchozí (MV)'!$AS111,0)+IFERROR('Model opční 1 (ME)'!AH111*('ME Index'!AL27/'ME Index'!$E27)*'Model opční 1 (ME)'!$AS111,0)+IFERROR('Model opční 2 (MF)'!AH111*('MF Index'!AL27/'MF Index'!$E27)*'Model opční 2 (MF)'!$AS111,0)+Doplněk!AH111*Doplněk!$AQ111</f>
        <v>0</v>
      </c>
      <c r="AI111" s="104">
        <f>IFERROR('Model výchozí (MV)'!AI111*('MV Index'!AM27/'MV Index'!$E27)*'Model výchozí (MV)'!$AS111,0)+IFERROR('Model opční 1 (ME)'!AI111*('ME Index'!AM27/'ME Index'!$E27)*'Model opční 1 (ME)'!$AS111,0)+IFERROR('Model opční 2 (MF)'!AI111*('MF Index'!AM27/'MF Index'!$E27)*'Model opční 2 (MF)'!$AS111,0)+Doplněk!AI111*Doplněk!$AQ111</f>
        <v>0</v>
      </c>
      <c r="AJ111" s="104">
        <f>IFERROR('Model výchozí (MV)'!AJ111*('MV Index'!AN27/'MV Index'!$E27)*'Model výchozí (MV)'!$AS111,0)+IFERROR('Model opční 1 (ME)'!AJ111*('ME Index'!AN27/'ME Index'!$E27)*'Model opční 1 (ME)'!$AS111,0)+IFERROR('Model opční 2 (MF)'!AJ111*('MF Index'!AN27/'MF Index'!$E27)*'Model opční 2 (MF)'!$AS111,0)+Doplněk!AJ111*Doplněk!$AQ111</f>
        <v>0</v>
      </c>
      <c r="AK111" s="104">
        <f>IFERROR('Model výchozí (MV)'!AK111*('MV Index'!AO27/'MV Index'!$E27)*'Model výchozí (MV)'!$AS111,0)+IFERROR('Model opční 1 (ME)'!AK111*('ME Index'!AO27/'ME Index'!$E27)*'Model opční 1 (ME)'!$AS111,0)+IFERROR('Model opční 2 (MF)'!AK111*('MF Index'!AO27/'MF Index'!$E27)*'Model opční 2 (MF)'!$AS111,0)+Doplněk!AK111*Doplněk!$AQ111</f>
        <v>0</v>
      </c>
      <c r="AL111" s="24">
        <f t="shared" si="73"/>
        <v>0</v>
      </c>
      <c r="AM111" s="149">
        <f t="shared" si="72"/>
        <v>0</v>
      </c>
    </row>
    <row r="112" spans="1:39" x14ac:dyDescent="0.3">
      <c r="A112" s="9">
        <f t="shared" si="75"/>
        <v>16</v>
      </c>
      <c r="B112" s="67" t="str">
        <f t="shared" si="75"/>
        <v>Zisk</v>
      </c>
      <c r="C112" s="67" t="str">
        <f t="shared" si="74"/>
        <v/>
      </c>
      <c r="D112" s="68" t="str">
        <f t="shared" si="74"/>
        <v/>
      </c>
      <c r="E112" s="104">
        <f>IFERROR('Model výchozí (MV)'!E112*('MV Index'!I28/'MV Index'!$E28)*'Model výchozí (MV)'!$AS112,0)+IFERROR('Model opční 1 (ME)'!E112*('ME Index'!I28/'ME Index'!$E28)*'Model opční 1 (ME)'!$AS112,0)+IFERROR('Model opční 2 (MF)'!E112*('MF Index'!I28/'MF Index'!$E28)*'Model opční 2 (MF)'!$AS112,0)+Doplněk!E112*Doplněk!$AQ112</f>
        <v>0</v>
      </c>
      <c r="F112" s="104">
        <f>IFERROR('Model výchozí (MV)'!F112*('MV Index'!J28/'MV Index'!$E28)*'Model výchozí (MV)'!$AS112,0)+IFERROR('Model opční 1 (ME)'!F112*('ME Index'!J28/'ME Index'!$E28)*'Model opční 1 (ME)'!$AS112,0)+IFERROR('Model opční 2 (MF)'!F112*('MF Index'!J28/'MF Index'!$E28)*'Model opční 2 (MF)'!$AS112,0)+Doplněk!F112*Doplněk!$AQ112</f>
        <v>0</v>
      </c>
      <c r="G112" s="104">
        <f>IFERROR('Model výchozí (MV)'!G112*('MV Index'!K28/'MV Index'!$E28)*'Model výchozí (MV)'!$AS112,0)+IFERROR('Model opční 1 (ME)'!G112*('ME Index'!K28/'ME Index'!$E28)*'Model opční 1 (ME)'!$AS112,0)+IFERROR('Model opční 2 (MF)'!G112*('MF Index'!K28/'MF Index'!$E28)*'Model opční 2 (MF)'!$AS112,0)+Doplněk!G112*Doplněk!$AQ112</f>
        <v>0</v>
      </c>
      <c r="H112" s="104">
        <f>IFERROR('Model výchozí (MV)'!H112*('MV Index'!L28/'MV Index'!$E28)*'Model výchozí (MV)'!$AS112,0)+IFERROR('Model opční 1 (ME)'!H112*('ME Index'!L28/'ME Index'!$E28)*'Model opční 1 (ME)'!$AS112,0)+IFERROR('Model opční 2 (MF)'!H112*('MF Index'!L28/'MF Index'!$E28)*'Model opční 2 (MF)'!$AS112,0)+Doplněk!H112*Doplněk!$AQ112</f>
        <v>0</v>
      </c>
      <c r="I112" s="104">
        <f>IFERROR('Model výchozí (MV)'!I112*('MV Index'!M28/'MV Index'!$E28)*'Model výchozí (MV)'!$AS112,0)+IFERROR('Model opční 1 (ME)'!I112*('ME Index'!M28/'ME Index'!$E28)*'Model opční 1 (ME)'!$AS112,0)+IFERROR('Model opční 2 (MF)'!I112*('MF Index'!M28/'MF Index'!$E28)*'Model opční 2 (MF)'!$AS112,0)+Doplněk!I112*Doplněk!$AQ112</f>
        <v>0</v>
      </c>
      <c r="J112" s="104">
        <f>IFERROR('Model výchozí (MV)'!J112*('MV Index'!N28/'MV Index'!$E28)*'Model výchozí (MV)'!$AS112,0)+IFERROR('Model opční 1 (ME)'!J112*('ME Index'!N28/'ME Index'!$E28)*'Model opční 1 (ME)'!$AS112,0)+IFERROR('Model opční 2 (MF)'!J112*('MF Index'!N28/'MF Index'!$E28)*'Model opční 2 (MF)'!$AS112,0)+Doplněk!J112*Doplněk!$AQ112</f>
        <v>0</v>
      </c>
      <c r="K112" s="104">
        <f>IFERROR('Model výchozí (MV)'!K112*('MV Index'!O28/'MV Index'!$E28)*'Model výchozí (MV)'!$AS112,0)+IFERROR('Model opční 1 (ME)'!K112*('ME Index'!O28/'ME Index'!$E28)*'Model opční 1 (ME)'!$AS112,0)+IFERROR('Model opční 2 (MF)'!K112*('MF Index'!O28/'MF Index'!$E28)*'Model opční 2 (MF)'!$AS112,0)+Doplněk!K112*Doplněk!$AQ112</f>
        <v>0</v>
      </c>
      <c r="L112" s="104">
        <f>IFERROR('Model výchozí (MV)'!L112*('MV Index'!P28/'MV Index'!$E28)*'Model výchozí (MV)'!$AS112,0)+IFERROR('Model opční 1 (ME)'!L112*('ME Index'!P28/'ME Index'!$E28)*'Model opční 1 (ME)'!$AS112,0)+IFERROR('Model opční 2 (MF)'!L112*('MF Index'!P28/'MF Index'!$E28)*'Model opční 2 (MF)'!$AS112,0)+Doplněk!L112*Doplněk!$AQ112</f>
        <v>0</v>
      </c>
      <c r="M112" s="104">
        <f>IFERROR('Model výchozí (MV)'!M112*('MV Index'!Q28/'MV Index'!$E28)*'Model výchozí (MV)'!$AS112,0)+IFERROR('Model opční 1 (ME)'!M112*('ME Index'!Q28/'ME Index'!$E28)*'Model opční 1 (ME)'!$AS112,0)+IFERROR('Model opční 2 (MF)'!M112*('MF Index'!Q28/'MF Index'!$E28)*'Model opční 2 (MF)'!$AS112,0)+Doplněk!M112*Doplněk!$AQ112</f>
        <v>0</v>
      </c>
      <c r="N112" s="104">
        <f>IFERROR('Model výchozí (MV)'!N112*('MV Index'!R28/'MV Index'!$E28)*'Model výchozí (MV)'!$AS112,0)+IFERROR('Model opční 1 (ME)'!N112*('ME Index'!R28/'ME Index'!$E28)*'Model opční 1 (ME)'!$AS112,0)+IFERROR('Model opční 2 (MF)'!N112*('MF Index'!R28/'MF Index'!$E28)*'Model opční 2 (MF)'!$AS112,0)+Doplněk!N112*Doplněk!$AQ112</f>
        <v>0</v>
      </c>
      <c r="O112" s="104">
        <f>IFERROR('Model výchozí (MV)'!O112*('MV Index'!S28/'MV Index'!$E28)*'Model výchozí (MV)'!$AS112,0)+IFERROR('Model opční 1 (ME)'!O112*('ME Index'!S28/'ME Index'!$E28)*'Model opční 1 (ME)'!$AS112,0)+IFERROR('Model opční 2 (MF)'!O112*('MF Index'!S28/'MF Index'!$E28)*'Model opční 2 (MF)'!$AS112,0)+Doplněk!O112*Doplněk!$AQ112</f>
        <v>0</v>
      </c>
      <c r="P112" s="104">
        <f>IFERROR('Model výchozí (MV)'!P112*('MV Index'!T28/'MV Index'!$E28)*'Model výchozí (MV)'!$AS112,0)+IFERROR('Model opční 1 (ME)'!P112*('ME Index'!T28/'ME Index'!$E28)*'Model opční 1 (ME)'!$AS112,0)+IFERROR('Model opční 2 (MF)'!P112*('MF Index'!T28/'MF Index'!$E28)*'Model opční 2 (MF)'!$AS112,0)+Doplněk!P112*Doplněk!$AQ112</f>
        <v>0</v>
      </c>
      <c r="Q112" s="104">
        <f>IFERROR('Model výchozí (MV)'!Q112*('MV Index'!U28/'MV Index'!$E28)*'Model výchozí (MV)'!$AS112,0)+IFERROR('Model opční 1 (ME)'!Q112*('ME Index'!U28/'ME Index'!$E28)*'Model opční 1 (ME)'!$AS112,0)+IFERROR('Model opční 2 (MF)'!Q112*('MF Index'!U28/'MF Index'!$E28)*'Model opční 2 (MF)'!$AS112,0)+Doplněk!Q112*Doplněk!$AQ112</f>
        <v>0</v>
      </c>
      <c r="R112" s="104">
        <f>IFERROR('Model výchozí (MV)'!R112*('MV Index'!V28/'MV Index'!$E28)*'Model výchozí (MV)'!$AS112,0)+IFERROR('Model opční 1 (ME)'!R112*('ME Index'!V28/'ME Index'!$E28)*'Model opční 1 (ME)'!$AS112,0)+IFERROR('Model opční 2 (MF)'!R112*('MF Index'!V28/'MF Index'!$E28)*'Model opční 2 (MF)'!$AS112,0)+Doplněk!R112*Doplněk!$AQ112</f>
        <v>0</v>
      </c>
      <c r="S112" s="104">
        <f>IFERROR('Model výchozí (MV)'!S112*('MV Index'!W28/'MV Index'!$E28)*'Model výchozí (MV)'!$AS112,0)+IFERROR('Model opční 1 (ME)'!S112*('ME Index'!W28/'ME Index'!$E28)*'Model opční 1 (ME)'!$AS112,0)+IFERROR('Model opční 2 (MF)'!S112*('MF Index'!W28/'MF Index'!$E28)*'Model opční 2 (MF)'!$AS112,0)+Doplněk!S112*Doplněk!$AQ112</f>
        <v>0</v>
      </c>
      <c r="T112" s="104">
        <f>IFERROR('Model výchozí (MV)'!T112*('MV Index'!X28/'MV Index'!$E28)*'Model výchozí (MV)'!$AS112,0)+IFERROR('Model opční 1 (ME)'!T112*('ME Index'!X28/'ME Index'!$E28)*'Model opční 1 (ME)'!$AS112,0)+IFERROR('Model opční 2 (MF)'!T112*('MF Index'!X28/'MF Index'!$E28)*'Model opční 2 (MF)'!$AS112,0)+Doplněk!T112*Doplněk!$AQ112</f>
        <v>0</v>
      </c>
      <c r="U112" s="104">
        <f>IFERROR('Model výchozí (MV)'!U112*('MV Index'!Y28/'MV Index'!$E28)*'Model výchozí (MV)'!$AS112,0)+IFERROR('Model opční 1 (ME)'!U112*('ME Index'!Y28/'ME Index'!$E28)*'Model opční 1 (ME)'!$AS112,0)+IFERROR('Model opční 2 (MF)'!U112*('MF Index'!Y28/'MF Index'!$E28)*'Model opční 2 (MF)'!$AS112,0)+Doplněk!U112*Doplněk!$AQ112</f>
        <v>0</v>
      </c>
      <c r="V112" s="104">
        <f>IFERROR('Model výchozí (MV)'!V112*('MV Index'!Z28/'MV Index'!$E28)*'Model výchozí (MV)'!$AS112,0)+IFERROR('Model opční 1 (ME)'!V112*('ME Index'!Z28/'ME Index'!$E28)*'Model opční 1 (ME)'!$AS112,0)+IFERROR('Model opční 2 (MF)'!V112*('MF Index'!Z28/'MF Index'!$E28)*'Model opční 2 (MF)'!$AS112,0)+Doplněk!V112*Doplněk!$AQ112</f>
        <v>0</v>
      </c>
      <c r="W112" s="104">
        <f>IFERROR('Model výchozí (MV)'!W112*('MV Index'!AA28/'MV Index'!$E28)*'Model výchozí (MV)'!$AS112,0)+IFERROR('Model opční 1 (ME)'!W112*('ME Index'!AA28/'ME Index'!$E28)*'Model opční 1 (ME)'!$AS112,0)+IFERROR('Model opční 2 (MF)'!W112*('MF Index'!AA28/'MF Index'!$E28)*'Model opční 2 (MF)'!$AS112,0)+Doplněk!W112*Doplněk!$AQ112</f>
        <v>0</v>
      </c>
      <c r="X112" s="104">
        <f>IFERROR('Model výchozí (MV)'!X112*('MV Index'!AB28/'MV Index'!$E28)*'Model výchozí (MV)'!$AS112,0)+IFERROR('Model opční 1 (ME)'!X112*('ME Index'!AB28/'ME Index'!$E28)*'Model opční 1 (ME)'!$AS112,0)+IFERROR('Model opční 2 (MF)'!X112*('MF Index'!AB28/'MF Index'!$E28)*'Model opční 2 (MF)'!$AS112,0)+Doplněk!X112*Doplněk!$AQ112</f>
        <v>0</v>
      </c>
      <c r="Y112" s="104">
        <f>IFERROR('Model výchozí (MV)'!Y112*('MV Index'!AC28/'MV Index'!$E28)*'Model výchozí (MV)'!$AS112,0)+IFERROR('Model opční 1 (ME)'!Y112*('ME Index'!AC28/'ME Index'!$E28)*'Model opční 1 (ME)'!$AS112,0)+IFERROR('Model opční 2 (MF)'!Y112*('MF Index'!AC28/'MF Index'!$E28)*'Model opční 2 (MF)'!$AS112,0)+Doplněk!Y112*Doplněk!$AQ112</f>
        <v>0</v>
      </c>
      <c r="Z112" s="104">
        <f>IFERROR('Model výchozí (MV)'!Z112*('MV Index'!AD28/'MV Index'!$E28)*'Model výchozí (MV)'!$AS112,0)+IFERROR('Model opční 1 (ME)'!Z112*('ME Index'!AD28/'ME Index'!$E28)*'Model opční 1 (ME)'!$AS112,0)+IFERROR('Model opční 2 (MF)'!Z112*('MF Index'!AD28/'MF Index'!$E28)*'Model opční 2 (MF)'!$AS112,0)+Doplněk!Z112*Doplněk!$AQ112</f>
        <v>0</v>
      </c>
      <c r="AA112" s="104">
        <f>IFERROR('Model výchozí (MV)'!AA112*('MV Index'!AE28/'MV Index'!$E28)*'Model výchozí (MV)'!$AS112,0)+IFERROR('Model opční 1 (ME)'!AA112*('ME Index'!AE28/'ME Index'!$E28)*'Model opční 1 (ME)'!$AS112,0)+IFERROR('Model opční 2 (MF)'!AA112*('MF Index'!AE28/'MF Index'!$E28)*'Model opční 2 (MF)'!$AS112,0)+Doplněk!AA112*Doplněk!$AQ112</f>
        <v>0</v>
      </c>
      <c r="AB112" s="104">
        <f>IFERROR('Model výchozí (MV)'!AB112*('MV Index'!AF28/'MV Index'!$E28)*'Model výchozí (MV)'!$AS112,0)+IFERROR('Model opční 1 (ME)'!AB112*('ME Index'!AF28/'ME Index'!$E28)*'Model opční 1 (ME)'!$AS112,0)+IFERROR('Model opční 2 (MF)'!AB112*('MF Index'!AF28/'MF Index'!$E28)*'Model opční 2 (MF)'!$AS112,0)+Doplněk!AB112*Doplněk!$AQ112</f>
        <v>0</v>
      </c>
      <c r="AC112" s="104">
        <f>IFERROR('Model výchozí (MV)'!AC112*('MV Index'!AG28/'MV Index'!$E28)*'Model výchozí (MV)'!$AS112,0)+IFERROR('Model opční 1 (ME)'!AC112*('ME Index'!AG28/'ME Index'!$E28)*'Model opční 1 (ME)'!$AS112,0)+IFERROR('Model opční 2 (MF)'!AC112*('MF Index'!AG28/'MF Index'!$E28)*'Model opční 2 (MF)'!$AS112,0)+Doplněk!AC112*Doplněk!$AQ112</f>
        <v>0</v>
      </c>
      <c r="AD112" s="104">
        <f>IFERROR('Model výchozí (MV)'!AD112*('MV Index'!AH28/'MV Index'!$E28)*'Model výchozí (MV)'!$AS112,0)+IFERROR('Model opční 1 (ME)'!AD112*('ME Index'!AH28/'ME Index'!$E28)*'Model opční 1 (ME)'!$AS112,0)+IFERROR('Model opční 2 (MF)'!AD112*('MF Index'!AH28/'MF Index'!$E28)*'Model opční 2 (MF)'!$AS112,0)+Doplněk!AD112*Doplněk!$AQ112</f>
        <v>0</v>
      </c>
      <c r="AE112" s="104">
        <f>IFERROR('Model výchozí (MV)'!AE112*('MV Index'!AI28/'MV Index'!$E28)*'Model výchozí (MV)'!$AS112,0)+IFERROR('Model opční 1 (ME)'!AE112*('ME Index'!AI28/'ME Index'!$E28)*'Model opční 1 (ME)'!$AS112,0)+IFERROR('Model opční 2 (MF)'!AE112*('MF Index'!AI28/'MF Index'!$E28)*'Model opční 2 (MF)'!$AS112,0)+Doplněk!AE112*Doplněk!$AQ112</f>
        <v>0</v>
      </c>
      <c r="AF112" s="104">
        <f>IFERROR('Model výchozí (MV)'!AF112*('MV Index'!AJ28/'MV Index'!$E28)*'Model výchozí (MV)'!$AS112,0)+IFERROR('Model opční 1 (ME)'!AF112*('ME Index'!AJ28/'ME Index'!$E28)*'Model opční 1 (ME)'!$AS112,0)+IFERROR('Model opční 2 (MF)'!AF112*('MF Index'!AJ28/'MF Index'!$E28)*'Model opční 2 (MF)'!$AS112,0)+Doplněk!AF112*Doplněk!$AQ112</f>
        <v>0</v>
      </c>
      <c r="AG112" s="104">
        <f>IFERROR('Model výchozí (MV)'!AG112*('MV Index'!AK28/'MV Index'!$E28)*'Model výchozí (MV)'!$AS112,0)+IFERROR('Model opční 1 (ME)'!AG112*('ME Index'!AK28/'ME Index'!$E28)*'Model opční 1 (ME)'!$AS112,0)+IFERROR('Model opční 2 (MF)'!AG112*('MF Index'!AK28/'MF Index'!$E28)*'Model opční 2 (MF)'!$AS112,0)+Doplněk!AG112*Doplněk!$AQ112</f>
        <v>0</v>
      </c>
      <c r="AH112" s="104">
        <f>IFERROR('Model výchozí (MV)'!AH112*('MV Index'!AL28/'MV Index'!$E28)*'Model výchozí (MV)'!$AS112,0)+IFERROR('Model opční 1 (ME)'!AH112*('ME Index'!AL28/'ME Index'!$E28)*'Model opční 1 (ME)'!$AS112,0)+IFERROR('Model opční 2 (MF)'!AH112*('MF Index'!AL28/'MF Index'!$E28)*'Model opční 2 (MF)'!$AS112,0)+Doplněk!AH112*Doplněk!$AQ112</f>
        <v>0</v>
      </c>
      <c r="AI112" s="104">
        <f>IFERROR('Model výchozí (MV)'!AI112*('MV Index'!AM28/'MV Index'!$E28)*'Model výchozí (MV)'!$AS112,0)+IFERROR('Model opční 1 (ME)'!AI112*('ME Index'!AM28/'ME Index'!$E28)*'Model opční 1 (ME)'!$AS112,0)+IFERROR('Model opční 2 (MF)'!AI112*('MF Index'!AM28/'MF Index'!$E28)*'Model opční 2 (MF)'!$AS112,0)+Doplněk!AI112*Doplněk!$AQ112</f>
        <v>0</v>
      </c>
      <c r="AJ112" s="104">
        <f>IFERROR('Model výchozí (MV)'!AJ112*('MV Index'!AN28/'MV Index'!$E28)*'Model výchozí (MV)'!$AS112,0)+IFERROR('Model opční 1 (ME)'!AJ112*('ME Index'!AN28/'ME Index'!$E28)*'Model opční 1 (ME)'!$AS112,0)+IFERROR('Model opční 2 (MF)'!AJ112*('MF Index'!AN28/'MF Index'!$E28)*'Model opční 2 (MF)'!$AS112,0)+Doplněk!AJ112*Doplněk!$AQ112</f>
        <v>0</v>
      </c>
      <c r="AK112" s="104">
        <f>IFERROR('Model výchozí (MV)'!AK112*('MV Index'!AO28/'MV Index'!$E28)*'Model výchozí (MV)'!$AS112,0)+IFERROR('Model opční 1 (ME)'!AK112*('ME Index'!AO28/'ME Index'!$E28)*'Model opční 1 (ME)'!$AS112,0)+IFERROR('Model opční 2 (MF)'!AK112*('MF Index'!AO28/'MF Index'!$E28)*'Model opční 2 (MF)'!$AS112,0)+Doplněk!AK112*Doplněk!$AQ112</f>
        <v>0</v>
      </c>
      <c r="AL112" s="24">
        <f t="shared" si="73"/>
        <v>0</v>
      </c>
      <c r="AM112" s="149">
        <f t="shared" si="72"/>
        <v>0</v>
      </c>
    </row>
    <row r="113" spans="1:39" ht="16.2" thickBot="1" x14ac:dyDescent="0.4">
      <c r="A113" s="5">
        <f t="shared" si="75"/>
        <v>21</v>
      </c>
      <c r="B113" s="69" t="str">
        <f t="shared" si="75"/>
        <v>Aktualizovaná cena za Fixní [tis.Kč]</v>
      </c>
      <c r="C113" s="69" t="str">
        <f>IF(C71="","",C71)</f>
        <v/>
      </c>
      <c r="D113" s="252" t="s">
        <v>232</v>
      </c>
      <c r="E113" s="108">
        <f t="shared" ref="E113:AK113" si="76">SUM(E87:E112)</f>
        <v>0</v>
      </c>
      <c r="F113" s="108">
        <f t="shared" si="76"/>
        <v>0</v>
      </c>
      <c r="G113" s="108">
        <f t="shared" ref="G113:H113" si="77">SUM(G87:G112)</f>
        <v>0</v>
      </c>
      <c r="H113" s="108">
        <f t="shared" si="77"/>
        <v>0</v>
      </c>
      <c r="I113" s="108">
        <f t="shared" si="76"/>
        <v>0</v>
      </c>
      <c r="J113" s="108">
        <f t="shared" si="76"/>
        <v>0</v>
      </c>
      <c r="K113" s="108">
        <f t="shared" si="76"/>
        <v>0</v>
      </c>
      <c r="L113" s="108">
        <f t="shared" si="76"/>
        <v>0</v>
      </c>
      <c r="M113" s="108">
        <f t="shared" si="76"/>
        <v>0</v>
      </c>
      <c r="N113" s="108">
        <f t="shared" si="76"/>
        <v>0</v>
      </c>
      <c r="O113" s="108">
        <f t="shared" si="76"/>
        <v>0</v>
      </c>
      <c r="P113" s="108">
        <f t="shared" si="76"/>
        <v>0</v>
      </c>
      <c r="Q113" s="108">
        <f t="shared" si="76"/>
        <v>0</v>
      </c>
      <c r="R113" s="108">
        <f t="shared" si="76"/>
        <v>0</v>
      </c>
      <c r="S113" s="108">
        <f t="shared" si="76"/>
        <v>0</v>
      </c>
      <c r="T113" s="108">
        <f t="shared" si="76"/>
        <v>0</v>
      </c>
      <c r="U113" s="108">
        <f t="shared" si="76"/>
        <v>0</v>
      </c>
      <c r="V113" s="108">
        <f t="shared" si="76"/>
        <v>0</v>
      </c>
      <c r="W113" s="108">
        <f t="shared" si="76"/>
        <v>0</v>
      </c>
      <c r="X113" s="108">
        <f t="shared" si="76"/>
        <v>0</v>
      </c>
      <c r="Y113" s="108">
        <f t="shared" si="76"/>
        <v>0</v>
      </c>
      <c r="Z113" s="108">
        <f t="shared" si="76"/>
        <v>0</v>
      </c>
      <c r="AA113" s="108">
        <f t="shared" si="76"/>
        <v>0</v>
      </c>
      <c r="AB113" s="108">
        <f t="shared" si="76"/>
        <v>0</v>
      </c>
      <c r="AC113" s="108">
        <f t="shared" si="76"/>
        <v>0</v>
      </c>
      <c r="AD113" s="108">
        <f t="shared" si="76"/>
        <v>0</v>
      </c>
      <c r="AE113" s="108">
        <f t="shared" si="76"/>
        <v>0</v>
      </c>
      <c r="AF113" s="108">
        <f t="shared" si="76"/>
        <v>0</v>
      </c>
      <c r="AG113" s="108">
        <f t="shared" si="76"/>
        <v>0</v>
      </c>
      <c r="AH113" s="108">
        <f t="shared" si="76"/>
        <v>0</v>
      </c>
      <c r="AI113" s="108">
        <f t="shared" si="76"/>
        <v>0</v>
      </c>
      <c r="AJ113" s="108">
        <f t="shared" si="76"/>
        <v>0</v>
      </c>
      <c r="AK113" s="108">
        <f t="shared" si="76"/>
        <v>0</v>
      </c>
      <c r="AL113" s="27">
        <f t="shared" ref="AL113:AL121" si="78">SUM(E113:AK113)</f>
        <v>0</v>
      </c>
      <c r="AM113" s="574">
        <f>IFERROR(SUMPRODUCT(E113:AK113,E$121:AK$121)/SUM(E$121:AK$121),0)</f>
        <v>0</v>
      </c>
    </row>
    <row r="114" spans="1:39"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45" t="str">
        <f>IF(B79="","",B79)</f>
        <v>Výchozí dopravní výkon [tis.vlkm]</v>
      </c>
      <c r="C121" s="45"/>
      <c r="D121" s="257" t="s">
        <v>69</v>
      </c>
      <c r="E121" s="107">
        <f>'Provoz výchozí'!C27+'Provoz opční 1'!C27+'Provoz opční 2'!C27</f>
        <v>38985.66136986301</v>
      </c>
      <c r="F121" s="107">
        <f>'Provoz výchozí'!D27+'Provoz opční 1'!D27+'Provoz opční 2'!D27</f>
        <v>392293.21753424662</v>
      </c>
      <c r="G121" s="107">
        <f>'Provoz výchozí'!E27+'Provoz opční 1'!E27+'Provoz opční 2'!E27</f>
        <v>943664.04273972602</v>
      </c>
      <c r="H121" s="107">
        <f>'Provoz výchozí'!F27+'Provoz opční 1'!F27+'Provoz opční 2'!F27</f>
        <v>118665.47287671233</v>
      </c>
      <c r="I121" s="107">
        <f>'Provoz výchozí'!G27+'Provoz opční 1'!G27+'Provoz opční 2'!G27</f>
        <v>2707056.1</v>
      </c>
      <c r="J121" s="107">
        <f>'Provoz výchozí'!H27+'Provoz opční 1'!H27+'Provoz opční 2'!H27</f>
        <v>4151805.5</v>
      </c>
      <c r="K121" s="107">
        <f>'Provoz výchozí'!I27+'Provoz opční 1'!I27+'Provoz opční 2'!I27</f>
        <v>4967203.4000000004</v>
      </c>
      <c r="L121" s="107">
        <f>'Provoz výchozí'!J27+'Provoz opční 1'!J27+'Provoz opční 2'!J27</f>
        <v>5226496</v>
      </c>
      <c r="M121" s="107">
        <f>'Provoz výchozí'!K27+'Provoz opční 1'!K27+'Provoz opční 2'!K27</f>
        <v>5226496</v>
      </c>
      <c r="N121" s="107">
        <f>'Provoz výchozí'!L27+'Provoz opční 1'!L27+'Provoz opční 2'!L27</f>
        <v>5226496</v>
      </c>
      <c r="O121" s="107">
        <f>'Provoz výchozí'!M27+'Provoz opční 1'!M27+'Provoz opční 2'!M27</f>
        <v>5226496</v>
      </c>
      <c r="P121" s="107">
        <f>'Provoz výchozí'!N27+'Provoz opční 1'!N27+'Provoz opční 2'!N27</f>
        <v>5226496</v>
      </c>
      <c r="Q121" s="107">
        <f>'Provoz výchozí'!O27+'Provoz opční 1'!O27+'Provoz opční 2'!O27</f>
        <v>5226496</v>
      </c>
      <c r="R121" s="107">
        <f>'Provoz výchozí'!P27+'Provoz opční 1'!P27+'Provoz opční 2'!P27</f>
        <v>5226496</v>
      </c>
      <c r="S121" s="107">
        <f>'Provoz výchozí'!Q27+'Provoz opční 1'!Q27+'Provoz opční 2'!Q27</f>
        <v>5226496</v>
      </c>
      <c r="T121" s="107">
        <f>'Provoz výchozí'!R27+'Provoz opční 1'!R27+'Provoz opční 2'!R27</f>
        <v>5226496</v>
      </c>
      <c r="U121" s="107">
        <f>'Provoz výchozí'!S27+'Provoz opční 1'!S27+'Provoz opční 2'!S27</f>
        <v>5226496</v>
      </c>
      <c r="V121" s="107">
        <f>'Provoz výchozí'!T27+'Provoz opční 1'!T27+'Provoz opční 2'!T27</f>
        <v>5226496</v>
      </c>
      <c r="W121" s="107">
        <f>'Provoz výchozí'!U27+'Provoz opční 1'!U27+'Provoz opční 2'!U27</f>
        <v>5226496</v>
      </c>
      <c r="X121" s="107">
        <f>'Provoz výchozí'!V27+'Provoz opční 1'!V27+'Provoz opční 2'!V27</f>
        <v>5226496</v>
      </c>
      <c r="Y121" s="107">
        <f>'Provoz výchozí'!W27+'Provoz opční 1'!W27+'Provoz opční 2'!W27</f>
        <v>5226496</v>
      </c>
      <c r="Z121" s="107">
        <f>'Provoz výchozí'!X27+'Provoz opční 1'!X27+'Provoz opční 2'!X27</f>
        <v>5226496</v>
      </c>
      <c r="AA121" s="107">
        <f>'Provoz výchozí'!Y27+'Provoz opční 1'!Y27+'Provoz opční 2'!Y27</f>
        <v>5226496</v>
      </c>
      <c r="AB121" s="107">
        <f>'Provoz výchozí'!Z27+'Provoz opční 1'!Z27+'Provoz opční 2'!Z27</f>
        <v>5226496</v>
      </c>
      <c r="AC121" s="107">
        <f>'Provoz výchozí'!AA27+'Provoz opční 1'!AA27+'Provoz opční 2'!AA27</f>
        <v>5226496</v>
      </c>
      <c r="AD121" s="107">
        <f>'Provoz výchozí'!AB27+'Provoz opční 1'!AB27+'Provoz opční 2'!AB27</f>
        <v>5226496</v>
      </c>
      <c r="AE121" s="107">
        <f>'Provoz výchozí'!AC27+'Provoz opční 1'!AC27+'Provoz opční 2'!AC27</f>
        <v>5226496</v>
      </c>
      <c r="AF121" s="107">
        <f>'Provoz výchozí'!AD27+'Provoz opční 1'!AD27+'Provoz opční 2'!AD27</f>
        <v>5226496</v>
      </c>
      <c r="AG121" s="107">
        <f>'Provoz výchozí'!AE27+'Provoz opční 1'!AE27+'Provoz opční 2'!AE27</f>
        <v>5226496</v>
      </c>
      <c r="AH121" s="107">
        <f>'Provoz výchozí'!AF27+'Provoz opční 1'!AF27+'Provoz opční 2'!AF27</f>
        <v>5226496</v>
      </c>
      <c r="AI121" s="107">
        <f>'Provoz výchozí'!AG27+'Provoz opční 1'!AG27+'Provoz opční 2'!AG27</f>
        <v>5226496</v>
      </c>
      <c r="AJ121" s="107">
        <f>'Provoz výchozí'!AH27+'Provoz opční 1'!AH27+'Provoz opční 2'!AH27</f>
        <v>5226496</v>
      </c>
      <c r="AK121" s="107">
        <f>'Provoz výchozí'!AI27+'Provoz opční 1'!AI27+'Provoz opční 2'!AI27</f>
        <v>5226496</v>
      </c>
      <c r="AL121" s="84">
        <f t="shared" si="78"/>
        <v>149208569.39452055</v>
      </c>
      <c r="AM121" s="570" t="s">
        <v>134</v>
      </c>
    </row>
    <row r="122" spans="1:39" ht="16.2" thickBot="1" x14ac:dyDescent="0.4">
      <c r="A122" s="5">
        <v>27</v>
      </c>
      <c r="B122" s="204" t="str">
        <f>IF(B80="","",B80)</f>
        <v>Aktualizovaná jednotková cena za Fixní [Kč/vlkm]</v>
      </c>
      <c r="C122" s="69"/>
      <c r="D122" s="252" t="s">
        <v>233</v>
      </c>
      <c r="E122" s="105">
        <f t="shared" ref="E122:AL122" si="79">IFERROR(E113/E121,0)</f>
        <v>0</v>
      </c>
      <c r="F122" s="105">
        <f t="shared" si="79"/>
        <v>0</v>
      </c>
      <c r="G122" s="105">
        <f t="shared" ref="G122:H122" si="80">IFERROR(G113/G121,0)</f>
        <v>0</v>
      </c>
      <c r="H122" s="105">
        <f t="shared" si="80"/>
        <v>0</v>
      </c>
      <c r="I122" s="105">
        <f t="shared" si="79"/>
        <v>0</v>
      </c>
      <c r="J122" s="105">
        <f t="shared" si="79"/>
        <v>0</v>
      </c>
      <c r="K122" s="105">
        <f t="shared" si="79"/>
        <v>0</v>
      </c>
      <c r="L122" s="105">
        <f t="shared" si="79"/>
        <v>0</v>
      </c>
      <c r="M122" s="105">
        <f t="shared" si="79"/>
        <v>0</v>
      </c>
      <c r="N122" s="105">
        <f t="shared" si="79"/>
        <v>0</v>
      </c>
      <c r="O122" s="105">
        <f t="shared" si="79"/>
        <v>0</v>
      </c>
      <c r="P122" s="105">
        <f t="shared" si="79"/>
        <v>0</v>
      </c>
      <c r="Q122" s="105">
        <f t="shared" si="79"/>
        <v>0</v>
      </c>
      <c r="R122" s="105">
        <f t="shared" si="79"/>
        <v>0</v>
      </c>
      <c r="S122" s="105">
        <f t="shared" si="79"/>
        <v>0</v>
      </c>
      <c r="T122" s="105">
        <f t="shared" si="79"/>
        <v>0</v>
      </c>
      <c r="U122" s="105">
        <f t="shared" si="79"/>
        <v>0</v>
      </c>
      <c r="V122" s="105">
        <f t="shared" si="79"/>
        <v>0</v>
      </c>
      <c r="W122" s="105">
        <f t="shared" si="79"/>
        <v>0</v>
      </c>
      <c r="X122" s="105">
        <f t="shared" si="79"/>
        <v>0</v>
      </c>
      <c r="Y122" s="105">
        <f t="shared" si="79"/>
        <v>0</v>
      </c>
      <c r="Z122" s="105">
        <f t="shared" si="79"/>
        <v>0</v>
      </c>
      <c r="AA122" s="105">
        <f t="shared" si="79"/>
        <v>0</v>
      </c>
      <c r="AB122" s="105">
        <f t="shared" si="79"/>
        <v>0</v>
      </c>
      <c r="AC122" s="105">
        <f t="shared" si="79"/>
        <v>0</v>
      </c>
      <c r="AD122" s="105">
        <f t="shared" si="79"/>
        <v>0</v>
      </c>
      <c r="AE122" s="105">
        <f t="shared" si="79"/>
        <v>0</v>
      </c>
      <c r="AF122" s="105">
        <f t="shared" si="79"/>
        <v>0</v>
      </c>
      <c r="AG122" s="105">
        <f t="shared" si="79"/>
        <v>0</v>
      </c>
      <c r="AH122" s="105">
        <f t="shared" si="79"/>
        <v>0</v>
      </c>
      <c r="AI122" s="105">
        <f t="shared" si="79"/>
        <v>0</v>
      </c>
      <c r="AJ122" s="105">
        <f t="shared" si="79"/>
        <v>0</v>
      </c>
      <c r="AK122" s="105">
        <f t="shared" si="79"/>
        <v>0</v>
      </c>
      <c r="AL122" s="111">
        <f t="shared" si="79"/>
        <v>0</v>
      </c>
      <c r="AM122" s="571" t="s">
        <v>134</v>
      </c>
    </row>
    <row r="123" spans="1:39" ht="15.6" hidden="1" x14ac:dyDescent="0.35">
      <c r="A123" s="269">
        <v>28</v>
      </c>
      <c r="B123" s="279" t="str">
        <f>IF(B81="","",B81)</f>
        <v>Aktualizovaná jednotková cena za jednotku za Fixní [Kč/vlkm]</v>
      </c>
      <c r="C123" s="270"/>
      <c r="D123" s="271" t="s">
        <v>234</v>
      </c>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48"/>
      <c r="AM123" s="87"/>
    </row>
    <row r="124" spans="1:39" ht="16.2" hidden="1" thickBot="1" x14ac:dyDescent="0.4">
      <c r="A124" s="272">
        <v>29</v>
      </c>
      <c r="B124" s="273" t="str">
        <f>IF(B82="","",B82)</f>
        <v>Aktualizovaná jednotková cena za soupravu za Fixní [Kč/vlkm]</v>
      </c>
      <c r="C124" s="274"/>
      <c r="D124" s="275" t="s">
        <v>235</v>
      </c>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119"/>
    </row>
    <row r="125" spans="1:39" x14ac:dyDescent="0.3"/>
  </sheetData>
  <sheetProtection algorithmName="SHA-512" hashValue="QawMy2PKfXfUJxhayOA5Qk5upr/u6JqNm/Ch+RqFZt7Bf1iY17BQnZiASzdYJxPNytV92r5gaexF2jLbgpa9pg==" saltValue="G13klrEKsxF8mf5uOqQsHw==" spinCount="100000" sheet="1" objects="1" scenarios="1"/>
  <conditionalFormatting sqref="E39">
    <cfRule type="expression" dxfId="324" priority="72">
      <formula>E$38&lt;A$38*(1-#REF!)</formula>
    </cfRule>
    <cfRule type="expression" dxfId="323" priority="73">
      <formula>E$38&gt;A$38*(1+#REF!)</formula>
    </cfRule>
  </conditionalFormatting>
  <conditionalFormatting sqref="E39:G39 J40:AK40 E81:G81 E123:G123">
    <cfRule type="expression" dxfId="322" priority="83">
      <formula>E$38&gt;D$38*(1+#REF!)</formula>
    </cfRule>
    <cfRule type="expression" dxfId="321" priority="82">
      <formula>E$38&lt;D$38*(1-#REF!)</formula>
    </cfRule>
  </conditionalFormatting>
  <conditionalFormatting sqref="E39:Y39">
    <cfRule type="expression" dxfId="320" priority="67">
      <formula>$E$38&gt;#REF!</formula>
    </cfRule>
  </conditionalFormatting>
  <conditionalFormatting sqref="E38:AK38">
    <cfRule type="expression" dxfId="319" priority="109">
      <formula>$E$38&gt;#REF!</formula>
    </cfRule>
  </conditionalFormatting>
  <conditionalFormatting sqref="E40:AK40">
    <cfRule type="expression" dxfId="318" priority="84">
      <formula>$E$38&gt;#REF!</formula>
    </cfRule>
  </conditionalFormatting>
  <conditionalFormatting sqref="E80:AK82">
    <cfRule type="expression" dxfId="317" priority="31">
      <formula>$E$38&gt;#REF!</formula>
    </cfRule>
  </conditionalFormatting>
  <conditionalFormatting sqref="E122:AK124">
    <cfRule type="expression" dxfId="316" priority="3">
      <formula>$E$38&gt;#REF!</formula>
    </cfRule>
  </conditionalFormatting>
  <conditionalFormatting sqref="F39:G39 F123:G123">
    <cfRule type="expression" dxfId="315" priority="660">
      <formula>F$38&gt;#REF!*(1+#REF!)</formula>
    </cfRule>
    <cfRule type="expression" dxfId="314" priority="659">
      <formula>F$38&lt;#REF!*(1-#REF!)</formula>
    </cfRule>
  </conditionalFormatting>
  <conditionalFormatting sqref="F38:H38">
    <cfRule type="expression" dxfId="313" priority="105">
      <formula>$F$38&lt;$E$38*(1-#REF!)</formula>
    </cfRule>
    <cfRule type="expression" dxfId="312" priority="106">
      <formula>$F$38&gt;$E$38*(1+#REF!)</formula>
    </cfRule>
  </conditionalFormatting>
  <conditionalFormatting sqref="F40:H40">
    <cfRule type="expression" dxfId="311" priority="80">
      <formula>$F$38&lt;$E$38*(1-#REF!)</formula>
    </cfRule>
    <cfRule type="expression" dxfId="310" priority="81">
      <formula>$F$38&gt;$E$38*(1+#REF!)</formula>
    </cfRule>
  </conditionalFormatting>
  <conditionalFormatting sqref="F80:H80">
    <cfRule type="expression" dxfId="309" priority="102">
      <formula>$F$38&lt;$E$38*(1-#REF!)</formula>
    </cfRule>
    <cfRule type="expression" dxfId="308" priority="103">
      <formula>$F$38&gt;$E$38*(1+#REF!)</formula>
    </cfRule>
  </conditionalFormatting>
  <conditionalFormatting sqref="F122:H122">
    <cfRule type="expression" dxfId="307" priority="99">
      <formula>$F$38&lt;$E$38*(1-#REF!)</formula>
    </cfRule>
    <cfRule type="expression" dxfId="306" priority="100">
      <formula>$F$38&gt;$E$38*(1+#REF!)</formula>
    </cfRule>
  </conditionalFormatting>
  <conditionalFormatting sqref="F124:H124">
    <cfRule type="expression" dxfId="305" priority="10">
      <formula>$F$38&lt;$E$38*(1-#REF!)</formula>
    </cfRule>
    <cfRule type="expression" dxfId="304" priority="11">
      <formula>$F$38&gt;$E$38*(1+#REF!)</formula>
    </cfRule>
  </conditionalFormatting>
  <conditionalFormatting sqref="H81 H123">
    <cfRule type="expression" dxfId="303" priority="129">
      <formula>H$38&gt;C$38*(1+#REF!)</formula>
    </cfRule>
    <cfRule type="expression" dxfId="302" priority="128">
      <formula>H$38&lt;C$38*(1-#REF!)</formula>
    </cfRule>
  </conditionalFormatting>
  <conditionalFormatting sqref="I39 I123">
    <cfRule type="expression" dxfId="301" priority="362">
      <formula>I$38&gt;#REF!*(1+#REF!)</formula>
    </cfRule>
    <cfRule type="expression" dxfId="300" priority="361">
      <formula>I$38&lt;#REF!*(1-#REF!)</formula>
    </cfRule>
  </conditionalFormatting>
  <conditionalFormatting sqref="I39:Y39 I81:AK81 I123:AK123">
    <cfRule type="expression" dxfId="299" priority="643">
      <formula>I$38&lt;F$38*(1-#REF!)</formula>
    </cfRule>
    <cfRule type="expression" dxfId="298" priority="644">
      <formula>I$38&gt;F$38*(1+#REF!)</formula>
    </cfRule>
  </conditionalFormatting>
  <conditionalFormatting sqref="I81:AK81 I123:AK123">
    <cfRule type="expression" dxfId="297" priority="357">
      <formula>I$38&lt;C$38*(1-#REF!)</formula>
    </cfRule>
    <cfRule type="expression" dxfId="296" priority="358">
      <formula>I$38&gt;C$38*(1+#REF!)</formula>
    </cfRule>
  </conditionalFormatting>
  <conditionalFormatting sqref="J39 J123 N123:P123">
    <cfRule type="expression" dxfId="295" priority="341">
      <formula>J$38&lt;A$38*(1-#REF!)</formula>
    </cfRule>
    <cfRule type="expression" dxfId="294" priority="342">
      <formula>J$38&gt;A$38*(1+#REF!)</formula>
    </cfRule>
  </conditionalFormatting>
  <conditionalFormatting sqref="J38:AK38 J80:AK80 J122:AK122">
    <cfRule type="expression" dxfId="293" priority="107">
      <formula>J$38&lt;I$38*(1-#REF!)</formula>
    </cfRule>
    <cfRule type="expression" dxfId="292" priority="108">
      <formula>J$38&gt;I$38*(1+#REF!)</formula>
    </cfRule>
  </conditionalFormatting>
  <conditionalFormatting sqref="J124:AK124">
    <cfRule type="expression" dxfId="291" priority="12">
      <formula>J$38&lt;I$38*(1-#REF!)</formula>
    </cfRule>
    <cfRule type="expression" dxfId="290" priority="13">
      <formula>J$38&gt;I$38*(1+#REF!)</formula>
    </cfRule>
  </conditionalFormatting>
  <conditionalFormatting sqref="K39:Y39 K123:L123">
    <cfRule type="expression" dxfId="289" priority="76">
      <formula>K$38&lt;#REF!*(1-#REF!)</formula>
    </cfRule>
    <cfRule type="expression" dxfId="288" priority="77">
      <formula>K$38&gt;#REF!*(1+#REF!)</formula>
    </cfRule>
  </conditionalFormatting>
  <conditionalFormatting sqref="P38:R38 E81:G81 E123:G123">
    <cfRule type="expression" dxfId="287" priority="116">
      <formula>E$38&lt;A$38*(1-#REF!)</formula>
    </cfRule>
    <cfRule type="expression" dxfId="286" priority="117">
      <formula>E$38&gt;A$38*(1+#REF!)</formula>
    </cfRule>
  </conditionalFormatting>
  <conditionalFormatting sqref="P40:R40">
    <cfRule type="expression" dxfId="285" priority="91">
      <formula>P$38&lt;L$38*(1-#REF!)</formula>
    </cfRule>
    <cfRule type="expression" dxfId="284" priority="92">
      <formula>P$38&gt;L$38*(1+#REF!)</formula>
    </cfRule>
  </conditionalFormatting>
  <conditionalFormatting sqref="P124:R124">
    <cfRule type="expression" dxfId="283" priority="22">
      <formula>P$38&gt;L$38*(1+#REF!)</formula>
    </cfRule>
    <cfRule type="expression" dxfId="282" priority="21">
      <formula>P$38&lt;L$38*(1-#REF!)</formula>
    </cfRule>
  </conditionalFormatting>
  <conditionalFormatting sqref="Q123:R123">
    <cfRule type="expression" dxfId="281" priority="657">
      <formula>Q$38&lt;E$38*(1-#REF!)</formula>
    </cfRule>
    <cfRule type="expression" dxfId="280" priority="658">
      <formula>Q$38&gt;E$38*(1+#REF!)</formula>
    </cfRule>
  </conditionalFormatting>
  <conditionalFormatting sqref="S38:U38 H39 H123 T123:V123 Z123:AB123 AF123:AH123">
    <cfRule type="expression" dxfId="279" priority="119">
      <formula>H$38&gt;A$38*(1+#REF!)</formula>
    </cfRule>
    <cfRule type="expression" dxfId="278" priority="118">
      <formula>H$38&lt;A$38*(1-#REF!)</formula>
    </cfRule>
  </conditionalFormatting>
  <conditionalFormatting sqref="S40:U40">
    <cfRule type="expression" dxfId="277" priority="94">
      <formula>S$38&gt;L$38*(1+#REF!)</formula>
    </cfRule>
    <cfRule type="expression" dxfId="276" priority="93">
      <formula>S$38&lt;L$38*(1-#REF!)</formula>
    </cfRule>
  </conditionalFormatting>
  <conditionalFormatting sqref="S124:U124">
    <cfRule type="expression" dxfId="275" priority="24">
      <formula>S$38&gt;L$38*(1+#REF!)</formula>
    </cfRule>
    <cfRule type="expression" dxfId="274" priority="23">
      <formula>S$38&lt;L$38*(1-#REF!)</formula>
    </cfRule>
  </conditionalFormatting>
  <conditionalFormatting sqref="V38:AC38 W123:X123 AC123:AD123 AI123:AJ123">
    <cfRule type="expression" dxfId="273" priority="120">
      <formula>V$38&lt;L$38*(1-#REF!)</formula>
    </cfRule>
    <cfRule type="expression" dxfId="272" priority="121">
      <formula>V$38&gt;L$38*(1+#REF!)</formula>
    </cfRule>
  </conditionalFormatting>
  <conditionalFormatting sqref="V40:AC40">
    <cfRule type="expression" dxfId="271" priority="96">
      <formula>V$38&gt;L$38*(1+#REF!)</formula>
    </cfRule>
    <cfRule type="expression" dxfId="270" priority="95">
      <formula>V$38&lt;L$38*(1-#REF!)</formula>
    </cfRule>
  </conditionalFormatting>
  <conditionalFormatting sqref="V124:AC124">
    <cfRule type="expression" dxfId="269" priority="26">
      <formula>V$38&gt;L$38*(1+#REF!)</formula>
    </cfRule>
    <cfRule type="expression" dxfId="268" priority="25">
      <formula>V$38&lt;L$38*(1-#REF!)</formula>
    </cfRule>
  </conditionalFormatting>
  <conditionalFormatting sqref="AD38:AF38">
    <cfRule type="expression" dxfId="267" priority="122">
      <formula>AD$38&lt;L$38*(1-#REF!)</formula>
    </cfRule>
    <cfRule type="expression" dxfId="266" priority="123">
      <formula>AD$38&gt;L$38*(1+#REF!)</formula>
    </cfRule>
  </conditionalFormatting>
  <conditionalFormatting sqref="AD40:AF40">
    <cfRule type="expression" dxfId="265" priority="97">
      <formula>AD$38&lt;L$38*(1-#REF!)</formula>
    </cfRule>
    <cfRule type="expression" dxfId="264" priority="98">
      <formula>AD$38&gt;L$38*(1+#REF!)</formula>
    </cfRule>
  </conditionalFormatting>
  <conditionalFormatting sqref="AD124:AF124">
    <cfRule type="expression" dxfId="263" priority="27">
      <formula>AD$38&lt;L$38*(1-#REF!)</formula>
    </cfRule>
    <cfRule type="expression" dxfId="262" priority="28">
      <formula>AD$38&gt;L$38*(1+#REF!)</formula>
    </cfRule>
  </conditionalFormatting>
  <conditionalFormatting sqref="AG38">
    <cfRule type="expression" dxfId="261" priority="114">
      <formula>AG$38&lt;L$38*(1-#REF!)</formula>
    </cfRule>
    <cfRule type="expression" dxfId="260" priority="115">
      <formula>AG$38&gt;L$38*(1+#REF!)</formula>
    </cfRule>
  </conditionalFormatting>
  <conditionalFormatting sqref="AG40">
    <cfRule type="expression" dxfId="259" priority="90">
      <formula>AG$38&gt;L$38*(1+#REF!)</formula>
    </cfRule>
    <cfRule type="expression" dxfId="258" priority="89">
      <formula>AG$38&lt;L$38*(1-#REF!)</formula>
    </cfRule>
  </conditionalFormatting>
  <conditionalFormatting sqref="AG124">
    <cfRule type="expression" dxfId="257" priority="19">
      <formula>AG$38&lt;L$38*(1-#REF!)</formula>
    </cfRule>
    <cfRule type="expression" dxfId="256" priority="20">
      <formula>AG$38&gt;L$38*(1+#REF!)</formula>
    </cfRule>
  </conditionalFormatting>
  <conditionalFormatting sqref="AH38:AK38">
    <cfRule type="expression" dxfId="255" priority="112">
      <formula>AH$38&lt;L$38*(1-#REF!)</formula>
    </cfRule>
    <cfRule type="expression" dxfId="254" priority="113">
      <formula>AH$38&gt;L$38*(1+#REF!)</formula>
    </cfRule>
  </conditionalFormatting>
  <conditionalFormatting sqref="AH40:AK40">
    <cfRule type="expression" dxfId="253" priority="88">
      <formula>AH$38&gt;L$38*(1+#REF!)</formula>
    </cfRule>
    <cfRule type="expression" dxfId="252" priority="87">
      <formula>AH$38&lt;L$38*(1-#REF!)</formula>
    </cfRule>
  </conditionalFormatting>
  <conditionalFormatting sqref="AH124:AK124">
    <cfRule type="expression" dxfId="251" priority="18">
      <formula>AH$38&gt;L$38*(1+#REF!)</formula>
    </cfRule>
    <cfRule type="expression" dxfId="250" priority="17">
      <formula>AH$38&lt;L$38*(1-#REF!)</formula>
    </cfRule>
  </conditionalFormatting>
  <conditionalFormatting sqref="AK38 H39 AK80:AK81 H81 AK122 H123">
    <cfRule type="expression" dxfId="249" priority="124">
      <formula>H$38&lt;F$38*(1-#REF!)</formula>
    </cfRule>
    <cfRule type="expression" dxfId="248" priority="125">
      <formula>H$38&gt;F$38*(1+#REF!)</formula>
    </cfRule>
  </conditionalFormatting>
  <conditionalFormatting sqref="AK38">
    <cfRule type="expression" dxfId="247" priority="110">
      <formula>AK$38&lt;L$38*(1-#REF!)</formula>
    </cfRule>
    <cfRule type="expression" dxfId="246" priority="111">
      <formula>AK$38&gt;L$38*(1+#REF!)</formula>
    </cfRule>
  </conditionalFormatting>
  <conditionalFormatting sqref="AK40">
    <cfRule type="expression" dxfId="245" priority="126">
      <formula>AK$38&lt;AI$38*(1-#REF!)</formula>
    </cfRule>
    <cfRule type="expression" dxfId="244" priority="127">
      <formula>AK$38&gt;AI$38*(1+#REF!)</formula>
    </cfRule>
    <cfRule type="expression" dxfId="243" priority="85">
      <formula>AK$38&lt;L$38*(1-#REF!)</formula>
    </cfRule>
    <cfRule type="expression" dxfId="242" priority="86">
      <formula>AK$38&gt;L$38*(1+#REF!)</formula>
    </cfRule>
  </conditionalFormatting>
  <conditionalFormatting sqref="AK124">
    <cfRule type="expression" dxfId="241" priority="16">
      <formula>AK$38&gt;L$38*(1+#REF!)</formula>
    </cfRule>
    <cfRule type="expression" dxfId="240" priority="15">
      <formula>AK$38&lt;L$38*(1-#REF!)</formula>
    </cfRule>
    <cfRule type="expression" dxfId="239" priority="30">
      <formula>AK$38&gt;AI$38*(1+#REF!)</formula>
    </cfRule>
    <cfRule type="expression" dxfId="238" priority="29">
      <formula>AK$38&lt;AI$38*(1-#REF!)</formula>
    </cfRule>
  </conditionalFormatting>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62B6-AFB7-48C0-AC31-54D937AFF9BD}">
  <sheetPr>
    <tabColor theme="4"/>
  </sheetPr>
  <dimension ref="A1:AJ106"/>
  <sheetViews>
    <sheetView showGridLines="0" zoomScaleNormal="100" workbookViewId="0">
      <pane xSplit="2" topLeftCell="C1" activePane="topRight" state="frozen"/>
      <selection activeCell="H80" sqref="H80"/>
      <selection pane="topRight" activeCell="J27" sqref="J27"/>
    </sheetView>
  </sheetViews>
  <sheetFormatPr defaultColWidth="0" defaultRowHeight="14.4" zeroHeight="1" x14ac:dyDescent="0.3"/>
  <cols>
    <col min="1" max="1" width="50.6640625" customWidth="1"/>
    <col min="2" max="2" width="9.6640625" customWidth="1"/>
    <col min="3" max="35" width="12.6640625" customWidth="1"/>
    <col min="36" max="36" width="3.6640625" customWidth="1"/>
    <col min="37" max="16384" width="9.109375" hidden="1"/>
  </cols>
  <sheetData>
    <row r="1" spans="1:35" x14ac:dyDescent="0.3">
      <c r="A1" s="13" t="s">
        <v>503</v>
      </c>
      <c r="B1" s="15" t="s">
        <v>76</v>
      </c>
      <c r="C1" s="154" t="str">
        <f>'Model výchozí (MV)'!E1</f>
        <v>Kalendářní rok</v>
      </c>
      <c r="D1" s="12"/>
      <c r="E1" s="12"/>
      <c r="F1" s="12"/>
      <c r="G1" s="12"/>
      <c r="H1" s="12"/>
      <c r="I1" s="12"/>
      <c r="J1" s="12"/>
      <c r="K1" s="12"/>
      <c r="L1" s="12"/>
      <c r="M1" s="12"/>
      <c r="N1" s="12"/>
      <c r="O1" s="12"/>
      <c r="P1" s="12"/>
      <c r="Q1" s="12"/>
      <c r="R1" s="12"/>
      <c r="S1" s="12"/>
      <c r="T1" s="205"/>
      <c r="U1" s="205"/>
      <c r="V1" s="205"/>
      <c r="W1" s="205"/>
      <c r="X1" s="205"/>
      <c r="Y1" s="205"/>
      <c r="Z1" s="205"/>
      <c r="AA1" s="205"/>
      <c r="AB1" s="205"/>
      <c r="AC1" s="205"/>
      <c r="AD1" s="205"/>
      <c r="AE1" s="205"/>
      <c r="AF1" s="205"/>
      <c r="AG1" s="205"/>
      <c r="AH1" s="205"/>
      <c r="AI1" s="206"/>
    </row>
    <row r="2" spans="1:35" ht="15" thickBot="1" x14ac:dyDescent="0.35">
      <c r="A2" s="6" t="s">
        <v>45</v>
      </c>
      <c r="B2" s="155"/>
      <c r="C2" s="7" t="str">
        <f>'Model výchozí (MV)'!E2</f>
        <v>XII/29</v>
      </c>
      <c r="D2" s="7" t="str">
        <f>'Model výchozí (MV)'!F2</f>
        <v>I-VI/30</v>
      </c>
      <c r="E2" s="7" t="str">
        <f>'Model výchozí (MV)'!G2</f>
        <v>VI-XII/30</v>
      </c>
      <c r="F2" s="7" t="str">
        <f>'Model výchozí (MV)'!H2</f>
        <v>XII/30</v>
      </c>
      <c r="G2" s="7">
        <f>'Model výchozí (MV)'!I2</f>
        <v>2031</v>
      </c>
      <c r="H2" s="7">
        <f>'Model výchozí (MV)'!J2</f>
        <v>2032</v>
      </c>
      <c r="I2" s="7">
        <f>'Model výchozí (MV)'!K2</f>
        <v>2033</v>
      </c>
      <c r="J2" s="7">
        <f>'Model výchozí (MV)'!L2</f>
        <v>2034</v>
      </c>
      <c r="K2" s="7">
        <f>'Model výchozí (MV)'!M2</f>
        <v>2035</v>
      </c>
      <c r="L2" s="7">
        <f>'Model výchozí (MV)'!N2</f>
        <v>2036</v>
      </c>
      <c r="M2" s="7">
        <f>'Model výchozí (MV)'!O2</f>
        <v>2037</v>
      </c>
      <c r="N2" s="7">
        <f>'Model výchozí (MV)'!P2</f>
        <v>2038</v>
      </c>
      <c r="O2" s="7">
        <f>'Model výchozí (MV)'!Q2</f>
        <v>2039</v>
      </c>
      <c r="P2" s="7">
        <f>'Model výchozí (MV)'!R2</f>
        <v>2040</v>
      </c>
      <c r="Q2" s="7">
        <f>'Model výchozí (MV)'!S2</f>
        <v>2041</v>
      </c>
      <c r="R2" s="7">
        <f>'Model výchozí (MV)'!T2</f>
        <v>2042</v>
      </c>
      <c r="S2" s="7">
        <f>'Model výchozí (MV)'!U2</f>
        <v>2043</v>
      </c>
      <c r="T2" s="7">
        <f>'Model výchozí (MV)'!V2</f>
        <v>2044</v>
      </c>
      <c r="U2" s="7">
        <f>'Model výchozí (MV)'!W2</f>
        <v>2045</v>
      </c>
      <c r="V2" s="7">
        <f>'Model výchozí (MV)'!X2</f>
        <v>2046</v>
      </c>
      <c r="W2" s="7">
        <f>'Model výchozí (MV)'!Y2</f>
        <v>2047</v>
      </c>
      <c r="X2" s="7">
        <f>'Model výchozí (MV)'!Z2</f>
        <v>2048</v>
      </c>
      <c r="Y2" s="7">
        <f>'Model výchozí (MV)'!AA2</f>
        <v>2049</v>
      </c>
      <c r="Z2" s="7">
        <f>'Model výchozí (MV)'!AB2</f>
        <v>2050</v>
      </c>
      <c r="AA2" s="7">
        <f>'Model výchozí (MV)'!AC2</f>
        <v>2051</v>
      </c>
      <c r="AB2" s="7">
        <f>'Model výchozí (MV)'!AD2</f>
        <v>2052</v>
      </c>
      <c r="AC2" s="7">
        <f>'Model výchozí (MV)'!AE2</f>
        <v>2053</v>
      </c>
      <c r="AD2" s="7">
        <f>'Model výchozí (MV)'!AF2</f>
        <v>2054</v>
      </c>
      <c r="AE2" s="7">
        <f>'Model výchozí (MV)'!AG2</f>
        <v>2055</v>
      </c>
      <c r="AF2" s="7">
        <f>'Model výchozí (MV)'!AH2</f>
        <v>2056</v>
      </c>
      <c r="AG2" s="7">
        <f>'Model výchozí (MV)'!AI2</f>
        <v>2057</v>
      </c>
      <c r="AH2" s="7">
        <f>'Model výchozí (MV)'!AJ2</f>
        <v>2058</v>
      </c>
      <c r="AI2" s="8">
        <f>'Model výchozí (MV)'!AK2</f>
        <v>2059</v>
      </c>
    </row>
    <row r="3" spans="1:35" ht="15" thickTop="1" x14ac:dyDescent="0.3">
      <c r="A3" s="9" t="s">
        <v>641</v>
      </c>
      <c r="B3" s="35"/>
      <c r="C3" s="369">
        <f>'Provoz výchozí'!C3+'Provoz opční 1'!C3+'Provoz opční 2'!C3</f>
        <v>80927.057534246575</v>
      </c>
      <c r="D3" s="370">
        <f>'Provoz výchozí'!D3+'Provoz opční 1'!D3+'Provoz opční 2'!D3</f>
        <v>814328.51643835625</v>
      </c>
      <c r="E3" s="370">
        <f>'Provoz výchozí'!E3+'Provoz opční 1'!E3+'Provoz opční 2'!E3</f>
        <v>1765688.6860273974</v>
      </c>
      <c r="F3" s="370">
        <f>'Provoz výchozí'!F3+'Provoz opční 1'!F3+'Provoz opční 2'!F3</f>
        <v>244021.67671232877</v>
      </c>
      <c r="G3" s="370">
        <f>'Provoz výchozí'!G3+'Provoz opční 1'!G3+'Provoz opční 2'!G3</f>
        <v>5566744.5</v>
      </c>
      <c r="H3" s="370">
        <f>'Provoz výchozí'!H3+'Provoz opční 1'!H3+'Provoz opční 2'!H3</f>
        <v>7558165.9000000004</v>
      </c>
      <c r="I3" s="370">
        <f>'Provoz výchozí'!I3+'Provoz opční 1'!I3+'Provoz opční 2'!I3</f>
        <v>9420913.5</v>
      </c>
      <c r="J3" s="370">
        <f>'Provoz výchozí'!J3+'Provoz opční 1'!J3+'Provoz opční 2'!J3</f>
        <v>10067052.199999999</v>
      </c>
      <c r="K3" s="370">
        <f>'Provoz výchozí'!K3+'Provoz opční 1'!K3+'Provoz opční 2'!K3</f>
        <v>10067052.199999999</v>
      </c>
      <c r="L3" s="370">
        <f>'Provoz výchozí'!L3+'Provoz opční 1'!L3+'Provoz opční 2'!L3</f>
        <v>10067052.199999999</v>
      </c>
      <c r="M3" s="370">
        <f>'Provoz výchozí'!M3+'Provoz opční 1'!M3+'Provoz opční 2'!M3</f>
        <v>10067052.199999999</v>
      </c>
      <c r="N3" s="370">
        <f>'Provoz výchozí'!N3+'Provoz opční 1'!N3+'Provoz opční 2'!N3</f>
        <v>10067052.199999999</v>
      </c>
      <c r="O3" s="370">
        <f>'Provoz výchozí'!O3+'Provoz opční 1'!O3+'Provoz opční 2'!O3</f>
        <v>10067052.199999999</v>
      </c>
      <c r="P3" s="370">
        <f>'Provoz výchozí'!P3+'Provoz opční 1'!P3+'Provoz opční 2'!P3</f>
        <v>10067052.199999999</v>
      </c>
      <c r="Q3" s="370">
        <f>'Provoz výchozí'!Q3+'Provoz opční 1'!Q3+'Provoz opční 2'!Q3</f>
        <v>10067052.199999999</v>
      </c>
      <c r="R3" s="370">
        <f>'Provoz výchozí'!R3+'Provoz opční 1'!R3+'Provoz opční 2'!R3</f>
        <v>10067052.199999999</v>
      </c>
      <c r="S3" s="370">
        <f>'Provoz výchozí'!S3+'Provoz opční 1'!S3+'Provoz opční 2'!S3</f>
        <v>10067052.199999999</v>
      </c>
      <c r="T3" s="370">
        <f>'Provoz výchozí'!T3+'Provoz opční 1'!T3+'Provoz opční 2'!T3</f>
        <v>10067052.199999999</v>
      </c>
      <c r="U3" s="370">
        <f>'Provoz výchozí'!U3+'Provoz opční 1'!U3+'Provoz opční 2'!U3</f>
        <v>10067052.199999999</v>
      </c>
      <c r="V3" s="370">
        <f>'Provoz výchozí'!V3+'Provoz opční 1'!V3+'Provoz opční 2'!V3</f>
        <v>10067052.199999999</v>
      </c>
      <c r="W3" s="370">
        <f>'Provoz výchozí'!W3+'Provoz opční 1'!W3+'Provoz opční 2'!W3</f>
        <v>10067052.199999999</v>
      </c>
      <c r="X3" s="370">
        <f>'Provoz výchozí'!X3+'Provoz opční 1'!X3+'Provoz opční 2'!X3</f>
        <v>10067052.199999999</v>
      </c>
      <c r="Y3" s="370">
        <f>'Provoz výchozí'!Y3+'Provoz opční 1'!Y3+'Provoz opční 2'!Y3</f>
        <v>10067052.199999999</v>
      </c>
      <c r="Z3" s="370">
        <f>'Provoz výchozí'!Z3+'Provoz opční 1'!Z3+'Provoz opční 2'!Z3</f>
        <v>10067052.199999999</v>
      </c>
      <c r="AA3" s="370">
        <f>'Provoz výchozí'!AA3+'Provoz opční 1'!AA3+'Provoz opční 2'!AA3</f>
        <v>10067052.199999999</v>
      </c>
      <c r="AB3" s="370">
        <f>'Provoz výchozí'!AB3+'Provoz opční 1'!AB3+'Provoz opční 2'!AB3</f>
        <v>10067052.199999999</v>
      </c>
      <c r="AC3" s="370">
        <f>'Provoz výchozí'!AC3+'Provoz opční 1'!AC3+'Provoz opční 2'!AC3</f>
        <v>10067052.199999999</v>
      </c>
      <c r="AD3" s="370">
        <f>'Provoz výchozí'!AD3+'Provoz opční 1'!AD3+'Provoz opční 2'!AD3</f>
        <v>10067052.199999999</v>
      </c>
      <c r="AE3" s="370">
        <f>'Provoz výchozí'!AE3+'Provoz opční 1'!AE3+'Provoz opční 2'!AE3</f>
        <v>10067052.199999999</v>
      </c>
      <c r="AF3" s="370">
        <f>'Provoz výchozí'!AF3+'Provoz opční 1'!AF3+'Provoz opční 2'!AF3</f>
        <v>10067052.199999999</v>
      </c>
      <c r="AG3" s="370">
        <f>'Provoz výchozí'!AG3+'Provoz opční 1'!AG3+'Provoz opční 2'!AG3</f>
        <v>10067052.199999999</v>
      </c>
      <c r="AH3" s="370">
        <f>'Provoz výchozí'!AH3+'Provoz opční 1'!AH3+'Provoz opční 2'!AH3</f>
        <v>10067052.199999999</v>
      </c>
      <c r="AI3" s="371">
        <f>'Provoz výchozí'!AI3+'Provoz opční 1'!AI3+'Provoz opční 2'!AI3</f>
        <v>10067052.199999999</v>
      </c>
    </row>
    <row r="4" spans="1:35" x14ac:dyDescent="0.3">
      <c r="A4" s="9" t="s">
        <v>642</v>
      </c>
      <c r="B4" s="35"/>
      <c r="C4" s="178">
        <f>'Provoz výchozí'!C4+'Provoz opční 1'!C4+'Provoz opční 2'!C4</f>
        <v>36911.276712328763</v>
      </c>
      <c r="D4" s="179">
        <f>'Provoz výchozí'!D4+'Provoz opční 1'!D4+'Provoz opční 2'!D4</f>
        <v>371419.72191780823</v>
      </c>
      <c r="E4" s="179">
        <f>'Provoz výchozí'!E4+'Provoz opční 1'!E4+'Provoz opční 2'!E4</f>
        <v>1110828.3375342465</v>
      </c>
      <c r="F4" s="179">
        <f>'Provoz výchozí'!F4+'Provoz opční 1'!F4+'Provoz opční 2'!F4</f>
        <v>168843.27452054794</v>
      </c>
      <c r="G4" s="179">
        <f>'Provoz výchozí'!G4+'Provoz opční 1'!G4+'Provoz opční 2'!G4</f>
        <v>3851737.2</v>
      </c>
      <c r="H4" s="179">
        <f>'Provoz výchozí'!H4+'Provoz opční 1'!H4+'Provoz opční 2'!H4</f>
        <v>3960925.3000000003</v>
      </c>
      <c r="I4" s="179">
        <f>'Provoz výchozí'!I4+'Provoz opční 1'!I4+'Provoz opční 2'!I4</f>
        <v>4774530.1000000006</v>
      </c>
      <c r="J4" s="179">
        <f>'Provoz výchozí'!J4+'Provoz opční 1'!J4+'Provoz opční 2'!J4</f>
        <v>4018194.4000000004</v>
      </c>
      <c r="K4" s="179">
        <f>'Provoz výchozí'!K4+'Provoz opční 1'!K4+'Provoz opční 2'!K4</f>
        <v>4018194.4000000004</v>
      </c>
      <c r="L4" s="179">
        <f>'Provoz výchozí'!L4+'Provoz opční 1'!L4+'Provoz opční 2'!L4</f>
        <v>4018194.4000000004</v>
      </c>
      <c r="M4" s="179">
        <f>'Provoz výchozí'!M4+'Provoz opční 1'!M4+'Provoz opční 2'!M4</f>
        <v>4018194.4000000004</v>
      </c>
      <c r="N4" s="179">
        <f>'Provoz výchozí'!N4+'Provoz opční 1'!N4+'Provoz opční 2'!N4</f>
        <v>4018194.4000000004</v>
      </c>
      <c r="O4" s="179">
        <f>'Provoz výchozí'!O4+'Provoz opční 1'!O4+'Provoz opční 2'!O4</f>
        <v>4018194.4000000004</v>
      </c>
      <c r="P4" s="179">
        <f>'Provoz výchozí'!P4+'Provoz opční 1'!P4+'Provoz opční 2'!P4</f>
        <v>4018194.4000000004</v>
      </c>
      <c r="Q4" s="179">
        <f>'Provoz výchozí'!Q4+'Provoz opční 1'!Q4+'Provoz opční 2'!Q4</f>
        <v>4018194.4000000004</v>
      </c>
      <c r="R4" s="179">
        <f>'Provoz výchozí'!R4+'Provoz opční 1'!R4+'Provoz opční 2'!R4</f>
        <v>4018194.4000000004</v>
      </c>
      <c r="S4" s="179">
        <f>'Provoz výchozí'!S4+'Provoz opční 1'!S4+'Provoz opční 2'!S4</f>
        <v>4018194.4000000004</v>
      </c>
      <c r="T4" s="179">
        <f>'Provoz výchozí'!T4+'Provoz opční 1'!T4+'Provoz opční 2'!T4</f>
        <v>4018194.4000000004</v>
      </c>
      <c r="U4" s="179">
        <f>'Provoz výchozí'!U4+'Provoz opční 1'!U4+'Provoz opční 2'!U4</f>
        <v>4018194.4000000004</v>
      </c>
      <c r="V4" s="179">
        <f>'Provoz výchozí'!V4+'Provoz opční 1'!V4+'Provoz opční 2'!V4</f>
        <v>4018194.4000000004</v>
      </c>
      <c r="W4" s="179">
        <f>'Provoz výchozí'!W4+'Provoz opční 1'!W4+'Provoz opční 2'!W4</f>
        <v>4018194.4000000004</v>
      </c>
      <c r="X4" s="179">
        <f>'Provoz výchozí'!X4+'Provoz opční 1'!X4+'Provoz opční 2'!X4</f>
        <v>4018194.4000000004</v>
      </c>
      <c r="Y4" s="179">
        <f>'Provoz výchozí'!Y4+'Provoz opční 1'!Y4+'Provoz opční 2'!Y4</f>
        <v>4018194.4000000004</v>
      </c>
      <c r="Z4" s="179">
        <f>'Provoz výchozí'!Z4+'Provoz opční 1'!Z4+'Provoz opční 2'!Z4</f>
        <v>4018194.4000000004</v>
      </c>
      <c r="AA4" s="179">
        <f>'Provoz výchozí'!AA4+'Provoz opční 1'!AA4+'Provoz opční 2'!AA4</f>
        <v>4018194.4000000004</v>
      </c>
      <c r="AB4" s="179">
        <f>'Provoz výchozí'!AB4+'Provoz opční 1'!AB4+'Provoz opční 2'!AB4</f>
        <v>4018194.4000000004</v>
      </c>
      <c r="AC4" s="179">
        <f>'Provoz výchozí'!AC4+'Provoz opční 1'!AC4+'Provoz opční 2'!AC4</f>
        <v>4018194.4000000004</v>
      </c>
      <c r="AD4" s="179">
        <f>'Provoz výchozí'!AD4+'Provoz opční 1'!AD4+'Provoz opční 2'!AD4</f>
        <v>4018194.4000000004</v>
      </c>
      <c r="AE4" s="179">
        <f>'Provoz výchozí'!AE4+'Provoz opční 1'!AE4+'Provoz opční 2'!AE4</f>
        <v>4018194.4000000004</v>
      </c>
      <c r="AF4" s="179">
        <f>'Provoz výchozí'!AF4+'Provoz opční 1'!AF4+'Provoz opční 2'!AF4</f>
        <v>4018194.4000000004</v>
      </c>
      <c r="AG4" s="179">
        <f>'Provoz výchozí'!AG4+'Provoz opční 1'!AG4+'Provoz opční 2'!AG4</f>
        <v>4018194.4000000004</v>
      </c>
      <c r="AH4" s="179">
        <f>'Provoz výchozí'!AH4+'Provoz opční 1'!AH4+'Provoz opční 2'!AH4</f>
        <v>4018194.4000000004</v>
      </c>
      <c r="AI4" s="180">
        <f>'Provoz výchozí'!AI4+'Provoz opční 1'!AI4+'Provoz opční 2'!AI4</f>
        <v>4018194.4000000004</v>
      </c>
    </row>
    <row r="5" spans="1:35" ht="15" thickBot="1" x14ac:dyDescent="0.35">
      <c r="A5" s="245" t="s">
        <v>643</v>
      </c>
      <c r="B5" s="645"/>
      <c r="C5" s="666">
        <f>'Provoz výchozí'!C5+'Provoz opční 1'!C5+'Provoz opční 2'!C5</f>
        <v>44015.780821917811</v>
      </c>
      <c r="D5" s="667">
        <f>'Provoz výchozí'!D5+'Provoz opční 1'!D5+'Provoz opční 2'!D5</f>
        <v>442908.79452054796</v>
      </c>
      <c r="E5" s="667">
        <f>'Provoz výchozí'!E5+'Provoz opční 1'!E5+'Provoz opční 2'!E5</f>
        <v>654860.34849315067</v>
      </c>
      <c r="F5" s="667">
        <f>'Provoz výchozí'!F5+'Provoz opční 1'!F5+'Provoz opční 2'!F5</f>
        <v>75178.402191780828</v>
      </c>
      <c r="G5" s="667">
        <f>'Provoz výchozí'!G5+'Provoz opční 1'!G5+'Provoz opční 2'!G5</f>
        <v>1715007.2999999998</v>
      </c>
      <c r="H5" s="667">
        <f>'Provoz výchozí'!H5+'Provoz opční 1'!H5+'Provoz opční 2'!H5</f>
        <v>3597240.5999999996</v>
      </c>
      <c r="I5" s="667">
        <f>'Provoz výchozí'!I5+'Provoz opční 1'!I5+'Provoz opční 2'!I5</f>
        <v>4646383.4000000004</v>
      </c>
      <c r="J5" s="667">
        <f>'Provoz výchozí'!J5+'Provoz opční 1'!J5+'Provoz opční 2'!J5</f>
        <v>6048857.8000000007</v>
      </c>
      <c r="K5" s="667">
        <f>'Provoz výchozí'!K5+'Provoz opční 1'!K5+'Provoz opční 2'!K5</f>
        <v>6048857.8000000007</v>
      </c>
      <c r="L5" s="667">
        <f>'Provoz výchozí'!L5+'Provoz opční 1'!L5+'Provoz opční 2'!L5</f>
        <v>6048857.8000000007</v>
      </c>
      <c r="M5" s="667">
        <f>'Provoz výchozí'!M5+'Provoz opční 1'!M5+'Provoz opční 2'!M5</f>
        <v>6048857.8000000007</v>
      </c>
      <c r="N5" s="667">
        <f>'Provoz výchozí'!N5+'Provoz opční 1'!N5+'Provoz opční 2'!N5</f>
        <v>6048857.8000000007</v>
      </c>
      <c r="O5" s="667">
        <f>'Provoz výchozí'!O5+'Provoz opční 1'!O5+'Provoz opční 2'!O5</f>
        <v>6048857.8000000007</v>
      </c>
      <c r="P5" s="667">
        <f>'Provoz výchozí'!P5+'Provoz opční 1'!P5+'Provoz opční 2'!P5</f>
        <v>6048857.8000000007</v>
      </c>
      <c r="Q5" s="667">
        <f>'Provoz výchozí'!Q5+'Provoz opční 1'!Q5+'Provoz opční 2'!Q5</f>
        <v>6048857.8000000007</v>
      </c>
      <c r="R5" s="667">
        <f>'Provoz výchozí'!R5+'Provoz opční 1'!R5+'Provoz opční 2'!R5</f>
        <v>6048857.8000000007</v>
      </c>
      <c r="S5" s="667">
        <f>'Provoz výchozí'!S5+'Provoz opční 1'!S5+'Provoz opční 2'!S5</f>
        <v>6048857.8000000007</v>
      </c>
      <c r="T5" s="667">
        <f>'Provoz výchozí'!T5+'Provoz opční 1'!T5+'Provoz opční 2'!T5</f>
        <v>6048857.8000000007</v>
      </c>
      <c r="U5" s="667">
        <f>'Provoz výchozí'!U5+'Provoz opční 1'!U5+'Provoz opční 2'!U5</f>
        <v>6048857.8000000007</v>
      </c>
      <c r="V5" s="667">
        <f>'Provoz výchozí'!V5+'Provoz opční 1'!V5+'Provoz opční 2'!V5</f>
        <v>6048857.8000000007</v>
      </c>
      <c r="W5" s="667">
        <f>'Provoz výchozí'!W5+'Provoz opční 1'!W5+'Provoz opční 2'!W5</f>
        <v>6048857.8000000007</v>
      </c>
      <c r="X5" s="667">
        <f>'Provoz výchozí'!X5+'Provoz opční 1'!X5+'Provoz opční 2'!X5</f>
        <v>6048857.8000000007</v>
      </c>
      <c r="Y5" s="667">
        <f>'Provoz výchozí'!Y5+'Provoz opční 1'!Y5+'Provoz opční 2'!Y5</f>
        <v>6048857.8000000007</v>
      </c>
      <c r="Z5" s="667">
        <f>'Provoz výchozí'!Z5+'Provoz opční 1'!Z5+'Provoz opční 2'!Z5</f>
        <v>6048857.8000000007</v>
      </c>
      <c r="AA5" s="667">
        <f>'Provoz výchozí'!AA5+'Provoz opční 1'!AA5+'Provoz opční 2'!AA5</f>
        <v>6048857.8000000007</v>
      </c>
      <c r="AB5" s="667">
        <f>'Provoz výchozí'!AB5+'Provoz opční 1'!AB5+'Provoz opční 2'!AB5</f>
        <v>6048857.8000000007</v>
      </c>
      <c r="AC5" s="667">
        <f>'Provoz výchozí'!AC5+'Provoz opční 1'!AC5+'Provoz opční 2'!AC5</f>
        <v>6048857.8000000007</v>
      </c>
      <c r="AD5" s="667">
        <f>'Provoz výchozí'!AD5+'Provoz opční 1'!AD5+'Provoz opční 2'!AD5</f>
        <v>6048857.8000000007</v>
      </c>
      <c r="AE5" s="667">
        <f>'Provoz výchozí'!AE5+'Provoz opční 1'!AE5+'Provoz opční 2'!AE5</f>
        <v>6048857.8000000007</v>
      </c>
      <c r="AF5" s="667">
        <f>'Provoz výchozí'!AF5+'Provoz opční 1'!AF5+'Provoz opční 2'!AF5</f>
        <v>6048857.8000000007</v>
      </c>
      <c r="AG5" s="667">
        <f>'Provoz výchozí'!AG5+'Provoz opční 1'!AG5+'Provoz opční 2'!AG5</f>
        <v>6048857.8000000007</v>
      </c>
      <c r="AH5" s="667">
        <f>'Provoz výchozí'!AH5+'Provoz opční 1'!AH5+'Provoz opční 2'!AH5</f>
        <v>6048857.8000000007</v>
      </c>
      <c r="AI5" s="668">
        <f>'Provoz výchozí'!AI5+'Provoz opční 1'!AI5+'Provoz opční 2'!AI5</f>
        <v>6048857.8000000007</v>
      </c>
    </row>
    <row r="6" spans="1:35" x14ac:dyDescent="0.3">
      <c r="A6" s="17" t="s">
        <v>644</v>
      </c>
      <c r="B6" s="669"/>
      <c r="C6" s="670">
        <f>'Provoz výchozí'!C6+'Provoz opční 1'!C6+'Provoz opční 2'!C6</f>
        <v>3864.3726027397261</v>
      </c>
      <c r="D6" s="671">
        <f>'Provoz výchozí'!D6+'Provoz opční 1'!D6+'Provoz opční 2'!D6</f>
        <v>38885.24931506849</v>
      </c>
      <c r="E6" s="671">
        <f>'Provoz výchozí'!E6+'Provoz opční 1'!E6+'Provoz opční 2'!E6</f>
        <v>85961.841095890384</v>
      </c>
      <c r="F6" s="671">
        <f>'Provoz výchozí'!F6+'Provoz opční 1'!F6+'Provoz opční 2'!F6</f>
        <v>10137.293150684931</v>
      </c>
      <c r="G6" s="671">
        <f>'Provoz výchozí'!G6+'Provoz opční 1'!G6+'Provoz opční 2'!G6</f>
        <v>231257</v>
      </c>
      <c r="H6" s="671">
        <f>'Provoz výchozí'!H6+'Provoz opční 1'!H6+'Provoz opční 2'!H6</f>
        <v>352694</v>
      </c>
      <c r="I6" s="671">
        <f>'Provoz výchozí'!I6+'Provoz opční 1'!I6+'Provoz opční 2'!I6</f>
        <v>414972</v>
      </c>
      <c r="J6" s="671">
        <f>'Provoz výchozí'!J6+'Provoz opční 1'!J6+'Provoz opční 2'!J6</f>
        <v>451693</v>
      </c>
      <c r="K6" s="671">
        <f>'Provoz výchozí'!K6+'Provoz opční 1'!K6+'Provoz opční 2'!K6</f>
        <v>451693</v>
      </c>
      <c r="L6" s="671">
        <f>'Provoz výchozí'!L6+'Provoz opční 1'!L6+'Provoz opční 2'!L6</f>
        <v>451693</v>
      </c>
      <c r="M6" s="671">
        <f>'Provoz výchozí'!M6+'Provoz opční 1'!M6+'Provoz opční 2'!M6</f>
        <v>451693</v>
      </c>
      <c r="N6" s="671">
        <f>'Provoz výchozí'!N6+'Provoz opční 1'!N6+'Provoz opční 2'!N6</f>
        <v>451693</v>
      </c>
      <c r="O6" s="671">
        <f>'Provoz výchozí'!O6+'Provoz opční 1'!O6+'Provoz opční 2'!O6</f>
        <v>451693</v>
      </c>
      <c r="P6" s="671">
        <f>'Provoz výchozí'!P6+'Provoz opční 1'!P6+'Provoz opční 2'!P6</f>
        <v>451693</v>
      </c>
      <c r="Q6" s="671">
        <f>'Provoz výchozí'!Q6+'Provoz opční 1'!Q6+'Provoz opční 2'!Q6</f>
        <v>451693</v>
      </c>
      <c r="R6" s="671">
        <f>'Provoz výchozí'!R6+'Provoz opční 1'!R6+'Provoz opční 2'!R6</f>
        <v>451693</v>
      </c>
      <c r="S6" s="671">
        <f>'Provoz výchozí'!S6+'Provoz opční 1'!S6+'Provoz opční 2'!S6</f>
        <v>451693</v>
      </c>
      <c r="T6" s="671">
        <f>'Provoz výchozí'!T6+'Provoz opční 1'!T6+'Provoz opční 2'!T6</f>
        <v>451693</v>
      </c>
      <c r="U6" s="671">
        <f>'Provoz výchozí'!U6+'Provoz opční 1'!U6+'Provoz opční 2'!U6</f>
        <v>451693</v>
      </c>
      <c r="V6" s="671">
        <f>'Provoz výchozí'!V6+'Provoz opční 1'!V6+'Provoz opční 2'!V6</f>
        <v>451693</v>
      </c>
      <c r="W6" s="671">
        <f>'Provoz výchozí'!W6+'Provoz opční 1'!W6+'Provoz opční 2'!W6</f>
        <v>451693</v>
      </c>
      <c r="X6" s="671">
        <f>'Provoz výchozí'!X6+'Provoz opční 1'!X6+'Provoz opční 2'!X6</f>
        <v>451693</v>
      </c>
      <c r="Y6" s="671">
        <f>'Provoz výchozí'!Y6+'Provoz opční 1'!Y6+'Provoz opční 2'!Y6</f>
        <v>451693</v>
      </c>
      <c r="Z6" s="671">
        <f>'Provoz výchozí'!Z6+'Provoz opční 1'!Z6+'Provoz opční 2'!Z6</f>
        <v>451693</v>
      </c>
      <c r="AA6" s="671">
        <f>'Provoz výchozí'!AA6+'Provoz opční 1'!AA6+'Provoz opční 2'!AA6</f>
        <v>451693</v>
      </c>
      <c r="AB6" s="671">
        <f>'Provoz výchozí'!AB6+'Provoz opční 1'!AB6+'Provoz opční 2'!AB6</f>
        <v>451693</v>
      </c>
      <c r="AC6" s="671">
        <f>'Provoz výchozí'!AC6+'Provoz opční 1'!AC6+'Provoz opční 2'!AC6</f>
        <v>451693</v>
      </c>
      <c r="AD6" s="671">
        <f>'Provoz výchozí'!AD6+'Provoz opční 1'!AD6+'Provoz opční 2'!AD6</f>
        <v>451693</v>
      </c>
      <c r="AE6" s="671">
        <f>'Provoz výchozí'!AE6+'Provoz opční 1'!AE6+'Provoz opční 2'!AE6</f>
        <v>451693</v>
      </c>
      <c r="AF6" s="671">
        <f>'Provoz výchozí'!AF6+'Provoz opční 1'!AF6+'Provoz opční 2'!AF6</f>
        <v>451693</v>
      </c>
      <c r="AG6" s="671">
        <f>'Provoz výchozí'!AG6+'Provoz opční 1'!AG6+'Provoz opční 2'!AG6</f>
        <v>451693</v>
      </c>
      <c r="AH6" s="671">
        <f>'Provoz výchozí'!AH6+'Provoz opční 1'!AH6+'Provoz opční 2'!AH6</f>
        <v>451693</v>
      </c>
      <c r="AI6" s="672">
        <f>'Provoz výchozí'!AI6+'Provoz opční 1'!AI6+'Provoz opční 2'!AI6</f>
        <v>451693</v>
      </c>
    </row>
    <row r="7" spans="1:35" x14ac:dyDescent="0.3">
      <c r="A7" s="4" t="s">
        <v>645</v>
      </c>
      <c r="B7" s="257"/>
      <c r="C7" s="178">
        <f>'Provoz výchozí'!C7+'Provoz opční 1'!C7+'Provoz opční 2'!C7</f>
        <v>2537.7753424657531</v>
      </c>
      <c r="D7" s="179">
        <f>'Provoz výchozí'!D7+'Provoz opční 1'!D7+'Provoz opční 2'!D7</f>
        <v>25536.364383561646</v>
      </c>
      <c r="E7" s="179">
        <f>'Provoz výchozí'!E7+'Provoz opční 1'!E7+'Provoz opční 2'!E7</f>
        <v>65890.136986301368</v>
      </c>
      <c r="F7" s="179">
        <f>'Provoz výchozí'!F7+'Provoz opční 1'!F7+'Provoz opční 2'!F7</f>
        <v>7994.8712328767124</v>
      </c>
      <c r="G7" s="179">
        <f>'Provoz výchozí'!G7+'Provoz opční 1'!G7+'Provoz opční 2'!G7</f>
        <v>182383</v>
      </c>
      <c r="H7" s="179">
        <f>'Provoz výchozí'!H7+'Provoz opční 1'!H7+'Provoz opční 2'!H7</f>
        <v>242234</v>
      </c>
      <c r="I7" s="179">
        <f>'Provoz výchozí'!I7+'Provoz opční 1'!I7+'Provoz opční 2'!I7</f>
        <v>283222</v>
      </c>
      <c r="J7" s="179">
        <f>'Provoz výchozí'!J7+'Provoz opční 1'!J7+'Provoz opční 2'!J7</f>
        <v>286485</v>
      </c>
      <c r="K7" s="179">
        <f>'Provoz výchozí'!K7+'Provoz opční 1'!K7+'Provoz opční 2'!K7</f>
        <v>286485</v>
      </c>
      <c r="L7" s="179">
        <f>'Provoz výchozí'!L7+'Provoz opční 1'!L7+'Provoz opční 2'!L7</f>
        <v>286485</v>
      </c>
      <c r="M7" s="179">
        <f>'Provoz výchozí'!M7+'Provoz opční 1'!M7+'Provoz opční 2'!M7</f>
        <v>286485</v>
      </c>
      <c r="N7" s="179">
        <f>'Provoz výchozí'!N7+'Provoz opční 1'!N7+'Provoz opční 2'!N7</f>
        <v>286485</v>
      </c>
      <c r="O7" s="179">
        <f>'Provoz výchozí'!O7+'Provoz opční 1'!O7+'Provoz opční 2'!O7</f>
        <v>286485</v>
      </c>
      <c r="P7" s="179">
        <f>'Provoz výchozí'!P7+'Provoz opční 1'!P7+'Provoz opční 2'!P7</f>
        <v>286485</v>
      </c>
      <c r="Q7" s="179">
        <f>'Provoz výchozí'!Q7+'Provoz opční 1'!Q7+'Provoz opční 2'!Q7</f>
        <v>286485</v>
      </c>
      <c r="R7" s="179">
        <f>'Provoz výchozí'!R7+'Provoz opční 1'!R7+'Provoz opční 2'!R7</f>
        <v>286485</v>
      </c>
      <c r="S7" s="179">
        <f>'Provoz výchozí'!S7+'Provoz opční 1'!S7+'Provoz opční 2'!S7</f>
        <v>286485</v>
      </c>
      <c r="T7" s="179">
        <f>'Provoz výchozí'!T7+'Provoz opční 1'!T7+'Provoz opční 2'!T7</f>
        <v>286485</v>
      </c>
      <c r="U7" s="179">
        <f>'Provoz výchozí'!U7+'Provoz opční 1'!U7+'Provoz opční 2'!U7</f>
        <v>286485</v>
      </c>
      <c r="V7" s="179">
        <f>'Provoz výchozí'!V7+'Provoz opční 1'!V7+'Provoz opční 2'!V7</f>
        <v>286485</v>
      </c>
      <c r="W7" s="179">
        <f>'Provoz výchozí'!W7+'Provoz opční 1'!W7+'Provoz opční 2'!W7</f>
        <v>286485</v>
      </c>
      <c r="X7" s="179">
        <f>'Provoz výchozí'!X7+'Provoz opční 1'!X7+'Provoz opční 2'!X7</f>
        <v>286485</v>
      </c>
      <c r="Y7" s="179">
        <f>'Provoz výchozí'!Y7+'Provoz opční 1'!Y7+'Provoz opční 2'!Y7</f>
        <v>286485</v>
      </c>
      <c r="Z7" s="179">
        <f>'Provoz výchozí'!Z7+'Provoz opční 1'!Z7+'Provoz opční 2'!Z7</f>
        <v>286485</v>
      </c>
      <c r="AA7" s="179">
        <f>'Provoz výchozí'!AA7+'Provoz opční 1'!AA7+'Provoz opční 2'!AA7</f>
        <v>286485</v>
      </c>
      <c r="AB7" s="179">
        <f>'Provoz výchozí'!AB7+'Provoz opční 1'!AB7+'Provoz opční 2'!AB7</f>
        <v>286485</v>
      </c>
      <c r="AC7" s="179">
        <f>'Provoz výchozí'!AC7+'Provoz opční 1'!AC7+'Provoz opční 2'!AC7</f>
        <v>286485</v>
      </c>
      <c r="AD7" s="179">
        <f>'Provoz výchozí'!AD7+'Provoz opční 1'!AD7+'Provoz opční 2'!AD7</f>
        <v>286485</v>
      </c>
      <c r="AE7" s="179">
        <f>'Provoz výchozí'!AE7+'Provoz opční 1'!AE7+'Provoz opční 2'!AE7</f>
        <v>286485</v>
      </c>
      <c r="AF7" s="179">
        <f>'Provoz výchozí'!AF7+'Provoz opční 1'!AF7+'Provoz opční 2'!AF7</f>
        <v>286485</v>
      </c>
      <c r="AG7" s="179">
        <f>'Provoz výchozí'!AG7+'Provoz opční 1'!AG7+'Provoz opční 2'!AG7</f>
        <v>286485</v>
      </c>
      <c r="AH7" s="179">
        <f>'Provoz výchozí'!AH7+'Provoz opční 1'!AH7+'Provoz opční 2'!AH7</f>
        <v>286485</v>
      </c>
      <c r="AI7" s="180">
        <f>'Provoz výchozí'!AI7+'Provoz opční 1'!AI7+'Provoz opční 2'!AI7</f>
        <v>286485</v>
      </c>
    </row>
    <row r="8" spans="1:35" x14ac:dyDescent="0.3">
      <c r="A8" s="245" t="s">
        <v>646</v>
      </c>
      <c r="B8" s="597"/>
      <c r="C8" s="605">
        <f>'Provoz výchozí'!C8+'Provoz opční 1'!C8+'Provoz opční 2'!C8</f>
        <v>2581.8301369863011</v>
      </c>
      <c r="D8" s="605">
        <f>'Provoz výchozí'!D8+'Provoz opční 1'!D8+'Provoz opční 2'!D8</f>
        <v>25979.665753424659</v>
      </c>
      <c r="E8" s="605">
        <f>'Provoz výchozí'!E8+'Provoz opční 1'!E8+'Provoz opční 2'!E8</f>
        <v>46558.071232876711</v>
      </c>
      <c r="F8" s="605">
        <f>'Provoz výchozí'!F8+'Provoz opční 1'!F8+'Provoz opční 2'!F8</f>
        <v>5114.5205479452052</v>
      </c>
      <c r="G8" s="605">
        <f>'Provoz výchozí'!G8+'Provoz opční 1'!G8+'Provoz opční 2'!G8</f>
        <v>116675</v>
      </c>
      <c r="H8" s="605">
        <f>'Provoz výchozí'!H8+'Provoz opční 1'!H8+'Provoz opční 2'!H8</f>
        <v>131701.1</v>
      </c>
      <c r="I8" s="605">
        <f>'Provoz výchozí'!I8+'Provoz opční 1'!I8+'Provoz opční 2'!I8</f>
        <v>139557</v>
      </c>
      <c r="J8" s="605">
        <f>'Provoz výchozí'!J8+'Provoz opční 1'!J8+'Provoz opční 2'!J8</f>
        <v>147413.1</v>
      </c>
      <c r="K8" s="605">
        <f>'Provoz výchozí'!K8+'Provoz opční 1'!K8+'Provoz opční 2'!K8</f>
        <v>147413.1</v>
      </c>
      <c r="L8" s="605">
        <f>'Provoz výchozí'!L8+'Provoz opční 1'!L8+'Provoz opční 2'!L8</f>
        <v>147413.1</v>
      </c>
      <c r="M8" s="605">
        <f>'Provoz výchozí'!M8+'Provoz opční 1'!M8+'Provoz opční 2'!M8</f>
        <v>147413.1</v>
      </c>
      <c r="N8" s="605">
        <f>'Provoz výchozí'!N8+'Provoz opční 1'!N8+'Provoz opční 2'!N8</f>
        <v>147413.1</v>
      </c>
      <c r="O8" s="605">
        <f>'Provoz výchozí'!O8+'Provoz opční 1'!O8+'Provoz opční 2'!O8</f>
        <v>147413.1</v>
      </c>
      <c r="P8" s="605">
        <f>'Provoz výchozí'!P8+'Provoz opční 1'!P8+'Provoz opční 2'!P8</f>
        <v>147413.1</v>
      </c>
      <c r="Q8" s="605">
        <f>'Provoz výchozí'!Q8+'Provoz opční 1'!Q8+'Provoz opční 2'!Q8</f>
        <v>147413.1</v>
      </c>
      <c r="R8" s="605">
        <f>'Provoz výchozí'!R8+'Provoz opční 1'!R8+'Provoz opční 2'!R8</f>
        <v>147413.1</v>
      </c>
      <c r="S8" s="605">
        <f>'Provoz výchozí'!S8+'Provoz opční 1'!S8+'Provoz opční 2'!S8</f>
        <v>147413.1</v>
      </c>
      <c r="T8" s="605">
        <f>'Provoz výchozí'!T8+'Provoz opční 1'!T8+'Provoz opční 2'!T8</f>
        <v>147413.1</v>
      </c>
      <c r="U8" s="605">
        <f>'Provoz výchozí'!U8+'Provoz opční 1'!U8+'Provoz opční 2'!U8</f>
        <v>147413.1</v>
      </c>
      <c r="V8" s="605">
        <f>'Provoz výchozí'!V8+'Provoz opční 1'!V8+'Provoz opční 2'!V8</f>
        <v>147413.1</v>
      </c>
      <c r="W8" s="605">
        <f>'Provoz výchozí'!W8+'Provoz opční 1'!W8+'Provoz opční 2'!W8</f>
        <v>147413.1</v>
      </c>
      <c r="X8" s="605">
        <f>'Provoz výchozí'!X8+'Provoz opční 1'!X8+'Provoz opční 2'!X8</f>
        <v>147413.1</v>
      </c>
      <c r="Y8" s="605">
        <f>'Provoz výchozí'!Y8+'Provoz opční 1'!Y8+'Provoz opční 2'!Y8</f>
        <v>147413.1</v>
      </c>
      <c r="Z8" s="605">
        <f>'Provoz výchozí'!Z8+'Provoz opční 1'!Z8+'Provoz opční 2'!Z8</f>
        <v>147413.1</v>
      </c>
      <c r="AA8" s="605">
        <f>'Provoz výchozí'!AA8+'Provoz opční 1'!AA8+'Provoz opční 2'!AA8</f>
        <v>147413.1</v>
      </c>
      <c r="AB8" s="605">
        <f>'Provoz výchozí'!AB8+'Provoz opční 1'!AB8+'Provoz opční 2'!AB8</f>
        <v>147413.1</v>
      </c>
      <c r="AC8" s="605">
        <f>'Provoz výchozí'!AC8+'Provoz opční 1'!AC8+'Provoz opční 2'!AC8</f>
        <v>147413.1</v>
      </c>
      <c r="AD8" s="605">
        <f>'Provoz výchozí'!AD8+'Provoz opční 1'!AD8+'Provoz opční 2'!AD8</f>
        <v>147413.1</v>
      </c>
      <c r="AE8" s="605">
        <f>'Provoz výchozí'!AE8+'Provoz opční 1'!AE8+'Provoz opční 2'!AE8</f>
        <v>147413.1</v>
      </c>
      <c r="AF8" s="605">
        <f>'Provoz výchozí'!AF8+'Provoz opční 1'!AF8+'Provoz opční 2'!AF8</f>
        <v>147413.1</v>
      </c>
      <c r="AG8" s="605">
        <f>'Provoz výchozí'!AG8+'Provoz opční 1'!AG8+'Provoz opční 2'!AG8</f>
        <v>147413.1</v>
      </c>
      <c r="AH8" s="605">
        <f>'Provoz výchozí'!AH8+'Provoz opční 1'!AH8+'Provoz opční 2'!AH8</f>
        <v>147413.1</v>
      </c>
      <c r="AI8" s="609">
        <f>'Provoz výchozí'!AI8+'Provoz opční 1'!AI8+'Provoz opční 2'!AI8</f>
        <v>147413.1</v>
      </c>
    </row>
    <row r="9" spans="1:35" ht="15" thickBot="1" x14ac:dyDescent="0.35">
      <c r="A9" s="10" t="s">
        <v>647</v>
      </c>
      <c r="B9" s="37"/>
      <c r="C9" s="157">
        <f>'Provoz výchozí'!C9+'Provoz opční 1'!C9+'Provoz opční 2'!C9</f>
        <v>1334.01</v>
      </c>
      <c r="D9" s="158">
        <f>'Provoz výchozí'!D9+'Provoz opční 1'!D9+'Provoz opční 2'!D9</f>
        <v>14819.05</v>
      </c>
      <c r="E9" s="158">
        <f>'Provoz výchozí'!E9+'Provoz opční 1'!E9+'Provoz opční 2'!E9</f>
        <v>26006.05</v>
      </c>
      <c r="F9" s="158">
        <f>'Provoz výchozí'!F9+'Provoz opční 1'!F9+'Provoz opční 2'!F9</f>
        <v>5351.01</v>
      </c>
      <c r="G9" s="158">
        <f>'Provoz výchozí'!G9+'Provoz opční 1'!G9+'Provoz opční 2'!G9</f>
        <v>84847.1</v>
      </c>
      <c r="H9" s="158">
        <f>'Provoz výchozí'!H9+'Provoz opční 1'!H9+'Provoz opční 2'!H9</f>
        <v>100021.20000000001</v>
      </c>
      <c r="I9" s="158">
        <f>'Provoz výchozí'!I9+'Provoz opční 1'!I9+'Provoz opční 2'!I9</f>
        <v>130845.30000000002</v>
      </c>
      <c r="J9" s="158">
        <f>'Provoz výchozí'!J9+'Provoz opční 1'!J9+'Provoz opční 2'!J9</f>
        <v>142537.30000000002</v>
      </c>
      <c r="K9" s="158">
        <f>'Provoz výchozí'!K9+'Provoz opční 1'!K9+'Provoz opční 2'!K9</f>
        <v>142537.30000000002</v>
      </c>
      <c r="L9" s="158">
        <f>'Provoz výchozí'!L9+'Provoz opční 1'!L9+'Provoz opční 2'!L9</f>
        <v>142537.30000000002</v>
      </c>
      <c r="M9" s="158">
        <f>'Provoz výchozí'!M9+'Provoz opční 1'!M9+'Provoz opční 2'!M9</f>
        <v>142537.30000000002</v>
      </c>
      <c r="N9" s="158">
        <f>'Provoz výchozí'!N9+'Provoz opční 1'!N9+'Provoz opční 2'!N9</f>
        <v>142537.30000000002</v>
      </c>
      <c r="O9" s="158">
        <f>'Provoz výchozí'!O9+'Provoz opční 1'!O9+'Provoz opční 2'!O9</f>
        <v>142537.30000000002</v>
      </c>
      <c r="P9" s="158">
        <f>'Provoz výchozí'!P9+'Provoz opční 1'!P9+'Provoz opční 2'!P9</f>
        <v>142537.30000000002</v>
      </c>
      <c r="Q9" s="158">
        <f>'Provoz výchozí'!Q9+'Provoz opční 1'!Q9+'Provoz opční 2'!Q9</f>
        <v>142537.30000000002</v>
      </c>
      <c r="R9" s="158">
        <f>'Provoz výchozí'!R9+'Provoz opční 1'!R9+'Provoz opční 2'!R9</f>
        <v>142537.30000000002</v>
      </c>
      <c r="S9" s="158">
        <f>'Provoz výchozí'!S9+'Provoz opční 1'!S9+'Provoz opční 2'!S9</f>
        <v>142537.30000000002</v>
      </c>
      <c r="T9" s="158">
        <f>'Provoz výchozí'!T9+'Provoz opční 1'!T9+'Provoz opční 2'!T9</f>
        <v>142537.30000000002</v>
      </c>
      <c r="U9" s="158">
        <f>'Provoz výchozí'!U9+'Provoz opční 1'!U9+'Provoz opční 2'!U9</f>
        <v>142537.30000000002</v>
      </c>
      <c r="V9" s="158">
        <f>'Provoz výchozí'!V9+'Provoz opční 1'!V9+'Provoz opční 2'!V9</f>
        <v>142537.30000000002</v>
      </c>
      <c r="W9" s="158">
        <f>'Provoz výchozí'!W9+'Provoz opční 1'!W9+'Provoz opční 2'!W9</f>
        <v>142537.30000000002</v>
      </c>
      <c r="X9" s="158">
        <f>'Provoz výchozí'!X9+'Provoz opční 1'!X9+'Provoz opční 2'!X9</f>
        <v>142537.30000000002</v>
      </c>
      <c r="Y9" s="158">
        <f>'Provoz výchozí'!Y9+'Provoz opční 1'!Y9+'Provoz opční 2'!Y9</f>
        <v>142537.30000000002</v>
      </c>
      <c r="Z9" s="158">
        <f>'Provoz výchozí'!Z9+'Provoz opční 1'!Z9+'Provoz opční 2'!Z9</f>
        <v>142537.30000000002</v>
      </c>
      <c r="AA9" s="158">
        <f>'Provoz výchozí'!AA9+'Provoz opční 1'!AA9+'Provoz opční 2'!AA9</f>
        <v>142537.30000000002</v>
      </c>
      <c r="AB9" s="158">
        <f>'Provoz výchozí'!AB9+'Provoz opční 1'!AB9+'Provoz opční 2'!AB9</f>
        <v>142537.30000000002</v>
      </c>
      <c r="AC9" s="158">
        <f>'Provoz výchozí'!AC9+'Provoz opční 1'!AC9+'Provoz opční 2'!AC9</f>
        <v>142537.30000000002</v>
      </c>
      <c r="AD9" s="158">
        <f>'Provoz výchozí'!AD9+'Provoz opční 1'!AD9+'Provoz opční 2'!AD9</f>
        <v>142537.30000000002</v>
      </c>
      <c r="AE9" s="158">
        <f>'Provoz výchozí'!AE9+'Provoz opční 1'!AE9+'Provoz opční 2'!AE9</f>
        <v>142537.30000000002</v>
      </c>
      <c r="AF9" s="158">
        <f>'Provoz výchozí'!AF9+'Provoz opční 1'!AF9+'Provoz opční 2'!AF9</f>
        <v>142537.30000000002</v>
      </c>
      <c r="AG9" s="158">
        <f>'Provoz výchozí'!AG9+'Provoz opční 1'!AG9+'Provoz opční 2'!AG9</f>
        <v>142537.30000000002</v>
      </c>
      <c r="AH9" s="158">
        <f>'Provoz výchozí'!AH9+'Provoz opční 1'!AH9+'Provoz opční 2'!AH9</f>
        <v>142537.30000000002</v>
      </c>
      <c r="AI9" s="159">
        <f>'Provoz výchozí'!AI9+'Provoz opční 1'!AI9+'Provoz opční 2'!AI9</f>
        <v>142537.30000000002</v>
      </c>
    </row>
    <row r="10" spans="1:35" x14ac:dyDescent="0.3">
      <c r="A10" s="245" t="s">
        <v>648</v>
      </c>
      <c r="B10" s="597"/>
      <c r="C10" s="610">
        <f>'Provoz výchozí'!C10+'Provoz opční 1'!C10+'Provoz opční 2'!C10</f>
        <v>25</v>
      </c>
      <c r="D10" s="611">
        <f>'Provoz výchozí'!D10+'Provoz opční 1'!D10+'Provoz opční 2'!D10</f>
        <v>25</v>
      </c>
      <c r="E10" s="611">
        <f>'Provoz výchozí'!E10+'Provoz opční 1'!E10+'Provoz opční 2'!E10</f>
        <v>40</v>
      </c>
      <c r="F10" s="611">
        <f>'Provoz výchozí'!F10+'Provoz opční 1'!F10+'Provoz opční 2'!F10</f>
        <v>60</v>
      </c>
      <c r="G10" s="611">
        <f>'Provoz výchozí'!G10+'Provoz opční 1'!G10+'Provoz opční 2'!G10</f>
        <v>60</v>
      </c>
      <c r="H10" s="611">
        <f>'Provoz výchozí'!H10+'Provoz opční 1'!H10+'Provoz opční 2'!H10</f>
        <v>85</v>
      </c>
      <c r="I10" s="611">
        <f>'Provoz výchozí'!I10+'Provoz opční 1'!I10+'Provoz opční 2'!I10</f>
        <v>106</v>
      </c>
      <c r="J10" s="611">
        <f>'Provoz výchozí'!J10+'Provoz opční 1'!J10+'Provoz opční 2'!J10</f>
        <v>120</v>
      </c>
      <c r="K10" s="611">
        <f>'Provoz výchozí'!K10+'Provoz opční 1'!K10+'Provoz opční 2'!K10</f>
        <v>120</v>
      </c>
      <c r="L10" s="611">
        <f>'Provoz výchozí'!L10+'Provoz opční 1'!L10+'Provoz opční 2'!L10</f>
        <v>120</v>
      </c>
      <c r="M10" s="611">
        <f>'Provoz výchozí'!M10+'Provoz opční 1'!M10+'Provoz opční 2'!M10</f>
        <v>120</v>
      </c>
      <c r="N10" s="611">
        <f>'Provoz výchozí'!N10+'Provoz opční 1'!N10+'Provoz opční 2'!N10</f>
        <v>120</v>
      </c>
      <c r="O10" s="611">
        <f>'Provoz výchozí'!O10+'Provoz opční 1'!O10+'Provoz opční 2'!O10</f>
        <v>120</v>
      </c>
      <c r="P10" s="611">
        <f>'Provoz výchozí'!P10+'Provoz opční 1'!P10+'Provoz opční 2'!P10</f>
        <v>120</v>
      </c>
      <c r="Q10" s="611">
        <f>'Provoz výchozí'!Q10+'Provoz opční 1'!Q10+'Provoz opční 2'!Q10</f>
        <v>120</v>
      </c>
      <c r="R10" s="611">
        <f>'Provoz výchozí'!R10+'Provoz opční 1'!R10+'Provoz opční 2'!R10</f>
        <v>120</v>
      </c>
      <c r="S10" s="611">
        <f>'Provoz výchozí'!S10+'Provoz opční 1'!S10+'Provoz opční 2'!S10</f>
        <v>120</v>
      </c>
      <c r="T10" s="611">
        <f>'Provoz výchozí'!T10+'Provoz opční 1'!T10+'Provoz opční 2'!T10</f>
        <v>120</v>
      </c>
      <c r="U10" s="611">
        <f>'Provoz výchozí'!U10+'Provoz opční 1'!U10+'Provoz opční 2'!U10</f>
        <v>120</v>
      </c>
      <c r="V10" s="611">
        <f>'Provoz výchozí'!V10+'Provoz opční 1'!V10+'Provoz opční 2'!V10</f>
        <v>120</v>
      </c>
      <c r="W10" s="611">
        <f>'Provoz výchozí'!W10+'Provoz opční 1'!W10+'Provoz opční 2'!W10</f>
        <v>120</v>
      </c>
      <c r="X10" s="611">
        <f>'Provoz výchozí'!X10+'Provoz opční 1'!X10+'Provoz opční 2'!X10</f>
        <v>120</v>
      </c>
      <c r="Y10" s="611">
        <f>'Provoz výchozí'!Y10+'Provoz opční 1'!Y10+'Provoz opční 2'!Y10</f>
        <v>120</v>
      </c>
      <c r="Z10" s="611">
        <f>'Provoz výchozí'!Z10+'Provoz opční 1'!Z10+'Provoz opční 2'!Z10</f>
        <v>120</v>
      </c>
      <c r="AA10" s="611">
        <f>'Provoz výchozí'!AA10+'Provoz opční 1'!AA10+'Provoz opční 2'!AA10</f>
        <v>120</v>
      </c>
      <c r="AB10" s="611">
        <f>'Provoz výchozí'!AB10+'Provoz opční 1'!AB10+'Provoz opční 2'!AB10</f>
        <v>120</v>
      </c>
      <c r="AC10" s="611">
        <f>'Provoz výchozí'!AC10+'Provoz opční 1'!AC10+'Provoz opční 2'!AC10</f>
        <v>120</v>
      </c>
      <c r="AD10" s="611">
        <f>'Provoz výchozí'!AD10+'Provoz opční 1'!AD10+'Provoz opční 2'!AD10</f>
        <v>120</v>
      </c>
      <c r="AE10" s="611">
        <f>'Provoz výchozí'!AE10+'Provoz opční 1'!AE10+'Provoz opční 2'!AE10</f>
        <v>120</v>
      </c>
      <c r="AF10" s="611">
        <f>'Provoz výchozí'!AF10+'Provoz opční 1'!AF10+'Provoz opční 2'!AF10</f>
        <v>120</v>
      </c>
      <c r="AG10" s="611">
        <f>'Provoz výchozí'!AG10+'Provoz opční 1'!AG10+'Provoz opční 2'!AG10</f>
        <v>120</v>
      </c>
      <c r="AH10" s="611">
        <f>'Provoz výchozí'!AH10+'Provoz opční 1'!AH10+'Provoz opční 2'!AH10</f>
        <v>120</v>
      </c>
      <c r="AI10" s="612">
        <f>'Provoz výchozí'!AI10+'Provoz opční 1'!AI10+'Provoz opční 2'!AI10</f>
        <v>120</v>
      </c>
    </row>
    <row r="11" spans="1:35" ht="15" thickBot="1" x14ac:dyDescent="0.35">
      <c r="A11" s="10" t="s">
        <v>649</v>
      </c>
      <c r="B11" s="37"/>
      <c r="C11" s="157">
        <f>'Provoz výchozí'!C11+'Provoz opční 1'!C11+'Provoz opční 2'!C11</f>
        <v>25</v>
      </c>
      <c r="D11" s="158">
        <f>'Provoz výchozí'!D11+'Provoz opční 1'!D11+'Provoz opční 2'!D11</f>
        <v>25</v>
      </c>
      <c r="E11" s="158">
        <f>'Provoz výchozí'!E11+'Provoz opční 1'!E11+'Provoz opční 2'!E11</f>
        <v>40</v>
      </c>
      <c r="F11" s="158">
        <f>'Provoz výchozí'!F11+'Provoz opční 1'!F11+'Provoz opční 2'!F11</f>
        <v>60</v>
      </c>
      <c r="G11" s="158">
        <f>'Provoz výchozí'!G11+'Provoz opční 1'!G11+'Provoz opční 2'!G11</f>
        <v>60</v>
      </c>
      <c r="H11" s="158">
        <f>'Provoz výchozí'!H11+'Provoz opční 1'!H11+'Provoz opční 2'!H11</f>
        <v>85</v>
      </c>
      <c r="I11" s="158">
        <f>'Provoz výchozí'!I11+'Provoz opční 1'!I11+'Provoz opční 2'!I11</f>
        <v>106</v>
      </c>
      <c r="J11" s="158">
        <f>'Provoz výchozí'!J11+'Provoz opční 1'!J11+'Provoz opční 2'!J11</f>
        <v>120</v>
      </c>
      <c r="K11" s="158">
        <f>'Provoz výchozí'!K11+'Provoz opční 1'!K11+'Provoz opční 2'!K11</f>
        <v>120</v>
      </c>
      <c r="L11" s="158">
        <f>'Provoz výchozí'!L11+'Provoz opční 1'!L11+'Provoz opční 2'!L11</f>
        <v>120</v>
      </c>
      <c r="M11" s="158">
        <f>'Provoz výchozí'!M11+'Provoz opční 1'!M11+'Provoz opční 2'!M11</f>
        <v>120</v>
      </c>
      <c r="N11" s="158">
        <f>'Provoz výchozí'!N11+'Provoz opční 1'!N11+'Provoz opční 2'!N11</f>
        <v>120</v>
      </c>
      <c r="O11" s="158">
        <f>'Provoz výchozí'!O11+'Provoz opční 1'!O11+'Provoz opční 2'!O11</f>
        <v>120</v>
      </c>
      <c r="P11" s="158">
        <f>'Provoz výchozí'!P11+'Provoz opční 1'!P11+'Provoz opční 2'!P11</f>
        <v>120</v>
      </c>
      <c r="Q11" s="158">
        <f>'Provoz výchozí'!Q11+'Provoz opční 1'!Q11+'Provoz opční 2'!Q11</f>
        <v>120</v>
      </c>
      <c r="R11" s="158">
        <f>'Provoz výchozí'!R11+'Provoz opční 1'!R11+'Provoz opční 2'!R11</f>
        <v>120</v>
      </c>
      <c r="S11" s="158">
        <f>'Provoz výchozí'!S11+'Provoz opční 1'!S11+'Provoz opční 2'!S11</f>
        <v>120</v>
      </c>
      <c r="T11" s="158">
        <f>'Provoz výchozí'!T11+'Provoz opční 1'!T11+'Provoz opční 2'!T11</f>
        <v>120</v>
      </c>
      <c r="U11" s="158">
        <f>'Provoz výchozí'!U11+'Provoz opční 1'!U11+'Provoz opční 2'!U11</f>
        <v>120</v>
      </c>
      <c r="V11" s="158">
        <f>'Provoz výchozí'!V11+'Provoz opční 1'!V11+'Provoz opční 2'!V11</f>
        <v>120</v>
      </c>
      <c r="W11" s="158">
        <f>'Provoz výchozí'!W11+'Provoz opční 1'!W11+'Provoz opční 2'!W11</f>
        <v>120</v>
      </c>
      <c r="X11" s="158">
        <f>'Provoz výchozí'!X11+'Provoz opční 1'!X11+'Provoz opční 2'!X11</f>
        <v>120</v>
      </c>
      <c r="Y11" s="158">
        <f>'Provoz výchozí'!Y11+'Provoz opční 1'!Y11+'Provoz opční 2'!Y11</f>
        <v>120</v>
      </c>
      <c r="Z11" s="158">
        <f>'Provoz výchozí'!Z11+'Provoz opční 1'!Z11+'Provoz opční 2'!Z11</f>
        <v>120</v>
      </c>
      <c r="AA11" s="158">
        <f>'Provoz výchozí'!AA11+'Provoz opční 1'!AA11+'Provoz opční 2'!AA11</f>
        <v>120</v>
      </c>
      <c r="AB11" s="158">
        <f>'Provoz výchozí'!AB11+'Provoz opční 1'!AB11+'Provoz opční 2'!AB11</f>
        <v>120</v>
      </c>
      <c r="AC11" s="158">
        <f>'Provoz výchozí'!AC11+'Provoz opční 1'!AC11+'Provoz opční 2'!AC11</f>
        <v>120</v>
      </c>
      <c r="AD11" s="158">
        <f>'Provoz výchozí'!AD11+'Provoz opční 1'!AD11+'Provoz opční 2'!AD11</f>
        <v>120</v>
      </c>
      <c r="AE11" s="158">
        <f>'Provoz výchozí'!AE11+'Provoz opční 1'!AE11+'Provoz opční 2'!AE11</f>
        <v>120</v>
      </c>
      <c r="AF11" s="158">
        <f>'Provoz výchozí'!AF11+'Provoz opční 1'!AF11+'Provoz opční 2'!AF11</f>
        <v>120</v>
      </c>
      <c r="AG11" s="158">
        <f>'Provoz výchozí'!AG11+'Provoz opční 1'!AG11+'Provoz opční 2'!AG11</f>
        <v>120</v>
      </c>
      <c r="AH11" s="158">
        <f>'Provoz výchozí'!AH11+'Provoz opční 1'!AH11+'Provoz opční 2'!AH11</f>
        <v>120</v>
      </c>
      <c r="AI11" s="159">
        <f>'Provoz výchozí'!AI11+'Provoz opční 1'!AI11+'Provoz opční 2'!AI11</f>
        <v>120</v>
      </c>
    </row>
    <row r="12" spans="1:35" ht="15" thickBot="1" x14ac:dyDescent="0.35"/>
    <row r="13" spans="1:35" x14ac:dyDescent="0.3">
      <c r="A13" s="160" t="s">
        <v>236</v>
      </c>
      <c r="B13" s="161" t="str">
        <f>B1</f>
        <v>Celkem</v>
      </c>
      <c r="C13" s="154" t="str">
        <f>C1</f>
        <v>Kalendářní rok</v>
      </c>
      <c r="D13" s="12"/>
      <c r="E13" s="12"/>
      <c r="F13" s="12"/>
      <c r="G13" s="12"/>
      <c r="H13" s="12"/>
      <c r="I13" s="12"/>
      <c r="J13" s="12"/>
      <c r="K13" s="12"/>
      <c r="L13" s="12"/>
      <c r="M13" s="12"/>
      <c r="N13" s="12"/>
      <c r="O13" s="12"/>
      <c r="P13" s="12"/>
      <c r="Q13" s="12"/>
      <c r="R13" s="12"/>
      <c r="S13" s="12"/>
      <c r="T13" s="205"/>
      <c r="U13" s="205"/>
      <c r="V13" s="205"/>
      <c r="W13" s="205"/>
      <c r="X13" s="205"/>
      <c r="Y13" s="205"/>
      <c r="Z13" s="205"/>
      <c r="AA13" s="205"/>
      <c r="AB13" s="205"/>
      <c r="AC13" s="205"/>
      <c r="AD13" s="205"/>
      <c r="AE13" s="205"/>
      <c r="AF13" s="205"/>
      <c r="AG13" s="205"/>
      <c r="AH13" s="205"/>
      <c r="AI13" s="206"/>
    </row>
    <row r="14" spans="1:35" ht="15" thickBot="1" x14ac:dyDescent="0.35">
      <c r="A14" s="6" t="s">
        <v>157</v>
      </c>
      <c r="B14" s="162"/>
      <c r="C14" s="156" t="str">
        <f t="shared" ref="C14:AI14" si="0">C2</f>
        <v>XII/29</v>
      </c>
      <c r="D14" s="7" t="str">
        <f t="shared" si="0"/>
        <v>I-VI/30</v>
      </c>
      <c r="E14" s="7" t="str">
        <f t="shared" si="0"/>
        <v>VI-XII/30</v>
      </c>
      <c r="F14" s="7" t="str">
        <f t="shared" si="0"/>
        <v>XII/30</v>
      </c>
      <c r="G14" s="7">
        <f t="shared" si="0"/>
        <v>2031</v>
      </c>
      <c r="H14" s="7">
        <f t="shared" si="0"/>
        <v>2032</v>
      </c>
      <c r="I14" s="7">
        <f t="shared" si="0"/>
        <v>2033</v>
      </c>
      <c r="J14" s="7">
        <f t="shared" si="0"/>
        <v>2034</v>
      </c>
      <c r="K14" s="7">
        <f t="shared" si="0"/>
        <v>2035</v>
      </c>
      <c r="L14" s="7">
        <f t="shared" si="0"/>
        <v>2036</v>
      </c>
      <c r="M14" s="7">
        <f t="shared" si="0"/>
        <v>2037</v>
      </c>
      <c r="N14" s="7">
        <f t="shared" si="0"/>
        <v>2038</v>
      </c>
      <c r="O14" s="7">
        <f t="shared" si="0"/>
        <v>2039</v>
      </c>
      <c r="P14" s="7">
        <f t="shared" si="0"/>
        <v>2040</v>
      </c>
      <c r="Q14" s="7">
        <f t="shared" si="0"/>
        <v>2041</v>
      </c>
      <c r="R14" s="7">
        <f t="shared" si="0"/>
        <v>2042</v>
      </c>
      <c r="S14" s="7">
        <f t="shared" si="0"/>
        <v>2043</v>
      </c>
      <c r="T14" s="7">
        <f t="shared" si="0"/>
        <v>2044</v>
      </c>
      <c r="U14" s="7">
        <f t="shared" si="0"/>
        <v>2045</v>
      </c>
      <c r="V14" s="7">
        <f t="shared" si="0"/>
        <v>2046</v>
      </c>
      <c r="W14" s="7">
        <f t="shared" si="0"/>
        <v>2047</v>
      </c>
      <c r="X14" s="7">
        <f t="shared" si="0"/>
        <v>2048</v>
      </c>
      <c r="Y14" s="7">
        <f t="shared" si="0"/>
        <v>2049</v>
      </c>
      <c r="Z14" s="7">
        <f t="shared" si="0"/>
        <v>2050</v>
      </c>
      <c r="AA14" s="7">
        <f t="shared" si="0"/>
        <v>2051</v>
      </c>
      <c r="AB14" s="7">
        <f t="shared" si="0"/>
        <v>2052</v>
      </c>
      <c r="AC14" s="7">
        <f t="shared" si="0"/>
        <v>2053</v>
      </c>
      <c r="AD14" s="7">
        <f t="shared" si="0"/>
        <v>2054</v>
      </c>
      <c r="AE14" s="7">
        <f t="shared" si="0"/>
        <v>2055</v>
      </c>
      <c r="AF14" s="7">
        <f t="shared" si="0"/>
        <v>2056</v>
      </c>
      <c r="AG14" s="7">
        <f t="shared" si="0"/>
        <v>2057</v>
      </c>
      <c r="AH14" s="7">
        <f t="shared" si="0"/>
        <v>2058</v>
      </c>
      <c r="AI14" s="8">
        <f t="shared" si="0"/>
        <v>2059</v>
      </c>
    </row>
    <row r="15" spans="1:35" ht="16.2" thickTop="1" thickBot="1" x14ac:dyDescent="0.4">
      <c r="A15" s="766" t="s">
        <v>165</v>
      </c>
      <c r="B15" s="767" t="s">
        <v>166</v>
      </c>
      <c r="C15" s="768">
        <f>'Model aktualizovaný (MA)'!E38</f>
        <v>0</v>
      </c>
      <c r="D15" s="769">
        <f>'Model aktualizovaný (MA)'!F38</f>
        <v>0</v>
      </c>
      <c r="E15" s="769">
        <f>'Model aktualizovaný (MA)'!G38</f>
        <v>0</v>
      </c>
      <c r="F15" s="769">
        <f>'Model aktualizovaný (MA)'!H38</f>
        <v>0</v>
      </c>
      <c r="G15" s="769">
        <f>'Model aktualizovaný (MA)'!I38</f>
        <v>0</v>
      </c>
      <c r="H15" s="769">
        <f>'Model aktualizovaný (MA)'!J38</f>
        <v>0</v>
      </c>
      <c r="I15" s="769">
        <f>'Model aktualizovaný (MA)'!K38</f>
        <v>0</v>
      </c>
      <c r="J15" s="769">
        <f>'Model aktualizovaný (MA)'!L38</f>
        <v>0</v>
      </c>
      <c r="K15" s="769">
        <f>'Model aktualizovaný (MA)'!M38</f>
        <v>0</v>
      </c>
      <c r="L15" s="769">
        <f>'Model aktualizovaný (MA)'!N38</f>
        <v>0</v>
      </c>
      <c r="M15" s="769">
        <f>'Model aktualizovaný (MA)'!O38</f>
        <v>0</v>
      </c>
      <c r="N15" s="769">
        <f>'Model aktualizovaný (MA)'!P38</f>
        <v>0</v>
      </c>
      <c r="O15" s="769">
        <f>'Model aktualizovaný (MA)'!Q38</f>
        <v>0</v>
      </c>
      <c r="P15" s="769">
        <f>'Model aktualizovaný (MA)'!R38</f>
        <v>0</v>
      </c>
      <c r="Q15" s="769">
        <f>'Model aktualizovaný (MA)'!S38</f>
        <v>0</v>
      </c>
      <c r="R15" s="769">
        <f>'Model aktualizovaný (MA)'!T38</f>
        <v>0</v>
      </c>
      <c r="S15" s="769">
        <f>'Model aktualizovaný (MA)'!U38</f>
        <v>0</v>
      </c>
      <c r="T15" s="769">
        <f>'Model aktualizovaný (MA)'!V38</f>
        <v>0</v>
      </c>
      <c r="U15" s="769">
        <f>'Model aktualizovaný (MA)'!W38</f>
        <v>0</v>
      </c>
      <c r="V15" s="769">
        <f>'Model aktualizovaný (MA)'!X38</f>
        <v>0</v>
      </c>
      <c r="W15" s="769">
        <f>'Model aktualizovaný (MA)'!Y38</f>
        <v>0</v>
      </c>
      <c r="X15" s="769">
        <f>'Model aktualizovaný (MA)'!Z38</f>
        <v>0</v>
      </c>
      <c r="Y15" s="769">
        <f>'Model aktualizovaný (MA)'!AA38</f>
        <v>0</v>
      </c>
      <c r="Z15" s="769">
        <f>'Model aktualizovaný (MA)'!AB38</f>
        <v>0</v>
      </c>
      <c r="AA15" s="769">
        <f>'Model aktualizovaný (MA)'!AC38</f>
        <v>0</v>
      </c>
      <c r="AB15" s="769">
        <f>'Model aktualizovaný (MA)'!AD38</f>
        <v>0</v>
      </c>
      <c r="AC15" s="769">
        <f>'Model aktualizovaný (MA)'!AE38</f>
        <v>0</v>
      </c>
      <c r="AD15" s="769">
        <f>'Model aktualizovaný (MA)'!AF38</f>
        <v>0</v>
      </c>
      <c r="AE15" s="769">
        <f>'Model aktualizovaný (MA)'!AG38</f>
        <v>0</v>
      </c>
      <c r="AF15" s="769">
        <f>'Model aktualizovaný (MA)'!AH38</f>
        <v>0</v>
      </c>
      <c r="AG15" s="769">
        <f>'Model aktualizovaný (MA)'!AI38</f>
        <v>0</v>
      </c>
      <c r="AH15" s="769">
        <f>'Model aktualizovaný (MA)'!AJ38</f>
        <v>0</v>
      </c>
      <c r="AI15" s="770">
        <f>'Model aktualizovaný (MA)'!AK38</f>
        <v>0</v>
      </c>
    </row>
    <row r="16" spans="1:35" ht="15.6" x14ac:dyDescent="0.35">
      <c r="A16" s="761" t="s">
        <v>182</v>
      </c>
      <c r="B16" s="762" t="s">
        <v>237</v>
      </c>
      <c r="C16" s="763">
        <f>'MA Výkon'!E38</f>
        <v>0</v>
      </c>
      <c r="D16" s="764">
        <f>'MA Výkon'!F38</f>
        <v>0</v>
      </c>
      <c r="E16" s="764">
        <f>'MA Výkon'!G38</f>
        <v>0</v>
      </c>
      <c r="F16" s="764">
        <f>'MA Výkon'!H38</f>
        <v>0</v>
      </c>
      <c r="G16" s="764">
        <f>'MA Výkon'!I38</f>
        <v>0</v>
      </c>
      <c r="H16" s="764">
        <f>'MA Výkon'!J38</f>
        <v>0</v>
      </c>
      <c r="I16" s="764">
        <f>'MA Výkon'!K38</f>
        <v>0</v>
      </c>
      <c r="J16" s="764">
        <f>'MA Výkon'!L38</f>
        <v>0</v>
      </c>
      <c r="K16" s="764">
        <f>'MA Výkon'!M38</f>
        <v>0</v>
      </c>
      <c r="L16" s="764">
        <f>'MA Výkon'!N38</f>
        <v>0</v>
      </c>
      <c r="M16" s="764">
        <f>'MA Výkon'!O38</f>
        <v>0</v>
      </c>
      <c r="N16" s="764">
        <f>'MA Výkon'!P38</f>
        <v>0</v>
      </c>
      <c r="O16" s="764">
        <f>'MA Výkon'!Q38</f>
        <v>0</v>
      </c>
      <c r="P16" s="764">
        <f>'MA Výkon'!R38</f>
        <v>0</v>
      </c>
      <c r="Q16" s="764">
        <f>'MA Výkon'!S38</f>
        <v>0</v>
      </c>
      <c r="R16" s="764">
        <f>'MA Výkon'!T38</f>
        <v>0</v>
      </c>
      <c r="S16" s="764">
        <f>'MA Výkon'!U38</f>
        <v>0</v>
      </c>
      <c r="T16" s="764">
        <f>'MA Výkon'!V38</f>
        <v>0</v>
      </c>
      <c r="U16" s="764">
        <f>'MA Výkon'!W38</f>
        <v>0</v>
      </c>
      <c r="V16" s="764">
        <f>'MA Výkon'!X38</f>
        <v>0</v>
      </c>
      <c r="W16" s="764">
        <f>'MA Výkon'!Y38</f>
        <v>0</v>
      </c>
      <c r="X16" s="764">
        <f>'MA Výkon'!Z38</f>
        <v>0</v>
      </c>
      <c r="Y16" s="764">
        <f>'MA Výkon'!AA38</f>
        <v>0</v>
      </c>
      <c r="Z16" s="764">
        <f>'MA Výkon'!AB38</f>
        <v>0</v>
      </c>
      <c r="AA16" s="764">
        <f>'MA Výkon'!AC38</f>
        <v>0</v>
      </c>
      <c r="AB16" s="764">
        <f>'MA Výkon'!AD38</f>
        <v>0</v>
      </c>
      <c r="AC16" s="764">
        <f>'MA Výkon'!AE38</f>
        <v>0</v>
      </c>
      <c r="AD16" s="764">
        <f>'MA Výkon'!AF38</f>
        <v>0</v>
      </c>
      <c r="AE16" s="764">
        <f>'MA Výkon'!AG38</f>
        <v>0</v>
      </c>
      <c r="AF16" s="764">
        <f>'MA Výkon'!AH38</f>
        <v>0</v>
      </c>
      <c r="AG16" s="764">
        <f>'MA Výkon'!AI38</f>
        <v>0</v>
      </c>
      <c r="AH16" s="764">
        <f>'MA Výkon'!AJ38</f>
        <v>0</v>
      </c>
      <c r="AI16" s="765">
        <f>'MA Výkon'!AK38</f>
        <v>0</v>
      </c>
    </row>
    <row r="17" spans="1:35" ht="15.6" x14ac:dyDescent="0.35">
      <c r="A17" s="752" t="s">
        <v>198</v>
      </c>
      <c r="B17" s="614" t="s">
        <v>652</v>
      </c>
      <c r="C17" s="753">
        <f>'MA Hodiny'!E38</f>
        <v>0</v>
      </c>
      <c r="D17" s="754">
        <f>'MA Hodiny'!F38</f>
        <v>0</v>
      </c>
      <c r="E17" s="754">
        <f>'MA Hodiny'!G38</f>
        <v>0</v>
      </c>
      <c r="F17" s="754">
        <f>'MA Hodiny'!H38</f>
        <v>0</v>
      </c>
      <c r="G17" s="754">
        <f>'MA Hodiny'!I38</f>
        <v>0</v>
      </c>
      <c r="H17" s="754">
        <f>'MA Hodiny'!J38</f>
        <v>0</v>
      </c>
      <c r="I17" s="754">
        <f>'MA Hodiny'!K38</f>
        <v>0</v>
      </c>
      <c r="J17" s="754">
        <f>'MA Hodiny'!L38</f>
        <v>0</v>
      </c>
      <c r="K17" s="754">
        <f>'MA Hodiny'!M38</f>
        <v>0</v>
      </c>
      <c r="L17" s="754">
        <f>'MA Hodiny'!N38</f>
        <v>0</v>
      </c>
      <c r="M17" s="754">
        <f>'MA Hodiny'!O38</f>
        <v>0</v>
      </c>
      <c r="N17" s="754">
        <f>'MA Hodiny'!P38</f>
        <v>0</v>
      </c>
      <c r="O17" s="754">
        <f>'MA Hodiny'!Q38</f>
        <v>0</v>
      </c>
      <c r="P17" s="754">
        <f>'MA Hodiny'!R38</f>
        <v>0</v>
      </c>
      <c r="Q17" s="754">
        <f>'MA Hodiny'!S38</f>
        <v>0</v>
      </c>
      <c r="R17" s="754">
        <f>'MA Hodiny'!T38</f>
        <v>0</v>
      </c>
      <c r="S17" s="754">
        <f>'MA Hodiny'!U38</f>
        <v>0</v>
      </c>
      <c r="T17" s="754">
        <f>'MA Hodiny'!V38</f>
        <v>0</v>
      </c>
      <c r="U17" s="754">
        <f>'MA Hodiny'!W38</f>
        <v>0</v>
      </c>
      <c r="V17" s="754">
        <f>'MA Hodiny'!X38</f>
        <v>0</v>
      </c>
      <c r="W17" s="754">
        <f>'MA Hodiny'!Y38</f>
        <v>0</v>
      </c>
      <c r="X17" s="754">
        <f>'MA Hodiny'!Z38</f>
        <v>0</v>
      </c>
      <c r="Y17" s="754">
        <f>'MA Hodiny'!AA38</f>
        <v>0</v>
      </c>
      <c r="Z17" s="754">
        <f>'MA Hodiny'!AB38</f>
        <v>0</v>
      </c>
      <c r="AA17" s="754">
        <f>'MA Hodiny'!AC38</f>
        <v>0</v>
      </c>
      <c r="AB17" s="754">
        <f>'MA Hodiny'!AD38</f>
        <v>0</v>
      </c>
      <c r="AC17" s="754">
        <f>'MA Hodiny'!AE38</f>
        <v>0</v>
      </c>
      <c r="AD17" s="754">
        <f>'MA Hodiny'!AF38</f>
        <v>0</v>
      </c>
      <c r="AE17" s="754">
        <f>'MA Hodiny'!AG38</f>
        <v>0</v>
      </c>
      <c r="AF17" s="754">
        <f>'MA Hodiny'!AH38</f>
        <v>0</v>
      </c>
      <c r="AG17" s="754">
        <f>'MA Hodiny'!AI38</f>
        <v>0</v>
      </c>
      <c r="AH17" s="754">
        <f>'MA Hodiny'!AJ38</f>
        <v>0</v>
      </c>
      <c r="AI17" s="755">
        <f>'MA Hodiny'!AK38</f>
        <v>0</v>
      </c>
    </row>
    <row r="18" spans="1:35" ht="15.6" x14ac:dyDescent="0.35">
      <c r="A18" s="752" t="s">
        <v>653</v>
      </c>
      <c r="B18" s="614" t="s">
        <v>654</v>
      </c>
      <c r="C18" s="753">
        <f>'MA Vozidlo'!E38</f>
        <v>0</v>
      </c>
      <c r="D18" s="754">
        <f>'MA Vozidlo'!F38</f>
        <v>0</v>
      </c>
      <c r="E18" s="754">
        <f>'MA Vozidlo'!G38</f>
        <v>0</v>
      </c>
      <c r="F18" s="754">
        <f>'MA Vozidlo'!H38</f>
        <v>0</v>
      </c>
      <c r="G18" s="754">
        <f>'MA Vozidlo'!I38</f>
        <v>0</v>
      </c>
      <c r="H18" s="754">
        <f>'MA Vozidlo'!J38</f>
        <v>0</v>
      </c>
      <c r="I18" s="754">
        <f>'MA Vozidlo'!K38</f>
        <v>0</v>
      </c>
      <c r="J18" s="754">
        <f>'MA Vozidlo'!L38</f>
        <v>0</v>
      </c>
      <c r="K18" s="754">
        <f>'MA Vozidlo'!M38</f>
        <v>0</v>
      </c>
      <c r="L18" s="754">
        <f>'MA Vozidlo'!N38</f>
        <v>0</v>
      </c>
      <c r="M18" s="754">
        <f>'MA Vozidlo'!O38</f>
        <v>0</v>
      </c>
      <c r="N18" s="754">
        <f>'MA Vozidlo'!P38</f>
        <v>0</v>
      </c>
      <c r="O18" s="754">
        <f>'MA Vozidlo'!Q38</f>
        <v>0</v>
      </c>
      <c r="P18" s="754">
        <f>'MA Vozidlo'!R38</f>
        <v>0</v>
      </c>
      <c r="Q18" s="754">
        <f>'MA Vozidlo'!S38</f>
        <v>0</v>
      </c>
      <c r="R18" s="754">
        <f>'MA Vozidlo'!T38</f>
        <v>0</v>
      </c>
      <c r="S18" s="754">
        <f>'MA Vozidlo'!U38</f>
        <v>0</v>
      </c>
      <c r="T18" s="754">
        <f>'MA Vozidlo'!V38</f>
        <v>0</v>
      </c>
      <c r="U18" s="754">
        <f>'MA Vozidlo'!W38</f>
        <v>0</v>
      </c>
      <c r="V18" s="754">
        <f>'MA Vozidlo'!X38</f>
        <v>0</v>
      </c>
      <c r="W18" s="754">
        <f>'MA Vozidlo'!Y38</f>
        <v>0</v>
      </c>
      <c r="X18" s="754">
        <f>'MA Vozidlo'!Z38</f>
        <v>0</v>
      </c>
      <c r="Y18" s="754">
        <f>'MA Vozidlo'!AA38</f>
        <v>0</v>
      </c>
      <c r="Z18" s="754">
        <f>'MA Vozidlo'!AB38</f>
        <v>0</v>
      </c>
      <c r="AA18" s="754">
        <f>'MA Vozidlo'!AC38</f>
        <v>0</v>
      </c>
      <c r="AB18" s="754">
        <f>'MA Vozidlo'!AD38</f>
        <v>0</v>
      </c>
      <c r="AC18" s="754">
        <f>'MA Vozidlo'!AE38</f>
        <v>0</v>
      </c>
      <c r="AD18" s="754">
        <f>'MA Vozidlo'!AF38</f>
        <v>0</v>
      </c>
      <c r="AE18" s="754">
        <f>'MA Vozidlo'!AG38</f>
        <v>0</v>
      </c>
      <c r="AF18" s="754">
        <f>'MA Vozidlo'!AH38</f>
        <v>0</v>
      </c>
      <c r="AG18" s="754">
        <f>'MA Vozidlo'!AI38</f>
        <v>0</v>
      </c>
      <c r="AH18" s="754">
        <f>'MA Vozidlo'!AJ38</f>
        <v>0</v>
      </c>
      <c r="AI18" s="755">
        <f>'MA Vozidlo'!AK38</f>
        <v>0</v>
      </c>
    </row>
    <row r="19" spans="1:35" ht="16.2" thickBot="1" x14ac:dyDescent="0.4">
      <c r="A19" s="163" t="s">
        <v>222</v>
      </c>
      <c r="B19" s="164" t="s">
        <v>655</v>
      </c>
      <c r="C19" s="165">
        <f>'MA Fixní'!E38</f>
        <v>0</v>
      </c>
      <c r="D19" s="166">
        <f>'MA Fixní'!F38</f>
        <v>0</v>
      </c>
      <c r="E19" s="166">
        <f>'MA Fixní'!G38</f>
        <v>0</v>
      </c>
      <c r="F19" s="166">
        <f>'MA Fixní'!H38</f>
        <v>0</v>
      </c>
      <c r="G19" s="166">
        <f>'MA Fixní'!I38</f>
        <v>0</v>
      </c>
      <c r="H19" s="166">
        <f>'MA Fixní'!J38</f>
        <v>0</v>
      </c>
      <c r="I19" s="166">
        <f>'MA Fixní'!K38</f>
        <v>0</v>
      </c>
      <c r="J19" s="166">
        <f>'MA Fixní'!L38</f>
        <v>0</v>
      </c>
      <c r="K19" s="166">
        <f>'MA Fixní'!M38</f>
        <v>0</v>
      </c>
      <c r="L19" s="166">
        <f>'MA Fixní'!N38</f>
        <v>0</v>
      </c>
      <c r="M19" s="166">
        <f>'MA Fixní'!O38</f>
        <v>0</v>
      </c>
      <c r="N19" s="166">
        <f>'MA Fixní'!P38</f>
        <v>0</v>
      </c>
      <c r="O19" s="166">
        <f>'MA Fixní'!Q38</f>
        <v>0</v>
      </c>
      <c r="P19" s="166">
        <f>'MA Fixní'!R38</f>
        <v>0</v>
      </c>
      <c r="Q19" s="166">
        <f>'MA Fixní'!S38</f>
        <v>0</v>
      </c>
      <c r="R19" s="166">
        <f>'MA Fixní'!T38</f>
        <v>0</v>
      </c>
      <c r="S19" s="166">
        <f>'MA Fixní'!U38</f>
        <v>0</v>
      </c>
      <c r="T19" s="166">
        <f>'MA Fixní'!V38</f>
        <v>0</v>
      </c>
      <c r="U19" s="166">
        <f>'MA Fixní'!W38</f>
        <v>0</v>
      </c>
      <c r="V19" s="166">
        <f>'MA Fixní'!X38</f>
        <v>0</v>
      </c>
      <c r="W19" s="166">
        <f>'MA Fixní'!Y38</f>
        <v>0</v>
      </c>
      <c r="X19" s="166">
        <f>'MA Fixní'!Z38</f>
        <v>0</v>
      </c>
      <c r="Y19" s="166">
        <f>'MA Fixní'!AA38</f>
        <v>0</v>
      </c>
      <c r="Z19" s="166">
        <f>'MA Fixní'!AB38</f>
        <v>0</v>
      </c>
      <c r="AA19" s="166">
        <f>'MA Fixní'!AC38</f>
        <v>0</v>
      </c>
      <c r="AB19" s="166">
        <f>'MA Fixní'!AD38</f>
        <v>0</v>
      </c>
      <c r="AC19" s="166">
        <f>'MA Fixní'!AE38</f>
        <v>0</v>
      </c>
      <c r="AD19" s="166">
        <f>'MA Fixní'!AF38</f>
        <v>0</v>
      </c>
      <c r="AE19" s="166">
        <f>'MA Fixní'!AG38</f>
        <v>0</v>
      </c>
      <c r="AF19" s="166">
        <f>'MA Fixní'!AH38</f>
        <v>0</v>
      </c>
      <c r="AG19" s="166">
        <f>'MA Fixní'!AI38</f>
        <v>0</v>
      </c>
      <c r="AH19" s="166">
        <f>'MA Fixní'!AJ38</f>
        <v>0</v>
      </c>
      <c r="AI19" s="167">
        <f>'MA Fixní'!AK38</f>
        <v>0</v>
      </c>
    </row>
    <row r="20" spans="1:35" ht="15.6" x14ac:dyDescent="0.35">
      <c r="A20" s="301" t="s">
        <v>167</v>
      </c>
      <c r="B20" s="114" t="s">
        <v>168</v>
      </c>
      <c r="C20" s="210">
        <f>'Model aktualizovaný (MA)'!E39</f>
        <v>0</v>
      </c>
      <c r="D20" s="211">
        <f>'Model aktualizovaný (MA)'!F39</f>
        <v>0</v>
      </c>
      <c r="E20" s="211">
        <f>'Model aktualizovaný (MA)'!G39</f>
        <v>0</v>
      </c>
      <c r="F20" s="211">
        <f>'Model aktualizovaný (MA)'!H39</f>
        <v>0</v>
      </c>
      <c r="G20" s="211">
        <f>'Model aktualizovaný (MA)'!I39</f>
        <v>0</v>
      </c>
      <c r="H20" s="211">
        <f>'Model aktualizovaný (MA)'!J39</f>
        <v>0</v>
      </c>
      <c r="I20" s="211">
        <f>'Model aktualizovaný (MA)'!K39</f>
        <v>0</v>
      </c>
      <c r="J20" s="211">
        <f>'Model aktualizovaný (MA)'!L39</f>
        <v>0</v>
      </c>
      <c r="K20" s="211">
        <f>'Model aktualizovaný (MA)'!M39</f>
        <v>0</v>
      </c>
      <c r="L20" s="211">
        <f>'Model aktualizovaný (MA)'!N39</f>
        <v>0</v>
      </c>
      <c r="M20" s="211">
        <f>'Model aktualizovaný (MA)'!O39</f>
        <v>0</v>
      </c>
      <c r="N20" s="211">
        <f>'Model aktualizovaný (MA)'!P39</f>
        <v>0</v>
      </c>
      <c r="O20" s="211">
        <f>'Model aktualizovaný (MA)'!Q39</f>
        <v>0</v>
      </c>
      <c r="P20" s="211">
        <f>'Model aktualizovaný (MA)'!R39</f>
        <v>0</v>
      </c>
      <c r="Q20" s="211">
        <f>'Model aktualizovaný (MA)'!S39</f>
        <v>0</v>
      </c>
      <c r="R20" s="211">
        <f>'Model aktualizovaný (MA)'!T39</f>
        <v>0</v>
      </c>
      <c r="S20" s="211">
        <f>'Model aktualizovaný (MA)'!U39</f>
        <v>0</v>
      </c>
      <c r="T20" s="211">
        <f>'Model aktualizovaný (MA)'!V39</f>
        <v>0</v>
      </c>
      <c r="U20" s="211">
        <f>'Model aktualizovaný (MA)'!W39</f>
        <v>0</v>
      </c>
      <c r="V20" s="211">
        <f>'Model aktualizovaný (MA)'!X39</f>
        <v>0</v>
      </c>
      <c r="W20" s="211">
        <f>'Model aktualizovaný (MA)'!Y39</f>
        <v>0</v>
      </c>
      <c r="X20" s="211">
        <f>'Model aktualizovaný (MA)'!Z39</f>
        <v>0</v>
      </c>
      <c r="Y20" s="211">
        <f>'Model aktualizovaný (MA)'!AA39</f>
        <v>0</v>
      </c>
      <c r="Z20" s="211">
        <f>'Model aktualizovaný (MA)'!AB39</f>
        <v>0</v>
      </c>
      <c r="AA20" s="211">
        <f>'Model aktualizovaný (MA)'!AC39</f>
        <v>0</v>
      </c>
      <c r="AB20" s="211">
        <f>'Model aktualizovaný (MA)'!AD39</f>
        <v>0</v>
      </c>
      <c r="AC20" s="211">
        <f>'Model aktualizovaný (MA)'!AE39</f>
        <v>0</v>
      </c>
      <c r="AD20" s="211">
        <f>'Model aktualizovaný (MA)'!AF39</f>
        <v>0</v>
      </c>
      <c r="AE20" s="211">
        <f>'Model aktualizovaný (MA)'!AG39</f>
        <v>0</v>
      </c>
      <c r="AF20" s="211">
        <f>'Model aktualizovaný (MA)'!AH39</f>
        <v>0</v>
      </c>
      <c r="AG20" s="211">
        <f>'Model aktualizovaný (MA)'!AI39</f>
        <v>0</v>
      </c>
      <c r="AH20" s="211">
        <f>'Model aktualizovaný (MA)'!AJ39</f>
        <v>0</v>
      </c>
      <c r="AI20" s="212">
        <f>'Model aktualizovaný (MA)'!AK39</f>
        <v>0</v>
      </c>
    </row>
    <row r="21" spans="1:35" ht="16.2" thickBot="1" x14ac:dyDescent="0.4">
      <c r="A21" s="302" t="s">
        <v>169</v>
      </c>
      <c r="B21" s="116" t="s">
        <v>170</v>
      </c>
      <c r="C21" s="165">
        <f>'Model aktualizovaný (MA)'!E40</f>
        <v>0</v>
      </c>
      <c r="D21" s="166">
        <f>'Model aktualizovaný (MA)'!F40</f>
        <v>0</v>
      </c>
      <c r="E21" s="166">
        <f>'Model aktualizovaný (MA)'!G40</f>
        <v>0</v>
      </c>
      <c r="F21" s="166">
        <f>'Model aktualizovaný (MA)'!H40</f>
        <v>0</v>
      </c>
      <c r="G21" s="166">
        <f>'Model aktualizovaný (MA)'!I40</f>
        <v>0</v>
      </c>
      <c r="H21" s="166">
        <f>'Model aktualizovaný (MA)'!J40</f>
        <v>0</v>
      </c>
      <c r="I21" s="166">
        <f>'Model aktualizovaný (MA)'!K40</f>
        <v>0</v>
      </c>
      <c r="J21" s="166">
        <f>'Model aktualizovaný (MA)'!L40</f>
        <v>0</v>
      </c>
      <c r="K21" s="166">
        <f>'Model aktualizovaný (MA)'!M40</f>
        <v>0</v>
      </c>
      <c r="L21" s="166">
        <f>'Model aktualizovaný (MA)'!N40</f>
        <v>0</v>
      </c>
      <c r="M21" s="166">
        <f>'Model aktualizovaný (MA)'!O40</f>
        <v>0</v>
      </c>
      <c r="N21" s="166">
        <f>'Model aktualizovaný (MA)'!P40</f>
        <v>0</v>
      </c>
      <c r="O21" s="166">
        <f>'Model aktualizovaný (MA)'!Q40</f>
        <v>0</v>
      </c>
      <c r="P21" s="166">
        <f>'Model aktualizovaný (MA)'!R40</f>
        <v>0</v>
      </c>
      <c r="Q21" s="166">
        <f>'Model aktualizovaný (MA)'!S40</f>
        <v>0</v>
      </c>
      <c r="R21" s="166">
        <f>'Model aktualizovaný (MA)'!T40</f>
        <v>0</v>
      </c>
      <c r="S21" s="166">
        <f>'Model aktualizovaný (MA)'!U40</f>
        <v>0</v>
      </c>
      <c r="T21" s="166">
        <f>'Model aktualizovaný (MA)'!V40</f>
        <v>0</v>
      </c>
      <c r="U21" s="166">
        <f>'Model aktualizovaný (MA)'!W40</f>
        <v>0</v>
      </c>
      <c r="V21" s="166">
        <f>'Model aktualizovaný (MA)'!X40</f>
        <v>0</v>
      </c>
      <c r="W21" s="166">
        <f>'Model aktualizovaný (MA)'!Y40</f>
        <v>0</v>
      </c>
      <c r="X21" s="166">
        <f>'Model aktualizovaný (MA)'!Z40</f>
        <v>0</v>
      </c>
      <c r="Y21" s="166">
        <f>'Model aktualizovaný (MA)'!AA40</f>
        <v>0</v>
      </c>
      <c r="Z21" s="166">
        <f>'Model aktualizovaný (MA)'!AB40</f>
        <v>0</v>
      </c>
      <c r="AA21" s="166">
        <f>'Model aktualizovaný (MA)'!AC40</f>
        <v>0</v>
      </c>
      <c r="AB21" s="166">
        <f>'Model aktualizovaný (MA)'!AD40</f>
        <v>0</v>
      </c>
      <c r="AC21" s="166">
        <f>'Model aktualizovaný (MA)'!AE40</f>
        <v>0</v>
      </c>
      <c r="AD21" s="166">
        <f>'Model aktualizovaný (MA)'!AF40</f>
        <v>0</v>
      </c>
      <c r="AE21" s="166">
        <f>'Model aktualizovaný (MA)'!AG40</f>
        <v>0</v>
      </c>
      <c r="AF21" s="166">
        <f>'Model aktualizovaný (MA)'!AH40</f>
        <v>0</v>
      </c>
      <c r="AG21" s="166">
        <f>'Model aktualizovaný (MA)'!AI40</f>
        <v>0</v>
      </c>
      <c r="AH21" s="166">
        <f>'Model aktualizovaný (MA)'!AJ40</f>
        <v>0</v>
      </c>
      <c r="AI21" s="167">
        <f>'Model aktualizovaný (MA)'!AK40</f>
        <v>0</v>
      </c>
    </row>
    <row r="22" spans="1:35" ht="15" thickBot="1" x14ac:dyDescent="0.35">
      <c r="A22" s="171"/>
    </row>
    <row r="23" spans="1:35" x14ac:dyDescent="0.3">
      <c r="A23" s="169" t="s">
        <v>238</v>
      </c>
      <c r="B23" s="170" t="str">
        <f>B1</f>
        <v>Celkem</v>
      </c>
      <c r="C23" s="154" t="str">
        <f>C1</f>
        <v>Kalendářní rok</v>
      </c>
      <c r="D23" s="12"/>
      <c r="E23" s="12"/>
      <c r="F23" s="12"/>
      <c r="G23" s="12"/>
      <c r="H23" s="12"/>
      <c r="I23" s="12"/>
      <c r="J23" s="12"/>
      <c r="K23" s="12"/>
      <c r="L23" s="12"/>
      <c r="M23" s="12"/>
      <c r="N23" s="12"/>
      <c r="O23" s="12"/>
      <c r="P23" s="12"/>
      <c r="Q23" s="12"/>
      <c r="R23" s="12"/>
      <c r="S23" s="12"/>
      <c r="T23" s="205"/>
      <c r="U23" s="205"/>
      <c r="V23" s="205"/>
      <c r="W23" s="205"/>
      <c r="X23" s="205"/>
      <c r="Y23" s="205"/>
      <c r="Z23" s="205"/>
      <c r="AA23" s="205"/>
      <c r="AB23" s="205"/>
      <c r="AC23" s="205"/>
      <c r="AD23" s="205"/>
      <c r="AE23" s="205"/>
      <c r="AF23" s="205"/>
      <c r="AG23" s="205"/>
      <c r="AH23" s="205"/>
      <c r="AI23" s="206"/>
    </row>
    <row r="24" spans="1:35" ht="15" thickBot="1" x14ac:dyDescent="0.35">
      <c r="A24" s="6" t="s">
        <v>157</v>
      </c>
      <c r="B24" s="155"/>
      <c r="C24" s="156" t="str">
        <f t="shared" ref="C24:AI24" si="1">C2</f>
        <v>XII/29</v>
      </c>
      <c r="D24" s="7" t="str">
        <f t="shared" si="1"/>
        <v>I-VI/30</v>
      </c>
      <c r="E24" s="7" t="str">
        <f t="shared" si="1"/>
        <v>VI-XII/30</v>
      </c>
      <c r="F24" s="7" t="str">
        <f t="shared" si="1"/>
        <v>XII/30</v>
      </c>
      <c r="G24" s="7">
        <f t="shared" si="1"/>
        <v>2031</v>
      </c>
      <c r="H24" s="7">
        <f t="shared" si="1"/>
        <v>2032</v>
      </c>
      <c r="I24" s="7">
        <f t="shared" si="1"/>
        <v>2033</v>
      </c>
      <c r="J24" s="7">
        <f t="shared" si="1"/>
        <v>2034</v>
      </c>
      <c r="K24" s="7">
        <f t="shared" si="1"/>
        <v>2035</v>
      </c>
      <c r="L24" s="7">
        <f t="shared" si="1"/>
        <v>2036</v>
      </c>
      <c r="M24" s="7">
        <f t="shared" si="1"/>
        <v>2037</v>
      </c>
      <c r="N24" s="7">
        <f t="shared" si="1"/>
        <v>2038</v>
      </c>
      <c r="O24" s="7">
        <f t="shared" si="1"/>
        <v>2039</v>
      </c>
      <c r="P24" s="7">
        <f t="shared" si="1"/>
        <v>2040</v>
      </c>
      <c r="Q24" s="7">
        <f t="shared" si="1"/>
        <v>2041</v>
      </c>
      <c r="R24" s="7">
        <f t="shared" si="1"/>
        <v>2042</v>
      </c>
      <c r="S24" s="7">
        <f t="shared" si="1"/>
        <v>2043</v>
      </c>
      <c r="T24" s="7">
        <f t="shared" si="1"/>
        <v>2044</v>
      </c>
      <c r="U24" s="7">
        <f t="shared" si="1"/>
        <v>2045</v>
      </c>
      <c r="V24" s="7">
        <f t="shared" si="1"/>
        <v>2046</v>
      </c>
      <c r="W24" s="7">
        <f t="shared" si="1"/>
        <v>2047</v>
      </c>
      <c r="X24" s="7">
        <f t="shared" si="1"/>
        <v>2048</v>
      </c>
      <c r="Y24" s="7">
        <f t="shared" si="1"/>
        <v>2049</v>
      </c>
      <c r="Z24" s="7">
        <f t="shared" si="1"/>
        <v>2050</v>
      </c>
      <c r="AA24" s="7">
        <f t="shared" si="1"/>
        <v>2051</v>
      </c>
      <c r="AB24" s="7">
        <f t="shared" si="1"/>
        <v>2052</v>
      </c>
      <c r="AC24" s="7">
        <f t="shared" si="1"/>
        <v>2053</v>
      </c>
      <c r="AD24" s="7">
        <f t="shared" si="1"/>
        <v>2054</v>
      </c>
      <c r="AE24" s="7">
        <f t="shared" si="1"/>
        <v>2055</v>
      </c>
      <c r="AF24" s="7">
        <f t="shared" si="1"/>
        <v>2056</v>
      </c>
      <c r="AG24" s="7">
        <f t="shared" si="1"/>
        <v>2057</v>
      </c>
      <c r="AH24" s="7">
        <f t="shared" si="1"/>
        <v>2058</v>
      </c>
      <c r="AI24" s="8">
        <f t="shared" si="1"/>
        <v>2059</v>
      </c>
    </row>
    <row r="25" spans="1:35" ht="16.2" thickTop="1" thickBot="1" x14ac:dyDescent="0.4">
      <c r="A25" s="772" t="s">
        <v>239</v>
      </c>
      <c r="B25" s="767" t="s">
        <v>240</v>
      </c>
      <c r="C25" s="773">
        <f>'Model objednávkový (MO)'!E38</f>
        <v>0</v>
      </c>
      <c r="D25" s="774">
        <f>'Model objednávkový (MO)'!F38</f>
        <v>0</v>
      </c>
      <c r="E25" s="774">
        <f>'Model objednávkový (MO)'!G38</f>
        <v>0</v>
      </c>
      <c r="F25" s="774">
        <f>'Model objednávkový (MO)'!H38</f>
        <v>0</v>
      </c>
      <c r="G25" s="774">
        <f>'Model objednávkový (MO)'!I38</f>
        <v>0</v>
      </c>
      <c r="H25" s="774">
        <f>'Model objednávkový (MO)'!J38</f>
        <v>0</v>
      </c>
      <c r="I25" s="774">
        <f>'Model objednávkový (MO)'!K38</f>
        <v>0</v>
      </c>
      <c r="J25" s="774">
        <f>'Model objednávkový (MO)'!L38</f>
        <v>0</v>
      </c>
      <c r="K25" s="774">
        <f>'Model objednávkový (MO)'!M38</f>
        <v>0</v>
      </c>
      <c r="L25" s="774">
        <f>'Model objednávkový (MO)'!N38</f>
        <v>0</v>
      </c>
      <c r="M25" s="774">
        <f>'Model objednávkový (MO)'!O38</f>
        <v>0</v>
      </c>
      <c r="N25" s="774">
        <f>'Model objednávkový (MO)'!P38</f>
        <v>0</v>
      </c>
      <c r="O25" s="774">
        <f>'Model objednávkový (MO)'!Q38</f>
        <v>0</v>
      </c>
      <c r="P25" s="774">
        <f>'Model objednávkový (MO)'!R38</f>
        <v>0</v>
      </c>
      <c r="Q25" s="774">
        <f>'Model objednávkový (MO)'!S38</f>
        <v>0</v>
      </c>
      <c r="R25" s="774">
        <f>'Model objednávkový (MO)'!T38</f>
        <v>0</v>
      </c>
      <c r="S25" s="774">
        <f>'Model objednávkový (MO)'!U38</f>
        <v>0</v>
      </c>
      <c r="T25" s="774">
        <f>'Model objednávkový (MO)'!V38</f>
        <v>0</v>
      </c>
      <c r="U25" s="774">
        <f>'Model objednávkový (MO)'!W38</f>
        <v>0</v>
      </c>
      <c r="V25" s="774">
        <f>'Model objednávkový (MO)'!X38</f>
        <v>0</v>
      </c>
      <c r="W25" s="774">
        <f>'Model objednávkový (MO)'!Y38</f>
        <v>0</v>
      </c>
      <c r="X25" s="774">
        <f>'Model objednávkový (MO)'!Z38</f>
        <v>0</v>
      </c>
      <c r="Y25" s="774">
        <f>'Model objednávkový (MO)'!AA38</f>
        <v>0</v>
      </c>
      <c r="Z25" s="774">
        <f>'Model objednávkový (MO)'!AB38</f>
        <v>0</v>
      </c>
      <c r="AA25" s="774">
        <f>'Model objednávkový (MO)'!AC38</f>
        <v>0</v>
      </c>
      <c r="AB25" s="774">
        <f>'Model objednávkový (MO)'!AD38</f>
        <v>0</v>
      </c>
      <c r="AC25" s="774">
        <f>'Model objednávkový (MO)'!AE38</f>
        <v>0</v>
      </c>
      <c r="AD25" s="774">
        <f>'Model objednávkový (MO)'!AF38</f>
        <v>0</v>
      </c>
      <c r="AE25" s="774">
        <f>'Model objednávkový (MO)'!AG38</f>
        <v>0</v>
      </c>
      <c r="AF25" s="774">
        <f>'Model objednávkový (MO)'!AH38</f>
        <v>0</v>
      </c>
      <c r="AG25" s="774">
        <f>'Model objednávkový (MO)'!AI38</f>
        <v>0</v>
      </c>
      <c r="AH25" s="774">
        <f>'Model objednávkový (MO)'!AJ38</f>
        <v>0</v>
      </c>
      <c r="AI25" s="775">
        <f>'Model objednávkový (MO)'!AK38</f>
        <v>0</v>
      </c>
    </row>
    <row r="26" spans="1:35" ht="15.6" x14ac:dyDescent="0.35">
      <c r="A26" s="9" t="s">
        <v>241</v>
      </c>
      <c r="B26" s="762" t="s">
        <v>242</v>
      </c>
      <c r="C26" s="121">
        <f>'MO Výkon'!E38</f>
        <v>0</v>
      </c>
      <c r="D26" s="121">
        <f>'MO Výkon'!F38</f>
        <v>0</v>
      </c>
      <c r="E26" s="121">
        <f>'MO Výkon'!G38</f>
        <v>0</v>
      </c>
      <c r="F26" s="121">
        <f>'MO Výkon'!H38</f>
        <v>0</v>
      </c>
      <c r="G26" s="121">
        <f>'MO Výkon'!I38</f>
        <v>0</v>
      </c>
      <c r="H26" s="121">
        <f>'MO Výkon'!J38</f>
        <v>0</v>
      </c>
      <c r="I26" s="121">
        <f>'MO Výkon'!K38</f>
        <v>0</v>
      </c>
      <c r="J26" s="121">
        <f>'MO Výkon'!L38</f>
        <v>0</v>
      </c>
      <c r="K26" s="121">
        <f>'MO Výkon'!M38</f>
        <v>0</v>
      </c>
      <c r="L26" s="121">
        <f>'MO Výkon'!N38</f>
        <v>0</v>
      </c>
      <c r="M26" s="121">
        <f>'MO Výkon'!O38</f>
        <v>0</v>
      </c>
      <c r="N26" s="121">
        <f>'MO Výkon'!P38</f>
        <v>0</v>
      </c>
      <c r="O26" s="121">
        <f>'MO Výkon'!Q38</f>
        <v>0</v>
      </c>
      <c r="P26" s="121">
        <f>'MO Výkon'!R38</f>
        <v>0</v>
      </c>
      <c r="Q26" s="121">
        <f>'MO Výkon'!S38</f>
        <v>0</v>
      </c>
      <c r="R26" s="121">
        <f>'MO Výkon'!T38</f>
        <v>0</v>
      </c>
      <c r="S26" s="121">
        <f>'MO Výkon'!U38</f>
        <v>0</v>
      </c>
      <c r="T26" s="121">
        <f>'MO Výkon'!V38</f>
        <v>0</v>
      </c>
      <c r="U26" s="121">
        <f>'MO Výkon'!W38</f>
        <v>0</v>
      </c>
      <c r="V26" s="121">
        <f>'MO Výkon'!X38</f>
        <v>0</v>
      </c>
      <c r="W26" s="121">
        <f>'MO Výkon'!Y38</f>
        <v>0</v>
      </c>
      <c r="X26" s="121">
        <f>'MO Výkon'!Z38</f>
        <v>0</v>
      </c>
      <c r="Y26" s="121">
        <f>'MO Výkon'!AA38</f>
        <v>0</v>
      </c>
      <c r="Z26" s="121">
        <f>'MO Výkon'!AB38</f>
        <v>0</v>
      </c>
      <c r="AA26" s="121">
        <f>'MO Výkon'!AC38</f>
        <v>0</v>
      </c>
      <c r="AB26" s="121">
        <f>'MO Výkon'!AD38</f>
        <v>0</v>
      </c>
      <c r="AC26" s="121">
        <f>'MO Výkon'!AE38</f>
        <v>0</v>
      </c>
      <c r="AD26" s="121">
        <f>'MO Výkon'!AF38</f>
        <v>0</v>
      </c>
      <c r="AE26" s="121">
        <f>'MO Výkon'!AG38</f>
        <v>0</v>
      </c>
      <c r="AF26" s="121">
        <f>'MO Výkon'!AH38</f>
        <v>0</v>
      </c>
      <c r="AG26" s="121">
        <f>'MO Výkon'!AI38</f>
        <v>0</v>
      </c>
      <c r="AH26" s="121">
        <f>'MO Výkon'!AJ38</f>
        <v>0</v>
      </c>
      <c r="AI26" s="771">
        <f>'MO Výkon'!AK38</f>
        <v>0</v>
      </c>
    </row>
    <row r="27" spans="1:35" ht="15.6" x14ac:dyDescent="0.35">
      <c r="A27" s="4" t="s">
        <v>340</v>
      </c>
      <c r="B27" s="614" t="s">
        <v>656</v>
      </c>
      <c r="C27" s="401">
        <f>'MO Hodiny'!E38</f>
        <v>0</v>
      </c>
      <c r="D27" s="401">
        <f>'MO Hodiny'!F38</f>
        <v>0</v>
      </c>
      <c r="E27" s="401">
        <f>'MO Hodiny'!G38</f>
        <v>0</v>
      </c>
      <c r="F27" s="401">
        <f>'MO Hodiny'!H38</f>
        <v>0</v>
      </c>
      <c r="G27" s="401">
        <f>'MO Hodiny'!I38</f>
        <v>0</v>
      </c>
      <c r="H27" s="401">
        <f>'MO Hodiny'!J38</f>
        <v>0</v>
      </c>
      <c r="I27" s="401">
        <f>'MO Hodiny'!K38</f>
        <v>0</v>
      </c>
      <c r="J27" s="401">
        <f>'MO Hodiny'!L38</f>
        <v>0</v>
      </c>
      <c r="K27" s="401">
        <f>'MO Hodiny'!M38</f>
        <v>0</v>
      </c>
      <c r="L27" s="401">
        <f>'MO Hodiny'!N38</f>
        <v>0</v>
      </c>
      <c r="M27" s="401">
        <f>'MO Hodiny'!O38</f>
        <v>0</v>
      </c>
      <c r="N27" s="401">
        <f>'MO Hodiny'!P38</f>
        <v>0</v>
      </c>
      <c r="O27" s="401">
        <f>'MO Hodiny'!Q38</f>
        <v>0</v>
      </c>
      <c r="P27" s="401">
        <f>'MO Hodiny'!R38</f>
        <v>0</v>
      </c>
      <c r="Q27" s="401">
        <f>'MO Hodiny'!S38</f>
        <v>0</v>
      </c>
      <c r="R27" s="401">
        <f>'MO Hodiny'!T38</f>
        <v>0</v>
      </c>
      <c r="S27" s="401">
        <f>'MO Hodiny'!U38</f>
        <v>0</v>
      </c>
      <c r="T27" s="401">
        <f>'MO Hodiny'!V38</f>
        <v>0</v>
      </c>
      <c r="U27" s="401">
        <f>'MO Hodiny'!W38</f>
        <v>0</v>
      </c>
      <c r="V27" s="401">
        <f>'MO Hodiny'!X38</f>
        <v>0</v>
      </c>
      <c r="W27" s="401">
        <f>'MO Hodiny'!Y38</f>
        <v>0</v>
      </c>
      <c r="X27" s="401">
        <f>'MO Hodiny'!Z38</f>
        <v>0</v>
      </c>
      <c r="Y27" s="401">
        <f>'MO Hodiny'!AA38</f>
        <v>0</v>
      </c>
      <c r="Z27" s="401">
        <f>'MO Hodiny'!AB38</f>
        <v>0</v>
      </c>
      <c r="AA27" s="401">
        <f>'MO Hodiny'!AC38</f>
        <v>0</v>
      </c>
      <c r="AB27" s="401">
        <f>'MO Hodiny'!AD38</f>
        <v>0</v>
      </c>
      <c r="AC27" s="401">
        <f>'MO Hodiny'!AE38</f>
        <v>0</v>
      </c>
      <c r="AD27" s="401">
        <f>'MO Hodiny'!AF38</f>
        <v>0</v>
      </c>
      <c r="AE27" s="401">
        <f>'MO Hodiny'!AG38</f>
        <v>0</v>
      </c>
      <c r="AF27" s="401">
        <f>'MO Hodiny'!AH38</f>
        <v>0</v>
      </c>
      <c r="AG27" s="401">
        <f>'MO Hodiny'!AI38</f>
        <v>0</v>
      </c>
      <c r="AH27" s="401">
        <f>'MO Hodiny'!AJ38</f>
        <v>0</v>
      </c>
      <c r="AI27" s="402">
        <f>'MO Hodiny'!AK38</f>
        <v>0</v>
      </c>
    </row>
    <row r="28" spans="1:35" ht="15.6" x14ac:dyDescent="0.35">
      <c r="A28" s="4" t="s">
        <v>351</v>
      </c>
      <c r="B28" s="614" t="s">
        <v>657</v>
      </c>
      <c r="C28" s="401">
        <f>'MO Vozidlo'!E38</f>
        <v>0</v>
      </c>
      <c r="D28" s="401">
        <f>'MO Vozidlo'!F38</f>
        <v>0</v>
      </c>
      <c r="E28" s="401">
        <f>'MO Vozidlo'!G38</f>
        <v>0</v>
      </c>
      <c r="F28" s="401">
        <f>'MO Vozidlo'!H38</f>
        <v>0</v>
      </c>
      <c r="G28" s="401">
        <f>'MO Vozidlo'!I38</f>
        <v>0</v>
      </c>
      <c r="H28" s="401">
        <f>'MO Vozidlo'!J38</f>
        <v>0</v>
      </c>
      <c r="I28" s="401">
        <f>'MO Vozidlo'!K38</f>
        <v>0</v>
      </c>
      <c r="J28" s="401">
        <f>'MO Vozidlo'!L38</f>
        <v>0</v>
      </c>
      <c r="K28" s="401">
        <f>'MO Vozidlo'!M38</f>
        <v>0</v>
      </c>
      <c r="L28" s="401">
        <f>'MO Vozidlo'!N38</f>
        <v>0</v>
      </c>
      <c r="M28" s="401">
        <f>'MO Vozidlo'!O38</f>
        <v>0</v>
      </c>
      <c r="N28" s="401">
        <f>'MO Vozidlo'!P38</f>
        <v>0</v>
      </c>
      <c r="O28" s="401">
        <f>'MO Vozidlo'!Q38</f>
        <v>0</v>
      </c>
      <c r="P28" s="401">
        <f>'MO Vozidlo'!R38</f>
        <v>0</v>
      </c>
      <c r="Q28" s="401">
        <f>'MO Vozidlo'!S38</f>
        <v>0</v>
      </c>
      <c r="R28" s="401">
        <f>'MO Vozidlo'!T38</f>
        <v>0</v>
      </c>
      <c r="S28" s="401">
        <f>'MO Vozidlo'!U38</f>
        <v>0</v>
      </c>
      <c r="T28" s="401">
        <f>'MO Vozidlo'!V38</f>
        <v>0</v>
      </c>
      <c r="U28" s="401">
        <f>'MO Vozidlo'!W38</f>
        <v>0</v>
      </c>
      <c r="V28" s="401">
        <f>'MO Vozidlo'!X38</f>
        <v>0</v>
      </c>
      <c r="W28" s="401">
        <f>'MO Vozidlo'!Y38</f>
        <v>0</v>
      </c>
      <c r="X28" s="401">
        <f>'MO Vozidlo'!Z38</f>
        <v>0</v>
      </c>
      <c r="Y28" s="401">
        <f>'MO Vozidlo'!AA38</f>
        <v>0</v>
      </c>
      <c r="Z28" s="401">
        <f>'MO Vozidlo'!AB38</f>
        <v>0</v>
      </c>
      <c r="AA28" s="401">
        <f>'MO Vozidlo'!AC38</f>
        <v>0</v>
      </c>
      <c r="AB28" s="401">
        <f>'MO Vozidlo'!AD38</f>
        <v>0</v>
      </c>
      <c r="AC28" s="401">
        <f>'MO Vozidlo'!AE38</f>
        <v>0</v>
      </c>
      <c r="AD28" s="401">
        <f>'MO Vozidlo'!AF38</f>
        <v>0</v>
      </c>
      <c r="AE28" s="401">
        <f>'MO Vozidlo'!AG38</f>
        <v>0</v>
      </c>
      <c r="AF28" s="401">
        <f>'MO Vozidlo'!AH38</f>
        <v>0</v>
      </c>
      <c r="AG28" s="401">
        <f>'MO Vozidlo'!AI38</f>
        <v>0</v>
      </c>
      <c r="AH28" s="401">
        <f>'MO Vozidlo'!AJ38</f>
        <v>0</v>
      </c>
      <c r="AI28" s="402">
        <f>'MO Vozidlo'!AK38</f>
        <v>0</v>
      </c>
    </row>
    <row r="29" spans="1:35" ht="16.2" thickBot="1" x14ac:dyDescent="0.4">
      <c r="A29" s="10" t="s">
        <v>658</v>
      </c>
      <c r="B29" s="164" t="s">
        <v>655</v>
      </c>
      <c r="C29" s="117">
        <f>'MA Fixní'!E38</f>
        <v>0</v>
      </c>
      <c r="D29" s="117">
        <f>'MA Fixní'!F38</f>
        <v>0</v>
      </c>
      <c r="E29" s="117">
        <f>'MA Fixní'!G38</f>
        <v>0</v>
      </c>
      <c r="F29" s="117">
        <f>'MA Fixní'!H38</f>
        <v>0</v>
      </c>
      <c r="G29" s="117">
        <f>'MA Fixní'!I38</f>
        <v>0</v>
      </c>
      <c r="H29" s="117">
        <f>'MA Fixní'!J38</f>
        <v>0</v>
      </c>
      <c r="I29" s="117">
        <f>'MA Fixní'!K38</f>
        <v>0</v>
      </c>
      <c r="J29" s="117">
        <f>'MA Fixní'!L38</f>
        <v>0</v>
      </c>
      <c r="K29" s="117">
        <f>'MA Fixní'!M38</f>
        <v>0</v>
      </c>
      <c r="L29" s="117">
        <f>'MA Fixní'!N38</f>
        <v>0</v>
      </c>
      <c r="M29" s="117">
        <f>'MA Fixní'!O38</f>
        <v>0</v>
      </c>
      <c r="N29" s="117">
        <f>'MA Fixní'!P38</f>
        <v>0</v>
      </c>
      <c r="O29" s="117">
        <f>'MA Fixní'!Q38</f>
        <v>0</v>
      </c>
      <c r="P29" s="117">
        <f>'MA Fixní'!R38</f>
        <v>0</v>
      </c>
      <c r="Q29" s="117">
        <f>'MA Fixní'!S38</f>
        <v>0</v>
      </c>
      <c r="R29" s="117">
        <f>'MA Fixní'!T38</f>
        <v>0</v>
      </c>
      <c r="S29" s="117">
        <f>'MA Fixní'!U38</f>
        <v>0</v>
      </c>
      <c r="T29" s="117">
        <f>'MA Fixní'!V38</f>
        <v>0</v>
      </c>
      <c r="U29" s="117">
        <f>'MA Fixní'!W38</f>
        <v>0</v>
      </c>
      <c r="V29" s="117">
        <f>'MA Fixní'!X38</f>
        <v>0</v>
      </c>
      <c r="W29" s="117">
        <f>'MA Fixní'!Y38</f>
        <v>0</v>
      </c>
      <c r="X29" s="117">
        <f>'MA Fixní'!Z38</f>
        <v>0</v>
      </c>
      <c r="Y29" s="117">
        <f>'MA Fixní'!AA38</f>
        <v>0</v>
      </c>
      <c r="Z29" s="117">
        <f>'MA Fixní'!AB38</f>
        <v>0</v>
      </c>
      <c r="AA29" s="117">
        <f>'MA Fixní'!AC38</f>
        <v>0</v>
      </c>
      <c r="AB29" s="117">
        <f>'MA Fixní'!AD38</f>
        <v>0</v>
      </c>
      <c r="AC29" s="117">
        <f>'MA Fixní'!AE38</f>
        <v>0</v>
      </c>
      <c r="AD29" s="117">
        <f>'MA Fixní'!AF38</f>
        <v>0</v>
      </c>
      <c r="AE29" s="117">
        <f>'MA Fixní'!AG38</f>
        <v>0</v>
      </c>
      <c r="AF29" s="117">
        <f>'MA Fixní'!AH38</f>
        <v>0</v>
      </c>
      <c r="AG29" s="117">
        <f>'MA Fixní'!AI38</f>
        <v>0</v>
      </c>
      <c r="AH29" s="117">
        <f>'MA Fixní'!AJ38</f>
        <v>0</v>
      </c>
      <c r="AI29" s="247">
        <f>'MA Fixní'!AK38</f>
        <v>0</v>
      </c>
    </row>
    <row r="30" spans="1:35" ht="15.6" x14ac:dyDescent="0.35">
      <c r="A30" s="301" t="s">
        <v>243</v>
      </c>
      <c r="B30" s="114" t="s">
        <v>244</v>
      </c>
      <c r="C30" s="210">
        <f>'Model objednávkový (MO)'!E39</f>
        <v>0</v>
      </c>
      <c r="D30" s="211">
        <f>'Model objednávkový (MO)'!F39</f>
        <v>0</v>
      </c>
      <c r="E30" s="211">
        <f>'Model objednávkový (MO)'!G39</f>
        <v>0</v>
      </c>
      <c r="F30" s="211">
        <f>'Model objednávkový (MO)'!H39</f>
        <v>0</v>
      </c>
      <c r="G30" s="211">
        <f>'Model objednávkový (MO)'!I39</f>
        <v>0</v>
      </c>
      <c r="H30" s="211">
        <f>'Model objednávkový (MO)'!J39</f>
        <v>0</v>
      </c>
      <c r="I30" s="211">
        <f>'Model objednávkový (MO)'!K39</f>
        <v>0</v>
      </c>
      <c r="J30" s="211">
        <f>'Model objednávkový (MO)'!L39</f>
        <v>0</v>
      </c>
      <c r="K30" s="211">
        <f>'Model objednávkový (MO)'!M39</f>
        <v>0</v>
      </c>
      <c r="L30" s="211">
        <f>'Model objednávkový (MO)'!N39</f>
        <v>0</v>
      </c>
      <c r="M30" s="211">
        <f>'Model objednávkový (MO)'!O39</f>
        <v>0</v>
      </c>
      <c r="N30" s="211">
        <f>'Model objednávkový (MO)'!P39</f>
        <v>0</v>
      </c>
      <c r="O30" s="211">
        <f>'Model objednávkový (MO)'!Q39</f>
        <v>0</v>
      </c>
      <c r="P30" s="211">
        <f>'Model objednávkový (MO)'!R39</f>
        <v>0</v>
      </c>
      <c r="Q30" s="211">
        <f>'Model objednávkový (MO)'!S39</f>
        <v>0</v>
      </c>
      <c r="R30" s="211">
        <f>'Model objednávkový (MO)'!T39</f>
        <v>0</v>
      </c>
      <c r="S30" s="211">
        <f>'Model objednávkový (MO)'!U39</f>
        <v>0</v>
      </c>
      <c r="T30" s="211">
        <f>'Model objednávkový (MO)'!V39</f>
        <v>0</v>
      </c>
      <c r="U30" s="211">
        <f>'Model objednávkový (MO)'!W39</f>
        <v>0</v>
      </c>
      <c r="V30" s="211">
        <f>'Model objednávkový (MO)'!X39</f>
        <v>0</v>
      </c>
      <c r="W30" s="211">
        <f>'Model objednávkový (MO)'!Y39</f>
        <v>0</v>
      </c>
      <c r="X30" s="211">
        <f>'Model objednávkový (MO)'!Z39</f>
        <v>0</v>
      </c>
      <c r="Y30" s="211">
        <f>'Model objednávkový (MO)'!AA39</f>
        <v>0</v>
      </c>
      <c r="Z30" s="211">
        <f>'Model objednávkový (MO)'!AB39</f>
        <v>0</v>
      </c>
      <c r="AA30" s="211">
        <f>'Model objednávkový (MO)'!AC39</f>
        <v>0</v>
      </c>
      <c r="AB30" s="211">
        <f>'Model objednávkový (MO)'!AD39</f>
        <v>0</v>
      </c>
      <c r="AC30" s="211">
        <f>'Model objednávkový (MO)'!AE39</f>
        <v>0</v>
      </c>
      <c r="AD30" s="211">
        <f>'Model objednávkový (MO)'!AF39</f>
        <v>0</v>
      </c>
      <c r="AE30" s="211">
        <f>'Model objednávkový (MO)'!AG39</f>
        <v>0</v>
      </c>
      <c r="AF30" s="211">
        <f>'Model objednávkový (MO)'!AH39</f>
        <v>0</v>
      </c>
      <c r="AG30" s="211">
        <f>'Model objednávkový (MO)'!AI39</f>
        <v>0</v>
      </c>
      <c r="AH30" s="211">
        <f>'Model objednávkový (MO)'!AJ39</f>
        <v>0</v>
      </c>
      <c r="AI30" s="212">
        <f>'Model objednávkový (MO)'!AK39</f>
        <v>0</v>
      </c>
    </row>
    <row r="31" spans="1:35" ht="16.2" thickBot="1" x14ac:dyDescent="0.4">
      <c r="A31" s="302" t="s">
        <v>245</v>
      </c>
      <c r="B31" s="116" t="s">
        <v>246</v>
      </c>
      <c r="C31" s="165">
        <f>'Model objednávkový (MO)'!E40</f>
        <v>0</v>
      </c>
      <c r="D31" s="166">
        <f>'Model objednávkový (MO)'!F40</f>
        <v>0</v>
      </c>
      <c r="E31" s="166">
        <f>'Model objednávkový (MO)'!G40</f>
        <v>0</v>
      </c>
      <c r="F31" s="166">
        <f>'Model objednávkový (MO)'!H40</f>
        <v>0</v>
      </c>
      <c r="G31" s="166">
        <f>'Model objednávkový (MO)'!I40</f>
        <v>0</v>
      </c>
      <c r="H31" s="166">
        <f>'Model objednávkový (MO)'!J40</f>
        <v>0</v>
      </c>
      <c r="I31" s="166">
        <f>'Model objednávkový (MO)'!K40</f>
        <v>0</v>
      </c>
      <c r="J31" s="166">
        <f>'Model objednávkový (MO)'!L40</f>
        <v>0</v>
      </c>
      <c r="K31" s="166">
        <f>'Model objednávkový (MO)'!M40</f>
        <v>0</v>
      </c>
      <c r="L31" s="166">
        <f>'Model objednávkový (MO)'!N40</f>
        <v>0</v>
      </c>
      <c r="M31" s="166">
        <f>'Model objednávkový (MO)'!O40</f>
        <v>0</v>
      </c>
      <c r="N31" s="166">
        <f>'Model objednávkový (MO)'!P40</f>
        <v>0</v>
      </c>
      <c r="O31" s="166">
        <f>'Model objednávkový (MO)'!Q40</f>
        <v>0</v>
      </c>
      <c r="P31" s="166">
        <f>'Model objednávkový (MO)'!R40</f>
        <v>0</v>
      </c>
      <c r="Q31" s="166">
        <f>'Model objednávkový (MO)'!S40</f>
        <v>0</v>
      </c>
      <c r="R31" s="166">
        <f>'Model objednávkový (MO)'!T40</f>
        <v>0</v>
      </c>
      <c r="S31" s="166">
        <f>'Model objednávkový (MO)'!U40</f>
        <v>0</v>
      </c>
      <c r="T31" s="166">
        <f>'Model objednávkový (MO)'!V40</f>
        <v>0</v>
      </c>
      <c r="U31" s="166">
        <f>'Model objednávkový (MO)'!W40</f>
        <v>0</v>
      </c>
      <c r="V31" s="166">
        <f>'Model objednávkový (MO)'!X40</f>
        <v>0</v>
      </c>
      <c r="W31" s="166">
        <f>'Model objednávkový (MO)'!Y40</f>
        <v>0</v>
      </c>
      <c r="X31" s="166">
        <f>'Model objednávkový (MO)'!Z40</f>
        <v>0</v>
      </c>
      <c r="Y31" s="166">
        <f>'Model objednávkový (MO)'!AA40</f>
        <v>0</v>
      </c>
      <c r="Z31" s="166">
        <f>'Model objednávkový (MO)'!AB40</f>
        <v>0</v>
      </c>
      <c r="AA31" s="166">
        <f>'Model objednávkový (MO)'!AC40</f>
        <v>0</v>
      </c>
      <c r="AB31" s="166">
        <f>'Model objednávkový (MO)'!AD40</f>
        <v>0</v>
      </c>
      <c r="AC31" s="166">
        <f>'Model objednávkový (MO)'!AE40</f>
        <v>0</v>
      </c>
      <c r="AD31" s="166">
        <f>'Model objednávkový (MO)'!AF40</f>
        <v>0</v>
      </c>
      <c r="AE31" s="166">
        <f>'Model objednávkový (MO)'!AG40</f>
        <v>0</v>
      </c>
      <c r="AF31" s="166">
        <f>'Model objednávkový (MO)'!AH40</f>
        <v>0</v>
      </c>
      <c r="AG31" s="166">
        <f>'Model objednávkový (MO)'!AI40</f>
        <v>0</v>
      </c>
      <c r="AH31" s="166">
        <f>'Model objednávkový (MO)'!AJ40</f>
        <v>0</v>
      </c>
      <c r="AI31" s="167">
        <f>'Model objednávkový (MO)'!AK40</f>
        <v>0</v>
      </c>
    </row>
    <row r="32" spans="1:35" ht="15" thickBot="1" x14ac:dyDescent="0.35">
      <c r="A32" s="171"/>
    </row>
    <row r="33" spans="1:35" x14ac:dyDescent="0.3">
      <c r="A33" s="169" t="s">
        <v>247</v>
      </c>
      <c r="B33" s="379" t="str">
        <f>B1</f>
        <v>Celkem</v>
      </c>
      <c r="C33" s="12" t="str">
        <f>C1</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248</v>
      </c>
      <c r="B34" s="142"/>
      <c r="C34" s="7" t="str">
        <f t="shared" ref="C34:AI34" si="2">C2</f>
        <v>XII/29</v>
      </c>
      <c r="D34" s="7" t="str">
        <f t="shared" si="2"/>
        <v>I-VI/30</v>
      </c>
      <c r="E34" s="7" t="str">
        <f t="shared" si="2"/>
        <v>VI-XII/30</v>
      </c>
      <c r="F34" s="7" t="str">
        <f t="shared" si="2"/>
        <v>XII/30</v>
      </c>
      <c r="G34" s="7">
        <f t="shared" si="2"/>
        <v>2031</v>
      </c>
      <c r="H34" s="7">
        <f t="shared" si="2"/>
        <v>2032</v>
      </c>
      <c r="I34" s="7">
        <f t="shared" si="2"/>
        <v>2033</v>
      </c>
      <c r="J34" s="7">
        <f t="shared" si="2"/>
        <v>2034</v>
      </c>
      <c r="K34" s="7">
        <f t="shared" si="2"/>
        <v>2035</v>
      </c>
      <c r="L34" s="7">
        <f t="shared" si="2"/>
        <v>2036</v>
      </c>
      <c r="M34" s="7">
        <f t="shared" si="2"/>
        <v>2037</v>
      </c>
      <c r="N34" s="7">
        <f t="shared" si="2"/>
        <v>2038</v>
      </c>
      <c r="O34" s="7">
        <f t="shared" si="2"/>
        <v>2039</v>
      </c>
      <c r="P34" s="7">
        <f t="shared" si="2"/>
        <v>2040</v>
      </c>
      <c r="Q34" s="7">
        <f t="shared" si="2"/>
        <v>2041</v>
      </c>
      <c r="R34" s="7">
        <f t="shared" si="2"/>
        <v>2042</v>
      </c>
      <c r="S34" s="7">
        <f t="shared" si="2"/>
        <v>2043</v>
      </c>
      <c r="T34" s="7">
        <f t="shared" si="2"/>
        <v>2044</v>
      </c>
      <c r="U34" s="7">
        <f t="shared" si="2"/>
        <v>2045</v>
      </c>
      <c r="V34" s="7">
        <f t="shared" si="2"/>
        <v>2046</v>
      </c>
      <c r="W34" s="7">
        <f t="shared" si="2"/>
        <v>2047</v>
      </c>
      <c r="X34" s="7">
        <f t="shared" si="2"/>
        <v>2048</v>
      </c>
      <c r="Y34" s="7">
        <f t="shared" si="2"/>
        <v>2049</v>
      </c>
      <c r="Z34" s="7">
        <f t="shared" si="2"/>
        <v>2050</v>
      </c>
      <c r="AA34" s="7">
        <f t="shared" si="2"/>
        <v>2051</v>
      </c>
      <c r="AB34" s="7">
        <f t="shared" si="2"/>
        <v>2052</v>
      </c>
      <c r="AC34" s="7">
        <f t="shared" si="2"/>
        <v>2053</v>
      </c>
      <c r="AD34" s="7">
        <f t="shared" si="2"/>
        <v>2054</v>
      </c>
      <c r="AE34" s="7">
        <f t="shared" si="2"/>
        <v>2055</v>
      </c>
      <c r="AF34" s="7">
        <f t="shared" si="2"/>
        <v>2056</v>
      </c>
      <c r="AG34" s="7">
        <f t="shared" si="2"/>
        <v>2057</v>
      </c>
      <c r="AH34" s="7">
        <f t="shared" si="2"/>
        <v>2058</v>
      </c>
      <c r="AI34" s="201">
        <f t="shared" si="2"/>
        <v>2059</v>
      </c>
    </row>
    <row r="35" spans="1:35" ht="15" thickTop="1" x14ac:dyDescent="0.3">
      <c r="A35" s="9" t="s">
        <v>249</v>
      </c>
      <c r="B35" s="380"/>
      <c r="C35" s="347">
        <f t="shared" ref="C35:AI35" si="3">C45+C56</f>
        <v>0</v>
      </c>
      <c r="D35" s="347">
        <f t="shared" si="3"/>
        <v>0</v>
      </c>
      <c r="E35" s="347">
        <f t="shared" si="3"/>
        <v>0</v>
      </c>
      <c r="F35" s="347">
        <f t="shared" si="3"/>
        <v>0</v>
      </c>
      <c r="G35" s="347">
        <f t="shared" si="3"/>
        <v>0</v>
      </c>
      <c r="H35" s="347">
        <f t="shared" si="3"/>
        <v>0</v>
      </c>
      <c r="I35" s="347">
        <f t="shared" si="3"/>
        <v>0</v>
      </c>
      <c r="J35" s="347">
        <f t="shared" si="3"/>
        <v>0</v>
      </c>
      <c r="K35" s="347">
        <f t="shared" si="3"/>
        <v>0</v>
      </c>
      <c r="L35" s="347">
        <f t="shared" si="3"/>
        <v>0</v>
      </c>
      <c r="M35" s="347">
        <f t="shared" si="3"/>
        <v>0</v>
      </c>
      <c r="N35" s="347">
        <f t="shared" si="3"/>
        <v>0</v>
      </c>
      <c r="O35" s="347">
        <f t="shared" si="3"/>
        <v>0</v>
      </c>
      <c r="P35" s="347">
        <f t="shared" si="3"/>
        <v>0</v>
      </c>
      <c r="Q35" s="347">
        <f t="shared" si="3"/>
        <v>0</v>
      </c>
      <c r="R35" s="347">
        <f t="shared" si="3"/>
        <v>0</v>
      </c>
      <c r="S35" s="347">
        <f t="shared" si="3"/>
        <v>0</v>
      </c>
      <c r="T35" s="347">
        <f t="shared" si="3"/>
        <v>0</v>
      </c>
      <c r="U35" s="347">
        <f t="shared" si="3"/>
        <v>0</v>
      </c>
      <c r="V35" s="347">
        <f t="shared" si="3"/>
        <v>0</v>
      </c>
      <c r="W35" s="347">
        <f t="shared" si="3"/>
        <v>0</v>
      </c>
      <c r="X35" s="347">
        <f t="shared" si="3"/>
        <v>0</v>
      </c>
      <c r="Y35" s="347">
        <f t="shared" si="3"/>
        <v>0</v>
      </c>
      <c r="Z35" s="347">
        <f t="shared" si="3"/>
        <v>0</v>
      </c>
      <c r="AA35" s="347">
        <f t="shared" si="3"/>
        <v>0</v>
      </c>
      <c r="AB35" s="347">
        <f t="shared" si="3"/>
        <v>0</v>
      </c>
      <c r="AC35" s="347">
        <f t="shared" si="3"/>
        <v>0</v>
      </c>
      <c r="AD35" s="347">
        <f t="shared" si="3"/>
        <v>0</v>
      </c>
      <c r="AE35" s="347">
        <f t="shared" si="3"/>
        <v>0</v>
      </c>
      <c r="AF35" s="347">
        <f t="shared" si="3"/>
        <v>0</v>
      </c>
      <c r="AG35" s="347">
        <f t="shared" si="3"/>
        <v>0</v>
      </c>
      <c r="AH35" s="347">
        <f t="shared" si="3"/>
        <v>0</v>
      </c>
      <c r="AI35" s="348">
        <f t="shared" si="3"/>
        <v>0</v>
      </c>
    </row>
    <row r="36" spans="1:35" x14ac:dyDescent="0.3">
      <c r="A36" s="9" t="s">
        <v>250</v>
      </c>
      <c r="B36" s="381"/>
      <c r="C36" s="333">
        <f t="shared" ref="C36:AI36" si="4">C46+C57</f>
        <v>0</v>
      </c>
      <c r="D36" s="333">
        <f t="shared" si="4"/>
        <v>0</v>
      </c>
      <c r="E36" s="333">
        <f t="shared" si="4"/>
        <v>0</v>
      </c>
      <c r="F36" s="333">
        <f t="shared" si="4"/>
        <v>0</v>
      </c>
      <c r="G36" s="333">
        <f t="shared" si="4"/>
        <v>0</v>
      </c>
      <c r="H36" s="333">
        <f t="shared" si="4"/>
        <v>0</v>
      </c>
      <c r="I36" s="333">
        <f t="shared" si="4"/>
        <v>0</v>
      </c>
      <c r="J36" s="333">
        <f t="shared" si="4"/>
        <v>0</v>
      </c>
      <c r="K36" s="333">
        <f t="shared" si="4"/>
        <v>0</v>
      </c>
      <c r="L36" s="333">
        <f t="shared" si="4"/>
        <v>0</v>
      </c>
      <c r="M36" s="333">
        <f t="shared" si="4"/>
        <v>0</v>
      </c>
      <c r="N36" s="333">
        <f t="shared" si="4"/>
        <v>0</v>
      </c>
      <c r="O36" s="333">
        <f t="shared" si="4"/>
        <v>0</v>
      </c>
      <c r="P36" s="333">
        <f t="shared" si="4"/>
        <v>0</v>
      </c>
      <c r="Q36" s="333">
        <f t="shared" si="4"/>
        <v>0</v>
      </c>
      <c r="R36" s="333">
        <f t="shared" si="4"/>
        <v>0</v>
      </c>
      <c r="S36" s="333">
        <f t="shared" si="4"/>
        <v>0</v>
      </c>
      <c r="T36" s="333">
        <f t="shared" si="4"/>
        <v>0</v>
      </c>
      <c r="U36" s="333">
        <f t="shared" si="4"/>
        <v>0</v>
      </c>
      <c r="V36" s="333">
        <f t="shared" si="4"/>
        <v>0</v>
      </c>
      <c r="W36" s="333">
        <f t="shared" si="4"/>
        <v>0</v>
      </c>
      <c r="X36" s="333">
        <f t="shared" si="4"/>
        <v>0</v>
      </c>
      <c r="Y36" s="333">
        <f t="shared" si="4"/>
        <v>0</v>
      </c>
      <c r="Z36" s="333">
        <f t="shared" si="4"/>
        <v>0</v>
      </c>
      <c r="AA36" s="333">
        <f t="shared" si="4"/>
        <v>0</v>
      </c>
      <c r="AB36" s="333">
        <f t="shared" si="4"/>
        <v>0</v>
      </c>
      <c r="AC36" s="333">
        <f t="shared" si="4"/>
        <v>0</v>
      </c>
      <c r="AD36" s="333">
        <f t="shared" si="4"/>
        <v>0</v>
      </c>
      <c r="AE36" s="333">
        <f t="shared" si="4"/>
        <v>0</v>
      </c>
      <c r="AF36" s="333">
        <f t="shared" si="4"/>
        <v>0</v>
      </c>
      <c r="AG36" s="333">
        <f t="shared" si="4"/>
        <v>0</v>
      </c>
      <c r="AH36" s="333">
        <f t="shared" si="4"/>
        <v>0</v>
      </c>
      <c r="AI36" s="378">
        <f t="shared" si="4"/>
        <v>0</v>
      </c>
    </row>
    <row r="37" spans="1:35" x14ac:dyDescent="0.3">
      <c r="A37" s="9" t="s">
        <v>251</v>
      </c>
      <c r="B37" s="381"/>
      <c r="C37" s="333">
        <f t="shared" ref="C37:AI37" si="5">C47+C58</f>
        <v>0</v>
      </c>
      <c r="D37" s="333">
        <f t="shared" si="5"/>
        <v>0</v>
      </c>
      <c r="E37" s="333">
        <f t="shared" si="5"/>
        <v>0</v>
      </c>
      <c r="F37" s="333">
        <f t="shared" si="5"/>
        <v>0</v>
      </c>
      <c r="G37" s="333">
        <f t="shared" si="5"/>
        <v>0</v>
      </c>
      <c r="H37" s="333">
        <f t="shared" si="5"/>
        <v>0</v>
      </c>
      <c r="I37" s="333">
        <f t="shared" si="5"/>
        <v>0</v>
      </c>
      <c r="J37" s="333">
        <f t="shared" si="5"/>
        <v>0</v>
      </c>
      <c r="K37" s="333">
        <f t="shared" si="5"/>
        <v>0</v>
      </c>
      <c r="L37" s="333">
        <f t="shared" si="5"/>
        <v>0</v>
      </c>
      <c r="M37" s="333">
        <f t="shared" si="5"/>
        <v>0</v>
      </c>
      <c r="N37" s="333">
        <f t="shared" si="5"/>
        <v>0</v>
      </c>
      <c r="O37" s="333">
        <f t="shared" si="5"/>
        <v>0</v>
      </c>
      <c r="P37" s="333">
        <f t="shared" si="5"/>
        <v>0</v>
      </c>
      <c r="Q37" s="333">
        <f t="shared" si="5"/>
        <v>0</v>
      </c>
      <c r="R37" s="333">
        <f t="shared" si="5"/>
        <v>0</v>
      </c>
      <c r="S37" s="333">
        <f t="shared" si="5"/>
        <v>0</v>
      </c>
      <c r="T37" s="333">
        <f t="shared" si="5"/>
        <v>0</v>
      </c>
      <c r="U37" s="333">
        <f t="shared" si="5"/>
        <v>0</v>
      </c>
      <c r="V37" s="333">
        <f t="shared" si="5"/>
        <v>0</v>
      </c>
      <c r="W37" s="333">
        <f t="shared" si="5"/>
        <v>0</v>
      </c>
      <c r="X37" s="333">
        <f t="shared" si="5"/>
        <v>0</v>
      </c>
      <c r="Y37" s="333">
        <f t="shared" si="5"/>
        <v>0</v>
      </c>
      <c r="Z37" s="333">
        <f t="shared" si="5"/>
        <v>0</v>
      </c>
      <c r="AA37" s="333">
        <f t="shared" si="5"/>
        <v>0</v>
      </c>
      <c r="AB37" s="333">
        <f t="shared" si="5"/>
        <v>0</v>
      </c>
      <c r="AC37" s="333">
        <f t="shared" si="5"/>
        <v>0</v>
      </c>
      <c r="AD37" s="333">
        <f t="shared" si="5"/>
        <v>0</v>
      </c>
      <c r="AE37" s="333">
        <f t="shared" si="5"/>
        <v>0</v>
      </c>
      <c r="AF37" s="333">
        <f t="shared" si="5"/>
        <v>0</v>
      </c>
      <c r="AG37" s="333">
        <f t="shared" si="5"/>
        <v>0</v>
      </c>
      <c r="AH37" s="333">
        <f t="shared" si="5"/>
        <v>0</v>
      </c>
      <c r="AI37" s="378">
        <f t="shared" si="5"/>
        <v>0</v>
      </c>
    </row>
    <row r="38" spans="1:35" ht="15" thickBot="1" x14ac:dyDescent="0.35">
      <c r="A38" s="9" t="s">
        <v>252</v>
      </c>
      <c r="B38" s="382"/>
      <c r="C38" s="41">
        <f t="shared" ref="C38:AI38" si="6">C48+C59</f>
        <v>0</v>
      </c>
      <c r="D38" s="41">
        <f t="shared" si="6"/>
        <v>0</v>
      </c>
      <c r="E38" s="41">
        <f t="shared" si="6"/>
        <v>0</v>
      </c>
      <c r="F38" s="41">
        <f t="shared" si="6"/>
        <v>0</v>
      </c>
      <c r="G38" s="41">
        <f t="shared" si="6"/>
        <v>0</v>
      </c>
      <c r="H38" s="41">
        <f t="shared" si="6"/>
        <v>0</v>
      </c>
      <c r="I38" s="41">
        <f t="shared" si="6"/>
        <v>0</v>
      </c>
      <c r="J38" s="41">
        <f t="shared" si="6"/>
        <v>0</v>
      </c>
      <c r="K38" s="41">
        <f t="shared" si="6"/>
        <v>0</v>
      </c>
      <c r="L38" s="41">
        <f t="shared" si="6"/>
        <v>0</v>
      </c>
      <c r="M38" s="41">
        <f t="shared" si="6"/>
        <v>0</v>
      </c>
      <c r="N38" s="41">
        <f t="shared" si="6"/>
        <v>0</v>
      </c>
      <c r="O38" s="41">
        <f t="shared" si="6"/>
        <v>0</v>
      </c>
      <c r="P38" s="41">
        <f t="shared" si="6"/>
        <v>0</v>
      </c>
      <c r="Q38" s="41">
        <f t="shared" si="6"/>
        <v>0</v>
      </c>
      <c r="R38" s="41">
        <f t="shared" si="6"/>
        <v>0</v>
      </c>
      <c r="S38" s="41">
        <f t="shared" si="6"/>
        <v>0</v>
      </c>
      <c r="T38" s="41">
        <f t="shared" si="6"/>
        <v>0</v>
      </c>
      <c r="U38" s="41">
        <f t="shared" si="6"/>
        <v>0</v>
      </c>
      <c r="V38" s="41">
        <f t="shared" si="6"/>
        <v>0</v>
      </c>
      <c r="W38" s="41">
        <f t="shared" si="6"/>
        <v>0</v>
      </c>
      <c r="X38" s="41">
        <f t="shared" si="6"/>
        <v>0</v>
      </c>
      <c r="Y38" s="41">
        <f t="shared" si="6"/>
        <v>0</v>
      </c>
      <c r="Z38" s="41">
        <f t="shared" si="6"/>
        <v>0</v>
      </c>
      <c r="AA38" s="41">
        <f t="shared" si="6"/>
        <v>0</v>
      </c>
      <c r="AB38" s="41">
        <f t="shared" si="6"/>
        <v>0</v>
      </c>
      <c r="AC38" s="41">
        <f t="shared" si="6"/>
        <v>0</v>
      </c>
      <c r="AD38" s="41">
        <f t="shared" si="6"/>
        <v>0</v>
      </c>
      <c r="AE38" s="41">
        <f t="shared" si="6"/>
        <v>0</v>
      </c>
      <c r="AF38" s="41">
        <f t="shared" si="6"/>
        <v>0</v>
      </c>
      <c r="AG38" s="41">
        <f t="shared" si="6"/>
        <v>0</v>
      </c>
      <c r="AH38" s="41">
        <f t="shared" si="6"/>
        <v>0</v>
      </c>
      <c r="AI38" s="291">
        <f t="shared" si="6"/>
        <v>0</v>
      </c>
    </row>
    <row r="39" spans="1:35" x14ac:dyDescent="0.3">
      <c r="A39" s="172" t="s">
        <v>253</v>
      </c>
      <c r="B39" s="383" t="s">
        <v>254</v>
      </c>
      <c r="C39" s="375">
        <f t="shared" ref="C39:AI39" si="7">C49+C60</f>
        <v>0</v>
      </c>
      <c r="D39" s="375">
        <f t="shared" si="7"/>
        <v>0</v>
      </c>
      <c r="E39" s="375">
        <f t="shared" ref="E39:F39" si="8">E49+E60</f>
        <v>0</v>
      </c>
      <c r="F39" s="375">
        <f t="shared" si="8"/>
        <v>0</v>
      </c>
      <c r="G39" s="375">
        <f t="shared" si="7"/>
        <v>0</v>
      </c>
      <c r="H39" s="375">
        <f t="shared" si="7"/>
        <v>0</v>
      </c>
      <c r="I39" s="375">
        <f t="shared" si="7"/>
        <v>0</v>
      </c>
      <c r="J39" s="375">
        <f t="shared" si="7"/>
        <v>0</v>
      </c>
      <c r="K39" s="375">
        <f t="shared" si="7"/>
        <v>0</v>
      </c>
      <c r="L39" s="375">
        <f t="shared" si="7"/>
        <v>0</v>
      </c>
      <c r="M39" s="375">
        <f t="shared" si="7"/>
        <v>0</v>
      </c>
      <c r="N39" s="375">
        <f t="shared" si="7"/>
        <v>0</v>
      </c>
      <c r="O39" s="375">
        <f t="shared" si="7"/>
        <v>0</v>
      </c>
      <c r="P39" s="375">
        <f t="shared" si="7"/>
        <v>0</v>
      </c>
      <c r="Q39" s="375">
        <f t="shared" si="7"/>
        <v>0</v>
      </c>
      <c r="R39" s="375">
        <f t="shared" si="7"/>
        <v>0</v>
      </c>
      <c r="S39" s="375">
        <f t="shared" si="7"/>
        <v>0</v>
      </c>
      <c r="T39" s="375">
        <f t="shared" si="7"/>
        <v>0</v>
      </c>
      <c r="U39" s="375">
        <f t="shared" si="7"/>
        <v>0</v>
      </c>
      <c r="V39" s="375">
        <f t="shared" si="7"/>
        <v>0</v>
      </c>
      <c r="W39" s="375">
        <f t="shared" si="7"/>
        <v>0</v>
      </c>
      <c r="X39" s="375">
        <f t="shared" si="7"/>
        <v>0</v>
      </c>
      <c r="Y39" s="375">
        <f t="shared" si="7"/>
        <v>0</v>
      </c>
      <c r="Z39" s="375">
        <f t="shared" si="7"/>
        <v>0</v>
      </c>
      <c r="AA39" s="375">
        <f t="shared" si="7"/>
        <v>0</v>
      </c>
      <c r="AB39" s="375">
        <f t="shared" si="7"/>
        <v>0</v>
      </c>
      <c r="AC39" s="375">
        <f t="shared" si="7"/>
        <v>0</v>
      </c>
      <c r="AD39" s="375">
        <f t="shared" si="7"/>
        <v>0</v>
      </c>
      <c r="AE39" s="375">
        <f t="shared" si="7"/>
        <v>0</v>
      </c>
      <c r="AF39" s="375">
        <f t="shared" si="7"/>
        <v>0</v>
      </c>
      <c r="AG39" s="375">
        <f t="shared" si="7"/>
        <v>0</v>
      </c>
      <c r="AH39" s="375">
        <f t="shared" si="7"/>
        <v>0</v>
      </c>
      <c r="AI39" s="376">
        <f t="shared" si="7"/>
        <v>0</v>
      </c>
    </row>
    <row r="40" spans="1:35" x14ac:dyDescent="0.3">
      <c r="A40" s="4" t="s">
        <v>255</v>
      </c>
      <c r="B40" s="381"/>
      <c r="C40" s="179">
        <f t="shared" ref="C40:AI40" si="9">C39-C3</f>
        <v>-80927.057534246575</v>
      </c>
      <c r="D40" s="179">
        <f t="shared" si="9"/>
        <v>-814328.51643835625</v>
      </c>
      <c r="E40" s="179">
        <f t="shared" si="9"/>
        <v>-1765688.6860273974</v>
      </c>
      <c r="F40" s="179">
        <f t="shared" si="9"/>
        <v>-244021.67671232877</v>
      </c>
      <c r="G40" s="179">
        <f t="shared" si="9"/>
        <v>-5566744.5</v>
      </c>
      <c r="H40" s="179">
        <f t="shared" si="9"/>
        <v>-7558165.9000000004</v>
      </c>
      <c r="I40" s="179">
        <f t="shared" si="9"/>
        <v>-9420913.5</v>
      </c>
      <c r="J40" s="179">
        <f t="shared" si="9"/>
        <v>-10067052.199999999</v>
      </c>
      <c r="K40" s="179">
        <f t="shared" si="9"/>
        <v>-10067052.199999999</v>
      </c>
      <c r="L40" s="179">
        <f t="shared" si="9"/>
        <v>-10067052.199999999</v>
      </c>
      <c r="M40" s="179">
        <f t="shared" si="9"/>
        <v>-10067052.199999999</v>
      </c>
      <c r="N40" s="179">
        <f t="shared" si="9"/>
        <v>-10067052.199999999</v>
      </c>
      <c r="O40" s="179">
        <f t="shared" si="9"/>
        <v>-10067052.199999999</v>
      </c>
      <c r="P40" s="179">
        <f t="shared" si="9"/>
        <v>-10067052.199999999</v>
      </c>
      <c r="Q40" s="179">
        <f t="shared" si="9"/>
        <v>-10067052.199999999</v>
      </c>
      <c r="R40" s="179">
        <f t="shared" si="9"/>
        <v>-10067052.199999999</v>
      </c>
      <c r="S40" s="179">
        <f t="shared" si="9"/>
        <v>-10067052.199999999</v>
      </c>
      <c r="T40" s="179">
        <f t="shared" si="9"/>
        <v>-10067052.199999999</v>
      </c>
      <c r="U40" s="179">
        <f t="shared" si="9"/>
        <v>-10067052.199999999</v>
      </c>
      <c r="V40" s="179">
        <f t="shared" si="9"/>
        <v>-10067052.199999999</v>
      </c>
      <c r="W40" s="179">
        <f t="shared" si="9"/>
        <v>-10067052.199999999</v>
      </c>
      <c r="X40" s="179">
        <f t="shared" si="9"/>
        <v>-10067052.199999999</v>
      </c>
      <c r="Y40" s="179">
        <f t="shared" si="9"/>
        <v>-10067052.199999999</v>
      </c>
      <c r="Z40" s="179">
        <f t="shared" si="9"/>
        <v>-10067052.199999999</v>
      </c>
      <c r="AA40" s="179">
        <f t="shared" si="9"/>
        <v>-10067052.199999999</v>
      </c>
      <c r="AB40" s="179">
        <f t="shared" si="9"/>
        <v>-10067052.199999999</v>
      </c>
      <c r="AC40" s="179">
        <f t="shared" si="9"/>
        <v>-10067052.199999999</v>
      </c>
      <c r="AD40" s="179">
        <f t="shared" si="9"/>
        <v>-10067052.199999999</v>
      </c>
      <c r="AE40" s="179">
        <f t="shared" si="9"/>
        <v>-10067052.199999999</v>
      </c>
      <c r="AF40" s="179">
        <f t="shared" si="9"/>
        <v>-10067052.199999999</v>
      </c>
      <c r="AG40" s="179">
        <f t="shared" si="9"/>
        <v>-10067052.199999999</v>
      </c>
      <c r="AH40" s="179">
        <f t="shared" si="9"/>
        <v>-10067052.199999999</v>
      </c>
      <c r="AI40" s="180">
        <f t="shared" si="9"/>
        <v>-10067052.199999999</v>
      </c>
    </row>
    <row r="41" spans="1:35" ht="15" thickBot="1" x14ac:dyDescent="0.35">
      <c r="A41" s="10" t="s">
        <v>256</v>
      </c>
      <c r="B41" s="382"/>
      <c r="C41" s="183">
        <f t="shared" ref="C41:AI41" si="10">IFERROR(C39/C3,"-")</f>
        <v>0</v>
      </c>
      <c r="D41" s="183">
        <f t="shared" si="10"/>
        <v>0</v>
      </c>
      <c r="E41" s="183">
        <f t="shared" si="10"/>
        <v>0</v>
      </c>
      <c r="F41" s="183">
        <f t="shared" si="10"/>
        <v>0</v>
      </c>
      <c r="G41" s="183">
        <f t="shared" si="10"/>
        <v>0</v>
      </c>
      <c r="H41" s="183">
        <f t="shared" si="10"/>
        <v>0</v>
      </c>
      <c r="I41" s="183">
        <f t="shared" si="10"/>
        <v>0</v>
      </c>
      <c r="J41" s="183">
        <f t="shared" si="10"/>
        <v>0</v>
      </c>
      <c r="K41" s="183">
        <f t="shared" si="10"/>
        <v>0</v>
      </c>
      <c r="L41" s="183">
        <f t="shared" si="10"/>
        <v>0</v>
      </c>
      <c r="M41" s="183">
        <f t="shared" si="10"/>
        <v>0</v>
      </c>
      <c r="N41" s="183">
        <f t="shared" si="10"/>
        <v>0</v>
      </c>
      <c r="O41" s="183">
        <f t="shared" si="10"/>
        <v>0</v>
      </c>
      <c r="P41" s="183">
        <f t="shared" si="10"/>
        <v>0</v>
      </c>
      <c r="Q41" s="183">
        <f t="shared" si="10"/>
        <v>0</v>
      </c>
      <c r="R41" s="183">
        <f t="shared" si="10"/>
        <v>0</v>
      </c>
      <c r="S41" s="183">
        <f t="shared" si="10"/>
        <v>0</v>
      </c>
      <c r="T41" s="183">
        <f t="shared" si="10"/>
        <v>0</v>
      </c>
      <c r="U41" s="183">
        <f t="shared" si="10"/>
        <v>0</v>
      </c>
      <c r="V41" s="183">
        <f t="shared" si="10"/>
        <v>0</v>
      </c>
      <c r="W41" s="183">
        <f t="shared" si="10"/>
        <v>0</v>
      </c>
      <c r="X41" s="183">
        <f t="shared" si="10"/>
        <v>0</v>
      </c>
      <c r="Y41" s="183">
        <f t="shared" si="10"/>
        <v>0</v>
      </c>
      <c r="Z41" s="183">
        <f t="shared" si="10"/>
        <v>0</v>
      </c>
      <c r="AA41" s="183">
        <f t="shared" si="10"/>
        <v>0</v>
      </c>
      <c r="AB41" s="183">
        <f t="shared" si="10"/>
        <v>0</v>
      </c>
      <c r="AC41" s="183">
        <f t="shared" si="10"/>
        <v>0</v>
      </c>
      <c r="AD41" s="183">
        <f t="shared" si="10"/>
        <v>0</v>
      </c>
      <c r="AE41" s="183">
        <f t="shared" si="10"/>
        <v>0</v>
      </c>
      <c r="AF41" s="183">
        <f t="shared" si="10"/>
        <v>0</v>
      </c>
      <c r="AG41" s="183">
        <f t="shared" si="10"/>
        <v>0</v>
      </c>
      <c r="AH41" s="183">
        <f t="shared" si="10"/>
        <v>0</v>
      </c>
      <c r="AI41" s="184">
        <f t="shared" si="10"/>
        <v>0</v>
      </c>
    </row>
    <row r="42" spans="1:35" ht="15" thickBot="1" x14ac:dyDescent="0.35">
      <c r="A42" s="168"/>
    </row>
    <row r="43" spans="1:35" x14ac:dyDescent="0.3">
      <c r="A43" s="169" t="s">
        <v>257</v>
      </c>
      <c r="B43" s="379" t="str">
        <f>B1</f>
        <v>Celkem</v>
      </c>
      <c r="C43" s="12" t="str">
        <f>C1</f>
        <v>Kalendářní rok</v>
      </c>
      <c r="D43" s="12"/>
      <c r="E43" s="12"/>
      <c r="F43" s="12"/>
      <c r="G43" s="12"/>
      <c r="H43" s="12"/>
      <c r="I43" s="12"/>
      <c r="J43" s="12"/>
      <c r="K43" s="12"/>
      <c r="L43" s="12"/>
      <c r="M43" s="12"/>
      <c r="N43" s="12"/>
      <c r="O43" s="12"/>
      <c r="P43" s="12"/>
      <c r="Q43" s="12"/>
      <c r="R43" s="12"/>
      <c r="S43" s="12"/>
      <c r="T43" s="205"/>
      <c r="U43" s="205"/>
      <c r="V43" s="205"/>
      <c r="W43" s="205"/>
      <c r="X43" s="205"/>
      <c r="Y43" s="205"/>
      <c r="Z43" s="205"/>
      <c r="AA43" s="205"/>
      <c r="AB43" s="205"/>
      <c r="AC43" s="205"/>
      <c r="AD43" s="205"/>
      <c r="AE43" s="205"/>
      <c r="AF43" s="205"/>
      <c r="AG43" s="205"/>
      <c r="AH43" s="205"/>
      <c r="AI43" s="206"/>
    </row>
    <row r="44" spans="1:35" ht="15" thickBot="1" x14ac:dyDescent="0.35">
      <c r="A44" s="6" t="s">
        <v>258</v>
      </c>
      <c r="B44" s="142"/>
      <c r="C44" s="7" t="str">
        <f t="shared" ref="C44:AI44" si="11">C2</f>
        <v>XII/29</v>
      </c>
      <c r="D44" s="7" t="str">
        <f t="shared" si="11"/>
        <v>I-VI/30</v>
      </c>
      <c r="E44" s="7" t="str">
        <f t="shared" si="11"/>
        <v>VI-XII/30</v>
      </c>
      <c r="F44" s="7" t="str">
        <f t="shared" si="11"/>
        <v>XII/30</v>
      </c>
      <c r="G44" s="7">
        <f t="shared" si="11"/>
        <v>2031</v>
      </c>
      <c r="H44" s="7">
        <f t="shared" si="11"/>
        <v>2032</v>
      </c>
      <c r="I44" s="7">
        <f t="shared" si="11"/>
        <v>2033</v>
      </c>
      <c r="J44" s="7">
        <f t="shared" si="11"/>
        <v>2034</v>
      </c>
      <c r="K44" s="7">
        <f t="shared" si="11"/>
        <v>2035</v>
      </c>
      <c r="L44" s="7">
        <f t="shared" si="11"/>
        <v>2036</v>
      </c>
      <c r="M44" s="7">
        <f t="shared" si="11"/>
        <v>2037</v>
      </c>
      <c r="N44" s="7">
        <f t="shared" si="11"/>
        <v>2038</v>
      </c>
      <c r="O44" s="7">
        <f t="shared" si="11"/>
        <v>2039</v>
      </c>
      <c r="P44" s="7">
        <f t="shared" si="11"/>
        <v>2040</v>
      </c>
      <c r="Q44" s="7">
        <f t="shared" si="11"/>
        <v>2041</v>
      </c>
      <c r="R44" s="7">
        <f t="shared" si="11"/>
        <v>2042</v>
      </c>
      <c r="S44" s="7">
        <f t="shared" si="11"/>
        <v>2043</v>
      </c>
      <c r="T44" s="7">
        <f t="shared" si="11"/>
        <v>2044</v>
      </c>
      <c r="U44" s="7">
        <f t="shared" si="11"/>
        <v>2045</v>
      </c>
      <c r="V44" s="7">
        <f t="shared" si="11"/>
        <v>2046</v>
      </c>
      <c r="W44" s="7">
        <f t="shared" si="11"/>
        <v>2047</v>
      </c>
      <c r="X44" s="7">
        <f t="shared" si="11"/>
        <v>2048</v>
      </c>
      <c r="Y44" s="7">
        <f t="shared" si="11"/>
        <v>2049</v>
      </c>
      <c r="Z44" s="7">
        <f t="shared" si="11"/>
        <v>2050</v>
      </c>
      <c r="AA44" s="7">
        <f t="shared" si="11"/>
        <v>2051</v>
      </c>
      <c r="AB44" s="7">
        <f t="shared" si="11"/>
        <v>2052</v>
      </c>
      <c r="AC44" s="7">
        <f t="shared" si="11"/>
        <v>2053</v>
      </c>
      <c r="AD44" s="7">
        <f t="shared" si="11"/>
        <v>2054</v>
      </c>
      <c r="AE44" s="7">
        <f t="shared" si="11"/>
        <v>2055</v>
      </c>
      <c r="AF44" s="7">
        <f t="shared" si="11"/>
        <v>2056</v>
      </c>
      <c r="AG44" s="7">
        <f t="shared" si="11"/>
        <v>2057</v>
      </c>
      <c r="AH44" s="7">
        <f t="shared" si="11"/>
        <v>2058</v>
      </c>
      <c r="AI44" s="8">
        <f t="shared" si="11"/>
        <v>2059</v>
      </c>
    </row>
    <row r="45" spans="1:35" ht="15" thickTop="1" x14ac:dyDescent="0.3">
      <c r="A45" s="9" t="s">
        <v>249</v>
      </c>
      <c r="B45" s="384"/>
      <c r="C45" s="215">
        <f>'Objednávka SČK'!C45+'Objednávka HMP'!C45</f>
        <v>0</v>
      </c>
      <c r="D45" s="215">
        <f>'Objednávka SČK'!D45+'Objednávka HMP'!D45</f>
        <v>0</v>
      </c>
      <c r="E45" s="215">
        <f>'Objednávka SČK'!E45+'Objednávka HMP'!E45</f>
        <v>0</v>
      </c>
      <c r="F45" s="215">
        <f>'Objednávka SČK'!F45+'Objednávka HMP'!F45</f>
        <v>0</v>
      </c>
      <c r="G45" s="215">
        <f>'Objednávka SČK'!G45+'Objednávka HMP'!G45</f>
        <v>0</v>
      </c>
      <c r="H45" s="215">
        <f>'Objednávka SČK'!H45+'Objednávka HMP'!H45</f>
        <v>0</v>
      </c>
      <c r="I45" s="215">
        <f>'Objednávka SČK'!I45+'Objednávka HMP'!I45</f>
        <v>0</v>
      </c>
      <c r="J45" s="215">
        <f>'Objednávka SČK'!J45+'Objednávka HMP'!J45</f>
        <v>0</v>
      </c>
      <c r="K45" s="215">
        <f>'Objednávka SČK'!K45+'Objednávka HMP'!K45</f>
        <v>0</v>
      </c>
      <c r="L45" s="215">
        <f>'Objednávka SČK'!L45+'Objednávka HMP'!L45</f>
        <v>0</v>
      </c>
      <c r="M45" s="215">
        <f>'Objednávka SČK'!M45+'Objednávka HMP'!M45</f>
        <v>0</v>
      </c>
      <c r="N45" s="215">
        <f>'Objednávka SČK'!N45+'Objednávka HMP'!N45</f>
        <v>0</v>
      </c>
      <c r="O45" s="215">
        <f>'Objednávka SČK'!O45+'Objednávka HMP'!O45</f>
        <v>0</v>
      </c>
      <c r="P45" s="215">
        <f>'Objednávka SČK'!P45+'Objednávka HMP'!P45</f>
        <v>0</v>
      </c>
      <c r="Q45" s="215">
        <f>'Objednávka SČK'!Q45+'Objednávka HMP'!Q45</f>
        <v>0</v>
      </c>
      <c r="R45" s="215">
        <f>'Objednávka SČK'!R45+'Objednávka HMP'!R45</f>
        <v>0</v>
      </c>
      <c r="S45" s="215">
        <f>'Objednávka SČK'!S45+'Objednávka HMP'!S45</f>
        <v>0</v>
      </c>
      <c r="T45" s="215">
        <f>'Objednávka SČK'!T45+'Objednávka HMP'!T45</f>
        <v>0</v>
      </c>
      <c r="U45" s="215">
        <f>'Objednávka SČK'!U45+'Objednávka HMP'!U45</f>
        <v>0</v>
      </c>
      <c r="V45" s="215">
        <f>'Objednávka SČK'!V45+'Objednávka HMP'!V45</f>
        <v>0</v>
      </c>
      <c r="W45" s="215">
        <f>'Objednávka SČK'!W45+'Objednávka HMP'!W45</f>
        <v>0</v>
      </c>
      <c r="X45" s="215">
        <f>'Objednávka SČK'!X45+'Objednávka HMP'!X45</f>
        <v>0</v>
      </c>
      <c r="Y45" s="215">
        <f>'Objednávka SČK'!Y45+'Objednávka HMP'!Y45</f>
        <v>0</v>
      </c>
      <c r="Z45" s="215">
        <f>'Objednávka SČK'!Z45+'Objednávka HMP'!Z45</f>
        <v>0</v>
      </c>
      <c r="AA45" s="215">
        <f>'Objednávka SČK'!AA45+'Objednávka HMP'!AA45</f>
        <v>0</v>
      </c>
      <c r="AB45" s="215">
        <f>'Objednávka SČK'!AB45+'Objednávka HMP'!AB45</f>
        <v>0</v>
      </c>
      <c r="AC45" s="215">
        <f>'Objednávka SČK'!AC45+'Objednávka HMP'!AC45</f>
        <v>0</v>
      </c>
      <c r="AD45" s="215">
        <f>'Objednávka SČK'!AD45+'Objednávka HMP'!AD45</f>
        <v>0</v>
      </c>
      <c r="AE45" s="215">
        <f>'Objednávka SČK'!AE45+'Objednávka HMP'!AE45</f>
        <v>0</v>
      </c>
      <c r="AF45" s="215">
        <f>'Objednávka SČK'!AF45+'Objednávka HMP'!AF45</f>
        <v>0</v>
      </c>
      <c r="AG45" s="215">
        <f>'Objednávka SČK'!AG45+'Objednávka HMP'!AG45</f>
        <v>0</v>
      </c>
      <c r="AH45" s="215">
        <f>'Objednávka SČK'!AH45+'Objednávka HMP'!AH45</f>
        <v>0</v>
      </c>
      <c r="AI45" s="280">
        <f>'Objednávka SČK'!AI45+'Objednávka HMP'!AI45</f>
        <v>0</v>
      </c>
    </row>
    <row r="46" spans="1:35" x14ac:dyDescent="0.3">
      <c r="A46" s="9" t="s">
        <v>250</v>
      </c>
      <c r="B46" s="381"/>
      <c r="C46" s="215">
        <f>'Objednávka SČK'!C46+'Objednávka HMP'!C46</f>
        <v>0</v>
      </c>
      <c r="D46" s="215">
        <f>'Objednávka SČK'!D46+'Objednávka HMP'!D46</f>
        <v>0</v>
      </c>
      <c r="E46" s="215">
        <f>'Objednávka SČK'!E46+'Objednávka HMP'!E46</f>
        <v>0</v>
      </c>
      <c r="F46" s="215">
        <f>'Objednávka SČK'!F46+'Objednávka HMP'!F46</f>
        <v>0</v>
      </c>
      <c r="G46" s="215">
        <f>'Objednávka SČK'!G46+'Objednávka HMP'!G46</f>
        <v>0</v>
      </c>
      <c r="H46" s="215">
        <f>'Objednávka SČK'!H46+'Objednávka HMP'!H46</f>
        <v>0</v>
      </c>
      <c r="I46" s="215">
        <f>'Objednávka SČK'!I46+'Objednávka HMP'!I46</f>
        <v>0</v>
      </c>
      <c r="J46" s="215">
        <f>'Objednávka SČK'!J46+'Objednávka HMP'!J46</f>
        <v>0</v>
      </c>
      <c r="K46" s="215">
        <f>'Objednávka SČK'!K46+'Objednávka HMP'!K46</f>
        <v>0</v>
      </c>
      <c r="L46" s="215">
        <f>'Objednávka SČK'!L46+'Objednávka HMP'!L46</f>
        <v>0</v>
      </c>
      <c r="M46" s="215">
        <f>'Objednávka SČK'!M46+'Objednávka HMP'!M46</f>
        <v>0</v>
      </c>
      <c r="N46" s="215">
        <f>'Objednávka SČK'!N46+'Objednávka HMP'!N46</f>
        <v>0</v>
      </c>
      <c r="O46" s="215">
        <f>'Objednávka SČK'!O46+'Objednávka HMP'!O46</f>
        <v>0</v>
      </c>
      <c r="P46" s="215">
        <f>'Objednávka SČK'!P46+'Objednávka HMP'!P46</f>
        <v>0</v>
      </c>
      <c r="Q46" s="215">
        <f>'Objednávka SČK'!Q46+'Objednávka HMP'!Q46</f>
        <v>0</v>
      </c>
      <c r="R46" s="215">
        <f>'Objednávka SČK'!R46+'Objednávka HMP'!R46</f>
        <v>0</v>
      </c>
      <c r="S46" s="215">
        <f>'Objednávka SČK'!S46+'Objednávka HMP'!S46</f>
        <v>0</v>
      </c>
      <c r="T46" s="215">
        <f>'Objednávka SČK'!T46+'Objednávka HMP'!T46</f>
        <v>0</v>
      </c>
      <c r="U46" s="215">
        <f>'Objednávka SČK'!U46+'Objednávka HMP'!U46</f>
        <v>0</v>
      </c>
      <c r="V46" s="215">
        <f>'Objednávka SČK'!V46+'Objednávka HMP'!V46</f>
        <v>0</v>
      </c>
      <c r="W46" s="215">
        <f>'Objednávka SČK'!W46+'Objednávka HMP'!W46</f>
        <v>0</v>
      </c>
      <c r="X46" s="215">
        <f>'Objednávka SČK'!X46+'Objednávka HMP'!X46</f>
        <v>0</v>
      </c>
      <c r="Y46" s="215">
        <f>'Objednávka SČK'!Y46+'Objednávka HMP'!Y46</f>
        <v>0</v>
      </c>
      <c r="Z46" s="215">
        <f>'Objednávka SČK'!Z46+'Objednávka HMP'!Z46</f>
        <v>0</v>
      </c>
      <c r="AA46" s="215">
        <f>'Objednávka SČK'!AA46+'Objednávka HMP'!AA46</f>
        <v>0</v>
      </c>
      <c r="AB46" s="215">
        <f>'Objednávka SČK'!AB46+'Objednávka HMP'!AB46</f>
        <v>0</v>
      </c>
      <c r="AC46" s="215">
        <f>'Objednávka SČK'!AC46+'Objednávka HMP'!AC46</f>
        <v>0</v>
      </c>
      <c r="AD46" s="215">
        <f>'Objednávka SČK'!AD46+'Objednávka HMP'!AD46</f>
        <v>0</v>
      </c>
      <c r="AE46" s="215">
        <f>'Objednávka SČK'!AE46+'Objednávka HMP'!AE46</f>
        <v>0</v>
      </c>
      <c r="AF46" s="215">
        <f>'Objednávka SČK'!AF46+'Objednávka HMP'!AF46</f>
        <v>0</v>
      </c>
      <c r="AG46" s="215">
        <f>'Objednávka SČK'!AG46+'Objednávka HMP'!AG46</f>
        <v>0</v>
      </c>
      <c r="AH46" s="215">
        <f>'Objednávka SČK'!AH46+'Objednávka HMP'!AH46</f>
        <v>0</v>
      </c>
      <c r="AI46" s="280">
        <f>'Objednávka SČK'!AI46+'Objednávka HMP'!AI46</f>
        <v>0</v>
      </c>
    </row>
    <row r="47" spans="1:35" x14ac:dyDescent="0.3">
      <c r="A47" s="9" t="s">
        <v>251</v>
      </c>
      <c r="B47" s="381"/>
      <c r="C47" s="215">
        <f>'Objednávka SČK'!C47+'Objednávka HMP'!C47</f>
        <v>0</v>
      </c>
      <c r="D47" s="215">
        <f>'Objednávka SČK'!D47+'Objednávka HMP'!D47</f>
        <v>0</v>
      </c>
      <c r="E47" s="215">
        <f>'Objednávka SČK'!E47+'Objednávka HMP'!E47</f>
        <v>0</v>
      </c>
      <c r="F47" s="215">
        <f>'Objednávka SČK'!F47+'Objednávka HMP'!F47</f>
        <v>0</v>
      </c>
      <c r="G47" s="215">
        <f>'Objednávka SČK'!G47+'Objednávka HMP'!G47</f>
        <v>0</v>
      </c>
      <c r="H47" s="215">
        <f>'Objednávka SČK'!H47+'Objednávka HMP'!H47</f>
        <v>0</v>
      </c>
      <c r="I47" s="215">
        <f>'Objednávka SČK'!I47+'Objednávka HMP'!I47</f>
        <v>0</v>
      </c>
      <c r="J47" s="215">
        <f>'Objednávka SČK'!J47+'Objednávka HMP'!J47</f>
        <v>0</v>
      </c>
      <c r="K47" s="215">
        <f>'Objednávka SČK'!K47+'Objednávka HMP'!K47</f>
        <v>0</v>
      </c>
      <c r="L47" s="215">
        <f>'Objednávka SČK'!L47+'Objednávka HMP'!L47</f>
        <v>0</v>
      </c>
      <c r="M47" s="215">
        <f>'Objednávka SČK'!M47+'Objednávka HMP'!M47</f>
        <v>0</v>
      </c>
      <c r="N47" s="215">
        <f>'Objednávka SČK'!N47+'Objednávka HMP'!N47</f>
        <v>0</v>
      </c>
      <c r="O47" s="215">
        <f>'Objednávka SČK'!O47+'Objednávka HMP'!O47</f>
        <v>0</v>
      </c>
      <c r="P47" s="215">
        <f>'Objednávka SČK'!P47+'Objednávka HMP'!P47</f>
        <v>0</v>
      </c>
      <c r="Q47" s="215">
        <f>'Objednávka SČK'!Q47+'Objednávka HMP'!Q47</f>
        <v>0</v>
      </c>
      <c r="R47" s="215">
        <f>'Objednávka SČK'!R47+'Objednávka HMP'!R47</f>
        <v>0</v>
      </c>
      <c r="S47" s="215">
        <f>'Objednávka SČK'!S47+'Objednávka HMP'!S47</f>
        <v>0</v>
      </c>
      <c r="T47" s="215">
        <f>'Objednávka SČK'!T47+'Objednávka HMP'!T47</f>
        <v>0</v>
      </c>
      <c r="U47" s="215">
        <f>'Objednávka SČK'!U47+'Objednávka HMP'!U47</f>
        <v>0</v>
      </c>
      <c r="V47" s="215">
        <f>'Objednávka SČK'!V47+'Objednávka HMP'!V47</f>
        <v>0</v>
      </c>
      <c r="W47" s="215">
        <f>'Objednávka SČK'!W47+'Objednávka HMP'!W47</f>
        <v>0</v>
      </c>
      <c r="X47" s="215">
        <f>'Objednávka SČK'!X47+'Objednávka HMP'!X47</f>
        <v>0</v>
      </c>
      <c r="Y47" s="215">
        <f>'Objednávka SČK'!Y47+'Objednávka HMP'!Y47</f>
        <v>0</v>
      </c>
      <c r="Z47" s="215">
        <f>'Objednávka SČK'!Z47+'Objednávka HMP'!Z47</f>
        <v>0</v>
      </c>
      <c r="AA47" s="215">
        <f>'Objednávka SČK'!AA47+'Objednávka HMP'!AA47</f>
        <v>0</v>
      </c>
      <c r="AB47" s="215">
        <f>'Objednávka SČK'!AB47+'Objednávka HMP'!AB47</f>
        <v>0</v>
      </c>
      <c r="AC47" s="215">
        <f>'Objednávka SČK'!AC47+'Objednávka HMP'!AC47</f>
        <v>0</v>
      </c>
      <c r="AD47" s="215">
        <f>'Objednávka SČK'!AD47+'Objednávka HMP'!AD47</f>
        <v>0</v>
      </c>
      <c r="AE47" s="215">
        <f>'Objednávka SČK'!AE47+'Objednávka HMP'!AE47</f>
        <v>0</v>
      </c>
      <c r="AF47" s="215">
        <f>'Objednávka SČK'!AF47+'Objednávka HMP'!AF47</f>
        <v>0</v>
      </c>
      <c r="AG47" s="215">
        <f>'Objednávka SČK'!AG47+'Objednávka HMP'!AG47</f>
        <v>0</v>
      </c>
      <c r="AH47" s="215">
        <f>'Objednávka SČK'!AH47+'Objednávka HMP'!AH47</f>
        <v>0</v>
      </c>
      <c r="AI47" s="280">
        <f>'Objednávka SČK'!AI47+'Objednávka HMP'!AI47</f>
        <v>0</v>
      </c>
    </row>
    <row r="48" spans="1:35" ht="15" thickBot="1" x14ac:dyDescent="0.35">
      <c r="A48" s="9" t="s">
        <v>252</v>
      </c>
      <c r="B48" s="382"/>
      <c r="C48" s="218">
        <f>'Objednávka SČK'!C48+'Objednávka HMP'!C48</f>
        <v>0</v>
      </c>
      <c r="D48" s="218">
        <f>'Objednávka SČK'!D48+'Objednávka HMP'!D48</f>
        <v>0</v>
      </c>
      <c r="E48" s="218">
        <f>'Objednávka SČK'!E48+'Objednávka HMP'!E48</f>
        <v>0</v>
      </c>
      <c r="F48" s="218">
        <f>'Objednávka SČK'!F48+'Objednávka HMP'!F48</f>
        <v>0</v>
      </c>
      <c r="G48" s="218">
        <f>'Objednávka SČK'!G48+'Objednávka HMP'!G48</f>
        <v>0</v>
      </c>
      <c r="H48" s="218">
        <f>'Objednávka SČK'!H48+'Objednávka HMP'!H48</f>
        <v>0</v>
      </c>
      <c r="I48" s="218">
        <f>'Objednávka SČK'!I48+'Objednávka HMP'!I48</f>
        <v>0</v>
      </c>
      <c r="J48" s="218">
        <f>'Objednávka SČK'!J48+'Objednávka HMP'!J48</f>
        <v>0</v>
      </c>
      <c r="K48" s="218">
        <f>'Objednávka SČK'!K48+'Objednávka HMP'!K48</f>
        <v>0</v>
      </c>
      <c r="L48" s="218">
        <f>'Objednávka SČK'!L48+'Objednávka HMP'!L48</f>
        <v>0</v>
      </c>
      <c r="M48" s="218">
        <f>'Objednávka SČK'!M48+'Objednávka HMP'!M48</f>
        <v>0</v>
      </c>
      <c r="N48" s="218">
        <f>'Objednávka SČK'!N48+'Objednávka HMP'!N48</f>
        <v>0</v>
      </c>
      <c r="O48" s="218">
        <f>'Objednávka SČK'!O48+'Objednávka HMP'!O48</f>
        <v>0</v>
      </c>
      <c r="P48" s="218">
        <f>'Objednávka SČK'!P48+'Objednávka HMP'!P48</f>
        <v>0</v>
      </c>
      <c r="Q48" s="218">
        <f>'Objednávka SČK'!Q48+'Objednávka HMP'!Q48</f>
        <v>0</v>
      </c>
      <c r="R48" s="218">
        <f>'Objednávka SČK'!R48+'Objednávka HMP'!R48</f>
        <v>0</v>
      </c>
      <c r="S48" s="218">
        <f>'Objednávka SČK'!S48+'Objednávka HMP'!S48</f>
        <v>0</v>
      </c>
      <c r="T48" s="218">
        <f>'Objednávka SČK'!T48+'Objednávka HMP'!T48</f>
        <v>0</v>
      </c>
      <c r="U48" s="218">
        <f>'Objednávka SČK'!U48+'Objednávka HMP'!U48</f>
        <v>0</v>
      </c>
      <c r="V48" s="218">
        <f>'Objednávka SČK'!V48+'Objednávka HMP'!V48</f>
        <v>0</v>
      </c>
      <c r="W48" s="218">
        <f>'Objednávka SČK'!W48+'Objednávka HMP'!W48</f>
        <v>0</v>
      </c>
      <c r="X48" s="218">
        <f>'Objednávka SČK'!X48+'Objednávka HMP'!X48</f>
        <v>0</v>
      </c>
      <c r="Y48" s="218">
        <f>'Objednávka SČK'!Y48+'Objednávka HMP'!Y48</f>
        <v>0</v>
      </c>
      <c r="Z48" s="218">
        <f>'Objednávka SČK'!Z48+'Objednávka HMP'!Z48</f>
        <v>0</v>
      </c>
      <c r="AA48" s="218">
        <f>'Objednávka SČK'!AA48+'Objednávka HMP'!AA48</f>
        <v>0</v>
      </c>
      <c r="AB48" s="218">
        <f>'Objednávka SČK'!AB48+'Objednávka HMP'!AB48</f>
        <v>0</v>
      </c>
      <c r="AC48" s="218">
        <f>'Objednávka SČK'!AC48+'Objednávka HMP'!AC48</f>
        <v>0</v>
      </c>
      <c r="AD48" s="218">
        <f>'Objednávka SČK'!AD48+'Objednávka HMP'!AD48</f>
        <v>0</v>
      </c>
      <c r="AE48" s="218">
        <f>'Objednávka SČK'!AE48+'Objednávka HMP'!AE48</f>
        <v>0</v>
      </c>
      <c r="AF48" s="218">
        <f>'Objednávka SČK'!AF48+'Objednávka HMP'!AF48</f>
        <v>0</v>
      </c>
      <c r="AG48" s="218">
        <f>'Objednávka SČK'!AG48+'Objednávka HMP'!AG48</f>
        <v>0</v>
      </c>
      <c r="AH48" s="218">
        <f>'Objednávka SČK'!AH48+'Objednávka HMP'!AH48</f>
        <v>0</v>
      </c>
      <c r="AI48" s="281">
        <f>'Objednávka SČK'!AI48+'Objednávka HMP'!AI48</f>
        <v>0</v>
      </c>
    </row>
    <row r="49" spans="1:35" ht="15.6" x14ac:dyDescent="0.35">
      <c r="A49" s="172" t="s">
        <v>259</v>
      </c>
      <c r="B49" s="385" t="s">
        <v>260</v>
      </c>
      <c r="C49" s="175">
        <f t="shared" ref="C49:AI49" si="12">SUM(C45:C48)</f>
        <v>0</v>
      </c>
      <c r="D49" s="175">
        <f t="shared" si="12"/>
        <v>0</v>
      </c>
      <c r="E49" s="175">
        <f t="shared" ref="E49:F49" si="13">SUM(E45:E48)</f>
        <v>0</v>
      </c>
      <c r="F49" s="175">
        <f t="shared" si="13"/>
        <v>0</v>
      </c>
      <c r="G49" s="175">
        <f t="shared" si="12"/>
        <v>0</v>
      </c>
      <c r="H49" s="175">
        <f t="shared" si="12"/>
        <v>0</v>
      </c>
      <c r="I49" s="175">
        <f t="shared" si="12"/>
        <v>0</v>
      </c>
      <c r="J49" s="175">
        <f t="shared" si="12"/>
        <v>0</v>
      </c>
      <c r="K49" s="175">
        <f t="shared" si="12"/>
        <v>0</v>
      </c>
      <c r="L49" s="175">
        <f t="shared" si="12"/>
        <v>0</v>
      </c>
      <c r="M49" s="175">
        <f t="shared" si="12"/>
        <v>0</v>
      </c>
      <c r="N49" s="175">
        <f t="shared" si="12"/>
        <v>0</v>
      </c>
      <c r="O49" s="175">
        <f t="shared" si="12"/>
        <v>0</v>
      </c>
      <c r="P49" s="175">
        <f t="shared" si="12"/>
        <v>0</v>
      </c>
      <c r="Q49" s="175">
        <f t="shared" si="12"/>
        <v>0</v>
      </c>
      <c r="R49" s="175">
        <f t="shared" si="12"/>
        <v>0</v>
      </c>
      <c r="S49" s="175">
        <f t="shared" si="12"/>
        <v>0</v>
      </c>
      <c r="T49" s="175">
        <f t="shared" si="12"/>
        <v>0</v>
      </c>
      <c r="U49" s="175">
        <f t="shared" si="12"/>
        <v>0</v>
      </c>
      <c r="V49" s="175">
        <f t="shared" si="12"/>
        <v>0</v>
      </c>
      <c r="W49" s="175">
        <f t="shared" si="12"/>
        <v>0</v>
      </c>
      <c r="X49" s="175">
        <f t="shared" si="12"/>
        <v>0</v>
      </c>
      <c r="Y49" s="175">
        <f t="shared" si="12"/>
        <v>0</v>
      </c>
      <c r="Z49" s="175">
        <f t="shared" si="12"/>
        <v>0</v>
      </c>
      <c r="AA49" s="175">
        <f t="shared" si="12"/>
        <v>0</v>
      </c>
      <c r="AB49" s="175">
        <f t="shared" si="12"/>
        <v>0</v>
      </c>
      <c r="AC49" s="175">
        <f t="shared" si="12"/>
        <v>0</v>
      </c>
      <c r="AD49" s="175">
        <f t="shared" si="12"/>
        <v>0</v>
      </c>
      <c r="AE49" s="175">
        <f t="shared" si="12"/>
        <v>0</v>
      </c>
      <c r="AF49" s="175">
        <f t="shared" si="12"/>
        <v>0</v>
      </c>
      <c r="AG49" s="175">
        <f t="shared" si="12"/>
        <v>0</v>
      </c>
      <c r="AH49" s="175">
        <f t="shared" si="12"/>
        <v>0</v>
      </c>
      <c r="AI49" s="176">
        <f t="shared" si="12"/>
        <v>0</v>
      </c>
    </row>
    <row r="50" spans="1:35" x14ac:dyDescent="0.3">
      <c r="A50" s="4" t="s">
        <v>261</v>
      </c>
      <c r="B50" s="381"/>
      <c r="C50" s="179">
        <f t="shared" ref="C50:AI50" si="14">C49-C4</f>
        <v>-36911.276712328763</v>
      </c>
      <c r="D50" s="179">
        <f t="shared" si="14"/>
        <v>-371419.72191780823</v>
      </c>
      <c r="E50" s="179">
        <f t="shared" si="14"/>
        <v>-1110828.3375342465</v>
      </c>
      <c r="F50" s="365">
        <f t="shared" si="14"/>
        <v>-168843.27452054794</v>
      </c>
      <c r="G50" s="179">
        <f t="shared" si="14"/>
        <v>-3851737.2</v>
      </c>
      <c r="H50" s="179">
        <f t="shared" si="14"/>
        <v>-3960925.3000000003</v>
      </c>
      <c r="I50" s="179">
        <f t="shared" si="14"/>
        <v>-4774530.1000000006</v>
      </c>
      <c r="J50" s="179">
        <f t="shared" si="14"/>
        <v>-4018194.4000000004</v>
      </c>
      <c r="K50" s="179">
        <f t="shared" si="14"/>
        <v>-4018194.4000000004</v>
      </c>
      <c r="L50" s="179">
        <f t="shared" si="14"/>
        <v>-4018194.4000000004</v>
      </c>
      <c r="M50" s="179">
        <f t="shared" si="14"/>
        <v>-4018194.4000000004</v>
      </c>
      <c r="N50" s="179">
        <f t="shared" si="14"/>
        <v>-4018194.4000000004</v>
      </c>
      <c r="O50" s="179">
        <f t="shared" si="14"/>
        <v>-4018194.4000000004</v>
      </c>
      <c r="P50" s="179">
        <f t="shared" si="14"/>
        <v>-4018194.4000000004</v>
      </c>
      <c r="Q50" s="179">
        <f t="shared" si="14"/>
        <v>-4018194.4000000004</v>
      </c>
      <c r="R50" s="179">
        <f t="shared" si="14"/>
        <v>-4018194.4000000004</v>
      </c>
      <c r="S50" s="179">
        <f t="shared" si="14"/>
        <v>-4018194.4000000004</v>
      </c>
      <c r="T50" s="179">
        <f t="shared" si="14"/>
        <v>-4018194.4000000004</v>
      </c>
      <c r="U50" s="179">
        <f t="shared" si="14"/>
        <v>-4018194.4000000004</v>
      </c>
      <c r="V50" s="179">
        <f t="shared" si="14"/>
        <v>-4018194.4000000004</v>
      </c>
      <c r="W50" s="179">
        <f t="shared" si="14"/>
        <v>-4018194.4000000004</v>
      </c>
      <c r="X50" s="179">
        <f t="shared" si="14"/>
        <v>-4018194.4000000004</v>
      </c>
      <c r="Y50" s="179">
        <f t="shared" si="14"/>
        <v>-4018194.4000000004</v>
      </c>
      <c r="Z50" s="179">
        <f t="shared" si="14"/>
        <v>-4018194.4000000004</v>
      </c>
      <c r="AA50" s="179">
        <f t="shared" si="14"/>
        <v>-4018194.4000000004</v>
      </c>
      <c r="AB50" s="179">
        <f t="shared" si="14"/>
        <v>-4018194.4000000004</v>
      </c>
      <c r="AC50" s="179">
        <f t="shared" si="14"/>
        <v>-4018194.4000000004</v>
      </c>
      <c r="AD50" s="179">
        <f t="shared" si="14"/>
        <v>-4018194.4000000004</v>
      </c>
      <c r="AE50" s="179">
        <f t="shared" si="14"/>
        <v>-4018194.4000000004</v>
      </c>
      <c r="AF50" s="179">
        <f t="shared" si="14"/>
        <v>-4018194.4000000004</v>
      </c>
      <c r="AG50" s="179">
        <f t="shared" si="14"/>
        <v>-4018194.4000000004</v>
      </c>
      <c r="AH50" s="179">
        <f t="shared" si="14"/>
        <v>-4018194.4000000004</v>
      </c>
      <c r="AI50" s="180">
        <f t="shared" si="14"/>
        <v>-4018194.4000000004</v>
      </c>
    </row>
    <row r="51" spans="1:35" x14ac:dyDescent="0.3">
      <c r="A51" s="11" t="s">
        <v>262</v>
      </c>
      <c r="B51" s="386"/>
      <c r="C51" s="196">
        <f t="shared" ref="C51:AI51" si="15">IFERROR(C49/C4,"-")</f>
        <v>0</v>
      </c>
      <c r="D51" s="196">
        <f t="shared" si="15"/>
        <v>0</v>
      </c>
      <c r="E51" s="196">
        <f t="shared" si="15"/>
        <v>0</v>
      </c>
      <c r="F51" s="366">
        <f t="shared" si="15"/>
        <v>0</v>
      </c>
      <c r="G51" s="196">
        <f t="shared" si="15"/>
        <v>0</v>
      </c>
      <c r="H51" s="196">
        <f t="shared" si="15"/>
        <v>0</v>
      </c>
      <c r="I51" s="196">
        <f t="shared" si="15"/>
        <v>0</v>
      </c>
      <c r="J51" s="196">
        <f t="shared" si="15"/>
        <v>0</v>
      </c>
      <c r="K51" s="196">
        <f t="shared" si="15"/>
        <v>0</v>
      </c>
      <c r="L51" s="196">
        <f t="shared" si="15"/>
        <v>0</v>
      </c>
      <c r="M51" s="196">
        <f t="shared" si="15"/>
        <v>0</v>
      </c>
      <c r="N51" s="196">
        <f t="shared" si="15"/>
        <v>0</v>
      </c>
      <c r="O51" s="196">
        <f t="shared" si="15"/>
        <v>0</v>
      </c>
      <c r="P51" s="196">
        <f t="shared" si="15"/>
        <v>0</v>
      </c>
      <c r="Q51" s="196">
        <f t="shared" si="15"/>
        <v>0</v>
      </c>
      <c r="R51" s="196">
        <f t="shared" si="15"/>
        <v>0</v>
      </c>
      <c r="S51" s="196">
        <f t="shared" si="15"/>
        <v>0</v>
      </c>
      <c r="T51" s="196">
        <f t="shared" si="15"/>
        <v>0</v>
      </c>
      <c r="U51" s="196">
        <f t="shared" si="15"/>
        <v>0</v>
      </c>
      <c r="V51" s="196">
        <f t="shared" si="15"/>
        <v>0</v>
      </c>
      <c r="W51" s="196">
        <f t="shared" si="15"/>
        <v>0</v>
      </c>
      <c r="X51" s="196">
        <f t="shared" si="15"/>
        <v>0</v>
      </c>
      <c r="Y51" s="196">
        <f t="shared" si="15"/>
        <v>0</v>
      </c>
      <c r="Z51" s="196">
        <f t="shared" si="15"/>
        <v>0</v>
      </c>
      <c r="AA51" s="196">
        <f t="shared" si="15"/>
        <v>0</v>
      </c>
      <c r="AB51" s="196">
        <f t="shared" si="15"/>
        <v>0</v>
      </c>
      <c r="AC51" s="196">
        <f t="shared" si="15"/>
        <v>0</v>
      </c>
      <c r="AD51" s="196">
        <f t="shared" si="15"/>
        <v>0</v>
      </c>
      <c r="AE51" s="196">
        <f t="shared" si="15"/>
        <v>0</v>
      </c>
      <c r="AF51" s="196">
        <f t="shared" si="15"/>
        <v>0</v>
      </c>
      <c r="AG51" s="196">
        <f t="shared" si="15"/>
        <v>0</v>
      </c>
      <c r="AH51" s="196">
        <f t="shared" si="15"/>
        <v>0</v>
      </c>
      <c r="AI51" s="197">
        <f t="shared" si="15"/>
        <v>0</v>
      </c>
    </row>
    <row r="52" spans="1:35" ht="15" thickBot="1" x14ac:dyDescent="0.35">
      <c r="A52" s="10" t="s">
        <v>263</v>
      </c>
      <c r="B52" s="382"/>
      <c r="C52" s="183" t="str">
        <f t="shared" ref="C52:AI52" si="16">IFERROR(C49/C39,"-")</f>
        <v>-</v>
      </c>
      <c r="D52" s="183" t="str">
        <f t="shared" si="16"/>
        <v>-</v>
      </c>
      <c r="E52" s="183" t="str">
        <f t="shared" ref="E52:F52" si="17">IFERROR(E49/E39,"-")</f>
        <v>-</v>
      </c>
      <c r="F52" s="183" t="str">
        <f t="shared" si="17"/>
        <v>-</v>
      </c>
      <c r="G52" s="183" t="str">
        <f t="shared" si="16"/>
        <v>-</v>
      </c>
      <c r="H52" s="183" t="str">
        <f t="shared" si="16"/>
        <v>-</v>
      </c>
      <c r="I52" s="183" t="str">
        <f t="shared" si="16"/>
        <v>-</v>
      </c>
      <c r="J52" s="183" t="str">
        <f t="shared" si="16"/>
        <v>-</v>
      </c>
      <c r="K52" s="183" t="str">
        <f t="shared" si="16"/>
        <v>-</v>
      </c>
      <c r="L52" s="183" t="str">
        <f t="shared" si="16"/>
        <v>-</v>
      </c>
      <c r="M52" s="183" t="str">
        <f t="shared" si="16"/>
        <v>-</v>
      </c>
      <c r="N52" s="183" t="str">
        <f t="shared" si="16"/>
        <v>-</v>
      </c>
      <c r="O52" s="183" t="str">
        <f t="shared" si="16"/>
        <v>-</v>
      </c>
      <c r="P52" s="183" t="str">
        <f t="shared" si="16"/>
        <v>-</v>
      </c>
      <c r="Q52" s="183" t="str">
        <f t="shared" si="16"/>
        <v>-</v>
      </c>
      <c r="R52" s="183" t="str">
        <f t="shared" si="16"/>
        <v>-</v>
      </c>
      <c r="S52" s="183" t="str">
        <f t="shared" si="16"/>
        <v>-</v>
      </c>
      <c r="T52" s="183" t="str">
        <f t="shared" si="16"/>
        <v>-</v>
      </c>
      <c r="U52" s="183" t="str">
        <f t="shared" si="16"/>
        <v>-</v>
      </c>
      <c r="V52" s="183" t="str">
        <f t="shared" si="16"/>
        <v>-</v>
      </c>
      <c r="W52" s="183" t="str">
        <f t="shared" si="16"/>
        <v>-</v>
      </c>
      <c r="X52" s="183" t="str">
        <f t="shared" si="16"/>
        <v>-</v>
      </c>
      <c r="Y52" s="183" t="str">
        <f t="shared" si="16"/>
        <v>-</v>
      </c>
      <c r="Z52" s="183" t="str">
        <f t="shared" si="16"/>
        <v>-</v>
      </c>
      <c r="AA52" s="183" t="str">
        <f t="shared" si="16"/>
        <v>-</v>
      </c>
      <c r="AB52" s="183" t="str">
        <f t="shared" si="16"/>
        <v>-</v>
      </c>
      <c r="AC52" s="183" t="str">
        <f t="shared" si="16"/>
        <v>-</v>
      </c>
      <c r="AD52" s="183" t="str">
        <f t="shared" si="16"/>
        <v>-</v>
      </c>
      <c r="AE52" s="183" t="str">
        <f t="shared" si="16"/>
        <v>-</v>
      </c>
      <c r="AF52" s="183" t="str">
        <f t="shared" si="16"/>
        <v>-</v>
      </c>
      <c r="AG52" s="183" t="str">
        <f t="shared" si="16"/>
        <v>-</v>
      </c>
      <c r="AH52" s="183" t="str">
        <f t="shared" si="16"/>
        <v>-</v>
      </c>
      <c r="AI52" s="184" t="str">
        <f t="shared" si="16"/>
        <v>-</v>
      </c>
    </row>
    <row r="53" spans="1:35" ht="15" thickBot="1" x14ac:dyDescent="0.35">
      <c r="A53" s="168"/>
    </row>
    <row r="54" spans="1:35" x14ac:dyDescent="0.3">
      <c r="A54" s="169" t="s">
        <v>602</v>
      </c>
      <c r="B54" s="170" t="str">
        <f>B1</f>
        <v>Celkem</v>
      </c>
      <c r="C54" s="154" t="str">
        <f>C1</f>
        <v>Kalendářní rok</v>
      </c>
      <c r="D54" s="12"/>
      <c r="E54" s="12"/>
      <c r="F54" s="12"/>
      <c r="G54" s="12"/>
      <c r="H54" s="12"/>
      <c r="I54" s="12"/>
      <c r="J54" s="12"/>
      <c r="K54" s="12"/>
      <c r="L54" s="12"/>
      <c r="M54" s="12"/>
      <c r="N54" s="12"/>
      <c r="O54" s="12"/>
      <c r="P54" s="12"/>
      <c r="Q54" s="12"/>
      <c r="R54" s="12"/>
      <c r="S54" s="12"/>
      <c r="T54" s="205"/>
      <c r="U54" s="205"/>
      <c r="V54" s="205"/>
      <c r="W54" s="205"/>
      <c r="X54" s="205"/>
      <c r="Y54" s="205"/>
      <c r="Z54" s="205"/>
      <c r="AA54" s="205"/>
      <c r="AB54" s="205"/>
      <c r="AC54" s="205"/>
      <c r="AD54" s="205"/>
      <c r="AE54" s="205"/>
      <c r="AF54" s="205"/>
      <c r="AG54" s="205"/>
      <c r="AH54" s="205"/>
      <c r="AI54" s="206"/>
    </row>
    <row r="55" spans="1:35" ht="15" thickBot="1" x14ac:dyDescent="0.35">
      <c r="A55" s="6" t="s">
        <v>603</v>
      </c>
      <c r="B55" s="155"/>
      <c r="C55" s="156" t="str">
        <f t="shared" ref="C55:AI55" si="18">C2</f>
        <v>XII/29</v>
      </c>
      <c r="D55" s="7" t="str">
        <f t="shared" si="18"/>
        <v>I-VI/30</v>
      </c>
      <c r="E55" s="7" t="str">
        <f t="shared" si="18"/>
        <v>VI-XII/30</v>
      </c>
      <c r="F55" s="7" t="str">
        <f t="shared" si="18"/>
        <v>XII/30</v>
      </c>
      <c r="G55" s="7">
        <f t="shared" si="18"/>
        <v>2031</v>
      </c>
      <c r="H55" s="7">
        <f t="shared" si="18"/>
        <v>2032</v>
      </c>
      <c r="I55" s="7">
        <f t="shared" si="18"/>
        <v>2033</v>
      </c>
      <c r="J55" s="7">
        <f t="shared" si="18"/>
        <v>2034</v>
      </c>
      <c r="K55" s="7">
        <f t="shared" si="18"/>
        <v>2035</v>
      </c>
      <c r="L55" s="7">
        <f t="shared" si="18"/>
        <v>2036</v>
      </c>
      <c r="M55" s="7">
        <f t="shared" si="18"/>
        <v>2037</v>
      </c>
      <c r="N55" s="7">
        <f t="shared" si="18"/>
        <v>2038</v>
      </c>
      <c r="O55" s="7">
        <f t="shared" si="18"/>
        <v>2039</v>
      </c>
      <c r="P55" s="7">
        <f t="shared" si="18"/>
        <v>2040</v>
      </c>
      <c r="Q55" s="7">
        <f t="shared" si="18"/>
        <v>2041</v>
      </c>
      <c r="R55" s="7">
        <f t="shared" si="18"/>
        <v>2042</v>
      </c>
      <c r="S55" s="7">
        <f t="shared" si="18"/>
        <v>2043</v>
      </c>
      <c r="T55" s="7">
        <f t="shared" si="18"/>
        <v>2044</v>
      </c>
      <c r="U55" s="7">
        <f t="shared" si="18"/>
        <v>2045</v>
      </c>
      <c r="V55" s="7">
        <f t="shared" si="18"/>
        <v>2046</v>
      </c>
      <c r="W55" s="7">
        <f t="shared" si="18"/>
        <v>2047</v>
      </c>
      <c r="X55" s="7">
        <f t="shared" si="18"/>
        <v>2048</v>
      </c>
      <c r="Y55" s="7">
        <f t="shared" si="18"/>
        <v>2049</v>
      </c>
      <c r="Z55" s="7">
        <f t="shared" si="18"/>
        <v>2050</v>
      </c>
      <c r="AA55" s="7">
        <f t="shared" si="18"/>
        <v>2051</v>
      </c>
      <c r="AB55" s="7">
        <f t="shared" si="18"/>
        <v>2052</v>
      </c>
      <c r="AC55" s="7">
        <f t="shared" si="18"/>
        <v>2053</v>
      </c>
      <c r="AD55" s="7">
        <f t="shared" si="18"/>
        <v>2054</v>
      </c>
      <c r="AE55" s="7">
        <f t="shared" si="18"/>
        <v>2055</v>
      </c>
      <c r="AF55" s="7">
        <f t="shared" si="18"/>
        <v>2056</v>
      </c>
      <c r="AG55" s="7">
        <f t="shared" si="18"/>
        <v>2057</v>
      </c>
      <c r="AH55" s="7">
        <f t="shared" si="18"/>
        <v>2058</v>
      </c>
      <c r="AI55" s="201">
        <f t="shared" si="18"/>
        <v>2059</v>
      </c>
    </row>
    <row r="56" spans="1:35" ht="15" thickTop="1" x14ac:dyDescent="0.3">
      <c r="A56" s="9" t="s">
        <v>249</v>
      </c>
      <c r="B56" s="185"/>
      <c r="C56" s="214">
        <f>'Objednávka SČK'!C56+'Objednávka HMP'!C56</f>
        <v>0</v>
      </c>
      <c r="D56" s="215">
        <f>'Objednávka SČK'!D56+'Objednávka HMP'!D56</f>
        <v>0</v>
      </c>
      <c r="E56" s="215">
        <f>'Objednávka SČK'!E56+'Objednávka HMP'!E56</f>
        <v>0</v>
      </c>
      <c r="F56" s="215">
        <f>'Objednávka SČK'!F56+'Objednávka HMP'!F56</f>
        <v>0</v>
      </c>
      <c r="G56" s="215">
        <f>'Objednávka SČK'!G56+'Objednávka HMP'!G56</f>
        <v>0</v>
      </c>
      <c r="H56" s="215">
        <f>'Objednávka SČK'!H56+'Objednávka HMP'!H56</f>
        <v>0</v>
      </c>
      <c r="I56" s="215">
        <f>'Objednávka SČK'!I56+'Objednávka HMP'!I56</f>
        <v>0</v>
      </c>
      <c r="J56" s="215">
        <f>'Objednávka SČK'!J56+'Objednávka HMP'!J56</f>
        <v>0</v>
      </c>
      <c r="K56" s="215">
        <f>'Objednávka SČK'!K56+'Objednávka HMP'!K56</f>
        <v>0</v>
      </c>
      <c r="L56" s="215">
        <f>'Objednávka SČK'!L56+'Objednávka HMP'!L56</f>
        <v>0</v>
      </c>
      <c r="M56" s="215">
        <f>'Objednávka SČK'!M56+'Objednávka HMP'!M56</f>
        <v>0</v>
      </c>
      <c r="N56" s="215">
        <f>'Objednávka SČK'!N56+'Objednávka HMP'!N56</f>
        <v>0</v>
      </c>
      <c r="O56" s="215">
        <f>'Objednávka SČK'!O56+'Objednávka HMP'!O56</f>
        <v>0</v>
      </c>
      <c r="P56" s="215">
        <f>'Objednávka SČK'!P56+'Objednávka HMP'!P56</f>
        <v>0</v>
      </c>
      <c r="Q56" s="215">
        <f>'Objednávka SČK'!Q56+'Objednávka HMP'!Q56</f>
        <v>0</v>
      </c>
      <c r="R56" s="215">
        <f>'Objednávka SČK'!R56+'Objednávka HMP'!R56</f>
        <v>0</v>
      </c>
      <c r="S56" s="215">
        <f>'Objednávka SČK'!S56+'Objednávka HMP'!S56</f>
        <v>0</v>
      </c>
      <c r="T56" s="215">
        <f>'Objednávka SČK'!T56+'Objednávka HMP'!T56</f>
        <v>0</v>
      </c>
      <c r="U56" s="215">
        <f>'Objednávka SČK'!U56+'Objednávka HMP'!U56</f>
        <v>0</v>
      </c>
      <c r="V56" s="215">
        <f>'Objednávka SČK'!V56+'Objednávka HMP'!V56</f>
        <v>0</v>
      </c>
      <c r="W56" s="215">
        <f>'Objednávka SČK'!W56+'Objednávka HMP'!W56</f>
        <v>0</v>
      </c>
      <c r="X56" s="215">
        <f>'Objednávka SČK'!X56+'Objednávka HMP'!X56</f>
        <v>0</v>
      </c>
      <c r="Y56" s="215">
        <f>'Objednávka SČK'!Y56+'Objednávka HMP'!Y56</f>
        <v>0</v>
      </c>
      <c r="Z56" s="215">
        <f>'Objednávka SČK'!Z56+'Objednávka HMP'!Z56</f>
        <v>0</v>
      </c>
      <c r="AA56" s="215">
        <f>'Objednávka SČK'!AA56+'Objednávka HMP'!AA56</f>
        <v>0</v>
      </c>
      <c r="AB56" s="215">
        <f>'Objednávka SČK'!AB56+'Objednávka HMP'!AB56</f>
        <v>0</v>
      </c>
      <c r="AC56" s="215">
        <f>'Objednávka SČK'!AC56+'Objednávka HMP'!AC56</f>
        <v>0</v>
      </c>
      <c r="AD56" s="215">
        <f>'Objednávka SČK'!AD56+'Objednávka HMP'!AD56</f>
        <v>0</v>
      </c>
      <c r="AE56" s="215">
        <f>'Objednávka SČK'!AE56+'Objednávka HMP'!AE56</f>
        <v>0</v>
      </c>
      <c r="AF56" s="215">
        <f>'Objednávka SČK'!AF56+'Objednávka HMP'!AF56</f>
        <v>0</v>
      </c>
      <c r="AG56" s="215">
        <f>'Objednávka SČK'!AG56+'Objednávka HMP'!AG56</f>
        <v>0</v>
      </c>
      <c r="AH56" s="215">
        <f>'Objednávka SČK'!AH56+'Objednávka HMP'!AH56</f>
        <v>0</v>
      </c>
      <c r="AI56" s="216">
        <f>'Objednávka SČK'!AI56+'Objednávka HMP'!AI56</f>
        <v>0</v>
      </c>
    </row>
    <row r="57" spans="1:35" x14ac:dyDescent="0.3">
      <c r="A57" s="9" t="s">
        <v>250</v>
      </c>
      <c r="B57" s="177"/>
      <c r="C57" s="214">
        <f>'Objednávka SČK'!C57+'Objednávka HMP'!C57</f>
        <v>0</v>
      </c>
      <c r="D57" s="215">
        <f>'Objednávka SČK'!D57+'Objednávka HMP'!D57</f>
        <v>0</v>
      </c>
      <c r="E57" s="215">
        <f>'Objednávka SČK'!E57+'Objednávka HMP'!E57</f>
        <v>0</v>
      </c>
      <c r="F57" s="215">
        <f>'Objednávka SČK'!F57+'Objednávka HMP'!F57</f>
        <v>0</v>
      </c>
      <c r="G57" s="215">
        <f>'Objednávka SČK'!G57+'Objednávka HMP'!G57</f>
        <v>0</v>
      </c>
      <c r="H57" s="215">
        <f>'Objednávka SČK'!H57+'Objednávka HMP'!H57</f>
        <v>0</v>
      </c>
      <c r="I57" s="215">
        <f>'Objednávka SČK'!I57+'Objednávka HMP'!I57</f>
        <v>0</v>
      </c>
      <c r="J57" s="215">
        <f>'Objednávka SČK'!J57+'Objednávka HMP'!J57</f>
        <v>0</v>
      </c>
      <c r="K57" s="215">
        <f>'Objednávka SČK'!K57+'Objednávka HMP'!K57</f>
        <v>0</v>
      </c>
      <c r="L57" s="215">
        <f>'Objednávka SČK'!L57+'Objednávka HMP'!L57</f>
        <v>0</v>
      </c>
      <c r="M57" s="215">
        <f>'Objednávka SČK'!M57+'Objednávka HMP'!M57</f>
        <v>0</v>
      </c>
      <c r="N57" s="215">
        <f>'Objednávka SČK'!N57+'Objednávka HMP'!N57</f>
        <v>0</v>
      </c>
      <c r="O57" s="215">
        <f>'Objednávka SČK'!O57+'Objednávka HMP'!O57</f>
        <v>0</v>
      </c>
      <c r="P57" s="215">
        <f>'Objednávka SČK'!P57+'Objednávka HMP'!P57</f>
        <v>0</v>
      </c>
      <c r="Q57" s="215">
        <f>'Objednávka SČK'!Q57+'Objednávka HMP'!Q57</f>
        <v>0</v>
      </c>
      <c r="R57" s="215">
        <f>'Objednávka SČK'!R57+'Objednávka HMP'!R57</f>
        <v>0</v>
      </c>
      <c r="S57" s="215">
        <f>'Objednávka SČK'!S57+'Objednávka HMP'!S57</f>
        <v>0</v>
      </c>
      <c r="T57" s="215">
        <f>'Objednávka SČK'!T57+'Objednávka HMP'!T57</f>
        <v>0</v>
      </c>
      <c r="U57" s="215">
        <f>'Objednávka SČK'!U57+'Objednávka HMP'!U57</f>
        <v>0</v>
      </c>
      <c r="V57" s="215">
        <f>'Objednávka SČK'!V57+'Objednávka HMP'!V57</f>
        <v>0</v>
      </c>
      <c r="W57" s="215">
        <f>'Objednávka SČK'!W57+'Objednávka HMP'!W57</f>
        <v>0</v>
      </c>
      <c r="X57" s="215">
        <f>'Objednávka SČK'!X57+'Objednávka HMP'!X57</f>
        <v>0</v>
      </c>
      <c r="Y57" s="215">
        <f>'Objednávka SČK'!Y57+'Objednávka HMP'!Y57</f>
        <v>0</v>
      </c>
      <c r="Z57" s="215">
        <f>'Objednávka SČK'!Z57+'Objednávka HMP'!Z57</f>
        <v>0</v>
      </c>
      <c r="AA57" s="215">
        <f>'Objednávka SČK'!AA57+'Objednávka HMP'!AA57</f>
        <v>0</v>
      </c>
      <c r="AB57" s="215">
        <f>'Objednávka SČK'!AB57+'Objednávka HMP'!AB57</f>
        <v>0</v>
      </c>
      <c r="AC57" s="215">
        <f>'Objednávka SČK'!AC57+'Objednávka HMP'!AC57</f>
        <v>0</v>
      </c>
      <c r="AD57" s="215">
        <f>'Objednávka SČK'!AD57+'Objednávka HMP'!AD57</f>
        <v>0</v>
      </c>
      <c r="AE57" s="215">
        <f>'Objednávka SČK'!AE57+'Objednávka HMP'!AE57</f>
        <v>0</v>
      </c>
      <c r="AF57" s="215">
        <f>'Objednávka SČK'!AF57+'Objednávka HMP'!AF57</f>
        <v>0</v>
      </c>
      <c r="AG57" s="215">
        <f>'Objednávka SČK'!AG57+'Objednávka HMP'!AG57</f>
        <v>0</v>
      </c>
      <c r="AH57" s="215">
        <f>'Objednávka SČK'!AH57+'Objednávka HMP'!AH57</f>
        <v>0</v>
      </c>
      <c r="AI57" s="216">
        <f>'Objednávka SČK'!AI57+'Objednávka HMP'!AI57</f>
        <v>0</v>
      </c>
    </row>
    <row r="58" spans="1:35" x14ac:dyDescent="0.3">
      <c r="A58" s="9" t="s">
        <v>251</v>
      </c>
      <c r="B58" s="177"/>
      <c r="C58" s="214">
        <f>'Objednávka SČK'!C58+'Objednávka HMP'!C58</f>
        <v>0</v>
      </c>
      <c r="D58" s="215">
        <f>'Objednávka SČK'!D58+'Objednávka HMP'!D58</f>
        <v>0</v>
      </c>
      <c r="E58" s="215">
        <f>'Objednávka SČK'!E58+'Objednávka HMP'!E58</f>
        <v>0</v>
      </c>
      <c r="F58" s="215">
        <f>'Objednávka SČK'!F58+'Objednávka HMP'!F58</f>
        <v>0</v>
      </c>
      <c r="G58" s="215">
        <f>'Objednávka SČK'!G58+'Objednávka HMP'!G58</f>
        <v>0</v>
      </c>
      <c r="H58" s="215">
        <f>'Objednávka SČK'!H58+'Objednávka HMP'!H58</f>
        <v>0</v>
      </c>
      <c r="I58" s="215">
        <f>'Objednávka SČK'!I58+'Objednávka HMP'!I58</f>
        <v>0</v>
      </c>
      <c r="J58" s="215">
        <f>'Objednávka SČK'!J58+'Objednávka HMP'!J58</f>
        <v>0</v>
      </c>
      <c r="K58" s="215">
        <f>'Objednávka SČK'!K58+'Objednávka HMP'!K58</f>
        <v>0</v>
      </c>
      <c r="L58" s="215">
        <f>'Objednávka SČK'!L58+'Objednávka HMP'!L58</f>
        <v>0</v>
      </c>
      <c r="M58" s="215">
        <f>'Objednávka SČK'!M58+'Objednávka HMP'!M58</f>
        <v>0</v>
      </c>
      <c r="N58" s="215">
        <f>'Objednávka SČK'!N58+'Objednávka HMP'!N58</f>
        <v>0</v>
      </c>
      <c r="O58" s="215">
        <f>'Objednávka SČK'!O58+'Objednávka HMP'!O58</f>
        <v>0</v>
      </c>
      <c r="P58" s="215">
        <f>'Objednávka SČK'!P58+'Objednávka HMP'!P58</f>
        <v>0</v>
      </c>
      <c r="Q58" s="215">
        <f>'Objednávka SČK'!Q58+'Objednávka HMP'!Q58</f>
        <v>0</v>
      </c>
      <c r="R58" s="215">
        <f>'Objednávka SČK'!R58+'Objednávka HMP'!R58</f>
        <v>0</v>
      </c>
      <c r="S58" s="215">
        <f>'Objednávka SČK'!S58+'Objednávka HMP'!S58</f>
        <v>0</v>
      </c>
      <c r="T58" s="215">
        <f>'Objednávka SČK'!T58+'Objednávka HMP'!T58</f>
        <v>0</v>
      </c>
      <c r="U58" s="215">
        <f>'Objednávka SČK'!U58+'Objednávka HMP'!U58</f>
        <v>0</v>
      </c>
      <c r="V58" s="215">
        <f>'Objednávka SČK'!V58+'Objednávka HMP'!V58</f>
        <v>0</v>
      </c>
      <c r="W58" s="215">
        <f>'Objednávka SČK'!W58+'Objednávka HMP'!W58</f>
        <v>0</v>
      </c>
      <c r="X58" s="215">
        <f>'Objednávka SČK'!X58+'Objednávka HMP'!X58</f>
        <v>0</v>
      </c>
      <c r="Y58" s="215">
        <f>'Objednávka SČK'!Y58+'Objednávka HMP'!Y58</f>
        <v>0</v>
      </c>
      <c r="Z58" s="215">
        <f>'Objednávka SČK'!Z58+'Objednávka HMP'!Z58</f>
        <v>0</v>
      </c>
      <c r="AA58" s="215">
        <f>'Objednávka SČK'!AA58+'Objednávka HMP'!AA58</f>
        <v>0</v>
      </c>
      <c r="AB58" s="215">
        <f>'Objednávka SČK'!AB58+'Objednávka HMP'!AB58</f>
        <v>0</v>
      </c>
      <c r="AC58" s="215">
        <f>'Objednávka SČK'!AC58+'Objednávka HMP'!AC58</f>
        <v>0</v>
      </c>
      <c r="AD58" s="215">
        <f>'Objednávka SČK'!AD58+'Objednávka HMP'!AD58</f>
        <v>0</v>
      </c>
      <c r="AE58" s="215">
        <f>'Objednávka SČK'!AE58+'Objednávka HMP'!AE58</f>
        <v>0</v>
      </c>
      <c r="AF58" s="215">
        <f>'Objednávka SČK'!AF58+'Objednávka HMP'!AF58</f>
        <v>0</v>
      </c>
      <c r="AG58" s="215">
        <f>'Objednávka SČK'!AG58+'Objednávka HMP'!AG58</f>
        <v>0</v>
      </c>
      <c r="AH58" s="215">
        <f>'Objednávka SČK'!AH58+'Objednávka HMP'!AH58</f>
        <v>0</v>
      </c>
      <c r="AI58" s="216">
        <f>'Objednávka SČK'!AI58+'Objednávka HMP'!AI58</f>
        <v>0</v>
      </c>
    </row>
    <row r="59" spans="1:35" ht="15" thickBot="1" x14ac:dyDescent="0.35">
      <c r="A59" s="9" t="s">
        <v>252</v>
      </c>
      <c r="B59" s="181"/>
      <c r="C59" s="217">
        <f>'Objednávka SČK'!C59+'Objednávka HMP'!C59</f>
        <v>0</v>
      </c>
      <c r="D59" s="218">
        <f>'Objednávka SČK'!D59+'Objednávka HMP'!D59</f>
        <v>0</v>
      </c>
      <c r="E59" s="218">
        <f>'Objednávka SČK'!E59+'Objednávka HMP'!E59</f>
        <v>0</v>
      </c>
      <c r="F59" s="218">
        <f>'Objednávka SČK'!F59+'Objednávka HMP'!F59</f>
        <v>0</v>
      </c>
      <c r="G59" s="218">
        <f>'Objednávka SČK'!G59+'Objednávka HMP'!G59</f>
        <v>0</v>
      </c>
      <c r="H59" s="218">
        <f>'Objednávka SČK'!H59+'Objednávka HMP'!H59</f>
        <v>0</v>
      </c>
      <c r="I59" s="218">
        <f>'Objednávka SČK'!I59+'Objednávka HMP'!I59</f>
        <v>0</v>
      </c>
      <c r="J59" s="218">
        <f>'Objednávka SČK'!J59+'Objednávka HMP'!J59</f>
        <v>0</v>
      </c>
      <c r="K59" s="218">
        <f>'Objednávka SČK'!K59+'Objednávka HMP'!K59</f>
        <v>0</v>
      </c>
      <c r="L59" s="218">
        <f>'Objednávka SČK'!L59+'Objednávka HMP'!L59</f>
        <v>0</v>
      </c>
      <c r="M59" s="218">
        <f>'Objednávka SČK'!M59+'Objednávka HMP'!M59</f>
        <v>0</v>
      </c>
      <c r="N59" s="218">
        <f>'Objednávka SČK'!N59+'Objednávka HMP'!N59</f>
        <v>0</v>
      </c>
      <c r="O59" s="218">
        <f>'Objednávka SČK'!O59+'Objednávka HMP'!O59</f>
        <v>0</v>
      </c>
      <c r="P59" s="218">
        <f>'Objednávka SČK'!P59+'Objednávka HMP'!P59</f>
        <v>0</v>
      </c>
      <c r="Q59" s="218">
        <f>'Objednávka SČK'!Q59+'Objednávka HMP'!Q59</f>
        <v>0</v>
      </c>
      <c r="R59" s="218">
        <f>'Objednávka SČK'!R59+'Objednávka HMP'!R59</f>
        <v>0</v>
      </c>
      <c r="S59" s="218">
        <f>'Objednávka SČK'!S59+'Objednávka HMP'!S59</f>
        <v>0</v>
      </c>
      <c r="T59" s="218">
        <f>'Objednávka SČK'!T59+'Objednávka HMP'!T59</f>
        <v>0</v>
      </c>
      <c r="U59" s="218">
        <f>'Objednávka SČK'!U59+'Objednávka HMP'!U59</f>
        <v>0</v>
      </c>
      <c r="V59" s="218">
        <f>'Objednávka SČK'!V59+'Objednávka HMP'!V59</f>
        <v>0</v>
      </c>
      <c r="W59" s="218">
        <f>'Objednávka SČK'!W59+'Objednávka HMP'!W59</f>
        <v>0</v>
      </c>
      <c r="X59" s="218">
        <f>'Objednávka SČK'!X59+'Objednávka HMP'!X59</f>
        <v>0</v>
      </c>
      <c r="Y59" s="218">
        <f>'Objednávka SČK'!Y59+'Objednávka HMP'!Y59</f>
        <v>0</v>
      </c>
      <c r="Z59" s="218">
        <f>'Objednávka SČK'!Z59+'Objednávka HMP'!Z59</f>
        <v>0</v>
      </c>
      <c r="AA59" s="218">
        <f>'Objednávka SČK'!AA59+'Objednávka HMP'!AA59</f>
        <v>0</v>
      </c>
      <c r="AB59" s="218">
        <f>'Objednávka SČK'!AB59+'Objednávka HMP'!AB59</f>
        <v>0</v>
      </c>
      <c r="AC59" s="218">
        <f>'Objednávka SČK'!AC59+'Objednávka HMP'!AC59</f>
        <v>0</v>
      </c>
      <c r="AD59" s="218">
        <f>'Objednávka SČK'!AD59+'Objednávka HMP'!AD59</f>
        <v>0</v>
      </c>
      <c r="AE59" s="218">
        <f>'Objednávka SČK'!AE59+'Objednávka HMP'!AE59</f>
        <v>0</v>
      </c>
      <c r="AF59" s="218">
        <f>'Objednávka SČK'!AF59+'Objednávka HMP'!AF59</f>
        <v>0</v>
      </c>
      <c r="AG59" s="218">
        <f>'Objednávka SČK'!AG59+'Objednávka HMP'!AG59</f>
        <v>0</v>
      </c>
      <c r="AH59" s="218">
        <f>'Objednávka SČK'!AH59+'Objednávka HMP'!AH59</f>
        <v>0</v>
      </c>
      <c r="AI59" s="219">
        <f>'Objednávka SČK'!AI59+'Objednávka HMP'!AI59</f>
        <v>0</v>
      </c>
    </row>
    <row r="60" spans="1:35" ht="15.6" x14ac:dyDescent="0.35">
      <c r="A60" s="172" t="s">
        <v>604</v>
      </c>
      <c r="B60" s="193" t="s">
        <v>264</v>
      </c>
      <c r="C60" s="174">
        <f t="shared" ref="C60:AI60" si="19">SUM(C56:C59)</f>
        <v>0</v>
      </c>
      <c r="D60" s="175">
        <f t="shared" si="19"/>
        <v>0</v>
      </c>
      <c r="E60" s="175">
        <f t="shared" ref="E60:F60" si="20">SUM(E56:E59)</f>
        <v>0</v>
      </c>
      <c r="F60" s="175">
        <f t="shared" si="20"/>
        <v>0</v>
      </c>
      <c r="G60" s="175">
        <f t="shared" si="19"/>
        <v>0</v>
      </c>
      <c r="H60" s="175">
        <f t="shared" si="19"/>
        <v>0</v>
      </c>
      <c r="I60" s="175">
        <f t="shared" si="19"/>
        <v>0</v>
      </c>
      <c r="J60" s="175">
        <f t="shared" si="19"/>
        <v>0</v>
      </c>
      <c r="K60" s="175">
        <f t="shared" si="19"/>
        <v>0</v>
      </c>
      <c r="L60" s="175">
        <f t="shared" si="19"/>
        <v>0</v>
      </c>
      <c r="M60" s="175">
        <f t="shared" si="19"/>
        <v>0</v>
      </c>
      <c r="N60" s="175">
        <f t="shared" si="19"/>
        <v>0</v>
      </c>
      <c r="O60" s="175">
        <f t="shared" si="19"/>
        <v>0</v>
      </c>
      <c r="P60" s="175">
        <f t="shared" si="19"/>
        <v>0</v>
      </c>
      <c r="Q60" s="175">
        <f t="shared" si="19"/>
        <v>0</v>
      </c>
      <c r="R60" s="175">
        <f t="shared" si="19"/>
        <v>0</v>
      </c>
      <c r="S60" s="175">
        <f t="shared" si="19"/>
        <v>0</v>
      </c>
      <c r="T60" s="175">
        <f t="shared" si="19"/>
        <v>0</v>
      </c>
      <c r="U60" s="175">
        <f t="shared" si="19"/>
        <v>0</v>
      </c>
      <c r="V60" s="175">
        <f t="shared" si="19"/>
        <v>0</v>
      </c>
      <c r="W60" s="175">
        <f t="shared" si="19"/>
        <v>0</v>
      </c>
      <c r="X60" s="175">
        <f t="shared" si="19"/>
        <v>0</v>
      </c>
      <c r="Y60" s="175">
        <f t="shared" si="19"/>
        <v>0</v>
      </c>
      <c r="Z60" s="175">
        <f t="shared" si="19"/>
        <v>0</v>
      </c>
      <c r="AA60" s="175">
        <f t="shared" si="19"/>
        <v>0</v>
      </c>
      <c r="AB60" s="175">
        <f t="shared" si="19"/>
        <v>0</v>
      </c>
      <c r="AC60" s="175">
        <f t="shared" si="19"/>
        <v>0</v>
      </c>
      <c r="AD60" s="175">
        <f t="shared" si="19"/>
        <v>0</v>
      </c>
      <c r="AE60" s="175">
        <f t="shared" si="19"/>
        <v>0</v>
      </c>
      <c r="AF60" s="175">
        <f t="shared" si="19"/>
        <v>0</v>
      </c>
      <c r="AG60" s="175">
        <f t="shared" si="19"/>
        <v>0</v>
      </c>
      <c r="AH60" s="175">
        <f t="shared" si="19"/>
        <v>0</v>
      </c>
      <c r="AI60" s="176">
        <f t="shared" si="19"/>
        <v>0</v>
      </c>
    </row>
    <row r="61" spans="1:35" x14ac:dyDescent="0.3">
      <c r="A61" s="4" t="s">
        <v>265</v>
      </c>
      <c r="B61" s="177"/>
      <c r="C61" s="178">
        <f t="shared" ref="C61:AI61" si="21">C60-C5</f>
        <v>-44015.780821917811</v>
      </c>
      <c r="D61" s="179">
        <f t="shared" si="21"/>
        <v>-442908.79452054796</v>
      </c>
      <c r="E61" s="179">
        <f t="shared" si="21"/>
        <v>-654860.34849315067</v>
      </c>
      <c r="F61" s="179">
        <f t="shared" si="21"/>
        <v>-75178.402191780828</v>
      </c>
      <c r="G61" s="179">
        <f t="shared" si="21"/>
        <v>-1715007.2999999998</v>
      </c>
      <c r="H61" s="179">
        <f t="shared" si="21"/>
        <v>-3597240.5999999996</v>
      </c>
      <c r="I61" s="179">
        <f t="shared" si="21"/>
        <v>-4646383.4000000004</v>
      </c>
      <c r="J61" s="179">
        <f t="shared" si="21"/>
        <v>-6048857.8000000007</v>
      </c>
      <c r="K61" s="179">
        <f t="shared" si="21"/>
        <v>-6048857.8000000007</v>
      </c>
      <c r="L61" s="179">
        <f t="shared" si="21"/>
        <v>-6048857.8000000007</v>
      </c>
      <c r="M61" s="179">
        <f t="shared" si="21"/>
        <v>-6048857.8000000007</v>
      </c>
      <c r="N61" s="179">
        <f t="shared" si="21"/>
        <v>-6048857.8000000007</v>
      </c>
      <c r="O61" s="179">
        <f t="shared" si="21"/>
        <v>-6048857.8000000007</v>
      </c>
      <c r="P61" s="179">
        <f t="shared" si="21"/>
        <v>-6048857.8000000007</v>
      </c>
      <c r="Q61" s="179">
        <f t="shared" si="21"/>
        <v>-6048857.8000000007</v>
      </c>
      <c r="R61" s="179">
        <f t="shared" si="21"/>
        <v>-6048857.8000000007</v>
      </c>
      <c r="S61" s="179">
        <f t="shared" si="21"/>
        <v>-6048857.8000000007</v>
      </c>
      <c r="T61" s="179">
        <f t="shared" si="21"/>
        <v>-6048857.8000000007</v>
      </c>
      <c r="U61" s="179">
        <f t="shared" si="21"/>
        <v>-6048857.8000000007</v>
      </c>
      <c r="V61" s="179">
        <f t="shared" si="21"/>
        <v>-6048857.8000000007</v>
      </c>
      <c r="W61" s="179">
        <f t="shared" si="21"/>
        <v>-6048857.8000000007</v>
      </c>
      <c r="X61" s="179">
        <f t="shared" si="21"/>
        <v>-6048857.8000000007</v>
      </c>
      <c r="Y61" s="179">
        <f t="shared" si="21"/>
        <v>-6048857.8000000007</v>
      </c>
      <c r="Z61" s="179">
        <f t="shared" si="21"/>
        <v>-6048857.8000000007</v>
      </c>
      <c r="AA61" s="179">
        <f t="shared" si="21"/>
        <v>-6048857.8000000007</v>
      </c>
      <c r="AB61" s="179">
        <f t="shared" si="21"/>
        <v>-6048857.8000000007</v>
      </c>
      <c r="AC61" s="179">
        <f t="shared" si="21"/>
        <v>-6048857.8000000007</v>
      </c>
      <c r="AD61" s="179">
        <f t="shared" si="21"/>
        <v>-6048857.8000000007</v>
      </c>
      <c r="AE61" s="179">
        <f t="shared" si="21"/>
        <v>-6048857.8000000007</v>
      </c>
      <c r="AF61" s="179">
        <f t="shared" si="21"/>
        <v>-6048857.8000000007</v>
      </c>
      <c r="AG61" s="179">
        <f t="shared" si="21"/>
        <v>-6048857.8000000007</v>
      </c>
      <c r="AH61" s="179">
        <f t="shared" si="21"/>
        <v>-6048857.8000000007</v>
      </c>
      <c r="AI61" s="180">
        <f t="shared" si="21"/>
        <v>-6048857.8000000007</v>
      </c>
    </row>
    <row r="62" spans="1:35" x14ac:dyDescent="0.3">
      <c r="A62" s="11" t="s">
        <v>256</v>
      </c>
      <c r="B62" s="194"/>
      <c r="C62" s="195">
        <f t="shared" ref="C62:AI62" si="22">IFERROR(C60/C5,"-")</f>
        <v>0</v>
      </c>
      <c r="D62" s="196">
        <f t="shared" si="22"/>
        <v>0</v>
      </c>
      <c r="E62" s="196">
        <f t="shared" si="22"/>
        <v>0</v>
      </c>
      <c r="F62" s="196">
        <f t="shared" si="22"/>
        <v>0</v>
      </c>
      <c r="G62" s="196">
        <f t="shared" si="22"/>
        <v>0</v>
      </c>
      <c r="H62" s="196">
        <f t="shared" si="22"/>
        <v>0</v>
      </c>
      <c r="I62" s="196">
        <f t="shared" si="22"/>
        <v>0</v>
      </c>
      <c r="J62" s="196">
        <f t="shared" si="22"/>
        <v>0</v>
      </c>
      <c r="K62" s="196">
        <f t="shared" si="22"/>
        <v>0</v>
      </c>
      <c r="L62" s="196">
        <f t="shared" si="22"/>
        <v>0</v>
      </c>
      <c r="M62" s="196">
        <f t="shared" si="22"/>
        <v>0</v>
      </c>
      <c r="N62" s="196">
        <f t="shared" si="22"/>
        <v>0</v>
      </c>
      <c r="O62" s="196">
        <f t="shared" si="22"/>
        <v>0</v>
      </c>
      <c r="P62" s="196">
        <f t="shared" si="22"/>
        <v>0</v>
      </c>
      <c r="Q62" s="196">
        <f t="shared" si="22"/>
        <v>0</v>
      </c>
      <c r="R62" s="196">
        <f t="shared" si="22"/>
        <v>0</v>
      </c>
      <c r="S62" s="207">
        <f t="shared" si="22"/>
        <v>0</v>
      </c>
      <c r="T62" s="207">
        <f t="shared" si="22"/>
        <v>0</v>
      </c>
      <c r="U62" s="207">
        <f t="shared" si="22"/>
        <v>0</v>
      </c>
      <c r="V62" s="207">
        <f t="shared" si="22"/>
        <v>0</v>
      </c>
      <c r="W62" s="207">
        <f t="shared" si="22"/>
        <v>0</v>
      </c>
      <c r="X62" s="207">
        <f t="shared" si="22"/>
        <v>0</v>
      </c>
      <c r="Y62" s="207">
        <f t="shared" si="22"/>
        <v>0</v>
      </c>
      <c r="Z62" s="207">
        <f t="shared" si="22"/>
        <v>0</v>
      </c>
      <c r="AA62" s="207">
        <f t="shared" si="22"/>
        <v>0</v>
      </c>
      <c r="AB62" s="207">
        <f t="shared" si="22"/>
        <v>0</v>
      </c>
      <c r="AC62" s="207">
        <f t="shared" si="22"/>
        <v>0</v>
      </c>
      <c r="AD62" s="207">
        <f t="shared" si="22"/>
        <v>0</v>
      </c>
      <c r="AE62" s="207">
        <f t="shared" si="22"/>
        <v>0</v>
      </c>
      <c r="AF62" s="207">
        <f t="shared" si="22"/>
        <v>0</v>
      </c>
      <c r="AG62" s="207">
        <f t="shared" si="22"/>
        <v>0</v>
      </c>
      <c r="AH62" s="207">
        <f t="shared" si="22"/>
        <v>0</v>
      </c>
      <c r="AI62" s="208">
        <f t="shared" si="22"/>
        <v>0</v>
      </c>
    </row>
    <row r="63" spans="1:35" ht="15" thickBot="1" x14ac:dyDescent="0.35">
      <c r="A63" s="10" t="s">
        <v>605</v>
      </c>
      <c r="B63" s="181"/>
      <c r="C63" s="182" t="str">
        <f t="shared" ref="C63:AI63" si="23">IFERROR(C60/C39,"-")</f>
        <v>-</v>
      </c>
      <c r="D63" s="183" t="str">
        <f t="shared" si="23"/>
        <v>-</v>
      </c>
      <c r="E63" s="183" t="str">
        <f t="shared" ref="E63:F63" si="24">IFERROR(E60/E39,"-")</f>
        <v>-</v>
      </c>
      <c r="F63" s="183" t="str">
        <f t="shared" si="24"/>
        <v>-</v>
      </c>
      <c r="G63" s="183" t="str">
        <f t="shared" si="23"/>
        <v>-</v>
      </c>
      <c r="H63" s="183" t="str">
        <f t="shared" si="23"/>
        <v>-</v>
      </c>
      <c r="I63" s="183" t="str">
        <f t="shared" si="23"/>
        <v>-</v>
      </c>
      <c r="J63" s="183" t="str">
        <f t="shared" si="23"/>
        <v>-</v>
      </c>
      <c r="K63" s="183" t="str">
        <f t="shared" si="23"/>
        <v>-</v>
      </c>
      <c r="L63" s="183" t="str">
        <f t="shared" si="23"/>
        <v>-</v>
      </c>
      <c r="M63" s="183" t="str">
        <f t="shared" si="23"/>
        <v>-</v>
      </c>
      <c r="N63" s="183" t="str">
        <f t="shared" si="23"/>
        <v>-</v>
      </c>
      <c r="O63" s="183" t="str">
        <f t="shared" si="23"/>
        <v>-</v>
      </c>
      <c r="P63" s="183" t="str">
        <f t="shared" si="23"/>
        <v>-</v>
      </c>
      <c r="Q63" s="183" t="str">
        <f t="shared" si="23"/>
        <v>-</v>
      </c>
      <c r="R63" s="183" t="str">
        <f t="shared" si="23"/>
        <v>-</v>
      </c>
      <c r="S63" s="183" t="str">
        <f t="shared" si="23"/>
        <v>-</v>
      </c>
      <c r="T63" s="183" t="str">
        <f t="shared" si="23"/>
        <v>-</v>
      </c>
      <c r="U63" s="183" t="str">
        <f t="shared" si="23"/>
        <v>-</v>
      </c>
      <c r="V63" s="183" t="str">
        <f t="shared" si="23"/>
        <v>-</v>
      </c>
      <c r="W63" s="183" t="str">
        <f t="shared" si="23"/>
        <v>-</v>
      </c>
      <c r="X63" s="183" t="str">
        <f t="shared" si="23"/>
        <v>-</v>
      </c>
      <c r="Y63" s="183" t="str">
        <f t="shared" si="23"/>
        <v>-</v>
      </c>
      <c r="Z63" s="183" t="str">
        <f t="shared" si="23"/>
        <v>-</v>
      </c>
      <c r="AA63" s="183" t="str">
        <f t="shared" si="23"/>
        <v>-</v>
      </c>
      <c r="AB63" s="183" t="str">
        <f t="shared" si="23"/>
        <v>-</v>
      </c>
      <c r="AC63" s="183" t="str">
        <f t="shared" si="23"/>
        <v>-</v>
      </c>
      <c r="AD63" s="183" t="str">
        <f t="shared" si="23"/>
        <v>-</v>
      </c>
      <c r="AE63" s="183" t="str">
        <f t="shared" si="23"/>
        <v>-</v>
      </c>
      <c r="AF63" s="183" t="str">
        <f t="shared" si="23"/>
        <v>-</v>
      </c>
      <c r="AG63" s="183" t="str">
        <f t="shared" si="23"/>
        <v>-</v>
      </c>
      <c r="AH63" s="183" t="str">
        <f t="shared" si="23"/>
        <v>-</v>
      </c>
      <c r="AI63" s="184" t="str">
        <f t="shared" si="23"/>
        <v>-</v>
      </c>
    </row>
    <row r="64" spans="1:35" ht="15" thickBot="1" x14ac:dyDescent="0.35">
      <c r="A64" s="168"/>
    </row>
    <row r="65" spans="1:36" x14ac:dyDescent="0.3">
      <c r="A65" s="169" t="s">
        <v>531</v>
      </c>
      <c r="B65" s="170" t="str">
        <f>B1</f>
        <v>Celkem</v>
      </c>
      <c r="C65" s="154" t="str">
        <f>C1</f>
        <v>Kalendářní rok</v>
      </c>
      <c r="D65" s="12"/>
      <c r="E65" s="12"/>
      <c r="F65" s="12"/>
      <c r="G65" s="12"/>
      <c r="H65" s="12"/>
      <c r="I65" s="12"/>
      <c r="J65" s="12"/>
      <c r="K65" s="12"/>
      <c r="L65" s="12"/>
      <c r="M65" s="12"/>
      <c r="N65" s="12"/>
      <c r="O65" s="12"/>
      <c r="P65" s="12"/>
      <c r="Q65" s="12"/>
      <c r="R65" s="12"/>
      <c r="S65" s="12"/>
      <c r="T65" s="205"/>
      <c r="U65" s="205"/>
      <c r="V65" s="205"/>
      <c r="W65" s="205"/>
      <c r="X65" s="205"/>
      <c r="Y65" s="205"/>
      <c r="Z65" s="205"/>
      <c r="AA65" s="205"/>
      <c r="AB65" s="205"/>
      <c r="AC65" s="205"/>
      <c r="AD65" s="205"/>
      <c r="AE65" s="205"/>
      <c r="AF65" s="205"/>
      <c r="AG65" s="205"/>
      <c r="AH65" s="205"/>
      <c r="AI65" s="206"/>
    </row>
    <row r="66" spans="1:36" ht="15" thickBot="1" x14ac:dyDescent="0.35">
      <c r="A66" s="615" t="s">
        <v>532</v>
      </c>
      <c r="B66" s="155"/>
      <c r="C66" s="156" t="str">
        <f t="shared" ref="C66:AI66" si="25">C2</f>
        <v>XII/29</v>
      </c>
      <c r="D66" s="7" t="str">
        <f t="shared" si="25"/>
        <v>I-VI/30</v>
      </c>
      <c r="E66" s="7" t="str">
        <f t="shared" si="25"/>
        <v>VI-XII/30</v>
      </c>
      <c r="F66" s="7" t="str">
        <f t="shared" si="25"/>
        <v>XII/30</v>
      </c>
      <c r="G66" s="7">
        <f t="shared" si="25"/>
        <v>2031</v>
      </c>
      <c r="H66" s="7">
        <f t="shared" si="25"/>
        <v>2032</v>
      </c>
      <c r="I66" s="7">
        <f t="shared" si="25"/>
        <v>2033</v>
      </c>
      <c r="J66" s="7">
        <f t="shared" si="25"/>
        <v>2034</v>
      </c>
      <c r="K66" s="7">
        <f t="shared" si="25"/>
        <v>2035</v>
      </c>
      <c r="L66" s="7">
        <f t="shared" si="25"/>
        <v>2036</v>
      </c>
      <c r="M66" s="7">
        <f t="shared" si="25"/>
        <v>2037</v>
      </c>
      <c r="N66" s="7">
        <f t="shared" si="25"/>
        <v>2038</v>
      </c>
      <c r="O66" s="7">
        <f t="shared" si="25"/>
        <v>2039</v>
      </c>
      <c r="P66" s="7">
        <f t="shared" si="25"/>
        <v>2040</v>
      </c>
      <c r="Q66" s="7">
        <f t="shared" si="25"/>
        <v>2041</v>
      </c>
      <c r="R66" s="7">
        <f t="shared" si="25"/>
        <v>2042</v>
      </c>
      <c r="S66" s="7">
        <f t="shared" si="25"/>
        <v>2043</v>
      </c>
      <c r="T66" s="7">
        <f t="shared" si="25"/>
        <v>2044</v>
      </c>
      <c r="U66" s="7">
        <f t="shared" si="25"/>
        <v>2045</v>
      </c>
      <c r="V66" s="7">
        <f t="shared" si="25"/>
        <v>2046</v>
      </c>
      <c r="W66" s="7">
        <f t="shared" si="25"/>
        <v>2047</v>
      </c>
      <c r="X66" s="7">
        <f t="shared" si="25"/>
        <v>2048</v>
      </c>
      <c r="Y66" s="7">
        <f t="shared" si="25"/>
        <v>2049</v>
      </c>
      <c r="Z66" s="7">
        <f t="shared" si="25"/>
        <v>2050</v>
      </c>
      <c r="AA66" s="7">
        <f t="shared" si="25"/>
        <v>2051</v>
      </c>
      <c r="AB66" s="7">
        <f t="shared" si="25"/>
        <v>2052</v>
      </c>
      <c r="AC66" s="7">
        <f t="shared" si="25"/>
        <v>2053</v>
      </c>
      <c r="AD66" s="7">
        <f t="shared" si="25"/>
        <v>2054</v>
      </c>
      <c r="AE66" s="7">
        <f t="shared" si="25"/>
        <v>2055</v>
      </c>
      <c r="AF66" s="7">
        <f t="shared" si="25"/>
        <v>2056</v>
      </c>
      <c r="AG66" s="7">
        <f t="shared" si="25"/>
        <v>2057</v>
      </c>
      <c r="AH66" s="7">
        <f t="shared" si="25"/>
        <v>2058</v>
      </c>
      <c r="AI66" s="8">
        <f t="shared" si="25"/>
        <v>2059</v>
      </c>
    </row>
    <row r="67" spans="1:36" s="367" customFormat="1" ht="15.6" thickTop="1" x14ac:dyDescent="0.35">
      <c r="A67" s="617" t="s">
        <v>533</v>
      </c>
      <c r="B67" s="614" t="s">
        <v>548</v>
      </c>
      <c r="C67" s="308">
        <f>'Objednávka SČK'!C67+'Objednávka HMP'!C67</f>
        <v>0</v>
      </c>
      <c r="D67" s="309">
        <f>'Objednávka SČK'!D67+'Objednávka HMP'!D67</f>
        <v>0</v>
      </c>
      <c r="E67" s="309">
        <f>'Objednávka SČK'!E67+'Objednávka HMP'!E67</f>
        <v>0</v>
      </c>
      <c r="F67" s="309">
        <f>'Objednávka SČK'!F67+'Objednávka HMP'!F67</f>
        <v>0</v>
      </c>
      <c r="G67" s="309">
        <f>'Objednávka SČK'!G67+'Objednávka HMP'!G67</f>
        <v>0</v>
      </c>
      <c r="H67" s="309">
        <f>'Objednávka SČK'!H67+'Objednávka HMP'!H67</f>
        <v>0</v>
      </c>
      <c r="I67" s="309">
        <f>'Objednávka SČK'!I67+'Objednávka HMP'!I67</f>
        <v>0</v>
      </c>
      <c r="J67" s="309">
        <f>'Objednávka SČK'!J67+'Objednávka HMP'!J67</f>
        <v>0</v>
      </c>
      <c r="K67" s="309">
        <f>'Objednávka SČK'!K67+'Objednávka HMP'!K67</f>
        <v>0</v>
      </c>
      <c r="L67" s="309">
        <f>'Objednávka SČK'!L67+'Objednávka HMP'!L67</f>
        <v>0</v>
      </c>
      <c r="M67" s="309">
        <f>'Objednávka SČK'!M67+'Objednávka HMP'!M67</f>
        <v>0</v>
      </c>
      <c r="N67" s="309">
        <f>'Objednávka SČK'!N67+'Objednávka HMP'!N67</f>
        <v>0</v>
      </c>
      <c r="O67" s="309">
        <f>'Objednávka SČK'!O67+'Objednávka HMP'!O67</f>
        <v>0</v>
      </c>
      <c r="P67" s="309">
        <f>'Objednávka SČK'!P67+'Objednávka HMP'!P67</f>
        <v>0</v>
      </c>
      <c r="Q67" s="309">
        <f>'Objednávka SČK'!Q67+'Objednávka HMP'!Q67</f>
        <v>0</v>
      </c>
      <c r="R67" s="309">
        <f>'Objednávka SČK'!R67+'Objednávka HMP'!R67</f>
        <v>0</v>
      </c>
      <c r="S67" s="309">
        <f>'Objednávka SČK'!S67+'Objednávka HMP'!S67</f>
        <v>0</v>
      </c>
      <c r="T67" s="309">
        <f>'Objednávka SČK'!T67+'Objednávka HMP'!T67</f>
        <v>0</v>
      </c>
      <c r="U67" s="309">
        <f>'Objednávka SČK'!U67+'Objednávka HMP'!U67</f>
        <v>0</v>
      </c>
      <c r="V67" s="309">
        <f>'Objednávka SČK'!V67+'Objednávka HMP'!V67</f>
        <v>0</v>
      </c>
      <c r="W67" s="309">
        <f>'Objednávka SČK'!W67+'Objednávka HMP'!W67</f>
        <v>0</v>
      </c>
      <c r="X67" s="309">
        <f>'Objednávka SČK'!X67+'Objednávka HMP'!X67</f>
        <v>0</v>
      </c>
      <c r="Y67" s="309">
        <f>'Objednávka SČK'!Y67+'Objednávka HMP'!Y67</f>
        <v>0</v>
      </c>
      <c r="Z67" s="309">
        <f>'Objednávka SČK'!Z67+'Objednávka HMP'!Z67</f>
        <v>0</v>
      </c>
      <c r="AA67" s="309">
        <f>'Objednávka SČK'!AA67+'Objednávka HMP'!AA67</f>
        <v>0</v>
      </c>
      <c r="AB67" s="309">
        <f>'Objednávka SČK'!AB67+'Objednávka HMP'!AB67</f>
        <v>0</v>
      </c>
      <c r="AC67" s="309">
        <f>'Objednávka SČK'!AC67+'Objednávka HMP'!AC67</f>
        <v>0</v>
      </c>
      <c r="AD67" s="309">
        <f>'Objednávka SČK'!AD67+'Objednávka HMP'!AD67</f>
        <v>0</v>
      </c>
      <c r="AE67" s="309">
        <f>'Objednávka SČK'!AE67+'Objednávka HMP'!AE67</f>
        <v>0</v>
      </c>
      <c r="AF67" s="309">
        <f>'Objednávka SČK'!AF67+'Objednávka HMP'!AF67</f>
        <v>0</v>
      </c>
      <c r="AG67" s="309">
        <f>'Objednávka SČK'!AG67+'Objednávka HMP'!AG67</f>
        <v>0</v>
      </c>
      <c r="AH67" s="309">
        <f>'Objednávka SČK'!AH67+'Objednávka HMP'!AH67</f>
        <v>0</v>
      </c>
      <c r="AI67" s="310">
        <f>'Objednávka SČK'!AI67+'Objednávka HMP'!AI67</f>
        <v>0</v>
      </c>
    </row>
    <row r="68" spans="1:36" x14ac:dyDescent="0.3">
      <c r="A68" s="4" t="s">
        <v>534</v>
      </c>
      <c r="B68" s="177"/>
      <c r="C68" s="611">
        <f t="shared" ref="C68:AI68" si="26">C67-C6</f>
        <v>-3864.3726027397261</v>
      </c>
      <c r="D68" s="611">
        <f t="shared" si="26"/>
        <v>-38885.24931506849</v>
      </c>
      <c r="E68" s="611">
        <f t="shared" si="26"/>
        <v>-85961.841095890384</v>
      </c>
      <c r="F68" s="611">
        <f t="shared" si="26"/>
        <v>-10137.293150684931</v>
      </c>
      <c r="G68" s="611">
        <f t="shared" si="26"/>
        <v>-231257</v>
      </c>
      <c r="H68" s="611">
        <f t="shared" si="26"/>
        <v>-352694</v>
      </c>
      <c r="I68" s="611">
        <f t="shared" si="26"/>
        <v>-414972</v>
      </c>
      <c r="J68" s="611">
        <f t="shared" si="26"/>
        <v>-451693</v>
      </c>
      <c r="K68" s="611">
        <f t="shared" si="26"/>
        <v>-451693</v>
      </c>
      <c r="L68" s="611">
        <f t="shared" si="26"/>
        <v>-451693</v>
      </c>
      <c r="M68" s="611">
        <f t="shared" si="26"/>
        <v>-451693</v>
      </c>
      <c r="N68" s="611">
        <f t="shared" si="26"/>
        <v>-451693</v>
      </c>
      <c r="O68" s="611">
        <f t="shared" si="26"/>
        <v>-451693</v>
      </c>
      <c r="P68" s="611">
        <f t="shared" si="26"/>
        <v>-451693</v>
      </c>
      <c r="Q68" s="611">
        <f t="shared" si="26"/>
        <v>-451693</v>
      </c>
      <c r="R68" s="611">
        <f t="shared" si="26"/>
        <v>-451693</v>
      </c>
      <c r="S68" s="611">
        <f t="shared" si="26"/>
        <v>-451693</v>
      </c>
      <c r="T68" s="611">
        <f t="shared" si="26"/>
        <v>-451693</v>
      </c>
      <c r="U68" s="611">
        <f t="shared" si="26"/>
        <v>-451693</v>
      </c>
      <c r="V68" s="611">
        <f t="shared" si="26"/>
        <v>-451693</v>
      </c>
      <c r="W68" s="611">
        <f t="shared" si="26"/>
        <v>-451693</v>
      </c>
      <c r="X68" s="611">
        <f t="shared" si="26"/>
        <v>-451693</v>
      </c>
      <c r="Y68" s="611">
        <f t="shared" si="26"/>
        <v>-451693</v>
      </c>
      <c r="Z68" s="611">
        <f t="shared" si="26"/>
        <v>-451693</v>
      </c>
      <c r="AA68" s="611">
        <f t="shared" si="26"/>
        <v>-451693</v>
      </c>
      <c r="AB68" s="611">
        <f t="shared" si="26"/>
        <v>-451693</v>
      </c>
      <c r="AC68" s="611">
        <f t="shared" si="26"/>
        <v>-451693</v>
      </c>
      <c r="AD68" s="611">
        <f t="shared" si="26"/>
        <v>-451693</v>
      </c>
      <c r="AE68" s="611">
        <f t="shared" si="26"/>
        <v>-451693</v>
      </c>
      <c r="AF68" s="611">
        <f t="shared" si="26"/>
        <v>-451693</v>
      </c>
      <c r="AG68" s="611">
        <f t="shared" si="26"/>
        <v>-451693</v>
      </c>
      <c r="AH68" s="611">
        <f t="shared" si="26"/>
        <v>-451693</v>
      </c>
      <c r="AI68" s="612">
        <f t="shared" si="26"/>
        <v>-451693</v>
      </c>
    </row>
    <row r="69" spans="1:36" ht="15" thickBot="1" x14ac:dyDescent="0.35">
      <c r="A69" s="10" t="s">
        <v>535</v>
      </c>
      <c r="B69" s="181"/>
      <c r="C69" s="182">
        <f t="shared" ref="C69:AI69" si="27">IFERROR(C67/C6,0)</f>
        <v>0</v>
      </c>
      <c r="D69" s="183">
        <f t="shared" si="27"/>
        <v>0</v>
      </c>
      <c r="E69" s="183">
        <f t="shared" si="27"/>
        <v>0</v>
      </c>
      <c r="F69" s="183">
        <f t="shared" si="27"/>
        <v>0</v>
      </c>
      <c r="G69" s="183">
        <f t="shared" si="27"/>
        <v>0</v>
      </c>
      <c r="H69" s="183">
        <f t="shared" si="27"/>
        <v>0</v>
      </c>
      <c r="I69" s="183">
        <f t="shared" si="27"/>
        <v>0</v>
      </c>
      <c r="J69" s="183">
        <f t="shared" si="27"/>
        <v>0</v>
      </c>
      <c r="K69" s="183">
        <f t="shared" si="27"/>
        <v>0</v>
      </c>
      <c r="L69" s="183">
        <f t="shared" si="27"/>
        <v>0</v>
      </c>
      <c r="M69" s="183">
        <f t="shared" si="27"/>
        <v>0</v>
      </c>
      <c r="N69" s="183">
        <f t="shared" si="27"/>
        <v>0</v>
      </c>
      <c r="O69" s="183">
        <f t="shared" si="27"/>
        <v>0</v>
      </c>
      <c r="P69" s="183">
        <f t="shared" si="27"/>
        <v>0</v>
      </c>
      <c r="Q69" s="183">
        <f t="shared" si="27"/>
        <v>0</v>
      </c>
      <c r="R69" s="183">
        <f t="shared" si="27"/>
        <v>0</v>
      </c>
      <c r="S69" s="183">
        <f t="shared" si="27"/>
        <v>0</v>
      </c>
      <c r="T69" s="183">
        <f t="shared" si="27"/>
        <v>0</v>
      </c>
      <c r="U69" s="183">
        <f t="shared" si="27"/>
        <v>0</v>
      </c>
      <c r="V69" s="183">
        <f t="shared" si="27"/>
        <v>0</v>
      </c>
      <c r="W69" s="183">
        <f t="shared" si="27"/>
        <v>0</v>
      </c>
      <c r="X69" s="183">
        <f t="shared" si="27"/>
        <v>0</v>
      </c>
      <c r="Y69" s="183">
        <f t="shared" si="27"/>
        <v>0</v>
      </c>
      <c r="Z69" s="183">
        <f t="shared" si="27"/>
        <v>0</v>
      </c>
      <c r="AA69" s="183">
        <f t="shared" si="27"/>
        <v>0</v>
      </c>
      <c r="AB69" s="183">
        <f t="shared" si="27"/>
        <v>0</v>
      </c>
      <c r="AC69" s="183">
        <f t="shared" si="27"/>
        <v>0</v>
      </c>
      <c r="AD69" s="183">
        <f t="shared" si="27"/>
        <v>0</v>
      </c>
      <c r="AE69" s="183">
        <f t="shared" si="27"/>
        <v>0</v>
      </c>
      <c r="AF69" s="183">
        <f t="shared" si="27"/>
        <v>0</v>
      </c>
      <c r="AG69" s="183">
        <f t="shared" si="27"/>
        <v>0</v>
      </c>
      <c r="AH69" s="183">
        <f t="shared" si="27"/>
        <v>0</v>
      </c>
      <c r="AI69" s="184">
        <f t="shared" si="27"/>
        <v>0</v>
      </c>
    </row>
    <row r="70" spans="1:36" ht="15" thickBot="1" x14ac:dyDescent="0.35">
      <c r="A70" s="303"/>
    </row>
    <row r="71" spans="1:36" x14ac:dyDescent="0.3">
      <c r="A71" s="169" t="s">
        <v>536</v>
      </c>
      <c r="B71" s="170" t="str">
        <f>B65</f>
        <v>Celkem</v>
      </c>
      <c r="C71" s="154" t="str">
        <f>C65</f>
        <v>Kalendářní rok</v>
      </c>
      <c r="D71" s="12"/>
      <c r="E71" s="12"/>
      <c r="F71" s="12"/>
      <c r="G71" s="12"/>
      <c r="H71" s="12"/>
      <c r="I71" s="12"/>
      <c r="J71" s="12"/>
      <c r="K71" s="12"/>
      <c r="L71" s="12"/>
      <c r="M71" s="12"/>
      <c r="N71" s="12"/>
      <c r="O71" s="12"/>
      <c r="P71" s="12"/>
      <c r="Q71" s="12"/>
      <c r="R71" s="12"/>
      <c r="S71" s="12"/>
      <c r="T71" s="205"/>
      <c r="U71" s="205"/>
      <c r="V71" s="205"/>
      <c r="W71" s="205"/>
      <c r="X71" s="205"/>
      <c r="Y71" s="205"/>
      <c r="Z71" s="205"/>
      <c r="AA71" s="205"/>
      <c r="AB71" s="205"/>
      <c r="AC71" s="205"/>
      <c r="AD71" s="205"/>
      <c r="AE71" s="205"/>
      <c r="AF71" s="205"/>
      <c r="AG71" s="205"/>
      <c r="AH71" s="205"/>
      <c r="AI71" s="206"/>
    </row>
    <row r="72" spans="1:36" ht="15" thickBot="1" x14ac:dyDescent="0.35">
      <c r="A72" s="615" t="s">
        <v>537</v>
      </c>
      <c r="B72" s="616"/>
      <c r="C72" s="156" t="str">
        <f>C66</f>
        <v>XII/29</v>
      </c>
      <c r="D72" s="7" t="str">
        <f t="shared" ref="D72:AI72" si="28">D66</f>
        <v>I-VI/30</v>
      </c>
      <c r="E72" s="7" t="str">
        <f t="shared" si="28"/>
        <v>VI-XII/30</v>
      </c>
      <c r="F72" s="7" t="str">
        <f t="shared" si="28"/>
        <v>XII/30</v>
      </c>
      <c r="G72" s="7">
        <f t="shared" si="28"/>
        <v>2031</v>
      </c>
      <c r="H72" s="7">
        <f t="shared" si="28"/>
        <v>2032</v>
      </c>
      <c r="I72" s="7">
        <f t="shared" si="28"/>
        <v>2033</v>
      </c>
      <c r="J72" s="7">
        <f t="shared" si="28"/>
        <v>2034</v>
      </c>
      <c r="K72" s="7">
        <f t="shared" si="28"/>
        <v>2035</v>
      </c>
      <c r="L72" s="7">
        <f t="shared" si="28"/>
        <v>2036</v>
      </c>
      <c r="M72" s="7">
        <f t="shared" si="28"/>
        <v>2037</v>
      </c>
      <c r="N72" s="7">
        <f t="shared" si="28"/>
        <v>2038</v>
      </c>
      <c r="O72" s="7">
        <f t="shared" si="28"/>
        <v>2039</v>
      </c>
      <c r="P72" s="7">
        <f t="shared" si="28"/>
        <v>2040</v>
      </c>
      <c r="Q72" s="7">
        <f t="shared" si="28"/>
        <v>2041</v>
      </c>
      <c r="R72" s="7">
        <f t="shared" si="28"/>
        <v>2042</v>
      </c>
      <c r="S72" s="7">
        <f t="shared" si="28"/>
        <v>2043</v>
      </c>
      <c r="T72" s="7">
        <f t="shared" si="28"/>
        <v>2044</v>
      </c>
      <c r="U72" s="7">
        <f t="shared" si="28"/>
        <v>2045</v>
      </c>
      <c r="V72" s="7">
        <f t="shared" si="28"/>
        <v>2046</v>
      </c>
      <c r="W72" s="7">
        <f t="shared" si="28"/>
        <v>2047</v>
      </c>
      <c r="X72" s="7">
        <f t="shared" si="28"/>
        <v>2048</v>
      </c>
      <c r="Y72" s="7">
        <f t="shared" si="28"/>
        <v>2049</v>
      </c>
      <c r="Z72" s="7">
        <f t="shared" si="28"/>
        <v>2050</v>
      </c>
      <c r="AA72" s="7">
        <f t="shared" si="28"/>
        <v>2051</v>
      </c>
      <c r="AB72" s="7">
        <f t="shared" si="28"/>
        <v>2052</v>
      </c>
      <c r="AC72" s="7">
        <f t="shared" si="28"/>
        <v>2053</v>
      </c>
      <c r="AD72" s="7">
        <f t="shared" si="28"/>
        <v>2054</v>
      </c>
      <c r="AE72" s="7">
        <f t="shared" si="28"/>
        <v>2055</v>
      </c>
      <c r="AF72" s="7">
        <f t="shared" si="28"/>
        <v>2056</v>
      </c>
      <c r="AG72" s="7">
        <f t="shared" si="28"/>
        <v>2057</v>
      </c>
      <c r="AH72" s="7">
        <f t="shared" si="28"/>
        <v>2058</v>
      </c>
      <c r="AI72" s="201">
        <f t="shared" si="28"/>
        <v>2059</v>
      </c>
    </row>
    <row r="73" spans="1:36" ht="15.6" thickTop="1" x14ac:dyDescent="0.35">
      <c r="A73" s="617" t="s">
        <v>538</v>
      </c>
      <c r="B73" s="618" t="s">
        <v>546</v>
      </c>
      <c r="C73" s="308">
        <f>'Objednávka SČK'!C73+'Objednávka HMP'!C73</f>
        <v>0</v>
      </c>
      <c r="D73" s="309">
        <f>'Objednávka SČK'!D73+'Objednávka HMP'!D73</f>
        <v>0</v>
      </c>
      <c r="E73" s="309">
        <f>'Objednávka SČK'!E73+'Objednávka HMP'!E73</f>
        <v>0</v>
      </c>
      <c r="F73" s="309">
        <f>'Objednávka SČK'!F73+'Objednávka HMP'!F73</f>
        <v>0</v>
      </c>
      <c r="G73" s="309">
        <f>'Objednávka SČK'!G73+'Objednávka HMP'!G73</f>
        <v>0</v>
      </c>
      <c r="H73" s="309">
        <f>'Objednávka SČK'!H73+'Objednávka HMP'!H73</f>
        <v>0</v>
      </c>
      <c r="I73" s="309">
        <f>'Objednávka SČK'!I73+'Objednávka HMP'!I73</f>
        <v>0</v>
      </c>
      <c r="J73" s="309">
        <f>'Objednávka SČK'!J73+'Objednávka HMP'!J73</f>
        <v>0</v>
      </c>
      <c r="K73" s="309">
        <f>'Objednávka SČK'!K73+'Objednávka HMP'!K73</f>
        <v>0</v>
      </c>
      <c r="L73" s="309">
        <f>'Objednávka SČK'!L73+'Objednávka HMP'!L73</f>
        <v>0</v>
      </c>
      <c r="M73" s="309">
        <f>'Objednávka SČK'!M73+'Objednávka HMP'!M73</f>
        <v>0</v>
      </c>
      <c r="N73" s="309">
        <f>'Objednávka SČK'!N73+'Objednávka HMP'!N73</f>
        <v>0</v>
      </c>
      <c r="O73" s="309">
        <f>'Objednávka SČK'!O73+'Objednávka HMP'!O73</f>
        <v>0</v>
      </c>
      <c r="P73" s="309">
        <f>'Objednávka SČK'!P73+'Objednávka HMP'!P73</f>
        <v>0</v>
      </c>
      <c r="Q73" s="309">
        <f>'Objednávka SČK'!Q73+'Objednávka HMP'!Q73</f>
        <v>0</v>
      </c>
      <c r="R73" s="309">
        <f>'Objednávka SČK'!R73+'Objednávka HMP'!R73</f>
        <v>0</v>
      </c>
      <c r="S73" s="309">
        <f>'Objednávka SČK'!S73+'Objednávka HMP'!S73</f>
        <v>0</v>
      </c>
      <c r="T73" s="309">
        <f>'Objednávka SČK'!T73+'Objednávka HMP'!T73</f>
        <v>0</v>
      </c>
      <c r="U73" s="309">
        <f>'Objednávka SČK'!U73+'Objednávka HMP'!U73</f>
        <v>0</v>
      </c>
      <c r="V73" s="309">
        <f>'Objednávka SČK'!V73+'Objednávka HMP'!V73</f>
        <v>0</v>
      </c>
      <c r="W73" s="309">
        <f>'Objednávka SČK'!W73+'Objednávka HMP'!W73</f>
        <v>0</v>
      </c>
      <c r="X73" s="309">
        <f>'Objednávka SČK'!X73+'Objednávka HMP'!X73</f>
        <v>0</v>
      </c>
      <c r="Y73" s="309">
        <f>'Objednávka SČK'!Y73+'Objednávka HMP'!Y73</f>
        <v>0</v>
      </c>
      <c r="Z73" s="309">
        <f>'Objednávka SČK'!Z73+'Objednávka HMP'!Z73</f>
        <v>0</v>
      </c>
      <c r="AA73" s="309">
        <f>'Objednávka SČK'!AA73+'Objednávka HMP'!AA73</f>
        <v>0</v>
      </c>
      <c r="AB73" s="309">
        <f>'Objednávka SČK'!AB73+'Objednávka HMP'!AB73</f>
        <v>0</v>
      </c>
      <c r="AC73" s="309">
        <f>'Objednávka SČK'!AC73+'Objednávka HMP'!AC73</f>
        <v>0</v>
      </c>
      <c r="AD73" s="309">
        <f>'Objednávka SČK'!AD73+'Objednávka HMP'!AD73</f>
        <v>0</v>
      </c>
      <c r="AE73" s="309">
        <f>'Objednávka SČK'!AE73+'Objednávka HMP'!AE73</f>
        <v>0</v>
      </c>
      <c r="AF73" s="309">
        <f>'Objednávka SČK'!AF73+'Objednávka HMP'!AF73</f>
        <v>0</v>
      </c>
      <c r="AG73" s="309">
        <f>'Objednávka SČK'!AG73+'Objednávka HMP'!AG73</f>
        <v>0</v>
      </c>
      <c r="AH73" s="309">
        <f>'Objednávka SČK'!AH73+'Objednávka HMP'!AH73</f>
        <v>0</v>
      </c>
      <c r="AI73" s="310">
        <f>'Objednávka SČK'!AI73+'Objednávka HMP'!AI73</f>
        <v>0</v>
      </c>
      <c r="AJ73" s="367"/>
    </row>
    <row r="74" spans="1:36" x14ac:dyDescent="0.3">
      <c r="A74" s="4" t="s">
        <v>539</v>
      </c>
      <c r="B74" s="177"/>
      <c r="C74" s="611">
        <f t="shared" ref="C74:AI74" si="29">C73-C7</f>
        <v>-2537.7753424657531</v>
      </c>
      <c r="D74" s="611">
        <f t="shared" si="29"/>
        <v>-25536.364383561646</v>
      </c>
      <c r="E74" s="611">
        <f t="shared" si="29"/>
        <v>-65890.136986301368</v>
      </c>
      <c r="F74" s="611">
        <f t="shared" si="29"/>
        <v>-7994.8712328767124</v>
      </c>
      <c r="G74" s="611">
        <f t="shared" si="29"/>
        <v>-182383</v>
      </c>
      <c r="H74" s="611">
        <f t="shared" si="29"/>
        <v>-242234</v>
      </c>
      <c r="I74" s="611">
        <f t="shared" si="29"/>
        <v>-283222</v>
      </c>
      <c r="J74" s="611">
        <f t="shared" si="29"/>
        <v>-286485</v>
      </c>
      <c r="K74" s="611">
        <f t="shared" si="29"/>
        <v>-286485</v>
      </c>
      <c r="L74" s="611">
        <f t="shared" si="29"/>
        <v>-286485</v>
      </c>
      <c r="M74" s="611">
        <f t="shared" si="29"/>
        <v>-286485</v>
      </c>
      <c r="N74" s="611">
        <f t="shared" si="29"/>
        <v>-286485</v>
      </c>
      <c r="O74" s="611">
        <f t="shared" si="29"/>
        <v>-286485</v>
      </c>
      <c r="P74" s="611">
        <f t="shared" si="29"/>
        <v>-286485</v>
      </c>
      <c r="Q74" s="611">
        <f t="shared" si="29"/>
        <v>-286485</v>
      </c>
      <c r="R74" s="611">
        <f t="shared" si="29"/>
        <v>-286485</v>
      </c>
      <c r="S74" s="611">
        <f t="shared" si="29"/>
        <v>-286485</v>
      </c>
      <c r="T74" s="611">
        <f t="shared" si="29"/>
        <v>-286485</v>
      </c>
      <c r="U74" s="611">
        <f t="shared" si="29"/>
        <v>-286485</v>
      </c>
      <c r="V74" s="611">
        <f t="shared" si="29"/>
        <v>-286485</v>
      </c>
      <c r="W74" s="611">
        <f t="shared" si="29"/>
        <v>-286485</v>
      </c>
      <c r="X74" s="611">
        <f t="shared" si="29"/>
        <v>-286485</v>
      </c>
      <c r="Y74" s="611">
        <f t="shared" si="29"/>
        <v>-286485</v>
      </c>
      <c r="Z74" s="611">
        <f t="shared" si="29"/>
        <v>-286485</v>
      </c>
      <c r="AA74" s="611">
        <f t="shared" si="29"/>
        <v>-286485</v>
      </c>
      <c r="AB74" s="611">
        <f t="shared" si="29"/>
        <v>-286485</v>
      </c>
      <c r="AC74" s="611">
        <f t="shared" si="29"/>
        <v>-286485</v>
      </c>
      <c r="AD74" s="611">
        <f t="shared" si="29"/>
        <v>-286485</v>
      </c>
      <c r="AE74" s="611">
        <f t="shared" si="29"/>
        <v>-286485</v>
      </c>
      <c r="AF74" s="611">
        <f t="shared" si="29"/>
        <v>-286485</v>
      </c>
      <c r="AG74" s="611">
        <f t="shared" si="29"/>
        <v>-286485</v>
      </c>
      <c r="AH74" s="611">
        <f t="shared" si="29"/>
        <v>-286485</v>
      </c>
      <c r="AI74" s="611">
        <f t="shared" si="29"/>
        <v>-286485</v>
      </c>
    </row>
    <row r="75" spans="1:36" ht="15" thickBot="1" x14ac:dyDescent="0.35">
      <c r="A75" s="10" t="s">
        <v>540</v>
      </c>
      <c r="B75" s="181"/>
      <c r="C75" s="182">
        <f t="shared" ref="C75:AI75" si="30">IFERROR(C73/C7,0)</f>
        <v>0</v>
      </c>
      <c r="D75" s="183">
        <f t="shared" si="30"/>
        <v>0</v>
      </c>
      <c r="E75" s="183">
        <f t="shared" si="30"/>
        <v>0</v>
      </c>
      <c r="F75" s="183">
        <f t="shared" si="30"/>
        <v>0</v>
      </c>
      <c r="G75" s="183">
        <f t="shared" si="30"/>
        <v>0</v>
      </c>
      <c r="H75" s="183">
        <f t="shared" si="30"/>
        <v>0</v>
      </c>
      <c r="I75" s="183">
        <f t="shared" si="30"/>
        <v>0</v>
      </c>
      <c r="J75" s="183">
        <f t="shared" si="30"/>
        <v>0</v>
      </c>
      <c r="K75" s="183">
        <f t="shared" si="30"/>
        <v>0</v>
      </c>
      <c r="L75" s="183">
        <f t="shared" si="30"/>
        <v>0</v>
      </c>
      <c r="M75" s="183">
        <f t="shared" si="30"/>
        <v>0</v>
      </c>
      <c r="N75" s="183">
        <f t="shared" si="30"/>
        <v>0</v>
      </c>
      <c r="O75" s="183">
        <f t="shared" si="30"/>
        <v>0</v>
      </c>
      <c r="P75" s="183">
        <f t="shared" si="30"/>
        <v>0</v>
      </c>
      <c r="Q75" s="183">
        <f t="shared" si="30"/>
        <v>0</v>
      </c>
      <c r="R75" s="183">
        <f t="shared" si="30"/>
        <v>0</v>
      </c>
      <c r="S75" s="183">
        <f t="shared" si="30"/>
        <v>0</v>
      </c>
      <c r="T75" s="183">
        <f t="shared" si="30"/>
        <v>0</v>
      </c>
      <c r="U75" s="183">
        <f t="shared" si="30"/>
        <v>0</v>
      </c>
      <c r="V75" s="183">
        <f t="shared" si="30"/>
        <v>0</v>
      </c>
      <c r="W75" s="183">
        <f t="shared" si="30"/>
        <v>0</v>
      </c>
      <c r="X75" s="183">
        <f t="shared" si="30"/>
        <v>0</v>
      </c>
      <c r="Y75" s="183">
        <f t="shared" si="30"/>
        <v>0</v>
      </c>
      <c r="Z75" s="183">
        <f t="shared" si="30"/>
        <v>0</v>
      </c>
      <c r="AA75" s="183">
        <f t="shared" si="30"/>
        <v>0</v>
      </c>
      <c r="AB75" s="183">
        <f t="shared" si="30"/>
        <v>0</v>
      </c>
      <c r="AC75" s="183">
        <f t="shared" si="30"/>
        <v>0</v>
      </c>
      <c r="AD75" s="183">
        <f t="shared" si="30"/>
        <v>0</v>
      </c>
      <c r="AE75" s="183">
        <f t="shared" si="30"/>
        <v>0</v>
      </c>
      <c r="AF75" s="183">
        <f t="shared" si="30"/>
        <v>0</v>
      </c>
      <c r="AG75" s="183">
        <f t="shared" si="30"/>
        <v>0</v>
      </c>
      <c r="AH75" s="183">
        <f t="shared" si="30"/>
        <v>0</v>
      </c>
      <c r="AI75" s="613">
        <f t="shared" si="30"/>
        <v>0</v>
      </c>
    </row>
    <row r="76" spans="1:36" ht="15" thickBot="1" x14ac:dyDescent="0.35">
      <c r="A76" s="303"/>
    </row>
    <row r="77" spans="1:36" x14ac:dyDescent="0.3">
      <c r="A77" s="169" t="s">
        <v>272</v>
      </c>
      <c r="B77" s="170" t="str">
        <f>B1</f>
        <v>Celkem</v>
      </c>
      <c r="C77" s="154" t="str">
        <f>C1</f>
        <v>Kalendářní rok</v>
      </c>
      <c r="D77" s="12"/>
      <c r="E77" s="12"/>
      <c r="F77" s="12"/>
      <c r="G77" s="12"/>
      <c r="H77" s="12"/>
      <c r="I77" s="12"/>
      <c r="J77" s="12"/>
      <c r="K77" s="12"/>
      <c r="L77" s="12"/>
      <c r="M77" s="12"/>
      <c r="N77" s="12"/>
      <c r="O77" s="12"/>
      <c r="P77" s="12"/>
      <c r="Q77" s="12"/>
      <c r="R77" s="12"/>
      <c r="S77" s="12"/>
      <c r="T77" s="205"/>
      <c r="U77" s="205"/>
      <c r="V77" s="205"/>
      <c r="W77" s="205"/>
      <c r="X77" s="205"/>
      <c r="Y77" s="205"/>
      <c r="Z77" s="205"/>
      <c r="AA77" s="205"/>
      <c r="AB77" s="205"/>
      <c r="AC77" s="205"/>
      <c r="AD77" s="205"/>
      <c r="AE77" s="205"/>
      <c r="AF77" s="205"/>
      <c r="AG77" s="205"/>
      <c r="AH77" s="205"/>
      <c r="AI77" s="206"/>
    </row>
    <row r="78" spans="1:36" ht="15" thickBot="1" x14ac:dyDescent="0.35">
      <c r="A78" s="6" t="s">
        <v>273</v>
      </c>
      <c r="B78" s="155"/>
      <c r="C78" s="156" t="str">
        <f t="shared" ref="C78:AI78" si="31">C2</f>
        <v>XII/29</v>
      </c>
      <c r="D78" s="7" t="str">
        <f t="shared" si="31"/>
        <v>I-VI/30</v>
      </c>
      <c r="E78" s="7" t="str">
        <f t="shared" si="31"/>
        <v>VI-XII/30</v>
      </c>
      <c r="F78" s="7" t="str">
        <f t="shared" si="31"/>
        <v>XII/30</v>
      </c>
      <c r="G78" s="7">
        <f t="shared" si="31"/>
        <v>2031</v>
      </c>
      <c r="H78" s="7">
        <f t="shared" si="31"/>
        <v>2032</v>
      </c>
      <c r="I78" s="7">
        <f t="shared" si="31"/>
        <v>2033</v>
      </c>
      <c r="J78" s="7">
        <f t="shared" si="31"/>
        <v>2034</v>
      </c>
      <c r="K78" s="7">
        <f t="shared" si="31"/>
        <v>2035</v>
      </c>
      <c r="L78" s="7">
        <f t="shared" si="31"/>
        <v>2036</v>
      </c>
      <c r="M78" s="7">
        <f t="shared" si="31"/>
        <v>2037</v>
      </c>
      <c r="N78" s="7">
        <f t="shared" si="31"/>
        <v>2038</v>
      </c>
      <c r="O78" s="7">
        <f t="shared" si="31"/>
        <v>2039</v>
      </c>
      <c r="P78" s="7">
        <f t="shared" si="31"/>
        <v>2040</v>
      </c>
      <c r="Q78" s="7">
        <f t="shared" si="31"/>
        <v>2041</v>
      </c>
      <c r="R78" s="7">
        <f t="shared" si="31"/>
        <v>2042</v>
      </c>
      <c r="S78" s="7">
        <f t="shared" si="31"/>
        <v>2043</v>
      </c>
      <c r="T78" s="7">
        <f t="shared" si="31"/>
        <v>2044</v>
      </c>
      <c r="U78" s="7">
        <f t="shared" si="31"/>
        <v>2045</v>
      </c>
      <c r="V78" s="7">
        <f t="shared" si="31"/>
        <v>2046</v>
      </c>
      <c r="W78" s="7">
        <f t="shared" si="31"/>
        <v>2047</v>
      </c>
      <c r="X78" s="7">
        <f t="shared" si="31"/>
        <v>2048</v>
      </c>
      <c r="Y78" s="7">
        <f t="shared" si="31"/>
        <v>2049</v>
      </c>
      <c r="Z78" s="7">
        <f t="shared" si="31"/>
        <v>2050</v>
      </c>
      <c r="AA78" s="7">
        <f t="shared" si="31"/>
        <v>2051</v>
      </c>
      <c r="AB78" s="7">
        <f t="shared" si="31"/>
        <v>2052</v>
      </c>
      <c r="AC78" s="7">
        <f t="shared" si="31"/>
        <v>2053</v>
      </c>
      <c r="AD78" s="7">
        <f t="shared" si="31"/>
        <v>2054</v>
      </c>
      <c r="AE78" s="7">
        <f t="shared" si="31"/>
        <v>2055</v>
      </c>
      <c r="AF78" s="7">
        <f t="shared" si="31"/>
        <v>2056</v>
      </c>
      <c r="AG78" s="7">
        <f t="shared" si="31"/>
        <v>2057</v>
      </c>
      <c r="AH78" s="7">
        <f t="shared" si="31"/>
        <v>2058</v>
      </c>
      <c r="AI78" s="8">
        <f t="shared" si="31"/>
        <v>2059</v>
      </c>
    </row>
    <row r="79" spans="1:36" ht="15.6" thickTop="1" x14ac:dyDescent="0.35">
      <c r="A79" s="4" t="s">
        <v>274</v>
      </c>
      <c r="B79" s="198" t="s">
        <v>275</v>
      </c>
      <c r="C79" s="346">
        <f>'Objednávka SČK'!C79+'Objednávka HMP'!C79</f>
        <v>0</v>
      </c>
      <c r="D79" s="347">
        <f>'Objednávka SČK'!D79+'Objednávka HMP'!D79</f>
        <v>0</v>
      </c>
      <c r="E79" s="347">
        <f>'Objednávka SČK'!E79+'Objednávka HMP'!E79</f>
        <v>0</v>
      </c>
      <c r="F79" s="347">
        <f>'Objednávka SČK'!F79+'Objednávka HMP'!F79</f>
        <v>0</v>
      </c>
      <c r="G79" s="347">
        <f>'Objednávka SČK'!G79+'Objednávka HMP'!G79</f>
        <v>0</v>
      </c>
      <c r="H79" s="347">
        <f>'Objednávka SČK'!H79+'Objednávka HMP'!H79</f>
        <v>0</v>
      </c>
      <c r="I79" s="347">
        <f>'Objednávka SČK'!I79+'Objednávka HMP'!I79</f>
        <v>0</v>
      </c>
      <c r="J79" s="347">
        <f>'Objednávka SČK'!J79+'Objednávka HMP'!J79</f>
        <v>0</v>
      </c>
      <c r="K79" s="347">
        <f>'Objednávka SČK'!K79+'Objednávka HMP'!K79</f>
        <v>0</v>
      </c>
      <c r="L79" s="347">
        <f>'Objednávka SČK'!L79+'Objednávka HMP'!L79</f>
        <v>0</v>
      </c>
      <c r="M79" s="347">
        <f>'Objednávka SČK'!M79+'Objednávka HMP'!M79</f>
        <v>0</v>
      </c>
      <c r="N79" s="347">
        <f>'Objednávka SČK'!N79+'Objednávka HMP'!N79</f>
        <v>0</v>
      </c>
      <c r="O79" s="347">
        <f>'Objednávka SČK'!O79+'Objednávka HMP'!O79</f>
        <v>0</v>
      </c>
      <c r="P79" s="347">
        <f>'Objednávka SČK'!P79+'Objednávka HMP'!P79</f>
        <v>0</v>
      </c>
      <c r="Q79" s="347">
        <f>'Objednávka SČK'!Q79+'Objednávka HMP'!Q79</f>
        <v>0</v>
      </c>
      <c r="R79" s="347">
        <f>'Objednávka SČK'!R79+'Objednávka HMP'!R79</f>
        <v>0</v>
      </c>
      <c r="S79" s="347">
        <f>'Objednávka SČK'!S79+'Objednávka HMP'!S79</f>
        <v>0</v>
      </c>
      <c r="T79" s="347">
        <f>'Objednávka SČK'!T79+'Objednávka HMP'!T79</f>
        <v>0</v>
      </c>
      <c r="U79" s="347">
        <f>'Objednávka SČK'!U79+'Objednávka HMP'!U79</f>
        <v>0</v>
      </c>
      <c r="V79" s="347">
        <f>'Objednávka SČK'!V79+'Objednávka HMP'!V79</f>
        <v>0</v>
      </c>
      <c r="W79" s="347">
        <f>'Objednávka SČK'!W79+'Objednávka HMP'!W79</f>
        <v>0</v>
      </c>
      <c r="X79" s="347">
        <f>'Objednávka SČK'!X79+'Objednávka HMP'!X79</f>
        <v>0</v>
      </c>
      <c r="Y79" s="347">
        <f>'Objednávka SČK'!Y79+'Objednávka HMP'!Y79</f>
        <v>0</v>
      </c>
      <c r="Z79" s="347">
        <f>'Objednávka SČK'!Z79+'Objednávka HMP'!Z79</f>
        <v>0</v>
      </c>
      <c r="AA79" s="347">
        <f>'Objednávka SČK'!AA79+'Objednávka HMP'!AA79</f>
        <v>0</v>
      </c>
      <c r="AB79" s="347">
        <f>'Objednávka SČK'!AB79+'Objednávka HMP'!AB79</f>
        <v>0</v>
      </c>
      <c r="AC79" s="347">
        <f>'Objednávka SČK'!AC79+'Objednávka HMP'!AC79</f>
        <v>0</v>
      </c>
      <c r="AD79" s="347">
        <f>'Objednávka SČK'!AD79+'Objednávka HMP'!AD79</f>
        <v>0</v>
      </c>
      <c r="AE79" s="347">
        <f>'Objednávka SČK'!AE79+'Objednávka HMP'!AE79</f>
        <v>0</v>
      </c>
      <c r="AF79" s="347">
        <f>'Objednávka SČK'!AF79+'Objednávka HMP'!AF79</f>
        <v>0</v>
      </c>
      <c r="AG79" s="347">
        <f>'Objednávka SČK'!AG79+'Objednávka HMP'!AG79</f>
        <v>0</v>
      </c>
      <c r="AH79" s="347">
        <f>'Objednávka SČK'!AH79+'Objednávka HMP'!AH79</f>
        <v>0</v>
      </c>
      <c r="AI79" s="348">
        <f>'Objednávka SČK'!AI79+'Objednávka HMP'!AI79</f>
        <v>0</v>
      </c>
    </row>
    <row r="80" spans="1:36" x14ac:dyDescent="0.3">
      <c r="A80" s="4" t="s">
        <v>276</v>
      </c>
      <c r="B80" s="177"/>
      <c r="C80" s="178">
        <f t="shared" ref="C80:AI80" si="32">C79-C8</f>
        <v>-2581.8301369863011</v>
      </c>
      <c r="D80" s="179">
        <f t="shared" si="32"/>
        <v>-25979.665753424659</v>
      </c>
      <c r="E80" s="179">
        <f t="shared" si="32"/>
        <v>-46558.071232876711</v>
      </c>
      <c r="F80" s="179">
        <f t="shared" si="32"/>
        <v>-5114.5205479452052</v>
      </c>
      <c r="G80" s="179">
        <f t="shared" si="32"/>
        <v>-116675</v>
      </c>
      <c r="H80" s="179">
        <f t="shared" si="32"/>
        <v>-131701.1</v>
      </c>
      <c r="I80" s="179">
        <f t="shared" si="32"/>
        <v>-139557</v>
      </c>
      <c r="J80" s="179">
        <f t="shared" si="32"/>
        <v>-147413.1</v>
      </c>
      <c r="K80" s="179">
        <f t="shared" si="32"/>
        <v>-147413.1</v>
      </c>
      <c r="L80" s="179">
        <f t="shared" si="32"/>
        <v>-147413.1</v>
      </c>
      <c r="M80" s="179">
        <f t="shared" si="32"/>
        <v>-147413.1</v>
      </c>
      <c r="N80" s="179">
        <f t="shared" si="32"/>
        <v>-147413.1</v>
      </c>
      <c r="O80" s="179">
        <f t="shared" si="32"/>
        <v>-147413.1</v>
      </c>
      <c r="P80" s="179">
        <f t="shared" si="32"/>
        <v>-147413.1</v>
      </c>
      <c r="Q80" s="179">
        <f t="shared" si="32"/>
        <v>-147413.1</v>
      </c>
      <c r="R80" s="179">
        <f t="shared" si="32"/>
        <v>-147413.1</v>
      </c>
      <c r="S80" s="179">
        <f t="shared" si="32"/>
        <v>-147413.1</v>
      </c>
      <c r="T80" s="179">
        <f t="shared" si="32"/>
        <v>-147413.1</v>
      </c>
      <c r="U80" s="179">
        <f t="shared" si="32"/>
        <v>-147413.1</v>
      </c>
      <c r="V80" s="179">
        <f t="shared" si="32"/>
        <v>-147413.1</v>
      </c>
      <c r="W80" s="179">
        <f t="shared" si="32"/>
        <v>-147413.1</v>
      </c>
      <c r="X80" s="179">
        <f t="shared" si="32"/>
        <v>-147413.1</v>
      </c>
      <c r="Y80" s="179">
        <f t="shared" si="32"/>
        <v>-147413.1</v>
      </c>
      <c r="Z80" s="179">
        <f t="shared" si="32"/>
        <v>-147413.1</v>
      </c>
      <c r="AA80" s="179">
        <f t="shared" si="32"/>
        <v>-147413.1</v>
      </c>
      <c r="AB80" s="179">
        <f t="shared" si="32"/>
        <v>-147413.1</v>
      </c>
      <c r="AC80" s="179">
        <f t="shared" si="32"/>
        <v>-147413.1</v>
      </c>
      <c r="AD80" s="179">
        <f t="shared" si="32"/>
        <v>-147413.1</v>
      </c>
      <c r="AE80" s="179">
        <f t="shared" si="32"/>
        <v>-147413.1</v>
      </c>
      <c r="AF80" s="179">
        <f t="shared" si="32"/>
        <v>-147413.1</v>
      </c>
      <c r="AG80" s="179">
        <f t="shared" si="32"/>
        <v>-147413.1</v>
      </c>
      <c r="AH80" s="179">
        <f t="shared" si="32"/>
        <v>-147413.1</v>
      </c>
      <c r="AI80" s="180">
        <f t="shared" si="32"/>
        <v>-147413.1</v>
      </c>
    </row>
    <row r="81" spans="1:35" ht="15" thickBot="1" x14ac:dyDescent="0.35">
      <c r="A81" s="10" t="s">
        <v>277</v>
      </c>
      <c r="B81" s="181"/>
      <c r="C81" s="182">
        <f t="shared" ref="C81:AI81" si="33">IFERROR(1+(C80/C8),0)</f>
        <v>0</v>
      </c>
      <c r="D81" s="183">
        <f t="shared" si="33"/>
        <v>0</v>
      </c>
      <c r="E81" s="183">
        <f t="shared" si="33"/>
        <v>0</v>
      </c>
      <c r="F81" s="183">
        <f t="shared" si="33"/>
        <v>0</v>
      </c>
      <c r="G81" s="183">
        <f t="shared" si="33"/>
        <v>0</v>
      </c>
      <c r="H81" s="183">
        <f t="shared" si="33"/>
        <v>0</v>
      </c>
      <c r="I81" s="183">
        <f t="shared" si="33"/>
        <v>0</v>
      </c>
      <c r="J81" s="183">
        <f t="shared" si="33"/>
        <v>0</v>
      </c>
      <c r="K81" s="183">
        <f t="shared" si="33"/>
        <v>0</v>
      </c>
      <c r="L81" s="183">
        <f t="shared" si="33"/>
        <v>0</v>
      </c>
      <c r="M81" s="183">
        <f t="shared" si="33"/>
        <v>0</v>
      </c>
      <c r="N81" s="183">
        <f t="shared" si="33"/>
        <v>0</v>
      </c>
      <c r="O81" s="183">
        <f t="shared" si="33"/>
        <v>0</v>
      </c>
      <c r="P81" s="183">
        <f t="shared" si="33"/>
        <v>0</v>
      </c>
      <c r="Q81" s="183">
        <f t="shared" si="33"/>
        <v>0</v>
      </c>
      <c r="R81" s="183">
        <f t="shared" si="33"/>
        <v>0</v>
      </c>
      <c r="S81" s="183">
        <f t="shared" si="33"/>
        <v>0</v>
      </c>
      <c r="T81" s="183">
        <f t="shared" si="33"/>
        <v>0</v>
      </c>
      <c r="U81" s="183">
        <f t="shared" si="33"/>
        <v>0</v>
      </c>
      <c r="V81" s="183">
        <f t="shared" si="33"/>
        <v>0</v>
      </c>
      <c r="W81" s="183">
        <f t="shared" si="33"/>
        <v>0</v>
      </c>
      <c r="X81" s="183">
        <f t="shared" si="33"/>
        <v>0</v>
      </c>
      <c r="Y81" s="183">
        <f t="shared" si="33"/>
        <v>0</v>
      </c>
      <c r="Z81" s="183">
        <f t="shared" si="33"/>
        <v>0</v>
      </c>
      <c r="AA81" s="183">
        <f t="shared" si="33"/>
        <v>0</v>
      </c>
      <c r="AB81" s="183">
        <f t="shared" si="33"/>
        <v>0</v>
      </c>
      <c r="AC81" s="183">
        <f t="shared" si="33"/>
        <v>0</v>
      </c>
      <c r="AD81" s="183">
        <f t="shared" si="33"/>
        <v>0</v>
      </c>
      <c r="AE81" s="183">
        <f t="shared" si="33"/>
        <v>0</v>
      </c>
      <c r="AF81" s="183">
        <f t="shared" si="33"/>
        <v>0</v>
      </c>
      <c r="AG81" s="183">
        <f t="shared" si="33"/>
        <v>0</v>
      </c>
      <c r="AH81" s="183">
        <f t="shared" si="33"/>
        <v>0</v>
      </c>
      <c r="AI81" s="184">
        <f t="shared" si="33"/>
        <v>0</v>
      </c>
    </row>
    <row r="82" spans="1:35" ht="15" thickBot="1" x14ac:dyDescent="0.35">
      <c r="A82" s="303"/>
    </row>
    <row r="83" spans="1:35" x14ac:dyDescent="0.3">
      <c r="A83" s="169" t="s">
        <v>541</v>
      </c>
      <c r="B83" s="170" t="str">
        <f>B1</f>
        <v>Celkem</v>
      </c>
      <c r="C83" s="154" t="str">
        <f>C1</f>
        <v>Kalendářní rok</v>
      </c>
      <c r="D83" s="12"/>
      <c r="E83" s="12"/>
      <c r="F83" s="12"/>
      <c r="G83" s="12"/>
      <c r="H83" s="12"/>
      <c r="I83" s="12"/>
      <c r="J83" s="12"/>
      <c r="K83" s="12"/>
      <c r="L83" s="12"/>
      <c r="M83" s="12"/>
      <c r="N83" s="12"/>
      <c r="O83" s="12"/>
      <c r="P83" s="12"/>
      <c r="Q83" s="12"/>
      <c r="R83" s="12"/>
      <c r="S83" s="12"/>
      <c r="T83" s="205"/>
      <c r="U83" s="205"/>
      <c r="V83" s="205"/>
      <c r="W83" s="205"/>
      <c r="X83" s="205"/>
      <c r="Y83" s="205"/>
      <c r="Z83" s="205"/>
      <c r="AA83" s="205"/>
      <c r="AB83" s="205"/>
      <c r="AC83" s="205"/>
      <c r="AD83" s="205"/>
      <c r="AE83" s="205"/>
      <c r="AF83" s="205"/>
      <c r="AG83" s="205"/>
      <c r="AH83" s="205"/>
      <c r="AI83" s="206"/>
    </row>
    <row r="84" spans="1:35" ht="15" thickBot="1" x14ac:dyDescent="0.35">
      <c r="A84" s="615" t="s">
        <v>542</v>
      </c>
      <c r="B84" s="155"/>
      <c r="C84" s="156" t="str">
        <f t="shared" ref="C84:AI84" si="34">C2</f>
        <v>XII/29</v>
      </c>
      <c r="D84" s="7" t="str">
        <f t="shared" si="34"/>
        <v>I-VI/30</v>
      </c>
      <c r="E84" s="7" t="str">
        <f t="shared" si="34"/>
        <v>VI-XII/30</v>
      </c>
      <c r="F84" s="7" t="str">
        <f t="shared" si="34"/>
        <v>XII/30</v>
      </c>
      <c r="G84" s="7">
        <f t="shared" si="34"/>
        <v>2031</v>
      </c>
      <c r="H84" s="7">
        <f t="shared" si="34"/>
        <v>2032</v>
      </c>
      <c r="I84" s="7">
        <f t="shared" si="34"/>
        <v>2033</v>
      </c>
      <c r="J84" s="7">
        <f t="shared" si="34"/>
        <v>2034</v>
      </c>
      <c r="K84" s="7">
        <f t="shared" si="34"/>
        <v>2035</v>
      </c>
      <c r="L84" s="7">
        <f t="shared" si="34"/>
        <v>2036</v>
      </c>
      <c r="M84" s="7">
        <f t="shared" si="34"/>
        <v>2037</v>
      </c>
      <c r="N84" s="7">
        <f t="shared" si="34"/>
        <v>2038</v>
      </c>
      <c r="O84" s="7">
        <f t="shared" si="34"/>
        <v>2039</v>
      </c>
      <c r="P84" s="7">
        <f t="shared" si="34"/>
        <v>2040</v>
      </c>
      <c r="Q84" s="7">
        <f t="shared" si="34"/>
        <v>2041</v>
      </c>
      <c r="R84" s="7">
        <f t="shared" si="34"/>
        <v>2042</v>
      </c>
      <c r="S84" s="7">
        <f t="shared" si="34"/>
        <v>2043</v>
      </c>
      <c r="T84" s="7">
        <f t="shared" si="34"/>
        <v>2044</v>
      </c>
      <c r="U84" s="7">
        <f t="shared" si="34"/>
        <v>2045</v>
      </c>
      <c r="V84" s="7">
        <f t="shared" si="34"/>
        <v>2046</v>
      </c>
      <c r="W84" s="7">
        <f t="shared" si="34"/>
        <v>2047</v>
      </c>
      <c r="X84" s="7">
        <f t="shared" si="34"/>
        <v>2048</v>
      </c>
      <c r="Y84" s="7">
        <f t="shared" si="34"/>
        <v>2049</v>
      </c>
      <c r="Z84" s="7">
        <f t="shared" si="34"/>
        <v>2050</v>
      </c>
      <c r="AA84" s="7">
        <f t="shared" si="34"/>
        <v>2051</v>
      </c>
      <c r="AB84" s="7">
        <f t="shared" si="34"/>
        <v>2052</v>
      </c>
      <c r="AC84" s="7">
        <f t="shared" si="34"/>
        <v>2053</v>
      </c>
      <c r="AD84" s="7">
        <f t="shared" si="34"/>
        <v>2054</v>
      </c>
      <c r="AE84" s="7">
        <f t="shared" si="34"/>
        <v>2055</v>
      </c>
      <c r="AF84" s="7">
        <f t="shared" si="34"/>
        <v>2056</v>
      </c>
      <c r="AG84" s="7">
        <f t="shared" si="34"/>
        <v>2057</v>
      </c>
      <c r="AH84" s="7">
        <f t="shared" si="34"/>
        <v>2058</v>
      </c>
      <c r="AI84" s="8">
        <f t="shared" si="34"/>
        <v>2059</v>
      </c>
    </row>
    <row r="85" spans="1:35" s="367" customFormat="1" ht="15.6" thickTop="1" x14ac:dyDescent="0.35">
      <c r="A85" s="617" t="s">
        <v>543</v>
      </c>
      <c r="B85" s="614" t="s">
        <v>547</v>
      </c>
      <c r="C85" s="308">
        <f>'Objednávka SČK'!C85+'Objednávka HMP'!C85</f>
        <v>0</v>
      </c>
      <c r="D85" s="309">
        <f>'Objednávka SČK'!D85+'Objednávka HMP'!D85</f>
        <v>0</v>
      </c>
      <c r="E85" s="309">
        <f>'Objednávka SČK'!E85+'Objednávka HMP'!E85</f>
        <v>0</v>
      </c>
      <c r="F85" s="309">
        <f>'Objednávka SČK'!F85+'Objednávka HMP'!F85</f>
        <v>0</v>
      </c>
      <c r="G85" s="309">
        <f>'Objednávka SČK'!G85+'Objednávka HMP'!G85</f>
        <v>0</v>
      </c>
      <c r="H85" s="309">
        <f>'Objednávka SČK'!H85+'Objednávka HMP'!H85</f>
        <v>0</v>
      </c>
      <c r="I85" s="309">
        <f>'Objednávka SČK'!I85+'Objednávka HMP'!I85</f>
        <v>0</v>
      </c>
      <c r="J85" s="309">
        <f>'Objednávka SČK'!J85+'Objednávka HMP'!J85</f>
        <v>0</v>
      </c>
      <c r="K85" s="309">
        <f>'Objednávka SČK'!K85+'Objednávka HMP'!K85</f>
        <v>0</v>
      </c>
      <c r="L85" s="309">
        <f>'Objednávka SČK'!L85+'Objednávka HMP'!L85</f>
        <v>0</v>
      </c>
      <c r="M85" s="309">
        <f>'Objednávka SČK'!M85+'Objednávka HMP'!M85</f>
        <v>0</v>
      </c>
      <c r="N85" s="309">
        <f>'Objednávka SČK'!N85+'Objednávka HMP'!N85</f>
        <v>0</v>
      </c>
      <c r="O85" s="309">
        <f>'Objednávka SČK'!O85+'Objednávka HMP'!O85</f>
        <v>0</v>
      </c>
      <c r="P85" s="309">
        <f>'Objednávka SČK'!P85+'Objednávka HMP'!P85</f>
        <v>0</v>
      </c>
      <c r="Q85" s="309">
        <f>'Objednávka SČK'!Q85+'Objednávka HMP'!Q85</f>
        <v>0</v>
      </c>
      <c r="R85" s="309">
        <f>'Objednávka SČK'!R85+'Objednávka HMP'!R85</f>
        <v>0</v>
      </c>
      <c r="S85" s="309">
        <f>'Objednávka SČK'!S85+'Objednávka HMP'!S85</f>
        <v>0</v>
      </c>
      <c r="T85" s="309">
        <f>'Objednávka SČK'!T85+'Objednávka HMP'!T85</f>
        <v>0</v>
      </c>
      <c r="U85" s="309">
        <f>'Objednávka SČK'!U85+'Objednávka HMP'!U85</f>
        <v>0</v>
      </c>
      <c r="V85" s="309">
        <f>'Objednávka SČK'!V85+'Objednávka HMP'!V85</f>
        <v>0</v>
      </c>
      <c r="W85" s="309">
        <f>'Objednávka SČK'!W85+'Objednávka HMP'!W85</f>
        <v>0</v>
      </c>
      <c r="X85" s="309">
        <f>'Objednávka SČK'!X85+'Objednávka HMP'!X85</f>
        <v>0</v>
      </c>
      <c r="Y85" s="309">
        <f>'Objednávka SČK'!Y85+'Objednávka HMP'!Y85</f>
        <v>0</v>
      </c>
      <c r="Z85" s="309">
        <f>'Objednávka SČK'!Z85+'Objednávka HMP'!Z85</f>
        <v>0</v>
      </c>
      <c r="AA85" s="309">
        <f>'Objednávka SČK'!AA85+'Objednávka HMP'!AA85</f>
        <v>0</v>
      </c>
      <c r="AB85" s="309">
        <f>'Objednávka SČK'!AB85+'Objednávka HMP'!AB85</f>
        <v>0</v>
      </c>
      <c r="AC85" s="309">
        <f>'Objednávka SČK'!AC85+'Objednávka HMP'!AC85</f>
        <v>0</v>
      </c>
      <c r="AD85" s="309">
        <f>'Objednávka SČK'!AD85+'Objednávka HMP'!AD85</f>
        <v>0</v>
      </c>
      <c r="AE85" s="309">
        <f>'Objednávka SČK'!AE85+'Objednávka HMP'!AE85</f>
        <v>0</v>
      </c>
      <c r="AF85" s="309">
        <f>'Objednávka SČK'!AF85+'Objednávka HMP'!AF85</f>
        <v>0</v>
      </c>
      <c r="AG85" s="309">
        <f>'Objednávka SČK'!AG85+'Objednávka HMP'!AG85</f>
        <v>0</v>
      </c>
      <c r="AH85" s="309">
        <f>'Objednávka SČK'!AH85+'Objednávka HMP'!AH85</f>
        <v>0</v>
      </c>
      <c r="AI85" s="310">
        <f>'Objednávka SČK'!AI85+'Objednávka HMP'!AI85</f>
        <v>0</v>
      </c>
    </row>
    <row r="86" spans="1:35" x14ac:dyDescent="0.3">
      <c r="A86" s="4" t="s">
        <v>544</v>
      </c>
      <c r="B86" s="177"/>
      <c r="C86" s="610">
        <f t="shared" ref="C86:AI86" si="35">C85-C9</f>
        <v>-1334.01</v>
      </c>
      <c r="D86" s="611">
        <f t="shared" si="35"/>
        <v>-14819.05</v>
      </c>
      <c r="E86" s="611">
        <f t="shared" si="35"/>
        <v>-26006.05</v>
      </c>
      <c r="F86" s="611">
        <f t="shared" si="35"/>
        <v>-5351.01</v>
      </c>
      <c r="G86" s="611">
        <f t="shared" si="35"/>
        <v>-84847.1</v>
      </c>
      <c r="H86" s="611">
        <f t="shared" si="35"/>
        <v>-100021.20000000001</v>
      </c>
      <c r="I86" s="611">
        <f t="shared" si="35"/>
        <v>-130845.30000000002</v>
      </c>
      <c r="J86" s="611">
        <f t="shared" si="35"/>
        <v>-142537.30000000002</v>
      </c>
      <c r="K86" s="611">
        <f t="shared" si="35"/>
        <v>-142537.30000000002</v>
      </c>
      <c r="L86" s="611">
        <f t="shared" si="35"/>
        <v>-142537.30000000002</v>
      </c>
      <c r="M86" s="611">
        <f t="shared" si="35"/>
        <v>-142537.30000000002</v>
      </c>
      <c r="N86" s="611">
        <f t="shared" si="35"/>
        <v>-142537.30000000002</v>
      </c>
      <c r="O86" s="611">
        <f t="shared" si="35"/>
        <v>-142537.30000000002</v>
      </c>
      <c r="P86" s="611">
        <f t="shared" si="35"/>
        <v>-142537.30000000002</v>
      </c>
      <c r="Q86" s="611">
        <f t="shared" si="35"/>
        <v>-142537.30000000002</v>
      </c>
      <c r="R86" s="611">
        <f t="shared" si="35"/>
        <v>-142537.30000000002</v>
      </c>
      <c r="S86" s="611">
        <f t="shared" si="35"/>
        <v>-142537.30000000002</v>
      </c>
      <c r="T86" s="611">
        <f t="shared" si="35"/>
        <v>-142537.30000000002</v>
      </c>
      <c r="U86" s="611">
        <f t="shared" si="35"/>
        <v>-142537.30000000002</v>
      </c>
      <c r="V86" s="611">
        <f t="shared" si="35"/>
        <v>-142537.30000000002</v>
      </c>
      <c r="W86" s="611">
        <f t="shared" si="35"/>
        <v>-142537.30000000002</v>
      </c>
      <c r="X86" s="611">
        <f t="shared" si="35"/>
        <v>-142537.30000000002</v>
      </c>
      <c r="Y86" s="611">
        <f t="shared" si="35"/>
        <v>-142537.30000000002</v>
      </c>
      <c r="Z86" s="611">
        <f t="shared" si="35"/>
        <v>-142537.30000000002</v>
      </c>
      <c r="AA86" s="611">
        <f t="shared" si="35"/>
        <v>-142537.30000000002</v>
      </c>
      <c r="AB86" s="611">
        <f t="shared" si="35"/>
        <v>-142537.30000000002</v>
      </c>
      <c r="AC86" s="611">
        <f t="shared" si="35"/>
        <v>-142537.30000000002</v>
      </c>
      <c r="AD86" s="611">
        <f t="shared" si="35"/>
        <v>-142537.30000000002</v>
      </c>
      <c r="AE86" s="611">
        <f t="shared" si="35"/>
        <v>-142537.30000000002</v>
      </c>
      <c r="AF86" s="611">
        <f t="shared" si="35"/>
        <v>-142537.30000000002</v>
      </c>
      <c r="AG86" s="611">
        <f t="shared" si="35"/>
        <v>-142537.30000000002</v>
      </c>
      <c r="AH86" s="611">
        <f t="shared" si="35"/>
        <v>-142537.30000000002</v>
      </c>
      <c r="AI86" s="612">
        <f t="shared" si="35"/>
        <v>-142537.30000000002</v>
      </c>
    </row>
    <row r="87" spans="1:35" ht="15" thickBot="1" x14ac:dyDescent="0.35">
      <c r="A87" s="10" t="s">
        <v>545</v>
      </c>
      <c r="B87" s="181"/>
      <c r="C87" s="182">
        <f t="shared" ref="C87:AI87" si="36">IFERROR(C85/C9,0)</f>
        <v>0</v>
      </c>
      <c r="D87" s="183">
        <f t="shared" si="36"/>
        <v>0</v>
      </c>
      <c r="E87" s="183">
        <f t="shared" si="36"/>
        <v>0</v>
      </c>
      <c r="F87" s="183">
        <f t="shared" si="36"/>
        <v>0</v>
      </c>
      <c r="G87" s="183">
        <f t="shared" si="36"/>
        <v>0</v>
      </c>
      <c r="H87" s="183">
        <f t="shared" si="36"/>
        <v>0</v>
      </c>
      <c r="I87" s="183">
        <f t="shared" si="36"/>
        <v>0</v>
      </c>
      <c r="J87" s="183">
        <f t="shared" si="36"/>
        <v>0</v>
      </c>
      <c r="K87" s="183">
        <f t="shared" si="36"/>
        <v>0</v>
      </c>
      <c r="L87" s="183">
        <f t="shared" si="36"/>
        <v>0</v>
      </c>
      <c r="M87" s="183">
        <f t="shared" si="36"/>
        <v>0</v>
      </c>
      <c r="N87" s="183">
        <f t="shared" si="36"/>
        <v>0</v>
      </c>
      <c r="O87" s="183">
        <f t="shared" si="36"/>
        <v>0</v>
      </c>
      <c r="P87" s="183">
        <f t="shared" si="36"/>
        <v>0</v>
      </c>
      <c r="Q87" s="183">
        <f t="shared" si="36"/>
        <v>0</v>
      </c>
      <c r="R87" s="183">
        <f t="shared" si="36"/>
        <v>0</v>
      </c>
      <c r="S87" s="183">
        <f t="shared" si="36"/>
        <v>0</v>
      </c>
      <c r="T87" s="183">
        <f t="shared" si="36"/>
        <v>0</v>
      </c>
      <c r="U87" s="183">
        <f t="shared" si="36"/>
        <v>0</v>
      </c>
      <c r="V87" s="183">
        <f t="shared" si="36"/>
        <v>0</v>
      </c>
      <c r="W87" s="183">
        <f t="shared" si="36"/>
        <v>0</v>
      </c>
      <c r="X87" s="183">
        <f t="shared" si="36"/>
        <v>0</v>
      </c>
      <c r="Y87" s="183">
        <f t="shared" si="36"/>
        <v>0</v>
      </c>
      <c r="Z87" s="183">
        <f t="shared" si="36"/>
        <v>0</v>
      </c>
      <c r="AA87" s="183">
        <f t="shared" si="36"/>
        <v>0</v>
      </c>
      <c r="AB87" s="183">
        <f t="shared" si="36"/>
        <v>0</v>
      </c>
      <c r="AC87" s="183">
        <f t="shared" si="36"/>
        <v>0</v>
      </c>
      <c r="AD87" s="183">
        <f t="shared" si="36"/>
        <v>0</v>
      </c>
      <c r="AE87" s="183">
        <f t="shared" si="36"/>
        <v>0</v>
      </c>
      <c r="AF87" s="183">
        <f t="shared" si="36"/>
        <v>0</v>
      </c>
      <c r="AG87" s="183">
        <f t="shared" si="36"/>
        <v>0</v>
      </c>
      <c r="AH87" s="183">
        <f t="shared" si="36"/>
        <v>0</v>
      </c>
      <c r="AI87" s="184">
        <f t="shared" si="36"/>
        <v>0</v>
      </c>
    </row>
    <row r="88" spans="1:35" ht="15" thickBot="1" x14ac:dyDescent="0.35">
      <c r="A88" s="303"/>
    </row>
    <row r="89" spans="1:35" x14ac:dyDescent="0.3">
      <c r="A89" s="169" t="s">
        <v>266</v>
      </c>
      <c r="B89" s="170"/>
      <c r="C89" s="154" t="str">
        <f>C1</f>
        <v>Kalendářní rok</v>
      </c>
      <c r="D89" s="12"/>
      <c r="E89" s="12"/>
      <c r="F89" s="12"/>
      <c r="G89" s="12"/>
      <c r="H89" s="12"/>
      <c r="I89" s="12"/>
      <c r="J89" s="12"/>
      <c r="K89" s="12"/>
      <c r="L89" s="12"/>
      <c r="M89" s="12"/>
      <c r="N89" s="12"/>
      <c r="O89" s="12"/>
      <c r="P89" s="12"/>
      <c r="Q89" s="12"/>
      <c r="R89" s="12"/>
      <c r="S89" s="12"/>
      <c r="T89" s="205"/>
      <c r="U89" s="205"/>
      <c r="V89" s="205"/>
      <c r="W89" s="205"/>
      <c r="X89" s="205"/>
      <c r="Y89" s="205"/>
      <c r="Z89" s="205"/>
      <c r="AA89" s="205"/>
      <c r="AB89" s="205"/>
      <c r="AC89" s="205"/>
      <c r="AD89" s="205"/>
      <c r="AE89" s="205"/>
      <c r="AF89" s="205"/>
      <c r="AG89" s="205"/>
      <c r="AH89" s="205"/>
      <c r="AI89" s="206"/>
    </row>
    <row r="90" spans="1:35" ht="15" thickBot="1" x14ac:dyDescent="0.35">
      <c r="A90" s="6" t="s">
        <v>267</v>
      </c>
      <c r="B90" s="155"/>
      <c r="C90" s="156" t="str">
        <f>C2</f>
        <v>XII/29</v>
      </c>
      <c r="D90" s="7" t="str">
        <f t="shared" ref="D90:AI90" si="37">D2</f>
        <v>I-VI/30</v>
      </c>
      <c r="E90" s="7" t="str">
        <f t="shared" si="37"/>
        <v>VI-XII/30</v>
      </c>
      <c r="F90" s="7" t="str">
        <f t="shared" si="37"/>
        <v>XII/30</v>
      </c>
      <c r="G90" s="7">
        <f t="shared" si="37"/>
        <v>2031</v>
      </c>
      <c r="H90" s="7">
        <f t="shared" si="37"/>
        <v>2032</v>
      </c>
      <c r="I90" s="7">
        <f t="shared" si="37"/>
        <v>2033</v>
      </c>
      <c r="J90" s="7">
        <f t="shared" si="37"/>
        <v>2034</v>
      </c>
      <c r="K90" s="7">
        <f t="shared" si="37"/>
        <v>2035</v>
      </c>
      <c r="L90" s="7">
        <f t="shared" si="37"/>
        <v>2036</v>
      </c>
      <c r="M90" s="7">
        <f t="shared" si="37"/>
        <v>2037</v>
      </c>
      <c r="N90" s="7">
        <f t="shared" si="37"/>
        <v>2038</v>
      </c>
      <c r="O90" s="7">
        <f t="shared" si="37"/>
        <v>2039</v>
      </c>
      <c r="P90" s="7">
        <f t="shared" si="37"/>
        <v>2040</v>
      </c>
      <c r="Q90" s="7">
        <f t="shared" si="37"/>
        <v>2041</v>
      </c>
      <c r="R90" s="7">
        <f t="shared" si="37"/>
        <v>2042</v>
      </c>
      <c r="S90" s="7">
        <f t="shared" si="37"/>
        <v>2043</v>
      </c>
      <c r="T90" s="7">
        <f t="shared" si="37"/>
        <v>2044</v>
      </c>
      <c r="U90" s="7">
        <f t="shared" si="37"/>
        <v>2045</v>
      </c>
      <c r="V90" s="7">
        <f t="shared" si="37"/>
        <v>2046</v>
      </c>
      <c r="W90" s="7">
        <f t="shared" si="37"/>
        <v>2047</v>
      </c>
      <c r="X90" s="7">
        <f t="shared" si="37"/>
        <v>2048</v>
      </c>
      <c r="Y90" s="7">
        <f t="shared" si="37"/>
        <v>2049</v>
      </c>
      <c r="Z90" s="7">
        <f t="shared" si="37"/>
        <v>2050</v>
      </c>
      <c r="AA90" s="7">
        <f t="shared" si="37"/>
        <v>2051</v>
      </c>
      <c r="AB90" s="7">
        <f t="shared" si="37"/>
        <v>2052</v>
      </c>
      <c r="AC90" s="7">
        <f t="shared" si="37"/>
        <v>2053</v>
      </c>
      <c r="AD90" s="7">
        <f t="shared" si="37"/>
        <v>2054</v>
      </c>
      <c r="AE90" s="7">
        <f t="shared" si="37"/>
        <v>2055</v>
      </c>
      <c r="AF90" s="7">
        <f t="shared" si="37"/>
        <v>2056</v>
      </c>
      <c r="AG90" s="7">
        <f t="shared" si="37"/>
        <v>2057</v>
      </c>
      <c r="AH90" s="7">
        <f t="shared" si="37"/>
        <v>2058</v>
      </c>
      <c r="AI90" s="8">
        <f t="shared" si="37"/>
        <v>2059</v>
      </c>
    </row>
    <row r="91" spans="1:35" ht="15.6" thickTop="1" x14ac:dyDescent="0.35">
      <c r="A91" s="4" t="s">
        <v>268</v>
      </c>
      <c r="B91" s="198" t="s">
        <v>269</v>
      </c>
      <c r="C91" s="199"/>
      <c r="D91" s="200"/>
      <c r="E91" s="200"/>
      <c r="F91" s="200"/>
      <c r="G91" s="200"/>
      <c r="H91" s="200"/>
      <c r="I91" s="200"/>
      <c r="J91" s="200"/>
      <c r="K91" s="200"/>
      <c r="L91" s="200"/>
      <c r="M91" s="200"/>
      <c r="N91" s="200"/>
      <c r="O91" s="200"/>
      <c r="P91" s="200"/>
      <c r="Q91" s="200"/>
      <c r="R91" s="200"/>
      <c r="S91" s="209"/>
      <c r="T91" s="209"/>
      <c r="U91" s="209"/>
      <c r="V91" s="209"/>
      <c r="W91" s="209"/>
      <c r="X91" s="209"/>
      <c r="Y91" s="209"/>
      <c r="Z91" s="209"/>
      <c r="AA91" s="209"/>
      <c r="AB91" s="209"/>
      <c r="AC91" s="209"/>
      <c r="AD91" s="209"/>
      <c r="AE91" s="209"/>
      <c r="AF91" s="209"/>
      <c r="AG91" s="209"/>
      <c r="AH91" s="209"/>
      <c r="AI91" s="213"/>
    </row>
    <row r="92" spans="1:35" x14ac:dyDescent="0.3">
      <c r="A92" s="4" t="s">
        <v>270</v>
      </c>
      <c r="B92" s="177"/>
      <c r="C92" s="178">
        <f t="shared" ref="C92:AI92" si="38">C91-C11</f>
        <v>-25</v>
      </c>
      <c r="D92" s="179">
        <f t="shared" si="38"/>
        <v>-25</v>
      </c>
      <c r="E92" s="179">
        <f t="shared" si="38"/>
        <v>-40</v>
      </c>
      <c r="F92" s="179">
        <f t="shared" si="38"/>
        <v>-60</v>
      </c>
      <c r="G92" s="179">
        <f t="shared" si="38"/>
        <v>-60</v>
      </c>
      <c r="H92" s="179">
        <f t="shared" si="38"/>
        <v>-85</v>
      </c>
      <c r="I92" s="179">
        <f t="shared" si="38"/>
        <v>-106</v>
      </c>
      <c r="J92" s="179">
        <f t="shared" si="38"/>
        <v>-120</v>
      </c>
      <c r="K92" s="179">
        <f t="shared" si="38"/>
        <v>-120</v>
      </c>
      <c r="L92" s="179">
        <f t="shared" si="38"/>
        <v>-120</v>
      </c>
      <c r="M92" s="179">
        <f t="shared" si="38"/>
        <v>-120</v>
      </c>
      <c r="N92" s="179">
        <f t="shared" si="38"/>
        <v>-120</v>
      </c>
      <c r="O92" s="179">
        <f t="shared" si="38"/>
        <v>-120</v>
      </c>
      <c r="P92" s="179">
        <f t="shared" si="38"/>
        <v>-120</v>
      </c>
      <c r="Q92" s="179">
        <f t="shared" si="38"/>
        <v>-120</v>
      </c>
      <c r="R92" s="179">
        <f t="shared" si="38"/>
        <v>-120</v>
      </c>
      <c r="S92" s="179">
        <f t="shared" si="38"/>
        <v>-120</v>
      </c>
      <c r="T92" s="179">
        <f t="shared" si="38"/>
        <v>-120</v>
      </c>
      <c r="U92" s="179">
        <f t="shared" si="38"/>
        <v>-120</v>
      </c>
      <c r="V92" s="179">
        <f t="shared" si="38"/>
        <v>-120</v>
      </c>
      <c r="W92" s="179">
        <f t="shared" si="38"/>
        <v>-120</v>
      </c>
      <c r="X92" s="179">
        <f t="shared" si="38"/>
        <v>-120</v>
      </c>
      <c r="Y92" s="179">
        <f t="shared" si="38"/>
        <v>-120</v>
      </c>
      <c r="Z92" s="179">
        <f t="shared" si="38"/>
        <v>-120</v>
      </c>
      <c r="AA92" s="179">
        <f t="shared" si="38"/>
        <v>-120</v>
      </c>
      <c r="AB92" s="179">
        <f t="shared" si="38"/>
        <v>-120</v>
      </c>
      <c r="AC92" s="179">
        <f t="shared" si="38"/>
        <v>-120</v>
      </c>
      <c r="AD92" s="179">
        <f t="shared" si="38"/>
        <v>-120</v>
      </c>
      <c r="AE92" s="179">
        <f t="shared" si="38"/>
        <v>-120</v>
      </c>
      <c r="AF92" s="179">
        <f t="shared" si="38"/>
        <v>-120</v>
      </c>
      <c r="AG92" s="179">
        <f t="shared" si="38"/>
        <v>-120</v>
      </c>
      <c r="AH92" s="179">
        <f t="shared" si="38"/>
        <v>-120</v>
      </c>
      <c r="AI92" s="180">
        <f t="shared" si="38"/>
        <v>-120</v>
      </c>
    </row>
    <row r="93" spans="1:35" ht="15" thickBot="1" x14ac:dyDescent="0.35">
      <c r="A93" s="10" t="s">
        <v>271</v>
      </c>
      <c r="B93" s="181"/>
      <c r="C93" s="182">
        <f t="shared" ref="C93:AI93" si="39">IFERROR(1+(C92/C11),0)</f>
        <v>0</v>
      </c>
      <c r="D93" s="183">
        <f t="shared" si="39"/>
        <v>0</v>
      </c>
      <c r="E93" s="183">
        <f t="shared" si="39"/>
        <v>0</v>
      </c>
      <c r="F93" s="183">
        <f t="shared" si="39"/>
        <v>0</v>
      </c>
      <c r="G93" s="183">
        <f t="shared" si="39"/>
        <v>0</v>
      </c>
      <c r="H93" s="183">
        <f t="shared" si="39"/>
        <v>0</v>
      </c>
      <c r="I93" s="183">
        <f t="shared" si="39"/>
        <v>0</v>
      </c>
      <c r="J93" s="183">
        <f t="shared" si="39"/>
        <v>0</v>
      </c>
      <c r="K93" s="183">
        <f t="shared" si="39"/>
        <v>0</v>
      </c>
      <c r="L93" s="183">
        <f t="shared" si="39"/>
        <v>0</v>
      </c>
      <c r="M93" s="183">
        <f t="shared" si="39"/>
        <v>0</v>
      </c>
      <c r="N93" s="183">
        <f t="shared" si="39"/>
        <v>0</v>
      </c>
      <c r="O93" s="183">
        <f t="shared" si="39"/>
        <v>0</v>
      </c>
      <c r="P93" s="183">
        <f t="shared" si="39"/>
        <v>0</v>
      </c>
      <c r="Q93" s="183">
        <f t="shared" si="39"/>
        <v>0</v>
      </c>
      <c r="R93" s="183">
        <f t="shared" si="39"/>
        <v>0</v>
      </c>
      <c r="S93" s="183">
        <f t="shared" si="39"/>
        <v>0</v>
      </c>
      <c r="T93" s="183">
        <f t="shared" si="39"/>
        <v>0</v>
      </c>
      <c r="U93" s="183">
        <f t="shared" si="39"/>
        <v>0</v>
      </c>
      <c r="V93" s="183">
        <f t="shared" si="39"/>
        <v>0</v>
      </c>
      <c r="W93" s="183">
        <f t="shared" si="39"/>
        <v>0</v>
      </c>
      <c r="X93" s="183">
        <f t="shared" si="39"/>
        <v>0</v>
      </c>
      <c r="Y93" s="183">
        <f t="shared" si="39"/>
        <v>0</v>
      </c>
      <c r="Z93" s="183">
        <f t="shared" si="39"/>
        <v>0</v>
      </c>
      <c r="AA93" s="183">
        <f t="shared" si="39"/>
        <v>0</v>
      </c>
      <c r="AB93" s="183">
        <f t="shared" si="39"/>
        <v>0</v>
      </c>
      <c r="AC93" s="183">
        <f t="shared" si="39"/>
        <v>0</v>
      </c>
      <c r="AD93" s="183">
        <f t="shared" si="39"/>
        <v>0</v>
      </c>
      <c r="AE93" s="183">
        <f t="shared" si="39"/>
        <v>0</v>
      </c>
      <c r="AF93" s="183">
        <f t="shared" si="39"/>
        <v>0</v>
      </c>
      <c r="AG93" s="183">
        <f t="shared" si="39"/>
        <v>0</v>
      </c>
      <c r="AH93" s="183">
        <f t="shared" si="39"/>
        <v>0</v>
      </c>
      <c r="AI93" s="184">
        <f t="shared" si="39"/>
        <v>0</v>
      </c>
    </row>
    <row r="94" spans="1:35" ht="15" thickBot="1" x14ac:dyDescent="0.35"/>
    <row r="95" spans="1:35" x14ac:dyDescent="0.3">
      <c r="A95" s="169" t="s">
        <v>278</v>
      </c>
      <c r="B95" s="170" t="str">
        <f>B77</f>
        <v>Celkem</v>
      </c>
      <c r="C95" s="154" t="str">
        <f>C77</f>
        <v>Kalendářní rok</v>
      </c>
      <c r="D95" s="12"/>
      <c r="E95" s="12"/>
      <c r="F95" s="12"/>
      <c r="G95" s="12"/>
      <c r="H95" s="12"/>
      <c r="I95" s="12"/>
      <c r="J95" s="12"/>
      <c r="K95" s="12"/>
      <c r="L95" s="12"/>
      <c r="M95" s="12"/>
      <c r="N95" s="12"/>
      <c r="O95" s="12"/>
      <c r="P95" s="12"/>
      <c r="Q95" s="12"/>
      <c r="R95" s="205"/>
      <c r="S95" s="205"/>
      <c r="T95" s="205"/>
      <c r="U95" s="205"/>
      <c r="V95" s="205"/>
      <c r="W95" s="205"/>
      <c r="X95" s="205"/>
      <c r="Y95" s="205"/>
      <c r="Z95" s="205"/>
      <c r="AA95" s="205"/>
      <c r="AB95" s="205"/>
      <c r="AC95" s="205"/>
      <c r="AD95" s="205"/>
      <c r="AE95" s="205"/>
      <c r="AF95" s="205"/>
      <c r="AG95" s="205"/>
      <c r="AH95" s="205"/>
      <c r="AI95" s="206"/>
    </row>
    <row r="96" spans="1:35" ht="15" thickBot="1" x14ac:dyDescent="0.35">
      <c r="A96" s="6" t="s">
        <v>279</v>
      </c>
      <c r="B96" s="155"/>
      <c r="C96" s="156" t="str">
        <f t="shared" ref="C96:AI96" si="40">C78</f>
        <v>XII/29</v>
      </c>
      <c r="D96" s="7" t="str">
        <f t="shared" si="40"/>
        <v>I-VI/30</v>
      </c>
      <c r="E96" s="7" t="str">
        <f t="shared" si="40"/>
        <v>VI-XII/30</v>
      </c>
      <c r="F96" s="7" t="str">
        <f t="shared" si="40"/>
        <v>XII/30</v>
      </c>
      <c r="G96" s="7">
        <f t="shared" si="40"/>
        <v>2031</v>
      </c>
      <c r="H96" s="7">
        <f t="shared" si="40"/>
        <v>2032</v>
      </c>
      <c r="I96" s="7">
        <f t="shared" si="40"/>
        <v>2033</v>
      </c>
      <c r="J96" s="7">
        <f t="shared" si="40"/>
        <v>2034</v>
      </c>
      <c r="K96" s="7">
        <f t="shared" si="40"/>
        <v>2035</v>
      </c>
      <c r="L96" s="7">
        <f t="shared" si="40"/>
        <v>2036</v>
      </c>
      <c r="M96" s="7">
        <f t="shared" si="40"/>
        <v>2037</v>
      </c>
      <c r="N96" s="7">
        <f t="shared" si="40"/>
        <v>2038</v>
      </c>
      <c r="O96" s="7">
        <f t="shared" si="40"/>
        <v>2039</v>
      </c>
      <c r="P96" s="7">
        <f t="shared" si="40"/>
        <v>2040</v>
      </c>
      <c r="Q96" s="7">
        <f t="shared" si="40"/>
        <v>2041</v>
      </c>
      <c r="R96" s="7">
        <f t="shared" si="40"/>
        <v>2042</v>
      </c>
      <c r="S96" s="7">
        <f t="shared" si="40"/>
        <v>2043</v>
      </c>
      <c r="T96" s="7">
        <f t="shared" si="40"/>
        <v>2044</v>
      </c>
      <c r="U96" s="7">
        <f t="shared" si="40"/>
        <v>2045</v>
      </c>
      <c r="V96" s="7">
        <f t="shared" si="40"/>
        <v>2046</v>
      </c>
      <c r="W96" s="7">
        <f t="shared" si="40"/>
        <v>2047</v>
      </c>
      <c r="X96" s="7">
        <f t="shared" si="40"/>
        <v>2048</v>
      </c>
      <c r="Y96" s="7">
        <f t="shared" si="40"/>
        <v>2049</v>
      </c>
      <c r="Z96" s="7">
        <f t="shared" si="40"/>
        <v>2050</v>
      </c>
      <c r="AA96" s="7">
        <f t="shared" si="40"/>
        <v>2051</v>
      </c>
      <c r="AB96" s="7">
        <f t="shared" si="40"/>
        <v>2052</v>
      </c>
      <c r="AC96" s="7">
        <f t="shared" si="40"/>
        <v>2053</v>
      </c>
      <c r="AD96" s="7">
        <f t="shared" si="40"/>
        <v>2054</v>
      </c>
      <c r="AE96" s="7">
        <f t="shared" si="40"/>
        <v>2055</v>
      </c>
      <c r="AF96" s="7">
        <f t="shared" si="40"/>
        <v>2056</v>
      </c>
      <c r="AG96" s="7">
        <f t="shared" si="40"/>
        <v>2057</v>
      </c>
      <c r="AH96" s="7">
        <f t="shared" si="40"/>
        <v>2058</v>
      </c>
      <c r="AI96" s="8">
        <f t="shared" si="40"/>
        <v>2059</v>
      </c>
    </row>
    <row r="97" spans="1:35" ht="15" thickTop="1" x14ac:dyDescent="0.3">
      <c r="A97" s="9" t="s">
        <v>280</v>
      </c>
      <c r="B97" s="185"/>
      <c r="C97" s="312">
        <f>'Objednávka SČK'!C97+'Objednávka HMP'!C97</f>
        <v>0</v>
      </c>
      <c r="D97" s="313">
        <f>'Objednávka SČK'!D97+'Objednávka HMP'!D97</f>
        <v>0</v>
      </c>
      <c r="E97" s="313">
        <f>'Objednávka SČK'!E97+'Objednávka HMP'!E97</f>
        <v>0</v>
      </c>
      <c r="F97" s="313">
        <f>'Objednávka SČK'!F97+'Objednávka HMP'!F97</f>
        <v>0</v>
      </c>
      <c r="G97" s="313">
        <f>'Objednávka SČK'!G97+'Objednávka HMP'!G97</f>
        <v>0</v>
      </c>
      <c r="H97" s="313">
        <f>'Objednávka SČK'!H97+'Objednávka HMP'!H97</f>
        <v>0</v>
      </c>
      <c r="I97" s="313">
        <f>'Objednávka SČK'!I97+'Objednávka HMP'!I97</f>
        <v>0</v>
      </c>
      <c r="J97" s="313">
        <f>'Objednávka SČK'!J97+'Objednávka HMP'!J97</f>
        <v>0</v>
      </c>
      <c r="K97" s="313">
        <f>'Objednávka SČK'!K97+'Objednávka HMP'!K97</f>
        <v>0</v>
      </c>
      <c r="L97" s="313">
        <f>'Objednávka SČK'!L97+'Objednávka HMP'!L97</f>
        <v>0</v>
      </c>
      <c r="M97" s="313">
        <f>'Objednávka SČK'!M97+'Objednávka HMP'!M97</f>
        <v>0</v>
      </c>
      <c r="N97" s="313">
        <f>'Objednávka SČK'!N97+'Objednávka HMP'!N97</f>
        <v>0</v>
      </c>
      <c r="O97" s="313">
        <f>'Objednávka SČK'!O97+'Objednávka HMP'!O97</f>
        <v>0</v>
      </c>
      <c r="P97" s="313">
        <f>'Objednávka SČK'!P97+'Objednávka HMP'!P97</f>
        <v>0</v>
      </c>
      <c r="Q97" s="313">
        <f>'Objednávka SČK'!Q97+'Objednávka HMP'!Q97</f>
        <v>0</v>
      </c>
      <c r="R97" s="313">
        <f>'Objednávka SČK'!R97+'Objednávka HMP'!R97</f>
        <v>0</v>
      </c>
      <c r="S97" s="313">
        <f>'Objednávka SČK'!S97+'Objednávka HMP'!S97</f>
        <v>0</v>
      </c>
      <c r="T97" s="313">
        <f>'Objednávka SČK'!T97+'Objednávka HMP'!T97</f>
        <v>0</v>
      </c>
      <c r="U97" s="313">
        <f>'Objednávka SČK'!U97+'Objednávka HMP'!U97</f>
        <v>0</v>
      </c>
      <c r="V97" s="313">
        <f>'Objednávka SČK'!V97+'Objednávka HMP'!V97</f>
        <v>0</v>
      </c>
      <c r="W97" s="313">
        <f>'Objednávka SČK'!W97+'Objednávka HMP'!W97</f>
        <v>0</v>
      </c>
      <c r="X97" s="313">
        <f>'Objednávka SČK'!X97+'Objednávka HMP'!X97</f>
        <v>0</v>
      </c>
      <c r="Y97" s="313">
        <f>'Objednávka SČK'!Y97+'Objednávka HMP'!Y97</f>
        <v>0</v>
      </c>
      <c r="Z97" s="313">
        <f>'Objednávka SČK'!Z97+'Objednávka HMP'!Z97</f>
        <v>0</v>
      </c>
      <c r="AA97" s="313">
        <f>'Objednávka SČK'!AA97+'Objednávka HMP'!AA97</f>
        <v>0</v>
      </c>
      <c r="AB97" s="313">
        <f>'Objednávka SČK'!AB97+'Objednávka HMP'!AB97</f>
        <v>0</v>
      </c>
      <c r="AC97" s="313">
        <f>'Objednávka SČK'!AC97+'Objednávka HMP'!AC97</f>
        <v>0</v>
      </c>
      <c r="AD97" s="313">
        <f>'Objednávka SČK'!AD97+'Objednávka HMP'!AD97</f>
        <v>0</v>
      </c>
      <c r="AE97" s="313">
        <f>'Objednávka SČK'!AE97+'Objednávka HMP'!AE97</f>
        <v>0</v>
      </c>
      <c r="AF97" s="313">
        <f>'Objednávka SČK'!AF97+'Objednávka HMP'!AF97</f>
        <v>0</v>
      </c>
      <c r="AG97" s="313">
        <f>'Objednávka SČK'!AG97+'Objednávka HMP'!AG97</f>
        <v>0</v>
      </c>
      <c r="AH97" s="313">
        <f>'Objednávka SČK'!AH97+'Objednávka HMP'!AH97</f>
        <v>0</v>
      </c>
      <c r="AI97" s="314">
        <f>'Objednávka SČK'!AI97+'Objednávka HMP'!AI97</f>
        <v>0</v>
      </c>
    </row>
    <row r="98" spans="1:35" x14ac:dyDescent="0.3">
      <c r="A98" s="9" t="s">
        <v>281</v>
      </c>
      <c r="B98" s="177"/>
      <c r="C98" s="232">
        <f>'Objednávka SČK'!C98+'Objednávka HMP'!C98</f>
        <v>0</v>
      </c>
      <c r="D98" s="233">
        <f>'Objednávka SČK'!D98+'Objednávka HMP'!D98</f>
        <v>0</v>
      </c>
      <c r="E98" s="233">
        <f>'Objednávka SČK'!E98+'Objednávka HMP'!E98</f>
        <v>0</v>
      </c>
      <c r="F98" s="233">
        <f>'Objednávka SČK'!F98+'Objednávka HMP'!F98</f>
        <v>0</v>
      </c>
      <c r="G98" s="233">
        <f>'Objednávka SČK'!G98+'Objednávka HMP'!G98</f>
        <v>0</v>
      </c>
      <c r="H98" s="233">
        <f>'Objednávka SČK'!H98+'Objednávka HMP'!H98</f>
        <v>0</v>
      </c>
      <c r="I98" s="233">
        <f>'Objednávka SČK'!I98+'Objednávka HMP'!I98</f>
        <v>0</v>
      </c>
      <c r="J98" s="233">
        <f>'Objednávka SČK'!J98+'Objednávka HMP'!J98</f>
        <v>0</v>
      </c>
      <c r="K98" s="233">
        <f>'Objednávka SČK'!K98+'Objednávka HMP'!K98</f>
        <v>0</v>
      </c>
      <c r="L98" s="233">
        <f>'Objednávka SČK'!L98+'Objednávka HMP'!L98</f>
        <v>0</v>
      </c>
      <c r="M98" s="233">
        <f>'Objednávka SČK'!M98+'Objednávka HMP'!M98</f>
        <v>0</v>
      </c>
      <c r="N98" s="233">
        <f>'Objednávka SČK'!N98+'Objednávka HMP'!N98</f>
        <v>0</v>
      </c>
      <c r="O98" s="233">
        <f>'Objednávka SČK'!O98+'Objednávka HMP'!O98</f>
        <v>0</v>
      </c>
      <c r="P98" s="233">
        <f>'Objednávka SČK'!P98+'Objednávka HMP'!P98</f>
        <v>0</v>
      </c>
      <c r="Q98" s="233">
        <f>'Objednávka SČK'!Q98+'Objednávka HMP'!Q98</f>
        <v>0</v>
      </c>
      <c r="R98" s="233">
        <f>'Objednávka SČK'!R98+'Objednávka HMP'!R98</f>
        <v>0</v>
      </c>
      <c r="S98" s="233">
        <f>'Objednávka SČK'!S98+'Objednávka HMP'!S98</f>
        <v>0</v>
      </c>
      <c r="T98" s="233">
        <f>'Objednávka SČK'!T98+'Objednávka HMP'!T98</f>
        <v>0</v>
      </c>
      <c r="U98" s="233">
        <f>'Objednávka SČK'!U98+'Objednávka HMP'!U98</f>
        <v>0</v>
      </c>
      <c r="V98" s="233">
        <f>'Objednávka SČK'!V98+'Objednávka HMP'!V98</f>
        <v>0</v>
      </c>
      <c r="W98" s="233">
        <f>'Objednávka SČK'!W98+'Objednávka HMP'!W98</f>
        <v>0</v>
      </c>
      <c r="X98" s="233">
        <f>'Objednávka SČK'!X98+'Objednávka HMP'!X98</f>
        <v>0</v>
      </c>
      <c r="Y98" s="233">
        <f>'Objednávka SČK'!Y98+'Objednávka HMP'!Y98</f>
        <v>0</v>
      </c>
      <c r="Z98" s="233">
        <f>'Objednávka SČK'!Z98+'Objednávka HMP'!Z98</f>
        <v>0</v>
      </c>
      <c r="AA98" s="233">
        <f>'Objednávka SČK'!AA98+'Objednávka HMP'!AA98</f>
        <v>0</v>
      </c>
      <c r="AB98" s="233">
        <f>'Objednávka SČK'!AB98+'Objednávka HMP'!AB98</f>
        <v>0</v>
      </c>
      <c r="AC98" s="233">
        <f>'Objednávka SČK'!AC98+'Objednávka HMP'!AC98</f>
        <v>0</v>
      </c>
      <c r="AD98" s="233">
        <f>'Objednávka SČK'!AD98+'Objednávka HMP'!AD98</f>
        <v>0</v>
      </c>
      <c r="AE98" s="233">
        <f>'Objednávka SČK'!AE98+'Objednávka HMP'!AE98</f>
        <v>0</v>
      </c>
      <c r="AF98" s="233">
        <f>'Objednávka SČK'!AF98+'Objednávka HMP'!AF98</f>
        <v>0</v>
      </c>
      <c r="AG98" s="233">
        <f>'Objednávka SČK'!AG98+'Objednávka HMP'!AG98</f>
        <v>0</v>
      </c>
      <c r="AH98" s="233">
        <f>'Objednávka SČK'!AH98+'Objednávka HMP'!AH98</f>
        <v>0</v>
      </c>
      <c r="AI98" s="315">
        <f>'Objednávka SČK'!AI98+'Objednávka HMP'!AI98</f>
        <v>0</v>
      </c>
    </row>
    <row r="99" spans="1:35" x14ac:dyDescent="0.3">
      <c r="A99" s="9" t="s">
        <v>282</v>
      </c>
      <c r="B99" s="177"/>
      <c r="C99" s="232">
        <f>'Objednávka SČK'!C99+'Objednávka HMP'!C99</f>
        <v>0</v>
      </c>
      <c r="D99" s="233">
        <f>'Objednávka SČK'!D99+'Objednávka HMP'!D99</f>
        <v>0</v>
      </c>
      <c r="E99" s="233">
        <f>'Objednávka SČK'!E99+'Objednávka HMP'!E99</f>
        <v>0</v>
      </c>
      <c r="F99" s="233">
        <f>'Objednávka SČK'!F99+'Objednávka HMP'!F99</f>
        <v>0</v>
      </c>
      <c r="G99" s="233">
        <f>'Objednávka SČK'!G99+'Objednávka HMP'!G99</f>
        <v>0</v>
      </c>
      <c r="H99" s="233">
        <f>'Objednávka SČK'!H99+'Objednávka HMP'!H99</f>
        <v>0</v>
      </c>
      <c r="I99" s="233">
        <f>'Objednávka SČK'!I99+'Objednávka HMP'!I99</f>
        <v>0</v>
      </c>
      <c r="J99" s="233">
        <f>'Objednávka SČK'!J99+'Objednávka HMP'!J99</f>
        <v>0</v>
      </c>
      <c r="K99" s="233">
        <f>'Objednávka SČK'!K99+'Objednávka HMP'!K99</f>
        <v>0</v>
      </c>
      <c r="L99" s="233">
        <f>'Objednávka SČK'!L99+'Objednávka HMP'!L99</f>
        <v>0</v>
      </c>
      <c r="M99" s="233">
        <f>'Objednávka SČK'!M99+'Objednávka HMP'!M99</f>
        <v>0</v>
      </c>
      <c r="N99" s="233">
        <f>'Objednávka SČK'!N99+'Objednávka HMP'!N99</f>
        <v>0</v>
      </c>
      <c r="O99" s="233">
        <f>'Objednávka SČK'!O99+'Objednávka HMP'!O99</f>
        <v>0</v>
      </c>
      <c r="P99" s="233">
        <f>'Objednávka SČK'!P99+'Objednávka HMP'!P99</f>
        <v>0</v>
      </c>
      <c r="Q99" s="233">
        <f>'Objednávka SČK'!Q99+'Objednávka HMP'!Q99</f>
        <v>0</v>
      </c>
      <c r="R99" s="233">
        <f>'Objednávka SČK'!R99+'Objednávka HMP'!R99</f>
        <v>0</v>
      </c>
      <c r="S99" s="233">
        <f>'Objednávka SČK'!S99+'Objednávka HMP'!S99</f>
        <v>0</v>
      </c>
      <c r="T99" s="233">
        <f>'Objednávka SČK'!T99+'Objednávka HMP'!T99</f>
        <v>0</v>
      </c>
      <c r="U99" s="233">
        <f>'Objednávka SČK'!U99+'Objednávka HMP'!U99</f>
        <v>0</v>
      </c>
      <c r="V99" s="233">
        <f>'Objednávka SČK'!V99+'Objednávka HMP'!V99</f>
        <v>0</v>
      </c>
      <c r="W99" s="233">
        <f>'Objednávka SČK'!W99+'Objednávka HMP'!W99</f>
        <v>0</v>
      </c>
      <c r="X99" s="233">
        <f>'Objednávka SČK'!X99+'Objednávka HMP'!X99</f>
        <v>0</v>
      </c>
      <c r="Y99" s="233">
        <f>'Objednávka SČK'!Y99+'Objednávka HMP'!Y99</f>
        <v>0</v>
      </c>
      <c r="Z99" s="233">
        <f>'Objednávka SČK'!Z99+'Objednávka HMP'!Z99</f>
        <v>0</v>
      </c>
      <c r="AA99" s="233">
        <f>'Objednávka SČK'!AA99+'Objednávka HMP'!AA99</f>
        <v>0</v>
      </c>
      <c r="AB99" s="233">
        <f>'Objednávka SČK'!AB99+'Objednávka HMP'!AB99</f>
        <v>0</v>
      </c>
      <c r="AC99" s="233">
        <f>'Objednávka SČK'!AC99+'Objednávka HMP'!AC99</f>
        <v>0</v>
      </c>
      <c r="AD99" s="233">
        <f>'Objednávka SČK'!AD99+'Objednávka HMP'!AD99</f>
        <v>0</v>
      </c>
      <c r="AE99" s="233">
        <f>'Objednávka SČK'!AE99+'Objednávka HMP'!AE99</f>
        <v>0</v>
      </c>
      <c r="AF99" s="233">
        <f>'Objednávka SČK'!AF99+'Objednávka HMP'!AF99</f>
        <v>0</v>
      </c>
      <c r="AG99" s="233">
        <f>'Objednávka SČK'!AG99+'Objednávka HMP'!AG99</f>
        <v>0</v>
      </c>
      <c r="AH99" s="233">
        <f>'Objednávka SČK'!AH99+'Objednávka HMP'!AH99</f>
        <v>0</v>
      </c>
      <c r="AI99" s="315">
        <f>'Objednávka SČK'!AI99+'Objednávka HMP'!AI99</f>
        <v>0</v>
      </c>
    </row>
    <row r="100" spans="1:35" ht="15" thickBot="1" x14ac:dyDescent="0.35">
      <c r="A100" s="9" t="s">
        <v>283</v>
      </c>
      <c r="B100" s="181"/>
      <c r="C100" s="234">
        <f>'Objednávka SČK'!C100+'Objednávka HMP'!C100</f>
        <v>0</v>
      </c>
      <c r="D100" s="235">
        <f>'Objednávka SČK'!D100+'Objednávka HMP'!D100</f>
        <v>0</v>
      </c>
      <c r="E100" s="235">
        <f>'Objednávka SČK'!E100+'Objednávka HMP'!E100</f>
        <v>0</v>
      </c>
      <c r="F100" s="235">
        <f>'Objednávka SČK'!F100+'Objednávka HMP'!F100</f>
        <v>0</v>
      </c>
      <c r="G100" s="235">
        <f>'Objednávka SČK'!G100+'Objednávka HMP'!G100</f>
        <v>0</v>
      </c>
      <c r="H100" s="235">
        <f>'Objednávka SČK'!H100+'Objednávka HMP'!H100</f>
        <v>0</v>
      </c>
      <c r="I100" s="235">
        <f>'Objednávka SČK'!I100+'Objednávka HMP'!I100</f>
        <v>0</v>
      </c>
      <c r="J100" s="235">
        <f>'Objednávka SČK'!J100+'Objednávka HMP'!J100</f>
        <v>0</v>
      </c>
      <c r="K100" s="235">
        <f>'Objednávka SČK'!K100+'Objednávka HMP'!K100</f>
        <v>0</v>
      </c>
      <c r="L100" s="235">
        <f>'Objednávka SČK'!L100+'Objednávka HMP'!L100</f>
        <v>0</v>
      </c>
      <c r="M100" s="235">
        <f>'Objednávka SČK'!M100+'Objednávka HMP'!M100</f>
        <v>0</v>
      </c>
      <c r="N100" s="235">
        <f>'Objednávka SČK'!N100+'Objednávka HMP'!N100</f>
        <v>0</v>
      </c>
      <c r="O100" s="235">
        <f>'Objednávka SČK'!O100+'Objednávka HMP'!O100</f>
        <v>0</v>
      </c>
      <c r="P100" s="235">
        <f>'Objednávka SČK'!P100+'Objednávka HMP'!P100</f>
        <v>0</v>
      </c>
      <c r="Q100" s="235">
        <f>'Objednávka SČK'!Q100+'Objednávka HMP'!Q100</f>
        <v>0</v>
      </c>
      <c r="R100" s="235">
        <f>'Objednávka SČK'!R100+'Objednávka HMP'!R100</f>
        <v>0</v>
      </c>
      <c r="S100" s="235">
        <f>'Objednávka SČK'!S100+'Objednávka HMP'!S100</f>
        <v>0</v>
      </c>
      <c r="T100" s="235">
        <f>'Objednávka SČK'!T100+'Objednávka HMP'!T100</f>
        <v>0</v>
      </c>
      <c r="U100" s="235">
        <f>'Objednávka SČK'!U100+'Objednávka HMP'!U100</f>
        <v>0</v>
      </c>
      <c r="V100" s="235">
        <f>'Objednávka SČK'!V100+'Objednávka HMP'!V100</f>
        <v>0</v>
      </c>
      <c r="W100" s="235">
        <f>'Objednávka SČK'!W100+'Objednávka HMP'!W100</f>
        <v>0</v>
      </c>
      <c r="X100" s="235">
        <f>'Objednávka SČK'!X100+'Objednávka HMP'!X100</f>
        <v>0</v>
      </c>
      <c r="Y100" s="235">
        <f>'Objednávka SČK'!Y100+'Objednávka HMP'!Y100</f>
        <v>0</v>
      </c>
      <c r="Z100" s="235">
        <f>'Objednávka SČK'!Z100+'Objednávka HMP'!Z100</f>
        <v>0</v>
      </c>
      <c r="AA100" s="235">
        <f>'Objednávka SČK'!AA100+'Objednávka HMP'!AA100</f>
        <v>0</v>
      </c>
      <c r="AB100" s="235">
        <f>'Objednávka SČK'!AB100+'Objednávka HMP'!AB100</f>
        <v>0</v>
      </c>
      <c r="AC100" s="235">
        <f>'Objednávka SČK'!AC100+'Objednávka HMP'!AC100</f>
        <v>0</v>
      </c>
      <c r="AD100" s="235">
        <f>'Objednávka SČK'!AD100+'Objednávka HMP'!AD100</f>
        <v>0</v>
      </c>
      <c r="AE100" s="235">
        <f>'Objednávka SČK'!AE100+'Objednávka HMP'!AE100</f>
        <v>0</v>
      </c>
      <c r="AF100" s="235">
        <f>'Objednávka SČK'!AF100+'Objednávka HMP'!AF100</f>
        <v>0</v>
      </c>
      <c r="AG100" s="235">
        <f>'Objednávka SČK'!AG100+'Objednávka HMP'!AG100</f>
        <v>0</v>
      </c>
      <c r="AH100" s="235">
        <f>'Objednávka SČK'!AH100+'Objednávka HMP'!AH100</f>
        <v>0</v>
      </c>
      <c r="AI100" s="316">
        <f>'Objednávka SČK'!AI100+'Objednávka HMP'!AI100</f>
        <v>0</v>
      </c>
    </row>
    <row r="101" spans="1:35" ht="15.6" thickBot="1" x14ac:dyDescent="0.4">
      <c r="A101" s="236" t="s">
        <v>284</v>
      </c>
      <c r="B101" s="244" t="s">
        <v>285</v>
      </c>
      <c r="C101" s="238">
        <f t="shared" ref="C101:AG101" si="41">SUM(C97:C100)</f>
        <v>0</v>
      </c>
      <c r="D101" s="239">
        <f t="shared" si="41"/>
        <v>0</v>
      </c>
      <c r="E101" s="239">
        <f t="shared" si="41"/>
        <v>0</v>
      </c>
      <c r="F101" s="239">
        <f t="shared" si="41"/>
        <v>0</v>
      </c>
      <c r="G101" s="239">
        <f t="shared" si="41"/>
        <v>0</v>
      </c>
      <c r="H101" s="239">
        <f t="shared" si="41"/>
        <v>0</v>
      </c>
      <c r="I101" s="239">
        <f t="shared" si="41"/>
        <v>0</v>
      </c>
      <c r="J101" s="239">
        <f t="shared" si="41"/>
        <v>0</v>
      </c>
      <c r="K101" s="239">
        <f t="shared" si="41"/>
        <v>0</v>
      </c>
      <c r="L101" s="239">
        <f t="shared" si="41"/>
        <v>0</v>
      </c>
      <c r="M101" s="239">
        <f t="shared" si="41"/>
        <v>0</v>
      </c>
      <c r="N101" s="239">
        <f t="shared" si="41"/>
        <v>0</v>
      </c>
      <c r="O101" s="239">
        <f t="shared" si="41"/>
        <v>0</v>
      </c>
      <c r="P101" s="239">
        <f t="shared" si="41"/>
        <v>0</v>
      </c>
      <c r="Q101" s="239">
        <f t="shared" si="41"/>
        <v>0</v>
      </c>
      <c r="R101" s="239">
        <f t="shared" si="41"/>
        <v>0</v>
      </c>
      <c r="S101" s="239">
        <f t="shared" si="41"/>
        <v>0</v>
      </c>
      <c r="T101" s="239">
        <f t="shared" si="41"/>
        <v>0</v>
      </c>
      <c r="U101" s="239">
        <f t="shared" si="41"/>
        <v>0</v>
      </c>
      <c r="V101" s="239">
        <f t="shared" si="41"/>
        <v>0</v>
      </c>
      <c r="W101" s="239">
        <f t="shared" si="41"/>
        <v>0</v>
      </c>
      <c r="X101" s="239">
        <f t="shared" si="41"/>
        <v>0</v>
      </c>
      <c r="Y101" s="239">
        <f t="shared" si="41"/>
        <v>0</v>
      </c>
      <c r="Z101" s="239">
        <f t="shared" si="41"/>
        <v>0</v>
      </c>
      <c r="AA101" s="239">
        <f t="shared" si="41"/>
        <v>0</v>
      </c>
      <c r="AB101" s="239">
        <f t="shared" si="41"/>
        <v>0</v>
      </c>
      <c r="AC101" s="239">
        <f t="shared" si="41"/>
        <v>0</v>
      </c>
      <c r="AD101" s="239">
        <f t="shared" si="41"/>
        <v>0</v>
      </c>
      <c r="AE101" s="239">
        <f t="shared" si="41"/>
        <v>0</v>
      </c>
      <c r="AF101" s="239">
        <f t="shared" si="41"/>
        <v>0</v>
      </c>
      <c r="AG101" s="239">
        <f t="shared" si="41"/>
        <v>0</v>
      </c>
      <c r="AH101" s="239">
        <f t="shared" ref="AH101:AI101" si="42">SUM(AH97:AH100)</f>
        <v>0</v>
      </c>
      <c r="AI101" s="240">
        <f t="shared" si="42"/>
        <v>0</v>
      </c>
    </row>
    <row r="102" spans="1:35" ht="15" thickBot="1" x14ac:dyDescent="0.35"/>
    <row r="103" spans="1:35" x14ac:dyDescent="0.3">
      <c r="A103" s="169" t="s">
        <v>666</v>
      </c>
      <c r="B103" s="170" t="str">
        <f>B95</f>
        <v>Celkem</v>
      </c>
      <c r="C103" s="808" t="str">
        <f>C95</f>
        <v>Kalendářní rok</v>
      </c>
      <c r="D103" s="809"/>
      <c r="E103" s="809"/>
      <c r="F103" s="809"/>
      <c r="G103" s="809"/>
      <c r="H103" s="809"/>
      <c r="I103" s="809"/>
      <c r="J103" s="809"/>
      <c r="K103" s="809"/>
      <c r="L103" s="809"/>
      <c r="M103" s="809"/>
      <c r="N103" s="809"/>
      <c r="O103" s="809"/>
      <c r="P103" s="809"/>
      <c r="Q103" s="809"/>
      <c r="R103" s="809"/>
      <c r="S103" s="809"/>
      <c r="T103" s="205"/>
      <c r="U103" s="205"/>
      <c r="V103" s="205"/>
      <c r="W103" s="205"/>
      <c r="X103" s="205"/>
      <c r="Y103" s="205"/>
      <c r="Z103" s="205"/>
      <c r="AA103" s="205"/>
      <c r="AB103" s="205"/>
      <c r="AC103" s="205"/>
      <c r="AD103" s="205"/>
      <c r="AE103" s="205"/>
      <c r="AF103" s="205"/>
      <c r="AG103" s="205"/>
      <c r="AH103" s="205"/>
      <c r="AI103" s="206"/>
    </row>
    <row r="104" spans="1:35" ht="15" thickBot="1" x14ac:dyDescent="0.35">
      <c r="A104" s="619" t="s">
        <v>672</v>
      </c>
      <c r="B104" s="155"/>
      <c r="C104" s="156" t="str">
        <f>C96</f>
        <v>XII/29</v>
      </c>
      <c r="D104" s="7" t="str">
        <f t="shared" ref="D104:AI104" si="43">D96</f>
        <v>I-VI/30</v>
      </c>
      <c r="E104" s="7" t="str">
        <f t="shared" si="43"/>
        <v>VI-XII/30</v>
      </c>
      <c r="F104" s="7" t="str">
        <f t="shared" si="43"/>
        <v>XII/30</v>
      </c>
      <c r="G104" s="7">
        <f t="shared" si="43"/>
        <v>2031</v>
      </c>
      <c r="H104" s="7">
        <f t="shared" si="43"/>
        <v>2032</v>
      </c>
      <c r="I104" s="7">
        <f t="shared" si="43"/>
        <v>2033</v>
      </c>
      <c r="J104" s="7">
        <f t="shared" si="43"/>
        <v>2034</v>
      </c>
      <c r="K104" s="7">
        <f t="shared" si="43"/>
        <v>2035</v>
      </c>
      <c r="L104" s="7">
        <f t="shared" si="43"/>
        <v>2036</v>
      </c>
      <c r="M104" s="7">
        <f t="shared" si="43"/>
        <v>2037</v>
      </c>
      <c r="N104" s="7">
        <f t="shared" si="43"/>
        <v>2038</v>
      </c>
      <c r="O104" s="7">
        <f t="shared" si="43"/>
        <v>2039</v>
      </c>
      <c r="P104" s="7">
        <f t="shared" si="43"/>
        <v>2040</v>
      </c>
      <c r="Q104" s="7">
        <f t="shared" si="43"/>
        <v>2041</v>
      </c>
      <c r="R104" s="7">
        <f t="shared" si="43"/>
        <v>2042</v>
      </c>
      <c r="S104" s="7">
        <f t="shared" si="43"/>
        <v>2043</v>
      </c>
      <c r="T104" s="7">
        <f t="shared" si="43"/>
        <v>2044</v>
      </c>
      <c r="U104" s="7">
        <f t="shared" si="43"/>
        <v>2045</v>
      </c>
      <c r="V104" s="7">
        <f t="shared" si="43"/>
        <v>2046</v>
      </c>
      <c r="W104" s="7">
        <f t="shared" si="43"/>
        <v>2047</v>
      </c>
      <c r="X104" s="7">
        <f t="shared" si="43"/>
        <v>2048</v>
      </c>
      <c r="Y104" s="7">
        <f t="shared" si="43"/>
        <v>2049</v>
      </c>
      <c r="Z104" s="7">
        <f t="shared" si="43"/>
        <v>2050</v>
      </c>
      <c r="AA104" s="7">
        <f t="shared" si="43"/>
        <v>2051</v>
      </c>
      <c r="AB104" s="7">
        <f t="shared" si="43"/>
        <v>2052</v>
      </c>
      <c r="AC104" s="7">
        <f t="shared" si="43"/>
        <v>2053</v>
      </c>
      <c r="AD104" s="7">
        <f t="shared" si="43"/>
        <v>2054</v>
      </c>
      <c r="AE104" s="7">
        <f t="shared" si="43"/>
        <v>2055</v>
      </c>
      <c r="AF104" s="7">
        <f t="shared" si="43"/>
        <v>2056</v>
      </c>
      <c r="AG104" s="7">
        <f t="shared" si="43"/>
        <v>2057</v>
      </c>
      <c r="AH104" s="7">
        <f t="shared" si="43"/>
        <v>2058</v>
      </c>
      <c r="AI104" s="8">
        <f t="shared" si="43"/>
        <v>2059</v>
      </c>
    </row>
    <row r="105" spans="1:35" ht="15.6" thickTop="1" thickBot="1" x14ac:dyDescent="0.35">
      <c r="A105" s="814" t="s">
        <v>670</v>
      </c>
      <c r="B105" s="818" t="s">
        <v>675</v>
      </c>
      <c r="C105" s="819">
        <f>'Objednávka SČK'!C105+'Objednávka HMP'!C105</f>
        <v>0</v>
      </c>
      <c r="D105" s="820">
        <f>'Objednávka SČK'!D105+'Objednávka HMP'!D105</f>
        <v>0</v>
      </c>
      <c r="E105" s="820">
        <f>'Objednávka SČK'!E105+'Objednávka HMP'!E105</f>
        <v>0</v>
      </c>
      <c r="F105" s="820">
        <f>'Objednávka SČK'!F105+'Objednávka HMP'!F105</f>
        <v>0</v>
      </c>
      <c r="G105" s="820">
        <f>'Objednávka SČK'!G105+'Objednávka HMP'!G105</f>
        <v>0</v>
      </c>
      <c r="H105" s="820">
        <f>'Objednávka SČK'!H105+'Objednávka HMP'!H105</f>
        <v>0</v>
      </c>
      <c r="I105" s="820">
        <f>'Objednávka SČK'!I105+'Objednávka HMP'!I105</f>
        <v>0</v>
      </c>
      <c r="J105" s="820">
        <f>'Objednávka SČK'!J105+'Objednávka HMP'!J105</f>
        <v>0</v>
      </c>
      <c r="K105" s="820">
        <f>'Objednávka SČK'!K105+'Objednávka HMP'!K105</f>
        <v>0</v>
      </c>
      <c r="L105" s="820">
        <f>'Objednávka SČK'!L105+'Objednávka HMP'!L105</f>
        <v>0</v>
      </c>
      <c r="M105" s="820">
        <f>'Objednávka SČK'!M105+'Objednávka HMP'!M105</f>
        <v>0</v>
      </c>
      <c r="N105" s="820">
        <f>'Objednávka SČK'!N105+'Objednávka HMP'!N105</f>
        <v>0</v>
      </c>
      <c r="O105" s="820">
        <f>'Objednávka SČK'!O105+'Objednávka HMP'!O105</f>
        <v>0</v>
      </c>
      <c r="P105" s="820">
        <f>'Objednávka SČK'!P105+'Objednávka HMP'!P105</f>
        <v>0</v>
      </c>
      <c r="Q105" s="820">
        <f>'Objednávka SČK'!Q105+'Objednávka HMP'!Q105</f>
        <v>0</v>
      </c>
      <c r="R105" s="820">
        <f>'Objednávka SČK'!R105+'Objednávka HMP'!R105</f>
        <v>0</v>
      </c>
      <c r="S105" s="820">
        <f>'Objednávka SČK'!S105+'Objednávka HMP'!S105</f>
        <v>0</v>
      </c>
      <c r="T105" s="820">
        <f>'Objednávka SČK'!T105+'Objednávka HMP'!T105</f>
        <v>0</v>
      </c>
      <c r="U105" s="820">
        <f>'Objednávka SČK'!U105+'Objednávka HMP'!U105</f>
        <v>0</v>
      </c>
      <c r="V105" s="820">
        <f>'Objednávka SČK'!V105+'Objednávka HMP'!V105</f>
        <v>0</v>
      </c>
      <c r="W105" s="820">
        <f>'Objednávka SČK'!W105+'Objednávka HMP'!W105</f>
        <v>0</v>
      </c>
      <c r="X105" s="820">
        <f>'Objednávka SČK'!X105+'Objednávka HMP'!X105</f>
        <v>0</v>
      </c>
      <c r="Y105" s="820">
        <f>'Objednávka SČK'!Y105+'Objednávka HMP'!Y105</f>
        <v>0</v>
      </c>
      <c r="Z105" s="820">
        <f>'Objednávka SČK'!Z105+'Objednávka HMP'!Z105</f>
        <v>0</v>
      </c>
      <c r="AA105" s="820">
        <f>'Objednávka SČK'!AA105+'Objednávka HMP'!AA105</f>
        <v>0</v>
      </c>
      <c r="AB105" s="820">
        <f>'Objednávka SČK'!AB105+'Objednávka HMP'!AB105</f>
        <v>0</v>
      </c>
      <c r="AC105" s="820">
        <f>'Objednávka SČK'!AC105+'Objednávka HMP'!AC105</f>
        <v>0</v>
      </c>
      <c r="AD105" s="820">
        <f>'Objednávka SČK'!AD105+'Objednávka HMP'!AD105</f>
        <v>0</v>
      </c>
      <c r="AE105" s="820">
        <f>'Objednávka SČK'!AE105+'Objednávka HMP'!AE105</f>
        <v>0</v>
      </c>
      <c r="AF105" s="820">
        <f>'Objednávka SČK'!AF105+'Objednávka HMP'!AF105</f>
        <v>0</v>
      </c>
      <c r="AG105" s="820">
        <f>'Objednávka SČK'!AG105+'Objednávka HMP'!AG105</f>
        <v>0</v>
      </c>
      <c r="AH105" s="820">
        <f>'Objednávka SČK'!AH105+'Objednávka HMP'!AH105</f>
        <v>0</v>
      </c>
      <c r="AI105" s="821">
        <f>'Objednávka SČK'!AI105+'Objednávka HMP'!AI105</f>
        <v>0</v>
      </c>
    </row>
    <row r="106" spans="1:35" x14ac:dyDescent="0.3"/>
  </sheetData>
  <sheetProtection algorithmName="SHA-512" hashValue="FN8njb0gsY0Purv/XWdqZfS3xxwHgSmd4UrcEh42/87SkfkjYMPnsHac8qcX1Y5dvvXMWxS/hRFHxv9HwPzsYg==" saltValue="0CpDWp0EW7sca8RNa7wrMA==" spinCount="100000" sheet="1" objects="1" scenarios="1"/>
  <conditionalFormatting sqref="C40:AI40">
    <cfRule type="cellIs" dxfId="237" priority="37" operator="lessThan">
      <formula>0</formula>
    </cfRule>
    <cfRule type="cellIs" dxfId="236" priority="38" operator="greaterThan">
      <formula>0</formula>
    </cfRule>
  </conditionalFormatting>
  <conditionalFormatting sqref="C41:AI41">
    <cfRule type="cellIs" dxfId="235" priority="33" operator="lessThan">
      <formula>1</formula>
    </cfRule>
    <cfRule type="cellIs" dxfId="234" priority="34" operator="greaterThan">
      <formula>1</formula>
    </cfRule>
  </conditionalFormatting>
  <conditionalFormatting sqref="C50:AI50">
    <cfRule type="cellIs" dxfId="233" priority="29" operator="lessThan">
      <formula>0</formula>
    </cfRule>
    <cfRule type="cellIs" dxfId="232" priority="30" operator="greaterThan">
      <formula>0</formula>
    </cfRule>
  </conditionalFormatting>
  <conditionalFormatting sqref="C51:AI51">
    <cfRule type="cellIs" dxfId="231" priority="27" operator="lessThan">
      <formula>1</formula>
    </cfRule>
    <cfRule type="cellIs" dxfId="230" priority="28" operator="greaterThan">
      <formula>1</formula>
    </cfRule>
  </conditionalFormatting>
  <conditionalFormatting sqref="C61:AI61">
    <cfRule type="cellIs" dxfId="229" priority="25" operator="lessThan">
      <formula>0</formula>
    </cfRule>
    <cfRule type="cellIs" dxfId="228" priority="26" operator="greaterThan">
      <formula>0</formula>
    </cfRule>
  </conditionalFormatting>
  <conditionalFormatting sqref="C62:AI62">
    <cfRule type="cellIs" dxfId="227" priority="23" operator="lessThan">
      <formula>1</formula>
    </cfRule>
    <cfRule type="cellIs" dxfId="226" priority="24" operator="greaterThan">
      <formula>1</formula>
    </cfRule>
  </conditionalFormatting>
  <conditionalFormatting sqref="C68:AI68">
    <cfRule type="cellIs" dxfId="225" priority="17" operator="lessThan">
      <formula>0</formula>
    </cfRule>
    <cfRule type="cellIs" dxfId="224" priority="18" operator="greaterThan">
      <formula>0</formula>
    </cfRule>
  </conditionalFormatting>
  <conditionalFormatting sqref="C69:AI69">
    <cfRule type="cellIs" dxfId="223" priority="15" operator="lessThan">
      <formula>1</formula>
    </cfRule>
    <cfRule type="cellIs" dxfId="222" priority="16" operator="greaterThan">
      <formula>1</formula>
    </cfRule>
  </conditionalFormatting>
  <conditionalFormatting sqref="C74:AI74">
    <cfRule type="cellIs" dxfId="221" priority="3" operator="lessThan">
      <formula>0</formula>
    </cfRule>
    <cfRule type="cellIs" dxfId="220" priority="4" operator="greaterThan">
      <formula>0</formula>
    </cfRule>
  </conditionalFormatting>
  <conditionalFormatting sqref="C75:AI75">
    <cfRule type="cellIs" dxfId="219" priority="1" operator="lessThan">
      <formula>1</formula>
    </cfRule>
    <cfRule type="cellIs" dxfId="218" priority="2" operator="greaterThan">
      <formula>1</formula>
    </cfRule>
  </conditionalFormatting>
  <conditionalFormatting sqref="C80:AI80">
    <cfRule type="cellIs" dxfId="217" priority="13" operator="lessThan">
      <formula>0</formula>
    </cfRule>
    <cfRule type="cellIs" dxfId="216" priority="14" operator="greaterThan">
      <formula>0</formula>
    </cfRule>
  </conditionalFormatting>
  <conditionalFormatting sqref="C81:AI81">
    <cfRule type="cellIs" dxfId="215" priority="11" operator="lessThan">
      <formula>1</formula>
    </cfRule>
    <cfRule type="cellIs" dxfId="214" priority="12" operator="greaterThan">
      <formula>1</formula>
    </cfRule>
  </conditionalFormatting>
  <conditionalFormatting sqref="C86:AI86">
    <cfRule type="cellIs" dxfId="213" priority="9" operator="lessThan">
      <formula>0</formula>
    </cfRule>
    <cfRule type="cellIs" dxfId="212" priority="10" operator="greaterThan">
      <formula>0</formula>
    </cfRule>
  </conditionalFormatting>
  <conditionalFormatting sqref="C87:AI87">
    <cfRule type="cellIs" dxfId="211" priority="7" operator="lessThan">
      <formula>1</formula>
    </cfRule>
    <cfRule type="cellIs" dxfId="210" priority="8" operator="greaterThan">
      <formula>1</formula>
    </cfRule>
  </conditionalFormatting>
  <conditionalFormatting sqref="C92:AI92">
    <cfRule type="cellIs" dxfId="209" priority="21" operator="lessThan">
      <formula>0</formula>
    </cfRule>
    <cfRule type="cellIs" dxfId="208" priority="22" operator="greaterThan">
      <formula>0</formula>
    </cfRule>
  </conditionalFormatting>
  <conditionalFormatting sqref="C93:AI93">
    <cfRule type="cellIs" dxfId="207" priority="19" operator="lessThan">
      <formula>1</formula>
    </cfRule>
    <cfRule type="cellIs" dxfId="206" priority="20" operator="greaterThan">
      <formula>1</formula>
    </cfRule>
  </conditionalFormatting>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94B-25F0-48B8-83D0-9521A81306FA}">
  <sheetPr>
    <tabColor theme="4"/>
  </sheetPr>
  <dimension ref="A1:AJ106"/>
  <sheetViews>
    <sheetView showGridLines="0" zoomScaleNormal="100" workbookViewId="0">
      <pane xSplit="2" topLeftCell="C1" activePane="topRight" state="frozen"/>
      <selection activeCell="A25" sqref="A25:AI25"/>
      <selection pane="topRight"/>
    </sheetView>
  </sheetViews>
  <sheetFormatPr defaultColWidth="0" defaultRowHeight="14.4" zeroHeight="1" x14ac:dyDescent="0.3"/>
  <cols>
    <col min="1" max="1" width="50.6640625" customWidth="1"/>
    <col min="2" max="2" width="9.6640625" customWidth="1"/>
    <col min="3" max="35" width="12.6640625" customWidth="1"/>
    <col min="36" max="36" width="2.6640625" customWidth="1"/>
    <col min="37" max="16384" width="9.109375" hidden="1"/>
  </cols>
  <sheetData>
    <row r="1" spans="1:35" x14ac:dyDescent="0.3">
      <c r="A1" s="13" t="s">
        <v>414</v>
      </c>
      <c r="B1" s="15" t="s">
        <v>61</v>
      </c>
      <c r="C1" s="154" t="str">
        <f>'Model výchozí (MV)'!E1</f>
        <v>Kalendářní rok</v>
      </c>
      <c r="D1" s="12"/>
      <c r="E1" s="12"/>
      <c r="F1" s="12"/>
      <c r="G1" s="12"/>
      <c r="H1" s="12"/>
      <c r="I1" s="12"/>
      <c r="J1" s="12"/>
      <c r="K1" s="12"/>
      <c r="L1" s="12"/>
      <c r="M1" s="12"/>
      <c r="N1" s="12"/>
      <c r="O1" s="12"/>
      <c r="P1" s="12"/>
      <c r="Q1" s="12"/>
      <c r="R1" s="12"/>
      <c r="S1" s="12"/>
      <c r="T1" s="205"/>
      <c r="U1" s="205"/>
      <c r="V1" s="205"/>
      <c r="W1" s="205"/>
      <c r="X1" s="205"/>
      <c r="Y1" s="205"/>
      <c r="Z1" s="205"/>
      <c r="AA1" s="205"/>
      <c r="AB1" s="205"/>
      <c r="AC1" s="205"/>
      <c r="AD1" s="205"/>
      <c r="AE1" s="205"/>
      <c r="AF1" s="205"/>
      <c r="AG1" s="205"/>
      <c r="AH1" s="205"/>
      <c r="AI1" s="206"/>
    </row>
    <row r="2" spans="1:35" ht="15" thickBot="1" x14ac:dyDescent="0.35">
      <c r="A2" s="6" t="s">
        <v>45</v>
      </c>
      <c r="B2" s="155"/>
      <c r="C2" s="7" t="str">
        <f>'Model výchozí (MV)'!E2</f>
        <v>XII/29</v>
      </c>
      <c r="D2" s="7" t="str">
        <f>'Model výchozí (MV)'!F2</f>
        <v>I-VI/30</v>
      </c>
      <c r="E2" s="7" t="str">
        <f>'Model výchozí (MV)'!G2</f>
        <v>VI-XII/30</v>
      </c>
      <c r="F2" s="7" t="str">
        <f>'Model výchozí (MV)'!H2</f>
        <v>XII/30</v>
      </c>
      <c r="G2" s="7">
        <f>'Model výchozí (MV)'!I2</f>
        <v>2031</v>
      </c>
      <c r="H2" s="7">
        <f>'Model výchozí (MV)'!J2</f>
        <v>2032</v>
      </c>
      <c r="I2" s="7">
        <f>'Model výchozí (MV)'!K2</f>
        <v>2033</v>
      </c>
      <c r="J2" s="7">
        <f>'Model výchozí (MV)'!L2</f>
        <v>2034</v>
      </c>
      <c r="K2" s="7">
        <f>'Model výchozí (MV)'!M2</f>
        <v>2035</v>
      </c>
      <c r="L2" s="7">
        <f>'Model výchozí (MV)'!N2</f>
        <v>2036</v>
      </c>
      <c r="M2" s="7">
        <f>'Model výchozí (MV)'!O2</f>
        <v>2037</v>
      </c>
      <c r="N2" s="7">
        <f>'Model výchozí (MV)'!P2</f>
        <v>2038</v>
      </c>
      <c r="O2" s="7">
        <f>'Model výchozí (MV)'!Q2</f>
        <v>2039</v>
      </c>
      <c r="P2" s="7">
        <f>'Model výchozí (MV)'!R2</f>
        <v>2040</v>
      </c>
      <c r="Q2" s="7">
        <f>'Model výchozí (MV)'!S2</f>
        <v>2041</v>
      </c>
      <c r="R2" s="7">
        <f>'Model výchozí (MV)'!T2</f>
        <v>2042</v>
      </c>
      <c r="S2" s="7">
        <f>'Model výchozí (MV)'!U2</f>
        <v>2043</v>
      </c>
      <c r="T2" s="7">
        <f>'Model výchozí (MV)'!V2</f>
        <v>2044</v>
      </c>
      <c r="U2" s="7">
        <f>'Model výchozí (MV)'!W2</f>
        <v>2045</v>
      </c>
      <c r="V2" s="7">
        <f>'Model výchozí (MV)'!X2</f>
        <v>2046</v>
      </c>
      <c r="W2" s="7">
        <f>'Model výchozí (MV)'!Y2</f>
        <v>2047</v>
      </c>
      <c r="X2" s="7">
        <f>'Model výchozí (MV)'!Z2</f>
        <v>2048</v>
      </c>
      <c r="Y2" s="7">
        <f>'Model výchozí (MV)'!AA2</f>
        <v>2049</v>
      </c>
      <c r="Z2" s="7">
        <f>'Model výchozí (MV)'!AB2</f>
        <v>2050</v>
      </c>
      <c r="AA2" s="7">
        <f>'Model výchozí (MV)'!AC2</f>
        <v>2051</v>
      </c>
      <c r="AB2" s="7">
        <f>'Model výchozí (MV)'!AD2</f>
        <v>2052</v>
      </c>
      <c r="AC2" s="7">
        <f>'Model výchozí (MV)'!AE2</f>
        <v>2053</v>
      </c>
      <c r="AD2" s="7">
        <f>'Model výchozí (MV)'!AF2</f>
        <v>2054</v>
      </c>
      <c r="AE2" s="7">
        <f>'Model výchozí (MV)'!AG2</f>
        <v>2055</v>
      </c>
      <c r="AF2" s="7">
        <f>'Model výchozí (MV)'!AH2</f>
        <v>2056</v>
      </c>
      <c r="AG2" s="7">
        <f>'Model výchozí (MV)'!AI2</f>
        <v>2057</v>
      </c>
      <c r="AH2" s="7">
        <f>'Model výchozí (MV)'!AJ2</f>
        <v>2058</v>
      </c>
      <c r="AI2" s="8">
        <f>'Model výchozí (MV)'!AK2</f>
        <v>2059</v>
      </c>
    </row>
    <row r="3" spans="1:35" ht="15" thickTop="1" x14ac:dyDescent="0.3">
      <c r="A3" s="9" t="s">
        <v>641</v>
      </c>
      <c r="B3" s="35"/>
      <c r="C3" s="369">
        <f>'Provoz výchozí'!C15+'Provoz opční 1'!C15+'Provoz opční 2'!C15</f>
        <v>41941.396164383565</v>
      </c>
      <c r="D3" s="370">
        <f>'Provoz výchozí'!D15+'Provoz opční 1'!D15+'Provoz opční 2'!D15</f>
        <v>422035.29890410963</v>
      </c>
      <c r="E3" s="370">
        <f>'Provoz výchozí'!E15+'Provoz opční 1'!E15+'Provoz opční 2'!E15</f>
        <v>822024.64328767126</v>
      </c>
      <c r="F3" s="370">
        <f>'Provoz výchozí'!F15+'Provoz opční 1'!F15+'Provoz opční 2'!F15</f>
        <v>125356.20383561644</v>
      </c>
      <c r="G3" s="370">
        <f>'Provoz výchozí'!G15+'Provoz opční 1'!G15+'Provoz opční 2'!G15</f>
        <v>2859688.4</v>
      </c>
      <c r="H3" s="370">
        <f>'Provoz výchozí'!H15+'Provoz opční 1'!H15+'Provoz opční 2'!H15</f>
        <v>3406360.4</v>
      </c>
      <c r="I3" s="370">
        <f>'Provoz výchozí'!I15+'Provoz opční 1'!I15+'Provoz opční 2'!I15</f>
        <v>4453710.0999999996</v>
      </c>
      <c r="J3" s="370">
        <f>'Provoz výchozí'!J15+'Provoz opční 1'!J15+'Provoz opční 2'!J15</f>
        <v>4840556.2</v>
      </c>
      <c r="K3" s="370">
        <f>'Provoz výchozí'!K15+'Provoz opční 1'!K15+'Provoz opční 2'!K15</f>
        <v>4840556.2</v>
      </c>
      <c r="L3" s="370">
        <f>'Provoz výchozí'!L15+'Provoz opční 1'!L15+'Provoz opční 2'!L15</f>
        <v>4840556.2</v>
      </c>
      <c r="M3" s="370">
        <f>'Provoz výchozí'!M15+'Provoz opční 1'!M15+'Provoz opční 2'!M15</f>
        <v>4840556.2</v>
      </c>
      <c r="N3" s="370">
        <f>'Provoz výchozí'!N15+'Provoz opční 1'!N15+'Provoz opční 2'!N15</f>
        <v>4840556.2</v>
      </c>
      <c r="O3" s="370">
        <f>'Provoz výchozí'!O15+'Provoz opční 1'!O15+'Provoz opční 2'!O15</f>
        <v>4840556.2</v>
      </c>
      <c r="P3" s="370">
        <f>'Provoz výchozí'!P15+'Provoz opční 1'!P15+'Provoz opční 2'!P15</f>
        <v>4840556.2</v>
      </c>
      <c r="Q3" s="370">
        <f>'Provoz výchozí'!Q15+'Provoz opční 1'!Q15+'Provoz opční 2'!Q15</f>
        <v>4840556.2</v>
      </c>
      <c r="R3" s="370">
        <f>'Provoz výchozí'!R15+'Provoz opční 1'!R15+'Provoz opční 2'!R15</f>
        <v>4840556.2</v>
      </c>
      <c r="S3" s="370">
        <f>'Provoz výchozí'!S15+'Provoz opční 1'!S15+'Provoz opční 2'!S15</f>
        <v>4840556.2</v>
      </c>
      <c r="T3" s="370">
        <f>'Provoz výchozí'!T15+'Provoz opční 1'!T15+'Provoz opční 2'!T15</f>
        <v>4840556.2</v>
      </c>
      <c r="U3" s="370">
        <f>'Provoz výchozí'!U15+'Provoz opční 1'!U15+'Provoz opční 2'!U15</f>
        <v>4840556.2</v>
      </c>
      <c r="V3" s="370">
        <f>'Provoz výchozí'!V15+'Provoz opční 1'!V15+'Provoz opční 2'!V15</f>
        <v>4840556.2</v>
      </c>
      <c r="W3" s="370">
        <f>'Provoz výchozí'!W15+'Provoz opční 1'!W15+'Provoz opční 2'!W15</f>
        <v>4840556.2</v>
      </c>
      <c r="X3" s="370">
        <f>'Provoz výchozí'!X15+'Provoz opční 1'!X15+'Provoz opční 2'!X15</f>
        <v>4840556.2</v>
      </c>
      <c r="Y3" s="370">
        <f>'Provoz výchozí'!Y15+'Provoz opční 1'!Y15+'Provoz opční 2'!Y15</f>
        <v>4840556.2</v>
      </c>
      <c r="Z3" s="370">
        <f>'Provoz výchozí'!Z15+'Provoz opční 1'!Z15+'Provoz opční 2'!Z15</f>
        <v>4840556.2</v>
      </c>
      <c r="AA3" s="370">
        <f>'Provoz výchozí'!AA15+'Provoz opční 1'!AA15+'Provoz opční 2'!AA15</f>
        <v>4840556.2</v>
      </c>
      <c r="AB3" s="370">
        <f>'Provoz výchozí'!AB15+'Provoz opční 1'!AB15+'Provoz opční 2'!AB15</f>
        <v>4840556.2</v>
      </c>
      <c r="AC3" s="370">
        <f>'Provoz výchozí'!AC15+'Provoz opční 1'!AC15+'Provoz opční 2'!AC15</f>
        <v>4840556.2</v>
      </c>
      <c r="AD3" s="370">
        <f>'Provoz výchozí'!AD15+'Provoz opční 1'!AD15+'Provoz opční 2'!AD15</f>
        <v>4840556.2</v>
      </c>
      <c r="AE3" s="370">
        <f>'Provoz výchozí'!AE15+'Provoz opční 1'!AE15+'Provoz opční 2'!AE15</f>
        <v>4840556.2</v>
      </c>
      <c r="AF3" s="370">
        <f>'Provoz výchozí'!AF15+'Provoz opční 1'!AF15+'Provoz opční 2'!AF15</f>
        <v>4840556.2</v>
      </c>
      <c r="AG3" s="370">
        <f>'Provoz výchozí'!AG15+'Provoz opční 1'!AG15+'Provoz opční 2'!AG15</f>
        <v>4840556.2</v>
      </c>
      <c r="AH3" s="370">
        <f>'Provoz výchozí'!AH15+'Provoz opční 1'!AH15+'Provoz opční 2'!AH15</f>
        <v>4840556.2</v>
      </c>
      <c r="AI3" s="371">
        <f>'Provoz výchozí'!AI15+'Provoz opční 1'!AI15+'Provoz opční 2'!AI15</f>
        <v>4840556.2</v>
      </c>
    </row>
    <row r="4" spans="1:35" x14ac:dyDescent="0.3">
      <c r="A4" s="9" t="s">
        <v>642</v>
      </c>
      <c r="B4" s="35"/>
      <c r="C4" s="178">
        <f>'Provoz výchozí'!C16+'Provoz opční 1'!C16+'Provoz opční 2'!C16</f>
        <v>18582.763835616439</v>
      </c>
      <c r="D4" s="179">
        <f>'Provoz výchozí'!D16+'Provoz opční 1'!D16+'Provoz opční 2'!D16</f>
        <v>186989.06109589041</v>
      </c>
      <c r="E4" s="179">
        <f>'Provoz výchozí'!E16+'Provoz opční 1'!E16+'Provoz opční 2'!E16</f>
        <v>440220.95452054794</v>
      </c>
      <c r="F4" s="179">
        <f>'Provoz výchozí'!F16+'Provoz opční 1'!F16+'Provoz opční 2'!F16</f>
        <v>83820.756164383565</v>
      </c>
      <c r="G4" s="179">
        <f>'Provoz výchozí'!G16+'Provoz opční 1'!G16+'Provoz opční 2'!G16</f>
        <v>1912161</v>
      </c>
      <c r="H4" s="179">
        <f>'Provoz výchozí'!H16+'Provoz opční 1'!H16+'Provoz opční 2'!H16</f>
        <v>2261558.7999999998</v>
      </c>
      <c r="I4" s="179">
        <f>'Provoz výchozí'!I16+'Provoz opční 1'!I16+'Provoz opční 2'!I16</f>
        <v>2784286.6999999997</v>
      </c>
      <c r="J4" s="179">
        <f>'Provoz výchozí'!J16+'Provoz opční 1'!J16+'Provoz opční 2'!J16</f>
        <v>2204243.9</v>
      </c>
      <c r="K4" s="179">
        <f>'Provoz výchozí'!K16+'Provoz opční 1'!K16+'Provoz opční 2'!K16</f>
        <v>2204243.9</v>
      </c>
      <c r="L4" s="179">
        <f>'Provoz výchozí'!L16+'Provoz opční 1'!L16+'Provoz opční 2'!L16</f>
        <v>2204243.9</v>
      </c>
      <c r="M4" s="179">
        <f>'Provoz výchozí'!M16+'Provoz opční 1'!M16+'Provoz opční 2'!M16</f>
        <v>2204243.9</v>
      </c>
      <c r="N4" s="179">
        <f>'Provoz výchozí'!N16+'Provoz opční 1'!N16+'Provoz opční 2'!N16</f>
        <v>2204243.9</v>
      </c>
      <c r="O4" s="179">
        <f>'Provoz výchozí'!O16+'Provoz opční 1'!O16+'Provoz opční 2'!O16</f>
        <v>2204243.9</v>
      </c>
      <c r="P4" s="179">
        <f>'Provoz výchozí'!P16+'Provoz opční 1'!P16+'Provoz opční 2'!P16</f>
        <v>2204243.9</v>
      </c>
      <c r="Q4" s="179">
        <f>'Provoz výchozí'!Q16+'Provoz opční 1'!Q16+'Provoz opční 2'!Q16</f>
        <v>2204243.9</v>
      </c>
      <c r="R4" s="179">
        <f>'Provoz výchozí'!R16+'Provoz opční 1'!R16+'Provoz opční 2'!R16</f>
        <v>2204243.9</v>
      </c>
      <c r="S4" s="179">
        <f>'Provoz výchozí'!S16+'Provoz opční 1'!S16+'Provoz opční 2'!S16</f>
        <v>2204243.9</v>
      </c>
      <c r="T4" s="179">
        <f>'Provoz výchozí'!T16+'Provoz opční 1'!T16+'Provoz opční 2'!T16</f>
        <v>2204243.9</v>
      </c>
      <c r="U4" s="179">
        <f>'Provoz výchozí'!U16+'Provoz opční 1'!U16+'Provoz opční 2'!U16</f>
        <v>2204243.9</v>
      </c>
      <c r="V4" s="179">
        <f>'Provoz výchozí'!V16+'Provoz opční 1'!V16+'Provoz opční 2'!V16</f>
        <v>2204243.9</v>
      </c>
      <c r="W4" s="179">
        <f>'Provoz výchozí'!W16+'Provoz opční 1'!W16+'Provoz opční 2'!W16</f>
        <v>2204243.9</v>
      </c>
      <c r="X4" s="179">
        <f>'Provoz výchozí'!X16+'Provoz opční 1'!X16+'Provoz opční 2'!X16</f>
        <v>2204243.9</v>
      </c>
      <c r="Y4" s="179">
        <f>'Provoz výchozí'!Y16+'Provoz opční 1'!Y16+'Provoz opční 2'!Y16</f>
        <v>2204243.9</v>
      </c>
      <c r="Z4" s="179">
        <f>'Provoz výchozí'!Z16+'Provoz opční 1'!Z16+'Provoz opční 2'!Z16</f>
        <v>2204243.9</v>
      </c>
      <c r="AA4" s="179">
        <f>'Provoz výchozí'!AA16+'Provoz opční 1'!AA16+'Provoz opční 2'!AA16</f>
        <v>2204243.9</v>
      </c>
      <c r="AB4" s="179">
        <f>'Provoz výchozí'!AB16+'Provoz opční 1'!AB16+'Provoz opční 2'!AB16</f>
        <v>2204243.9</v>
      </c>
      <c r="AC4" s="179">
        <f>'Provoz výchozí'!AC16+'Provoz opční 1'!AC16+'Provoz opční 2'!AC16</f>
        <v>2204243.9</v>
      </c>
      <c r="AD4" s="179">
        <f>'Provoz výchozí'!AD16+'Provoz opční 1'!AD16+'Provoz opční 2'!AD16</f>
        <v>2204243.9</v>
      </c>
      <c r="AE4" s="179">
        <f>'Provoz výchozí'!AE16+'Provoz opční 1'!AE16+'Provoz opční 2'!AE16</f>
        <v>2204243.9</v>
      </c>
      <c r="AF4" s="179">
        <f>'Provoz výchozí'!AF16+'Provoz opční 1'!AF16+'Provoz opční 2'!AF16</f>
        <v>2204243.9</v>
      </c>
      <c r="AG4" s="179">
        <f>'Provoz výchozí'!AG16+'Provoz opční 1'!AG16+'Provoz opční 2'!AG16</f>
        <v>2204243.9</v>
      </c>
      <c r="AH4" s="179">
        <f>'Provoz výchozí'!AH16+'Provoz opční 1'!AH16+'Provoz opční 2'!AH16</f>
        <v>2204243.9</v>
      </c>
      <c r="AI4" s="180">
        <f>'Provoz výchozí'!AI16+'Provoz opční 1'!AI16+'Provoz opční 2'!AI16</f>
        <v>2204243.9</v>
      </c>
    </row>
    <row r="5" spans="1:35" ht="15" thickBot="1" x14ac:dyDescent="0.35">
      <c r="A5" s="245" t="s">
        <v>643</v>
      </c>
      <c r="B5" s="645"/>
      <c r="C5" s="666">
        <f>'Provoz výchozí'!C17+'Provoz opční 1'!C17+'Provoz opční 2'!C17</f>
        <v>23358.632328767126</v>
      </c>
      <c r="D5" s="667">
        <f>'Provoz výchozí'!D17+'Provoz opční 1'!D17+'Provoz opční 2'!D17</f>
        <v>235046.23780821922</v>
      </c>
      <c r="E5" s="667">
        <f>'Provoz výchozí'!E17+'Provoz opční 1'!E17+'Provoz opční 2'!E17</f>
        <v>381803.68876712333</v>
      </c>
      <c r="F5" s="667">
        <f>'Provoz výchozí'!F17+'Provoz opční 1'!F17+'Provoz opční 2'!F17</f>
        <v>41535.447671232876</v>
      </c>
      <c r="G5" s="667">
        <f>'Provoz výchozí'!G17+'Provoz opční 1'!G17+'Provoz opční 2'!G17</f>
        <v>947527.4</v>
      </c>
      <c r="H5" s="667">
        <f>'Provoz výchozí'!H17+'Provoz opční 1'!H17+'Provoz opční 2'!H17</f>
        <v>1144801.6000000001</v>
      </c>
      <c r="I5" s="667">
        <f>'Provoz výchozí'!I17+'Provoz opční 1'!I17+'Provoz opční 2'!I17</f>
        <v>1669423.4</v>
      </c>
      <c r="J5" s="667">
        <f>'Provoz výchozí'!J17+'Provoz opční 1'!J17+'Provoz opční 2'!J17</f>
        <v>2636312.2999999998</v>
      </c>
      <c r="K5" s="667">
        <f>'Provoz výchozí'!K17+'Provoz opční 1'!K17+'Provoz opční 2'!K17</f>
        <v>2636312.2999999998</v>
      </c>
      <c r="L5" s="667">
        <f>'Provoz výchozí'!L17+'Provoz opční 1'!L17+'Provoz opční 2'!L17</f>
        <v>2636312.2999999998</v>
      </c>
      <c r="M5" s="667">
        <f>'Provoz výchozí'!M17+'Provoz opční 1'!M17+'Provoz opční 2'!M17</f>
        <v>2636312.2999999998</v>
      </c>
      <c r="N5" s="667">
        <f>'Provoz výchozí'!N17+'Provoz opční 1'!N17+'Provoz opční 2'!N17</f>
        <v>2636312.2999999998</v>
      </c>
      <c r="O5" s="667">
        <f>'Provoz výchozí'!O17+'Provoz opční 1'!O17+'Provoz opční 2'!O17</f>
        <v>2636312.2999999998</v>
      </c>
      <c r="P5" s="667">
        <f>'Provoz výchozí'!P17+'Provoz opční 1'!P17+'Provoz opční 2'!P17</f>
        <v>2636312.2999999998</v>
      </c>
      <c r="Q5" s="667">
        <f>'Provoz výchozí'!Q17+'Provoz opční 1'!Q17+'Provoz opční 2'!Q17</f>
        <v>2636312.2999999998</v>
      </c>
      <c r="R5" s="667">
        <f>'Provoz výchozí'!R17+'Provoz opční 1'!R17+'Provoz opční 2'!R17</f>
        <v>2636312.2999999998</v>
      </c>
      <c r="S5" s="667">
        <f>'Provoz výchozí'!S17+'Provoz opční 1'!S17+'Provoz opční 2'!S17</f>
        <v>2636312.2999999998</v>
      </c>
      <c r="T5" s="667">
        <f>'Provoz výchozí'!T17+'Provoz opční 1'!T17+'Provoz opční 2'!T17</f>
        <v>2636312.2999999998</v>
      </c>
      <c r="U5" s="667">
        <f>'Provoz výchozí'!U17+'Provoz opční 1'!U17+'Provoz opční 2'!U17</f>
        <v>2636312.2999999998</v>
      </c>
      <c r="V5" s="667">
        <f>'Provoz výchozí'!V17+'Provoz opční 1'!V17+'Provoz opční 2'!V17</f>
        <v>2636312.2999999998</v>
      </c>
      <c r="W5" s="667">
        <f>'Provoz výchozí'!W17+'Provoz opční 1'!W17+'Provoz opční 2'!W17</f>
        <v>2636312.2999999998</v>
      </c>
      <c r="X5" s="667">
        <f>'Provoz výchozí'!X17+'Provoz opční 1'!X17+'Provoz opční 2'!X17</f>
        <v>2636312.2999999998</v>
      </c>
      <c r="Y5" s="667">
        <f>'Provoz výchozí'!Y17+'Provoz opční 1'!Y17+'Provoz opční 2'!Y17</f>
        <v>2636312.2999999998</v>
      </c>
      <c r="Z5" s="667">
        <f>'Provoz výchozí'!Z17+'Provoz opční 1'!Z17+'Provoz opční 2'!Z17</f>
        <v>2636312.2999999998</v>
      </c>
      <c r="AA5" s="667">
        <f>'Provoz výchozí'!AA17+'Provoz opční 1'!AA17+'Provoz opční 2'!AA17</f>
        <v>2636312.2999999998</v>
      </c>
      <c r="AB5" s="667">
        <f>'Provoz výchozí'!AB17+'Provoz opční 1'!AB17+'Provoz opční 2'!AB17</f>
        <v>2636312.2999999998</v>
      </c>
      <c r="AC5" s="667">
        <f>'Provoz výchozí'!AC17+'Provoz opční 1'!AC17+'Provoz opční 2'!AC17</f>
        <v>2636312.2999999998</v>
      </c>
      <c r="AD5" s="667">
        <f>'Provoz výchozí'!AD17+'Provoz opční 1'!AD17+'Provoz opční 2'!AD17</f>
        <v>2636312.2999999998</v>
      </c>
      <c r="AE5" s="667">
        <f>'Provoz výchozí'!AE17+'Provoz opční 1'!AE17+'Provoz opční 2'!AE17</f>
        <v>2636312.2999999998</v>
      </c>
      <c r="AF5" s="667">
        <f>'Provoz výchozí'!AF17+'Provoz opční 1'!AF17+'Provoz opční 2'!AF17</f>
        <v>2636312.2999999998</v>
      </c>
      <c r="AG5" s="667">
        <f>'Provoz výchozí'!AG17+'Provoz opční 1'!AG17+'Provoz opční 2'!AG17</f>
        <v>2636312.2999999998</v>
      </c>
      <c r="AH5" s="667">
        <f>'Provoz výchozí'!AH17+'Provoz opční 1'!AH17+'Provoz opční 2'!AH17</f>
        <v>2636312.2999999998</v>
      </c>
      <c r="AI5" s="668">
        <f>'Provoz výchozí'!AI17+'Provoz opční 1'!AI17+'Provoz opční 2'!AI17</f>
        <v>2636312.2999999998</v>
      </c>
    </row>
    <row r="6" spans="1:35" x14ac:dyDescent="0.3">
      <c r="A6" s="17" t="s">
        <v>644</v>
      </c>
      <c r="B6" s="669"/>
      <c r="C6" s="670">
        <f>'Provoz výchozí'!C18+'Provoz opční 1'!C18+'Provoz opční 2'!C18</f>
        <v>2019.240632044015</v>
      </c>
      <c r="D6" s="671">
        <f>'Provoz výchozí'!D18+'Provoz opční 1'!D18+'Provoz opční 2'!D18</f>
        <v>20318.608859942899</v>
      </c>
      <c r="E6" s="671">
        <f>'Provoz výchozí'!E18+'Provoz opční 1'!E18+'Provoz opční 2'!E18</f>
        <v>41796.600794678081</v>
      </c>
      <c r="F6" s="671">
        <f>'Provoz výchozí'!F18+'Provoz opční 1'!F18+'Provoz opční 2'!F18</f>
        <v>5169.6277749986475</v>
      </c>
      <c r="G6" s="671">
        <f>'Provoz výchozí'!G18+'Provoz opční 1'!G18+'Provoz opční 2'!G18</f>
        <v>120694.32482732525</v>
      </c>
      <c r="H6" s="671">
        <f>'Provoz výchozí'!H18+'Provoz opční 1'!H18+'Provoz opční 2'!H18</f>
        <v>143578.97178543144</v>
      </c>
      <c r="I6" s="671">
        <f>'Provoz výchozí'!I18+'Provoz opční 1'!I18+'Provoz opční 2'!I18</f>
        <v>182196.5788257021</v>
      </c>
      <c r="J6" s="671">
        <f>'Provoz výchozí'!J18+'Provoz opční 1'!J18+'Provoz opční 2'!J18</f>
        <v>208474.28085486716</v>
      </c>
      <c r="K6" s="671">
        <f>'Provoz výchozí'!K18+'Provoz opční 1'!K18+'Provoz opční 2'!K18</f>
        <v>208474.28085486716</v>
      </c>
      <c r="L6" s="671">
        <f>'Provoz výchozí'!L18+'Provoz opční 1'!L18+'Provoz opční 2'!L18</f>
        <v>208474.28085486716</v>
      </c>
      <c r="M6" s="671">
        <f>'Provoz výchozí'!M18+'Provoz opční 1'!M18+'Provoz opční 2'!M18</f>
        <v>208474.28085486716</v>
      </c>
      <c r="N6" s="671">
        <f>'Provoz výchozí'!N18+'Provoz opční 1'!N18+'Provoz opční 2'!N18</f>
        <v>208474.28085486716</v>
      </c>
      <c r="O6" s="671">
        <f>'Provoz výchozí'!O18+'Provoz opční 1'!O18+'Provoz opční 2'!O18</f>
        <v>208474.28085486716</v>
      </c>
      <c r="P6" s="671">
        <f>'Provoz výchozí'!P18+'Provoz opční 1'!P18+'Provoz opční 2'!P18</f>
        <v>208474.28085486716</v>
      </c>
      <c r="Q6" s="671">
        <f>'Provoz výchozí'!Q18+'Provoz opční 1'!Q18+'Provoz opční 2'!Q18</f>
        <v>208474.28085486716</v>
      </c>
      <c r="R6" s="671">
        <f>'Provoz výchozí'!R18+'Provoz opční 1'!R18+'Provoz opční 2'!R18</f>
        <v>208474.28085486716</v>
      </c>
      <c r="S6" s="671">
        <f>'Provoz výchozí'!S18+'Provoz opční 1'!S18+'Provoz opční 2'!S18</f>
        <v>208474.28085486716</v>
      </c>
      <c r="T6" s="671">
        <f>'Provoz výchozí'!T18+'Provoz opční 1'!T18+'Provoz opční 2'!T18</f>
        <v>208474.28085486716</v>
      </c>
      <c r="U6" s="671">
        <f>'Provoz výchozí'!U18+'Provoz opční 1'!U18+'Provoz opční 2'!U18</f>
        <v>208474.28085486716</v>
      </c>
      <c r="V6" s="671">
        <f>'Provoz výchozí'!V18+'Provoz opční 1'!V18+'Provoz opční 2'!V18</f>
        <v>208474.28085486716</v>
      </c>
      <c r="W6" s="671">
        <f>'Provoz výchozí'!W18+'Provoz opční 1'!W18+'Provoz opční 2'!W18</f>
        <v>208474.28085486716</v>
      </c>
      <c r="X6" s="671">
        <f>'Provoz výchozí'!X18+'Provoz opční 1'!X18+'Provoz opční 2'!X18</f>
        <v>208474.28085486716</v>
      </c>
      <c r="Y6" s="671">
        <f>'Provoz výchozí'!Y18+'Provoz opční 1'!Y18+'Provoz opční 2'!Y18</f>
        <v>208474.28085486716</v>
      </c>
      <c r="Z6" s="671">
        <f>'Provoz výchozí'!Z18+'Provoz opční 1'!Z18+'Provoz opční 2'!Z18</f>
        <v>208474.28085486716</v>
      </c>
      <c r="AA6" s="671">
        <f>'Provoz výchozí'!AA18+'Provoz opční 1'!AA18+'Provoz opční 2'!AA18</f>
        <v>208474.28085486716</v>
      </c>
      <c r="AB6" s="671">
        <f>'Provoz výchozí'!AB18+'Provoz opční 1'!AB18+'Provoz opční 2'!AB18</f>
        <v>208474.28085486716</v>
      </c>
      <c r="AC6" s="671">
        <f>'Provoz výchozí'!AC18+'Provoz opční 1'!AC18+'Provoz opční 2'!AC18</f>
        <v>208474.28085486716</v>
      </c>
      <c r="AD6" s="671">
        <f>'Provoz výchozí'!AD18+'Provoz opční 1'!AD18+'Provoz opční 2'!AD18</f>
        <v>208474.28085486716</v>
      </c>
      <c r="AE6" s="671">
        <f>'Provoz výchozí'!AE18+'Provoz opční 1'!AE18+'Provoz opční 2'!AE18</f>
        <v>208474.28085486716</v>
      </c>
      <c r="AF6" s="671">
        <f>'Provoz výchozí'!AF18+'Provoz opční 1'!AF18+'Provoz opční 2'!AF18</f>
        <v>208474.28085486716</v>
      </c>
      <c r="AG6" s="671">
        <f>'Provoz výchozí'!AG18+'Provoz opční 1'!AG18+'Provoz opční 2'!AG18</f>
        <v>208474.28085486716</v>
      </c>
      <c r="AH6" s="671">
        <f>'Provoz výchozí'!AH18+'Provoz opční 1'!AH18+'Provoz opční 2'!AH18</f>
        <v>208474.28085486716</v>
      </c>
      <c r="AI6" s="672">
        <f>'Provoz výchozí'!AI18+'Provoz opční 1'!AI18+'Provoz opční 2'!AI18</f>
        <v>208474.28085486716</v>
      </c>
    </row>
    <row r="7" spans="1:35" x14ac:dyDescent="0.3">
      <c r="A7" s="4" t="s">
        <v>645</v>
      </c>
      <c r="B7" s="257"/>
      <c r="C7" s="178">
        <f>'Provoz výchozí'!C19+'Provoz opční 1'!C19+'Provoz opční 2'!C19</f>
        <v>1315.2318181038295</v>
      </c>
      <c r="D7" s="179">
        <f>'Provoz výchozí'!D19+'Provoz opční 1'!D19+'Provoz opční 2'!D19</f>
        <v>13234.520169669786</v>
      </c>
      <c r="E7" s="179">
        <f>'Provoz výchozí'!E19+'Provoz opční 1'!E19+'Provoz opční 2'!E19</f>
        <v>30028.352377044925</v>
      </c>
      <c r="F7" s="179">
        <f>'Provoz výchozí'!F19+'Provoz opční 1'!F19+'Provoz opční 2'!F19</f>
        <v>3966.1909544892151</v>
      </c>
      <c r="G7" s="179">
        <f>'Provoz výchozí'!G19+'Provoz opční 1'!G19+'Provoz opční 2'!G19</f>
        <v>93691.842594392481</v>
      </c>
      <c r="H7" s="179">
        <f>'Provoz výchozí'!H19+'Provoz opční 1'!H19+'Provoz opční 2'!H19</f>
        <v>110121.74832504297</v>
      </c>
      <c r="I7" s="179">
        <f>'Provoz výchozí'!I19+'Provoz opční 1'!I19+'Provoz opční 2'!I19</f>
        <v>135546.07083421413</v>
      </c>
      <c r="J7" s="179">
        <f>'Provoz výchozí'!J19+'Provoz opční 1'!J19+'Provoz opční 2'!J19</f>
        <v>139137.29324950193</v>
      </c>
      <c r="K7" s="179">
        <f>'Provoz výchozí'!K19+'Provoz opční 1'!K19+'Provoz opční 2'!K19</f>
        <v>139137.29324950193</v>
      </c>
      <c r="L7" s="179">
        <f>'Provoz výchozí'!L19+'Provoz opční 1'!L19+'Provoz opční 2'!L19</f>
        <v>139137.29324950193</v>
      </c>
      <c r="M7" s="179">
        <f>'Provoz výchozí'!M19+'Provoz opční 1'!M19+'Provoz opční 2'!M19</f>
        <v>139137.29324950193</v>
      </c>
      <c r="N7" s="179">
        <f>'Provoz výchozí'!N19+'Provoz opční 1'!N19+'Provoz opční 2'!N19</f>
        <v>139137.29324950193</v>
      </c>
      <c r="O7" s="179">
        <f>'Provoz výchozí'!O19+'Provoz opční 1'!O19+'Provoz opční 2'!O19</f>
        <v>139137.29324950193</v>
      </c>
      <c r="P7" s="179">
        <f>'Provoz výchozí'!P19+'Provoz opční 1'!P19+'Provoz opční 2'!P19</f>
        <v>139137.29324950193</v>
      </c>
      <c r="Q7" s="179">
        <f>'Provoz výchozí'!Q19+'Provoz opční 1'!Q19+'Provoz opční 2'!Q19</f>
        <v>139137.29324950193</v>
      </c>
      <c r="R7" s="179">
        <f>'Provoz výchozí'!R19+'Provoz opční 1'!R19+'Provoz opční 2'!R19</f>
        <v>139137.29324950193</v>
      </c>
      <c r="S7" s="179">
        <f>'Provoz výchozí'!S19+'Provoz opční 1'!S19+'Provoz opční 2'!S19</f>
        <v>139137.29324950193</v>
      </c>
      <c r="T7" s="179">
        <f>'Provoz výchozí'!T19+'Provoz opční 1'!T19+'Provoz opční 2'!T19</f>
        <v>139137.29324950193</v>
      </c>
      <c r="U7" s="179">
        <f>'Provoz výchozí'!U19+'Provoz opční 1'!U19+'Provoz opční 2'!U19</f>
        <v>139137.29324950193</v>
      </c>
      <c r="V7" s="179">
        <f>'Provoz výchozí'!V19+'Provoz opční 1'!V19+'Provoz opční 2'!V19</f>
        <v>139137.29324950193</v>
      </c>
      <c r="W7" s="179">
        <f>'Provoz výchozí'!W19+'Provoz opční 1'!W19+'Provoz opční 2'!W19</f>
        <v>139137.29324950193</v>
      </c>
      <c r="X7" s="179">
        <f>'Provoz výchozí'!X19+'Provoz opční 1'!X19+'Provoz opční 2'!X19</f>
        <v>139137.29324950193</v>
      </c>
      <c r="Y7" s="179">
        <f>'Provoz výchozí'!Y19+'Provoz opční 1'!Y19+'Provoz opční 2'!Y19</f>
        <v>139137.29324950193</v>
      </c>
      <c r="Z7" s="179">
        <f>'Provoz výchozí'!Z19+'Provoz opční 1'!Z19+'Provoz opční 2'!Z19</f>
        <v>139137.29324950193</v>
      </c>
      <c r="AA7" s="179">
        <f>'Provoz výchozí'!AA19+'Provoz opční 1'!AA19+'Provoz opční 2'!AA19</f>
        <v>139137.29324950193</v>
      </c>
      <c r="AB7" s="179">
        <f>'Provoz výchozí'!AB19+'Provoz opční 1'!AB19+'Provoz opční 2'!AB19</f>
        <v>139137.29324950193</v>
      </c>
      <c r="AC7" s="179">
        <f>'Provoz výchozí'!AC19+'Provoz opční 1'!AC19+'Provoz opční 2'!AC19</f>
        <v>139137.29324950193</v>
      </c>
      <c r="AD7" s="179">
        <f>'Provoz výchozí'!AD19+'Provoz opční 1'!AD19+'Provoz opční 2'!AD19</f>
        <v>139137.29324950193</v>
      </c>
      <c r="AE7" s="179">
        <f>'Provoz výchozí'!AE19+'Provoz opční 1'!AE19+'Provoz opční 2'!AE19</f>
        <v>139137.29324950193</v>
      </c>
      <c r="AF7" s="179">
        <f>'Provoz výchozí'!AF19+'Provoz opční 1'!AF19+'Provoz opční 2'!AF19</f>
        <v>139137.29324950193</v>
      </c>
      <c r="AG7" s="179">
        <f>'Provoz výchozí'!AG19+'Provoz opční 1'!AG19+'Provoz opční 2'!AG19</f>
        <v>139137.29324950193</v>
      </c>
      <c r="AH7" s="179">
        <f>'Provoz výchozí'!AH19+'Provoz opční 1'!AH19+'Provoz opční 2'!AH19</f>
        <v>139137.29324950193</v>
      </c>
      <c r="AI7" s="180">
        <f>'Provoz výchozí'!AI19+'Provoz opční 1'!AI19+'Provoz opční 2'!AI19</f>
        <v>139137.29324950193</v>
      </c>
    </row>
    <row r="8" spans="1:35" x14ac:dyDescent="0.3">
      <c r="A8" s="245" t="s">
        <v>646</v>
      </c>
      <c r="B8" s="597"/>
      <c r="C8" s="604">
        <f>'Provoz výchozí'!C20+'Provoz opční 1'!C20+'Provoz opční 2'!C20</f>
        <v>1288.504109589041</v>
      </c>
      <c r="D8" s="605">
        <f>'Provoz výchozí'!D20+'Provoz opční 1'!D20+'Provoz opční 2'!D20</f>
        <v>12965.572602739727</v>
      </c>
      <c r="E8" s="605">
        <f>'Provoz výchozí'!E20+'Provoz opční 1'!E20+'Provoz opční 2'!E20</f>
        <v>20003.2</v>
      </c>
      <c r="F8" s="605">
        <f>'Provoz výchozí'!F20+'Provoz opční 1'!F20+'Provoz opční 2'!F20</f>
        <v>2209.2273972602738</v>
      </c>
      <c r="G8" s="605">
        <f>'Provoz výchozí'!G20+'Provoz opční 1'!G20+'Provoz opční 2'!G20</f>
        <v>50398</v>
      </c>
      <c r="H8" s="605">
        <f>'Provoz výchozí'!H20+'Provoz opční 1'!H20+'Provoz opční 2'!H20</f>
        <v>50398.1</v>
      </c>
      <c r="I8" s="605">
        <f>'Provoz výchozí'!I20+'Provoz opční 1'!I20+'Provoz opční 2'!I20</f>
        <v>58254</v>
      </c>
      <c r="J8" s="605">
        <f>'Provoz výchozí'!J20+'Provoz opční 1'!J20+'Provoz opční 2'!J20</f>
        <v>66110</v>
      </c>
      <c r="K8" s="605">
        <f>'Provoz výchozí'!K20+'Provoz opční 1'!K20+'Provoz opční 2'!K20</f>
        <v>66110</v>
      </c>
      <c r="L8" s="605">
        <f>'Provoz výchozí'!L20+'Provoz opční 1'!L20+'Provoz opční 2'!L20</f>
        <v>66110</v>
      </c>
      <c r="M8" s="605">
        <f>'Provoz výchozí'!M20+'Provoz opční 1'!M20+'Provoz opční 2'!M20</f>
        <v>66110</v>
      </c>
      <c r="N8" s="605">
        <f>'Provoz výchozí'!N20+'Provoz opční 1'!N20+'Provoz opční 2'!N20</f>
        <v>66110</v>
      </c>
      <c r="O8" s="605">
        <f>'Provoz výchozí'!O20+'Provoz opční 1'!O20+'Provoz opční 2'!O20</f>
        <v>66110</v>
      </c>
      <c r="P8" s="605">
        <f>'Provoz výchozí'!P20+'Provoz opční 1'!P20+'Provoz opční 2'!P20</f>
        <v>66110</v>
      </c>
      <c r="Q8" s="605">
        <f>'Provoz výchozí'!Q20+'Provoz opční 1'!Q20+'Provoz opční 2'!Q20</f>
        <v>66110</v>
      </c>
      <c r="R8" s="605">
        <f>'Provoz výchozí'!R20+'Provoz opční 1'!R20+'Provoz opční 2'!R20</f>
        <v>66110</v>
      </c>
      <c r="S8" s="605">
        <f>'Provoz výchozí'!S20+'Provoz opční 1'!S20+'Provoz opční 2'!S20</f>
        <v>66110</v>
      </c>
      <c r="T8" s="605">
        <f>'Provoz výchozí'!T20+'Provoz opční 1'!T20+'Provoz opční 2'!T20</f>
        <v>66110</v>
      </c>
      <c r="U8" s="605">
        <f>'Provoz výchozí'!U20+'Provoz opční 1'!U20+'Provoz opční 2'!U20</f>
        <v>66110</v>
      </c>
      <c r="V8" s="605">
        <f>'Provoz výchozí'!V20+'Provoz opční 1'!V20+'Provoz opční 2'!V20</f>
        <v>66110</v>
      </c>
      <c r="W8" s="605">
        <f>'Provoz výchozí'!W20+'Provoz opční 1'!W20+'Provoz opční 2'!W20</f>
        <v>66110</v>
      </c>
      <c r="X8" s="605">
        <f>'Provoz výchozí'!X20+'Provoz opční 1'!X20+'Provoz opční 2'!X20</f>
        <v>66110</v>
      </c>
      <c r="Y8" s="605">
        <f>'Provoz výchozí'!Y20+'Provoz opční 1'!Y20+'Provoz opční 2'!Y20</f>
        <v>66110</v>
      </c>
      <c r="Z8" s="605">
        <f>'Provoz výchozí'!Z20+'Provoz opční 1'!Z20+'Provoz opční 2'!Z20</f>
        <v>66110</v>
      </c>
      <c r="AA8" s="605">
        <f>'Provoz výchozí'!AA20+'Provoz opční 1'!AA20+'Provoz opční 2'!AA20</f>
        <v>66110</v>
      </c>
      <c r="AB8" s="605">
        <f>'Provoz výchozí'!AB20+'Provoz opční 1'!AB20+'Provoz opční 2'!AB20</f>
        <v>66110</v>
      </c>
      <c r="AC8" s="605">
        <f>'Provoz výchozí'!AC20+'Provoz opční 1'!AC20+'Provoz opční 2'!AC20</f>
        <v>66110</v>
      </c>
      <c r="AD8" s="605">
        <f>'Provoz výchozí'!AD20+'Provoz opční 1'!AD20+'Provoz opční 2'!AD20</f>
        <v>66110</v>
      </c>
      <c r="AE8" s="605">
        <f>'Provoz výchozí'!AE20+'Provoz opční 1'!AE20+'Provoz opční 2'!AE20</f>
        <v>66110</v>
      </c>
      <c r="AF8" s="605">
        <f>'Provoz výchozí'!AF20+'Provoz opční 1'!AF20+'Provoz opční 2'!AF20</f>
        <v>66110</v>
      </c>
      <c r="AG8" s="605">
        <f>'Provoz výchozí'!AG20+'Provoz opční 1'!AG20+'Provoz opční 2'!AG20</f>
        <v>66110</v>
      </c>
      <c r="AH8" s="605">
        <f>'Provoz výchozí'!AH20+'Provoz opční 1'!AH20+'Provoz opční 2'!AH20</f>
        <v>66110</v>
      </c>
      <c r="AI8" s="609">
        <f>'Provoz výchozí'!AI20+'Provoz opční 1'!AI20+'Provoz opční 2'!AI20</f>
        <v>66110</v>
      </c>
    </row>
    <row r="9" spans="1:35" ht="15" thickBot="1" x14ac:dyDescent="0.35">
      <c r="A9" s="10" t="s">
        <v>647</v>
      </c>
      <c r="B9" s="37"/>
      <c r="C9" s="157">
        <f>'Provoz výchozí'!C21+'Provoz opční 1'!C21+'Provoz opční 2'!C21</f>
        <v>1334</v>
      </c>
      <c r="D9" s="158">
        <f>'Provoz výchozí'!D21+'Provoz opční 1'!D21+'Provoz opční 2'!D21</f>
        <v>14819</v>
      </c>
      <c r="E9" s="158">
        <f>'Provoz výchozí'!E21+'Provoz opční 1'!E21+'Provoz opční 2'!E21</f>
        <v>26006</v>
      </c>
      <c r="F9" s="158">
        <f>'Provoz výchozí'!F21+'Provoz opční 1'!F21+'Provoz opční 2'!F21</f>
        <v>5351</v>
      </c>
      <c r="G9" s="158">
        <f>'Provoz výchozí'!G21+'Provoz opční 1'!G21+'Provoz opční 2'!G21</f>
        <v>84847</v>
      </c>
      <c r="H9" s="158">
        <f>'Provoz výchozí'!H21+'Provoz opční 1'!H21+'Provoz opční 2'!H21</f>
        <v>100021</v>
      </c>
      <c r="I9" s="158">
        <f>'Provoz výchozí'!I21+'Provoz opční 1'!I21+'Provoz opční 2'!I21</f>
        <v>130845</v>
      </c>
      <c r="J9" s="158">
        <f>'Provoz výchozí'!J21+'Provoz opční 1'!J21+'Provoz opční 2'!J21</f>
        <v>142537</v>
      </c>
      <c r="K9" s="158">
        <f>'Provoz výchozí'!K21+'Provoz opční 1'!K21+'Provoz opční 2'!K21</f>
        <v>142537</v>
      </c>
      <c r="L9" s="158">
        <f>'Provoz výchozí'!L21+'Provoz opční 1'!L21+'Provoz opční 2'!L21</f>
        <v>142537</v>
      </c>
      <c r="M9" s="158">
        <f>'Provoz výchozí'!M21+'Provoz opční 1'!M21+'Provoz opční 2'!M21</f>
        <v>142537</v>
      </c>
      <c r="N9" s="158">
        <f>'Provoz výchozí'!N21+'Provoz opční 1'!N21+'Provoz opční 2'!N21</f>
        <v>142537</v>
      </c>
      <c r="O9" s="158">
        <f>'Provoz výchozí'!O21+'Provoz opční 1'!O21+'Provoz opční 2'!O21</f>
        <v>142537</v>
      </c>
      <c r="P9" s="158">
        <f>'Provoz výchozí'!P21+'Provoz opční 1'!P21+'Provoz opční 2'!P21</f>
        <v>142537</v>
      </c>
      <c r="Q9" s="158">
        <f>'Provoz výchozí'!Q21+'Provoz opční 1'!Q21+'Provoz opční 2'!Q21</f>
        <v>142537</v>
      </c>
      <c r="R9" s="158">
        <f>'Provoz výchozí'!R21+'Provoz opční 1'!R21+'Provoz opční 2'!R21</f>
        <v>142537</v>
      </c>
      <c r="S9" s="158">
        <f>'Provoz výchozí'!S21+'Provoz opční 1'!S21+'Provoz opční 2'!S21</f>
        <v>142537</v>
      </c>
      <c r="T9" s="158">
        <f>'Provoz výchozí'!T21+'Provoz opční 1'!T21+'Provoz opční 2'!T21</f>
        <v>142537</v>
      </c>
      <c r="U9" s="158">
        <f>'Provoz výchozí'!U21+'Provoz opční 1'!U21+'Provoz opční 2'!U21</f>
        <v>142537</v>
      </c>
      <c r="V9" s="158">
        <f>'Provoz výchozí'!V21+'Provoz opční 1'!V21+'Provoz opční 2'!V21</f>
        <v>142537</v>
      </c>
      <c r="W9" s="158">
        <f>'Provoz výchozí'!W21+'Provoz opční 1'!W21+'Provoz opční 2'!W21</f>
        <v>142537</v>
      </c>
      <c r="X9" s="158">
        <f>'Provoz výchozí'!X21+'Provoz opční 1'!X21+'Provoz opční 2'!X21</f>
        <v>142537</v>
      </c>
      <c r="Y9" s="158">
        <f>'Provoz výchozí'!Y21+'Provoz opční 1'!Y21+'Provoz opční 2'!Y21</f>
        <v>142537</v>
      </c>
      <c r="Z9" s="158">
        <f>'Provoz výchozí'!Z21+'Provoz opční 1'!Z21+'Provoz opční 2'!Z21</f>
        <v>142537</v>
      </c>
      <c r="AA9" s="158">
        <f>'Provoz výchozí'!AA21+'Provoz opční 1'!AA21+'Provoz opční 2'!AA21</f>
        <v>142537</v>
      </c>
      <c r="AB9" s="158">
        <f>'Provoz výchozí'!AB21+'Provoz opční 1'!AB21+'Provoz opční 2'!AB21</f>
        <v>142537</v>
      </c>
      <c r="AC9" s="158">
        <f>'Provoz výchozí'!AC21+'Provoz opční 1'!AC21+'Provoz opční 2'!AC21</f>
        <v>142537</v>
      </c>
      <c r="AD9" s="158">
        <f>'Provoz výchozí'!AD21+'Provoz opční 1'!AD21+'Provoz opční 2'!AD21</f>
        <v>142537</v>
      </c>
      <c r="AE9" s="158">
        <f>'Provoz výchozí'!AE21+'Provoz opční 1'!AE21+'Provoz opční 2'!AE21</f>
        <v>142537</v>
      </c>
      <c r="AF9" s="158">
        <f>'Provoz výchozí'!AF21+'Provoz opční 1'!AF21+'Provoz opční 2'!AF21</f>
        <v>142537</v>
      </c>
      <c r="AG9" s="158">
        <f>'Provoz výchozí'!AG21+'Provoz opční 1'!AG21+'Provoz opční 2'!AG21</f>
        <v>142537</v>
      </c>
      <c r="AH9" s="158">
        <f>'Provoz výchozí'!AH21+'Provoz opční 1'!AH21+'Provoz opční 2'!AH21</f>
        <v>142537</v>
      </c>
      <c r="AI9" s="159">
        <f>'Provoz výchozí'!AI21+'Provoz opční 1'!AI21+'Provoz opční 2'!AI21</f>
        <v>142537</v>
      </c>
    </row>
    <row r="10" spans="1:35" x14ac:dyDescent="0.3">
      <c r="A10" s="245" t="s">
        <v>648</v>
      </c>
      <c r="B10" s="597"/>
      <c r="C10" s="610">
        <f>'Provoz výchozí'!C22+'Provoz opční 1'!C22+'Provoz opční 2'!C22</f>
        <v>25</v>
      </c>
      <c r="D10" s="611">
        <f>'Provoz výchozí'!D22+'Provoz opční 1'!D22+'Provoz opční 2'!D22</f>
        <v>25</v>
      </c>
      <c r="E10" s="611">
        <f>'Provoz výchozí'!E22+'Provoz opční 1'!E22+'Provoz opční 2'!E22</f>
        <v>40</v>
      </c>
      <c r="F10" s="611">
        <f>'Provoz výchozí'!F22+'Provoz opční 1'!F22+'Provoz opční 2'!F22</f>
        <v>60</v>
      </c>
      <c r="G10" s="611">
        <f>'Provoz výchozí'!G22+'Provoz opční 1'!G22+'Provoz opční 2'!G22</f>
        <v>60</v>
      </c>
      <c r="H10" s="611">
        <f>'Provoz výchozí'!H22+'Provoz opční 1'!H22+'Provoz opční 2'!H22</f>
        <v>85</v>
      </c>
      <c r="I10" s="611">
        <f>'Provoz výchozí'!I22+'Provoz opční 1'!I22+'Provoz opční 2'!I22</f>
        <v>106</v>
      </c>
      <c r="J10" s="611">
        <f>'Provoz výchozí'!J22+'Provoz opční 1'!J22+'Provoz opční 2'!J22</f>
        <v>120</v>
      </c>
      <c r="K10" s="611">
        <f>'Provoz výchozí'!K22+'Provoz opční 1'!K22+'Provoz opční 2'!K22</f>
        <v>120</v>
      </c>
      <c r="L10" s="611">
        <f>'Provoz výchozí'!L22+'Provoz opční 1'!L22+'Provoz opční 2'!L22</f>
        <v>120</v>
      </c>
      <c r="M10" s="611">
        <f>'Provoz výchozí'!M22+'Provoz opční 1'!M22+'Provoz opční 2'!M22</f>
        <v>120</v>
      </c>
      <c r="N10" s="611">
        <f>'Provoz výchozí'!N22+'Provoz opční 1'!N22+'Provoz opční 2'!N22</f>
        <v>120</v>
      </c>
      <c r="O10" s="611">
        <f>'Provoz výchozí'!O22+'Provoz opční 1'!O22+'Provoz opční 2'!O22</f>
        <v>120</v>
      </c>
      <c r="P10" s="611">
        <f>'Provoz výchozí'!P22+'Provoz opční 1'!P22+'Provoz opční 2'!P22</f>
        <v>120</v>
      </c>
      <c r="Q10" s="611">
        <f>'Provoz výchozí'!Q22+'Provoz opční 1'!Q22+'Provoz opční 2'!Q22</f>
        <v>120</v>
      </c>
      <c r="R10" s="611">
        <f>'Provoz výchozí'!R22+'Provoz opční 1'!R22+'Provoz opční 2'!R22</f>
        <v>120</v>
      </c>
      <c r="S10" s="611">
        <f>'Provoz výchozí'!S22+'Provoz opční 1'!S22+'Provoz opční 2'!S22</f>
        <v>120</v>
      </c>
      <c r="T10" s="611">
        <f>'Provoz výchozí'!T22+'Provoz opční 1'!T22+'Provoz opční 2'!T22</f>
        <v>120</v>
      </c>
      <c r="U10" s="611">
        <f>'Provoz výchozí'!U22+'Provoz opční 1'!U22+'Provoz opční 2'!U22</f>
        <v>120</v>
      </c>
      <c r="V10" s="611">
        <f>'Provoz výchozí'!V22+'Provoz opční 1'!V22+'Provoz opční 2'!V22</f>
        <v>120</v>
      </c>
      <c r="W10" s="611">
        <f>'Provoz výchozí'!W22+'Provoz opční 1'!W22+'Provoz opční 2'!W22</f>
        <v>120</v>
      </c>
      <c r="X10" s="611">
        <f>'Provoz výchozí'!X22+'Provoz opční 1'!X22+'Provoz opční 2'!X22</f>
        <v>120</v>
      </c>
      <c r="Y10" s="611">
        <f>'Provoz výchozí'!Y22+'Provoz opční 1'!Y22+'Provoz opční 2'!Y22</f>
        <v>120</v>
      </c>
      <c r="Z10" s="611">
        <f>'Provoz výchozí'!Z22+'Provoz opční 1'!Z22+'Provoz opční 2'!Z22</f>
        <v>120</v>
      </c>
      <c r="AA10" s="611">
        <f>'Provoz výchozí'!AA22+'Provoz opční 1'!AA22+'Provoz opční 2'!AA22</f>
        <v>120</v>
      </c>
      <c r="AB10" s="611">
        <f>'Provoz výchozí'!AB22+'Provoz opční 1'!AB22+'Provoz opční 2'!AB22</f>
        <v>120</v>
      </c>
      <c r="AC10" s="611">
        <f>'Provoz výchozí'!AC22+'Provoz opční 1'!AC22+'Provoz opční 2'!AC22</f>
        <v>120</v>
      </c>
      <c r="AD10" s="611">
        <f>'Provoz výchozí'!AD22+'Provoz opční 1'!AD22+'Provoz opční 2'!AD22</f>
        <v>120</v>
      </c>
      <c r="AE10" s="611">
        <f>'Provoz výchozí'!AE22+'Provoz opční 1'!AE22+'Provoz opční 2'!AE22</f>
        <v>120</v>
      </c>
      <c r="AF10" s="611">
        <f>'Provoz výchozí'!AF22+'Provoz opční 1'!AF22+'Provoz opční 2'!AF22</f>
        <v>120</v>
      </c>
      <c r="AG10" s="611">
        <f>'Provoz výchozí'!AG22+'Provoz opční 1'!AG22+'Provoz opční 2'!AG22</f>
        <v>120</v>
      </c>
      <c r="AH10" s="611">
        <f>'Provoz výchozí'!AH22+'Provoz opční 1'!AH22+'Provoz opční 2'!AH22</f>
        <v>120</v>
      </c>
      <c r="AI10" s="612">
        <f>'Provoz výchozí'!AI22+'Provoz opční 1'!AI22+'Provoz opční 2'!AI22</f>
        <v>120</v>
      </c>
    </row>
    <row r="11" spans="1:35" ht="15" thickBot="1" x14ac:dyDescent="0.35">
      <c r="A11" s="10" t="s">
        <v>649</v>
      </c>
      <c r="B11" s="37"/>
      <c r="C11" s="157">
        <f>'Provoz výchozí'!C23+'Provoz opční 1'!C23+'Provoz opční 2'!C23</f>
        <v>25</v>
      </c>
      <c r="D11" s="158">
        <f>'Provoz výchozí'!D23+'Provoz opční 1'!D23+'Provoz opční 2'!D23</f>
        <v>25</v>
      </c>
      <c r="E11" s="158">
        <f>'Provoz výchozí'!E23+'Provoz opční 1'!E23+'Provoz opční 2'!E23</f>
        <v>40</v>
      </c>
      <c r="F11" s="158">
        <f>'Provoz výchozí'!F23+'Provoz opční 1'!F23+'Provoz opční 2'!F23</f>
        <v>60</v>
      </c>
      <c r="G11" s="158">
        <f>'Provoz výchozí'!G23+'Provoz opční 1'!G23+'Provoz opční 2'!G23</f>
        <v>60</v>
      </c>
      <c r="H11" s="158">
        <f>'Provoz výchozí'!H23+'Provoz opční 1'!H23+'Provoz opční 2'!H23</f>
        <v>85</v>
      </c>
      <c r="I11" s="158">
        <f>'Provoz výchozí'!I23+'Provoz opční 1'!I23+'Provoz opční 2'!I23</f>
        <v>106</v>
      </c>
      <c r="J11" s="158">
        <f>'Provoz výchozí'!J23+'Provoz opční 1'!J23+'Provoz opční 2'!J23</f>
        <v>120</v>
      </c>
      <c r="K11" s="158">
        <f>'Provoz výchozí'!K23+'Provoz opční 1'!K23+'Provoz opční 2'!K23</f>
        <v>120</v>
      </c>
      <c r="L11" s="158">
        <f>'Provoz výchozí'!L23+'Provoz opční 1'!L23+'Provoz opční 2'!L23</f>
        <v>120</v>
      </c>
      <c r="M11" s="158">
        <f>'Provoz výchozí'!M23+'Provoz opční 1'!M23+'Provoz opční 2'!M23</f>
        <v>120</v>
      </c>
      <c r="N11" s="158">
        <f>'Provoz výchozí'!N23+'Provoz opční 1'!N23+'Provoz opční 2'!N23</f>
        <v>120</v>
      </c>
      <c r="O11" s="158">
        <f>'Provoz výchozí'!O23+'Provoz opční 1'!O23+'Provoz opční 2'!O23</f>
        <v>120</v>
      </c>
      <c r="P11" s="158">
        <f>'Provoz výchozí'!P23+'Provoz opční 1'!P23+'Provoz opční 2'!P23</f>
        <v>120</v>
      </c>
      <c r="Q11" s="158">
        <f>'Provoz výchozí'!Q23+'Provoz opční 1'!Q23+'Provoz opční 2'!Q23</f>
        <v>120</v>
      </c>
      <c r="R11" s="158">
        <f>'Provoz výchozí'!R23+'Provoz opční 1'!R23+'Provoz opční 2'!R23</f>
        <v>120</v>
      </c>
      <c r="S11" s="158">
        <f>'Provoz výchozí'!S23+'Provoz opční 1'!S23+'Provoz opční 2'!S23</f>
        <v>120</v>
      </c>
      <c r="T11" s="158">
        <f>'Provoz výchozí'!T23+'Provoz opční 1'!T23+'Provoz opční 2'!T23</f>
        <v>120</v>
      </c>
      <c r="U11" s="158">
        <f>'Provoz výchozí'!U23+'Provoz opční 1'!U23+'Provoz opční 2'!U23</f>
        <v>120</v>
      </c>
      <c r="V11" s="158">
        <f>'Provoz výchozí'!V23+'Provoz opční 1'!V23+'Provoz opční 2'!V23</f>
        <v>120</v>
      </c>
      <c r="W11" s="158">
        <f>'Provoz výchozí'!W23+'Provoz opční 1'!W23+'Provoz opční 2'!W23</f>
        <v>120</v>
      </c>
      <c r="X11" s="158">
        <f>'Provoz výchozí'!X23+'Provoz opční 1'!X23+'Provoz opční 2'!X23</f>
        <v>120</v>
      </c>
      <c r="Y11" s="158">
        <f>'Provoz výchozí'!Y23+'Provoz opční 1'!Y23+'Provoz opční 2'!Y23</f>
        <v>120</v>
      </c>
      <c r="Z11" s="158">
        <f>'Provoz výchozí'!Z23+'Provoz opční 1'!Z23+'Provoz opční 2'!Z23</f>
        <v>120</v>
      </c>
      <c r="AA11" s="158">
        <f>'Provoz výchozí'!AA23+'Provoz opční 1'!AA23+'Provoz opční 2'!AA23</f>
        <v>120</v>
      </c>
      <c r="AB11" s="158">
        <f>'Provoz výchozí'!AB23+'Provoz opční 1'!AB23+'Provoz opční 2'!AB23</f>
        <v>120</v>
      </c>
      <c r="AC11" s="158">
        <f>'Provoz výchozí'!AC23+'Provoz opční 1'!AC23+'Provoz opční 2'!AC23</f>
        <v>120</v>
      </c>
      <c r="AD11" s="158">
        <f>'Provoz výchozí'!AD23+'Provoz opční 1'!AD23+'Provoz opční 2'!AD23</f>
        <v>120</v>
      </c>
      <c r="AE11" s="158">
        <f>'Provoz výchozí'!AE23+'Provoz opční 1'!AE23+'Provoz opční 2'!AE23</f>
        <v>120</v>
      </c>
      <c r="AF11" s="158">
        <f>'Provoz výchozí'!AF23+'Provoz opční 1'!AF23+'Provoz opční 2'!AF23</f>
        <v>120</v>
      </c>
      <c r="AG11" s="158">
        <f>'Provoz výchozí'!AG23+'Provoz opční 1'!AG23+'Provoz opční 2'!AG23</f>
        <v>120</v>
      </c>
      <c r="AH11" s="158">
        <f>'Provoz výchozí'!AH23+'Provoz opční 1'!AH23+'Provoz opční 2'!AH23</f>
        <v>120</v>
      </c>
      <c r="AI11" s="159">
        <f>'Provoz výchozí'!AI23+'Provoz opční 1'!AI23+'Provoz opční 2'!AI23</f>
        <v>120</v>
      </c>
    </row>
    <row r="12" spans="1:35" ht="15" thickBot="1" x14ac:dyDescent="0.35"/>
    <row r="13" spans="1:35" x14ac:dyDescent="0.3">
      <c r="A13" s="160" t="s">
        <v>236</v>
      </c>
      <c r="B13" s="161" t="str">
        <f>B1</f>
        <v>SČK</v>
      </c>
      <c r="C13" s="154" t="str">
        <f>C1</f>
        <v>Kalendářní rok</v>
      </c>
      <c r="D13" s="12"/>
      <c r="E13" s="12"/>
      <c r="F13" s="12"/>
      <c r="G13" s="12"/>
      <c r="H13" s="12"/>
      <c r="I13" s="12"/>
      <c r="J13" s="12"/>
      <c r="K13" s="12"/>
      <c r="L13" s="12"/>
      <c r="M13" s="12"/>
      <c r="N13" s="12"/>
      <c r="O13" s="12"/>
      <c r="P13" s="12"/>
      <c r="Q13" s="12"/>
      <c r="R13" s="12"/>
      <c r="S13" s="12"/>
      <c r="T13" s="205"/>
      <c r="U13" s="205"/>
      <c r="V13" s="205"/>
      <c r="W13" s="205"/>
      <c r="X13" s="205"/>
      <c r="Y13" s="205"/>
      <c r="Z13" s="205"/>
      <c r="AA13" s="205"/>
      <c r="AB13" s="205"/>
      <c r="AC13" s="205"/>
      <c r="AD13" s="205"/>
      <c r="AE13" s="205"/>
      <c r="AF13" s="205"/>
      <c r="AG13" s="205"/>
      <c r="AH13" s="205"/>
      <c r="AI13" s="206"/>
    </row>
    <row r="14" spans="1:35" ht="15" thickBot="1" x14ac:dyDescent="0.35">
      <c r="A14" s="6" t="s">
        <v>157</v>
      </c>
      <c r="B14" s="162"/>
      <c r="C14" s="156" t="str">
        <f t="shared" ref="C14:AI14" si="0">C2</f>
        <v>XII/29</v>
      </c>
      <c r="D14" s="7" t="str">
        <f t="shared" si="0"/>
        <v>I-VI/30</v>
      </c>
      <c r="E14" s="7" t="str">
        <f t="shared" si="0"/>
        <v>VI-XII/30</v>
      </c>
      <c r="F14" s="7" t="str">
        <f t="shared" si="0"/>
        <v>XII/30</v>
      </c>
      <c r="G14" s="7">
        <f t="shared" si="0"/>
        <v>2031</v>
      </c>
      <c r="H14" s="7">
        <f t="shared" si="0"/>
        <v>2032</v>
      </c>
      <c r="I14" s="7">
        <f t="shared" si="0"/>
        <v>2033</v>
      </c>
      <c r="J14" s="7">
        <f t="shared" si="0"/>
        <v>2034</v>
      </c>
      <c r="K14" s="7">
        <f t="shared" si="0"/>
        <v>2035</v>
      </c>
      <c r="L14" s="7">
        <f t="shared" si="0"/>
        <v>2036</v>
      </c>
      <c r="M14" s="7">
        <f t="shared" si="0"/>
        <v>2037</v>
      </c>
      <c r="N14" s="7">
        <f t="shared" si="0"/>
        <v>2038</v>
      </c>
      <c r="O14" s="7">
        <f t="shared" si="0"/>
        <v>2039</v>
      </c>
      <c r="P14" s="7">
        <f t="shared" si="0"/>
        <v>2040</v>
      </c>
      <c r="Q14" s="7">
        <f t="shared" si="0"/>
        <v>2041</v>
      </c>
      <c r="R14" s="7">
        <f t="shared" si="0"/>
        <v>2042</v>
      </c>
      <c r="S14" s="7">
        <f t="shared" si="0"/>
        <v>2043</v>
      </c>
      <c r="T14" s="7">
        <f t="shared" si="0"/>
        <v>2044</v>
      </c>
      <c r="U14" s="7">
        <f t="shared" si="0"/>
        <v>2045</v>
      </c>
      <c r="V14" s="7">
        <f t="shared" si="0"/>
        <v>2046</v>
      </c>
      <c r="W14" s="7">
        <f t="shared" si="0"/>
        <v>2047</v>
      </c>
      <c r="X14" s="7">
        <f t="shared" si="0"/>
        <v>2048</v>
      </c>
      <c r="Y14" s="7">
        <f t="shared" si="0"/>
        <v>2049</v>
      </c>
      <c r="Z14" s="7">
        <f t="shared" si="0"/>
        <v>2050</v>
      </c>
      <c r="AA14" s="7">
        <f t="shared" si="0"/>
        <v>2051</v>
      </c>
      <c r="AB14" s="7">
        <f t="shared" si="0"/>
        <v>2052</v>
      </c>
      <c r="AC14" s="7">
        <f t="shared" si="0"/>
        <v>2053</v>
      </c>
      <c r="AD14" s="7">
        <f t="shared" si="0"/>
        <v>2054</v>
      </c>
      <c r="AE14" s="7">
        <f t="shared" si="0"/>
        <v>2055</v>
      </c>
      <c r="AF14" s="7">
        <f t="shared" si="0"/>
        <v>2056</v>
      </c>
      <c r="AG14" s="7">
        <f t="shared" si="0"/>
        <v>2057</v>
      </c>
      <c r="AH14" s="7">
        <f t="shared" si="0"/>
        <v>2058</v>
      </c>
      <c r="AI14" s="8">
        <f t="shared" si="0"/>
        <v>2059</v>
      </c>
    </row>
    <row r="15" spans="1:35" ht="16.2" thickTop="1" thickBot="1" x14ac:dyDescent="0.4">
      <c r="A15" s="766" t="s">
        <v>165</v>
      </c>
      <c r="B15" s="767" t="s">
        <v>172</v>
      </c>
      <c r="C15" s="768">
        <f>'Model aktualizovaný (MA)'!E80</f>
        <v>0</v>
      </c>
      <c r="D15" s="769">
        <f>'Model aktualizovaný (MA)'!F80</f>
        <v>0</v>
      </c>
      <c r="E15" s="769">
        <f>'Model aktualizovaný (MA)'!G80</f>
        <v>0</v>
      </c>
      <c r="F15" s="769">
        <f>'Model aktualizovaný (MA)'!H80</f>
        <v>0</v>
      </c>
      <c r="G15" s="769">
        <f>'Model aktualizovaný (MA)'!I80</f>
        <v>0</v>
      </c>
      <c r="H15" s="769">
        <f>'Model aktualizovaný (MA)'!J80</f>
        <v>0</v>
      </c>
      <c r="I15" s="769">
        <f>'Model aktualizovaný (MA)'!K80</f>
        <v>0</v>
      </c>
      <c r="J15" s="769">
        <f>'Model aktualizovaný (MA)'!L80</f>
        <v>0</v>
      </c>
      <c r="K15" s="769">
        <f>'Model aktualizovaný (MA)'!M80</f>
        <v>0</v>
      </c>
      <c r="L15" s="769">
        <f>'Model aktualizovaný (MA)'!N80</f>
        <v>0</v>
      </c>
      <c r="M15" s="769">
        <f>'Model aktualizovaný (MA)'!O80</f>
        <v>0</v>
      </c>
      <c r="N15" s="769">
        <f>'Model aktualizovaný (MA)'!P80</f>
        <v>0</v>
      </c>
      <c r="O15" s="769">
        <f>'Model aktualizovaný (MA)'!Q80</f>
        <v>0</v>
      </c>
      <c r="P15" s="769">
        <f>'Model aktualizovaný (MA)'!R80</f>
        <v>0</v>
      </c>
      <c r="Q15" s="769">
        <f>'Model aktualizovaný (MA)'!S80</f>
        <v>0</v>
      </c>
      <c r="R15" s="769">
        <f>'Model aktualizovaný (MA)'!T80</f>
        <v>0</v>
      </c>
      <c r="S15" s="769">
        <f>'Model aktualizovaný (MA)'!U80</f>
        <v>0</v>
      </c>
      <c r="T15" s="769">
        <f>'Model aktualizovaný (MA)'!V80</f>
        <v>0</v>
      </c>
      <c r="U15" s="769">
        <f>'Model aktualizovaný (MA)'!W80</f>
        <v>0</v>
      </c>
      <c r="V15" s="769">
        <f>'Model aktualizovaný (MA)'!X80</f>
        <v>0</v>
      </c>
      <c r="W15" s="769">
        <f>'Model aktualizovaný (MA)'!Y80</f>
        <v>0</v>
      </c>
      <c r="X15" s="769">
        <f>'Model aktualizovaný (MA)'!Z80</f>
        <v>0</v>
      </c>
      <c r="Y15" s="769">
        <f>'Model aktualizovaný (MA)'!AA80</f>
        <v>0</v>
      </c>
      <c r="Z15" s="769">
        <f>'Model aktualizovaný (MA)'!AB80</f>
        <v>0</v>
      </c>
      <c r="AA15" s="769">
        <f>'Model aktualizovaný (MA)'!AC80</f>
        <v>0</v>
      </c>
      <c r="AB15" s="769">
        <f>'Model aktualizovaný (MA)'!AD80</f>
        <v>0</v>
      </c>
      <c r="AC15" s="769">
        <f>'Model aktualizovaný (MA)'!AE80</f>
        <v>0</v>
      </c>
      <c r="AD15" s="769">
        <f>'Model aktualizovaný (MA)'!AF80</f>
        <v>0</v>
      </c>
      <c r="AE15" s="769">
        <f>'Model aktualizovaný (MA)'!AG80</f>
        <v>0</v>
      </c>
      <c r="AF15" s="769">
        <f>'Model aktualizovaný (MA)'!AH80</f>
        <v>0</v>
      </c>
      <c r="AG15" s="769">
        <f>'Model aktualizovaný (MA)'!AI80</f>
        <v>0</v>
      </c>
      <c r="AH15" s="769">
        <f>'Model aktualizovaný (MA)'!AJ80</f>
        <v>0</v>
      </c>
      <c r="AI15" s="770">
        <f>'Model aktualizovaný (MA)'!AK80</f>
        <v>0</v>
      </c>
    </row>
    <row r="16" spans="1:35" ht="15.6" x14ac:dyDescent="0.35">
      <c r="A16" s="761" t="s">
        <v>182</v>
      </c>
      <c r="B16" s="762" t="s">
        <v>286</v>
      </c>
      <c r="C16" s="763">
        <f>'MA Výkon'!E80</f>
        <v>0</v>
      </c>
      <c r="D16" s="764">
        <f>'MA Výkon'!F80</f>
        <v>0</v>
      </c>
      <c r="E16" s="764">
        <f>'MA Výkon'!G80</f>
        <v>0</v>
      </c>
      <c r="F16" s="764">
        <f>'MA Výkon'!H80</f>
        <v>0</v>
      </c>
      <c r="G16" s="764">
        <f>'MA Výkon'!I80</f>
        <v>0</v>
      </c>
      <c r="H16" s="764">
        <f>'MA Výkon'!J80</f>
        <v>0</v>
      </c>
      <c r="I16" s="764">
        <f>'MA Výkon'!K80</f>
        <v>0</v>
      </c>
      <c r="J16" s="764">
        <f>'MA Výkon'!L80</f>
        <v>0</v>
      </c>
      <c r="K16" s="764">
        <f>'MA Výkon'!M80</f>
        <v>0</v>
      </c>
      <c r="L16" s="764">
        <f>'MA Výkon'!N80</f>
        <v>0</v>
      </c>
      <c r="M16" s="764">
        <f>'MA Výkon'!O80</f>
        <v>0</v>
      </c>
      <c r="N16" s="764">
        <f>'MA Výkon'!P80</f>
        <v>0</v>
      </c>
      <c r="O16" s="764">
        <f>'MA Výkon'!Q80</f>
        <v>0</v>
      </c>
      <c r="P16" s="764">
        <f>'MA Výkon'!R80</f>
        <v>0</v>
      </c>
      <c r="Q16" s="764">
        <f>'MA Výkon'!S80</f>
        <v>0</v>
      </c>
      <c r="R16" s="764">
        <f>'MA Výkon'!T80</f>
        <v>0</v>
      </c>
      <c r="S16" s="764">
        <f>'MA Výkon'!U80</f>
        <v>0</v>
      </c>
      <c r="T16" s="764">
        <f>'MA Výkon'!V80</f>
        <v>0</v>
      </c>
      <c r="U16" s="764">
        <f>'MA Výkon'!W80</f>
        <v>0</v>
      </c>
      <c r="V16" s="764">
        <f>'MA Výkon'!X80</f>
        <v>0</v>
      </c>
      <c r="W16" s="764">
        <f>'MA Výkon'!Y80</f>
        <v>0</v>
      </c>
      <c r="X16" s="764">
        <f>'MA Výkon'!Z80</f>
        <v>0</v>
      </c>
      <c r="Y16" s="764">
        <f>'MA Výkon'!AA80</f>
        <v>0</v>
      </c>
      <c r="Z16" s="764">
        <f>'MA Výkon'!AB80</f>
        <v>0</v>
      </c>
      <c r="AA16" s="764">
        <f>'MA Výkon'!AC80</f>
        <v>0</v>
      </c>
      <c r="AB16" s="764">
        <f>'MA Výkon'!AD80</f>
        <v>0</v>
      </c>
      <c r="AC16" s="764">
        <f>'MA Výkon'!AE80</f>
        <v>0</v>
      </c>
      <c r="AD16" s="764">
        <f>'MA Výkon'!AF80</f>
        <v>0</v>
      </c>
      <c r="AE16" s="764">
        <f>'MA Výkon'!AG80</f>
        <v>0</v>
      </c>
      <c r="AF16" s="764">
        <f>'MA Výkon'!AH80</f>
        <v>0</v>
      </c>
      <c r="AG16" s="764">
        <f>'MA Výkon'!AI80</f>
        <v>0</v>
      </c>
      <c r="AH16" s="764">
        <f>'MA Výkon'!AJ80</f>
        <v>0</v>
      </c>
      <c r="AI16" s="765">
        <f>'MA Výkon'!AK80</f>
        <v>0</v>
      </c>
    </row>
    <row r="17" spans="1:35" ht="15.6" x14ac:dyDescent="0.35">
      <c r="A17" s="752" t="s">
        <v>198</v>
      </c>
      <c r="B17" s="614" t="s">
        <v>652</v>
      </c>
      <c r="C17" s="753">
        <f>'MA Hodiny'!E80</f>
        <v>0</v>
      </c>
      <c r="D17" s="754">
        <f>'MA Hodiny'!F80</f>
        <v>0</v>
      </c>
      <c r="E17" s="754">
        <f>'MA Hodiny'!G80</f>
        <v>0</v>
      </c>
      <c r="F17" s="754">
        <f>'MA Hodiny'!H80</f>
        <v>0</v>
      </c>
      <c r="G17" s="754">
        <f>'MA Hodiny'!I80</f>
        <v>0</v>
      </c>
      <c r="H17" s="754">
        <f>'MA Hodiny'!J80</f>
        <v>0</v>
      </c>
      <c r="I17" s="754">
        <f>'MA Hodiny'!K80</f>
        <v>0</v>
      </c>
      <c r="J17" s="754">
        <f>'MA Hodiny'!L80</f>
        <v>0</v>
      </c>
      <c r="K17" s="754">
        <f>'MA Hodiny'!M80</f>
        <v>0</v>
      </c>
      <c r="L17" s="754">
        <f>'MA Hodiny'!N80</f>
        <v>0</v>
      </c>
      <c r="M17" s="754">
        <f>'MA Hodiny'!O80</f>
        <v>0</v>
      </c>
      <c r="N17" s="754">
        <f>'MA Hodiny'!P80</f>
        <v>0</v>
      </c>
      <c r="O17" s="754">
        <f>'MA Hodiny'!Q80</f>
        <v>0</v>
      </c>
      <c r="P17" s="754">
        <f>'MA Hodiny'!R80</f>
        <v>0</v>
      </c>
      <c r="Q17" s="754">
        <f>'MA Hodiny'!S80</f>
        <v>0</v>
      </c>
      <c r="R17" s="754">
        <f>'MA Hodiny'!T80</f>
        <v>0</v>
      </c>
      <c r="S17" s="754">
        <f>'MA Hodiny'!U80</f>
        <v>0</v>
      </c>
      <c r="T17" s="754">
        <f>'MA Hodiny'!V80</f>
        <v>0</v>
      </c>
      <c r="U17" s="754">
        <f>'MA Hodiny'!W80</f>
        <v>0</v>
      </c>
      <c r="V17" s="754">
        <f>'MA Hodiny'!X80</f>
        <v>0</v>
      </c>
      <c r="W17" s="754">
        <f>'MA Hodiny'!Y80</f>
        <v>0</v>
      </c>
      <c r="X17" s="754">
        <f>'MA Hodiny'!Z80</f>
        <v>0</v>
      </c>
      <c r="Y17" s="754">
        <f>'MA Hodiny'!AA80</f>
        <v>0</v>
      </c>
      <c r="Z17" s="754">
        <f>'MA Hodiny'!AB80</f>
        <v>0</v>
      </c>
      <c r="AA17" s="754">
        <f>'MA Hodiny'!AC80</f>
        <v>0</v>
      </c>
      <c r="AB17" s="754">
        <f>'MA Hodiny'!AD80</f>
        <v>0</v>
      </c>
      <c r="AC17" s="754">
        <f>'MA Hodiny'!AE80</f>
        <v>0</v>
      </c>
      <c r="AD17" s="754">
        <f>'MA Hodiny'!AF80</f>
        <v>0</v>
      </c>
      <c r="AE17" s="754">
        <f>'MA Hodiny'!AG80</f>
        <v>0</v>
      </c>
      <c r="AF17" s="754">
        <f>'MA Hodiny'!AH80</f>
        <v>0</v>
      </c>
      <c r="AG17" s="754">
        <f>'MA Hodiny'!AI80</f>
        <v>0</v>
      </c>
      <c r="AH17" s="754">
        <f>'MA Hodiny'!AJ80</f>
        <v>0</v>
      </c>
      <c r="AI17" s="755">
        <f>'MA Hodiny'!AK80</f>
        <v>0</v>
      </c>
    </row>
    <row r="18" spans="1:35" ht="15.6" x14ac:dyDescent="0.35">
      <c r="A18" s="752" t="s">
        <v>653</v>
      </c>
      <c r="B18" s="614" t="s">
        <v>654</v>
      </c>
      <c r="C18" s="753">
        <f>'MA Vozidlo'!E80</f>
        <v>0</v>
      </c>
      <c r="D18" s="754">
        <f>'MA Vozidlo'!F80</f>
        <v>0</v>
      </c>
      <c r="E18" s="754">
        <f>'MA Vozidlo'!G80</f>
        <v>0</v>
      </c>
      <c r="F18" s="754">
        <f>'MA Vozidlo'!H80</f>
        <v>0</v>
      </c>
      <c r="G18" s="754">
        <f>'MA Vozidlo'!I80</f>
        <v>0</v>
      </c>
      <c r="H18" s="754">
        <f>'MA Vozidlo'!J80</f>
        <v>0</v>
      </c>
      <c r="I18" s="754">
        <f>'MA Vozidlo'!K80</f>
        <v>0</v>
      </c>
      <c r="J18" s="754">
        <f>'MA Vozidlo'!L80</f>
        <v>0</v>
      </c>
      <c r="K18" s="754">
        <f>'MA Vozidlo'!M80</f>
        <v>0</v>
      </c>
      <c r="L18" s="754">
        <f>'MA Vozidlo'!N80</f>
        <v>0</v>
      </c>
      <c r="M18" s="754">
        <f>'MA Vozidlo'!O80</f>
        <v>0</v>
      </c>
      <c r="N18" s="754">
        <f>'MA Vozidlo'!P80</f>
        <v>0</v>
      </c>
      <c r="O18" s="754">
        <f>'MA Vozidlo'!Q80</f>
        <v>0</v>
      </c>
      <c r="P18" s="754">
        <f>'MA Vozidlo'!R80</f>
        <v>0</v>
      </c>
      <c r="Q18" s="754">
        <f>'MA Vozidlo'!S80</f>
        <v>0</v>
      </c>
      <c r="R18" s="754">
        <f>'MA Vozidlo'!T80</f>
        <v>0</v>
      </c>
      <c r="S18" s="754">
        <f>'MA Vozidlo'!U80</f>
        <v>0</v>
      </c>
      <c r="T18" s="754">
        <f>'MA Vozidlo'!V80</f>
        <v>0</v>
      </c>
      <c r="U18" s="754">
        <f>'MA Vozidlo'!W80</f>
        <v>0</v>
      </c>
      <c r="V18" s="754">
        <f>'MA Vozidlo'!X80</f>
        <v>0</v>
      </c>
      <c r="W18" s="754">
        <f>'MA Vozidlo'!Y80</f>
        <v>0</v>
      </c>
      <c r="X18" s="754">
        <f>'MA Vozidlo'!Z80</f>
        <v>0</v>
      </c>
      <c r="Y18" s="754">
        <f>'MA Vozidlo'!AA80</f>
        <v>0</v>
      </c>
      <c r="Z18" s="754">
        <f>'MA Vozidlo'!AB80</f>
        <v>0</v>
      </c>
      <c r="AA18" s="754">
        <f>'MA Vozidlo'!AC80</f>
        <v>0</v>
      </c>
      <c r="AB18" s="754">
        <f>'MA Vozidlo'!AD80</f>
        <v>0</v>
      </c>
      <c r="AC18" s="754">
        <f>'MA Vozidlo'!AE80</f>
        <v>0</v>
      </c>
      <c r="AD18" s="754">
        <f>'MA Vozidlo'!AF80</f>
        <v>0</v>
      </c>
      <c r="AE18" s="754">
        <f>'MA Vozidlo'!AG80</f>
        <v>0</v>
      </c>
      <c r="AF18" s="754">
        <f>'MA Vozidlo'!AH80</f>
        <v>0</v>
      </c>
      <c r="AG18" s="754">
        <f>'MA Vozidlo'!AI80</f>
        <v>0</v>
      </c>
      <c r="AH18" s="754">
        <f>'MA Vozidlo'!AJ80</f>
        <v>0</v>
      </c>
      <c r="AI18" s="755">
        <f>'MA Vozidlo'!AK80</f>
        <v>0</v>
      </c>
    </row>
    <row r="19" spans="1:35" ht="16.2" thickBot="1" x14ac:dyDescent="0.4">
      <c r="A19" s="163" t="s">
        <v>222</v>
      </c>
      <c r="B19" s="164" t="s">
        <v>655</v>
      </c>
      <c r="C19" s="165">
        <f>'MA Fixní'!E80</f>
        <v>0</v>
      </c>
      <c r="D19" s="166">
        <f>'MA Fixní'!F80</f>
        <v>0</v>
      </c>
      <c r="E19" s="166">
        <f>'MA Fixní'!G80</f>
        <v>0</v>
      </c>
      <c r="F19" s="166">
        <f>'MA Fixní'!H80</f>
        <v>0</v>
      </c>
      <c r="G19" s="166">
        <f>'MA Fixní'!I80</f>
        <v>0</v>
      </c>
      <c r="H19" s="166">
        <f>'MA Fixní'!J80</f>
        <v>0</v>
      </c>
      <c r="I19" s="166">
        <f>'MA Fixní'!K80</f>
        <v>0</v>
      </c>
      <c r="J19" s="166">
        <f>'MA Fixní'!L80</f>
        <v>0</v>
      </c>
      <c r="K19" s="166">
        <f>'MA Fixní'!M80</f>
        <v>0</v>
      </c>
      <c r="L19" s="166">
        <f>'MA Fixní'!N80</f>
        <v>0</v>
      </c>
      <c r="M19" s="166">
        <f>'MA Fixní'!O80</f>
        <v>0</v>
      </c>
      <c r="N19" s="166">
        <f>'MA Fixní'!P80</f>
        <v>0</v>
      </c>
      <c r="O19" s="166">
        <f>'MA Fixní'!Q80</f>
        <v>0</v>
      </c>
      <c r="P19" s="166">
        <f>'MA Fixní'!R80</f>
        <v>0</v>
      </c>
      <c r="Q19" s="166">
        <f>'MA Fixní'!S80</f>
        <v>0</v>
      </c>
      <c r="R19" s="166">
        <f>'MA Fixní'!T80</f>
        <v>0</v>
      </c>
      <c r="S19" s="166">
        <f>'MA Fixní'!U80</f>
        <v>0</v>
      </c>
      <c r="T19" s="166">
        <f>'MA Fixní'!V80</f>
        <v>0</v>
      </c>
      <c r="U19" s="166">
        <f>'MA Fixní'!W80</f>
        <v>0</v>
      </c>
      <c r="V19" s="166">
        <f>'MA Fixní'!X80</f>
        <v>0</v>
      </c>
      <c r="W19" s="166">
        <f>'MA Fixní'!Y80</f>
        <v>0</v>
      </c>
      <c r="X19" s="166">
        <f>'MA Fixní'!Z80</f>
        <v>0</v>
      </c>
      <c r="Y19" s="166">
        <f>'MA Fixní'!AA80</f>
        <v>0</v>
      </c>
      <c r="Z19" s="166">
        <f>'MA Fixní'!AB80</f>
        <v>0</v>
      </c>
      <c r="AA19" s="166">
        <f>'MA Fixní'!AC80</f>
        <v>0</v>
      </c>
      <c r="AB19" s="166">
        <f>'MA Fixní'!AD80</f>
        <v>0</v>
      </c>
      <c r="AC19" s="166">
        <f>'MA Fixní'!AE80</f>
        <v>0</v>
      </c>
      <c r="AD19" s="166">
        <f>'MA Fixní'!AF80</f>
        <v>0</v>
      </c>
      <c r="AE19" s="166">
        <f>'MA Fixní'!AG80</f>
        <v>0</v>
      </c>
      <c r="AF19" s="166">
        <f>'MA Fixní'!AH80</f>
        <v>0</v>
      </c>
      <c r="AG19" s="166">
        <f>'MA Fixní'!AI80</f>
        <v>0</v>
      </c>
      <c r="AH19" s="166">
        <f>'MA Fixní'!AJ80</f>
        <v>0</v>
      </c>
      <c r="AI19" s="167">
        <f>'MA Fixní'!AK80</f>
        <v>0</v>
      </c>
    </row>
    <row r="20" spans="1:35" ht="15.6" x14ac:dyDescent="0.35">
      <c r="A20" s="67" t="s">
        <v>167</v>
      </c>
      <c r="B20" s="114" t="s">
        <v>173</v>
      </c>
      <c r="C20" s="210">
        <f>'Model aktualizovaný (MA)'!E81</f>
        <v>0</v>
      </c>
      <c r="D20" s="211">
        <f>'Model aktualizovaný (MA)'!F81</f>
        <v>0</v>
      </c>
      <c r="E20" s="211">
        <f>'Model aktualizovaný (MA)'!G81</f>
        <v>0</v>
      </c>
      <c r="F20" s="211">
        <f>'Model aktualizovaný (MA)'!H81</f>
        <v>0</v>
      </c>
      <c r="G20" s="211">
        <f>'Model aktualizovaný (MA)'!I81</f>
        <v>0</v>
      </c>
      <c r="H20" s="211">
        <f>'Model aktualizovaný (MA)'!J81</f>
        <v>0</v>
      </c>
      <c r="I20" s="211">
        <f>'Model aktualizovaný (MA)'!K81</f>
        <v>0</v>
      </c>
      <c r="J20" s="211">
        <f>'Model aktualizovaný (MA)'!L81</f>
        <v>0</v>
      </c>
      <c r="K20" s="211">
        <f>'Model aktualizovaný (MA)'!M81</f>
        <v>0</v>
      </c>
      <c r="L20" s="211">
        <f>'Model aktualizovaný (MA)'!N81</f>
        <v>0</v>
      </c>
      <c r="M20" s="211">
        <f>'Model aktualizovaný (MA)'!O81</f>
        <v>0</v>
      </c>
      <c r="N20" s="211">
        <f>'Model aktualizovaný (MA)'!P81</f>
        <v>0</v>
      </c>
      <c r="O20" s="211">
        <f>'Model aktualizovaný (MA)'!Q81</f>
        <v>0</v>
      </c>
      <c r="P20" s="211">
        <f>'Model aktualizovaný (MA)'!R81</f>
        <v>0</v>
      </c>
      <c r="Q20" s="211">
        <f>'Model aktualizovaný (MA)'!S81</f>
        <v>0</v>
      </c>
      <c r="R20" s="211">
        <f>'Model aktualizovaný (MA)'!T81</f>
        <v>0</v>
      </c>
      <c r="S20" s="211">
        <f>'Model aktualizovaný (MA)'!U81</f>
        <v>0</v>
      </c>
      <c r="T20" s="211">
        <f>'Model aktualizovaný (MA)'!V81</f>
        <v>0</v>
      </c>
      <c r="U20" s="211">
        <f>'Model aktualizovaný (MA)'!W81</f>
        <v>0</v>
      </c>
      <c r="V20" s="211">
        <f>'Model aktualizovaný (MA)'!X81</f>
        <v>0</v>
      </c>
      <c r="W20" s="211">
        <f>'Model aktualizovaný (MA)'!Y81</f>
        <v>0</v>
      </c>
      <c r="X20" s="211">
        <f>'Model aktualizovaný (MA)'!Z81</f>
        <v>0</v>
      </c>
      <c r="Y20" s="211">
        <f>'Model aktualizovaný (MA)'!AA81</f>
        <v>0</v>
      </c>
      <c r="Z20" s="211">
        <f>'Model aktualizovaný (MA)'!AB81</f>
        <v>0</v>
      </c>
      <c r="AA20" s="211">
        <f>'Model aktualizovaný (MA)'!AC81</f>
        <v>0</v>
      </c>
      <c r="AB20" s="211">
        <f>'Model aktualizovaný (MA)'!AD81</f>
        <v>0</v>
      </c>
      <c r="AC20" s="211">
        <f>'Model aktualizovaný (MA)'!AE81</f>
        <v>0</v>
      </c>
      <c r="AD20" s="211">
        <f>'Model aktualizovaný (MA)'!AF81</f>
        <v>0</v>
      </c>
      <c r="AE20" s="211">
        <f>'Model aktualizovaný (MA)'!AG81</f>
        <v>0</v>
      </c>
      <c r="AF20" s="211">
        <f>'Model aktualizovaný (MA)'!AH81</f>
        <v>0</v>
      </c>
      <c r="AG20" s="211">
        <f>'Model aktualizovaný (MA)'!AI81</f>
        <v>0</v>
      </c>
      <c r="AH20" s="211">
        <f>'Model aktualizovaný (MA)'!AJ81</f>
        <v>0</v>
      </c>
      <c r="AI20" s="212">
        <f>'Model aktualizovaný (MA)'!AK81</f>
        <v>0</v>
      </c>
    </row>
    <row r="21" spans="1:35" ht="16.2" thickBot="1" x14ac:dyDescent="0.4">
      <c r="A21" s="120" t="s">
        <v>169</v>
      </c>
      <c r="B21" s="116" t="s">
        <v>174</v>
      </c>
      <c r="C21" s="165">
        <f>'Model aktualizovaný (MA)'!E82</f>
        <v>0</v>
      </c>
      <c r="D21" s="166">
        <f>'Model aktualizovaný (MA)'!F82</f>
        <v>0</v>
      </c>
      <c r="E21" s="166">
        <f>'Model aktualizovaný (MA)'!G82</f>
        <v>0</v>
      </c>
      <c r="F21" s="166">
        <f>'Model aktualizovaný (MA)'!H82</f>
        <v>0</v>
      </c>
      <c r="G21" s="166">
        <f>'Model aktualizovaný (MA)'!I82</f>
        <v>0</v>
      </c>
      <c r="H21" s="166">
        <f>'Model aktualizovaný (MA)'!J82</f>
        <v>0</v>
      </c>
      <c r="I21" s="166">
        <f>'Model aktualizovaný (MA)'!K82</f>
        <v>0</v>
      </c>
      <c r="J21" s="166">
        <f>'Model aktualizovaný (MA)'!L82</f>
        <v>0</v>
      </c>
      <c r="K21" s="166">
        <f>'Model aktualizovaný (MA)'!M82</f>
        <v>0</v>
      </c>
      <c r="L21" s="166">
        <f>'Model aktualizovaný (MA)'!N82</f>
        <v>0</v>
      </c>
      <c r="M21" s="166">
        <f>'Model aktualizovaný (MA)'!O82</f>
        <v>0</v>
      </c>
      <c r="N21" s="166">
        <f>'Model aktualizovaný (MA)'!P82</f>
        <v>0</v>
      </c>
      <c r="O21" s="166">
        <f>'Model aktualizovaný (MA)'!Q82</f>
        <v>0</v>
      </c>
      <c r="P21" s="166">
        <f>'Model aktualizovaný (MA)'!R82</f>
        <v>0</v>
      </c>
      <c r="Q21" s="166">
        <f>'Model aktualizovaný (MA)'!S82</f>
        <v>0</v>
      </c>
      <c r="R21" s="166">
        <f>'Model aktualizovaný (MA)'!T82</f>
        <v>0</v>
      </c>
      <c r="S21" s="166">
        <f>'Model aktualizovaný (MA)'!U82</f>
        <v>0</v>
      </c>
      <c r="T21" s="166">
        <f>'Model aktualizovaný (MA)'!V82</f>
        <v>0</v>
      </c>
      <c r="U21" s="166">
        <f>'Model aktualizovaný (MA)'!W82</f>
        <v>0</v>
      </c>
      <c r="V21" s="166">
        <f>'Model aktualizovaný (MA)'!X82</f>
        <v>0</v>
      </c>
      <c r="W21" s="166">
        <f>'Model aktualizovaný (MA)'!Y82</f>
        <v>0</v>
      </c>
      <c r="X21" s="166">
        <f>'Model aktualizovaný (MA)'!Z82</f>
        <v>0</v>
      </c>
      <c r="Y21" s="166">
        <f>'Model aktualizovaný (MA)'!AA82</f>
        <v>0</v>
      </c>
      <c r="Z21" s="166">
        <f>'Model aktualizovaný (MA)'!AB82</f>
        <v>0</v>
      </c>
      <c r="AA21" s="166">
        <f>'Model aktualizovaný (MA)'!AC82</f>
        <v>0</v>
      </c>
      <c r="AB21" s="166">
        <f>'Model aktualizovaný (MA)'!AD82</f>
        <v>0</v>
      </c>
      <c r="AC21" s="166">
        <f>'Model aktualizovaný (MA)'!AE82</f>
        <v>0</v>
      </c>
      <c r="AD21" s="166">
        <f>'Model aktualizovaný (MA)'!AF82</f>
        <v>0</v>
      </c>
      <c r="AE21" s="166">
        <f>'Model aktualizovaný (MA)'!AG82</f>
        <v>0</v>
      </c>
      <c r="AF21" s="166">
        <f>'Model aktualizovaný (MA)'!AH82</f>
        <v>0</v>
      </c>
      <c r="AG21" s="166">
        <f>'Model aktualizovaný (MA)'!AI82</f>
        <v>0</v>
      </c>
      <c r="AH21" s="166">
        <f>'Model aktualizovaný (MA)'!AJ82</f>
        <v>0</v>
      </c>
      <c r="AI21" s="167">
        <f>'Model aktualizovaný (MA)'!AK82</f>
        <v>0</v>
      </c>
    </row>
    <row r="22" spans="1:35" ht="15" thickBot="1" x14ac:dyDescent="0.35">
      <c r="A22" s="168"/>
    </row>
    <row r="23" spans="1:35" x14ac:dyDescent="0.3">
      <c r="A23" s="169" t="s">
        <v>238</v>
      </c>
      <c r="B23" s="170" t="str">
        <f>B1</f>
        <v>SČK</v>
      </c>
      <c r="C23" s="154" t="str">
        <f>C1</f>
        <v>Kalendářní rok</v>
      </c>
      <c r="D23" s="12"/>
      <c r="E23" s="12"/>
      <c r="F23" s="12"/>
      <c r="G23" s="12"/>
      <c r="H23" s="12"/>
      <c r="I23" s="12"/>
      <c r="J23" s="12"/>
      <c r="K23" s="12"/>
      <c r="L23" s="12"/>
      <c r="M23" s="12"/>
      <c r="N23" s="12"/>
      <c r="O23" s="12"/>
      <c r="P23" s="12"/>
      <c r="Q23" s="12"/>
      <c r="R23" s="12"/>
      <c r="S23" s="12"/>
      <c r="T23" s="205"/>
      <c r="U23" s="205"/>
      <c r="V23" s="205"/>
      <c r="W23" s="205"/>
      <c r="X23" s="205"/>
      <c r="Y23" s="205"/>
      <c r="Z23" s="205"/>
      <c r="AA23" s="205"/>
      <c r="AB23" s="205"/>
      <c r="AC23" s="205"/>
      <c r="AD23" s="205"/>
      <c r="AE23" s="205"/>
      <c r="AF23" s="205"/>
      <c r="AG23" s="205"/>
      <c r="AH23" s="205"/>
      <c r="AI23" s="206"/>
    </row>
    <row r="24" spans="1:35" ht="15" thickBot="1" x14ac:dyDescent="0.35">
      <c r="A24" s="6" t="s">
        <v>157</v>
      </c>
      <c r="B24" s="155"/>
      <c r="C24" s="156" t="str">
        <f t="shared" ref="C24:AI24" si="1">C2</f>
        <v>XII/29</v>
      </c>
      <c r="D24" s="7" t="str">
        <f t="shared" si="1"/>
        <v>I-VI/30</v>
      </c>
      <c r="E24" s="7" t="str">
        <f t="shared" si="1"/>
        <v>VI-XII/30</v>
      </c>
      <c r="F24" s="7" t="str">
        <f t="shared" si="1"/>
        <v>XII/30</v>
      </c>
      <c r="G24" s="7">
        <f t="shared" si="1"/>
        <v>2031</v>
      </c>
      <c r="H24" s="7">
        <f t="shared" si="1"/>
        <v>2032</v>
      </c>
      <c r="I24" s="7">
        <f t="shared" si="1"/>
        <v>2033</v>
      </c>
      <c r="J24" s="7">
        <f t="shared" si="1"/>
        <v>2034</v>
      </c>
      <c r="K24" s="7">
        <f t="shared" si="1"/>
        <v>2035</v>
      </c>
      <c r="L24" s="7">
        <f t="shared" si="1"/>
        <v>2036</v>
      </c>
      <c r="M24" s="7">
        <f t="shared" si="1"/>
        <v>2037</v>
      </c>
      <c r="N24" s="7">
        <f t="shared" si="1"/>
        <v>2038</v>
      </c>
      <c r="O24" s="7">
        <f t="shared" si="1"/>
        <v>2039</v>
      </c>
      <c r="P24" s="7">
        <f t="shared" si="1"/>
        <v>2040</v>
      </c>
      <c r="Q24" s="7">
        <f t="shared" si="1"/>
        <v>2041</v>
      </c>
      <c r="R24" s="7">
        <f t="shared" si="1"/>
        <v>2042</v>
      </c>
      <c r="S24" s="7">
        <f t="shared" si="1"/>
        <v>2043</v>
      </c>
      <c r="T24" s="7">
        <f t="shared" si="1"/>
        <v>2044</v>
      </c>
      <c r="U24" s="7">
        <f t="shared" si="1"/>
        <v>2045</v>
      </c>
      <c r="V24" s="7">
        <f t="shared" si="1"/>
        <v>2046</v>
      </c>
      <c r="W24" s="7">
        <f t="shared" si="1"/>
        <v>2047</v>
      </c>
      <c r="X24" s="7">
        <f t="shared" si="1"/>
        <v>2048</v>
      </c>
      <c r="Y24" s="7">
        <f t="shared" si="1"/>
        <v>2049</v>
      </c>
      <c r="Z24" s="7">
        <f t="shared" si="1"/>
        <v>2050</v>
      </c>
      <c r="AA24" s="7">
        <f t="shared" si="1"/>
        <v>2051</v>
      </c>
      <c r="AB24" s="7">
        <f t="shared" si="1"/>
        <v>2052</v>
      </c>
      <c r="AC24" s="7">
        <f t="shared" si="1"/>
        <v>2053</v>
      </c>
      <c r="AD24" s="7">
        <f t="shared" si="1"/>
        <v>2054</v>
      </c>
      <c r="AE24" s="7">
        <f t="shared" si="1"/>
        <v>2055</v>
      </c>
      <c r="AF24" s="7">
        <f t="shared" si="1"/>
        <v>2056</v>
      </c>
      <c r="AG24" s="7">
        <f t="shared" si="1"/>
        <v>2057</v>
      </c>
      <c r="AH24" s="7">
        <f t="shared" si="1"/>
        <v>2058</v>
      </c>
      <c r="AI24" s="8">
        <f t="shared" si="1"/>
        <v>2059</v>
      </c>
    </row>
    <row r="25" spans="1:35" ht="16.2" thickTop="1" thickBot="1" x14ac:dyDescent="0.4">
      <c r="A25" s="772" t="s">
        <v>239</v>
      </c>
      <c r="B25" s="767" t="s">
        <v>287</v>
      </c>
      <c r="C25" s="773">
        <f>'Model objednávkový (MO)'!E80</f>
        <v>0</v>
      </c>
      <c r="D25" s="774">
        <f>'Model objednávkový (MO)'!F80</f>
        <v>0</v>
      </c>
      <c r="E25" s="774">
        <f>'Model objednávkový (MO)'!G80</f>
        <v>0</v>
      </c>
      <c r="F25" s="774">
        <f>'Model objednávkový (MO)'!H80</f>
        <v>0</v>
      </c>
      <c r="G25" s="774">
        <f>'Model objednávkový (MO)'!I80</f>
        <v>0</v>
      </c>
      <c r="H25" s="774">
        <f>'Model objednávkový (MO)'!J80</f>
        <v>0</v>
      </c>
      <c r="I25" s="774">
        <f>'Model objednávkový (MO)'!K80</f>
        <v>0</v>
      </c>
      <c r="J25" s="774">
        <f>'Model objednávkový (MO)'!L80</f>
        <v>0</v>
      </c>
      <c r="K25" s="774">
        <f>'Model objednávkový (MO)'!M80</f>
        <v>0</v>
      </c>
      <c r="L25" s="774">
        <f>'Model objednávkový (MO)'!N80</f>
        <v>0</v>
      </c>
      <c r="M25" s="774">
        <f>'Model objednávkový (MO)'!O80</f>
        <v>0</v>
      </c>
      <c r="N25" s="774">
        <f>'Model objednávkový (MO)'!P80</f>
        <v>0</v>
      </c>
      <c r="O25" s="774">
        <f>'Model objednávkový (MO)'!Q80</f>
        <v>0</v>
      </c>
      <c r="P25" s="774">
        <f>'Model objednávkový (MO)'!R80</f>
        <v>0</v>
      </c>
      <c r="Q25" s="774">
        <f>'Model objednávkový (MO)'!S80</f>
        <v>0</v>
      </c>
      <c r="R25" s="774">
        <f>'Model objednávkový (MO)'!T80</f>
        <v>0</v>
      </c>
      <c r="S25" s="774">
        <f>'Model objednávkový (MO)'!U80</f>
        <v>0</v>
      </c>
      <c r="T25" s="774">
        <f>'Model objednávkový (MO)'!V80</f>
        <v>0</v>
      </c>
      <c r="U25" s="774">
        <f>'Model objednávkový (MO)'!W80</f>
        <v>0</v>
      </c>
      <c r="V25" s="774">
        <f>'Model objednávkový (MO)'!X80</f>
        <v>0</v>
      </c>
      <c r="W25" s="774">
        <f>'Model objednávkový (MO)'!Y80</f>
        <v>0</v>
      </c>
      <c r="X25" s="774">
        <f>'Model objednávkový (MO)'!Z80</f>
        <v>0</v>
      </c>
      <c r="Y25" s="774">
        <f>'Model objednávkový (MO)'!AA80</f>
        <v>0</v>
      </c>
      <c r="Z25" s="774">
        <f>'Model objednávkový (MO)'!AB80</f>
        <v>0</v>
      </c>
      <c r="AA25" s="774">
        <f>'Model objednávkový (MO)'!AC80</f>
        <v>0</v>
      </c>
      <c r="AB25" s="774">
        <f>'Model objednávkový (MO)'!AD80</f>
        <v>0</v>
      </c>
      <c r="AC25" s="774">
        <f>'Model objednávkový (MO)'!AE80</f>
        <v>0</v>
      </c>
      <c r="AD25" s="774">
        <f>'Model objednávkový (MO)'!AF80</f>
        <v>0</v>
      </c>
      <c r="AE25" s="774">
        <f>'Model objednávkový (MO)'!AG80</f>
        <v>0</v>
      </c>
      <c r="AF25" s="774">
        <f>'Model objednávkový (MO)'!AH80</f>
        <v>0</v>
      </c>
      <c r="AG25" s="774">
        <f>'Model objednávkový (MO)'!AI80</f>
        <v>0</v>
      </c>
      <c r="AH25" s="774">
        <f>'Model objednávkový (MO)'!AJ80</f>
        <v>0</v>
      </c>
      <c r="AI25" s="775">
        <f>'Model objednávkový (MO)'!AK80</f>
        <v>0</v>
      </c>
    </row>
    <row r="26" spans="1:35" ht="15.6" x14ac:dyDescent="0.35">
      <c r="A26" s="9" t="s">
        <v>241</v>
      </c>
      <c r="B26" s="762" t="s">
        <v>288</v>
      </c>
      <c r="C26" s="121">
        <f>'MO Výkon'!E80</f>
        <v>0</v>
      </c>
      <c r="D26" s="121">
        <f>'MO Výkon'!F80</f>
        <v>0</v>
      </c>
      <c r="E26" s="121">
        <f>'MO Výkon'!G80</f>
        <v>0</v>
      </c>
      <c r="F26" s="121">
        <f>'MO Výkon'!H80</f>
        <v>0</v>
      </c>
      <c r="G26" s="121">
        <f>'MO Výkon'!I80</f>
        <v>0</v>
      </c>
      <c r="H26" s="121">
        <f>'MO Výkon'!J80</f>
        <v>0</v>
      </c>
      <c r="I26" s="121">
        <f>'MO Výkon'!K80</f>
        <v>0</v>
      </c>
      <c r="J26" s="121">
        <f>'MO Výkon'!L80</f>
        <v>0</v>
      </c>
      <c r="K26" s="121">
        <f>'MO Výkon'!M80</f>
        <v>0</v>
      </c>
      <c r="L26" s="121">
        <f>'MO Výkon'!N80</f>
        <v>0</v>
      </c>
      <c r="M26" s="121">
        <f>'MO Výkon'!O80</f>
        <v>0</v>
      </c>
      <c r="N26" s="121">
        <f>'MO Výkon'!P80</f>
        <v>0</v>
      </c>
      <c r="O26" s="121">
        <f>'MO Výkon'!Q80</f>
        <v>0</v>
      </c>
      <c r="P26" s="121">
        <f>'MO Výkon'!R80</f>
        <v>0</v>
      </c>
      <c r="Q26" s="121">
        <f>'MO Výkon'!S80</f>
        <v>0</v>
      </c>
      <c r="R26" s="121">
        <f>'MO Výkon'!T80</f>
        <v>0</v>
      </c>
      <c r="S26" s="121">
        <f>'MO Výkon'!U80</f>
        <v>0</v>
      </c>
      <c r="T26" s="121">
        <f>'MO Výkon'!V80</f>
        <v>0</v>
      </c>
      <c r="U26" s="121">
        <f>'MO Výkon'!W80</f>
        <v>0</v>
      </c>
      <c r="V26" s="121">
        <f>'MO Výkon'!X80</f>
        <v>0</v>
      </c>
      <c r="W26" s="121">
        <f>'MO Výkon'!Y80</f>
        <v>0</v>
      </c>
      <c r="X26" s="121">
        <f>'MO Výkon'!Z80</f>
        <v>0</v>
      </c>
      <c r="Y26" s="121">
        <f>'MO Výkon'!AA80</f>
        <v>0</v>
      </c>
      <c r="Z26" s="121">
        <f>'MO Výkon'!AB80</f>
        <v>0</v>
      </c>
      <c r="AA26" s="121">
        <f>'MO Výkon'!AC80</f>
        <v>0</v>
      </c>
      <c r="AB26" s="121">
        <f>'MO Výkon'!AD80</f>
        <v>0</v>
      </c>
      <c r="AC26" s="121">
        <f>'MO Výkon'!AE80</f>
        <v>0</v>
      </c>
      <c r="AD26" s="121">
        <f>'MO Výkon'!AF80</f>
        <v>0</v>
      </c>
      <c r="AE26" s="121">
        <f>'MO Výkon'!AG80</f>
        <v>0</v>
      </c>
      <c r="AF26" s="121">
        <f>'MO Výkon'!AH80</f>
        <v>0</v>
      </c>
      <c r="AG26" s="121">
        <f>'MO Výkon'!AI80</f>
        <v>0</v>
      </c>
      <c r="AH26" s="121">
        <f>'MO Výkon'!AJ80</f>
        <v>0</v>
      </c>
      <c r="AI26" s="771">
        <f>'MO Výkon'!AK80</f>
        <v>0</v>
      </c>
    </row>
    <row r="27" spans="1:35" ht="15.6" x14ac:dyDescent="0.35">
      <c r="A27" s="4" t="s">
        <v>340</v>
      </c>
      <c r="B27" s="614" t="s">
        <v>656</v>
      </c>
      <c r="C27" s="401">
        <f>'MO Hodiny'!E80</f>
        <v>0</v>
      </c>
      <c r="D27" s="401">
        <f>'MO Hodiny'!F80</f>
        <v>0</v>
      </c>
      <c r="E27" s="401">
        <f>'MO Hodiny'!G80</f>
        <v>0</v>
      </c>
      <c r="F27" s="401">
        <f>'MO Hodiny'!H80</f>
        <v>0</v>
      </c>
      <c r="G27" s="401">
        <f>'MO Hodiny'!I80</f>
        <v>0</v>
      </c>
      <c r="H27" s="401">
        <f>'MO Hodiny'!J80</f>
        <v>0</v>
      </c>
      <c r="I27" s="401">
        <f>'MO Hodiny'!K80</f>
        <v>0</v>
      </c>
      <c r="J27" s="401">
        <f>'MO Hodiny'!L80</f>
        <v>0</v>
      </c>
      <c r="K27" s="401">
        <f>'MO Hodiny'!M80</f>
        <v>0</v>
      </c>
      <c r="L27" s="401">
        <f>'MO Hodiny'!N80</f>
        <v>0</v>
      </c>
      <c r="M27" s="401">
        <f>'MO Hodiny'!O80</f>
        <v>0</v>
      </c>
      <c r="N27" s="401">
        <f>'MO Hodiny'!P80</f>
        <v>0</v>
      </c>
      <c r="O27" s="401">
        <f>'MO Hodiny'!Q80</f>
        <v>0</v>
      </c>
      <c r="P27" s="401">
        <f>'MO Hodiny'!R80</f>
        <v>0</v>
      </c>
      <c r="Q27" s="401">
        <f>'MO Hodiny'!S80</f>
        <v>0</v>
      </c>
      <c r="R27" s="401">
        <f>'MO Hodiny'!T80</f>
        <v>0</v>
      </c>
      <c r="S27" s="401">
        <f>'MO Hodiny'!U80</f>
        <v>0</v>
      </c>
      <c r="T27" s="401">
        <f>'MO Hodiny'!V80</f>
        <v>0</v>
      </c>
      <c r="U27" s="401">
        <f>'MO Hodiny'!W80</f>
        <v>0</v>
      </c>
      <c r="V27" s="401">
        <f>'MO Hodiny'!X80</f>
        <v>0</v>
      </c>
      <c r="W27" s="401">
        <f>'MO Hodiny'!Y80</f>
        <v>0</v>
      </c>
      <c r="X27" s="401">
        <f>'MO Hodiny'!Z80</f>
        <v>0</v>
      </c>
      <c r="Y27" s="401">
        <f>'MO Hodiny'!AA80</f>
        <v>0</v>
      </c>
      <c r="Z27" s="401">
        <f>'MO Hodiny'!AB80</f>
        <v>0</v>
      </c>
      <c r="AA27" s="401">
        <f>'MO Hodiny'!AC80</f>
        <v>0</v>
      </c>
      <c r="AB27" s="401">
        <f>'MO Hodiny'!AD80</f>
        <v>0</v>
      </c>
      <c r="AC27" s="401">
        <f>'MO Hodiny'!AE80</f>
        <v>0</v>
      </c>
      <c r="AD27" s="401">
        <f>'MO Hodiny'!AF80</f>
        <v>0</v>
      </c>
      <c r="AE27" s="401">
        <f>'MO Hodiny'!AG80</f>
        <v>0</v>
      </c>
      <c r="AF27" s="401">
        <f>'MO Hodiny'!AH80</f>
        <v>0</v>
      </c>
      <c r="AG27" s="401">
        <f>'MO Hodiny'!AI80</f>
        <v>0</v>
      </c>
      <c r="AH27" s="401">
        <f>'MO Hodiny'!AJ80</f>
        <v>0</v>
      </c>
      <c r="AI27" s="402">
        <f>'MO Hodiny'!AK80</f>
        <v>0</v>
      </c>
    </row>
    <row r="28" spans="1:35" ht="15.6" x14ac:dyDescent="0.35">
      <c r="A28" s="4" t="s">
        <v>351</v>
      </c>
      <c r="B28" s="614" t="s">
        <v>657</v>
      </c>
      <c r="C28" s="401">
        <f>'MO Vozidlo'!E80</f>
        <v>0</v>
      </c>
      <c r="D28" s="401">
        <f>'MO Vozidlo'!F80</f>
        <v>0</v>
      </c>
      <c r="E28" s="401">
        <f>'MO Vozidlo'!G80</f>
        <v>0</v>
      </c>
      <c r="F28" s="401">
        <f>'MO Vozidlo'!H80</f>
        <v>0</v>
      </c>
      <c r="G28" s="401">
        <f>'MO Vozidlo'!I80</f>
        <v>0</v>
      </c>
      <c r="H28" s="401">
        <f>'MO Vozidlo'!J80</f>
        <v>0</v>
      </c>
      <c r="I28" s="401">
        <f>'MO Vozidlo'!K80</f>
        <v>0</v>
      </c>
      <c r="J28" s="401">
        <f>'MO Vozidlo'!L80</f>
        <v>0</v>
      </c>
      <c r="K28" s="401">
        <f>'MO Vozidlo'!M80</f>
        <v>0</v>
      </c>
      <c r="L28" s="401">
        <f>'MO Vozidlo'!N80</f>
        <v>0</v>
      </c>
      <c r="M28" s="401">
        <f>'MO Vozidlo'!O80</f>
        <v>0</v>
      </c>
      <c r="N28" s="401">
        <f>'MO Vozidlo'!P80</f>
        <v>0</v>
      </c>
      <c r="O28" s="401">
        <f>'MO Vozidlo'!Q80</f>
        <v>0</v>
      </c>
      <c r="P28" s="401">
        <f>'MO Vozidlo'!R80</f>
        <v>0</v>
      </c>
      <c r="Q28" s="401">
        <f>'MO Vozidlo'!S80</f>
        <v>0</v>
      </c>
      <c r="R28" s="401">
        <f>'MO Vozidlo'!T80</f>
        <v>0</v>
      </c>
      <c r="S28" s="401">
        <f>'MO Vozidlo'!U80</f>
        <v>0</v>
      </c>
      <c r="T28" s="401">
        <f>'MO Vozidlo'!V80</f>
        <v>0</v>
      </c>
      <c r="U28" s="401">
        <f>'MO Vozidlo'!W80</f>
        <v>0</v>
      </c>
      <c r="V28" s="401">
        <f>'MO Vozidlo'!X80</f>
        <v>0</v>
      </c>
      <c r="W28" s="401">
        <f>'MO Vozidlo'!Y80</f>
        <v>0</v>
      </c>
      <c r="X28" s="401">
        <f>'MO Vozidlo'!Z80</f>
        <v>0</v>
      </c>
      <c r="Y28" s="401">
        <f>'MO Vozidlo'!AA80</f>
        <v>0</v>
      </c>
      <c r="Z28" s="401">
        <f>'MO Vozidlo'!AB80</f>
        <v>0</v>
      </c>
      <c r="AA28" s="401">
        <f>'MO Vozidlo'!AC80</f>
        <v>0</v>
      </c>
      <c r="AB28" s="401">
        <f>'MO Vozidlo'!AD80</f>
        <v>0</v>
      </c>
      <c r="AC28" s="401">
        <f>'MO Vozidlo'!AE80</f>
        <v>0</v>
      </c>
      <c r="AD28" s="401">
        <f>'MO Vozidlo'!AF80</f>
        <v>0</v>
      </c>
      <c r="AE28" s="401">
        <f>'MO Vozidlo'!AG80</f>
        <v>0</v>
      </c>
      <c r="AF28" s="401">
        <f>'MO Vozidlo'!AH80</f>
        <v>0</v>
      </c>
      <c r="AG28" s="401">
        <f>'MO Vozidlo'!AI80</f>
        <v>0</v>
      </c>
      <c r="AH28" s="401">
        <f>'MO Vozidlo'!AJ80</f>
        <v>0</v>
      </c>
      <c r="AI28" s="402">
        <f>'MO Vozidlo'!AK80</f>
        <v>0</v>
      </c>
    </row>
    <row r="29" spans="1:35" ht="16.2" thickBot="1" x14ac:dyDescent="0.4">
      <c r="A29" s="10" t="s">
        <v>658</v>
      </c>
      <c r="B29" s="164" t="s">
        <v>659</v>
      </c>
      <c r="C29" s="117">
        <f>'MA Fixní'!E80</f>
        <v>0</v>
      </c>
      <c r="D29" s="117">
        <f>'MA Fixní'!F80</f>
        <v>0</v>
      </c>
      <c r="E29" s="117">
        <f>'MA Fixní'!G80</f>
        <v>0</v>
      </c>
      <c r="F29" s="117">
        <f>'MA Fixní'!H80</f>
        <v>0</v>
      </c>
      <c r="G29" s="117">
        <f>'MA Fixní'!I80</f>
        <v>0</v>
      </c>
      <c r="H29" s="117">
        <f>'MA Fixní'!J80</f>
        <v>0</v>
      </c>
      <c r="I29" s="117">
        <f>'MA Fixní'!K80</f>
        <v>0</v>
      </c>
      <c r="J29" s="117">
        <f>'MA Fixní'!L80</f>
        <v>0</v>
      </c>
      <c r="K29" s="117">
        <f>'MA Fixní'!M80</f>
        <v>0</v>
      </c>
      <c r="L29" s="117">
        <f>'MA Fixní'!N80</f>
        <v>0</v>
      </c>
      <c r="M29" s="117">
        <f>'MA Fixní'!O80</f>
        <v>0</v>
      </c>
      <c r="N29" s="117">
        <f>'MA Fixní'!P80</f>
        <v>0</v>
      </c>
      <c r="O29" s="117">
        <f>'MA Fixní'!Q80</f>
        <v>0</v>
      </c>
      <c r="P29" s="117">
        <f>'MA Fixní'!R80</f>
        <v>0</v>
      </c>
      <c r="Q29" s="117">
        <f>'MA Fixní'!S80</f>
        <v>0</v>
      </c>
      <c r="R29" s="117">
        <f>'MA Fixní'!T80</f>
        <v>0</v>
      </c>
      <c r="S29" s="117">
        <f>'MA Fixní'!U80</f>
        <v>0</v>
      </c>
      <c r="T29" s="117">
        <f>'MA Fixní'!V80</f>
        <v>0</v>
      </c>
      <c r="U29" s="117">
        <f>'MA Fixní'!W80</f>
        <v>0</v>
      </c>
      <c r="V29" s="117">
        <f>'MA Fixní'!X80</f>
        <v>0</v>
      </c>
      <c r="W29" s="117">
        <f>'MA Fixní'!Y80</f>
        <v>0</v>
      </c>
      <c r="X29" s="117">
        <f>'MA Fixní'!Z80</f>
        <v>0</v>
      </c>
      <c r="Y29" s="117">
        <f>'MA Fixní'!AA80</f>
        <v>0</v>
      </c>
      <c r="Z29" s="117">
        <f>'MA Fixní'!AB80</f>
        <v>0</v>
      </c>
      <c r="AA29" s="117">
        <f>'MA Fixní'!AC80</f>
        <v>0</v>
      </c>
      <c r="AB29" s="117">
        <f>'MA Fixní'!AD80</f>
        <v>0</v>
      </c>
      <c r="AC29" s="117">
        <f>'MA Fixní'!AE80</f>
        <v>0</v>
      </c>
      <c r="AD29" s="117">
        <f>'MA Fixní'!AF80</f>
        <v>0</v>
      </c>
      <c r="AE29" s="117">
        <f>'MA Fixní'!AG80</f>
        <v>0</v>
      </c>
      <c r="AF29" s="117">
        <f>'MA Fixní'!AH80</f>
        <v>0</v>
      </c>
      <c r="AG29" s="117">
        <f>'MA Fixní'!AI80</f>
        <v>0</v>
      </c>
      <c r="AH29" s="117">
        <f>'MA Fixní'!AJ80</f>
        <v>0</v>
      </c>
      <c r="AI29" s="247">
        <f>'MA Fixní'!AK80</f>
        <v>0</v>
      </c>
    </row>
    <row r="30" spans="1:35" ht="15.6" x14ac:dyDescent="0.35">
      <c r="A30" s="67" t="s">
        <v>243</v>
      </c>
      <c r="B30" s="114" t="s">
        <v>289</v>
      </c>
      <c r="C30" s="210">
        <f>'Model objednávkový (MO)'!E81</f>
        <v>0</v>
      </c>
      <c r="D30" s="211">
        <f>'Model objednávkový (MO)'!F81</f>
        <v>0</v>
      </c>
      <c r="E30" s="211">
        <f>'Model objednávkový (MO)'!G81</f>
        <v>0</v>
      </c>
      <c r="F30" s="211">
        <f>'Model objednávkový (MO)'!H81</f>
        <v>0</v>
      </c>
      <c r="G30" s="211">
        <f>'Model objednávkový (MO)'!I81</f>
        <v>0</v>
      </c>
      <c r="H30" s="211">
        <f>'Model objednávkový (MO)'!J81</f>
        <v>0</v>
      </c>
      <c r="I30" s="211">
        <f>'Model objednávkový (MO)'!K81</f>
        <v>0</v>
      </c>
      <c r="J30" s="211">
        <f>'Model objednávkový (MO)'!L81</f>
        <v>0</v>
      </c>
      <c r="K30" s="211">
        <f>'Model objednávkový (MO)'!M81</f>
        <v>0</v>
      </c>
      <c r="L30" s="211">
        <f>'Model objednávkový (MO)'!N81</f>
        <v>0</v>
      </c>
      <c r="M30" s="211">
        <f>'Model objednávkový (MO)'!O81</f>
        <v>0</v>
      </c>
      <c r="N30" s="211">
        <f>'Model objednávkový (MO)'!P81</f>
        <v>0</v>
      </c>
      <c r="O30" s="211">
        <f>'Model objednávkový (MO)'!Q81</f>
        <v>0</v>
      </c>
      <c r="P30" s="211">
        <f>'Model objednávkový (MO)'!R81</f>
        <v>0</v>
      </c>
      <c r="Q30" s="211">
        <f>'Model objednávkový (MO)'!S81</f>
        <v>0</v>
      </c>
      <c r="R30" s="211">
        <f>'Model objednávkový (MO)'!T81</f>
        <v>0</v>
      </c>
      <c r="S30" s="211">
        <f>'Model objednávkový (MO)'!U81</f>
        <v>0</v>
      </c>
      <c r="T30" s="211">
        <f>'Model objednávkový (MO)'!V81</f>
        <v>0</v>
      </c>
      <c r="U30" s="211">
        <f>'Model objednávkový (MO)'!W81</f>
        <v>0</v>
      </c>
      <c r="V30" s="211">
        <f>'Model objednávkový (MO)'!X81</f>
        <v>0</v>
      </c>
      <c r="W30" s="211">
        <f>'Model objednávkový (MO)'!Y81</f>
        <v>0</v>
      </c>
      <c r="X30" s="211">
        <f>'Model objednávkový (MO)'!Z81</f>
        <v>0</v>
      </c>
      <c r="Y30" s="211">
        <f>'Model objednávkový (MO)'!AA81</f>
        <v>0</v>
      </c>
      <c r="Z30" s="211">
        <f>'Model objednávkový (MO)'!AB81</f>
        <v>0</v>
      </c>
      <c r="AA30" s="211">
        <f>'Model objednávkový (MO)'!AC81</f>
        <v>0</v>
      </c>
      <c r="AB30" s="211">
        <f>'Model objednávkový (MO)'!AD81</f>
        <v>0</v>
      </c>
      <c r="AC30" s="211">
        <f>'Model objednávkový (MO)'!AE81</f>
        <v>0</v>
      </c>
      <c r="AD30" s="211">
        <f>'Model objednávkový (MO)'!AF81</f>
        <v>0</v>
      </c>
      <c r="AE30" s="211">
        <f>'Model objednávkový (MO)'!AG81</f>
        <v>0</v>
      </c>
      <c r="AF30" s="211">
        <f>'Model objednávkový (MO)'!AH81</f>
        <v>0</v>
      </c>
      <c r="AG30" s="211">
        <f>'Model objednávkový (MO)'!AI81</f>
        <v>0</v>
      </c>
      <c r="AH30" s="211">
        <f>'Model objednávkový (MO)'!AJ81</f>
        <v>0</v>
      </c>
      <c r="AI30" s="212">
        <f>'Model objednávkový (MO)'!AK81</f>
        <v>0</v>
      </c>
    </row>
    <row r="31" spans="1:35" ht="16.2" thickBot="1" x14ac:dyDescent="0.4">
      <c r="A31" s="120" t="s">
        <v>245</v>
      </c>
      <c r="B31" s="116" t="s">
        <v>290</v>
      </c>
      <c r="C31" s="165">
        <f>'Model objednávkový (MO)'!E82</f>
        <v>0</v>
      </c>
      <c r="D31" s="166">
        <f>'Model objednávkový (MO)'!F82</f>
        <v>0</v>
      </c>
      <c r="E31" s="166">
        <f>'Model objednávkový (MO)'!G82</f>
        <v>0</v>
      </c>
      <c r="F31" s="166">
        <f>'Model objednávkový (MO)'!H82</f>
        <v>0</v>
      </c>
      <c r="G31" s="166">
        <f>'Model objednávkový (MO)'!I82</f>
        <v>0</v>
      </c>
      <c r="H31" s="166">
        <f>'Model objednávkový (MO)'!J82</f>
        <v>0</v>
      </c>
      <c r="I31" s="166">
        <f>'Model objednávkový (MO)'!K82</f>
        <v>0</v>
      </c>
      <c r="J31" s="166">
        <f>'Model objednávkový (MO)'!L82</f>
        <v>0</v>
      </c>
      <c r="K31" s="166">
        <f>'Model objednávkový (MO)'!M82</f>
        <v>0</v>
      </c>
      <c r="L31" s="166">
        <f>'Model objednávkový (MO)'!N82</f>
        <v>0</v>
      </c>
      <c r="M31" s="166">
        <f>'Model objednávkový (MO)'!O82</f>
        <v>0</v>
      </c>
      <c r="N31" s="166">
        <f>'Model objednávkový (MO)'!P82</f>
        <v>0</v>
      </c>
      <c r="O31" s="166">
        <f>'Model objednávkový (MO)'!Q82</f>
        <v>0</v>
      </c>
      <c r="P31" s="166">
        <f>'Model objednávkový (MO)'!R82</f>
        <v>0</v>
      </c>
      <c r="Q31" s="166">
        <f>'Model objednávkový (MO)'!S82</f>
        <v>0</v>
      </c>
      <c r="R31" s="166">
        <f>'Model objednávkový (MO)'!T82</f>
        <v>0</v>
      </c>
      <c r="S31" s="166">
        <f>'Model objednávkový (MO)'!U82</f>
        <v>0</v>
      </c>
      <c r="T31" s="166">
        <f>'Model objednávkový (MO)'!V82</f>
        <v>0</v>
      </c>
      <c r="U31" s="166">
        <f>'Model objednávkový (MO)'!W82</f>
        <v>0</v>
      </c>
      <c r="V31" s="166">
        <f>'Model objednávkový (MO)'!X82</f>
        <v>0</v>
      </c>
      <c r="W31" s="166">
        <f>'Model objednávkový (MO)'!Y82</f>
        <v>0</v>
      </c>
      <c r="X31" s="166">
        <f>'Model objednávkový (MO)'!Z82</f>
        <v>0</v>
      </c>
      <c r="Y31" s="166">
        <f>'Model objednávkový (MO)'!AA82</f>
        <v>0</v>
      </c>
      <c r="Z31" s="166">
        <f>'Model objednávkový (MO)'!AB82</f>
        <v>0</v>
      </c>
      <c r="AA31" s="166">
        <f>'Model objednávkový (MO)'!AC82</f>
        <v>0</v>
      </c>
      <c r="AB31" s="166">
        <f>'Model objednávkový (MO)'!AD82</f>
        <v>0</v>
      </c>
      <c r="AC31" s="166">
        <f>'Model objednávkový (MO)'!AE82</f>
        <v>0</v>
      </c>
      <c r="AD31" s="166">
        <f>'Model objednávkový (MO)'!AF82</f>
        <v>0</v>
      </c>
      <c r="AE31" s="166">
        <f>'Model objednávkový (MO)'!AG82</f>
        <v>0</v>
      </c>
      <c r="AF31" s="166">
        <f>'Model objednávkový (MO)'!AH82</f>
        <v>0</v>
      </c>
      <c r="AG31" s="166">
        <f>'Model objednávkový (MO)'!AI82</f>
        <v>0</v>
      </c>
      <c r="AH31" s="166">
        <f>'Model objednávkový (MO)'!AJ82</f>
        <v>0</v>
      </c>
      <c r="AI31" s="167">
        <f>'Model objednávkový (MO)'!AK82</f>
        <v>0</v>
      </c>
    </row>
    <row r="32" spans="1:35" ht="15" thickBot="1" x14ac:dyDescent="0.35">
      <c r="A32" s="171"/>
    </row>
    <row r="33" spans="1:35" x14ac:dyDescent="0.3">
      <c r="A33" s="169" t="s">
        <v>247</v>
      </c>
      <c r="B33" s="170" t="str">
        <f>B1</f>
        <v>SČK</v>
      </c>
      <c r="C33" s="154" t="str">
        <f>C1</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248</v>
      </c>
      <c r="B34" s="155"/>
      <c r="C34" s="156" t="str">
        <f t="shared" ref="C34:AI34" si="2">C2</f>
        <v>XII/29</v>
      </c>
      <c r="D34" s="7" t="str">
        <f t="shared" si="2"/>
        <v>I-VI/30</v>
      </c>
      <c r="E34" s="7" t="str">
        <f t="shared" si="2"/>
        <v>VI-XII/30</v>
      </c>
      <c r="F34" s="7" t="str">
        <f t="shared" si="2"/>
        <v>XII/30</v>
      </c>
      <c r="G34" s="7">
        <f t="shared" si="2"/>
        <v>2031</v>
      </c>
      <c r="H34" s="7">
        <f t="shared" si="2"/>
        <v>2032</v>
      </c>
      <c r="I34" s="7">
        <f t="shared" si="2"/>
        <v>2033</v>
      </c>
      <c r="J34" s="7">
        <f t="shared" si="2"/>
        <v>2034</v>
      </c>
      <c r="K34" s="7">
        <f t="shared" si="2"/>
        <v>2035</v>
      </c>
      <c r="L34" s="7">
        <f t="shared" si="2"/>
        <v>2036</v>
      </c>
      <c r="M34" s="7">
        <f t="shared" si="2"/>
        <v>2037</v>
      </c>
      <c r="N34" s="7">
        <f t="shared" si="2"/>
        <v>2038</v>
      </c>
      <c r="O34" s="7">
        <f t="shared" si="2"/>
        <v>2039</v>
      </c>
      <c r="P34" s="7">
        <f t="shared" si="2"/>
        <v>2040</v>
      </c>
      <c r="Q34" s="7">
        <f t="shared" si="2"/>
        <v>2041</v>
      </c>
      <c r="R34" s="7">
        <f t="shared" si="2"/>
        <v>2042</v>
      </c>
      <c r="S34" s="7">
        <f t="shared" si="2"/>
        <v>2043</v>
      </c>
      <c r="T34" s="7">
        <f t="shared" si="2"/>
        <v>2044</v>
      </c>
      <c r="U34" s="7">
        <f t="shared" si="2"/>
        <v>2045</v>
      </c>
      <c r="V34" s="7">
        <f t="shared" si="2"/>
        <v>2046</v>
      </c>
      <c r="W34" s="7">
        <f t="shared" si="2"/>
        <v>2047</v>
      </c>
      <c r="X34" s="7">
        <f t="shared" si="2"/>
        <v>2048</v>
      </c>
      <c r="Y34" s="7">
        <f t="shared" si="2"/>
        <v>2049</v>
      </c>
      <c r="Z34" s="7">
        <f t="shared" si="2"/>
        <v>2050</v>
      </c>
      <c r="AA34" s="7">
        <f t="shared" si="2"/>
        <v>2051</v>
      </c>
      <c r="AB34" s="7">
        <f t="shared" si="2"/>
        <v>2052</v>
      </c>
      <c r="AC34" s="7">
        <f t="shared" si="2"/>
        <v>2053</v>
      </c>
      <c r="AD34" s="7">
        <f t="shared" si="2"/>
        <v>2054</v>
      </c>
      <c r="AE34" s="7">
        <f t="shared" si="2"/>
        <v>2055</v>
      </c>
      <c r="AF34" s="7">
        <f t="shared" si="2"/>
        <v>2056</v>
      </c>
      <c r="AG34" s="7">
        <f t="shared" si="2"/>
        <v>2057</v>
      </c>
      <c r="AH34" s="7">
        <f t="shared" si="2"/>
        <v>2058</v>
      </c>
      <c r="AI34" s="8">
        <f t="shared" si="2"/>
        <v>2059</v>
      </c>
    </row>
    <row r="35" spans="1:35" ht="15" thickTop="1" x14ac:dyDescent="0.3">
      <c r="A35" s="9" t="s">
        <v>249</v>
      </c>
      <c r="B35" s="185"/>
      <c r="C35" s="346">
        <f t="shared" ref="C35:AI35" si="3">C45+C56</f>
        <v>0</v>
      </c>
      <c r="D35" s="347">
        <f t="shared" si="3"/>
        <v>0</v>
      </c>
      <c r="E35" s="347">
        <f t="shared" si="3"/>
        <v>0</v>
      </c>
      <c r="F35" s="347">
        <f t="shared" si="3"/>
        <v>0</v>
      </c>
      <c r="G35" s="347">
        <f t="shared" si="3"/>
        <v>0</v>
      </c>
      <c r="H35" s="347">
        <f t="shared" si="3"/>
        <v>0</v>
      </c>
      <c r="I35" s="347">
        <f t="shared" si="3"/>
        <v>0</v>
      </c>
      <c r="J35" s="347">
        <f t="shared" si="3"/>
        <v>0</v>
      </c>
      <c r="K35" s="347">
        <f t="shared" si="3"/>
        <v>0</v>
      </c>
      <c r="L35" s="347">
        <f t="shared" si="3"/>
        <v>0</v>
      </c>
      <c r="M35" s="347">
        <f t="shared" si="3"/>
        <v>0</v>
      </c>
      <c r="N35" s="347">
        <f t="shared" si="3"/>
        <v>0</v>
      </c>
      <c r="O35" s="347">
        <f t="shared" si="3"/>
        <v>0</v>
      </c>
      <c r="P35" s="347">
        <f t="shared" si="3"/>
        <v>0</v>
      </c>
      <c r="Q35" s="347">
        <f t="shared" si="3"/>
        <v>0</v>
      </c>
      <c r="R35" s="347">
        <f t="shared" si="3"/>
        <v>0</v>
      </c>
      <c r="S35" s="347">
        <f t="shared" si="3"/>
        <v>0</v>
      </c>
      <c r="T35" s="347">
        <f t="shared" si="3"/>
        <v>0</v>
      </c>
      <c r="U35" s="347">
        <f t="shared" si="3"/>
        <v>0</v>
      </c>
      <c r="V35" s="347">
        <f t="shared" si="3"/>
        <v>0</v>
      </c>
      <c r="W35" s="347">
        <f t="shared" si="3"/>
        <v>0</v>
      </c>
      <c r="X35" s="347">
        <f t="shared" si="3"/>
        <v>0</v>
      </c>
      <c r="Y35" s="347">
        <f t="shared" si="3"/>
        <v>0</v>
      </c>
      <c r="Z35" s="347">
        <f t="shared" si="3"/>
        <v>0</v>
      </c>
      <c r="AA35" s="347">
        <f t="shared" si="3"/>
        <v>0</v>
      </c>
      <c r="AB35" s="347">
        <f t="shared" si="3"/>
        <v>0</v>
      </c>
      <c r="AC35" s="347">
        <f t="shared" si="3"/>
        <v>0</v>
      </c>
      <c r="AD35" s="347">
        <f t="shared" si="3"/>
        <v>0</v>
      </c>
      <c r="AE35" s="347">
        <f t="shared" si="3"/>
        <v>0</v>
      </c>
      <c r="AF35" s="347">
        <f t="shared" si="3"/>
        <v>0</v>
      </c>
      <c r="AG35" s="347">
        <f t="shared" si="3"/>
        <v>0</v>
      </c>
      <c r="AH35" s="347">
        <f t="shared" si="3"/>
        <v>0</v>
      </c>
      <c r="AI35" s="348">
        <f t="shared" si="3"/>
        <v>0</v>
      </c>
    </row>
    <row r="36" spans="1:35" x14ac:dyDescent="0.3">
      <c r="A36" s="9" t="s">
        <v>250</v>
      </c>
      <c r="B36" s="177"/>
      <c r="C36" s="377">
        <f t="shared" ref="C36:AI36" si="4">C46+C57</f>
        <v>0</v>
      </c>
      <c r="D36" s="333">
        <f t="shared" si="4"/>
        <v>0</v>
      </c>
      <c r="E36" s="333">
        <f t="shared" si="4"/>
        <v>0</v>
      </c>
      <c r="F36" s="333">
        <f t="shared" si="4"/>
        <v>0</v>
      </c>
      <c r="G36" s="333">
        <f t="shared" si="4"/>
        <v>0</v>
      </c>
      <c r="H36" s="333">
        <f t="shared" si="4"/>
        <v>0</v>
      </c>
      <c r="I36" s="333">
        <f t="shared" si="4"/>
        <v>0</v>
      </c>
      <c r="J36" s="333">
        <f t="shared" si="4"/>
        <v>0</v>
      </c>
      <c r="K36" s="333">
        <f t="shared" si="4"/>
        <v>0</v>
      </c>
      <c r="L36" s="333">
        <f t="shared" si="4"/>
        <v>0</v>
      </c>
      <c r="M36" s="333">
        <f t="shared" si="4"/>
        <v>0</v>
      </c>
      <c r="N36" s="333">
        <f t="shared" si="4"/>
        <v>0</v>
      </c>
      <c r="O36" s="333">
        <f t="shared" si="4"/>
        <v>0</v>
      </c>
      <c r="P36" s="333">
        <f t="shared" si="4"/>
        <v>0</v>
      </c>
      <c r="Q36" s="333">
        <f t="shared" si="4"/>
        <v>0</v>
      </c>
      <c r="R36" s="333">
        <f t="shared" si="4"/>
        <v>0</v>
      </c>
      <c r="S36" s="333">
        <f t="shared" si="4"/>
        <v>0</v>
      </c>
      <c r="T36" s="333">
        <f t="shared" si="4"/>
        <v>0</v>
      </c>
      <c r="U36" s="333">
        <f t="shared" si="4"/>
        <v>0</v>
      </c>
      <c r="V36" s="333">
        <f t="shared" si="4"/>
        <v>0</v>
      </c>
      <c r="W36" s="333">
        <f t="shared" si="4"/>
        <v>0</v>
      </c>
      <c r="X36" s="333">
        <f t="shared" si="4"/>
        <v>0</v>
      </c>
      <c r="Y36" s="333">
        <f t="shared" si="4"/>
        <v>0</v>
      </c>
      <c r="Z36" s="333">
        <f t="shared" si="4"/>
        <v>0</v>
      </c>
      <c r="AA36" s="333">
        <f t="shared" si="4"/>
        <v>0</v>
      </c>
      <c r="AB36" s="333">
        <f t="shared" si="4"/>
        <v>0</v>
      </c>
      <c r="AC36" s="333">
        <f t="shared" si="4"/>
        <v>0</v>
      </c>
      <c r="AD36" s="333">
        <f t="shared" si="4"/>
        <v>0</v>
      </c>
      <c r="AE36" s="333">
        <f t="shared" si="4"/>
        <v>0</v>
      </c>
      <c r="AF36" s="333">
        <f t="shared" si="4"/>
        <v>0</v>
      </c>
      <c r="AG36" s="333">
        <f t="shared" si="4"/>
        <v>0</v>
      </c>
      <c r="AH36" s="333">
        <f t="shared" si="4"/>
        <v>0</v>
      </c>
      <c r="AI36" s="378">
        <f t="shared" si="4"/>
        <v>0</v>
      </c>
    </row>
    <row r="37" spans="1:35" x14ac:dyDescent="0.3">
      <c r="A37" s="9" t="s">
        <v>251</v>
      </c>
      <c r="B37" s="177"/>
      <c r="C37" s="377">
        <f t="shared" ref="C37:AI37" si="5">C47+C58</f>
        <v>0</v>
      </c>
      <c r="D37" s="333">
        <f t="shared" si="5"/>
        <v>0</v>
      </c>
      <c r="E37" s="333">
        <f t="shared" si="5"/>
        <v>0</v>
      </c>
      <c r="F37" s="333">
        <f t="shared" si="5"/>
        <v>0</v>
      </c>
      <c r="G37" s="333">
        <f t="shared" si="5"/>
        <v>0</v>
      </c>
      <c r="H37" s="333">
        <f t="shared" si="5"/>
        <v>0</v>
      </c>
      <c r="I37" s="333">
        <f t="shared" si="5"/>
        <v>0</v>
      </c>
      <c r="J37" s="333">
        <f t="shared" si="5"/>
        <v>0</v>
      </c>
      <c r="K37" s="333">
        <f t="shared" si="5"/>
        <v>0</v>
      </c>
      <c r="L37" s="333">
        <f t="shared" si="5"/>
        <v>0</v>
      </c>
      <c r="M37" s="333">
        <f t="shared" si="5"/>
        <v>0</v>
      </c>
      <c r="N37" s="333">
        <f t="shared" si="5"/>
        <v>0</v>
      </c>
      <c r="O37" s="333">
        <f t="shared" si="5"/>
        <v>0</v>
      </c>
      <c r="P37" s="333">
        <f t="shared" si="5"/>
        <v>0</v>
      </c>
      <c r="Q37" s="333">
        <f t="shared" si="5"/>
        <v>0</v>
      </c>
      <c r="R37" s="333">
        <f t="shared" si="5"/>
        <v>0</v>
      </c>
      <c r="S37" s="333">
        <f t="shared" si="5"/>
        <v>0</v>
      </c>
      <c r="T37" s="333">
        <f t="shared" si="5"/>
        <v>0</v>
      </c>
      <c r="U37" s="333">
        <f t="shared" si="5"/>
        <v>0</v>
      </c>
      <c r="V37" s="333">
        <f t="shared" si="5"/>
        <v>0</v>
      </c>
      <c r="W37" s="333">
        <f t="shared" si="5"/>
        <v>0</v>
      </c>
      <c r="X37" s="333">
        <f t="shared" si="5"/>
        <v>0</v>
      </c>
      <c r="Y37" s="333">
        <f t="shared" si="5"/>
        <v>0</v>
      </c>
      <c r="Z37" s="333">
        <f t="shared" si="5"/>
        <v>0</v>
      </c>
      <c r="AA37" s="333">
        <f t="shared" si="5"/>
        <v>0</v>
      </c>
      <c r="AB37" s="333">
        <f t="shared" si="5"/>
        <v>0</v>
      </c>
      <c r="AC37" s="333">
        <f t="shared" si="5"/>
        <v>0</v>
      </c>
      <c r="AD37" s="333">
        <f t="shared" si="5"/>
        <v>0</v>
      </c>
      <c r="AE37" s="333">
        <f t="shared" si="5"/>
        <v>0</v>
      </c>
      <c r="AF37" s="333">
        <f t="shared" si="5"/>
        <v>0</v>
      </c>
      <c r="AG37" s="333">
        <f t="shared" si="5"/>
        <v>0</v>
      </c>
      <c r="AH37" s="333">
        <f t="shared" si="5"/>
        <v>0</v>
      </c>
      <c r="AI37" s="378">
        <f t="shared" si="5"/>
        <v>0</v>
      </c>
    </row>
    <row r="38" spans="1:35" ht="15" thickBot="1" x14ac:dyDescent="0.35">
      <c r="A38" s="9" t="s">
        <v>252</v>
      </c>
      <c r="B38" s="194"/>
      <c r="C38" s="285">
        <f t="shared" ref="C38:AI38" si="6">C48+C59</f>
        <v>0</v>
      </c>
      <c r="D38" s="41">
        <f t="shared" si="6"/>
        <v>0</v>
      </c>
      <c r="E38" s="41">
        <f t="shared" si="6"/>
        <v>0</v>
      </c>
      <c r="F38" s="41">
        <f t="shared" si="6"/>
        <v>0</v>
      </c>
      <c r="G38" s="41">
        <f t="shared" si="6"/>
        <v>0</v>
      </c>
      <c r="H38" s="41">
        <f t="shared" si="6"/>
        <v>0</v>
      </c>
      <c r="I38" s="41">
        <f t="shared" si="6"/>
        <v>0</v>
      </c>
      <c r="J38" s="41">
        <f t="shared" si="6"/>
        <v>0</v>
      </c>
      <c r="K38" s="41">
        <f t="shared" si="6"/>
        <v>0</v>
      </c>
      <c r="L38" s="41">
        <f t="shared" si="6"/>
        <v>0</v>
      </c>
      <c r="M38" s="41">
        <f t="shared" si="6"/>
        <v>0</v>
      </c>
      <c r="N38" s="41">
        <f t="shared" si="6"/>
        <v>0</v>
      </c>
      <c r="O38" s="41">
        <f t="shared" si="6"/>
        <v>0</v>
      </c>
      <c r="P38" s="41">
        <f t="shared" si="6"/>
        <v>0</v>
      </c>
      <c r="Q38" s="41">
        <f t="shared" si="6"/>
        <v>0</v>
      </c>
      <c r="R38" s="41">
        <f t="shared" si="6"/>
        <v>0</v>
      </c>
      <c r="S38" s="41">
        <f t="shared" si="6"/>
        <v>0</v>
      </c>
      <c r="T38" s="41">
        <f t="shared" si="6"/>
        <v>0</v>
      </c>
      <c r="U38" s="41">
        <f t="shared" si="6"/>
        <v>0</v>
      </c>
      <c r="V38" s="41">
        <f t="shared" si="6"/>
        <v>0</v>
      </c>
      <c r="W38" s="41">
        <f t="shared" si="6"/>
        <v>0</v>
      </c>
      <c r="X38" s="41">
        <f t="shared" si="6"/>
        <v>0</v>
      </c>
      <c r="Y38" s="41">
        <f t="shared" si="6"/>
        <v>0</v>
      </c>
      <c r="Z38" s="41">
        <f t="shared" si="6"/>
        <v>0</v>
      </c>
      <c r="AA38" s="41">
        <f t="shared" si="6"/>
        <v>0</v>
      </c>
      <c r="AB38" s="41">
        <f t="shared" si="6"/>
        <v>0</v>
      </c>
      <c r="AC38" s="41">
        <f t="shared" si="6"/>
        <v>0</v>
      </c>
      <c r="AD38" s="41">
        <f t="shared" si="6"/>
        <v>0</v>
      </c>
      <c r="AE38" s="41">
        <f t="shared" si="6"/>
        <v>0</v>
      </c>
      <c r="AF38" s="41">
        <f t="shared" si="6"/>
        <v>0</v>
      </c>
      <c r="AG38" s="41">
        <f t="shared" si="6"/>
        <v>0</v>
      </c>
      <c r="AH38" s="41">
        <f t="shared" si="6"/>
        <v>0</v>
      </c>
      <c r="AI38" s="291">
        <f t="shared" si="6"/>
        <v>0</v>
      </c>
    </row>
    <row r="39" spans="1:35" ht="15" x14ac:dyDescent="0.35">
      <c r="A39" s="172" t="s">
        <v>253</v>
      </c>
      <c r="B39" s="173" t="s">
        <v>291</v>
      </c>
      <c r="C39" s="374">
        <f t="shared" ref="C39:AI39" si="7">C49+C60</f>
        <v>0</v>
      </c>
      <c r="D39" s="375">
        <f t="shared" si="7"/>
        <v>0</v>
      </c>
      <c r="E39" s="375">
        <f t="shared" ref="E39:F39" si="8">E49+E60</f>
        <v>0</v>
      </c>
      <c r="F39" s="375">
        <f t="shared" si="8"/>
        <v>0</v>
      </c>
      <c r="G39" s="375">
        <f t="shared" si="7"/>
        <v>0</v>
      </c>
      <c r="H39" s="375">
        <f t="shared" si="7"/>
        <v>0</v>
      </c>
      <c r="I39" s="375">
        <f t="shared" si="7"/>
        <v>0</v>
      </c>
      <c r="J39" s="375">
        <f t="shared" si="7"/>
        <v>0</v>
      </c>
      <c r="K39" s="375">
        <f t="shared" si="7"/>
        <v>0</v>
      </c>
      <c r="L39" s="375">
        <f t="shared" si="7"/>
        <v>0</v>
      </c>
      <c r="M39" s="375">
        <f t="shared" si="7"/>
        <v>0</v>
      </c>
      <c r="N39" s="375">
        <f t="shared" si="7"/>
        <v>0</v>
      </c>
      <c r="O39" s="375">
        <f t="shared" si="7"/>
        <v>0</v>
      </c>
      <c r="P39" s="375">
        <f t="shared" si="7"/>
        <v>0</v>
      </c>
      <c r="Q39" s="375">
        <f t="shared" si="7"/>
        <v>0</v>
      </c>
      <c r="R39" s="375">
        <f t="shared" si="7"/>
        <v>0</v>
      </c>
      <c r="S39" s="375">
        <f t="shared" si="7"/>
        <v>0</v>
      </c>
      <c r="T39" s="375">
        <f t="shared" si="7"/>
        <v>0</v>
      </c>
      <c r="U39" s="375">
        <f t="shared" si="7"/>
        <v>0</v>
      </c>
      <c r="V39" s="375">
        <f t="shared" si="7"/>
        <v>0</v>
      </c>
      <c r="W39" s="375">
        <f t="shared" si="7"/>
        <v>0</v>
      </c>
      <c r="X39" s="375">
        <f t="shared" si="7"/>
        <v>0</v>
      </c>
      <c r="Y39" s="375">
        <f t="shared" si="7"/>
        <v>0</v>
      </c>
      <c r="Z39" s="375">
        <f t="shared" si="7"/>
        <v>0</v>
      </c>
      <c r="AA39" s="375">
        <f t="shared" si="7"/>
        <v>0</v>
      </c>
      <c r="AB39" s="375">
        <f t="shared" si="7"/>
        <v>0</v>
      </c>
      <c r="AC39" s="375">
        <f t="shared" si="7"/>
        <v>0</v>
      </c>
      <c r="AD39" s="375">
        <f t="shared" si="7"/>
        <v>0</v>
      </c>
      <c r="AE39" s="375">
        <f t="shared" si="7"/>
        <v>0</v>
      </c>
      <c r="AF39" s="375">
        <f t="shared" si="7"/>
        <v>0</v>
      </c>
      <c r="AG39" s="375">
        <f t="shared" si="7"/>
        <v>0</v>
      </c>
      <c r="AH39" s="375">
        <f t="shared" si="7"/>
        <v>0</v>
      </c>
      <c r="AI39" s="376">
        <f t="shared" si="7"/>
        <v>0</v>
      </c>
    </row>
    <row r="40" spans="1:35" x14ac:dyDescent="0.3">
      <c r="A40" s="4" t="s">
        <v>255</v>
      </c>
      <c r="B40" s="177"/>
      <c r="C40" s="178">
        <f t="shared" ref="C40:AI40" si="9">C39-C3</f>
        <v>-41941.396164383565</v>
      </c>
      <c r="D40" s="179">
        <f t="shared" si="9"/>
        <v>-422035.29890410963</v>
      </c>
      <c r="E40" s="179">
        <f t="shared" si="9"/>
        <v>-822024.64328767126</v>
      </c>
      <c r="F40" s="179">
        <f t="shared" si="9"/>
        <v>-125356.20383561644</v>
      </c>
      <c r="G40" s="179">
        <f t="shared" si="9"/>
        <v>-2859688.4</v>
      </c>
      <c r="H40" s="179">
        <f t="shared" si="9"/>
        <v>-3406360.4</v>
      </c>
      <c r="I40" s="179">
        <f t="shared" si="9"/>
        <v>-4453710.0999999996</v>
      </c>
      <c r="J40" s="179">
        <f t="shared" si="9"/>
        <v>-4840556.2</v>
      </c>
      <c r="K40" s="179">
        <f t="shared" si="9"/>
        <v>-4840556.2</v>
      </c>
      <c r="L40" s="179">
        <f t="shared" si="9"/>
        <v>-4840556.2</v>
      </c>
      <c r="M40" s="179">
        <f t="shared" si="9"/>
        <v>-4840556.2</v>
      </c>
      <c r="N40" s="179">
        <f t="shared" si="9"/>
        <v>-4840556.2</v>
      </c>
      <c r="O40" s="179">
        <f t="shared" si="9"/>
        <v>-4840556.2</v>
      </c>
      <c r="P40" s="179">
        <f t="shared" si="9"/>
        <v>-4840556.2</v>
      </c>
      <c r="Q40" s="179">
        <f t="shared" si="9"/>
        <v>-4840556.2</v>
      </c>
      <c r="R40" s="179">
        <f t="shared" si="9"/>
        <v>-4840556.2</v>
      </c>
      <c r="S40" s="179">
        <f t="shared" si="9"/>
        <v>-4840556.2</v>
      </c>
      <c r="T40" s="179">
        <f t="shared" si="9"/>
        <v>-4840556.2</v>
      </c>
      <c r="U40" s="179">
        <f t="shared" si="9"/>
        <v>-4840556.2</v>
      </c>
      <c r="V40" s="179">
        <f t="shared" si="9"/>
        <v>-4840556.2</v>
      </c>
      <c r="W40" s="179">
        <f t="shared" si="9"/>
        <v>-4840556.2</v>
      </c>
      <c r="X40" s="179">
        <f t="shared" si="9"/>
        <v>-4840556.2</v>
      </c>
      <c r="Y40" s="179">
        <f t="shared" si="9"/>
        <v>-4840556.2</v>
      </c>
      <c r="Z40" s="179">
        <f t="shared" si="9"/>
        <v>-4840556.2</v>
      </c>
      <c r="AA40" s="179">
        <f t="shared" si="9"/>
        <v>-4840556.2</v>
      </c>
      <c r="AB40" s="179">
        <f t="shared" si="9"/>
        <v>-4840556.2</v>
      </c>
      <c r="AC40" s="179">
        <f t="shared" si="9"/>
        <v>-4840556.2</v>
      </c>
      <c r="AD40" s="179">
        <f t="shared" si="9"/>
        <v>-4840556.2</v>
      </c>
      <c r="AE40" s="179">
        <f t="shared" si="9"/>
        <v>-4840556.2</v>
      </c>
      <c r="AF40" s="179">
        <f t="shared" si="9"/>
        <v>-4840556.2</v>
      </c>
      <c r="AG40" s="179">
        <f t="shared" si="9"/>
        <v>-4840556.2</v>
      </c>
      <c r="AH40" s="179">
        <f t="shared" si="9"/>
        <v>-4840556.2</v>
      </c>
      <c r="AI40" s="180">
        <f t="shared" si="9"/>
        <v>-4840556.2</v>
      </c>
    </row>
    <row r="41" spans="1:35" ht="15" thickBot="1" x14ac:dyDescent="0.35">
      <c r="A41" s="10" t="s">
        <v>256</v>
      </c>
      <c r="B41" s="181"/>
      <c r="C41" s="182">
        <f t="shared" ref="C41:AI41" si="10">IFERROR(C39/C3,"-")</f>
        <v>0</v>
      </c>
      <c r="D41" s="183">
        <f t="shared" si="10"/>
        <v>0</v>
      </c>
      <c r="E41" s="183">
        <f t="shared" si="10"/>
        <v>0</v>
      </c>
      <c r="F41" s="183">
        <f t="shared" si="10"/>
        <v>0</v>
      </c>
      <c r="G41" s="183">
        <f t="shared" si="10"/>
        <v>0</v>
      </c>
      <c r="H41" s="183">
        <f t="shared" si="10"/>
        <v>0</v>
      </c>
      <c r="I41" s="183">
        <f t="shared" si="10"/>
        <v>0</v>
      </c>
      <c r="J41" s="183">
        <f t="shared" si="10"/>
        <v>0</v>
      </c>
      <c r="K41" s="183">
        <f t="shared" si="10"/>
        <v>0</v>
      </c>
      <c r="L41" s="183">
        <f t="shared" si="10"/>
        <v>0</v>
      </c>
      <c r="M41" s="183">
        <f t="shared" si="10"/>
        <v>0</v>
      </c>
      <c r="N41" s="183">
        <f t="shared" si="10"/>
        <v>0</v>
      </c>
      <c r="O41" s="183">
        <f t="shared" si="10"/>
        <v>0</v>
      </c>
      <c r="P41" s="183">
        <f t="shared" si="10"/>
        <v>0</v>
      </c>
      <c r="Q41" s="183">
        <f t="shared" si="10"/>
        <v>0</v>
      </c>
      <c r="R41" s="183">
        <f t="shared" si="10"/>
        <v>0</v>
      </c>
      <c r="S41" s="183">
        <f t="shared" si="10"/>
        <v>0</v>
      </c>
      <c r="T41" s="183">
        <f t="shared" si="10"/>
        <v>0</v>
      </c>
      <c r="U41" s="183">
        <f t="shared" si="10"/>
        <v>0</v>
      </c>
      <c r="V41" s="183">
        <f t="shared" si="10"/>
        <v>0</v>
      </c>
      <c r="W41" s="183">
        <f t="shared" si="10"/>
        <v>0</v>
      </c>
      <c r="X41" s="183">
        <f t="shared" si="10"/>
        <v>0</v>
      </c>
      <c r="Y41" s="183">
        <f t="shared" si="10"/>
        <v>0</v>
      </c>
      <c r="Z41" s="183">
        <f t="shared" si="10"/>
        <v>0</v>
      </c>
      <c r="AA41" s="183">
        <f t="shared" si="10"/>
        <v>0</v>
      </c>
      <c r="AB41" s="183">
        <f t="shared" si="10"/>
        <v>0</v>
      </c>
      <c r="AC41" s="183">
        <f t="shared" si="10"/>
        <v>0</v>
      </c>
      <c r="AD41" s="183">
        <f t="shared" si="10"/>
        <v>0</v>
      </c>
      <c r="AE41" s="183">
        <f t="shared" si="10"/>
        <v>0</v>
      </c>
      <c r="AF41" s="183">
        <f t="shared" si="10"/>
        <v>0</v>
      </c>
      <c r="AG41" s="183">
        <f t="shared" si="10"/>
        <v>0</v>
      </c>
      <c r="AH41" s="183">
        <f t="shared" si="10"/>
        <v>0</v>
      </c>
      <c r="AI41" s="184">
        <f t="shared" si="10"/>
        <v>0</v>
      </c>
    </row>
    <row r="42" spans="1:35" ht="15" thickBot="1" x14ac:dyDescent="0.35">
      <c r="A42" s="168"/>
    </row>
    <row r="43" spans="1:35" x14ac:dyDescent="0.3">
      <c r="A43" s="169" t="s">
        <v>257</v>
      </c>
      <c r="B43" s="170" t="str">
        <f>B1</f>
        <v>SČK</v>
      </c>
      <c r="C43" s="154" t="str">
        <f>C1</f>
        <v>Kalendářní rok</v>
      </c>
      <c r="D43" s="12"/>
      <c r="E43" s="12"/>
      <c r="F43" s="12"/>
      <c r="G43" s="12"/>
      <c r="H43" s="12"/>
      <c r="I43" s="12"/>
      <c r="J43" s="12"/>
      <c r="K43" s="12"/>
      <c r="L43" s="12"/>
      <c r="M43" s="12"/>
      <c r="N43" s="12"/>
      <c r="O43" s="12"/>
      <c r="P43" s="12"/>
      <c r="Q43" s="12"/>
      <c r="R43" s="12"/>
      <c r="S43" s="12"/>
      <c r="T43" s="205"/>
      <c r="U43" s="205"/>
      <c r="V43" s="205"/>
      <c r="W43" s="205"/>
      <c r="X43" s="205"/>
      <c r="Y43" s="205"/>
      <c r="Z43" s="205"/>
      <c r="AA43" s="205"/>
      <c r="AB43" s="205"/>
      <c r="AC43" s="205"/>
      <c r="AD43" s="205"/>
      <c r="AE43" s="205"/>
      <c r="AF43" s="205"/>
      <c r="AG43" s="205"/>
      <c r="AH43" s="205"/>
      <c r="AI43" s="206"/>
    </row>
    <row r="44" spans="1:35" ht="15" thickBot="1" x14ac:dyDescent="0.35">
      <c r="A44" s="6" t="s">
        <v>258</v>
      </c>
      <c r="B44" s="155"/>
      <c r="C44" s="156" t="str">
        <f t="shared" ref="C44:AI44" si="11">C2</f>
        <v>XII/29</v>
      </c>
      <c r="D44" s="7" t="str">
        <f t="shared" si="11"/>
        <v>I-VI/30</v>
      </c>
      <c r="E44" s="7" t="str">
        <f t="shared" si="11"/>
        <v>VI-XII/30</v>
      </c>
      <c r="F44" s="7" t="str">
        <f t="shared" si="11"/>
        <v>XII/30</v>
      </c>
      <c r="G44" s="7">
        <f t="shared" si="11"/>
        <v>2031</v>
      </c>
      <c r="H44" s="7">
        <f t="shared" si="11"/>
        <v>2032</v>
      </c>
      <c r="I44" s="7">
        <f t="shared" si="11"/>
        <v>2033</v>
      </c>
      <c r="J44" s="7">
        <f t="shared" si="11"/>
        <v>2034</v>
      </c>
      <c r="K44" s="7">
        <f t="shared" si="11"/>
        <v>2035</v>
      </c>
      <c r="L44" s="7">
        <f t="shared" si="11"/>
        <v>2036</v>
      </c>
      <c r="M44" s="7">
        <f t="shared" si="11"/>
        <v>2037</v>
      </c>
      <c r="N44" s="7">
        <f t="shared" si="11"/>
        <v>2038</v>
      </c>
      <c r="O44" s="7">
        <f t="shared" si="11"/>
        <v>2039</v>
      </c>
      <c r="P44" s="7">
        <f t="shared" si="11"/>
        <v>2040</v>
      </c>
      <c r="Q44" s="7">
        <f t="shared" si="11"/>
        <v>2041</v>
      </c>
      <c r="R44" s="7">
        <f t="shared" si="11"/>
        <v>2042</v>
      </c>
      <c r="S44" s="7">
        <f t="shared" si="11"/>
        <v>2043</v>
      </c>
      <c r="T44" s="7">
        <f t="shared" si="11"/>
        <v>2044</v>
      </c>
      <c r="U44" s="7">
        <f t="shared" si="11"/>
        <v>2045</v>
      </c>
      <c r="V44" s="7">
        <f t="shared" si="11"/>
        <v>2046</v>
      </c>
      <c r="W44" s="7">
        <f t="shared" si="11"/>
        <v>2047</v>
      </c>
      <c r="X44" s="7">
        <f t="shared" si="11"/>
        <v>2048</v>
      </c>
      <c r="Y44" s="7">
        <f t="shared" si="11"/>
        <v>2049</v>
      </c>
      <c r="Z44" s="7">
        <f t="shared" si="11"/>
        <v>2050</v>
      </c>
      <c r="AA44" s="7">
        <f t="shared" si="11"/>
        <v>2051</v>
      </c>
      <c r="AB44" s="7">
        <f t="shared" si="11"/>
        <v>2052</v>
      </c>
      <c r="AC44" s="7">
        <f t="shared" si="11"/>
        <v>2053</v>
      </c>
      <c r="AD44" s="7">
        <f t="shared" si="11"/>
        <v>2054</v>
      </c>
      <c r="AE44" s="7">
        <f t="shared" si="11"/>
        <v>2055</v>
      </c>
      <c r="AF44" s="7">
        <f t="shared" si="11"/>
        <v>2056</v>
      </c>
      <c r="AG44" s="7">
        <f t="shared" si="11"/>
        <v>2057</v>
      </c>
      <c r="AH44" s="7">
        <f t="shared" si="11"/>
        <v>2058</v>
      </c>
      <c r="AI44" s="8">
        <f t="shared" si="11"/>
        <v>2059</v>
      </c>
    </row>
    <row r="45" spans="1:35" ht="15" thickTop="1" x14ac:dyDescent="0.3">
      <c r="A45" s="9" t="s">
        <v>249</v>
      </c>
      <c r="B45" s="185"/>
      <c r="C45" s="286"/>
      <c r="D45" s="186"/>
      <c r="E45" s="304"/>
      <c r="F45" s="304"/>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7"/>
    </row>
    <row r="46" spans="1:35" x14ac:dyDescent="0.3">
      <c r="A46" s="9" t="s">
        <v>250</v>
      </c>
      <c r="B46" s="177"/>
      <c r="C46" s="214"/>
      <c r="D46" s="188"/>
      <c r="E46" s="188"/>
      <c r="F46" s="215"/>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row>
    <row r="47" spans="1:35" x14ac:dyDescent="0.3">
      <c r="A47" s="9" t="s">
        <v>251</v>
      </c>
      <c r="B47" s="177"/>
      <c r="C47" s="214"/>
      <c r="D47" s="215"/>
      <c r="E47" s="188"/>
      <c r="F47" s="215"/>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9"/>
    </row>
    <row r="48" spans="1:35" ht="15" thickBot="1" x14ac:dyDescent="0.35">
      <c r="A48" s="9" t="s">
        <v>252</v>
      </c>
      <c r="B48" s="181"/>
      <c r="C48" s="190"/>
      <c r="D48" s="218"/>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2"/>
    </row>
    <row r="49" spans="1:35" ht="15.6" x14ac:dyDescent="0.35">
      <c r="A49" s="172" t="s">
        <v>259</v>
      </c>
      <c r="B49" s="193" t="s">
        <v>292</v>
      </c>
      <c r="C49" s="174">
        <f t="shared" ref="C49:AI49" si="12">SUM(C45:C48)</f>
        <v>0</v>
      </c>
      <c r="D49" s="175">
        <f t="shared" si="12"/>
        <v>0</v>
      </c>
      <c r="E49" s="175">
        <f t="shared" ref="E49:F49" si="13">SUM(E45:E48)</f>
        <v>0</v>
      </c>
      <c r="F49" s="175">
        <f t="shared" si="13"/>
        <v>0</v>
      </c>
      <c r="G49" s="175">
        <f>SUM(G45:G48)</f>
        <v>0</v>
      </c>
      <c r="H49" s="175">
        <f t="shared" si="12"/>
        <v>0</v>
      </c>
      <c r="I49" s="175">
        <f t="shared" si="12"/>
        <v>0</v>
      </c>
      <c r="J49" s="175">
        <f t="shared" si="12"/>
        <v>0</v>
      </c>
      <c r="K49" s="175">
        <f t="shared" si="12"/>
        <v>0</v>
      </c>
      <c r="L49" s="175">
        <f t="shared" si="12"/>
        <v>0</v>
      </c>
      <c r="M49" s="175">
        <f t="shared" si="12"/>
        <v>0</v>
      </c>
      <c r="N49" s="175">
        <f t="shared" si="12"/>
        <v>0</v>
      </c>
      <c r="O49" s="175">
        <f t="shared" si="12"/>
        <v>0</v>
      </c>
      <c r="P49" s="175">
        <f t="shared" si="12"/>
        <v>0</v>
      </c>
      <c r="Q49" s="175">
        <f t="shared" si="12"/>
        <v>0</v>
      </c>
      <c r="R49" s="175">
        <f t="shared" si="12"/>
        <v>0</v>
      </c>
      <c r="S49" s="175">
        <f t="shared" si="12"/>
        <v>0</v>
      </c>
      <c r="T49" s="175">
        <f t="shared" si="12"/>
        <v>0</v>
      </c>
      <c r="U49" s="175">
        <f t="shared" si="12"/>
        <v>0</v>
      </c>
      <c r="V49" s="175">
        <f t="shared" si="12"/>
        <v>0</v>
      </c>
      <c r="W49" s="175">
        <f t="shared" si="12"/>
        <v>0</v>
      </c>
      <c r="X49" s="175">
        <f t="shared" si="12"/>
        <v>0</v>
      </c>
      <c r="Y49" s="175">
        <f t="shared" si="12"/>
        <v>0</v>
      </c>
      <c r="Z49" s="175">
        <f t="shared" si="12"/>
        <v>0</v>
      </c>
      <c r="AA49" s="175">
        <f t="shared" si="12"/>
        <v>0</v>
      </c>
      <c r="AB49" s="175">
        <f t="shared" si="12"/>
        <v>0</v>
      </c>
      <c r="AC49" s="175">
        <f t="shared" si="12"/>
        <v>0</v>
      </c>
      <c r="AD49" s="175">
        <f t="shared" si="12"/>
        <v>0</v>
      </c>
      <c r="AE49" s="175">
        <f t="shared" si="12"/>
        <v>0</v>
      </c>
      <c r="AF49" s="175">
        <f t="shared" si="12"/>
        <v>0</v>
      </c>
      <c r="AG49" s="175">
        <f t="shared" si="12"/>
        <v>0</v>
      </c>
      <c r="AH49" s="175">
        <f t="shared" si="12"/>
        <v>0</v>
      </c>
      <c r="AI49" s="176">
        <f t="shared" si="12"/>
        <v>0</v>
      </c>
    </row>
    <row r="50" spans="1:35" x14ac:dyDescent="0.3">
      <c r="A50" s="4" t="s">
        <v>261</v>
      </c>
      <c r="B50" s="177"/>
      <c r="C50" s="178">
        <f t="shared" ref="C50:AI50" si="14">C49-C4</f>
        <v>-18582.763835616439</v>
      </c>
      <c r="D50" s="179">
        <f t="shared" si="14"/>
        <v>-186989.06109589041</v>
      </c>
      <c r="E50" s="179">
        <f t="shared" si="14"/>
        <v>-440220.95452054794</v>
      </c>
      <c r="F50" s="179">
        <f t="shared" si="14"/>
        <v>-83820.756164383565</v>
      </c>
      <c r="G50" s="179">
        <f t="shared" si="14"/>
        <v>-1912161</v>
      </c>
      <c r="H50" s="179">
        <f t="shared" si="14"/>
        <v>-2261558.7999999998</v>
      </c>
      <c r="I50" s="179">
        <f t="shared" si="14"/>
        <v>-2784286.6999999997</v>
      </c>
      <c r="J50" s="179">
        <f t="shared" si="14"/>
        <v>-2204243.9</v>
      </c>
      <c r="K50" s="179">
        <f t="shared" si="14"/>
        <v>-2204243.9</v>
      </c>
      <c r="L50" s="179">
        <f t="shared" si="14"/>
        <v>-2204243.9</v>
      </c>
      <c r="M50" s="179">
        <f t="shared" si="14"/>
        <v>-2204243.9</v>
      </c>
      <c r="N50" s="179">
        <f t="shared" si="14"/>
        <v>-2204243.9</v>
      </c>
      <c r="O50" s="179">
        <f t="shared" si="14"/>
        <v>-2204243.9</v>
      </c>
      <c r="P50" s="179">
        <f t="shared" si="14"/>
        <v>-2204243.9</v>
      </c>
      <c r="Q50" s="179">
        <f t="shared" si="14"/>
        <v>-2204243.9</v>
      </c>
      <c r="R50" s="179">
        <f t="shared" si="14"/>
        <v>-2204243.9</v>
      </c>
      <c r="S50" s="179">
        <f t="shared" si="14"/>
        <v>-2204243.9</v>
      </c>
      <c r="T50" s="179">
        <f t="shared" si="14"/>
        <v>-2204243.9</v>
      </c>
      <c r="U50" s="179">
        <f t="shared" si="14"/>
        <v>-2204243.9</v>
      </c>
      <c r="V50" s="179">
        <f t="shared" si="14"/>
        <v>-2204243.9</v>
      </c>
      <c r="W50" s="179">
        <f t="shared" si="14"/>
        <v>-2204243.9</v>
      </c>
      <c r="X50" s="179">
        <f t="shared" si="14"/>
        <v>-2204243.9</v>
      </c>
      <c r="Y50" s="179">
        <f t="shared" si="14"/>
        <v>-2204243.9</v>
      </c>
      <c r="Z50" s="179">
        <f t="shared" si="14"/>
        <v>-2204243.9</v>
      </c>
      <c r="AA50" s="179">
        <f t="shared" si="14"/>
        <v>-2204243.9</v>
      </c>
      <c r="AB50" s="179">
        <f t="shared" si="14"/>
        <v>-2204243.9</v>
      </c>
      <c r="AC50" s="179">
        <f t="shared" si="14"/>
        <v>-2204243.9</v>
      </c>
      <c r="AD50" s="179">
        <f t="shared" si="14"/>
        <v>-2204243.9</v>
      </c>
      <c r="AE50" s="179">
        <f t="shared" si="14"/>
        <v>-2204243.9</v>
      </c>
      <c r="AF50" s="179">
        <f t="shared" si="14"/>
        <v>-2204243.9</v>
      </c>
      <c r="AG50" s="179">
        <f t="shared" si="14"/>
        <v>-2204243.9</v>
      </c>
      <c r="AH50" s="179">
        <f t="shared" si="14"/>
        <v>-2204243.9</v>
      </c>
      <c r="AI50" s="180">
        <f t="shared" si="14"/>
        <v>-2204243.9</v>
      </c>
    </row>
    <row r="51" spans="1:35" x14ac:dyDescent="0.3">
      <c r="A51" s="11" t="s">
        <v>262</v>
      </c>
      <c r="B51" s="194"/>
      <c r="C51" s="195">
        <f t="shared" ref="C51:AI51" si="15">IFERROR(C49/C4,"-")</f>
        <v>0</v>
      </c>
      <c r="D51" s="196">
        <f t="shared" si="15"/>
        <v>0</v>
      </c>
      <c r="E51" s="196">
        <f t="shared" si="15"/>
        <v>0</v>
      </c>
      <c r="F51" s="196">
        <f t="shared" si="15"/>
        <v>0</v>
      </c>
      <c r="G51" s="196">
        <f t="shared" si="15"/>
        <v>0</v>
      </c>
      <c r="H51" s="196">
        <f t="shared" si="15"/>
        <v>0</v>
      </c>
      <c r="I51" s="196">
        <f t="shared" si="15"/>
        <v>0</v>
      </c>
      <c r="J51" s="196">
        <f t="shared" si="15"/>
        <v>0</v>
      </c>
      <c r="K51" s="196">
        <f t="shared" si="15"/>
        <v>0</v>
      </c>
      <c r="L51" s="196">
        <f t="shared" si="15"/>
        <v>0</v>
      </c>
      <c r="M51" s="196">
        <f t="shared" si="15"/>
        <v>0</v>
      </c>
      <c r="N51" s="196">
        <f t="shared" si="15"/>
        <v>0</v>
      </c>
      <c r="O51" s="196">
        <f t="shared" si="15"/>
        <v>0</v>
      </c>
      <c r="P51" s="196">
        <f t="shared" si="15"/>
        <v>0</v>
      </c>
      <c r="Q51" s="196">
        <f t="shared" si="15"/>
        <v>0</v>
      </c>
      <c r="R51" s="196">
        <f t="shared" si="15"/>
        <v>0</v>
      </c>
      <c r="S51" s="196">
        <f t="shared" si="15"/>
        <v>0</v>
      </c>
      <c r="T51" s="196">
        <f t="shared" si="15"/>
        <v>0</v>
      </c>
      <c r="U51" s="196">
        <f t="shared" si="15"/>
        <v>0</v>
      </c>
      <c r="V51" s="196">
        <f t="shared" si="15"/>
        <v>0</v>
      </c>
      <c r="W51" s="196">
        <f t="shared" si="15"/>
        <v>0</v>
      </c>
      <c r="X51" s="196">
        <f t="shared" si="15"/>
        <v>0</v>
      </c>
      <c r="Y51" s="196">
        <f t="shared" si="15"/>
        <v>0</v>
      </c>
      <c r="Z51" s="196">
        <f t="shared" si="15"/>
        <v>0</v>
      </c>
      <c r="AA51" s="196">
        <f t="shared" si="15"/>
        <v>0</v>
      </c>
      <c r="AB51" s="196">
        <f t="shared" si="15"/>
        <v>0</v>
      </c>
      <c r="AC51" s="196">
        <f t="shared" si="15"/>
        <v>0</v>
      </c>
      <c r="AD51" s="196">
        <f t="shared" si="15"/>
        <v>0</v>
      </c>
      <c r="AE51" s="196">
        <f t="shared" si="15"/>
        <v>0</v>
      </c>
      <c r="AF51" s="196">
        <f t="shared" si="15"/>
        <v>0</v>
      </c>
      <c r="AG51" s="196">
        <f t="shared" si="15"/>
        <v>0</v>
      </c>
      <c r="AH51" s="196">
        <f t="shared" si="15"/>
        <v>0</v>
      </c>
      <c r="AI51" s="197">
        <f t="shared" si="15"/>
        <v>0</v>
      </c>
    </row>
    <row r="52" spans="1:35" ht="15" thickBot="1" x14ac:dyDescent="0.35">
      <c r="A52" s="10" t="s">
        <v>263</v>
      </c>
      <c r="B52" s="181"/>
      <c r="C52" s="182" t="str">
        <f t="shared" ref="C52:AI52" si="16">IFERROR(C49/C39,"-")</f>
        <v>-</v>
      </c>
      <c r="D52" s="183" t="str">
        <f t="shared" si="16"/>
        <v>-</v>
      </c>
      <c r="E52" s="183" t="str">
        <f t="shared" ref="E52:F52" si="17">IFERROR(E49/E39,"-")</f>
        <v>-</v>
      </c>
      <c r="F52" s="183" t="str">
        <f t="shared" si="17"/>
        <v>-</v>
      </c>
      <c r="G52" s="183" t="str">
        <f t="shared" si="16"/>
        <v>-</v>
      </c>
      <c r="H52" s="183" t="str">
        <f t="shared" si="16"/>
        <v>-</v>
      </c>
      <c r="I52" s="183" t="str">
        <f t="shared" si="16"/>
        <v>-</v>
      </c>
      <c r="J52" s="183" t="str">
        <f t="shared" si="16"/>
        <v>-</v>
      </c>
      <c r="K52" s="183" t="str">
        <f t="shared" si="16"/>
        <v>-</v>
      </c>
      <c r="L52" s="183" t="str">
        <f t="shared" si="16"/>
        <v>-</v>
      </c>
      <c r="M52" s="183" t="str">
        <f t="shared" si="16"/>
        <v>-</v>
      </c>
      <c r="N52" s="183" t="str">
        <f t="shared" si="16"/>
        <v>-</v>
      </c>
      <c r="O52" s="183" t="str">
        <f t="shared" si="16"/>
        <v>-</v>
      </c>
      <c r="P52" s="183" t="str">
        <f t="shared" si="16"/>
        <v>-</v>
      </c>
      <c r="Q52" s="183" t="str">
        <f t="shared" si="16"/>
        <v>-</v>
      </c>
      <c r="R52" s="183" t="str">
        <f t="shared" si="16"/>
        <v>-</v>
      </c>
      <c r="S52" s="183" t="str">
        <f t="shared" si="16"/>
        <v>-</v>
      </c>
      <c r="T52" s="183" t="str">
        <f t="shared" si="16"/>
        <v>-</v>
      </c>
      <c r="U52" s="183" t="str">
        <f t="shared" si="16"/>
        <v>-</v>
      </c>
      <c r="V52" s="183" t="str">
        <f t="shared" si="16"/>
        <v>-</v>
      </c>
      <c r="W52" s="183" t="str">
        <f t="shared" si="16"/>
        <v>-</v>
      </c>
      <c r="X52" s="183" t="str">
        <f t="shared" si="16"/>
        <v>-</v>
      </c>
      <c r="Y52" s="183" t="str">
        <f t="shared" si="16"/>
        <v>-</v>
      </c>
      <c r="Z52" s="183" t="str">
        <f t="shared" si="16"/>
        <v>-</v>
      </c>
      <c r="AA52" s="183" t="str">
        <f t="shared" si="16"/>
        <v>-</v>
      </c>
      <c r="AB52" s="183" t="str">
        <f t="shared" si="16"/>
        <v>-</v>
      </c>
      <c r="AC52" s="183" t="str">
        <f t="shared" si="16"/>
        <v>-</v>
      </c>
      <c r="AD52" s="183" t="str">
        <f t="shared" si="16"/>
        <v>-</v>
      </c>
      <c r="AE52" s="183" t="str">
        <f t="shared" si="16"/>
        <v>-</v>
      </c>
      <c r="AF52" s="183" t="str">
        <f t="shared" si="16"/>
        <v>-</v>
      </c>
      <c r="AG52" s="183" t="str">
        <f t="shared" si="16"/>
        <v>-</v>
      </c>
      <c r="AH52" s="183" t="str">
        <f t="shared" si="16"/>
        <v>-</v>
      </c>
      <c r="AI52" s="184" t="str">
        <f t="shared" si="16"/>
        <v>-</v>
      </c>
    </row>
    <row r="53" spans="1:35" ht="15" thickBot="1" x14ac:dyDescent="0.35">
      <c r="A53" s="168"/>
    </row>
    <row r="54" spans="1:35" x14ac:dyDescent="0.3">
      <c r="A54" s="169" t="s">
        <v>602</v>
      </c>
      <c r="B54" s="170" t="str">
        <f>B1</f>
        <v>SČK</v>
      </c>
      <c r="C54" s="154" t="str">
        <f>C1</f>
        <v>Kalendářní rok</v>
      </c>
      <c r="D54" s="12"/>
      <c r="E54" s="12"/>
      <c r="F54" s="12"/>
      <c r="G54" s="12"/>
      <c r="H54" s="12"/>
      <c r="I54" s="12"/>
      <c r="J54" s="12"/>
      <c r="K54" s="12"/>
      <c r="L54" s="12"/>
      <c r="M54" s="12"/>
      <c r="N54" s="12"/>
      <c r="O54" s="12"/>
      <c r="P54" s="12"/>
      <c r="Q54" s="12"/>
      <c r="R54" s="12"/>
      <c r="S54" s="12"/>
      <c r="T54" s="205"/>
      <c r="U54" s="205"/>
      <c r="V54" s="205"/>
      <c r="W54" s="205"/>
      <c r="X54" s="205"/>
      <c r="Y54" s="205"/>
      <c r="Z54" s="205"/>
      <c r="AA54" s="205"/>
      <c r="AB54" s="205"/>
      <c r="AC54" s="205"/>
      <c r="AD54" s="205"/>
      <c r="AE54" s="205"/>
      <c r="AF54" s="205"/>
      <c r="AG54" s="205"/>
      <c r="AH54" s="205"/>
      <c r="AI54" s="206"/>
    </row>
    <row r="55" spans="1:35" ht="15" thickBot="1" x14ac:dyDescent="0.35">
      <c r="A55" s="6" t="s">
        <v>603</v>
      </c>
      <c r="B55" s="155"/>
      <c r="C55" s="156" t="str">
        <f t="shared" ref="C55:AI55" si="18">C2</f>
        <v>XII/29</v>
      </c>
      <c r="D55" s="7" t="str">
        <f t="shared" si="18"/>
        <v>I-VI/30</v>
      </c>
      <c r="E55" s="7" t="str">
        <f t="shared" si="18"/>
        <v>VI-XII/30</v>
      </c>
      <c r="F55" s="7" t="str">
        <f t="shared" si="18"/>
        <v>XII/30</v>
      </c>
      <c r="G55" s="7">
        <f t="shared" si="18"/>
        <v>2031</v>
      </c>
      <c r="H55" s="7">
        <f t="shared" si="18"/>
        <v>2032</v>
      </c>
      <c r="I55" s="7">
        <f t="shared" si="18"/>
        <v>2033</v>
      </c>
      <c r="J55" s="7">
        <f t="shared" si="18"/>
        <v>2034</v>
      </c>
      <c r="K55" s="7">
        <f t="shared" si="18"/>
        <v>2035</v>
      </c>
      <c r="L55" s="7">
        <f t="shared" si="18"/>
        <v>2036</v>
      </c>
      <c r="M55" s="7">
        <f t="shared" si="18"/>
        <v>2037</v>
      </c>
      <c r="N55" s="7">
        <f t="shared" si="18"/>
        <v>2038</v>
      </c>
      <c r="O55" s="7">
        <f t="shared" si="18"/>
        <v>2039</v>
      </c>
      <c r="P55" s="7">
        <f t="shared" si="18"/>
        <v>2040</v>
      </c>
      <c r="Q55" s="7">
        <f t="shared" si="18"/>
        <v>2041</v>
      </c>
      <c r="R55" s="7">
        <f t="shared" si="18"/>
        <v>2042</v>
      </c>
      <c r="S55" s="7">
        <f t="shared" si="18"/>
        <v>2043</v>
      </c>
      <c r="T55" s="7">
        <f t="shared" si="18"/>
        <v>2044</v>
      </c>
      <c r="U55" s="7">
        <f t="shared" si="18"/>
        <v>2045</v>
      </c>
      <c r="V55" s="7">
        <f t="shared" si="18"/>
        <v>2046</v>
      </c>
      <c r="W55" s="7">
        <f t="shared" si="18"/>
        <v>2047</v>
      </c>
      <c r="X55" s="7">
        <f t="shared" si="18"/>
        <v>2048</v>
      </c>
      <c r="Y55" s="7">
        <f t="shared" si="18"/>
        <v>2049</v>
      </c>
      <c r="Z55" s="7">
        <f t="shared" si="18"/>
        <v>2050</v>
      </c>
      <c r="AA55" s="7">
        <f t="shared" si="18"/>
        <v>2051</v>
      </c>
      <c r="AB55" s="7">
        <f t="shared" si="18"/>
        <v>2052</v>
      </c>
      <c r="AC55" s="7">
        <f t="shared" si="18"/>
        <v>2053</v>
      </c>
      <c r="AD55" s="7">
        <f t="shared" si="18"/>
        <v>2054</v>
      </c>
      <c r="AE55" s="7">
        <f t="shared" si="18"/>
        <v>2055</v>
      </c>
      <c r="AF55" s="7">
        <f t="shared" si="18"/>
        <v>2056</v>
      </c>
      <c r="AG55" s="7">
        <f t="shared" si="18"/>
        <v>2057</v>
      </c>
      <c r="AH55" s="7">
        <f t="shared" si="18"/>
        <v>2058</v>
      </c>
      <c r="AI55" s="201">
        <f t="shared" si="18"/>
        <v>2059</v>
      </c>
    </row>
    <row r="56" spans="1:35" ht="15" thickTop="1" x14ac:dyDescent="0.3">
      <c r="A56" s="9" t="s">
        <v>249</v>
      </c>
      <c r="B56" s="185"/>
      <c r="C56" s="286"/>
      <c r="D56" s="186"/>
      <c r="E56" s="304"/>
      <c r="F56" s="304"/>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1:35" x14ac:dyDescent="0.3">
      <c r="A57" s="9" t="s">
        <v>250</v>
      </c>
      <c r="B57" s="177"/>
      <c r="C57" s="214"/>
      <c r="D57" s="188"/>
      <c r="E57" s="188"/>
      <c r="F57" s="215"/>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9"/>
    </row>
    <row r="58" spans="1:35" x14ac:dyDescent="0.3">
      <c r="A58" s="9" t="s">
        <v>251</v>
      </c>
      <c r="B58" s="177"/>
      <c r="C58" s="214"/>
      <c r="D58" s="215"/>
      <c r="E58" s="188"/>
      <c r="F58" s="215"/>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9"/>
    </row>
    <row r="59" spans="1:35" ht="15" thickBot="1" x14ac:dyDescent="0.35">
      <c r="A59" s="9" t="s">
        <v>252</v>
      </c>
      <c r="B59" s="181"/>
      <c r="C59" s="190"/>
      <c r="D59" s="218"/>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2"/>
    </row>
    <row r="60" spans="1:35" ht="15.6" x14ac:dyDescent="0.35">
      <c r="A60" s="172" t="s">
        <v>604</v>
      </c>
      <c r="B60" s="193" t="s">
        <v>293</v>
      </c>
      <c r="C60" s="174">
        <f t="shared" ref="C60:AI60" si="19">SUM(C56:C59)</f>
        <v>0</v>
      </c>
      <c r="D60" s="175">
        <f t="shared" si="19"/>
        <v>0</v>
      </c>
      <c r="E60" s="175">
        <f t="shared" ref="E60:F60" si="20">SUM(E56:E59)</f>
        <v>0</v>
      </c>
      <c r="F60" s="175">
        <f t="shared" si="20"/>
        <v>0</v>
      </c>
      <c r="G60" s="175">
        <f t="shared" si="19"/>
        <v>0</v>
      </c>
      <c r="H60" s="175">
        <f t="shared" si="19"/>
        <v>0</v>
      </c>
      <c r="I60" s="175">
        <f t="shared" si="19"/>
        <v>0</v>
      </c>
      <c r="J60" s="175">
        <f t="shared" si="19"/>
        <v>0</v>
      </c>
      <c r="K60" s="175">
        <f t="shared" si="19"/>
        <v>0</v>
      </c>
      <c r="L60" s="175">
        <f t="shared" si="19"/>
        <v>0</v>
      </c>
      <c r="M60" s="175">
        <f t="shared" si="19"/>
        <v>0</v>
      </c>
      <c r="N60" s="175">
        <f t="shared" si="19"/>
        <v>0</v>
      </c>
      <c r="O60" s="175">
        <f t="shared" si="19"/>
        <v>0</v>
      </c>
      <c r="P60" s="175">
        <f t="shared" si="19"/>
        <v>0</v>
      </c>
      <c r="Q60" s="175">
        <f t="shared" si="19"/>
        <v>0</v>
      </c>
      <c r="R60" s="175">
        <f t="shared" si="19"/>
        <v>0</v>
      </c>
      <c r="S60" s="175">
        <f t="shared" si="19"/>
        <v>0</v>
      </c>
      <c r="T60" s="175">
        <f t="shared" si="19"/>
        <v>0</v>
      </c>
      <c r="U60" s="175">
        <f t="shared" si="19"/>
        <v>0</v>
      </c>
      <c r="V60" s="175">
        <f t="shared" si="19"/>
        <v>0</v>
      </c>
      <c r="W60" s="175">
        <f t="shared" si="19"/>
        <v>0</v>
      </c>
      <c r="X60" s="175">
        <f t="shared" si="19"/>
        <v>0</v>
      </c>
      <c r="Y60" s="175">
        <f t="shared" si="19"/>
        <v>0</v>
      </c>
      <c r="Z60" s="175">
        <f t="shared" si="19"/>
        <v>0</v>
      </c>
      <c r="AA60" s="175">
        <f t="shared" si="19"/>
        <v>0</v>
      </c>
      <c r="AB60" s="175">
        <f t="shared" si="19"/>
        <v>0</v>
      </c>
      <c r="AC60" s="175">
        <f t="shared" si="19"/>
        <v>0</v>
      </c>
      <c r="AD60" s="175">
        <f t="shared" si="19"/>
        <v>0</v>
      </c>
      <c r="AE60" s="175">
        <f t="shared" si="19"/>
        <v>0</v>
      </c>
      <c r="AF60" s="175">
        <f t="shared" si="19"/>
        <v>0</v>
      </c>
      <c r="AG60" s="175">
        <f t="shared" si="19"/>
        <v>0</v>
      </c>
      <c r="AH60" s="175">
        <f t="shared" si="19"/>
        <v>0</v>
      </c>
      <c r="AI60" s="176">
        <f t="shared" si="19"/>
        <v>0</v>
      </c>
    </row>
    <row r="61" spans="1:35" x14ac:dyDescent="0.3">
      <c r="A61" s="4" t="s">
        <v>265</v>
      </c>
      <c r="B61" s="177"/>
      <c r="C61" s="178">
        <f t="shared" ref="C61:AI61" si="21">C60-C5</f>
        <v>-23358.632328767126</v>
      </c>
      <c r="D61" s="179">
        <f t="shared" si="21"/>
        <v>-235046.23780821922</v>
      </c>
      <c r="E61" s="179">
        <f t="shared" si="21"/>
        <v>-381803.68876712333</v>
      </c>
      <c r="F61" s="179">
        <f t="shared" si="21"/>
        <v>-41535.447671232876</v>
      </c>
      <c r="G61" s="179">
        <f t="shared" si="21"/>
        <v>-947527.4</v>
      </c>
      <c r="H61" s="179">
        <f t="shared" si="21"/>
        <v>-1144801.6000000001</v>
      </c>
      <c r="I61" s="179">
        <f t="shared" si="21"/>
        <v>-1669423.4</v>
      </c>
      <c r="J61" s="179">
        <f t="shared" si="21"/>
        <v>-2636312.2999999998</v>
      </c>
      <c r="K61" s="179">
        <f t="shared" si="21"/>
        <v>-2636312.2999999998</v>
      </c>
      <c r="L61" s="179">
        <f t="shared" si="21"/>
        <v>-2636312.2999999998</v>
      </c>
      <c r="M61" s="179">
        <f t="shared" si="21"/>
        <v>-2636312.2999999998</v>
      </c>
      <c r="N61" s="179">
        <f t="shared" si="21"/>
        <v>-2636312.2999999998</v>
      </c>
      <c r="O61" s="179">
        <f t="shared" si="21"/>
        <v>-2636312.2999999998</v>
      </c>
      <c r="P61" s="179">
        <f t="shared" si="21"/>
        <v>-2636312.2999999998</v>
      </c>
      <c r="Q61" s="179">
        <f t="shared" si="21"/>
        <v>-2636312.2999999998</v>
      </c>
      <c r="R61" s="179">
        <f t="shared" si="21"/>
        <v>-2636312.2999999998</v>
      </c>
      <c r="S61" s="179">
        <f t="shared" si="21"/>
        <v>-2636312.2999999998</v>
      </c>
      <c r="T61" s="179">
        <f t="shared" si="21"/>
        <v>-2636312.2999999998</v>
      </c>
      <c r="U61" s="179">
        <f t="shared" si="21"/>
        <v>-2636312.2999999998</v>
      </c>
      <c r="V61" s="179">
        <f t="shared" si="21"/>
        <v>-2636312.2999999998</v>
      </c>
      <c r="W61" s="179">
        <f t="shared" si="21"/>
        <v>-2636312.2999999998</v>
      </c>
      <c r="X61" s="179">
        <f t="shared" si="21"/>
        <v>-2636312.2999999998</v>
      </c>
      <c r="Y61" s="179">
        <f t="shared" si="21"/>
        <v>-2636312.2999999998</v>
      </c>
      <c r="Z61" s="179">
        <f t="shared" si="21"/>
        <v>-2636312.2999999998</v>
      </c>
      <c r="AA61" s="179">
        <f t="shared" si="21"/>
        <v>-2636312.2999999998</v>
      </c>
      <c r="AB61" s="179">
        <f t="shared" si="21"/>
        <v>-2636312.2999999998</v>
      </c>
      <c r="AC61" s="179">
        <f t="shared" si="21"/>
        <v>-2636312.2999999998</v>
      </c>
      <c r="AD61" s="179">
        <f t="shared" si="21"/>
        <v>-2636312.2999999998</v>
      </c>
      <c r="AE61" s="179">
        <f t="shared" si="21"/>
        <v>-2636312.2999999998</v>
      </c>
      <c r="AF61" s="179">
        <f t="shared" si="21"/>
        <v>-2636312.2999999998</v>
      </c>
      <c r="AG61" s="179">
        <f t="shared" si="21"/>
        <v>-2636312.2999999998</v>
      </c>
      <c r="AH61" s="179">
        <f t="shared" si="21"/>
        <v>-2636312.2999999998</v>
      </c>
      <c r="AI61" s="180">
        <f t="shared" si="21"/>
        <v>-2636312.2999999998</v>
      </c>
    </row>
    <row r="62" spans="1:35" x14ac:dyDescent="0.3">
      <c r="A62" s="11" t="s">
        <v>256</v>
      </c>
      <c r="B62" s="194"/>
      <c r="C62" s="195">
        <f t="shared" ref="C62:AI62" si="22">IFERROR(C60/C5,"-")</f>
        <v>0</v>
      </c>
      <c r="D62" s="196">
        <f t="shared" si="22"/>
        <v>0</v>
      </c>
      <c r="E62" s="196">
        <f t="shared" si="22"/>
        <v>0</v>
      </c>
      <c r="F62" s="196">
        <f t="shared" si="22"/>
        <v>0</v>
      </c>
      <c r="G62" s="196">
        <f t="shared" si="22"/>
        <v>0</v>
      </c>
      <c r="H62" s="196">
        <f t="shared" si="22"/>
        <v>0</v>
      </c>
      <c r="I62" s="196">
        <f t="shared" si="22"/>
        <v>0</v>
      </c>
      <c r="J62" s="196">
        <f t="shared" si="22"/>
        <v>0</v>
      </c>
      <c r="K62" s="196">
        <f t="shared" si="22"/>
        <v>0</v>
      </c>
      <c r="L62" s="196">
        <f t="shared" si="22"/>
        <v>0</v>
      </c>
      <c r="M62" s="196">
        <f t="shared" si="22"/>
        <v>0</v>
      </c>
      <c r="N62" s="196">
        <f t="shared" si="22"/>
        <v>0</v>
      </c>
      <c r="O62" s="196">
        <f t="shared" si="22"/>
        <v>0</v>
      </c>
      <c r="P62" s="196">
        <f t="shared" si="22"/>
        <v>0</v>
      </c>
      <c r="Q62" s="196">
        <f t="shared" si="22"/>
        <v>0</v>
      </c>
      <c r="R62" s="196">
        <f t="shared" si="22"/>
        <v>0</v>
      </c>
      <c r="S62" s="207">
        <f t="shared" si="22"/>
        <v>0</v>
      </c>
      <c r="T62" s="207">
        <f t="shared" si="22"/>
        <v>0</v>
      </c>
      <c r="U62" s="207">
        <f t="shared" si="22"/>
        <v>0</v>
      </c>
      <c r="V62" s="207">
        <f t="shared" si="22"/>
        <v>0</v>
      </c>
      <c r="W62" s="207">
        <f t="shared" si="22"/>
        <v>0</v>
      </c>
      <c r="X62" s="207">
        <f t="shared" si="22"/>
        <v>0</v>
      </c>
      <c r="Y62" s="207">
        <f t="shared" si="22"/>
        <v>0</v>
      </c>
      <c r="Z62" s="207">
        <f t="shared" si="22"/>
        <v>0</v>
      </c>
      <c r="AA62" s="207">
        <f t="shared" si="22"/>
        <v>0</v>
      </c>
      <c r="AB62" s="207">
        <f t="shared" si="22"/>
        <v>0</v>
      </c>
      <c r="AC62" s="207">
        <f t="shared" si="22"/>
        <v>0</v>
      </c>
      <c r="AD62" s="207">
        <f t="shared" si="22"/>
        <v>0</v>
      </c>
      <c r="AE62" s="207">
        <f t="shared" si="22"/>
        <v>0</v>
      </c>
      <c r="AF62" s="207">
        <f t="shared" si="22"/>
        <v>0</v>
      </c>
      <c r="AG62" s="207">
        <f t="shared" si="22"/>
        <v>0</v>
      </c>
      <c r="AH62" s="207">
        <f t="shared" si="22"/>
        <v>0</v>
      </c>
      <c r="AI62" s="208">
        <f t="shared" si="22"/>
        <v>0</v>
      </c>
    </row>
    <row r="63" spans="1:35" ht="15" thickBot="1" x14ac:dyDescent="0.35">
      <c r="A63" s="10" t="s">
        <v>605</v>
      </c>
      <c r="B63" s="181"/>
      <c r="C63" s="182" t="str">
        <f t="shared" ref="C63:AI63" si="23">IFERROR(C60/C39,"-")</f>
        <v>-</v>
      </c>
      <c r="D63" s="183" t="str">
        <f t="shared" si="23"/>
        <v>-</v>
      </c>
      <c r="E63" s="183" t="str">
        <f t="shared" ref="E63:F63" si="24">IFERROR(E60/E39,"-")</f>
        <v>-</v>
      </c>
      <c r="F63" s="183" t="str">
        <f t="shared" si="24"/>
        <v>-</v>
      </c>
      <c r="G63" s="183" t="str">
        <f t="shared" si="23"/>
        <v>-</v>
      </c>
      <c r="H63" s="183" t="str">
        <f t="shared" si="23"/>
        <v>-</v>
      </c>
      <c r="I63" s="183" t="str">
        <f t="shared" si="23"/>
        <v>-</v>
      </c>
      <c r="J63" s="183" t="str">
        <f t="shared" si="23"/>
        <v>-</v>
      </c>
      <c r="K63" s="183" t="str">
        <f t="shared" si="23"/>
        <v>-</v>
      </c>
      <c r="L63" s="183" t="str">
        <f t="shared" si="23"/>
        <v>-</v>
      </c>
      <c r="M63" s="183" t="str">
        <f t="shared" si="23"/>
        <v>-</v>
      </c>
      <c r="N63" s="183" t="str">
        <f t="shared" si="23"/>
        <v>-</v>
      </c>
      <c r="O63" s="183" t="str">
        <f t="shared" si="23"/>
        <v>-</v>
      </c>
      <c r="P63" s="183" t="str">
        <f t="shared" si="23"/>
        <v>-</v>
      </c>
      <c r="Q63" s="183" t="str">
        <f t="shared" si="23"/>
        <v>-</v>
      </c>
      <c r="R63" s="183" t="str">
        <f t="shared" si="23"/>
        <v>-</v>
      </c>
      <c r="S63" s="183" t="str">
        <f t="shared" si="23"/>
        <v>-</v>
      </c>
      <c r="T63" s="183" t="str">
        <f t="shared" si="23"/>
        <v>-</v>
      </c>
      <c r="U63" s="183" t="str">
        <f t="shared" si="23"/>
        <v>-</v>
      </c>
      <c r="V63" s="183" t="str">
        <f t="shared" si="23"/>
        <v>-</v>
      </c>
      <c r="W63" s="183" t="str">
        <f t="shared" si="23"/>
        <v>-</v>
      </c>
      <c r="X63" s="183" t="str">
        <f t="shared" si="23"/>
        <v>-</v>
      </c>
      <c r="Y63" s="183" t="str">
        <f t="shared" si="23"/>
        <v>-</v>
      </c>
      <c r="Z63" s="183" t="str">
        <f t="shared" si="23"/>
        <v>-</v>
      </c>
      <c r="AA63" s="183" t="str">
        <f t="shared" si="23"/>
        <v>-</v>
      </c>
      <c r="AB63" s="183" t="str">
        <f t="shared" si="23"/>
        <v>-</v>
      </c>
      <c r="AC63" s="183" t="str">
        <f t="shared" si="23"/>
        <v>-</v>
      </c>
      <c r="AD63" s="183" t="str">
        <f t="shared" si="23"/>
        <v>-</v>
      </c>
      <c r="AE63" s="183" t="str">
        <f t="shared" si="23"/>
        <v>-</v>
      </c>
      <c r="AF63" s="183" t="str">
        <f t="shared" si="23"/>
        <v>-</v>
      </c>
      <c r="AG63" s="183" t="str">
        <f t="shared" si="23"/>
        <v>-</v>
      </c>
      <c r="AH63" s="183" t="str">
        <f t="shared" si="23"/>
        <v>-</v>
      </c>
      <c r="AI63" s="184" t="str">
        <f t="shared" si="23"/>
        <v>-</v>
      </c>
    </row>
    <row r="64" spans="1:35" ht="15" thickBot="1" x14ac:dyDescent="0.35">
      <c r="A64" s="168"/>
    </row>
    <row r="65" spans="1:36" x14ac:dyDescent="0.3">
      <c r="A65" s="169" t="s">
        <v>531</v>
      </c>
      <c r="B65" s="170" t="str">
        <f>B1</f>
        <v>SČK</v>
      </c>
      <c r="C65" s="154" t="str">
        <f>C1</f>
        <v>Kalendářní rok</v>
      </c>
      <c r="D65" s="12"/>
      <c r="E65" s="12"/>
      <c r="F65" s="12"/>
      <c r="G65" s="12"/>
      <c r="H65" s="12"/>
      <c r="I65" s="12"/>
      <c r="J65" s="12"/>
      <c r="K65" s="12"/>
      <c r="L65" s="12"/>
      <c r="M65" s="12"/>
      <c r="N65" s="12"/>
      <c r="O65" s="12"/>
      <c r="P65" s="12"/>
      <c r="Q65" s="12"/>
      <c r="R65" s="12"/>
      <c r="S65" s="12"/>
      <c r="T65" s="205"/>
      <c r="U65" s="205"/>
      <c r="V65" s="205"/>
      <c r="W65" s="205"/>
      <c r="X65" s="205"/>
      <c r="Y65" s="205"/>
      <c r="Z65" s="205"/>
      <c r="AA65" s="205"/>
      <c r="AB65" s="205"/>
      <c r="AC65" s="205"/>
      <c r="AD65" s="205"/>
      <c r="AE65" s="205"/>
      <c r="AF65" s="205"/>
      <c r="AG65" s="205"/>
      <c r="AH65" s="205"/>
      <c r="AI65" s="206"/>
    </row>
    <row r="66" spans="1:36" ht="15" thickBot="1" x14ac:dyDescent="0.35">
      <c r="A66" s="619" t="s">
        <v>532</v>
      </c>
      <c r="B66" s="155"/>
      <c r="C66" s="156" t="str">
        <f t="shared" ref="C66:AI66" si="25">C2</f>
        <v>XII/29</v>
      </c>
      <c r="D66" s="7" t="str">
        <f t="shared" si="25"/>
        <v>I-VI/30</v>
      </c>
      <c r="E66" s="7" t="str">
        <f t="shared" si="25"/>
        <v>VI-XII/30</v>
      </c>
      <c r="F66" s="7" t="str">
        <f t="shared" si="25"/>
        <v>XII/30</v>
      </c>
      <c r="G66" s="7">
        <f t="shared" si="25"/>
        <v>2031</v>
      </c>
      <c r="H66" s="7">
        <f t="shared" si="25"/>
        <v>2032</v>
      </c>
      <c r="I66" s="7">
        <f t="shared" si="25"/>
        <v>2033</v>
      </c>
      <c r="J66" s="7">
        <f t="shared" si="25"/>
        <v>2034</v>
      </c>
      <c r="K66" s="7">
        <f t="shared" si="25"/>
        <v>2035</v>
      </c>
      <c r="L66" s="7">
        <f t="shared" si="25"/>
        <v>2036</v>
      </c>
      <c r="M66" s="7">
        <f t="shared" si="25"/>
        <v>2037</v>
      </c>
      <c r="N66" s="7">
        <f t="shared" si="25"/>
        <v>2038</v>
      </c>
      <c r="O66" s="7">
        <f t="shared" si="25"/>
        <v>2039</v>
      </c>
      <c r="P66" s="7">
        <f t="shared" si="25"/>
        <v>2040</v>
      </c>
      <c r="Q66" s="7">
        <f t="shared" si="25"/>
        <v>2041</v>
      </c>
      <c r="R66" s="7">
        <f t="shared" si="25"/>
        <v>2042</v>
      </c>
      <c r="S66" s="7">
        <f t="shared" si="25"/>
        <v>2043</v>
      </c>
      <c r="T66" s="7">
        <f t="shared" si="25"/>
        <v>2044</v>
      </c>
      <c r="U66" s="7">
        <f t="shared" si="25"/>
        <v>2045</v>
      </c>
      <c r="V66" s="7">
        <f t="shared" si="25"/>
        <v>2046</v>
      </c>
      <c r="W66" s="7">
        <f t="shared" si="25"/>
        <v>2047</v>
      </c>
      <c r="X66" s="7">
        <f t="shared" si="25"/>
        <v>2048</v>
      </c>
      <c r="Y66" s="7">
        <f t="shared" si="25"/>
        <v>2049</v>
      </c>
      <c r="Z66" s="7">
        <f t="shared" si="25"/>
        <v>2050</v>
      </c>
      <c r="AA66" s="7">
        <f t="shared" si="25"/>
        <v>2051</v>
      </c>
      <c r="AB66" s="7">
        <f t="shared" si="25"/>
        <v>2052</v>
      </c>
      <c r="AC66" s="7">
        <f t="shared" si="25"/>
        <v>2053</v>
      </c>
      <c r="AD66" s="7">
        <f t="shared" si="25"/>
        <v>2054</v>
      </c>
      <c r="AE66" s="7">
        <f t="shared" si="25"/>
        <v>2055</v>
      </c>
      <c r="AF66" s="7">
        <f t="shared" si="25"/>
        <v>2056</v>
      </c>
      <c r="AG66" s="7">
        <f t="shared" si="25"/>
        <v>2057</v>
      </c>
      <c r="AH66" s="7">
        <f t="shared" si="25"/>
        <v>2058</v>
      </c>
      <c r="AI66" s="8">
        <f t="shared" si="25"/>
        <v>2059</v>
      </c>
    </row>
    <row r="67" spans="1:36" s="368" customFormat="1" ht="15.6" thickTop="1" x14ac:dyDescent="0.35">
      <c r="A67" s="617" t="s">
        <v>533</v>
      </c>
      <c r="B67" s="620" t="s">
        <v>549</v>
      </c>
      <c r="C67" s="621"/>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3"/>
    </row>
    <row r="68" spans="1:36" x14ac:dyDescent="0.3">
      <c r="A68" s="4" t="s">
        <v>534</v>
      </c>
      <c r="B68" s="177"/>
      <c r="C68" s="179">
        <f t="shared" ref="C68:AI68" si="26">C67-C6</f>
        <v>-2019.240632044015</v>
      </c>
      <c r="D68" s="179">
        <f t="shared" si="26"/>
        <v>-20318.608859942899</v>
      </c>
      <c r="E68" s="179">
        <f t="shared" si="26"/>
        <v>-41796.600794678081</v>
      </c>
      <c r="F68" s="179">
        <f t="shared" si="26"/>
        <v>-5169.6277749986475</v>
      </c>
      <c r="G68" s="179">
        <f t="shared" si="26"/>
        <v>-120694.32482732525</v>
      </c>
      <c r="H68" s="179">
        <f t="shared" si="26"/>
        <v>-143578.97178543144</v>
      </c>
      <c r="I68" s="179">
        <f t="shared" si="26"/>
        <v>-182196.5788257021</v>
      </c>
      <c r="J68" s="179">
        <f t="shared" si="26"/>
        <v>-208474.28085486716</v>
      </c>
      <c r="K68" s="179">
        <f t="shared" si="26"/>
        <v>-208474.28085486716</v>
      </c>
      <c r="L68" s="179">
        <f t="shared" si="26"/>
        <v>-208474.28085486716</v>
      </c>
      <c r="M68" s="179">
        <f t="shared" si="26"/>
        <v>-208474.28085486716</v>
      </c>
      <c r="N68" s="179">
        <f t="shared" si="26"/>
        <v>-208474.28085486716</v>
      </c>
      <c r="O68" s="179">
        <f t="shared" si="26"/>
        <v>-208474.28085486716</v>
      </c>
      <c r="P68" s="179">
        <f t="shared" si="26"/>
        <v>-208474.28085486716</v>
      </c>
      <c r="Q68" s="179">
        <f t="shared" si="26"/>
        <v>-208474.28085486716</v>
      </c>
      <c r="R68" s="179">
        <f t="shared" si="26"/>
        <v>-208474.28085486716</v>
      </c>
      <c r="S68" s="179">
        <f t="shared" si="26"/>
        <v>-208474.28085486716</v>
      </c>
      <c r="T68" s="179">
        <f t="shared" si="26"/>
        <v>-208474.28085486716</v>
      </c>
      <c r="U68" s="179">
        <f t="shared" si="26"/>
        <v>-208474.28085486716</v>
      </c>
      <c r="V68" s="179">
        <f t="shared" si="26"/>
        <v>-208474.28085486716</v>
      </c>
      <c r="W68" s="179">
        <f t="shared" si="26"/>
        <v>-208474.28085486716</v>
      </c>
      <c r="X68" s="179">
        <f t="shared" si="26"/>
        <v>-208474.28085486716</v>
      </c>
      <c r="Y68" s="179">
        <f t="shared" si="26"/>
        <v>-208474.28085486716</v>
      </c>
      <c r="Z68" s="179">
        <f t="shared" si="26"/>
        <v>-208474.28085486716</v>
      </c>
      <c r="AA68" s="179">
        <f t="shared" si="26"/>
        <v>-208474.28085486716</v>
      </c>
      <c r="AB68" s="179">
        <f t="shared" si="26"/>
        <v>-208474.28085486716</v>
      </c>
      <c r="AC68" s="179">
        <f t="shared" si="26"/>
        <v>-208474.28085486716</v>
      </c>
      <c r="AD68" s="179">
        <f t="shared" si="26"/>
        <v>-208474.28085486716</v>
      </c>
      <c r="AE68" s="179">
        <f t="shared" si="26"/>
        <v>-208474.28085486716</v>
      </c>
      <c r="AF68" s="179">
        <f t="shared" si="26"/>
        <v>-208474.28085486716</v>
      </c>
      <c r="AG68" s="179">
        <f t="shared" si="26"/>
        <v>-208474.28085486716</v>
      </c>
      <c r="AH68" s="179">
        <f t="shared" si="26"/>
        <v>-208474.28085486716</v>
      </c>
      <c r="AI68" s="180">
        <f t="shared" si="26"/>
        <v>-208474.28085486716</v>
      </c>
    </row>
    <row r="69" spans="1:36" ht="15" thickBot="1" x14ac:dyDescent="0.35">
      <c r="A69" s="10" t="s">
        <v>535</v>
      </c>
      <c r="B69" s="181"/>
      <c r="C69" s="182">
        <f t="shared" ref="C69:AI69" si="27">IFERROR(C67/C6,0)</f>
        <v>0</v>
      </c>
      <c r="D69" s="183">
        <f t="shared" si="27"/>
        <v>0</v>
      </c>
      <c r="E69" s="183">
        <f t="shared" si="27"/>
        <v>0</v>
      </c>
      <c r="F69" s="183">
        <f t="shared" si="27"/>
        <v>0</v>
      </c>
      <c r="G69" s="183">
        <f t="shared" si="27"/>
        <v>0</v>
      </c>
      <c r="H69" s="183">
        <f t="shared" si="27"/>
        <v>0</v>
      </c>
      <c r="I69" s="183">
        <f t="shared" si="27"/>
        <v>0</v>
      </c>
      <c r="J69" s="183">
        <f t="shared" si="27"/>
        <v>0</v>
      </c>
      <c r="K69" s="183">
        <f t="shared" si="27"/>
        <v>0</v>
      </c>
      <c r="L69" s="183">
        <f t="shared" si="27"/>
        <v>0</v>
      </c>
      <c r="M69" s="183">
        <f t="shared" si="27"/>
        <v>0</v>
      </c>
      <c r="N69" s="183">
        <f t="shared" si="27"/>
        <v>0</v>
      </c>
      <c r="O69" s="183">
        <f t="shared" si="27"/>
        <v>0</v>
      </c>
      <c r="P69" s="183">
        <f t="shared" si="27"/>
        <v>0</v>
      </c>
      <c r="Q69" s="183">
        <f t="shared" si="27"/>
        <v>0</v>
      </c>
      <c r="R69" s="183">
        <f t="shared" si="27"/>
        <v>0</v>
      </c>
      <c r="S69" s="183">
        <f t="shared" si="27"/>
        <v>0</v>
      </c>
      <c r="T69" s="183">
        <f t="shared" si="27"/>
        <v>0</v>
      </c>
      <c r="U69" s="183">
        <f t="shared" si="27"/>
        <v>0</v>
      </c>
      <c r="V69" s="183">
        <f t="shared" si="27"/>
        <v>0</v>
      </c>
      <c r="W69" s="183">
        <f t="shared" si="27"/>
        <v>0</v>
      </c>
      <c r="X69" s="183">
        <f t="shared" si="27"/>
        <v>0</v>
      </c>
      <c r="Y69" s="183">
        <f t="shared" si="27"/>
        <v>0</v>
      </c>
      <c r="Z69" s="183">
        <f t="shared" si="27"/>
        <v>0</v>
      </c>
      <c r="AA69" s="183">
        <f t="shared" si="27"/>
        <v>0</v>
      </c>
      <c r="AB69" s="183">
        <f t="shared" si="27"/>
        <v>0</v>
      </c>
      <c r="AC69" s="183">
        <f t="shared" si="27"/>
        <v>0</v>
      </c>
      <c r="AD69" s="183">
        <f t="shared" si="27"/>
        <v>0</v>
      </c>
      <c r="AE69" s="183">
        <f t="shared" si="27"/>
        <v>0</v>
      </c>
      <c r="AF69" s="183">
        <f t="shared" si="27"/>
        <v>0</v>
      </c>
      <c r="AG69" s="183">
        <f t="shared" si="27"/>
        <v>0</v>
      </c>
      <c r="AH69" s="183">
        <f t="shared" si="27"/>
        <v>0</v>
      </c>
      <c r="AI69" s="184">
        <f t="shared" si="27"/>
        <v>0</v>
      </c>
    </row>
    <row r="70" spans="1:36" ht="15" thickBot="1" x14ac:dyDescent="0.35">
      <c r="A70" s="303"/>
    </row>
    <row r="71" spans="1:36" x14ac:dyDescent="0.3">
      <c r="A71" s="169" t="s">
        <v>536</v>
      </c>
      <c r="B71" s="170" t="str">
        <f>B65</f>
        <v>SČK</v>
      </c>
      <c r="C71" s="154" t="str">
        <f>C65</f>
        <v>Kalendářní rok</v>
      </c>
      <c r="D71" s="12"/>
      <c r="E71" s="12"/>
      <c r="F71" s="12"/>
      <c r="G71" s="12"/>
      <c r="H71" s="12"/>
      <c r="I71" s="12"/>
      <c r="J71" s="12"/>
      <c r="K71" s="12"/>
      <c r="L71" s="12"/>
      <c r="M71" s="12"/>
      <c r="N71" s="12"/>
      <c r="O71" s="12"/>
      <c r="P71" s="12"/>
      <c r="Q71" s="12"/>
      <c r="R71" s="12"/>
      <c r="S71" s="12"/>
      <c r="T71" s="205"/>
      <c r="U71" s="205"/>
      <c r="V71" s="205"/>
      <c r="W71" s="205"/>
      <c r="X71" s="205"/>
      <c r="Y71" s="205"/>
      <c r="Z71" s="205"/>
      <c r="AA71" s="205"/>
      <c r="AB71" s="205"/>
      <c r="AC71" s="205"/>
      <c r="AD71" s="205"/>
      <c r="AE71" s="205"/>
      <c r="AF71" s="205"/>
      <c r="AG71" s="205"/>
      <c r="AH71" s="205"/>
      <c r="AI71" s="206"/>
    </row>
    <row r="72" spans="1:36" ht="15" thickBot="1" x14ac:dyDescent="0.35">
      <c r="A72" s="619" t="s">
        <v>537</v>
      </c>
      <c r="B72" s="155"/>
      <c r="C72" s="156" t="str">
        <f>C66</f>
        <v>XII/29</v>
      </c>
      <c r="D72" s="7" t="str">
        <f t="shared" ref="D72:AI72" si="28">D66</f>
        <v>I-VI/30</v>
      </c>
      <c r="E72" s="7" t="str">
        <f t="shared" si="28"/>
        <v>VI-XII/30</v>
      </c>
      <c r="F72" s="7" t="str">
        <f t="shared" si="28"/>
        <v>XII/30</v>
      </c>
      <c r="G72" s="7">
        <f t="shared" si="28"/>
        <v>2031</v>
      </c>
      <c r="H72" s="7">
        <f t="shared" si="28"/>
        <v>2032</v>
      </c>
      <c r="I72" s="7">
        <f t="shared" si="28"/>
        <v>2033</v>
      </c>
      <c r="J72" s="7">
        <f t="shared" si="28"/>
        <v>2034</v>
      </c>
      <c r="K72" s="7">
        <f t="shared" si="28"/>
        <v>2035</v>
      </c>
      <c r="L72" s="7">
        <f t="shared" si="28"/>
        <v>2036</v>
      </c>
      <c r="M72" s="7">
        <f t="shared" si="28"/>
        <v>2037</v>
      </c>
      <c r="N72" s="7">
        <f t="shared" si="28"/>
        <v>2038</v>
      </c>
      <c r="O72" s="7">
        <f t="shared" si="28"/>
        <v>2039</v>
      </c>
      <c r="P72" s="7">
        <f t="shared" si="28"/>
        <v>2040</v>
      </c>
      <c r="Q72" s="7">
        <f t="shared" si="28"/>
        <v>2041</v>
      </c>
      <c r="R72" s="7">
        <f t="shared" si="28"/>
        <v>2042</v>
      </c>
      <c r="S72" s="7">
        <f t="shared" si="28"/>
        <v>2043</v>
      </c>
      <c r="T72" s="7">
        <f t="shared" si="28"/>
        <v>2044</v>
      </c>
      <c r="U72" s="7">
        <f t="shared" si="28"/>
        <v>2045</v>
      </c>
      <c r="V72" s="7">
        <f t="shared" si="28"/>
        <v>2046</v>
      </c>
      <c r="W72" s="7">
        <f t="shared" si="28"/>
        <v>2047</v>
      </c>
      <c r="X72" s="7">
        <f t="shared" si="28"/>
        <v>2048</v>
      </c>
      <c r="Y72" s="7">
        <f t="shared" si="28"/>
        <v>2049</v>
      </c>
      <c r="Z72" s="7">
        <f t="shared" si="28"/>
        <v>2050</v>
      </c>
      <c r="AA72" s="7">
        <f t="shared" si="28"/>
        <v>2051</v>
      </c>
      <c r="AB72" s="7">
        <f t="shared" si="28"/>
        <v>2052</v>
      </c>
      <c r="AC72" s="7">
        <f t="shared" si="28"/>
        <v>2053</v>
      </c>
      <c r="AD72" s="7">
        <f t="shared" si="28"/>
        <v>2054</v>
      </c>
      <c r="AE72" s="7">
        <f t="shared" si="28"/>
        <v>2055</v>
      </c>
      <c r="AF72" s="7">
        <f t="shared" si="28"/>
        <v>2056</v>
      </c>
      <c r="AG72" s="7">
        <f t="shared" si="28"/>
        <v>2057</v>
      </c>
      <c r="AH72" s="7">
        <f t="shared" si="28"/>
        <v>2058</v>
      </c>
      <c r="AI72" s="201">
        <f t="shared" si="28"/>
        <v>2059</v>
      </c>
    </row>
    <row r="73" spans="1:36" ht="15.6" thickTop="1" x14ac:dyDescent="0.35">
      <c r="A73" s="617" t="s">
        <v>538</v>
      </c>
      <c r="B73" s="620" t="s">
        <v>551</v>
      </c>
      <c r="C73" s="621"/>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3"/>
      <c r="AJ73" s="368"/>
    </row>
    <row r="74" spans="1:36" x14ac:dyDescent="0.3">
      <c r="A74" s="4" t="s">
        <v>539</v>
      </c>
      <c r="B74" s="177"/>
      <c r="C74" s="179">
        <f>C73-C7</f>
        <v>-1315.2318181038295</v>
      </c>
      <c r="D74" s="179">
        <f t="shared" ref="D74:AI74" si="29">D73-D7</f>
        <v>-13234.520169669786</v>
      </c>
      <c r="E74" s="179">
        <f t="shared" si="29"/>
        <v>-30028.352377044925</v>
      </c>
      <c r="F74" s="179">
        <f t="shared" si="29"/>
        <v>-3966.1909544892151</v>
      </c>
      <c r="G74" s="179">
        <f t="shared" si="29"/>
        <v>-93691.842594392481</v>
      </c>
      <c r="H74" s="179">
        <f t="shared" si="29"/>
        <v>-110121.74832504297</v>
      </c>
      <c r="I74" s="179">
        <f t="shared" si="29"/>
        <v>-135546.07083421413</v>
      </c>
      <c r="J74" s="179">
        <f t="shared" si="29"/>
        <v>-139137.29324950193</v>
      </c>
      <c r="K74" s="179">
        <f t="shared" si="29"/>
        <v>-139137.29324950193</v>
      </c>
      <c r="L74" s="179">
        <f t="shared" si="29"/>
        <v>-139137.29324950193</v>
      </c>
      <c r="M74" s="179">
        <f t="shared" si="29"/>
        <v>-139137.29324950193</v>
      </c>
      <c r="N74" s="179">
        <f t="shared" si="29"/>
        <v>-139137.29324950193</v>
      </c>
      <c r="O74" s="179">
        <f t="shared" si="29"/>
        <v>-139137.29324950193</v>
      </c>
      <c r="P74" s="179">
        <f t="shared" si="29"/>
        <v>-139137.29324950193</v>
      </c>
      <c r="Q74" s="179">
        <f t="shared" si="29"/>
        <v>-139137.29324950193</v>
      </c>
      <c r="R74" s="179">
        <f t="shared" si="29"/>
        <v>-139137.29324950193</v>
      </c>
      <c r="S74" s="179">
        <f t="shared" si="29"/>
        <v>-139137.29324950193</v>
      </c>
      <c r="T74" s="179">
        <f t="shared" si="29"/>
        <v>-139137.29324950193</v>
      </c>
      <c r="U74" s="179">
        <f t="shared" si="29"/>
        <v>-139137.29324950193</v>
      </c>
      <c r="V74" s="179">
        <f t="shared" si="29"/>
        <v>-139137.29324950193</v>
      </c>
      <c r="W74" s="179">
        <f t="shared" si="29"/>
        <v>-139137.29324950193</v>
      </c>
      <c r="X74" s="179">
        <f t="shared" si="29"/>
        <v>-139137.29324950193</v>
      </c>
      <c r="Y74" s="179">
        <f t="shared" si="29"/>
        <v>-139137.29324950193</v>
      </c>
      <c r="Z74" s="179">
        <f t="shared" si="29"/>
        <v>-139137.29324950193</v>
      </c>
      <c r="AA74" s="179">
        <f t="shared" si="29"/>
        <v>-139137.29324950193</v>
      </c>
      <c r="AB74" s="179">
        <f t="shared" si="29"/>
        <v>-139137.29324950193</v>
      </c>
      <c r="AC74" s="179">
        <f t="shared" si="29"/>
        <v>-139137.29324950193</v>
      </c>
      <c r="AD74" s="179">
        <f t="shared" si="29"/>
        <v>-139137.29324950193</v>
      </c>
      <c r="AE74" s="179">
        <f t="shared" si="29"/>
        <v>-139137.29324950193</v>
      </c>
      <c r="AF74" s="179">
        <f t="shared" si="29"/>
        <v>-139137.29324950193</v>
      </c>
      <c r="AG74" s="179">
        <f t="shared" si="29"/>
        <v>-139137.29324950193</v>
      </c>
      <c r="AH74" s="179">
        <f t="shared" si="29"/>
        <v>-139137.29324950193</v>
      </c>
      <c r="AI74" s="179">
        <f t="shared" si="29"/>
        <v>-139137.29324950193</v>
      </c>
    </row>
    <row r="75" spans="1:36" ht="15" thickBot="1" x14ac:dyDescent="0.35">
      <c r="A75" s="10" t="s">
        <v>540</v>
      </c>
      <c r="B75" s="181"/>
      <c r="C75" s="182">
        <f>IFERROR(C73/C7,0)</f>
        <v>0</v>
      </c>
      <c r="D75" s="183">
        <f t="shared" ref="D75:AI75" si="30">IFERROR(D73/D7,0)</f>
        <v>0</v>
      </c>
      <c r="E75" s="183">
        <f t="shared" si="30"/>
        <v>0</v>
      </c>
      <c r="F75" s="183">
        <f t="shared" si="30"/>
        <v>0</v>
      </c>
      <c r="G75" s="183">
        <f t="shared" si="30"/>
        <v>0</v>
      </c>
      <c r="H75" s="183">
        <f t="shared" si="30"/>
        <v>0</v>
      </c>
      <c r="I75" s="183">
        <f t="shared" si="30"/>
        <v>0</v>
      </c>
      <c r="J75" s="183">
        <f t="shared" si="30"/>
        <v>0</v>
      </c>
      <c r="K75" s="183">
        <f t="shared" si="30"/>
        <v>0</v>
      </c>
      <c r="L75" s="183">
        <f t="shared" si="30"/>
        <v>0</v>
      </c>
      <c r="M75" s="183">
        <f t="shared" si="30"/>
        <v>0</v>
      </c>
      <c r="N75" s="183">
        <f t="shared" si="30"/>
        <v>0</v>
      </c>
      <c r="O75" s="183">
        <f t="shared" si="30"/>
        <v>0</v>
      </c>
      <c r="P75" s="183">
        <f t="shared" si="30"/>
        <v>0</v>
      </c>
      <c r="Q75" s="183">
        <f t="shared" si="30"/>
        <v>0</v>
      </c>
      <c r="R75" s="183">
        <f t="shared" si="30"/>
        <v>0</v>
      </c>
      <c r="S75" s="183">
        <f t="shared" si="30"/>
        <v>0</v>
      </c>
      <c r="T75" s="183">
        <f t="shared" si="30"/>
        <v>0</v>
      </c>
      <c r="U75" s="183">
        <f t="shared" si="30"/>
        <v>0</v>
      </c>
      <c r="V75" s="183">
        <f t="shared" si="30"/>
        <v>0</v>
      </c>
      <c r="W75" s="183">
        <f t="shared" si="30"/>
        <v>0</v>
      </c>
      <c r="X75" s="183">
        <f t="shared" si="30"/>
        <v>0</v>
      </c>
      <c r="Y75" s="183">
        <f t="shared" si="30"/>
        <v>0</v>
      </c>
      <c r="Z75" s="183">
        <f t="shared" si="30"/>
        <v>0</v>
      </c>
      <c r="AA75" s="183">
        <f t="shared" si="30"/>
        <v>0</v>
      </c>
      <c r="AB75" s="183">
        <f t="shared" si="30"/>
        <v>0</v>
      </c>
      <c r="AC75" s="183">
        <f t="shared" si="30"/>
        <v>0</v>
      </c>
      <c r="AD75" s="183">
        <f t="shared" si="30"/>
        <v>0</v>
      </c>
      <c r="AE75" s="183">
        <f t="shared" si="30"/>
        <v>0</v>
      </c>
      <c r="AF75" s="183">
        <f t="shared" si="30"/>
        <v>0</v>
      </c>
      <c r="AG75" s="183">
        <f t="shared" si="30"/>
        <v>0</v>
      </c>
      <c r="AH75" s="183">
        <f t="shared" si="30"/>
        <v>0</v>
      </c>
      <c r="AI75" s="613">
        <f t="shared" si="30"/>
        <v>0</v>
      </c>
    </row>
    <row r="76" spans="1:36" ht="15" thickBot="1" x14ac:dyDescent="0.35">
      <c r="A76" s="303"/>
    </row>
    <row r="77" spans="1:36" x14ac:dyDescent="0.3">
      <c r="A77" s="169" t="s">
        <v>272</v>
      </c>
      <c r="B77" s="170" t="str">
        <f>B1</f>
        <v>SČK</v>
      </c>
      <c r="C77" s="154" t="str">
        <f>C1</f>
        <v>Kalendářní rok</v>
      </c>
      <c r="D77" s="12"/>
      <c r="E77" s="12"/>
      <c r="F77" s="12"/>
      <c r="G77" s="12"/>
      <c r="H77" s="12"/>
      <c r="I77" s="12"/>
      <c r="J77" s="12"/>
      <c r="K77" s="12"/>
      <c r="L77" s="12"/>
      <c r="M77" s="12"/>
      <c r="N77" s="12"/>
      <c r="O77" s="12"/>
      <c r="P77" s="12"/>
      <c r="Q77" s="12"/>
      <c r="R77" s="12"/>
      <c r="S77" s="12"/>
      <c r="T77" s="205"/>
      <c r="U77" s="205"/>
      <c r="V77" s="205"/>
      <c r="W77" s="205"/>
      <c r="X77" s="205"/>
      <c r="Y77" s="205"/>
      <c r="Z77" s="205"/>
      <c r="AA77" s="205"/>
      <c r="AB77" s="205"/>
      <c r="AC77" s="205"/>
      <c r="AD77" s="205"/>
      <c r="AE77" s="205"/>
      <c r="AF77" s="205"/>
      <c r="AG77" s="205"/>
      <c r="AH77" s="205"/>
      <c r="AI77" s="206"/>
    </row>
    <row r="78" spans="1:36" ht="15" thickBot="1" x14ac:dyDescent="0.35">
      <c r="A78" s="6" t="s">
        <v>273</v>
      </c>
      <c r="B78" s="155"/>
      <c r="C78" s="156" t="str">
        <f t="shared" ref="C78:AI78" si="31">C2</f>
        <v>XII/29</v>
      </c>
      <c r="D78" s="7" t="str">
        <f t="shared" si="31"/>
        <v>I-VI/30</v>
      </c>
      <c r="E78" s="7" t="str">
        <f t="shared" si="31"/>
        <v>VI-XII/30</v>
      </c>
      <c r="F78" s="7" t="str">
        <f t="shared" si="31"/>
        <v>XII/30</v>
      </c>
      <c r="G78" s="7">
        <f t="shared" si="31"/>
        <v>2031</v>
      </c>
      <c r="H78" s="7">
        <f t="shared" si="31"/>
        <v>2032</v>
      </c>
      <c r="I78" s="7">
        <f t="shared" si="31"/>
        <v>2033</v>
      </c>
      <c r="J78" s="7">
        <f t="shared" si="31"/>
        <v>2034</v>
      </c>
      <c r="K78" s="7">
        <f t="shared" si="31"/>
        <v>2035</v>
      </c>
      <c r="L78" s="7">
        <f t="shared" si="31"/>
        <v>2036</v>
      </c>
      <c r="M78" s="7">
        <f t="shared" si="31"/>
        <v>2037</v>
      </c>
      <c r="N78" s="7">
        <f t="shared" si="31"/>
        <v>2038</v>
      </c>
      <c r="O78" s="7">
        <f t="shared" si="31"/>
        <v>2039</v>
      </c>
      <c r="P78" s="7">
        <f t="shared" si="31"/>
        <v>2040</v>
      </c>
      <c r="Q78" s="7">
        <f t="shared" si="31"/>
        <v>2041</v>
      </c>
      <c r="R78" s="7">
        <f t="shared" si="31"/>
        <v>2042</v>
      </c>
      <c r="S78" s="7">
        <f t="shared" si="31"/>
        <v>2043</v>
      </c>
      <c r="T78" s="7">
        <f t="shared" si="31"/>
        <v>2044</v>
      </c>
      <c r="U78" s="7">
        <f t="shared" si="31"/>
        <v>2045</v>
      </c>
      <c r="V78" s="7">
        <f t="shared" si="31"/>
        <v>2046</v>
      </c>
      <c r="W78" s="7">
        <f t="shared" si="31"/>
        <v>2047</v>
      </c>
      <c r="X78" s="7">
        <f t="shared" si="31"/>
        <v>2048</v>
      </c>
      <c r="Y78" s="7">
        <f t="shared" si="31"/>
        <v>2049</v>
      </c>
      <c r="Z78" s="7">
        <f t="shared" si="31"/>
        <v>2050</v>
      </c>
      <c r="AA78" s="7">
        <f t="shared" si="31"/>
        <v>2051</v>
      </c>
      <c r="AB78" s="7">
        <f t="shared" si="31"/>
        <v>2052</v>
      </c>
      <c r="AC78" s="7">
        <f t="shared" si="31"/>
        <v>2053</v>
      </c>
      <c r="AD78" s="7">
        <f t="shared" si="31"/>
        <v>2054</v>
      </c>
      <c r="AE78" s="7">
        <f t="shared" si="31"/>
        <v>2055</v>
      </c>
      <c r="AF78" s="7">
        <f t="shared" si="31"/>
        <v>2056</v>
      </c>
      <c r="AG78" s="7">
        <f t="shared" si="31"/>
        <v>2057</v>
      </c>
      <c r="AH78" s="7">
        <f t="shared" si="31"/>
        <v>2058</v>
      </c>
      <c r="AI78" s="8">
        <f t="shared" si="31"/>
        <v>2059</v>
      </c>
    </row>
    <row r="79" spans="1:36" ht="15.6" thickTop="1" x14ac:dyDescent="0.35">
      <c r="A79" s="4" t="s">
        <v>274</v>
      </c>
      <c r="B79" s="198" t="s">
        <v>294</v>
      </c>
      <c r="C79" s="343"/>
      <c r="D79" s="300"/>
      <c r="E79" s="300"/>
      <c r="F79" s="300"/>
      <c r="G79" s="300"/>
      <c r="H79" s="300"/>
      <c r="I79" s="300"/>
      <c r="J79" s="300"/>
      <c r="K79" s="300"/>
      <c r="L79" s="300"/>
      <c r="M79" s="300"/>
      <c r="N79" s="300"/>
      <c r="O79" s="300"/>
      <c r="P79" s="300"/>
      <c r="Q79" s="300"/>
      <c r="R79" s="300"/>
      <c r="S79" s="344"/>
      <c r="T79" s="344"/>
      <c r="U79" s="344"/>
      <c r="V79" s="344"/>
      <c r="W79" s="344"/>
      <c r="X79" s="344"/>
      <c r="Y79" s="344"/>
      <c r="Z79" s="344"/>
      <c r="AA79" s="344"/>
      <c r="AB79" s="344"/>
      <c r="AC79" s="344"/>
      <c r="AD79" s="344"/>
      <c r="AE79" s="344"/>
      <c r="AF79" s="344"/>
      <c r="AG79" s="344"/>
      <c r="AH79" s="344"/>
      <c r="AI79" s="345"/>
    </row>
    <row r="80" spans="1:36" x14ac:dyDescent="0.3">
      <c r="A80" s="4" t="s">
        <v>276</v>
      </c>
      <c r="B80" s="177"/>
      <c r="C80" s="178">
        <f t="shared" ref="C80:AI80" si="32">C79-C8</f>
        <v>-1288.504109589041</v>
      </c>
      <c r="D80" s="179">
        <f t="shared" si="32"/>
        <v>-12965.572602739727</v>
      </c>
      <c r="E80" s="179">
        <f t="shared" si="32"/>
        <v>-20003.2</v>
      </c>
      <c r="F80" s="179">
        <f t="shared" si="32"/>
        <v>-2209.2273972602738</v>
      </c>
      <c r="G80" s="179">
        <f t="shared" si="32"/>
        <v>-50398</v>
      </c>
      <c r="H80" s="179">
        <f t="shared" si="32"/>
        <v>-50398.1</v>
      </c>
      <c r="I80" s="179">
        <f t="shared" si="32"/>
        <v>-58254</v>
      </c>
      <c r="J80" s="179">
        <f t="shared" si="32"/>
        <v>-66110</v>
      </c>
      <c r="K80" s="179">
        <f t="shared" si="32"/>
        <v>-66110</v>
      </c>
      <c r="L80" s="179">
        <f t="shared" si="32"/>
        <v>-66110</v>
      </c>
      <c r="M80" s="179">
        <f t="shared" si="32"/>
        <v>-66110</v>
      </c>
      <c r="N80" s="179">
        <f t="shared" si="32"/>
        <v>-66110</v>
      </c>
      <c r="O80" s="179">
        <f t="shared" si="32"/>
        <v>-66110</v>
      </c>
      <c r="P80" s="179">
        <f t="shared" si="32"/>
        <v>-66110</v>
      </c>
      <c r="Q80" s="179">
        <f t="shared" si="32"/>
        <v>-66110</v>
      </c>
      <c r="R80" s="179">
        <f t="shared" si="32"/>
        <v>-66110</v>
      </c>
      <c r="S80" s="179">
        <f t="shared" si="32"/>
        <v>-66110</v>
      </c>
      <c r="T80" s="179">
        <f t="shared" si="32"/>
        <v>-66110</v>
      </c>
      <c r="U80" s="179">
        <f t="shared" si="32"/>
        <v>-66110</v>
      </c>
      <c r="V80" s="179">
        <f t="shared" si="32"/>
        <v>-66110</v>
      </c>
      <c r="W80" s="179">
        <f t="shared" si="32"/>
        <v>-66110</v>
      </c>
      <c r="X80" s="179">
        <f t="shared" si="32"/>
        <v>-66110</v>
      </c>
      <c r="Y80" s="179">
        <f t="shared" si="32"/>
        <v>-66110</v>
      </c>
      <c r="Z80" s="179">
        <f t="shared" si="32"/>
        <v>-66110</v>
      </c>
      <c r="AA80" s="179">
        <f t="shared" si="32"/>
        <v>-66110</v>
      </c>
      <c r="AB80" s="179">
        <f t="shared" si="32"/>
        <v>-66110</v>
      </c>
      <c r="AC80" s="179">
        <f t="shared" si="32"/>
        <v>-66110</v>
      </c>
      <c r="AD80" s="179">
        <f t="shared" si="32"/>
        <v>-66110</v>
      </c>
      <c r="AE80" s="179">
        <f t="shared" si="32"/>
        <v>-66110</v>
      </c>
      <c r="AF80" s="179">
        <f t="shared" si="32"/>
        <v>-66110</v>
      </c>
      <c r="AG80" s="179">
        <f t="shared" si="32"/>
        <v>-66110</v>
      </c>
      <c r="AH80" s="179">
        <f t="shared" si="32"/>
        <v>-66110</v>
      </c>
      <c r="AI80" s="180">
        <f t="shared" si="32"/>
        <v>-66110</v>
      </c>
    </row>
    <row r="81" spans="1:35" ht="15" thickBot="1" x14ac:dyDescent="0.35">
      <c r="A81" s="10" t="s">
        <v>277</v>
      </c>
      <c r="B81" s="181"/>
      <c r="C81" s="182">
        <f t="shared" ref="C81:AI81" si="33">IFERROR(1+(C80/C8),0)</f>
        <v>0</v>
      </c>
      <c r="D81" s="183">
        <f t="shared" si="33"/>
        <v>0</v>
      </c>
      <c r="E81" s="183">
        <f t="shared" si="33"/>
        <v>0</v>
      </c>
      <c r="F81" s="183">
        <f t="shared" si="33"/>
        <v>0</v>
      </c>
      <c r="G81" s="183">
        <f t="shared" si="33"/>
        <v>0</v>
      </c>
      <c r="H81" s="183">
        <f t="shared" si="33"/>
        <v>0</v>
      </c>
      <c r="I81" s="183">
        <f t="shared" si="33"/>
        <v>0</v>
      </c>
      <c r="J81" s="183">
        <f t="shared" si="33"/>
        <v>0</v>
      </c>
      <c r="K81" s="183">
        <f t="shared" si="33"/>
        <v>0</v>
      </c>
      <c r="L81" s="183">
        <f t="shared" si="33"/>
        <v>0</v>
      </c>
      <c r="M81" s="183">
        <f t="shared" si="33"/>
        <v>0</v>
      </c>
      <c r="N81" s="183">
        <f t="shared" si="33"/>
        <v>0</v>
      </c>
      <c r="O81" s="183">
        <f t="shared" si="33"/>
        <v>0</v>
      </c>
      <c r="P81" s="183">
        <f t="shared" si="33"/>
        <v>0</v>
      </c>
      <c r="Q81" s="183">
        <f t="shared" si="33"/>
        <v>0</v>
      </c>
      <c r="R81" s="183">
        <f t="shared" si="33"/>
        <v>0</v>
      </c>
      <c r="S81" s="183">
        <f t="shared" si="33"/>
        <v>0</v>
      </c>
      <c r="T81" s="183">
        <f t="shared" si="33"/>
        <v>0</v>
      </c>
      <c r="U81" s="183">
        <f t="shared" si="33"/>
        <v>0</v>
      </c>
      <c r="V81" s="183">
        <f t="shared" si="33"/>
        <v>0</v>
      </c>
      <c r="W81" s="183">
        <f t="shared" si="33"/>
        <v>0</v>
      </c>
      <c r="X81" s="183">
        <f t="shared" si="33"/>
        <v>0</v>
      </c>
      <c r="Y81" s="183">
        <f t="shared" si="33"/>
        <v>0</v>
      </c>
      <c r="Z81" s="183">
        <f t="shared" si="33"/>
        <v>0</v>
      </c>
      <c r="AA81" s="183">
        <f t="shared" si="33"/>
        <v>0</v>
      </c>
      <c r="AB81" s="183">
        <f t="shared" si="33"/>
        <v>0</v>
      </c>
      <c r="AC81" s="183">
        <f t="shared" si="33"/>
        <v>0</v>
      </c>
      <c r="AD81" s="183">
        <f t="shared" si="33"/>
        <v>0</v>
      </c>
      <c r="AE81" s="183">
        <f t="shared" si="33"/>
        <v>0</v>
      </c>
      <c r="AF81" s="183">
        <f t="shared" si="33"/>
        <v>0</v>
      </c>
      <c r="AG81" s="183">
        <f t="shared" si="33"/>
        <v>0</v>
      </c>
      <c r="AH81" s="183">
        <f t="shared" si="33"/>
        <v>0</v>
      </c>
      <c r="AI81" s="184">
        <f t="shared" si="33"/>
        <v>0</v>
      </c>
    </row>
    <row r="82" spans="1:35" ht="15" thickBot="1" x14ac:dyDescent="0.35">
      <c r="A82" s="303"/>
    </row>
    <row r="83" spans="1:35" x14ac:dyDescent="0.3">
      <c r="A83" s="169" t="s">
        <v>541</v>
      </c>
      <c r="B83" s="170" t="str">
        <f>B1</f>
        <v>SČK</v>
      </c>
      <c r="C83" s="154" t="str">
        <f>C1</f>
        <v>Kalendářní rok</v>
      </c>
      <c r="D83" s="12"/>
      <c r="E83" s="12"/>
      <c r="F83" s="12"/>
      <c r="G83" s="12"/>
      <c r="H83" s="12"/>
      <c r="I83" s="12"/>
      <c r="J83" s="12"/>
      <c r="K83" s="12"/>
      <c r="L83" s="12"/>
      <c r="M83" s="12"/>
      <c r="N83" s="12"/>
      <c r="O83" s="12"/>
      <c r="P83" s="12"/>
      <c r="Q83" s="12"/>
      <c r="R83" s="12"/>
      <c r="S83" s="12"/>
      <c r="T83" s="205"/>
      <c r="U83" s="205"/>
      <c r="V83" s="205"/>
      <c r="W83" s="205"/>
      <c r="X83" s="205"/>
      <c r="Y83" s="205"/>
      <c r="Z83" s="205"/>
      <c r="AA83" s="205"/>
      <c r="AB83" s="205"/>
      <c r="AC83" s="205"/>
      <c r="AD83" s="205"/>
      <c r="AE83" s="205"/>
      <c r="AF83" s="205"/>
      <c r="AG83" s="205"/>
      <c r="AH83" s="205"/>
      <c r="AI83" s="206"/>
    </row>
    <row r="84" spans="1:35" ht="15" thickBot="1" x14ac:dyDescent="0.35">
      <c r="A84" s="619" t="s">
        <v>542</v>
      </c>
      <c r="B84" s="155"/>
      <c r="C84" s="156" t="str">
        <f t="shared" ref="C84:AI84" si="34">C2</f>
        <v>XII/29</v>
      </c>
      <c r="D84" s="7" t="str">
        <f t="shared" si="34"/>
        <v>I-VI/30</v>
      </c>
      <c r="E84" s="7" t="str">
        <f t="shared" si="34"/>
        <v>VI-XII/30</v>
      </c>
      <c r="F84" s="7" t="str">
        <f t="shared" si="34"/>
        <v>XII/30</v>
      </c>
      <c r="G84" s="7">
        <f t="shared" si="34"/>
        <v>2031</v>
      </c>
      <c r="H84" s="7">
        <f t="shared" si="34"/>
        <v>2032</v>
      </c>
      <c r="I84" s="7">
        <f t="shared" si="34"/>
        <v>2033</v>
      </c>
      <c r="J84" s="7">
        <f t="shared" si="34"/>
        <v>2034</v>
      </c>
      <c r="K84" s="7">
        <f t="shared" si="34"/>
        <v>2035</v>
      </c>
      <c r="L84" s="7">
        <f t="shared" si="34"/>
        <v>2036</v>
      </c>
      <c r="M84" s="7">
        <f t="shared" si="34"/>
        <v>2037</v>
      </c>
      <c r="N84" s="7">
        <f t="shared" si="34"/>
        <v>2038</v>
      </c>
      <c r="O84" s="7">
        <f t="shared" si="34"/>
        <v>2039</v>
      </c>
      <c r="P84" s="7">
        <f t="shared" si="34"/>
        <v>2040</v>
      </c>
      <c r="Q84" s="7">
        <f t="shared" si="34"/>
        <v>2041</v>
      </c>
      <c r="R84" s="7">
        <f t="shared" si="34"/>
        <v>2042</v>
      </c>
      <c r="S84" s="7">
        <f t="shared" si="34"/>
        <v>2043</v>
      </c>
      <c r="T84" s="7">
        <f t="shared" si="34"/>
        <v>2044</v>
      </c>
      <c r="U84" s="7">
        <f t="shared" si="34"/>
        <v>2045</v>
      </c>
      <c r="V84" s="7">
        <f t="shared" si="34"/>
        <v>2046</v>
      </c>
      <c r="W84" s="7">
        <f t="shared" si="34"/>
        <v>2047</v>
      </c>
      <c r="X84" s="7">
        <f t="shared" si="34"/>
        <v>2048</v>
      </c>
      <c r="Y84" s="7">
        <f t="shared" si="34"/>
        <v>2049</v>
      </c>
      <c r="Z84" s="7">
        <f t="shared" si="34"/>
        <v>2050</v>
      </c>
      <c r="AA84" s="7">
        <f t="shared" si="34"/>
        <v>2051</v>
      </c>
      <c r="AB84" s="7">
        <f t="shared" si="34"/>
        <v>2052</v>
      </c>
      <c r="AC84" s="7">
        <f t="shared" si="34"/>
        <v>2053</v>
      </c>
      <c r="AD84" s="7">
        <f t="shared" si="34"/>
        <v>2054</v>
      </c>
      <c r="AE84" s="7">
        <f t="shared" si="34"/>
        <v>2055</v>
      </c>
      <c r="AF84" s="7">
        <f t="shared" si="34"/>
        <v>2056</v>
      </c>
      <c r="AG84" s="7">
        <f t="shared" si="34"/>
        <v>2057</v>
      </c>
      <c r="AH84" s="7">
        <f t="shared" si="34"/>
        <v>2058</v>
      </c>
      <c r="AI84" s="8">
        <f t="shared" si="34"/>
        <v>2059</v>
      </c>
    </row>
    <row r="85" spans="1:35" s="368" customFormat="1" ht="15.6" thickTop="1" x14ac:dyDescent="0.35">
      <c r="A85" s="617" t="s">
        <v>543</v>
      </c>
      <c r="B85" s="620" t="s">
        <v>550</v>
      </c>
      <c r="C85" s="621"/>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3"/>
    </row>
    <row r="86" spans="1:35" x14ac:dyDescent="0.3">
      <c r="A86" s="4" t="s">
        <v>544</v>
      </c>
      <c r="B86" s="177"/>
      <c r="C86" s="178">
        <f t="shared" ref="C86:AI86" si="35">C85-C9</f>
        <v>-1334</v>
      </c>
      <c r="D86" s="179">
        <f t="shared" si="35"/>
        <v>-14819</v>
      </c>
      <c r="E86" s="179">
        <f t="shared" si="35"/>
        <v>-26006</v>
      </c>
      <c r="F86" s="179">
        <f t="shared" si="35"/>
        <v>-5351</v>
      </c>
      <c r="G86" s="179">
        <f t="shared" si="35"/>
        <v>-84847</v>
      </c>
      <c r="H86" s="179">
        <f t="shared" si="35"/>
        <v>-100021</v>
      </c>
      <c r="I86" s="179">
        <f t="shared" si="35"/>
        <v>-130845</v>
      </c>
      <c r="J86" s="179">
        <f t="shared" si="35"/>
        <v>-142537</v>
      </c>
      <c r="K86" s="179">
        <f t="shared" si="35"/>
        <v>-142537</v>
      </c>
      <c r="L86" s="179">
        <f t="shared" si="35"/>
        <v>-142537</v>
      </c>
      <c r="M86" s="179">
        <f t="shared" si="35"/>
        <v>-142537</v>
      </c>
      <c r="N86" s="179">
        <f t="shared" si="35"/>
        <v>-142537</v>
      </c>
      <c r="O86" s="179">
        <f t="shared" si="35"/>
        <v>-142537</v>
      </c>
      <c r="P86" s="179">
        <f t="shared" si="35"/>
        <v>-142537</v>
      </c>
      <c r="Q86" s="179">
        <f t="shared" si="35"/>
        <v>-142537</v>
      </c>
      <c r="R86" s="179">
        <f t="shared" si="35"/>
        <v>-142537</v>
      </c>
      <c r="S86" s="179">
        <f t="shared" si="35"/>
        <v>-142537</v>
      </c>
      <c r="T86" s="179">
        <f t="shared" si="35"/>
        <v>-142537</v>
      </c>
      <c r="U86" s="179">
        <f t="shared" si="35"/>
        <v>-142537</v>
      </c>
      <c r="V86" s="179">
        <f t="shared" si="35"/>
        <v>-142537</v>
      </c>
      <c r="W86" s="179">
        <f t="shared" si="35"/>
        <v>-142537</v>
      </c>
      <c r="X86" s="179">
        <f t="shared" si="35"/>
        <v>-142537</v>
      </c>
      <c r="Y86" s="179">
        <f t="shared" si="35"/>
        <v>-142537</v>
      </c>
      <c r="Z86" s="179">
        <f t="shared" si="35"/>
        <v>-142537</v>
      </c>
      <c r="AA86" s="179">
        <f t="shared" si="35"/>
        <v>-142537</v>
      </c>
      <c r="AB86" s="179">
        <f t="shared" si="35"/>
        <v>-142537</v>
      </c>
      <c r="AC86" s="179">
        <f t="shared" si="35"/>
        <v>-142537</v>
      </c>
      <c r="AD86" s="179">
        <f t="shared" si="35"/>
        <v>-142537</v>
      </c>
      <c r="AE86" s="179">
        <f t="shared" si="35"/>
        <v>-142537</v>
      </c>
      <c r="AF86" s="179">
        <f t="shared" si="35"/>
        <v>-142537</v>
      </c>
      <c r="AG86" s="179">
        <f t="shared" si="35"/>
        <v>-142537</v>
      </c>
      <c r="AH86" s="179">
        <f t="shared" si="35"/>
        <v>-142537</v>
      </c>
      <c r="AI86" s="180">
        <f t="shared" si="35"/>
        <v>-142537</v>
      </c>
    </row>
    <row r="87" spans="1:35" ht="15" thickBot="1" x14ac:dyDescent="0.35">
      <c r="A87" s="10" t="s">
        <v>545</v>
      </c>
      <c r="B87" s="181"/>
      <c r="C87" s="182">
        <f t="shared" ref="C87:AI87" si="36">IFERROR(C85/C9,0)</f>
        <v>0</v>
      </c>
      <c r="D87" s="183">
        <f t="shared" si="36"/>
        <v>0</v>
      </c>
      <c r="E87" s="183">
        <f t="shared" si="36"/>
        <v>0</v>
      </c>
      <c r="F87" s="183">
        <f t="shared" si="36"/>
        <v>0</v>
      </c>
      <c r="G87" s="183">
        <f t="shared" si="36"/>
        <v>0</v>
      </c>
      <c r="H87" s="183">
        <f t="shared" si="36"/>
        <v>0</v>
      </c>
      <c r="I87" s="183">
        <f t="shared" si="36"/>
        <v>0</v>
      </c>
      <c r="J87" s="183">
        <f t="shared" si="36"/>
        <v>0</v>
      </c>
      <c r="K87" s="183">
        <f t="shared" si="36"/>
        <v>0</v>
      </c>
      <c r="L87" s="183">
        <f t="shared" si="36"/>
        <v>0</v>
      </c>
      <c r="M87" s="183">
        <f t="shared" si="36"/>
        <v>0</v>
      </c>
      <c r="N87" s="183">
        <f t="shared" si="36"/>
        <v>0</v>
      </c>
      <c r="O87" s="183">
        <f t="shared" si="36"/>
        <v>0</v>
      </c>
      <c r="P87" s="183">
        <f t="shared" si="36"/>
        <v>0</v>
      </c>
      <c r="Q87" s="183">
        <f t="shared" si="36"/>
        <v>0</v>
      </c>
      <c r="R87" s="183">
        <f t="shared" si="36"/>
        <v>0</v>
      </c>
      <c r="S87" s="183">
        <f t="shared" si="36"/>
        <v>0</v>
      </c>
      <c r="T87" s="183">
        <f t="shared" si="36"/>
        <v>0</v>
      </c>
      <c r="U87" s="183">
        <f t="shared" si="36"/>
        <v>0</v>
      </c>
      <c r="V87" s="183">
        <f t="shared" si="36"/>
        <v>0</v>
      </c>
      <c r="W87" s="183">
        <f t="shared" si="36"/>
        <v>0</v>
      </c>
      <c r="X87" s="183">
        <f t="shared" si="36"/>
        <v>0</v>
      </c>
      <c r="Y87" s="183">
        <f t="shared" si="36"/>
        <v>0</v>
      </c>
      <c r="Z87" s="183">
        <f t="shared" si="36"/>
        <v>0</v>
      </c>
      <c r="AA87" s="183">
        <f t="shared" si="36"/>
        <v>0</v>
      </c>
      <c r="AB87" s="183">
        <f t="shared" si="36"/>
        <v>0</v>
      </c>
      <c r="AC87" s="183">
        <f t="shared" si="36"/>
        <v>0</v>
      </c>
      <c r="AD87" s="183">
        <f t="shared" si="36"/>
        <v>0</v>
      </c>
      <c r="AE87" s="183">
        <f t="shared" si="36"/>
        <v>0</v>
      </c>
      <c r="AF87" s="183">
        <f t="shared" si="36"/>
        <v>0</v>
      </c>
      <c r="AG87" s="183">
        <f t="shared" si="36"/>
        <v>0</v>
      </c>
      <c r="AH87" s="183">
        <f t="shared" si="36"/>
        <v>0</v>
      </c>
      <c r="AI87" s="184">
        <f t="shared" si="36"/>
        <v>0</v>
      </c>
    </row>
    <row r="88" spans="1:35" ht="15" thickBot="1" x14ac:dyDescent="0.35">
      <c r="A88" s="303"/>
    </row>
    <row r="89" spans="1:35" x14ac:dyDescent="0.3">
      <c r="A89" s="169" t="s">
        <v>266</v>
      </c>
      <c r="B89" s="170" t="str">
        <f>B1</f>
        <v>SČK</v>
      </c>
      <c r="C89" s="154" t="str">
        <f>C1</f>
        <v>Kalendářní rok</v>
      </c>
      <c r="D89" s="12"/>
      <c r="E89" s="12"/>
      <c r="F89" s="12"/>
      <c r="G89" s="12"/>
      <c r="H89" s="12"/>
      <c r="I89" s="12"/>
      <c r="J89" s="12"/>
      <c r="K89" s="12"/>
      <c r="L89" s="12"/>
      <c r="M89" s="12"/>
      <c r="N89" s="12"/>
      <c r="O89" s="12"/>
      <c r="P89" s="12"/>
      <c r="Q89" s="12"/>
      <c r="R89" s="12"/>
      <c r="S89" s="12"/>
      <c r="T89" s="205"/>
      <c r="U89" s="205"/>
      <c r="V89" s="205"/>
      <c r="W89" s="205"/>
      <c r="X89" s="205"/>
      <c r="Y89" s="205"/>
      <c r="Z89" s="205"/>
      <c r="AA89" s="205"/>
      <c r="AB89" s="205"/>
      <c r="AC89" s="205"/>
      <c r="AD89" s="205"/>
      <c r="AE89" s="205"/>
      <c r="AF89" s="205"/>
      <c r="AG89" s="205"/>
      <c r="AH89" s="205"/>
      <c r="AI89" s="206"/>
    </row>
    <row r="90" spans="1:35" ht="15" thickBot="1" x14ac:dyDescent="0.35">
      <c r="A90" s="6" t="s">
        <v>267</v>
      </c>
      <c r="B90" s="155"/>
      <c r="C90" s="156" t="str">
        <f>C2</f>
        <v>XII/29</v>
      </c>
      <c r="D90" s="7" t="str">
        <f t="shared" ref="D90:AI90" si="37">D2</f>
        <v>I-VI/30</v>
      </c>
      <c r="E90" s="7" t="str">
        <f t="shared" si="37"/>
        <v>VI-XII/30</v>
      </c>
      <c r="F90" s="7" t="str">
        <f t="shared" si="37"/>
        <v>XII/30</v>
      </c>
      <c r="G90" s="7">
        <f t="shared" si="37"/>
        <v>2031</v>
      </c>
      <c r="H90" s="7">
        <f t="shared" si="37"/>
        <v>2032</v>
      </c>
      <c r="I90" s="7">
        <f t="shared" si="37"/>
        <v>2033</v>
      </c>
      <c r="J90" s="7">
        <f t="shared" si="37"/>
        <v>2034</v>
      </c>
      <c r="K90" s="7">
        <f t="shared" si="37"/>
        <v>2035</v>
      </c>
      <c r="L90" s="7">
        <f t="shared" si="37"/>
        <v>2036</v>
      </c>
      <c r="M90" s="7">
        <f t="shared" si="37"/>
        <v>2037</v>
      </c>
      <c r="N90" s="7">
        <f t="shared" si="37"/>
        <v>2038</v>
      </c>
      <c r="O90" s="7">
        <f t="shared" si="37"/>
        <v>2039</v>
      </c>
      <c r="P90" s="7">
        <f t="shared" si="37"/>
        <v>2040</v>
      </c>
      <c r="Q90" s="7">
        <f t="shared" si="37"/>
        <v>2041</v>
      </c>
      <c r="R90" s="7">
        <f t="shared" si="37"/>
        <v>2042</v>
      </c>
      <c r="S90" s="7">
        <f t="shared" si="37"/>
        <v>2043</v>
      </c>
      <c r="T90" s="7">
        <f t="shared" si="37"/>
        <v>2044</v>
      </c>
      <c r="U90" s="7">
        <f t="shared" si="37"/>
        <v>2045</v>
      </c>
      <c r="V90" s="7">
        <f t="shared" si="37"/>
        <v>2046</v>
      </c>
      <c r="W90" s="7">
        <f t="shared" si="37"/>
        <v>2047</v>
      </c>
      <c r="X90" s="7">
        <f t="shared" si="37"/>
        <v>2048</v>
      </c>
      <c r="Y90" s="7">
        <f t="shared" si="37"/>
        <v>2049</v>
      </c>
      <c r="Z90" s="7">
        <f t="shared" si="37"/>
        <v>2050</v>
      </c>
      <c r="AA90" s="7">
        <f t="shared" si="37"/>
        <v>2051</v>
      </c>
      <c r="AB90" s="7">
        <f t="shared" si="37"/>
        <v>2052</v>
      </c>
      <c r="AC90" s="7">
        <f t="shared" si="37"/>
        <v>2053</v>
      </c>
      <c r="AD90" s="7">
        <f t="shared" si="37"/>
        <v>2054</v>
      </c>
      <c r="AE90" s="7">
        <f t="shared" si="37"/>
        <v>2055</v>
      </c>
      <c r="AF90" s="7">
        <f t="shared" si="37"/>
        <v>2056</v>
      </c>
      <c r="AG90" s="7">
        <f t="shared" si="37"/>
        <v>2057</v>
      </c>
      <c r="AH90" s="7">
        <f t="shared" si="37"/>
        <v>2058</v>
      </c>
      <c r="AI90" s="8">
        <f t="shared" si="37"/>
        <v>2059</v>
      </c>
    </row>
    <row r="91" spans="1:35" ht="15.6" thickTop="1" x14ac:dyDescent="0.35">
      <c r="A91" s="4" t="s">
        <v>268</v>
      </c>
      <c r="B91" s="198" t="s">
        <v>269</v>
      </c>
      <c r="C91" s="220">
        <f>Objednávka!C91</f>
        <v>0</v>
      </c>
      <c r="D91" s="44">
        <f>Objednávka!D91</f>
        <v>0</v>
      </c>
      <c r="E91" s="44">
        <f>Objednávka!E91</f>
        <v>0</v>
      </c>
      <c r="F91" s="44">
        <f>Objednávka!F91</f>
        <v>0</v>
      </c>
      <c r="G91" s="44">
        <f>Objednávka!G91</f>
        <v>0</v>
      </c>
      <c r="H91" s="44">
        <f>Objednávka!H91</f>
        <v>0</v>
      </c>
      <c r="I91" s="44">
        <f>Objednávka!I91</f>
        <v>0</v>
      </c>
      <c r="J91" s="44">
        <f>Objednávka!J91</f>
        <v>0</v>
      </c>
      <c r="K91" s="44">
        <f>Objednávka!K91</f>
        <v>0</v>
      </c>
      <c r="L91" s="44">
        <f>Objednávka!L91</f>
        <v>0</v>
      </c>
      <c r="M91" s="44">
        <f>Objednávka!M91</f>
        <v>0</v>
      </c>
      <c r="N91" s="44">
        <f>Objednávka!N91</f>
        <v>0</v>
      </c>
      <c r="O91" s="44">
        <f>Objednávka!O91</f>
        <v>0</v>
      </c>
      <c r="P91" s="44">
        <f>Objednávka!P91</f>
        <v>0</v>
      </c>
      <c r="Q91" s="44">
        <f>Objednávka!Q91</f>
        <v>0</v>
      </c>
      <c r="R91" s="44">
        <f>Objednávka!R91</f>
        <v>0</v>
      </c>
      <c r="S91" s="44">
        <f>Objednávka!S91</f>
        <v>0</v>
      </c>
      <c r="T91" s="44">
        <f>Objednávka!T91</f>
        <v>0</v>
      </c>
      <c r="U91" s="44">
        <f>Objednávka!U91</f>
        <v>0</v>
      </c>
      <c r="V91" s="44">
        <f>Objednávka!V91</f>
        <v>0</v>
      </c>
      <c r="W91" s="44">
        <f>Objednávka!W91</f>
        <v>0</v>
      </c>
      <c r="X91" s="44">
        <f>Objednávka!X91</f>
        <v>0</v>
      </c>
      <c r="Y91" s="44">
        <f>Objednávka!Y91</f>
        <v>0</v>
      </c>
      <c r="Z91" s="44">
        <f>Objednávka!Z91</f>
        <v>0</v>
      </c>
      <c r="AA91" s="44">
        <f>Objednávka!AA91</f>
        <v>0</v>
      </c>
      <c r="AB91" s="44">
        <f>Objednávka!AB91</f>
        <v>0</v>
      </c>
      <c r="AC91" s="44">
        <f>Objednávka!AC91</f>
        <v>0</v>
      </c>
      <c r="AD91" s="44">
        <f>Objednávka!AD91</f>
        <v>0</v>
      </c>
      <c r="AE91" s="44">
        <f>Objednávka!AE91</f>
        <v>0</v>
      </c>
      <c r="AF91" s="44">
        <f>Objednávka!AF91</f>
        <v>0</v>
      </c>
      <c r="AG91" s="44">
        <f>Objednávka!AG91</f>
        <v>0</v>
      </c>
      <c r="AH91" s="44">
        <f>Objednávka!AH91</f>
        <v>0</v>
      </c>
      <c r="AI91" s="221">
        <f>Objednávka!AI91</f>
        <v>0</v>
      </c>
    </row>
    <row r="92" spans="1:35" x14ac:dyDescent="0.3">
      <c r="A92" s="4" t="s">
        <v>270</v>
      </c>
      <c r="B92" s="177"/>
      <c r="C92" s="178">
        <f t="shared" ref="C92:AI92" si="38">C91-C11</f>
        <v>-25</v>
      </c>
      <c r="D92" s="179">
        <f t="shared" si="38"/>
        <v>-25</v>
      </c>
      <c r="E92" s="179">
        <f t="shared" si="38"/>
        <v>-40</v>
      </c>
      <c r="F92" s="179">
        <f t="shared" si="38"/>
        <v>-60</v>
      </c>
      <c r="G92" s="179">
        <f t="shared" si="38"/>
        <v>-60</v>
      </c>
      <c r="H92" s="179">
        <f t="shared" si="38"/>
        <v>-85</v>
      </c>
      <c r="I92" s="179">
        <f t="shared" si="38"/>
        <v>-106</v>
      </c>
      <c r="J92" s="179">
        <f t="shared" si="38"/>
        <v>-120</v>
      </c>
      <c r="K92" s="179">
        <f t="shared" si="38"/>
        <v>-120</v>
      </c>
      <c r="L92" s="179">
        <f t="shared" si="38"/>
        <v>-120</v>
      </c>
      <c r="M92" s="179">
        <f t="shared" si="38"/>
        <v>-120</v>
      </c>
      <c r="N92" s="179">
        <f t="shared" si="38"/>
        <v>-120</v>
      </c>
      <c r="O92" s="179">
        <f t="shared" si="38"/>
        <v>-120</v>
      </c>
      <c r="P92" s="179">
        <f t="shared" si="38"/>
        <v>-120</v>
      </c>
      <c r="Q92" s="179">
        <f t="shared" si="38"/>
        <v>-120</v>
      </c>
      <c r="R92" s="179">
        <f t="shared" si="38"/>
        <v>-120</v>
      </c>
      <c r="S92" s="179">
        <f t="shared" si="38"/>
        <v>-120</v>
      </c>
      <c r="T92" s="179">
        <f t="shared" si="38"/>
        <v>-120</v>
      </c>
      <c r="U92" s="179">
        <f t="shared" si="38"/>
        <v>-120</v>
      </c>
      <c r="V92" s="179">
        <f t="shared" si="38"/>
        <v>-120</v>
      </c>
      <c r="W92" s="179">
        <f t="shared" si="38"/>
        <v>-120</v>
      </c>
      <c r="X92" s="179">
        <f t="shared" si="38"/>
        <v>-120</v>
      </c>
      <c r="Y92" s="179">
        <f t="shared" si="38"/>
        <v>-120</v>
      </c>
      <c r="Z92" s="179">
        <f t="shared" si="38"/>
        <v>-120</v>
      </c>
      <c r="AA92" s="179">
        <f t="shared" si="38"/>
        <v>-120</v>
      </c>
      <c r="AB92" s="179">
        <f t="shared" si="38"/>
        <v>-120</v>
      </c>
      <c r="AC92" s="179">
        <f t="shared" si="38"/>
        <v>-120</v>
      </c>
      <c r="AD92" s="179">
        <f t="shared" si="38"/>
        <v>-120</v>
      </c>
      <c r="AE92" s="179">
        <f t="shared" si="38"/>
        <v>-120</v>
      </c>
      <c r="AF92" s="179">
        <f t="shared" si="38"/>
        <v>-120</v>
      </c>
      <c r="AG92" s="179">
        <f t="shared" si="38"/>
        <v>-120</v>
      </c>
      <c r="AH92" s="179">
        <f t="shared" si="38"/>
        <v>-120</v>
      </c>
      <c r="AI92" s="180">
        <f t="shared" si="38"/>
        <v>-120</v>
      </c>
    </row>
    <row r="93" spans="1:35" ht="15" thickBot="1" x14ac:dyDescent="0.35">
      <c r="A93" s="10" t="s">
        <v>271</v>
      </c>
      <c r="B93" s="181"/>
      <c r="C93" s="182">
        <f t="shared" ref="C93:AI93" si="39">IFERROR(1+(C92/C11),0)</f>
        <v>0</v>
      </c>
      <c r="D93" s="183">
        <f t="shared" si="39"/>
        <v>0</v>
      </c>
      <c r="E93" s="183">
        <f t="shared" si="39"/>
        <v>0</v>
      </c>
      <c r="F93" s="183">
        <f t="shared" si="39"/>
        <v>0</v>
      </c>
      <c r="G93" s="183">
        <f t="shared" si="39"/>
        <v>0</v>
      </c>
      <c r="H93" s="183">
        <f t="shared" si="39"/>
        <v>0</v>
      </c>
      <c r="I93" s="183">
        <f t="shared" si="39"/>
        <v>0</v>
      </c>
      <c r="J93" s="183">
        <f t="shared" si="39"/>
        <v>0</v>
      </c>
      <c r="K93" s="183">
        <f t="shared" si="39"/>
        <v>0</v>
      </c>
      <c r="L93" s="183">
        <f t="shared" si="39"/>
        <v>0</v>
      </c>
      <c r="M93" s="183">
        <f t="shared" si="39"/>
        <v>0</v>
      </c>
      <c r="N93" s="183">
        <f t="shared" si="39"/>
        <v>0</v>
      </c>
      <c r="O93" s="183">
        <f t="shared" si="39"/>
        <v>0</v>
      </c>
      <c r="P93" s="183">
        <f t="shared" si="39"/>
        <v>0</v>
      </c>
      <c r="Q93" s="183">
        <f t="shared" si="39"/>
        <v>0</v>
      </c>
      <c r="R93" s="183">
        <f t="shared" si="39"/>
        <v>0</v>
      </c>
      <c r="S93" s="183">
        <f t="shared" si="39"/>
        <v>0</v>
      </c>
      <c r="T93" s="183">
        <f t="shared" si="39"/>
        <v>0</v>
      </c>
      <c r="U93" s="183">
        <f t="shared" si="39"/>
        <v>0</v>
      </c>
      <c r="V93" s="183">
        <f t="shared" si="39"/>
        <v>0</v>
      </c>
      <c r="W93" s="183">
        <f t="shared" si="39"/>
        <v>0</v>
      </c>
      <c r="X93" s="183">
        <f t="shared" si="39"/>
        <v>0</v>
      </c>
      <c r="Y93" s="183">
        <f t="shared" si="39"/>
        <v>0</v>
      </c>
      <c r="Z93" s="183">
        <f t="shared" si="39"/>
        <v>0</v>
      </c>
      <c r="AA93" s="183">
        <f t="shared" si="39"/>
        <v>0</v>
      </c>
      <c r="AB93" s="183">
        <f t="shared" si="39"/>
        <v>0</v>
      </c>
      <c r="AC93" s="183">
        <f t="shared" si="39"/>
        <v>0</v>
      </c>
      <c r="AD93" s="183">
        <f t="shared" si="39"/>
        <v>0</v>
      </c>
      <c r="AE93" s="183">
        <f t="shared" si="39"/>
        <v>0</v>
      </c>
      <c r="AF93" s="183">
        <f t="shared" si="39"/>
        <v>0</v>
      </c>
      <c r="AG93" s="183">
        <f t="shared" si="39"/>
        <v>0</v>
      </c>
      <c r="AH93" s="183">
        <f t="shared" si="39"/>
        <v>0</v>
      </c>
      <c r="AI93" s="184">
        <f t="shared" si="39"/>
        <v>0</v>
      </c>
    </row>
    <row r="94" spans="1:35" ht="15" thickBot="1" x14ac:dyDescent="0.35"/>
    <row r="95" spans="1:35" x14ac:dyDescent="0.3">
      <c r="A95" s="169" t="s">
        <v>278</v>
      </c>
      <c r="B95" s="170" t="str">
        <f>B77</f>
        <v>SČK</v>
      </c>
      <c r="C95" s="154" t="str">
        <f>C77</f>
        <v>Kalendářní rok</v>
      </c>
      <c r="D95" s="12"/>
      <c r="E95" s="12"/>
      <c r="F95" s="12"/>
      <c r="G95" s="12"/>
      <c r="H95" s="12"/>
      <c r="I95" s="12"/>
      <c r="J95" s="12"/>
      <c r="K95" s="12"/>
      <c r="L95" s="12"/>
      <c r="M95" s="12"/>
      <c r="N95" s="12"/>
      <c r="O95" s="12"/>
      <c r="P95" s="12"/>
      <c r="Q95" s="12"/>
      <c r="R95" s="205"/>
      <c r="S95" s="205"/>
      <c r="T95" s="205"/>
      <c r="U95" s="205"/>
      <c r="V95" s="205"/>
      <c r="W95" s="205"/>
      <c r="X95" s="205"/>
      <c r="Y95" s="205"/>
      <c r="Z95" s="205"/>
      <c r="AA95" s="205"/>
      <c r="AB95" s="205"/>
      <c r="AC95" s="205"/>
      <c r="AD95" s="205"/>
      <c r="AE95" s="205"/>
      <c r="AF95" s="205"/>
      <c r="AG95" s="205"/>
      <c r="AH95" s="205"/>
      <c r="AI95" s="206"/>
    </row>
    <row r="96" spans="1:35" ht="15" thickBot="1" x14ac:dyDescent="0.35">
      <c r="A96" s="6" t="s">
        <v>279</v>
      </c>
      <c r="B96" s="155"/>
      <c r="C96" s="156" t="str">
        <f t="shared" ref="C96:AI96" si="40">C78</f>
        <v>XII/29</v>
      </c>
      <c r="D96" s="7" t="str">
        <f t="shared" si="40"/>
        <v>I-VI/30</v>
      </c>
      <c r="E96" s="7" t="str">
        <f t="shared" si="40"/>
        <v>VI-XII/30</v>
      </c>
      <c r="F96" s="7" t="str">
        <f t="shared" si="40"/>
        <v>XII/30</v>
      </c>
      <c r="G96" s="7">
        <f t="shared" si="40"/>
        <v>2031</v>
      </c>
      <c r="H96" s="7">
        <f t="shared" si="40"/>
        <v>2032</v>
      </c>
      <c r="I96" s="7">
        <f t="shared" si="40"/>
        <v>2033</v>
      </c>
      <c r="J96" s="7">
        <f t="shared" si="40"/>
        <v>2034</v>
      </c>
      <c r="K96" s="7">
        <f t="shared" si="40"/>
        <v>2035</v>
      </c>
      <c r="L96" s="7">
        <f t="shared" si="40"/>
        <v>2036</v>
      </c>
      <c r="M96" s="7">
        <f t="shared" si="40"/>
        <v>2037</v>
      </c>
      <c r="N96" s="7">
        <f t="shared" si="40"/>
        <v>2038</v>
      </c>
      <c r="O96" s="7">
        <f t="shared" si="40"/>
        <v>2039</v>
      </c>
      <c r="P96" s="7">
        <f t="shared" si="40"/>
        <v>2040</v>
      </c>
      <c r="Q96" s="7">
        <f t="shared" si="40"/>
        <v>2041</v>
      </c>
      <c r="R96" s="7">
        <f t="shared" si="40"/>
        <v>2042</v>
      </c>
      <c r="S96" s="7">
        <f t="shared" si="40"/>
        <v>2043</v>
      </c>
      <c r="T96" s="7">
        <f t="shared" si="40"/>
        <v>2044</v>
      </c>
      <c r="U96" s="7">
        <f t="shared" si="40"/>
        <v>2045</v>
      </c>
      <c r="V96" s="7">
        <f t="shared" si="40"/>
        <v>2046</v>
      </c>
      <c r="W96" s="7">
        <f t="shared" si="40"/>
        <v>2047</v>
      </c>
      <c r="X96" s="7">
        <f t="shared" si="40"/>
        <v>2048</v>
      </c>
      <c r="Y96" s="7">
        <f t="shared" si="40"/>
        <v>2049</v>
      </c>
      <c r="Z96" s="7">
        <f t="shared" si="40"/>
        <v>2050</v>
      </c>
      <c r="AA96" s="7">
        <f t="shared" si="40"/>
        <v>2051</v>
      </c>
      <c r="AB96" s="7">
        <f t="shared" si="40"/>
        <v>2052</v>
      </c>
      <c r="AC96" s="7">
        <f t="shared" si="40"/>
        <v>2053</v>
      </c>
      <c r="AD96" s="7">
        <f t="shared" si="40"/>
        <v>2054</v>
      </c>
      <c r="AE96" s="7">
        <f t="shared" si="40"/>
        <v>2055</v>
      </c>
      <c r="AF96" s="7">
        <f t="shared" si="40"/>
        <v>2056</v>
      </c>
      <c r="AG96" s="7">
        <f t="shared" si="40"/>
        <v>2057</v>
      </c>
      <c r="AH96" s="7">
        <f t="shared" si="40"/>
        <v>2058</v>
      </c>
      <c r="AI96" s="8">
        <f t="shared" si="40"/>
        <v>2059</v>
      </c>
    </row>
    <row r="97" spans="1:35" ht="15" thickTop="1" x14ac:dyDescent="0.3">
      <c r="A97" s="9" t="s">
        <v>280</v>
      </c>
      <c r="B97" s="185"/>
      <c r="C97" s="312">
        <f>IFERROR(('Model objednávkový (MO)'!E$71*SUM(C45,C56)/C$39),0)</f>
        <v>0</v>
      </c>
      <c r="D97" s="313">
        <f>IFERROR(('Model objednávkový (MO)'!F$71*SUM(D45,D56)/D$39),0)</f>
        <v>0</v>
      </c>
      <c r="E97" s="313">
        <f>IFERROR(('Model objednávkový (MO)'!G$71*SUM(E45,E56)/E$39),0)</f>
        <v>0</v>
      </c>
      <c r="F97" s="313">
        <f>IFERROR(('Model objednávkový (MO)'!H$71*SUM(F45,F56)/F$39),0)</f>
        <v>0</v>
      </c>
      <c r="G97" s="313">
        <f>IFERROR(('Model objednávkový (MO)'!I$71*SUM(G45,G56)/G$39),0)</f>
        <v>0</v>
      </c>
      <c r="H97" s="313">
        <f>IFERROR(('Model objednávkový (MO)'!J$71*SUM(H45,H56)/H$39),0)</f>
        <v>0</v>
      </c>
      <c r="I97" s="313">
        <f>IFERROR(('Model objednávkový (MO)'!K$71*SUM(I45,I56)/I$39),0)</f>
        <v>0</v>
      </c>
      <c r="J97" s="313">
        <f>IFERROR(('Model objednávkový (MO)'!L$71*SUM(J45,J56)/J$39),0)</f>
        <v>0</v>
      </c>
      <c r="K97" s="313">
        <f>IFERROR(('Model objednávkový (MO)'!M$71*SUM(K45,K56)/K$39),0)</f>
        <v>0</v>
      </c>
      <c r="L97" s="313">
        <f>IFERROR(('Model objednávkový (MO)'!N$71*SUM(L45,L56)/L$39),0)</f>
        <v>0</v>
      </c>
      <c r="M97" s="313">
        <f>IFERROR(('Model objednávkový (MO)'!O$71*SUM(M45,M56)/M$39),0)</f>
        <v>0</v>
      </c>
      <c r="N97" s="313">
        <f>IFERROR(('Model objednávkový (MO)'!P$71*SUM(N45,N56)/N$39),0)</f>
        <v>0</v>
      </c>
      <c r="O97" s="313">
        <f>IFERROR(('Model objednávkový (MO)'!Q$71*SUM(O45,O56)/O$39),0)</f>
        <v>0</v>
      </c>
      <c r="P97" s="313">
        <f>IFERROR(('Model objednávkový (MO)'!R$71*SUM(P45,P56)/P$39),0)</f>
        <v>0</v>
      </c>
      <c r="Q97" s="313">
        <f>IFERROR(('Model objednávkový (MO)'!S$71*SUM(Q45,Q56)/Q$39),0)</f>
        <v>0</v>
      </c>
      <c r="R97" s="313">
        <f>IFERROR(('Model objednávkový (MO)'!T$71*SUM(R45,R56)/R$39),0)</f>
        <v>0</v>
      </c>
      <c r="S97" s="313">
        <f>IFERROR(('Model objednávkový (MO)'!U$71*SUM(S45,S56)/S$39),0)</f>
        <v>0</v>
      </c>
      <c r="T97" s="313">
        <f>IFERROR(('Model objednávkový (MO)'!V$71*SUM(T45,T56)/T$39),0)</f>
        <v>0</v>
      </c>
      <c r="U97" s="313">
        <f>IFERROR(('Model objednávkový (MO)'!W$71*SUM(U45,U56)/U$39),0)</f>
        <v>0</v>
      </c>
      <c r="V97" s="313">
        <f>IFERROR(('Model objednávkový (MO)'!X$71*SUM(V45,V56)/V$39),0)</f>
        <v>0</v>
      </c>
      <c r="W97" s="313">
        <f>IFERROR(('Model objednávkový (MO)'!Y$71*SUM(W45,W56)/W$39),0)</f>
        <v>0</v>
      </c>
      <c r="X97" s="313">
        <f>IFERROR(('Model objednávkový (MO)'!Z$71*SUM(X45,X56)/X$39),0)</f>
        <v>0</v>
      </c>
      <c r="Y97" s="313">
        <f>IFERROR(('Model objednávkový (MO)'!AA$71*SUM(Y45,Y56)/Y$39),0)</f>
        <v>0</v>
      </c>
      <c r="Z97" s="313">
        <f>IFERROR(('Model objednávkový (MO)'!AB$71*SUM(Z45,Z56)/Z$39),0)</f>
        <v>0</v>
      </c>
      <c r="AA97" s="313">
        <f>IFERROR(('Model objednávkový (MO)'!AC$71*SUM(AA45,AA56)/AA$39),0)</f>
        <v>0</v>
      </c>
      <c r="AB97" s="313">
        <f>IFERROR(('Model objednávkový (MO)'!AD$71*SUM(AB45,AB56)/AB$39),0)</f>
        <v>0</v>
      </c>
      <c r="AC97" s="313">
        <f>IFERROR(('Model objednávkový (MO)'!AE$71*SUM(AC45,AC56)/AC$39),0)</f>
        <v>0</v>
      </c>
      <c r="AD97" s="313">
        <f>IFERROR(('Model objednávkový (MO)'!AF$71*SUM(AD45,AD56)/AD$39),0)</f>
        <v>0</v>
      </c>
      <c r="AE97" s="313">
        <f>IFERROR(('Model objednávkový (MO)'!AG$71*SUM(AE45,AE56)/AE$39),0)</f>
        <v>0</v>
      </c>
      <c r="AF97" s="313">
        <f>IFERROR(('Model objednávkový (MO)'!AH$71*SUM(AF45,AF56)/AF$39),0)</f>
        <v>0</v>
      </c>
      <c r="AG97" s="313">
        <f>IFERROR(('Model objednávkový (MO)'!AI$71*SUM(AG45,AG56)/AG$39),0)</f>
        <v>0</v>
      </c>
      <c r="AH97" s="313">
        <f>IFERROR(('Model objednávkový (MO)'!AJ$71*SUM(AH45,AH56)/AH$39),0)</f>
        <v>0</v>
      </c>
      <c r="AI97" s="314">
        <f>IFERROR(('Model objednávkový (MO)'!AK$71*SUM(AI45,AI56)/AI$39),0)</f>
        <v>0</v>
      </c>
    </row>
    <row r="98" spans="1:35" x14ac:dyDescent="0.3">
      <c r="A98" s="9" t="s">
        <v>281</v>
      </c>
      <c r="B98" s="177"/>
      <c r="C98" s="232">
        <f>IFERROR(('Model objednávkový (MO)'!E$71*SUM(C46,C57)/C$39),0)</f>
        <v>0</v>
      </c>
      <c r="D98" s="233">
        <f>IFERROR(('Model objednávkový (MO)'!F$71*SUM(D46,D57)/D$39),0)</f>
        <v>0</v>
      </c>
      <c r="E98" s="233">
        <f>IFERROR(('Model objednávkový (MO)'!G$71*SUM(E46,E57)/E$39),0)</f>
        <v>0</v>
      </c>
      <c r="F98" s="233">
        <f>IFERROR(('Model objednávkový (MO)'!H$71*SUM(F46,F57)/F$39),0)</f>
        <v>0</v>
      </c>
      <c r="G98" s="233">
        <f>IFERROR(('Model objednávkový (MO)'!I$71*SUM(G46,G57)/G$39),0)</f>
        <v>0</v>
      </c>
      <c r="H98" s="233">
        <f>IFERROR(('Model objednávkový (MO)'!J$71*SUM(H46,H57)/H$39),0)</f>
        <v>0</v>
      </c>
      <c r="I98" s="233">
        <f>IFERROR(('Model objednávkový (MO)'!K$71*SUM(I46,I57)/I$39),0)</f>
        <v>0</v>
      </c>
      <c r="J98" s="233">
        <f>IFERROR(('Model objednávkový (MO)'!L$71*SUM(J46,J57)/J$39),0)</f>
        <v>0</v>
      </c>
      <c r="K98" s="233">
        <f>IFERROR(('Model objednávkový (MO)'!M$71*SUM(K46,K57)/K$39),0)</f>
        <v>0</v>
      </c>
      <c r="L98" s="233">
        <f>IFERROR(('Model objednávkový (MO)'!N$71*SUM(L46,L57)/L$39),0)</f>
        <v>0</v>
      </c>
      <c r="M98" s="233">
        <f>IFERROR(('Model objednávkový (MO)'!O$71*SUM(M46,M57)/M$39),0)</f>
        <v>0</v>
      </c>
      <c r="N98" s="233">
        <f>IFERROR(('Model objednávkový (MO)'!P$71*SUM(N46,N57)/N$39),0)</f>
        <v>0</v>
      </c>
      <c r="O98" s="233">
        <f>IFERROR(('Model objednávkový (MO)'!Q$71*SUM(O46,O57)/O$39),0)</f>
        <v>0</v>
      </c>
      <c r="P98" s="233">
        <f>IFERROR(('Model objednávkový (MO)'!R$71*SUM(P46,P57)/P$39),0)</f>
        <v>0</v>
      </c>
      <c r="Q98" s="233">
        <f>IFERROR(('Model objednávkový (MO)'!S$71*SUM(Q46,Q57)/Q$39),0)</f>
        <v>0</v>
      </c>
      <c r="R98" s="233">
        <f>IFERROR(('Model objednávkový (MO)'!T$71*SUM(R46,R57)/R$39),0)</f>
        <v>0</v>
      </c>
      <c r="S98" s="233">
        <f>IFERROR(('Model objednávkový (MO)'!U$71*SUM(S46,S57)/S$39),0)</f>
        <v>0</v>
      </c>
      <c r="T98" s="233">
        <f>IFERROR(('Model objednávkový (MO)'!V$71*SUM(T46,T57)/T$39),0)</f>
        <v>0</v>
      </c>
      <c r="U98" s="233">
        <f>IFERROR(('Model objednávkový (MO)'!W$71*SUM(U46,U57)/U$39),0)</f>
        <v>0</v>
      </c>
      <c r="V98" s="233">
        <f>IFERROR(('Model objednávkový (MO)'!X$71*SUM(V46,V57)/V$39),0)</f>
        <v>0</v>
      </c>
      <c r="W98" s="233">
        <f>IFERROR(('Model objednávkový (MO)'!Y$71*SUM(W46,W57)/W$39),0)</f>
        <v>0</v>
      </c>
      <c r="X98" s="233">
        <f>IFERROR(('Model objednávkový (MO)'!Z$71*SUM(X46,X57)/X$39),0)</f>
        <v>0</v>
      </c>
      <c r="Y98" s="233">
        <f>IFERROR(('Model objednávkový (MO)'!AA$71*SUM(Y46,Y57)/Y$39),0)</f>
        <v>0</v>
      </c>
      <c r="Z98" s="233">
        <f>IFERROR(('Model objednávkový (MO)'!AB$71*SUM(Z46,Z57)/Z$39),0)</f>
        <v>0</v>
      </c>
      <c r="AA98" s="233">
        <f>IFERROR(('Model objednávkový (MO)'!AC$71*SUM(AA46,AA57)/AA$39),0)</f>
        <v>0</v>
      </c>
      <c r="AB98" s="233">
        <f>IFERROR(('Model objednávkový (MO)'!AD$71*SUM(AB46,AB57)/AB$39),0)</f>
        <v>0</v>
      </c>
      <c r="AC98" s="233">
        <f>IFERROR(('Model objednávkový (MO)'!AE$71*SUM(AC46,AC57)/AC$39),0)</f>
        <v>0</v>
      </c>
      <c r="AD98" s="233">
        <f>IFERROR(('Model objednávkový (MO)'!AF$71*SUM(AD46,AD57)/AD$39),0)</f>
        <v>0</v>
      </c>
      <c r="AE98" s="233">
        <f>IFERROR(('Model objednávkový (MO)'!AG$71*SUM(AE46,AE57)/AE$39),0)</f>
        <v>0</v>
      </c>
      <c r="AF98" s="233">
        <f>IFERROR(('Model objednávkový (MO)'!AH$71*SUM(AF46,AF57)/AF$39),0)</f>
        <v>0</v>
      </c>
      <c r="AG98" s="233">
        <f>IFERROR(('Model objednávkový (MO)'!AI$71*SUM(AG46,AG57)/AG$39),0)</f>
        <v>0</v>
      </c>
      <c r="AH98" s="233">
        <f>IFERROR(('Model objednávkový (MO)'!AJ$71*SUM(AH46,AH57)/AH$39),0)</f>
        <v>0</v>
      </c>
      <c r="AI98" s="315">
        <f>IFERROR(('Model objednávkový (MO)'!AK$71*SUM(AI46,AI57)/AI$39),0)</f>
        <v>0</v>
      </c>
    </row>
    <row r="99" spans="1:35" x14ac:dyDescent="0.3">
      <c r="A99" s="9" t="s">
        <v>282</v>
      </c>
      <c r="B99" s="177"/>
      <c r="C99" s="232">
        <f>IFERROR(('Model objednávkový (MO)'!E$71*SUM(C47,C58)/C$39),0)</f>
        <v>0</v>
      </c>
      <c r="D99" s="233">
        <f>IFERROR(('Model objednávkový (MO)'!F$71*SUM(D47,D58)/D$39),0)</f>
        <v>0</v>
      </c>
      <c r="E99" s="233">
        <f>IFERROR(('Model objednávkový (MO)'!G$71*SUM(E47,E58)/E$39),0)</f>
        <v>0</v>
      </c>
      <c r="F99" s="233">
        <f>IFERROR(('Model objednávkový (MO)'!H$71*SUM(F47,F58)/F$39),0)</f>
        <v>0</v>
      </c>
      <c r="G99" s="233">
        <f>IFERROR(('Model objednávkový (MO)'!I$71*SUM(G47,G58)/G$39),0)</f>
        <v>0</v>
      </c>
      <c r="H99" s="233">
        <f>IFERROR(('Model objednávkový (MO)'!J$71*SUM(H47,H58)/H$39),0)</f>
        <v>0</v>
      </c>
      <c r="I99" s="233">
        <f>IFERROR(('Model objednávkový (MO)'!K$71*SUM(I47,I58)/I$39),0)</f>
        <v>0</v>
      </c>
      <c r="J99" s="233">
        <f>IFERROR(('Model objednávkový (MO)'!L$71*SUM(J47,J58)/J$39),0)</f>
        <v>0</v>
      </c>
      <c r="K99" s="233">
        <f>IFERROR(('Model objednávkový (MO)'!M$71*SUM(K47,K58)/K$39),0)</f>
        <v>0</v>
      </c>
      <c r="L99" s="233">
        <f>IFERROR(('Model objednávkový (MO)'!N$71*SUM(L47,L58)/L$39),0)</f>
        <v>0</v>
      </c>
      <c r="M99" s="233">
        <f>IFERROR(('Model objednávkový (MO)'!O$71*SUM(M47,M58)/M$39),0)</f>
        <v>0</v>
      </c>
      <c r="N99" s="233">
        <f>IFERROR(('Model objednávkový (MO)'!P$71*SUM(N47,N58)/N$39),0)</f>
        <v>0</v>
      </c>
      <c r="O99" s="233">
        <f>IFERROR(('Model objednávkový (MO)'!Q$71*SUM(O47,O58)/O$39),0)</f>
        <v>0</v>
      </c>
      <c r="P99" s="233">
        <f>IFERROR(('Model objednávkový (MO)'!R$71*SUM(P47,P58)/P$39),0)</f>
        <v>0</v>
      </c>
      <c r="Q99" s="233">
        <f>IFERROR(('Model objednávkový (MO)'!S$71*SUM(Q47,Q58)/Q$39),0)</f>
        <v>0</v>
      </c>
      <c r="R99" s="233">
        <f>IFERROR(('Model objednávkový (MO)'!T$71*SUM(R47,R58)/R$39),0)</f>
        <v>0</v>
      </c>
      <c r="S99" s="233">
        <f>IFERROR(('Model objednávkový (MO)'!U$71*SUM(S47,S58)/S$39),0)</f>
        <v>0</v>
      </c>
      <c r="T99" s="233">
        <f>IFERROR(('Model objednávkový (MO)'!V$71*SUM(T47,T58)/T$39),0)</f>
        <v>0</v>
      </c>
      <c r="U99" s="233">
        <f>IFERROR(('Model objednávkový (MO)'!W$71*SUM(U47,U58)/U$39),0)</f>
        <v>0</v>
      </c>
      <c r="V99" s="233">
        <f>IFERROR(('Model objednávkový (MO)'!X$71*SUM(V47,V58)/V$39),0)</f>
        <v>0</v>
      </c>
      <c r="W99" s="233">
        <f>IFERROR(('Model objednávkový (MO)'!Y$71*SUM(W47,W58)/W$39),0)</f>
        <v>0</v>
      </c>
      <c r="X99" s="233">
        <f>IFERROR(('Model objednávkový (MO)'!Z$71*SUM(X47,X58)/X$39),0)</f>
        <v>0</v>
      </c>
      <c r="Y99" s="233">
        <f>IFERROR(('Model objednávkový (MO)'!AA$71*SUM(Y47,Y58)/Y$39),0)</f>
        <v>0</v>
      </c>
      <c r="Z99" s="233">
        <f>IFERROR(('Model objednávkový (MO)'!AB$71*SUM(Z47,Z58)/Z$39),0)</f>
        <v>0</v>
      </c>
      <c r="AA99" s="233">
        <f>IFERROR(('Model objednávkový (MO)'!AC$71*SUM(AA47,AA58)/AA$39),0)</f>
        <v>0</v>
      </c>
      <c r="AB99" s="233">
        <f>IFERROR(('Model objednávkový (MO)'!AD$71*SUM(AB47,AB58)/AB$39),0)</f>
        <v>0</v>
      </c>
      <c r="AC99" s="233">
        <f>IFERROR(('Model objednávkový (MO)'!AE$71*SUM(AC47,AC58)/AC$39),0)</f>
        <v>0</v>
      </c>
      <c r="AD99" s="233">
        <f>IFERROR(('Model objednávkový (MO)'!AF$71*SUM(AD47,AD58)/AD$39),0)</f>
        <v>0</v>
      </c>
      <c r="AE99" s="233">
        <f>IFERROR(('Model objednávkový (MO)'!AG$71*SUM(AE47,AE58)/AE$39),0)</f>
        <v>0</v>
      </c>
      <c r="AF99" s="233">
        <f>IFERROR(('Model objednávkový (MO)'!AH$71*SUM(AF47,AF58)/AF$39),0)</f>
        <v>0</v>
      </c>
      <c r="AG99" s="233">
        <f>IFERROR(('Model objednávkový (MO)'!AI$71*SUM(AG47,AG58)/AG$39),0)</f>
        <v>0</v>
      </c>
      <c r="AH99" s="233">
        <f>IFERROR(('Model objednávkový (MO)'!AJ$71*SUM(AH47,AH58)/AH$39),0)</f>
        <v>0</v>
      </c>
      <c r="AI99" s="315">
        <f>IFERROR(('Model objednávkový (MO)'!AK$71*SUM(AI47,AI58)/AI$39),0)</f>
        <v>0</v>
      </c>
    </row>
    <row r="100" spans="1:35" ht="15" thickBot="1" x14ac:dyDescent="0.35">
      <c r="A100" s="9" t="s">
        <v>283</v>
      </c>
      <c r="B100" s="181"/>
      <c r="C100" s="234">
        <f>IFERROR(('Model objednávkový (MO)'!E$71*SUM(C48,C59)/C$39),0)</f>
        <v>0</v>
      </c>
      <c r="D100" s="235">
        <f>IFERROR(('Model objednávkový (MO)'!F$71*SUM(D48,D59)/D$39),0)</f>
        <v>0</v>
      </c>
      <c r="E100" s="235">
        <f>IFERROR(('Model objednávkový (MO)'!G$71*SUM(E48,E59)/E$39),0)</f>
        <v>0</v>
      </c>
      <c r="F100" s="235">
        <f>IFERROR(('Model objednávkový (MO)'!H$71*SUM(F48,F59)/F$39),0)</f>
        <v>0</v>
      </c>
      <c r="G100" s="235">
        <f>IFERROR(('Model objednávkový (MO)'!I$71*SUM(G48,G59)/G$39),0)</f>
        <v>0</v>
      </c>
      <c r="H100" s="235">
        <f>IFERROR(('Model objednávkový (MO)'!J$71*SUM(H48,H59)/H$39),0)</f>
        <v>0</v>
      </c>
      <c r="I100" s="235">
        <f>IFERROR(('Model objednávkový (MO)'!K$71*SUM(I48,I59)/I$39),0)</f>
        <v>0</v>
      </c>
      <c r="J100" s="235">
        <f>IFERROR(('Model objednávkový (MO)'!L$71*SUM(J48,J59)/J$39),0)</f>
        <v>0</v>
      </c>
      <c r="K100" s="235">
        <f>IFERROR(('Model objednávkový (MO)'!M$71*SUM(K48,K59)/K$39),0)</f>
        <v>0</v>
      </c>
      <c r="L100" s="235">
        <f>IFERROR(('Model objednávkový (MO)'!N$71*SUM(L48,L59)/L$39),0)</f>
        <v>0</v>
      </c>
      <c r="M100" s="235">
        <f>IFERROR(('Model objednávkový (MO)'!O$71*SUM(M48,M59)/M$39),0)</f>
        <v>0</v>
      </c>
      <c r="N100" s="235">
        <f>IFERROR(('Model objednávkový (MO)'!P$71*SUM(N48,N59)/N$39),0)</f>
        <v>0</v>
      </c>
      <c r="O100" s="235">
        <f>IFERROR(('Model objednávkový (MO)'!Q$71*SUM(O48,O59)/O$39),0)</f>
        <v>0</v>
      </c>
      <c r="P100" s="235">
        <f>IFERROR(('Model objednávkový (MO)'!R$71*SUM(P48,P59)/P$39),0)</f>
        <v>0</v>
      </c>
      <c r="Q100" s="235">
        <f>IFERROR(('Model objednávkový (MO)'!S$71*SUM(Q48,Q59)/Q$39),0)</f>
        <v>0</v>
      </c>
      <c r="R100" s="235">
        <f>IFERROR(('Model objednávkový (MO)'!T$71*SUM(R48,R59)/R$39),0)</f>
        <v>0</v>
      </c>
      <c r="S100" s="235">
        <f>IFERROR(('Model objednávkový (MO)'!U$71*SUM(S48,S59)/S$39),0)</f>
        <v>0</v>
      </c>
      <c r="T100" s="235">
        <f>IFERROR(('Model objednávkový (MO)'!V$71*SUM(T48,T59)/T$39),0)</f>
        <v>0</v>
      </c>
      <c r="U100" s="235">
        <f>IFERROR(('Model objednávkový (MO)'!W$71*SUM(U48,U59)/U$39),0)</f>
        <v>0</v>
      </c>
      <c r="V100" s="235">
        <f>IFERROR(('Model objednávkový (MO)'!X$71*SUM(V48,V59)/V$39),0)</f>
        <v>0</v>
      </c>
      <c r="W100" s="235">
        <f>IFERROR(('Model objednávkový (MO)'!Y$71*SUM(W48,W59)/W$39),0)</f>
        <v>0</v>
      </c>
      <c r="X100" s="235">
        <f>IFERROR(('Model objednávkový (MO)'!Z$71*SUM(X48,X59)/X$39),0)</f>
        <v>0</v>
      </c>
      <c r="Y100" s="235">
        <f>IFERROR(('Model objednávkový (MO)'!AA$71*SUM(Y48,Y59)/Y$39),0)</f>
        <v>0</v>
      </c>
      <c r="Z100" s="235">
        <f>IFERROR(('Model objednávkový (MO)'!AB$71*SUM(Z48,Z59)/Z$39),0)</f>
        <v>0</v>
      </c>
      <c r="AA100" s="235">
        <f>IFERROR(('Model objednávkový (MO)'!AC$71*SUM(AA48,AA59)/AA$39),0)</f>
        <v>0</v>
      </c>
      <c r="AB100" s="235">
        <f>IFERROR(('Model objednávkový (MO)'!AD$71*SUM(AB48,AB59)/AB$39),0)</f>
        <v>0</v>
      </c>
      <c r="AC100" s="235">
        <f>IFERROR(('Model objednávkový (MO)'!AE$71*SUM(AC48,AC59)/AC$39),0)</f>
        <v>0</v>
      </c>
      <c r="AD100" s="235">
        <f>IFERROR(('Model objednávkový (MO)'!AF$71*SUM(AD48,AD59)/AD$39),0)</f>
        <v>0</v>
      </c>
      <c r="AE100" s="235">
        <f>IFERROR(('Model objednávkový (MO)'!AG$71*SUM(AE48,AE59)/AE$39),0)</f>
        <v>0</v>
      </c>
      <c r="AF100" s="235">
        <f>IFERROR(('Model objednávkový (MO)'!AH$71*SUM(AF48,AF59)/AF$39),0)</f>
        <v>0</v>
      </c>
      <c r="AG100" s="235">
        <f>IFERROR(('Model objednávkový (MO)'!AI$71*SUM(AG48,AG59)/AG$39),0)</f>
        <v>0</v>
      </c>
      <c r="AH100" s="235">
        <f>IFERROR(('Model objednávkový (MO)'!AJ$71*SUM(AH48,AH59)/AH$39),0)</f>
        <v>0</v>
      </c>
      <c r="AI100" s="316">
        <f>IFERROR(('Model objednávkový (MO)'!AK$71*SUM(AI48,AI59)/AI$39),0)</f>
        <v>0</v>
      </c>
    </row>
    <row r="101" spans="1:35" ht="15.6" thickBot="1" x14ac:dyDescent="0.4">
      <c r="A101" s="236" t="s">
        <v>284</v>
      </c>
      <c r="B101" s="244" t="s">
        <v>295</v>
      </c>
      <c r="C101" s="238">
        <f t="shared" ref="C101:AG101" si="41">SUM(C97:C100)</f>
        <v>0</v>
      </c>
      <c r="D101" s="239">
        <f t="shared" si="41"/>
        <v>0</v>
      </c>
      <c r="E101" s="239">
        <f t="shared" si="41"/>
        <v>0</v>
      </c>
      <c r="F101" s="239">
        <f t="shared" si="41"/>
        <v>0</v>
      </c>
      <c r="G101" s="239">
        <f t="shared" si="41"/>
        <v>0</v>
      </c>
      <c r="H101" s="239">
        <f t="shared" si="41"/>
        <v>0</v>
      </c>
      <c r="I101" s="239">
        <f t="shared" si="41"/>
        <v>0</v>
      </c>
      <c r="J101" s="239">
        <f t="shared" si="41"/>
        <v>0</v>
      </c>
      <c r="K101" s="239">
        <f t="shared" si="41"/>
        <v>0</v>
      </c>
      <c r="L101" s="239">
        <f t="shared" si="41"/>
        <v>0</v>
      </c>
      <c r="M101" s="239">
        <f t="shared" si="41"/>
        <v>0</v>
      </c>
      <c r="N101" s="239">
        <f t="shared" si="41"/>
        <v>0</v>
      </c>
      <c r="O101" s="239">
        <f t="shared" si="41"/>
        <v>0</v>
      </c>
      <c r="P101" s="239">
        <f t="shared" si="41"/>
        <v>0</v>
      </c>
      <c r="Q101" s="239">
        <f t="shared" si="41"/>
        <v>0</v>
      </c>
      <c r="R101" s="239">
        <f t="shared" si="41"/>
        <v>0</v>
      </c>
      <c r="S101" s="239">
        <f t="shared" si="41"/>
        <v>0</v>
      </c>
      <c r="T101" s="239">
        <f t="shared" si="41"/>
        <v>0</v>
      </c>
      <c r="U101" s="239">
        <f t="shared" si="41"/>
        <v>0</v>
      </c>
      <c r="V101" s="239">
        <f t="shared" si="41"/>
        <v>0</v>
      </c>
      <c r="W101" s="239">
        <f t="shared" si="41"/>
        <v>0</v>
      </c>
      <c r="X101" s="239">
        <f t="shared" si="41"/>
        <v>0</v>
      </c>
      <c r="Y101" s="239">
        <f t="shared" si="41"/>
        <v>0</v>
      </c>
      <c r="Z101" s="239">
        <f t="shared" si="41"/>
        <v>0</v>
      </c>
      <c r="AA101" s="239">
        <f t="shared" si="41"/>
        <v>0</v>
      </c>
      <c r="AB101" s="239">
        <f t="shared" si="41"/>
        <v>0</v>
      </c>
      <c r="AC101" s="239">
        <f t="shared" si="41"/>
        <v>0</v>
      </c>
      <c r="AD101" s="239">
        <f t="shared" si="41"/>
        <v>0</v>
      </c>
      <c r="AE101" s="239">
        <f t="shared" si="41"/>
        <v>0</v>
      </c>
      <c r="AF101" s="239">
        <f t="shared" si="41"/>
        <v>0</v>
      </c>
      <c r="AG101" s="239">
        <f t="shared" si="41"/>
        <v>0</v>
      </c>
      <c r="AH101" s="239">
        <f t="shared" ref="AH101:AI101" si="42">SUM(AH97:AH100)</f>
        <v>0</v>
      </c>
      <c r="AI101" s="240">
        <f t="shared" si="42"/>
        <v>0</v>
      </c>
    </row>
    <row r="102" spans="1:35" ht="15" thickBot="1" x14ac:dyDescent="0.35"/>
    <row r="103" spans="1:35" x14ac:dyDescent="0.3">
      <c r="A103" s="169" t="s">
        <v>666</v>
      </c>
      <c r="B103" s="170" t="str">
        <f>B95</f>
        <v>SČK</v>
      </c>
      <c r="C103" s="808" t="str">
        <f>C95</f>
        <v>Kalendářní rok</v>
      </c>
      <c r="D103" s="809"/>
      <c r="E103" s="809"/>
      <c r="F103" s="809"/>
      <c r="G103" s="809"/>
      <c r="H103" s="809"/>
      <c r="I103" s="809"/>
      <c r="J103" s="809"/>
      <c r="K103" s="809"/>
      <c r="L103" s="809"/>
      <c r="M103" s="809"/>
      <c r="N103" s="809"/>
      <c r="O103" s="809"/>
      <c r="P103" s="809"/>
      <c r="Q103" s="809"/>
      <c r="R103" s="809"/>
      <c r="S103" s="809"/>
      <c r="T103" s="205"/>
      <c r="U103" s="205"/>
      <c r="V103" s="205"/>
      <c r="W103" s="205"/>
      <c r="X103" s="205"/>
      <c r="Y103" s="205"/>
      <c r="Z103" s="205"/>
      <c r="AA103" s="205"/>
      <c r="AB103" s="205"/>
      <c r="AC103" s="205"/>
      <c r="AD103" s="205"/>
      <c r="AE103" s="205"/>
      <c r="AF103" s="205"/>
      <c r="AG103" s="205"/>
      <c r="AH103" s="205"/>
      <c r="AI103" s="206"/>
    </row>
    <row r="104" spans="1:35" ht="15" thickBot="1" x14ac:dyDescent="0.35">
      <c r="A104" s="619" t="s">
        <v>672</v>
      </c>
      <c r="B104" s="155"/>
      <c r="C104" s="156" t="str">
        <f>C96</f>
        <v>XII/29</v>
      </c>
      <c r="D104" s="7" t="str">
        <f t="shared" ref="D104:AI104" si="43">D96</f>
        <v>I-VI/30</v>
      </c>
      <c r="E104" s="7" t="str">
        <f t="shared" si="43"/>
        <v>VI-XII/30</v>
      </c>
      <c r="F104" s="7" t="str">
        <f t="shared" si="43"/>
        <v>XII/30</v>
      </c>
      <c r="G104" s="7">
        <f t="shared" si="43"/>
        <v>2031</v>
      </c>
      <c r="H104" s="7">
        <f t="shared" si="43"/>
        <v>2032</v>
      </c>
      <c r="I104" s="7">
        <f t="shared" si="43"/>
        <v>2033</v>
      </c>
      <c r="J104" s="7">
        <f t="shared" si="43"/>
        <v>2034</v>
      </c>
      <c r="K104" s="7">
        <f t="shared" si="43"/>
        <v>2035</v>
      </c>
      <c r="L104" s="7">
        <f t="shared" si="43"/>
        <v>2036</v>
      </c>
      <c r="M104" s="7">
        <f t="shared" si="43"/>
        <v>2037</v>
      </c>
      <c r="N104" s="7">
        <f t="shared" si="43"/>
        <v>2038</v>
      </c>
      <c r="O104" s="7">
        <f t="shared" si="43"/>
        <v>2039</v>
      </c>
      <c r="P104" s="7">
        <f t="shared" si="43"/>
        <v>2040</v>
      </c>
      <c r="Q104" s="7">
        <f t="shared" si="43"/>
        <v>2041</v>
      </c>
      <c r="R104" s="7">
        <f t="shared" si="43"/>
        <v>2042</v>
      </c>
      <c r="S104" s="7">
        <f t="shared" si="43"/>
        <v>2043</v>
      </c>
      <c r="T104" s="7">
        <f t="shared" si="43"/>
        <v>2044</v>
      </c>
      <c r="U104" s="7">
        <f t="shared" si="43"/>
        <v>2045</v>
      </c>
      <c r="V104" s="7">
        <f t="shared" si="43"/>
        <v>2046</v>
      </c>
      <c r="W104" s="7">
        <f t="shared" si="43"/>
        <v>2047</v>
      </c>
      <c r="X104" s="7">
        <f t="shared" si="43"/>
        <v>2048</v>
      </c>
      <c r="Y104" s="7">
        <f t="shared" si="43"/>
        <v>2049</v>
      </c>
      <c r="Z104" s="7">
        <f t="shared" si="43"/>
        <v>2050</v>
      </c>
      <c r="AA104" s="7">
        <f t="shared" si="43"/>
        <v>2051</v>
      </c>
      <c r="AB104" s="7">
        <f t="shared" si="43"/>
        <v>2052</v>
      </c>
      <c r="AC104" s="7">
        <f t="shared" si="43"/>
        <v>2053</v>
      </c>
      <c r="AD104" s="7">
        <f t="shared" si="43"/>
        <v>2054</v>
      </c>
      <c r="AE104" s="7">
        <f t="shared" si="43"/>
        <v>2055</v>
      </c>
      <c r="AF104" s="7">
        <f t="shared" si="43"/>
        <v>2056</v>
      </c>
      <c r="AG104" s="7">
        <f t="shared" si="43"/>
        <v>2057</v>
      </c>
      <c r="AH104" s="7">
        <f t="shared" si="43"/>
        <v>2058</v>
      </c>
      <c r="AI104" s="8">
        <f t="shared" si="43"/>
        <v>2059</v>
      </c>
    </row>
    <row r="105" spans="1:35" ht="16.2" thickTop="1" thickBot="1" x14ac:dyDescent="0.4">
      <c r="A105" s="814" t="s">
        <v>670</v>
      </c>
      <c r="B105" s="818" t="s">
        <v>669</v>
      </c>
      <c r="C105" s="815"/>
      <c r="D105" s="816"/>
      <c r="E105" s="816"/>
      <c r="F105" s="816"/>
      <c r="G105" s="816"/>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7"/>
    </row>
    <row r="106" spans="1:35" x14ac:dyDescent="0.3"/>
  </sheetData>
  <sheetProtection algorithmName="SHA-512" hashValue="Wlul+p0f2h3GVqjMlavfl8ZhZucmLFSNDN1Lnct7ac5TF/0CLorIoFR7TRm0Bmju9BBwex1HfeWrq6baLM9mZQ==" saltValue="oI7XF78UJLHrGvS11Ew6zQ==" spinCount="100000" sheet="1" objects="1" scenarios="1"/>
  <conditionalFormatting sqref="C40:AI40">
    <cfRule type="cellIs" dxfId="205" priority="75" operator="lessThan">
      <formula>0</formula>
    </cfRule>
    <cfRule type="cellIs" dxfId="204" priority="76" operator="greaterThan">
      <formula>0</formula>
    </cfRule>
  </conditionalFormatting>
  <conditionalFormatting sqref="C41:AI41">
    <cfRule type="cellIs" dxfId="203" priority="71" operator="lessThan">
      <formula>1</formula>
    </cfRule>
    <cfRule type="cellIs" dxfId="202" priority="72" operator="greaterThan">
      <formula>1</formula>
    </cfRule>
  </conditionalFormatting>
  <conditionalFormatting sqref="C50:AI50">
    <cfRule type="cellIs" dxfId="201" priority="67" operator="lessThan">
      <formula>0</formula>
    </cfRule>
    <cfRule type="cellIs" dxfId="200" priority="68" operator="greaterThan">
      <formula>0</formula>
    </cfRule>
  </conditionalFormatting>
  <conditionalFormatting sqref="C51:AI51">
    <cfRule type="cellIs" dxfId="199" priority="65" operator="lessThan">
      <formula>1</formula>
    </cfRule>
    <cfRule type="cellIs" dxfId="198" priority="66" operator="greaterThan">
      <formula>1</formula>
    </cfRule>
  </conditionalFormatting>
  <conditionalFormatting sqref="C61:AI61">
    <cfRule type="cellIs" dxfId="197" priority="63" operator="lessThan">
      <formula>0</formula>
    </cfRule>
    <cfRule type="cellIs" dxfId="196" priority="64" operator="greaterThan">
      <formula>0</formula>
    </cfRule>
  </conditionalFormatting>
  <conditionalFormatting sqref="C62:AI62">
    <cfRule type="cellIs" dxfId="195" priority="61" operator="lessThan">
      <formula>1</formula>
    </cfRule>
    <cfRule type="cellIs" dxfId="194" priority="62" operator="greaterThan">
      <formula>1</formula>
    </cfRule>
  </conditionalFormatting>
  <conditionalFormatting sqref="C68:AI68">
    <cfRule type="cellIs" dxfId="193" priority="43" operator="lessThan">
      <formula>0</formula>
    </cfRule>
    <cfRule type="cellIs" dxfId="192" priority="44" operator="greaterThan">
      <formula>0</formula>
    </cfRule>
  </conditionalFormatting>
  <conditionalFormatting sqref="C69:AI69">
    <cfRule type="cellIs" dxfId="191" priority="37" operator="lessThan">
      <formula>1</formula>
    </cfRule>
    <cfRule type="cellIs" dxfId="190" priority="38" operator="greaterThan">
      <formula>1</formula>
    </cfRule>
  </conditionalFormatting>
  <conditionalFormatting sqref="C74:AI74">
    <cfRule type="cellIs" dxfId="189" priority="5" operator="lessThan">
      <formula>0</formula>
    </cfRule>
    <cfRule type="cellIs" dxfId="188" priority="6" operator="greaterThan">
      <formula>0</formula>
    </cfRule>
  </conditionalFormatting>
  <conditionalFormatting sqref="C75:AI75">
    <cfRule type="cellIs" dxfId="187" priority="3" operator="lessThan">
      <formula>1</formula>
    </cfRule>
    <cfRule type="cellIs" dxfId="186" priority="4" operator="greaterThan">
      <formula>1</formula>
    </cfRule>
  </conditionalFormatting>
  <conditionalFormatting sqref="C80:AI80">
    <cfRule type="cellIs" dxfId="185" priority="31" operator="lessThan">
      <formula>0</formula>
    </cfRule>
    <cfRule type="cellIs" dxfId="184" priority="32" operator="greaterThan">
      <formula>0</formula>
    </cfRule>
  </conditionalFormatting>
  <conditionalFormatting sqref="C81:AI81">
    <cfRule type="cellIs" dxfId="183" priority="25" operator="lessThan">
      <formula>1</formula>
    </cfRule>
    <cfRule type="cellIs" dxfId="182" priority="26" operator="greaterThan">
      <formula>1</formula>
    </cfRule>
  </conditionalFormatting>
  <conditionalFormatting sqref="C86:AI86">
    <cfRule type="cellIs" dxfId="181" priority="19" operator="lessThan">
      <formula>0</formula>
    </cfRule>
    <cfRule type="cellIs" dxfId="180" priority="20" operator="greaterThan">
      <formula>0</formula>
    </cfRule>
  </conditionalFormatting>
  <conditionalFormatting sqref="C87:AI87">
    <cfRule type="cellIs" dxfId="179" priority="13" operator="lessThan">
      <formula>1</formula>
    </cfRule>
    <cfRule type="cellIs" dxfId="178" priority="14" operator="greaterThan">
      <formula>1</formula>
    </cfRule>
  </conditionalFormatting>
  <conditionalFormatting sqref="C92:AI92">
    <cfRule type="cellIs" dxfId="177" priority="59" operator="lessThan">
      <formula>0</formula>
    </cfRule>
    <cfRule type="cellIs" dxfId="176" priority="60" operator="greaterThan">
      <formula>0</formula>
    </cfRule>
  </conditionalFormatting>
  <conditionalFormatting sqref="C93:AI93">
    <cfRule type="cellIs" dxfId="175" priority="57" operator="lessThan">
      <formula>1</formula>
    </cfRule>
    <cfRule type="cellIs" dxfId="174" priority="58" operator="greaterThan">
      <formula>1</formula>
    </cfRule>
  </conditionalFormatting>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1DE6-35CF-4607-A930-1A7B770AB361}">
  <sheetPr>
    <tabColor theme="4"/>
  </sheetPr>
  <dimension ref="A1:AJ106"/>
  <sheetViews>
    <sheetView showGridLines="0" zoomScaleNormal="100" workbookViewId="0">
      <pane xSplit="2" topLeftCell="C1" activePane="topRight" state="frozen"/>
      <selection activeCell="A25" sqref="A25:AI25"/>
      <selection pane="topRight" activeCell="D105" sqref="D105"/>
    </sheetView>
  </sheetViews>
  <sheetFormatPr defaultColWidth="0" defaultRowHeight="14.4" zeroHeight="1" x14ac:dyDescent="0.3"/>
  <cols>
    <col min="1" max="1" width="50.6640625" customWidth="1"/>
    <col min="2" max="2" width="9.6640625" customWidth="1"/>
    <col min="3" max="35" width="12.6640625" customWidth="1"/>
    <col min="36" max="36" width="2.6640625" customWidth="1"/>
    <col min="37" max="16384" width="9.109375" hidden="1"/>
  </cols>
  <sheetData>
    <row r="1" spans="1:35" x14ac:dyDescent="0.3">
      <c r="A1" s="13" t="s">
        <v>414</v>
      </c>
      <c r="B1" s="15" t="s">
        <v>68</v>
      </c>
      <c r="C1" s="154" t="str">
        <f>'Model výchozí (MV)'!E1</f>
        <v>Kalendářní rok</v>
      </c>
      <c r="D1" s="12"/>
      <c r="E1" s="12"/>
      <c r="F1" s="12"/>
      <c r="G1" s="12"/>
      <c r="H1" s="12"/>
      <c r="I1" s="12"/>
      <c r="J1" s="12"/>
      <c r="K1" s="12"/>
      <c r="L1" s="12"/>
      <c r="M1" s="12"/>
      <c r="N1" s="12"/>
      <c r="O1" s="12"/>
      <c r="P1" s="12"/>
      <c r="Q1" s="12"/>
      <c r="R1" s="12"/>
      <c r="S1" s="12"/>
      <c r="T1" s="205"/>
      <c r="U1" s="303"/>
      <c r="V1" s="303"/>
      <c r="W1" s="303"/>
      <c r="X1" s="303"/>
      <c r="Y1" s="303"/>
      <c r="Z1" s="303"/>
      <c r="AA1" s="303"/>
      <c r="AB1" s="303"/>
      <c r="AC1" s="303"/>
      <c r="AD1" s="303"/>
      <c r="AE1" s="303"/>
      <c r="AF1" s="303"/>
      <c r="AG1" s="303"/>
      <c r="AH1" s="303"/>
      <c r="AI1" s="256"/>
    </row>
    <row r="2" spans="1:35" ht="15" thickBot="1" x14ac:dyDescent="0.35">
      <c r="A2" s="6" t="s">
        <v>45</v>
      </c>
      <c r="B2" s="155"/>
      <c r="C2" s="7" t="str">
        <f>'Model výchozí (MV)'!E2</f>
        <v>XII/29</v>
      </c>
      <c r="D2" s="7" t="str">
        <f>'Model výchozí (MV)'!F2</f>
        <v>I-VI/30</v>
      </c>
      <c r="E2" s="7" t="str">
        <f>'Model výchozí (MV)'!G2</f>
        <v>VI-XII/30</v>
      </c>
      <c r="F2" s="7" t="str">
        <f>'Model výchozí (MV)'!H2</f>
        <v>XII/30</v>
      </c>
      <c r="G2" s="7">
        <f>'Model výchozí (MV)'!I2</f>
        <v>2031</v>
      </c>
      <c r="H2" s="7">
        <f>'Model výchozí (MV)'!J2</f>
        <v>2032</v>
      </c>
      <c r="I2" s="7">
        <f>'Model výchozí (MV)'!K2</f>
        <v>2033</v>
      </c>
      <c r="J2" s="7">
        <f>'Model výchozí (MV)'!L2</f>
        <v>2034</v>
      </c>
      <c r="K2" s="7">
        <f>'Model výchozí (MV)'!M2</f>
        <v>2035</v>
      </c>
      <c r="L2" s="7">
        <f>'Model výchozí (MV)'!N2</f>
        <v>2036</v>
      </c>
      <c r="M2" s="7">
        <f>'Model výchozí (MV)'!O2</f>
        <v>2037</v>
      </c>
      <c r="N2" s="7">
        <f>'Model výchozí (MV)'!P2</f>
        <v>2038</v>
      </c>
      <c r="O2" s="7">
        <f>'Model výchozí (MV)'!Q2</f>
        <v>2039</v>
      </c>
      <c r="P2" s="7">
        <f>'Model výchozí (MV)'!R2</f>
        <v>2040</v>
      </c>
      <c r="Q2" s="7">
        <f>'Model výchozí (MV)'!S2</f>
        <v>2041</v>
      </c>
      <c r="R2" s="7">
        <f>'Model výchozí (MV)'!T2</f>
        <v>2042</v>
      </c>
      <c r="S2" s="7">
        <f>'Model výchozí (MV)'!U2</f>
        <v>2043</v>
      </c>
      <c r="T2" s="7">
        <f>'Model výchozí (MV)'!V2</f>
        <v>2044</v>
      </c>
      <c r="U2" s="7">
        <f>'Model výchozí (MV)'!W2</f>
        <v>2045</v>
      </c>
      <c r="V2" s="7">
        <f>'Model výchozí (MV)'!X2</f>
        <v>2046</v>
      </c>
      <c r="W2" s="7">
        <f>'Model výchozí (MV)'!Y2</f>
        <v>2047</v>
      </c>
      <c r="X2" s="7">
        <f>'Model výchozí (MV)'!Z2</f>
        <v>2048</v>
      </c>
      <c r="Y2" s="7">
        <f>'Model výchozí (MV)'!AA2</f>
        <v>2049</v>
      </c>
      <c r="Z2" s="7">
        <f>'Model výchozí (MV)'!AB2</f>
        <v>2050</v>
      </c>
      <c r="AA2" s="7">
        <f>'Model výchozí (MV)'!AC2</f>
        <v>2051</v>
      </c>
      <c r="AB2" s="7">
        <f>'Model výchozí (MV)'!AD2</f>
        <v>2052</v>
      </c>
      <c r="AC2" s="7">
        <f>'Model výchozí (MV)'!AE2</f>
        <v>2053</v>
      </c>
      <c r="AD2" s="7">
        <f>'Model výchozí (MV)'!AF2</f>
        <v>2054</v>
      </c>
      <c r="AE2" s="7">
        <f>'Model výchozí (MV)'!AG2</f>
        <v>2055</v>
      </c>
      <c r="AF2" s="7">
        <f>'Model výchozí (MV)'!AH2</f>
        <v>2056</v>
      </c>
      <c r="AG2" s="7">
        <f>'Model výchozí (MV)'!AI2</f>
        <v>2057</v>
      </c>
      <c r="AH2" s="7">
        <f>'Model výchozí (MV)'!AJ2</f>
        <v>2058</v>
      </c>
      <c r="AI2" s="8">
        <f>'Model výchozí (MV)'!AK2</f>
        <v>2059</v>
      </c>
    </row>
    <row r="3" spans="1:35" ht="15" thickTop="1" x14ac:dyDescent="0.3">
      <c r="A3" s="9" t="s">
        <v>641</v>
      </c>
      <c r="B3" s="35"/>
      <c r="C3" s="369">
        <f>'Provoz výchozí'!C27+'Provoz opční 1'!C27+'Provoz opční 2'!C27</f>
        <v>38985.66136986301</v>
      </c>
      <c r="D3" s="370">
        <f>'Provoz výchozí'!D27+'Provoz opční 1'!D27+'Provoz opční 2'!D27</f>
        <v>392293.21753424662</v>
      </c>
      <c r="E3" s="370">
        <f>'Provoz výchozí'!E27+'Provoz opční 1'!E27+'Provoz opční 2'!E27</f>
        <v>943664.04273972602</v>
      </c>
      <c r="F3" s="370">
        <f>'Provoz výchozí'!F27+'Provoz opční 1'!F27+'Provoz opční 2'!F27</f>
        <v>118665.47287671233</v>
      </c>
      <c r="G3" s="370">
        <f>'Provoz výchozí'!G27+'Provoz opční 1'!G27+'Provoz opční 2'!G27</f>
        <v>2707056.1</v>
      </c>
      <c r="H3" s="370">
        <f>'Provoz výchozí'!H27+'Provoz opční 1'!H27+'Provoz opční 2'!H27</f>
        <v>4151805.5</v>
      </c>
      <c r="I3" s="370">
        <f>'Provoz výchozí'!I27+'Provoz opční 1'!I27+'Provoz opční 2'!I27</f>
        <v>4967203.4000000004</v>
      </c>
      <c r="J3" s="370">
        <f>'Provoz výchozí'!J27+'Provoz opční 1'!J27+'Provoz opční 2'!J27</f>
        <v>5226496</v>
      </c>
      <c r="K3" s="370">
        <f>'Provoz výchozí'!K27+'Provoz opční 1'!K27+'Provoz opční 2'!K27</f>
        <v>5226496</v>
      </c>
      <c r="L3" s="370">
        <f>'Provoz výchozí'!L27+'Provoz opční 1'!L27+'Provoz opční 2'!L27</f>
        <v>5226496</v>
      </c>
      <c r="M3" s="370">
        <f>'Provoz výchozí'!M27+'Provoz opční 1'!M27+'Provoz opční 2'!M27</f>
        <v>5226496</v>
      </c>
      <c r="N3" s="370">
        <f>'Provoz výchozí'!N27+'Provoz opční 1'!N27+'Provoz opční 2'!N27</f>
        <v>5226496</v>
      </c>
      <c r="O3" s="370">
        <f>'Provoz výchozí'!O27+'Provoz opční 1'!O27+'Provoz opční 2'!O27</f>
        <v>5226496</v>
      </c>
      <c r="P3" s="370">
        <f>'Provoz výchozí'!P27+'Provoz opční 1'!P27+'Provoz opční 2'!P27</f>
        <v>5226496</v>
      </c>
      <c r="Q3" s="370">
        <f>'Provoz výchozí'!Q27+'Provoz opční 1'!Q27+'Provoz opční 2'!Q27</f>
        <v>5226496</v>
      </c>
      <c r="R3" s="370">
        <f>'Provoz výchozí'!R27+'Provoz opční 1'!R27+'Provoz opční 2'!R27</f>
        <v>5226496</v>
      </c>
      <c r="S3" s="370">
        <f>'Provoz výchozí'!S27+'Provoz opční 1'!S27+'Provoz opční 2'!S27</f>
        <v>5226496</v>
      </c>
      <c r="T3" s="370">
        <f>'Provoz výchozí'!T27+'Provoz opční 1'!T27+'Provoz opční 2'!T27</f>
        <v>5226496</v>
      </c>
      <c r="U3" s="370">
        <f>'Provoz výchozí'!U27+'Provoz opční 1'!U27+'Provoz opční 2'!U27</f>
        <v>5226496</v>
      </c>
      <c r="V3" s="370">
        <f>'Provoz výchozí'!V27+'Provoz opční 1'!V27+'Provoz opční 2'!V27</f>
        <v>5226496</v>
      </c>
      <c r="W3" s="370">
        <f>'Provoz výchozí'!W27+'Provoz opční 1'!W27+'Provoz opční 2'!W27</f>
        <v>5226496</v>
      </c>
      <c r="X3" s="370">
        <f>'Provoz výchozí'!X27+'Provoz opční 1'!X27+'Provoz opční 2'!X27</f>
        <v>5226496</v>
      </c>
      <c r="Y3" s="370">
        <f>'Provoz výchozí'!Y27+'Provoz opční 1'!Y27+'Provoz opční 2'!Y27</f>
        <v>5226496</v>
      </c>
      <c r="Z3" s="370">
        <f>'Provoz výchozí'!Z27+'Provoz opční 1'!Z27+'Provoz opční 2'!Z27</f>
        <v>5226496</v>
      </c>
      <c r="AA3" s="370">
        <f>'Provoz výchozí'!AA27+'Provoz opční 1'!AA27+'Provoz opční 2'!AA27</f>
        <v>5226496</v>
      </c>
      <c r="AB3" s="370">
        <f>'Provoz výchozí'!AB27+'Provoz opční 1'!AB27+'Provoz opční 2'!AB27</f>
        <v>5226496</v>
      </c>
      <c r="AC3" s="370">
        <f>'Provoz výchozí'!AC27+'Provoz opční 1'!AC27+'Provoz opční 2'!AC27</f>
        <v>5226496</v>
      </c>
      <c r="AD3" s="370">
        <f>'Provoz výchozí'!AD27+'Provoz opční 1'!AD27+'Provoz opční 2'!AD27</f>
        <v>5226496</v>
      </c>
      <c r="AE3" s="370">
        <f>'Provoz výchozí'!AE27+'Provoz opční 1'!AE27+'Provoz opční 2'!AE27</f>
        <v>5226496</v>
      </c>
      <c r="AF3" s="370">
        <f>'Provoz výchozí'!AF27+'Provoz opční 1'!AF27+'Provoz opční 2'!AF27</f>
        <v>5226496</v>
      </c>
      <c r="AG3" s="370">
        <f>'Provoz výchozí'!AG27+'Provoz opční 1'!AG27+'Provoz opční 2'!AG27</f>
        <v>5226496</v>
      </c>
      <c r="AH3" s="370">
        <f>'Provoz výchozí'!AH27+'Provoz opční 1'!AH27+'Provoz opční 2'!AH27</f>
        <v>5226496</v>
      </c>
      <c r="AI3" s="371">
        <f>'Provoz výchozí'!AI27+'Provoz opční 1'!AI27+'Provoz opční 2'!AI27</f>
        <v>5226496</v>
      </c>
    </row>
    <row r="4" spans="1:35" x14ac:dyDescent="0.3">
      <c r="A4" s="9" t="s">
        <v>642</v>
      </c>
      <c r="B4" s="35"/>
      <c r="C4" s="178">
        <f>'Provoz výchozí'!C28+'Provoz opční 1'!C28+'Provoz opční 2'!C28</f>
        <v>18328.512876712328</v>
      </c>
      <c r="D4" s="179">
        <f>'Provoz výchozí'!D28+'Provoz opční 1'!D28+'Provoz opční 2'!D28</f>
        <v>184430.66082191782</v>
      </c>
      <c r="E4" s="179">
        <f>'Provoz výchozí'!E28+'Provoz opční 1'!E28+'Provoz opční 2'!E28</f>
        <v>670607.38301369862</v>
      </c>
      <c r="F4" s="179">
        <f>'Provoz výchozí'!F28+'Provoz opční 1'!F28+'Provoz opční 2'!F28</f>
        <v>85022.518356164393</v>
      </c>
      <c r="G4" s="179">
        <f>'Provoz výchozí'!G28+'Provoz opční 1'!G28+'Provoz opční 2'!G28</f>
        <v>1939576.2000000002</v>
      </c>
      <c r="H4" s="179">
        <f>'Provoz výchozí'!H28+'Provoz opční 1'!H28+'Provoz opční 2'!H28</f>
        <v>1699366.5</v>
      </c>
      <c r="I4" s="179">
        <f>'Provoz výchozí'!I28+'Provoz opční 1'!I28+'Provoz opční 2'!I28</f>
        <v>1990243.4000000001</v>
      </c>
      <c r="J4" s="179">
        <f>'Provoz výchozí'!J28+'Provoz opční 1'!J28+'Provoz opční 2'!J28</f>
        <v>1813950.5</v>
      </c>
      <c r="K4" s="179">
        <f>'Provoz výchozí'!K28+'Provoz opční 1'!K28+'Provoz opční 2'!K28</f>
        <v>1813950.5</v>
      </c>
      <c r="L4" s="179">
        <f>'Provoz výchozí'!L28+'Provoz opční 1'!L28+'Provoz opční 2'!L28</f>
        <v>1813950.5</v>
      </c>
      <c r="M4" s="179">
        <f>'Provoz výchozí'!M28+'Provoz opční 1'!M28+'Provoz opční 2'!M28</f>
        <v>1813950.5</v>
      </c>
      <c r="N4" s="179">
        <f>'Provoz výchozí'!N28+'Provoz opční 1'!N28+'Provoz opční 2'!N28</f>
        <v>1813950.5</v>
      </c>
      <c r="O4" s="179">
        <f>'Provoz výchozí'!O28+'Provoz opční 1'!O28+'Provoz opční 2'!O28</f>
        <v>1813950.5</v>
      </c>
      <c r="P4" s="179">
        <f>'Provoz výchozí'!P28+'Provoz opční 1'!P28+'Provoz opční 2'!P28</f>
        <v>1813950.5</v>
      </c>
      <c r="Q4" s="179">
        <f>'Provoz výchozí'!Q28+'Provoz opční 1'!Q28+'Provoz opční 2'!Q28</f>
        <v>1813950.5</v>
      </c>
      <c r="R4" s="179">
        <f>'Provoz výchozí'!R28+'Provoz opční 1'!R28+'Provoz opční 2'!R28</f>
        <v>1813950.5</v>
      </c>
      <c r="S4" s="179">
        <f>'Provoz výchozí'!S28+'Provoz opční 1'!S28+'Provoz opční 2'!S28</f>
        <v>1813950.5</v>
      </c>
      <c r="T4" s="179">
        <f>'Provoz výchozí'!T28+'Provoz opční 1'!T28+'Provoz opční 2'!T28</f>
        <v>1813950.5</v>
      </c>
      <c r="U4" s="179">
        <f>'Provoz výchozí'!U28+'Provoz opční 1'!U28+'Provoz opční 2'!U28</f>
        <v>1813950.5</v>
      </c>
      <c r="V4" s="179">
        <f>'Provoz výchozí'!V28+'Provoz opční 1'!V28+'Provoz opční 2'!V28</f>
        <v>1813950.5</v>
      </c>
      <c r="W4" s="179">
        <f>'Provoz výchozí'!W28+'Provoz opční 1'!W28+'Provoz opční 2'!W28</f>
        <v>1813950.5</v>
      </c>
      <c r="X4" s="179">
        <f>'Provoz výchozí'!X28+'Provoz opční 1'!X28+'Provoz opční 2'!X28</f>
        <v>1813950.5</v>
      </c>
      <c r="Y4" s="179">
        <f>'Provoz výchozí'!Y28+'Provoz opční 1'!Y28+'Provoz opční 2'!Y28</f>
        <v>1813950.5</v>
      </c>
      <c r="Z4" s="179">
        <f>'Provoz výchozí'!Z28+'Provoz opční 1'!Z28+'Provoz opční 2'!Z28</f>
        <v>1813950.5</v>
      </c>
      <c r="AA4" s="179">
        <f>'Provoz výchozí'!AA28+'Provoz opční 1'!AA28+'Provoz opční 2'!AA28</f>
        <v>1813950.5</v>
      </c>
      <c r="AB4" s="179">
        <f>'Provoz výchozí'!AB28+'Provoz opční 1'!AB28+'Provoz opční 2'!AB28</f>
        <v>1813950.5</v>
      </c>
      <c r="AC4" s="179">
        <f>'Provoz výchozí'!AC28+'Provoz opční 1'!AC28+'Provoz opční 2'!AC28</f>
        <v>1813950.5</v>
      </c>
      <c r="AD4" s="179">
        <f>'Provoz výchozí'!AD28+'Provoz opční 1'!AD28+'Provoz opční 2'!AD28</f>
        <v>1813950.5</v>
      </c>
      <c r="AE4" s="179">
        <f>'Provoz výchozí'!AE28+'Provoz opční 1'!AE28+'Provoz opční 2'!AE28</f>
        <v>1813950.5</v>
      </c>
      <c r="AF4" s="179">
        <f>'Provoz výchozí'!AF28+'Provoz opční 1'!AF28+'Provoz opční 2'!AF28</f>
        <v>1813950.5</v>
      </c>
      <c r="AG4" s="179">
        <f>'Provoz výchozí'!AG28+'Provoz opční 1'!AG28+'Provoz opční 2'!AG28</f>
        <v>1813950.5</v>
      </c>
      <c r="AH4" s="179">
        <f>'Provoz výchozí'!AH28+'Provoz opční 1'!AH28+'Provoz opční 2'!AH28</f>
        <v>1813950.5</v>
      </c>
      <c r="AI4" s="180">
        <f>'Provoz výchozí'!AI28+'Provoz opční 1'!AI28+'Provoz opční 2'!AI28</f>
        <v>1813950.5</v>
      </c>
    </row>
    <row r="5" spans="1:35" ht="15" thickBot="1" x14ac:dyDescent="0.35">
      <c r="A5" s="245" t="s">
        <v>643</v>
      </c>
      <c r="B5" s="645"/>
      <c r="C5" s="666">
        <f>'Provoz výchozí'!C29+'Provoz opční 1'!C29+'Provoz opční 2'!C29</f>
        <v>20657.148493150686</v>
      </c>
      <c r="D5" s="667">
        <f>'Provoz výchozí'!D29+'Provoz opční 1'!D29+'Provoz opční 2'!D29</f>
        <v>207862.55671232878</v>
      </c>
      <c r="E5" s="667">
        <f>'Provoz výchozí'!E29+'Provoz opční 1'!E29+'Provoz opční 2'!E29</f>
        <v>273056.6597260274</v>
      </c>
      <c r="F5" s="667">
        <f>'Provoz výchozí'!F29+'Provoz opční 1'!F29+'Provoz opční 2'!F29</f>
        <v>33642.954520547944</v>
      </c>
      <c r="G5" s="667">
        <f>'Provoz výchozí'!G29+'Provoz opční 1'!G29+'Provoz opční 2'!G29</f>
        <v>767479.89999999991</v>
      </c>
      <c r="H5" s="667">
        <f>'Provoz výchozí'!H29+'Provoz opční 1'!H29+'Provoz opční 2'!H29</f>
        <v>2452439</v>
      </c>
      <c r="I5" s="667">
        <f>'Provoz výchozí'!I29+'Provoz opční 1'!I29+'Provoz opční 2'!I29</f>
        <v>2976960</v>
      </c>
      <c r="J5" s="667">
        <f>'Provoz výchozí'!J29+'Provoz opční 1'!J29+'Provoz opční 2'!J29</f>
        <v>3412545.5</v>
      </c>
      <c r="K5" s="667">
        <f>'Provoz výchozí'!K29+'Provoz opční 1'!K29+'Provoz opční 2'!K29</f>
        <v>3412545.5</v>
      </c>
      <c r="L5" s="667">
        <f>'Provoz výchozí'!L29+'Provoz opční 1'!L29+'Provoz opční 2'!L29</f>
        <v>3412545.5</v>
      </c>
      <c r="M5" s="667">
        <f>'Provoz výchozí'!M29+'Provoz opční 1'!M29+'Provoz opční 2'!M29</f>
        <v>3412545.5</v>
      </c>
      <c r="N5" s="667">
        <f>'Provoz výchozí'!N29+'Provoz opční 1'!N29+'Provoz opční 2'!N29</f>
        <v>3412545.5</v>
      </c>
      <c r="O5" s="667">
        <f>'Provoz výchozí'!O29+'Provoz opční 1'!O29+'Provoz opční 2'!O29</f>
        <v>3412545.5</v>
      </c>
      <c r="P5" s="667">
        <f>'Provoz výchozí'!P29+'Provoz opční 1'!P29+'Provoz opční 2'!P29</f>
        <v>3412545.5</v>
      </c>
      <c r="Q5" s="667">
        <f>'Provoz výchozí'!Q29+'Provoz opční 1'!Q29+'Provoz opční 2'!Q29</f>
        <v>3412545.5</v>
      </c>
      <c r="R5" s="667">
        <f>'Provoz výchozí'!R29+'Provoz opční 1'!R29+'Provoz opční 2'!R29</f>
        <v>3412545.5</v>
      </c>
      <c r="S5" s="667">
        <f>'Provoz výchozí'!S29+'Provoz opční 1'!S29+'Provoz opční 2'!S29</f>
        <v>3412545.5</v>
      </c>
      <c r="T5" s="667">
        <f>'Provoz výchozí'!T29+'Provoz opční 1'!T29+'Provoz opční 2'!T29</f>
        <v>3412545.5</v>
      </c>
      <c r="U5" s="667">
        <f>'Provoz výchozí'!U29+'Provoz opční 1'!U29+'Provoz opční 2'!U29</f>
        <v>3412545.5</v>
      </c>
      <c r="V5" s="667">
        <f>'Provoz výchozí'!V29+'Provoz opční 1'!V29+'Provoz opční 2'!V29</f>
        <v>3412545.5</v>
      </c>
      <c r="W5" s="667">
        <f>'Provoz výchozí'!W29+'Provoz opční 1'!W29+'Provoz opční 2'!W29</f>
        <v>3412545.5</v>
      </c>
      <c r="X5" s="667">
        <f>'Provoz výchozí'!X29+'Provoz opční 1'!X29+'Provoz opční 2'!X29</f>
        <v>3412545.5</v>
      </c>
      <c r="Y5" s="667">
        <f>'Provoz výchozí'!Y29+'Provoz opční 1'!Y29+'Provoz opční 2'!Y29</f>
        <v>3412545.5</v>
      </c>
      <c r="Z5" s="667">
        <f>'Provoz výchozí'!Z29+'Provoz opční 1'!Z29+'Provoz opční 2'!Z29</f>
        <v>3412545.5</v>
      </c>
      <c r="AA5" s="667">
        <f>'Provoz výchozí'!AA29+'Provoz opční 1'!AA29+'Provoz opční 2'!AA29</f>
        <v>3412545.5</v>
      </c>
      <c r="AB5" s="667">
        <f>'Provoz výchozí'!AB29+'Provoz opční 1'!AB29+'Provoz opční 2'!AB29</f>
        <v>3412545.5</v>
      </c>
      <c r="AC5" s="667">
        <f>'Provoz výchozí'!AC29+'Provoz opční 1'!AC29+'Provoz opční 2'!AC29</f>
        <v>3412545.5</v>
      </c>
      <c r="AD5" s="667">
        <f>'Provoz výchozí'!AD29+'Provoz opční 1'!AD29+'Provoz opční 2'!AD29</f>
        <v>3412545.5</v>
      </c>
      <c r="AE5" s="667">
        <f>'Provoz výchozí'!AE29+'Provoz opční 1'!AE29+'Provoz opční 2'!AE29</f>
        <v>3412545.5</v>
      </c>
      <c r="AF5" s="667">
        <f>'Provoz výchozí'!AF29+'Provoz opční 1'!AF29+'Provoz opční 2'!AF29</f>
        <v>3412545.5</v>
      </c>
      <c r="AG5" s="667">
        <f>'Provoz výchozí'!AG29+'Provoz opční 1'!AG29+'Provoz opční 2'!AG29</f>
        <v>3412545.5</v>
      </c>
      <c r="AH5" s="667">
        <f>'Provoz výchozí'!AH29+'Provoz opční 1'!AH29+'Provoz opční 2'!AH29</f>
        <v>3412545.5</v>
      </c>
      <c r="AI5" s="668">
        <f>'Provoz výchozí'!AI29+'Provoz opční 1'!AI29+'Provoz opční 2'!AI29</f>
        <v>3412545.5</v>
      </c>
    </row>
    <row r="6" spans="1:35" x14ac:dyDescent="0.3">
      <c r="A6" s="17" t="s">
        <v>644</v>
      </c>
      <c r="B6" s="669"/>
      <c r="C6" s="670">
        <f>'Provoz výchozí'!C30+'Provoz opční 1'!C30+'Provoz opční 2'!C30</f>
        <v>1845.1319706957111</v>
      </c>
      <c r="D6" s="671">
        <f>'Provoz výchozí'!D30+'Provoz opční 1'!D30+'Provoz opční 2'!D30</f>
        <v>18566.640455125595</v>
      </c>
      <c r="E6" s="671">
        <f>'Provoz výchozí'!E30+'Provoz opční 1'!E30+'Provoz opční 2'!E30</f>
        <v>44165.24030121231</v>
      </c>
      <c r="F6" s="671">
        <f>'Provoz výchozí'!F30+'Provoz opční 1'!F30+'Provoz opční 2'!F30</f>
        <v>4967.6653756862834</v>
      </c>
      <c r="G6" s="671">
        <f>'Provoz výchozí'!G30+'Provoz opční 1'!G30+'Provoz opční 2'!G30</f>
        <v>110562.67517267476</v>
      </c>
      <c r="H6" s="671">
        <f>'Provoz výchozí'!H30+'Provoz opční 1'!H30+'Provoz opční 2'!H30</f>
        <v>209115.02821456856</v>
      </c>
      <c r="I6" s="671">
        <f>'Provoz výchozí'!I30+'Provoz opční 1'!I30+'Provoz opční 2'!I30</f>
        <v>232775.42117429792</v>
      </c>
      <c r="J6" s="671">
        <f>'Provoz výchozí'!J30+'Provoz opční 1'!J30+'Provoz opční 2'!J30</f>
        <v>243218.71914513287</v>
      </c>
      <c r="K6" s="671">
        <f>'Provoz výchozí'!K30+'Provoz opční 1'!K30+'Provoz opční 2'!K30</f>
        <v>243218.71914513287</v>
      </c>
      <c r="L6" s="671">
        <f>'Provoz výchozí'!L30+'Provoz opční 1'!L30+'Provoz opční 2'!L30</f>
        <v>243218.71914513287</v>
      </c>
      <c r="M6" s="671">
        <f>'Provoz výchozí'!M30+'Provoz opční 1'!M30+'Provoz opční 2'!M30</f>
        <v>243218.71914513287</v>
      </c>
      <c r="N6" s="671">
        <f>'Provoz výchozí'!N30+'Provoz opční 1'!N30+'Provoz opční 2'!N30</f>
        <v>243218.71914513287</v>
      </c>
      <c r="O6" s="671">
        <f>'Provoz výchozí'!O30+'Provoz opční 1'!O30+'Provoz opční 2'!O30</f>
        <v>243218.71914513287</v>
      </c>
      <c r="P6" s="671">
        <f>'Provoz výchozí'!P30+'Provoz opční 1'!P30+'Provoz opční 2'!P30</f>
        <v>243218.71914513287</v>
      </c>
      <c r="Q6" s="671">
        <f>'Provoz výchozí'!Q30+'Provoz opční 1'!Q30+'Provoz opční 2'!Q30</f>
        <v>243218.71914513287</v>
      </c>
      <c r="R6" s="671">
        <f>'Provoz výchozí'!R30+'Provoz opční 1'!R30+'Provoz opční 2'!R30</f>
        <v>243218.71914513287</v>
      </c>
      <c r="S6" s="671">
        <f>'Provoz výchozí'!S30+'Provoz opční 1'!S30+'Provoz opční 2'!S30</f>
        <v>243218.71914513287</v>
      </c>
      <c r="T6" s="671">
        <f>'Provoz výchozí'!T30+'Provoz opční 1'!T30+'Provoz opční 2'!T30</f>
        <v>243218.71914513287</v>
      </c>
      <c r="U6" s="671">
        <f>'Provoz výchozí'!U30+'Provoz opční 1'!U30+'Provoz opční 2'!U30</f>
        <v>243218.71914513287</v>
      </c>
      <c r="V6" s="671">
        <f>'Provoz výchozí'!V30+'Provoz opční 1'!V30+'Provoz opční 2'!V30</f>
        <v>243218.71914513287</v>
      </c>
      <c r="W6" s="671">
        <f>'Provoz výchozí'!W30+'Provoz opční 1'!W30+'Provoz opční 2'!W30</f>
        <v>243218.71914513287</v>
      </c>
      <c r="X6" s="671">
        <f>'Provoz výchozí'!X30+'Provoz opční 1'!X30+'Provoz opční 2'!X30</f>
        <v>243218.71914513287</v>
      </c>
      <c r="Y6" s="671">
        <f>'Provoz výchozí'!Y30+'Provoz opční 1'!Y30+'Provoz opční 2'!Y30</f>
        <v>243218.71914513287</v>
      </c>
      <c r="Z6" s="671">
        <f>'Provoz výchozí'!Z30+'Provoz opční 1'!Z30+'Provoz opční 2'!Z30</f>
        <v>243218.71914513287</v>
      </c>
      <c r="AA6" s="671">
        <f>'Provoz výchozí'!AA30+'Provoz opční 1'!AA30+'Provoz opční 2'!AA30</f>
        <v>243218.71914513287</v>
      </c>
      <c r="AB6" s="671">
        <f>'Provoz výchozí'!AB30+'Provoz opční 1'!AB30+'Provoz opční 2'!AB30</f>
        <v>243218.71914513287</v>
      </c>
      <c r="AC6" s="671">
        <f>'Provoz výchozí'!AC30+'Provoz opční 1'!AC30+'Provoz opční 2'!AC30</f>
        <v>243218.71914513287</v>
      </c>
      <c r="AD6" s="671">
        <f>'Provoz výchozí'!AD30+'Provoz opční 1'!AD30+'Provoz opční 2'!AD30</f>
        <v>243218.71914513287</v>
      </c>
      <c r="AE6" s="671">
        <f>'Provoz výchozí'!AE30+'Provoz opční 1'!AE30+'Provoz opční 2'!AE30</f>
        <v>243218.71914513287</v>
      </c>
      <c r="AF6" s="671">
        <f>'Provoz výchozí'!AF30+'Provoz opční 1'!AF30+'Provoz opční 2'!AF30</f>
        <v>243218.71914513287</v>
      </c>
      <c r="AG6" s="671">
        <f>'Provoz výchozí'!AG30+'Provoz opční 1'!AG30+'Provoz opční 2'!AG30</f>
        <v>243218.71914513287</v>
      </c>
      <c r="AH6" s="671">
        <f>'Provoz výchozí'!AH30+'Provoz opční 1'!AH30+'Provoz opční 2'!AH30</f>
        <v>243218.71914513287</v>
      </c>
      <c r="AI6" s="672">
        <f>'Provoz výchozí'!AI30+'Provoz opční 1'!AI30+'Provoz opční 2'!AI30</f>
        <v>243218.71914513287</v>
      </c>
    </row>
    <row r="7" spans="1:35" x14ac:dyDescent="0.3">
      <c r="A7" s="4" t="s">
        <v>645</v>
      </c>
      <c r="B7" s="257"/>
      <c r="C7" s="178">
        <f>'Provoz výchozí'!C31+'Provoz opční 1'!C31+'Provoz opční 2'!C31</f>
        <v>1222.5435243619238</v>
      </c>
      <c r="D7" s="179">
        <f>'Provoz výchozí'!D31+'Provoz opční 1'!D31+'Provoz opční 2'!D31</f>
        <v>12301.844213891858</v>
      </c>
      <c r="E7" s="179">
        <f>'Provoz výchozí'!E31+'Provoz opční 1'!E31+'Provoz opční 2'!E31</f>
        <v>35861.784609256443</v>
      </c>
      <c r="F7" s="179">
        <f>'Provoz výchozí'!F31+'Provoz opční 1'!F31+'Provoz opční 2'!F31</f>
        <v>4028.6802783874969</v>
      </c>
      <c r="G7" s="179">
        <f>'Provoz výchozí'!G31+'Provoz opční 1'!G31+'Provoz opční 2'!G31</f>
        <v>88691.157405607533</v>
      </c>
      <c r="H7" s="179">
        <f>'Provoz výchozí'!H31+'Provoz opční 1'!H31+'Provoz opční 2'!H31</f>
        <v>132112.25167495705</v>
      </c>
      <c r="I7" s="179">
        <f>'Provoz výchozí'!I31+'Provoz opční 1'!I31+'Provoz opční 2'!I31</f>
        <v>147675.9291657859</v>
      </c>
      <c r="J7" s="179">
        <f>'Provoz výchozí'!J31+'Provoz opční 1'!J31+'Provoz opční 2'!J31</f>
        <v>147347.7067504981</v>
      </c>
      <c r="K7" s="179">
        <f>'Provoz výchozí'!K31+'Provoz opční 1'!K31+'Provoz opční 2'!K31</f>
        <v>147347.7067504981</v>
      </c>
      <c r="L7" s="179">
        <f>'Provoz výchozí'!L31+'Provoz opční 1'!L31+'Provoz opční 2'!L31</f>
        <v>147347.7067504981</v>
      </c>
      <c r="M7" s="179">
        <f>'Provoz výchozí'!M31+'Provoz opční 1'!M31+'Provoz opční 2'!M31</f>
        <v>147347.7067504981</v>
      </c>
      <c r="N7" s="179">
        <f>'Provoz výchozí'!N31+'Provoz opční 1'!N31+'Provoz opční 2'!N31</f>
        <v>147347.7067504981</v>
      </c>
      <c r="O7" s="179">
        <f>'Provoz výchozí'!O31+'Provoz opční 1'!O31+'Provoz opční 2'!O31</f>
        <v>147347.7067504981</v>
      </c>
      <c r="P7" s="179">
        <f>'Provoz výchozí'!P31+'Provoz opční 1'!P31+'Provoz opční 2'!P31</f>
        <v>147347.7067504981</v>
      </c>
      <c r="Q7" s="179">
        <f>'Provoz výchozí'!Q31+'Provoz opční 1'!Q31+'Provoz opční 2'!Q31</f>
        <v>147347.7067504981</v>
      </c>
      <c r="R7" s="179">
        <f>'Provoz výchozí'!R31+'Provoz opční 1'!R31+'Provoz opční 2'!R31</f>
        <v>147347.7067504981</v>
      </c>
      <c r="S7" s="179">
        <f>'Provoz výchozí'!S31+'Provoz opční 1'!S31+'Provoz opční 2'!S31</f>
        <v>147347.7067504981</v>
      </c>
      <c r="T7" s="179">
        <f>'Provoz výchozí'!T31+'Provoz opční 1'!T31+'Provoz opční 2'!T31</f>
        <v>147347.7067504981</v>
      </c>
      <c r="U7" s="179">
        <f>'Provoz výchozí'!U31+'Provoz opční 1'!U31+'Provoz opční 2'!U31</f>
        <v>147347.7067504981</v>
      </c>
      <c r="V7" s="179">
        <f>'Provoz výchozí'!V31+'Provoz opční 1'!V31+'Provoz opční 2'!V31</f>
        <v>147347.7067504981</v>
      </c>
      <c r="W7" s="179">
        <f>'Provoz výchozí'!W31+'Provoz opční 1'!W31+'Provoz opční 2'!W31</f>
        <v>147347.7067504981</v>
      </c>
      <c r="X7" s="179">
        <f>'Provoz výchozí'!X31+'Provoz opční 1'!X31+'Provoz opční 2'!X31</f>
        <v>147347.7067504981</v>
      </c>
      <c r="Y7" s="179">
        <f>'Provoz výchozí'!Y31+'Provoz opční 1'!Y31+'Provoz opční 2'!Y31</f>
        <v>147347.7067504981</v>
      </c>
      <c r="Z7" s="179">
        <f>'Provoz výchozí'!Z31+'Provoz opční 1'!Z31+'Provoz opční 2'!Z31</f>
        <v>147347.7067504981</v>
      </c>
      <c r="AA7" s="179">
        <f>'Provoz výchozí'!AA31+'Provoz opční 1'!AA31+'Provoz opční 2'!AA31</f>
        <v>147347.7067504981</v>
      </c>
      <c r="AB7" s="179">
        <f>'Provoz výchozí'!AB31+'Provoz opční 1'!AB31+'Provoz opční 2'!AB31</f>
        <v>147347.7067504981</v>
      </c>
      <c r="AC7" s="179">
        <f>'Provoz výchozí'!AC31+'Provoz opční 1'!AC31+'Provoz opční 2'!AC31</f>
        <v>147347.7067504981</v>
      </c>
      <c r="AD7" s="179">
        <f>'Provoz výchozí'!AD31+'Provoz opční 1'!AD31+'Provoz opční 2'!AD31</f>
        <v>147347.7067504981</v>
      </c>
      <c r="AE7" s="179">
        <f>'Provoz výchozí'!AE31+'Provoz opční 1'!AE31+'Provoz opční 2'!AE31</f>
        <v>147347.7067504981</v>
      </c>
      <c r="AF7" s="179">
        <f>'Provoz výchozí'!AF31+'Provoz opční 1'!AF31+'Provoz opční 2'!AF31</f>
        <v>147347.7067504981</v>
      </c>
      <c r="AG7" s="179">
        <f>'Provoz výchozí'!AG31+'Provoz opční 1'!AG31+'Provoz opční 2'!AG31</f>
        <v>147347.7067504981</v>
      </c>
      <c r="AH7" s="179">
        <f>'Provoz výchozí'!AH31+'Provoz opční 1'!AH31+'Provoz opční 2'!AH31</f>
        <v>147347.7067504981</v>
      </c>
      <c r="AI7" s="180">
        <f>'Provoz výchozí'!AI31+'Provoz opční 1'!AI31+'Provoz opční 2'!AI31</f>
        <v>147347.7067504981</v>
      </c>
    </row>
    <row r="8" spans="1:35" x14ac:dyDescent="0.3">
      <c r="A8" s="245" t="s">
        <v>646</v>
      </c>
      <c r="B8" s="36"/>
      <c r="C8" s="604">
        <f>'Provoz výchozí'!C32+'Provoz opční 1'!C32+'Provoz opční 2'!C32</f>
        <v>1293.3260273972603</v>
      </c>
      <c r="D8" s="605">
        <f>'Provoz výchozí'!D32+'Provoz opční 1'!D32+'Provoz opční 2'!D32</f>
        <v>13014.093150684932</v>
      </c>
      <c r="E8" s="605">
        <f>'Provoz výchozí'!E32+'Provoz opční 1'!E32+'Provoz opční 2'!E32</f>
        <v>26554.871232876711</v>
      </c>
      <c r="F8" s="605">
        <f>'Provoz výchozí'!F32+'Provoz opční 1'!F32+'Provoz opční 2'!F32</f>
        <v>2905.2931506849313</v>
      </c>
      <c r="G8" s="605">
        <f>'Provoz výchozí'!G32+'Provoz opční 1'!G32+'Provoz opční 2'!G32</f>
        <v>66277</v>
      </c>
      <c r="H8" s="605">
        <f>'Provoz výchozí'!H32+'Provoz opční 1'!H32+'Provoz opční 2'!H32</f>
        <v>81303</v>
      </c>
      <c r="I8" s="605">
        <f>'Provoz výchozí'!I32+'Provoz opční 1'!I32+'Provoz opční 2'!I32</f>
        <v>81303</v>
      </c>
      <c r="J8" s="605">
        <f>'Provoz výchozí'!J32+'Provoz opční 1'!J32+'Provoz opční 2'!J32</f>
        <v>81303.100000000006</v>
      </c>
      <c r="K8" s="605">
        <f>'Provoz výchozí'!K32+'Provoz opční 1'!K32+'Provoz opční 2'!K32</f>
        <v>81303.100000000006</v>
      </c>
      <c r="L8" s="605">
        <f>'Provoz výchozí'!L32+'Provoz opční 1'!L32+'Provoz opční 2'!L32</f>
        <v>81303.100000000006</v>
      </c>
      <c r="M8" s="605">
        <f>'Provoz výchozí'!M32+'Provoz opční 1'!M32+'Provoz opční 2'!M32</f>
        <v>81303.100000000006</v>
      </c>
      <c r="N8" s="605">
        <f>'Provoz výchozí'!N32+'Provoz opční 1'!N32+'Provoz opční 2'!N32</f>
        <v>81303.100000000006</v>
      </c>
      <c r="O8" s="605">
        <f>'Provoz výchozí'!O32+'Provoz opční 1'!O32+'Provoz opční 2'!O32</f>
        <v>81303.100000000006</v>
      </c>
      <c r="P8" s="605">
        <f>'Provoz výchozí'!P32+'Provoz opční 1'!P32+'Provoz opční 2'!P32</f>
        <v>81303.100000000006</v>
      </c>
      <c r="Q8" s="605">
        <f>'Provoz výchozí'!Q32+'Provoz opční 1'!Q32+'Provoz opční 2'!Q32</f>
        <v>81303.100000000006</v>
      </c>
      <c r="R8" s="605">
        <f>'Provoz výchozí'!R32+'Provoz opční 1'!R32+'Provoz opční 2'!R32</f>
        <v>81303.100000000006</v>
      </c>
      <c r="S8" s="605">
        <f>'Provoz výchozí'!S32+'Provoz opční 1'!S32+'Provoz opční 2'!S32</f>
        <v>81303.100000000006</v>
      </c>
      <c r="T8" s="605">
        <f>'Provoz výchozí'!T32+'Provoz opční 1'!T32+'Provoz opční 2'!T32</f>
        <v>81303.100000000006</v>
      </c>
      <c r="U8" s="605">
        <f>'Provoz výchozí'!U32+'Provoz opční 1'!U32+'Provoz opční 2'!U32</f>
        <v>81303.100000000006</v>
      </c>
      <c r="V8" s="605">
        <f>'Provoz výchozí'!V32+'Provoz opční 1'!V32+'Provoz opční 2'!V32</f>
        <v>81303.100000000006</v>
      </c>
      <c r="W8" s="605">
        <f>'Provoz výchozí'!W32+'Provoz opční 1'!W32+'Provoz opční 2'!W32</f>
        <v>81303.100000000006</v>
      </c>
      <c r="X8" s="605">
        <f>'Provoz výchozí'!X32+'Provoz opční 1'!X32+'Provoz opční 2'!X32</f>
        <v>81303.100000000006</v>
      </c>
      <c r="Y8" s="605">
        <f>'Provoz výchozí'!Y32+'Provoz opční 1'!Y32+'Provoz opční 2'!Y32</f>
        <v>81303.100000000006</v>
      </c>
      <c r="Z8" s="605">
        <f>'Provoz výchozí'!Z32+'Provoz opční 1'!Z32+'Provoz opční 2'!Z32</f>
        <v>81303.100000000006</v>
      </c>
      <c r="AA8" s="605">
        <f>'Provoz výchozí'!AA32+'Provoz opční 1'!AA32+'Provoz opční 2'!AA32</f>
        <v>81303.100000000006</v>
      </c>
      <c r="AB8" s="605">
        <f>'Provoz výchozí'!AB32+'Provoz opční 1'!AB32+'Provoz opční 2'!AB32</f>
        <v>81303.100000000006</v>
      </c>
      <c r="AC8" s="605">
        <f>'Provoz výchozí'!AC32+'Provoz opční 1'!AC32+'Provoz opční 2'!AC32</f>
        <v>81303.100000000006</v>
      </c>
      <c r="AD8" s="605">
        <f>'Provoz výchozí'!AD32+'Provoz opční 1'!AD32+'Provoz opční 2'!AD32</f>
        <v>81303.100000000006</v>
      </c>
      <c r="AE8" s="605">
        <f>'Provoz výchozí'!AE32+'Provoz opční 1'!AE32+'Provoz opční 2'!AE32</f>
        <v>81303.100000000006</v>
      </c>
      <c r="AF8" s="605">
        <f>'Provoz výchozí'!AF32+'Provoz opční 1'!AF32+'Provoz opční 2'!AF32</f>
        <v>81303.100000000006</v>
      </c>
      <c r="AG8" s="605">
        <f>'Provoz výchozí'!AG32+'Provoz opční 1'!AG32+'Provoz opční 2'!AG32</f>
        <v>81303.100000000006</v>
      </c>
      <c r="AH8" s="605">
        <f>'Provoz výchozí'!AH32+'Provoz opční 1'!AH32+'Provoz opční 2'!AH32</f>
        <v>81303.100000000006</v>
      </c>
      <c r="AI8" s="609">
        <f>'Provoz výchozí'!AI32+'Provoz opční 1'!AI32+'Provoz opční 2'!AI32</f>
        <v>81303.100000000006</v>
      </c>
    </row>
    <row r="9" spans="1:35" ht="15" thickBot="1" x14ac:dyDescent="0.35">
      <c r="A9" s="10" t="s">
        <v>647</v>
      </c>
      <c r="B9" s="37"/>
      <c r="C9" s="157">
        <f>'Provoz výchozí'!C33+'Provoz opční 1'!C33+'Provoz opční 2'!C33</f>
        <v>0.01</v>
      </c>
      <c r="D9" s="158">
        <f>'Provoz výchozí'!D33+'Provoz opční 1'!D33+'Provoz opční 2'!D33</f>
        <v>0.05</v>
      </c>
      <c r="E9" s="158">
        <f>'Provoz výchozí'!E33+'Provoz opční 1'!E33+'Provoz opční 2'!E33</f>
        <v>0.05</v>
      </c>
      <c r="F9" s="158">
        <f>'Provoz výchozí'!F33+'Provoz opční 1'!F33+'Provoz opční 2'!F33</f>
        <v>0.01</v>
      </c>
      <c r="G9" s="158">
        <f>'Provoz výchozí'!G33+'Provoz opční 1'!G33+'Provoz opční 2'!G33</f>
        <v>0.1</v>
      </c>
      <c r="H9" s="158">
        <f>'Provoz výchozí'!H33+'Provoz opční 1'!H33+'Provoz opční 2'!H33</f>
        <v>0.2</v>
      </c>
      <c r="I9" s="158">
        <f>'Provoz výchozí'!I33+'Provoz opční 1'!I33+'Provoz opční 2'!I33</f>
        <v>0.30000000000000004</v>
      </c>
      <c r="J9" s="158">
        <f>'Provoz výchozí'!J33+'Provoz opční 1'!J33+'Provoz opční 2'!J33</f>
        <v>0.30000000000000004</v>
      </c>
      <c r="K9" s="158">
        <f>'Provoz výchozí'!K33+'Provoz opční 1'!K33+'Provoz opční 2'!K33</f>
        <v>0.30000000000000004</v>
      </c>
      <c r="L9" s="158">
        <f>'Provoz výchozí'!L33+'Provoz opční 1'!L33+'Provoz opční 2'!L33</f>
        <v>0.30000000000000004</v>
      </c>
      <c r="M9" s="158">
        <f>'Provoz výchozí'!M33+'Provoz opční 1'!M33+'Provoz opční 2'!M33</f>
        <v>0.30000000000000004</v>
      </c>
      <c r="N9" s="158">
        <f>'Provoz výchozí'!N33+'Provoz opční 1'!N33+'Provoz opční 2'!N33</f>
        <v>0.30000000000000004</v>
      </c>
      <c r="O9" s="158">
        <f>'Provoz výchozí'!O33+'Provoz opční 1'!O33+'Provoz opční 2'!O33</f>
        <v>0.30000000000000004</v>
      </c>
      <c r="P9" s="158">
        <f>'Provoz výchozí'!P33+'Provoz opční 1'!P33+'Provoz opční 2'!P33</f>
        <v>0.30000000000000004</v>
      </c>
      <c r="Q9" s="158">
        <f>'Provoz výchozí'!Q33+'Provoz opční 1'!Q33+'Provoz opční 2'!Q33</f>
        <v>0.30000000000000004</v>
      </c>
      <c r="R9" s="158">
        <f>'Provoz výchozí'!R33+'Provoz opční 1'!R33+'Provoz opční 2'!R33</f>
        <v>0.30000000000000004</v>
      </c>
      <c r="S9" s="158">
        <f>'Provoz výchozí'!S33+'Provoz opční 1'!S33+'Provoz opční 2'!S33</f>
        <v>0.30000000000000004</v>
      </c>
      <c r="T9" s="158">
        <f>'Provoz výchozí'!T33+'Provoz opční 1'!T33+'Provoz opční 2'!T33</f>
        <v>0.30000000000000004</v>
      </c>
      <c r="U9" s="158">
        <f>'Provoz výchozí'!U33+'Provoz opční 1'!U33+'Provoz opční 2'!U33</f>
        <v>0.30000000000000004</v>
      </c>
      <c r="V9" s="158">
        <f>'Provoz výchozí'!V33+'Provoz opční 1'!V33+'Provoz opční 2'!V33</f>
        <v>0.30000000000000004</v>
      </c>
      <c r="W9" s="158">
        <f>'Provoz výchozí'!W33+'Provoz opční 1'!W33+'Provoz opční 2'!W33</f>
        <v>0.30000000000000004</v>
      </c>
      <c r="X9" s="158">
        <f>'Provoz výchozí'!X33+'Provoz opční 1'!X33+'Provoz opční 2'!X33</f>
        <v>0.30000000000000004</v>
      </c>
      <c r="Y9" s="158">
        <f>'Provoz výchozí'!Y33+'Provoz opční 1'!Y33+'Provoz opční 2'!Y33</f>
        <v>0.30000000000000004</v>
      </c>
      <c r="Z9" s="158">
        <f>'Provoz výchozí'!Z33+'Provoz opční 1'!Z33+'Provoz opční 2'!Z33</f>
        <v>0.30000000000000004</v>
      </c>
      <c r="AA9" s="158">
        <f>'Provoz výchozí'!AA33+'Provoz opční 1'!AA33+'Provoz opční 2'!AA33</f>
        <v>0.30000000000000004</v>
      </c>
      <c r="AB9" s="158">
        <f>'Provoz výchozí'!AB33+'Provoz opční 1'!AB33+'Provoz opční 2'!AB33</f>
        <v>0.30000000000000004</v>
      </c>
      <c r="AC9" s="158">
        <f>'Provoz výchozí'!AC33+'Provoz opční 1'!AC33+'Provoz opční 2'!AC33</f>
        <v>0.30000000000000004</v>
      </c>
      <c r="AD9" s="158">
        <f>'Provoz výchozí'!AD33+'Provoz opční 1'!AD33+'Provoz opční 2'!AD33</f>
        <v>0.30000000000000004</v>
      </c>
      <c r="AE9" s="158">
        <f>'Provoz výchozí'!AE33+'Provoz opční 1'!AE33+'Provoz opční 2'!AE33</f>
        <v>0.30000000000000004</v>
      </c>
      <c r="AF9" s="158">
        <f>'Provoz výchozí'!AF33+'Provoz opční 1'!AF33+'Provoz opční 2'!AF33</f>
        <v>0.30000000000000004</v>
      </c>
      <c r="AG9" s="158">
        <f>'Provoz výchozí'!AG33+'Provoz opční 1'!AG33+'Provoz opční 2'!AG33</f>
        <v>0.30000000000000004</v>
      </c>
      <c r="AH9" s="158">
        <f>'Provoz výchozí'!AH33+'Provoz opční 1'!AH33+'Provoz opční 2'!AH33</f>
        <v>0.30000000000000004</v>
      </c>
      <c r="AI9" s="159">
        <f>'Provoz výchozí'!AI33+'Provoz opční 1'!AI33+'Provoz opční 2'!AI33</f>
        <v>0.30000000000000004</v>
      </c>
    </row>
    <row r="10" spans="1:35" x14ac:dyDescent="0.3">
      <c r="A10" s="245" t="s">
        <v>648</v>
      </c>
      <c r="B10" s="597"/>
      <c r="C10" s="610">
        <f>'Provoz výchozí'!C34+'Provoz opční 1'!C34+'Provoz opční 2'!C34</f>
        <v>25</v>
      </c>
      <c r="D10" s="611">
        <f>'Provoz výchozí'!D34+'Provoz opční 1'!D34+'Provoz opční 2'!D34</f>
        <v>25</v>
      </c>
      <c r="E10" s="611">
        <f>'Provoz výchozí'!E34+'Provoz opční 1'!E34+'Provoz opční 2'!E34</f>
        <v>40</v>
      </c>
      <c r="F10" s="611">
        <f>'Provoz výchozí'!F34+'Provoz opční 1'!F34+'Provoz opční 2'!F34</f>
        <v>60</v>
      </c>
      <c r="G10" s="611">
        <f>'Provoz výchozí'!G34+'Provoz opční 1'!G34+'Provoz opční 2'!G34</f>
        <v>60</v>
      </c>
      <c r="H10" s="611">
        <f>'Provoz výchozí'!H34+'Provoz opční 1'!H34+'Provoz opční 2'!H34</f>
        <v>85</v>
      </c>
      <c r="I10" s="611">
        <f>'Provoz výchozí'!I34+'Provoz opční 1'!I34+'Provoz opční 2'!I34</f>
        <v>106</v>
      </c>
      <c r="J10" s="611">
        <f>'Provoz výchozí'!J34+'Provoz opční 1'!J34+'Provoz opční 2'!J34</f>
        <v>120</v>
      </c>
      <c r="K10" s="611">
        <f>'Provoz výchozí'!K34+'Provoz opční 1'!K34+'Provoz opční 2'!K34</f>
        <v>120</v>
      </c>
      <c r="L10" s="611">
        <f>'Provoz výchozí'!L34+'Provoz opční 1'!L34+'Provoz opční 2'!L34</f>
        <v>120</v>
      </c>
      <c r="M10" s="611">
        <f>'Provoz výchozí'!M34+'Provoz opční 1'!M34+'Provoz opční 2'!M34</f>
        <v>120</v>
      </c>
      <c r="N10" s="611">
        <f>'Provoz výchozí'!N34+'Provoz opční 1'!N34+'Provoz opční 2'!N34</f>
        <v>120</v>
      </c>
      <c r="O10" s="611">
        <f>'Provoz výchozí'!O34+'Provoz opční 1'!O34+'Provoz opční 2'!O34</f>
        <v>120</v>
      </c>
      <c r="P10" s="611">
        <f>'Provoz výchozí'!P34+'Provoz opční 1'!P34+'Provoz opční 2'!P34</f>
        <v>120</v>
      </c>
      <c r="Q10" s="611">
        <f>'Provoz výchozí'!Q34+'Provoz opční 1'!Q34+'Provoz opční 2'!Q34</f>
        <v>120</v>
      </c>
      <c r="R10" s="611">
        <f>'Provoz výchozí'!R34+'Provoz opční 1'!R34+'Provoz opční 2'!R34</f>
        <v>120</v>
      </c>
      <c r="S10" s="611">
        <f>'Provoz výchozí'!S34+'Provoz opční 1'!S34+'Provoz opční 2'!S34</f>
        <v>120</v>
      </c>
      <c r="T10" s="611">
        <f>'Provoz výchozí'!T34+'Provoz opční 1'!T34+'Provoz opční 2'!T34</f>
        <v>120</v>
      </c>
      <c r="U10" s="611">
        <f>'Provoz výchozí'!U34+'Provoz opční 1'!U34+'Provoz opční 2'!U34</f>
        <v>120</v>
      </c>
      <c r="V10" s="611">
        <f>'Provoz výchozí'!V34+'Provoz opční 1'!V34+'Provoz opční 2'!V34</f>
        <v>120</v>
      </c>
      <c r="W10" s="611">
        <f>'Provoz výchozí'!W34+'Provoz opční 1'!W34+'Provoz opční 2'!W34</f>
        <v>120</v>
      </c>
      <c r="X10" s="611">
        <f>'Provoz výchozí'!X34+'Provoz opční 1'!X34+'Provoz opční 2'!X34</f>
        <v>120</v>
      </c>
      <c r="Y10" s="611">
        <f>'Provoz výchozí'!Y34+'Provoz opční 1'!Y34+'Provoz opční 2'!Y34</f>
        <v>120</v>
      </c>
      <c r="Z10" s="611">
        <f>'Provoz výchozí'!Z34+'Provoz opční 1'!Z34+'Provoz opční 2'!Z34</f>
        <v>120</v>
      </c>
      <c r="AA10" s="611">
        <f>'Provoz výchozí'!AA34+'Provoz opční 1'!AA34+'Provoz opční 2'!AA34</f>
        <v>120</v>
      </c>
      <c r="AB10" s="611">
        <f>'Provoz výchozí'!AB34+'Provoz opční 1'!AB34+'Provoz opční 2'!AB34</f>
        <v>120</v>
      </c>
      <c r="AC10" s="611">
        <f>'Provoz výchozí'!AC34+'Provoz opční 1'!AC34+'Provoz opční 2'!AC34</f>
        <v>120</v>
      </c>
      <c r="AD10" s="611">
        <f>'Provoz výchozí'!AD34+'Provoz opční 1'!AD34+'Provoz opční 2'!AD34</f>
        <v>120</v>
      </c>
      <c r="AE10" s="611">
        <f>'Provoz výchozí'!AE34+'Provoz opční 1'!AE34+'Provoz opční 2'!AE34</f>
        <v>120</v>
      </c>
      <c r="AF10" s="611">
        <f>'Provoz výchozí'!AF34+'Provoz opční 1'!AF34+'Provoz opční 2'!AF34</f>
        <v>120</v>
      </c>
      <c r="AG10" s="611">
        <f>'Provoz výchozí'!AG34+'Provoz opční 1'!AG34+'Provoz opční 2'!AG34</f>
        <v>120</v>
      </c>
      <c r="AH10" s="611">
        <f>'Provoz výchozí'!AH34+'Provoz opční 1'!AH34+'Provoz opční 2'!AH34</f>
        <v>120</v>
      </c>
      <c r="AI10" s="612">
        <f>'Provoz výchozí'!AI34+'Provoz opční 1'!AI34+'Provoz opční 2'!AI34</f>
        <v>120</v>
      </c>
    </row>
    <row r="11" spans="1:35" ht="15" thickBot="1" x14ac:dyDescent="0.35">
      <c r="A11" s="10" t="s">
        <v>649</v>
      </c>
      <c r="B11" s="37"/>
      <c r="C11" s="157">
        <f>'Provoz výchozí'!C35+'Provoz opční 1'!C35+'Provoz opční 2'!C35</f>
        <v>25</v>
      </c>
      <c r="D11" s="158">
        <f>'Provoz výchozí'!D35+'Provoz opční 1'!D35+'Provoz opční 2'!D35</f>
        <v>25</v>
      </c>
      <c r="E11" s="158">
        <f>'Provoz výchozí'!E35+'Provoz opční 1'!E35+'Provoz opční 2'!E35</f>
        <v>40</v>
      </c>
      <c r="F11" s="158">
        <f>'Provoz výchozí'!F35+'Provoz opční 1'!F35+'Provoz opční 2'!F35</f>
        <v>60</v>
      </c>
      <c r="G11" s="158">
        <f>'Provoz výchozí'!G35+'Provoz opční 1'!G35+'Provoz opční 2'!G35</f>
        <v>60</v>
      </c>
      <c r="H11" s="158">
        <f>'Provoz výchozí'!H35+'Provoz opční 1'!H35+'Provoz opční 2'!H35</f>
        <v>85</v>
      </c>
      <c r="I11" s="158">
        <f>'Provoz výchozí'!I35+'Provoz opční 1'!I35+'Provoz opční 2'!I35</f>
        <v>106</v>
      </c>
      <c r="J11" s="158">
        <f>'Provoz výchozí'!J35+'Provoz opční 1'!J35+'Provoz opční 2'!J35</f>
        <v>120</v>
      </c>
      <c r="K11" s="158">
        <f>'Provoz výchozí'!K35+'Provoz opční 1'!K35+'Provoz opční 2'!K35</f>
        <v>120</v>
      </c>
      <c r="L11" s="158">
        <f>'Provoz výchozí'!L35+'Provoz opční 1'!L35+'Provoz opční 2'!L35</f>
        <v>120</v>
      </c>
      <c r="M11" s="158">
        <f>'Provoz výchozí'!M35+'Provoz opční 1'!M35+'Provoz opční 2'!M35</f>
        <v>120</v>
      </c>
      <c r="N11" s="158">
        <f>'Provoz výchozí'!N35+'Provoz opční 1'!N35+'Provoz opční 2'!N35</f>
        <v>120</v>
      </c>
      <c r="O11" s="158">
        <f>'Provoz výchozí'!O35+'Provoz opční 1'!O35+'Provoz opční 2'!O35</f>
        <v>120</v>
      </c>
      <c r="P11" s="158">
        <f>'Provoz výchozí'!P35+'Provoz opční 1'!P35+'Provoz opční 2'!P35</f>
        <v>120</v>
      </c>
      <c r="Q11" s="158">
        <f>'Provoz výchozí'!Q35+'Provoz opční 1'!Q35+'Provoz opční 2'!Q35</f>
        <v>120</v>
      </c>
      <c r="R11" s="158">
        <f>'Provoz výchozí'!R35+'Provoz opční 1'!R35+'Provoz opční 2'!R35</f>
        <v>120</v>
      </c>
      <c r="S11" s="158">
        <f>'Provoz výchozí'!S35+'Provoz opční 1'!S35+'Provoz opční 2'!S35</f>
        <v>120</v>
      </c>
      <c r="T11" s="158">
        <f>'Provoz výchozí'!T35+'Provoz opční 1'!T35+'Provoz opční 2'!T35</f>
        <v>120</v>
      </c>
      <c r="U11" s="158">
        <f>'Provoz výchozí'!U35+'Provoz opční 1'!U35+'Provoz opční 2'!U35</f>
        <v>120</v>
      </c>
      <c r="V11" s="158">
        <f>'Provoz výchozí'!V35+'Provoz opční 1'!V35+'Provoz opční 2'!V35</f>
        <v>120</v>
      </c>
      <c r="W11" s="158">
        <f>'Provoz výchozí'!W35+'Provoz opční 1'!W35+'Provoz opční 2'!W35</f>
        <v>120</v>
      </c>
      <c r="X11" s="158">
        <f>'Provoz výchozí'!X35+'Provoz opční 1'!X35+'Provoz opční 2'!X35</f>
        <v>120</v>
      </c>
      <c r="Y11" s="158">
        <f>'Provoz výchozí'!Y35+'Provoz opční 1'!Y35+'Provoz opční 2'!Y35</f>
        <v>120</v>
      </c>
      <c r="Z11" s="158">
        <f>'Provoz výchozí'!Z35+'Provoz opční 1'!Z35+'Provoz opční 2'!Z35</f>
        <v>120</v>
      </c>
      <c r="AA11" s="158">
        <f>'Provoz výchozí'!AA35+'Provoz opční 1'!AA35+'Provoz opční 2'!AA35</f>
        <v>120</v>
      </c>
      <c r="AB11" s="158">
        <f>'Provoz výchozí'!AB35+'Provoz opční 1'!AB35+'Provoz opční 2'!AB35</f>
        <v>120</v>
      </c>
      <c r="AC11" s="158">
        <f>'Provoz výchozí'!AC35+'Provoz opční 1'!AC35+'Provoz opční 2'!AC35</f>
        <v>120</v>
      </c>
      <c r="AD11" s="158">
        <f>'Provoz výchozí'!AD35+'Provoz opční 1'!AD35+'Provoz opční 2'!AD35</f>
        <v>120</v>
      </c>
      <c r="AE11" s="158">
        <f>'Provoz výchozí'!AE35+'Provoz opční 1'!AE35+'Provoz opční 2'!AE35</f>
        <v>120</v>
      </c>
      <c r="AF11" s="158">
        <f>'Provoz výchozí'!AF35+'Provoz opční 1'!AF35+'Provoz opční 2'!AF35</f>
        <v>120</v>
      </c>
      <c r="AG11" s="158">
        <f>'Provoz výchozí'!AG35+'Provoz opční 1'!AG35+'Provoz opční 2'!AG35</f>
        <v>120</v>
      </c>
      <c r="AH11" s="158">
        <f>'Provoz výchozí'!AH35+'Provoz opční 1'!AH35+'Provoz opční 2'!AH35</f>
        <v>120</v>
      </c>
      <c r="AI11" s="159">
        <f>'Provoz výchozí'!AI35+'Provoz opční 1'!AI35+'Provoz opční 2'!AI35</f>
        <v>120</v>
      </c>
    </row>
    <row r="12" spans="1:35" ht="15" thickBot="1" x14ac:dyDescent="0.35"/>
    <row r="13" spans="1:35" x14ac:dyDescent="0.3">
      <c r="A13" s="160" t="s">
        <v>236</v>
      </c>
      <c r="B13" s="161" t="str">
        <f>B1</f>
        <v>HMP</v>
      </c>
      <c r="C13" s="154" t="str">
        <f>C1</f>
        <v>Kalendářní rok</v>
      </c>
      <c r="D13" s="12"/>
      <c r="E13" s="12"/>
      <c r="F13" s="12"/>
      <c r="G13" s="12"/>
      <c r="H13" s="12"/>
      <c r="I13" s="12"/>
      <c r="J13" s="12"/>
      <c r="K13" s="12"/>
      <c r="L13" s="12"/>
      <c r="M13" s="12"/>
      <c r="N13" s="12"/>
      <c r="O13" s="12"/>
      <c r="P13" s="12"/>
      <c r="Q13" s="12"/>
      <c r="R13" s="12"/>
      <c r="S13" s="12"/>
      <c r="T13" s="205"/>
      <c r="U13" s="205"/>
      <c r="V13" s="205"/>
      <c r="W13" s="205"/>
      <c r="X13" s="205"/>
      <c r="Y13" s="205"/>
      <c r="Z13" s="205"/>
      <c r="AA13" s="205"/>
      <c r="AB13" s="205"/>
      <c r="AC13" s="205"/>
      <c r="AD13" s="205"/>
      <c r="AE13" s="205"/>
      <c r="AF13" s="205"/>
      <c r="AG13" s="205"/>
      <c r="AH13" s="205"/>
      <c r="AI13" s="206"/>
    </row>
    <row r="14" spans="1:35" ht="15" thickBot="1" x14ac:dyDescent="0.35">
      <c r="A14" s="6" t="s">
        <v>157</v>
      </c>
      <c r="B14" s="162"/>
      <c r="C14" s="156" t="str">
        <f t="shared" ref="C14:AI14" si="0">C2</f>
        <v>XII/29</v>
      </c>
      <c r="D14" s="7" t="str">
        <f t="shared" si="0"/>
        <v>I-VI/30</v>
      </c>
      <c r="E14" s="7" t="str">
        <f t="shared" si="0"/>
        <v>VI-XII/30</v>
      </c>
      <c r="F14" s="7" t="str">
        <f t="shared" si="0"/>
        <v>XII/30</v>
      </c>
      <c r="G14" s="7">
        <f t="shared" si="0"/>
        <v>2031</v>
      </c>
      <c r="H14" s="7">
        <f t="shared" si="0"/>
        <v>2032</v>
      </c>
      <c r="I14" s="7">
        <f t="shared" si="0"/>
        <v>2033</v>
      </c>
      <c r="J14" s="7">
        <f t="shared" si="0"/>
        <v>2034</v>
      </c>
      <c r="K14" s="7">
        <f t="shared" si="0"/>
        <v>2035</v>
      </c>
      <c r="L14" s="7">
        <f t="shared" si="0"/>
        <v>2036</v>
      </c>
      <c r="M14" s="7">
        <f t="shared" si="0"/>
        <v>2037</v>
      </c>
      <c r="N14" s="7">
        <f t="shared" si="0"/>
        <v>2038</v>
      </c>
      <c r="O14" s="7">
        <f t="shared" si="0"/>
        <v>2039</v>
      </c>
      <c r="P14" s="7">
        <f t="shared" si="0"/>
        <v>2040</v>
      </c>
      <c r="Q14" s="7">
        <f t="shared" si="0"/>
        <v>2041</v>
      </c>
      <c r="R14" s="7">
        <f t="shared" si="0"/>
        <v>2042</v>
      </c>
      <c r="S14" s="7">
        <f t="shared" si="0"/>
        <v>2043</v>
      </c>
      <c r="T14" s="7">
        <f t="shared" si="0"/>
        <v>2044</v>
      </c>
      <c r="U14" s="7">
        <f t="shared" si="0"/>
        <v>2045</v>
      </c>
      <c r="V14" s="7">
        <f t="shared" si="0"/>
        <v>2046</v>
      </c>
      <c r="W14" s="7">
        <f t="shared" si="0"/>
        <v>2047</v>
      </c>
      <c r="X14" s="7">
        <f t="shared" si="0"/>
        <v>2048</v>
      </c>
      <c r="Y14" s="7">
        <f t="shared" si="0"/>
        <v>2049</v>
      </c>
      <c r="Z14" s="7">
        <f t="shared" si="0"/>
        <v>2050</v>
      </c>
      <c r="AA14" s="7">
        <f t="shared" si="0"/>
        <v>2051</v>
      </c>
      <c r="AB14" s="7">
        <f t="shared" si="0"/>
        <v>2052</v>
      </c>
      <c r="AC14" s="7">
        <f t="shared" si="0"/>
        <v>2053</v>
      </c>
      <c r="AD14" s="7">
        <f t="shared" si="0"/>
        <v>2054</v>
      </c>
      <c r="AE14" s="7">
        <f t="shared" si="0"/>
        <v>2055</v>
      </c>
      <c r="AF14" s="7">
        <f t="shared" si="0"/>
        <v>2056</v>
      </c>
      <c r="AG14" s="7">
        <f t="shared" si="0"/>
        <v>2057</v>
      </c>
      <c r="AH14" s="7">
        <f t="shared" si="0"/>
        <v>2058</v>
      </c>
      <c r="AI14" s="8">
        <f t="shared" si="0"/>
        <v>2059</v>
      </c>
    </row>
    <row r="15" spans="1:35" ht="16.2" thickTop="1" thickBot="1" x14ac:dyDescent="0.4">
      <c r="A15" s="766" t="s">
        <v>165</v>
      </c>
      <c r="B15" s="767" t="s">
        <v>176</v>
      </c>
      <c r="C15" s="768">
        <f>'Model aktualizovaný (MA)'!E122</f>
        <v>0</v>
      </c>
      <c r="D15" s="769">
        <f>'Model aktualizovaný (MA)'!F122</f>
        <v>0</v>
      </c>
      <c r="E15" s="769">
        <f>'Model aktualizovaný (MA)'!G122</f>
        <v>0</v>
      </c>
      <c r="F15" s="769">
        <f>'Model aktualizovaný (MA)'!H122</f>
        <v>0</v>
      </c>
      <c r="G15" s="769">
        <f>'Model aktualizovaný (MA)'!I122</f>
        <v>0</v>
      </c>
      <c r="H15" s="769">
        <f>'Model aktualizovaný (MA)'!J122</f>
        <v>0</v>
      </c>
      <c r="I15" s="769">
        <f>'Model aktualizovaný (MA)'!K122</f>
        <v>0</v>
      </c>
      <c r="J15" s="769">
        <f>'Model aktualizovaný (MA)'!L122</f>
        <v>0</v>
      </c>
      <c r="K15" s="769">
        <f>'Model aktualizovaný (MA)'!M122</f>
        <v>0</v>
      </c>
      <c r="L15" s="769">
        <f>'Model aktualizovaný (MA)'!N122</f>
        <v>0</v>
      </c>
      <c r="M15" s="769">
        <f>'Model aktualizovaný (MA)'!O122</f>
        <v>0</v>
      </c>
      <c r="N15" s="769">
        <f>'Model aktualizovaný (MA)'!P122</f>
        <v>0</v>
      </c>
      <c r="O15" s="769">
        <f>'Model aktualizovaný (MA)'!Q122</f>
        <v>0</v>
      </c>
      <c r="P15" s="769">
        <f>'Model aktualizovaný (MA)'!R122</f>
        <v>0</v>
      </c>
      <c r="Q15" s="769">
        <f>'Model aktualizovaný (MA)'!S122</f>
        <v>0</v>
      </c>
      <c r="R15" s="769">
        <f>'Model aktualizovaný (MA)'!T122</f>
        <v>0</v>
      </c>
      <c r="S15" s="769">
        <f>'Model aktualizovaný (MA)'!U122</f>
        <v>0</v>
      </c>
      <c r="T15" s="769">
        <f>'Model aktualizovaný (MA)'!V122</f>
        <v>0</v>
      </c>
      <c r="U15" s="769">
        <f>'Model aktualizovaný (MA)'!W122</f>
        <v>0</v>
      </c>
      <c r="V15" s="769">
        <f>'Model aktualizovaný (MA)'!X122</f>
        <v>0</v>
      </c>
      <c r="W15" s="769">
        <f>'Model aktualizovaný (MA)'!Y122</f>
        <v>0</v>
      </c>
      <c r="X15" s="769">
        <f>'Model aktualizovaný (MA)'!Z122</f>
        <v>0</v>
      </c>
      <c r="Y15" s="769">
        <f>'Model aktualizovaný (MA)'!AA122</f>
        <v>0</v>
      </c>
      <c r="Z15" s="769">
        <f>'Model aktualizovaný (MA)'!AB122</f>
        <v>0</v>
      </c>
      <c r="AA15" s="769">
        <f>'Model aktualizovaný (MA)'!AC122</f>
        <v>0</v>
      </c>
      <c r="AB15" s="769">
        <f>'Model aktualizovaný (MA)'!AD122</f>
        <v>0</v>
      </c>
      <c r="AC15" s="769">
        <f>'Model aktualizovaný (MA)'!AE122</f>
        <v>0</v>
      </c>
      <c r="AD15" s="769">
        <f>'Model aktualizovaný (MA)'!AF122</f>
        <v>0</v>
      </c>
      <c r="AE15" s="769">
        <f>'Model aktualizovaný (MA)'!AG122</f>
        <v>0</v>
      </c>
      <c r="AF15" s="769">
        <f>'Model aktualizovaný (MA)'!AH122</f>
        <v>0</v>
      </c>
      <c r="AG15" s="769">
        <f>'Model aktualizovaný (MA)'!AI122</f>
        <v>0</v>
      </c>
      <c r="AH15" s="769">
        <f>'Model aktualizovaný (MA)'!AJ122</f>
        <v>0</v>
      </c>
      <c r="AI15" s="770">
        <f>'Model aktualizovaný (MA)'!AK122</f>
        <v>0</v>
      </c>
    </row>
    <row r="16" spans="1:35" ht="15.6" x14ac:dyDescent="0.35">
      <c r="A16" s="761" t="s">
        <v>182</v>
      </c>
      <c r="B16" s="762" t="s">
        <v>296</v>
      </c>
      <c r="C16" s="763">
        <f>'MA Výkon'!E122</f>
        <v>0</v>
      </c>
      <c r="D16" s="764">
        <f>'MA Výkon'!F122</f>
        <v>0</v>
      </c>
      <c r="E16" s="764">
        <f>'MA Výkon'!G122</f>
        <v>0</v>
      </c>
      <c r="F16" s="764">
        <f>'MA Výkon'!H122</f>
        <v>0</v>
      </c>
      <c r="G16" s="764">
        <f>'MA Výkon'!I122</f>
        <v>0</v>
      </c>
      <c r="H16" s="764">
        <f>'MA Výkon'!J122</f>
        <v>0</v>
      </c>
      <c r="I16" s="764">
        <f>'MA Výkon'!K122</f>
        <v>0</v>
      </c>
      <c r="J16" s="764">
        <f>'MA Výkon'!L122</f>
        <v>0</v>
      </c>
      <c r="K16" s="764">
        <f>'MA Výkon'!M122</f>
        <v>0</v>
      </c>
      <c r="L16" s="764">
        <f>'MA Výkon'!N122</f>
        <v>0</v>
      </c>
      <c r="M16" s="764">
        <f>'MA Výkon'!O122</f>
        <v>0</v>
      </c>
      <c r="N16" s="764">
        <f>'MA Výkon'!P122</f>
        <v>0</v>
      </c>
      <c r="O16" s="764">
        <f>'MA Výkon'!Q122</f>
        <v>0</v>
      </c>
      <c r="P16" s="764">
        <f>'MA Výkon'!R122</f>
        <v>0</v>
      </c>
      <c r="Q16" s="764">
        <f>'MA Výkon'!S122</f>
        <v>0</v>
      </c>
      <c r="R16" s="764">
        <f>'MA Výkon'!T122</f>
        <v>0</v>
      </c>
      <c r="S16" s="764">
        <f>'MA Výkon'!U122</f>
        <v>0</v>
      </c>
      <c r="T16" s="764">
        <f>'MA Výkon'!V122</f>
        <v>0</v>
      </c>
      <c r="U16" s="764">
        <f>'MA Výkon'!W122</f>
        <v>0</v>
      </c>
      <c r="V16" s="764">
        <f>'MA Výkon'!X122</f>
        <v>0</v>
      </c>
      <c r="W16" s="764">
        <f>'MA Výkon'!Y122</f>
        <v>0</v>
      </c>
      <c r="X16" s="764">
        <f>'MA Výkon'!Z122</f>
        <v>0</v>
      </c>
      <c r="Y16" s="764">
        <f>'MA Výkon'!AA122</f>
        <v>0</v>
      </c>
      <c r="Z16" s="764">
        <f>'MA Výkon'!AB122</f>
        <v>0</v>
      </c>
      <c r="AA16" s="764">
        <f>'MA Výkon'!AC122</f>
        <v>0</v>
      </c>
      <c r="AB16" s="764">
        <f>'MA Výkon'!AD122</f>
        <v>0</v>
      </c>
      <c r="AC16" s="764">
        <f>'MA Výkon'!AE122</f>
        <v>0</v>
      </c>
      <c r="AD16" s="764">
        <f>'MA Výkon'!AF122</f>
        <v>0</v>
      </c>
      <c r="AE16" s="764">
        <f>'MA Výkon'!AG122</f>
        <v>0</v>
      </c>
      <c r="AF16" s="764">
        <f>'MA Výkon'!AH122</f>
        <v>0</v>
      </c>
      <c r="AG16" s="764">
        <f>'MA Výkon'!AI122</f>
        <v>0</v>
      </c>
      <c r="AH16" s="764">
        <f>'MA Výkon'!AJ122</f>
        <v>0</v>
      </c>
      <c r="AI16" s="765">
        <f>'MA Výkon'!AK122</f>
        <v>0</v>
      </c>
    </row>
    <row r="17" spans="1:35" ht="15.6" x14ac:dyDescent="0.35">
      <c r="A17" s="752" t="s">
        <v>198</v>
      </c>
      <c r="B17" s="614" t="s">
        <v>652</v>
      </c>
      <c r="C17" s="753">
        <f>'MA Hodiny'!E122</f>
        <v>0</v>
      </c>
      <c r="D17" s="754">
        <f>'MA Hodiny'!F122</f>
        <v>0</v>
      </c>
      <c r="E17" s="754">
        <f>'MA Hodiny'!G122</f>
        <v>0</v>
      </c>
      <c r="F17" s="754">
        <f>'MA Hodiny'!H122</f>
        <v>0</v>
      </c>
      <c r="G17" s="754">
        <f>'MA Hodiny'!I122</f>
        <v>0</v>
      </c>
      <c r="H17" s="754">
        <f>'MA Hodiny'!J122</f>
        <v>0</v>
      </c>
      <c r="I17" s="754">
        <f>'MA Hodiny'!K122</f>
        <v>0</v>
      </c>
      <c r="J17" s="754">
        <f>'MA Hodiny'!L122</f>
        <v>0</v>
      </c>
      <c r="K17" s="754">
        <f>'MA Hodiny'!M122</f>
        <v>0</v>
      </c>
      <c r="L17" s="754">
        <f>'MA Hodiny'!N122</f>
        <v>0</v>
      </c>
      <c r="M17" s="754">
        <f>'MA Hodiny'!O122</f>
        <v>0</v>
      </c>
      <c r="N17" s="754">
        <f>'MA Hodiny'!P122</f>
        <v>0</v>
      </c>
      <c r="O17" s="754">
        <f>'MA Hodiny'!Q122</f>
        <v>0</v>
      </c>
      <c r="P17" s="754">
        <f>'MA Hodiny'!R122</f>
        <v>0</v>
      </c>
      <c r="Q17" s="754">
        <f>'MA Hodiny'!S122</f>
        <v>0</v>
      </c>
      <c r="R17" s="754">
        <f>'MA Hodiny'!T122</f>
        <v>0</v>
      </c>
      <c r="S17" s="754">
        <f>'MA Hodiny'!U122</f>
        <v>0</v>
      </c>
      <c r="T17" s="754">
        <f>'MA Hodiny'!V122</f>
        <v>0</v>
      </c>
      <c r="U17" s="754">
        <f>'MA Hodiny'!W122</f>
        <v>0</v>
      </c>
      <c r="V17" s="754">
        <f>'MA Hodiny'!X122</f>
        <v>0</v>
      </c>
      <c r="W17" s="754">
        <f>'MA Hodiny'!Y122</f>
        <v>0</v>
      </c>
      <c r="X17" s="754">
        <f>'MA Hodiny'!Z122</f>
        <v>0</v>
      </c>
      <c r="Y17" s="754">
        <f>'MA Hodiny'!AA122</f>
        <v>0</v>
      </c>
      <c r="Z17" s="754">
        <f>'MA Hodiny'!AB122</f>
        <v>0</v>
      </c>
      <c r="AA17" s="754">
        <f>'MA Hodiny'!AC122</f>
        <v>0</v>
      </c>
      <c r="AB17" s="754">
        <f>'MA Hodiny'!AD122</f>
        <v>0</v>
      </c>
      <c r="AC17" s="754">
        <f>'MA Hodiny'!AE122</f>
        <v>0</v>
      </c>
      <c r="AD17" s="754">
        <f>'MA Hodiny'!AF122</f>
        <v>0</v>
      </c>
      <c r="AE17" s="754">
        <f>'MA Hodiny'!AG122</f>
        <v>0</v>
      </c>
      <c r="AF17" s="754">
        <f>'MA Hodiny'!AH122</f>
        <v>0</v>
      </c>
      <c r="AG17" s="754">
        <f>'MA Hodiny'!AI122</f>
        <v>0</v>
      </c>
      <c r="AH17" s="754">
        <f>'MA Hodiny'!AJ122</f>
        <v>0</v>
      </c>
      <c r="AI17" s="755">
        <f>'MA Hodiny'!AK122</f>
        <v>0</v>
      </c>
    </row>
    <row r="18" spans="1:35" ht="15.6" x14ac:dyDescent="0.35">
      <c r="A18" s="752" t="s">
        <v>653</v>
      </c>
      <c r="B18" s="614" t="s">
        <v>654</v>
      </c>
      <c r="C18" s="753">
        <f>'MA Vozidlo'!E122</f>
        <v>0</v>
      </c>
      <c r="D18" s="754">
        <f>'MA Vozidlo'!F122</f>
        <v>0</v>
      </c>
      <c r="E18" s="754">
        <f>'MA Vozidlo'!G122</f>
        <v>0</v>
      </c>
      <c r="F18" s="754">
        <f>'MA Vozidlo'!H122</f>
        <v>0</v>
      </c>
      <c r="G18" s="754">
        <f>'MA Vozidlo'!I122</f>
        <v>0</v>
      </c>
      <c r="H18" s="754">
        <f>'MA Vozidlo'!J122</f>
        <v>0</v>
      </c>
      <c r="I18" s="754">
        <f>'MA Vozidlo'!K122</f>
        <v>0</v>
      </c>
      <c r="J18" s="754">
        <f>'MA Vozidlo'!L122</f>
        <v>0</v>
      </c>
      <c r="K18" s="754">
        <f>'MA Vozidlo'!M122</f>
        <v>0</v>
      </c>
      <c r="L18" s="754">
        <f>'MA Vozidlo'!N122</f>
        <v>0</v>
      </c>
      <c r="M18" s="754">
        <f>'MA Vozidlo'!O122</f>
        <v>0</v>
      </c>
      <c r="N18" s="754">
        <f>'MA Vozidlo'!P122</f>
        <v>0</v>
      </c>
      <c r="O18" s="754">
        <f>'MA Vozidlo'!Q122</f>
        <v>0</v>
      </c>
      <c r="P18" s="754">
        <f>'MA Vozidlo'!R122</f>
        <v>0</v>
      </c>
      <c r="Q18" s="754">
        <f>'MA Vozidlo'!S122</f>
        <v>0</v>
      </c>
      <c r="R18" s="754">
        <f>'MA Vozidlo'!T122</f>
        <v>0</v>
      </c>
      <c r="S18" s="754">
        <f>'MA Vozidlo'!U122</f>
        <v>0</v>
      </c>
      <c r="T18" s="754">
        <f>'MA Vozidlo'!V122</f>
        <v>0</v>
      </c>
      <c r="U18" s="754">
        <f>'MA Vozidlo'!W122</f>
        <v>0</v>
      </c>
      <c r="V18" s="754">
        <f>'MA Vozidlo'!X122</f>
        <v>0</v>
      </c>
      <c r="W18" s="754">
        <f>'MA Vozidlo'!Y122</f>
        <v>0</v>
      </c>
      <c r="X18" s="754">
        <f>'MA Vozidlo'!Z122</f>
        <v>0</v>
      </c>
      <c r="Y18" s="754">
        <f>'MA Vozidlo'!AA122</f>
        <v>0</v>
      </c>
      <c r="Z18" s="754">
        <f>'MA Vozidlo'!AB122</f>
        <v>0</v>
      </c>
      <c r="AA18" s="754">
        <f>'MA Vozidlo'!AC122</f>
        <v>0</v>
      </c>
      <c r="AB18" s="754">
        <f>'MA Vozidlo'!AD122</f>
        <v>0</v>
      </c>
      <c r="AC18" s="754">
        <f>'MA Vozidlo'!AE122</f>
        <v>0</v>
      </c>
      <c r="AD18" s="754">
        <f>'MA Vozidlo'!AF122</f>
        <v>0</v>
      </c>
      <c r="AE18" s="754">
        <f>'MA Vozidlo'!AG122</f>
        <v>0</v>
      </c>
      <c r="AF18" s="754">
        <f>'MA Vozidlo'!AH122</f>
        <v>0</v>
      </c>
      <c r="AG18" s="754">
        <f>'MA Vozidlo'!AI122</f>
        <v>0</v>
      </c>
      <c r="AH18" s="754">
        <f>'MA Vozidlo'!AJ122</f>
        <v>0</v>
      </c>
      <c r="AI18" s="755">
        <f>'MA Vozidlo'!AK122</f>
        <v>0</v>
      </c>
    </row>
    <row r="19" spans="1:35" ht="16.2" thickBot="1" x14ac:dyDescent="0.4">
      <c r="A19" s="163" t="s">
        <v>222</v>
      </c>
      <c r="B19" s="164" t="s">
        <v>655</v>
      </c>
      <c r="C19" s="165">
        <f>'MA Fixní'!E122</f>
        <v>0</v>
      </c>
      <c r="D19" s="166">
        <f>'MA Fixní'!F122</f>
        <v>0</v>
      </c>
      <c r="E19" s="166">
        <f>'MA Fixní'!G122</f>
        <v>0</v>
      </c>
      <c r="F19" s="166">
        <f>'MA Fixní'!H122</f>
        <v>0</v>
      </c>
      <c r="G19" s="166">
        <f>'MA Fixní'!I122</f>
        <v>0</v>
      </c>
      <c r="H19" s="166">
        <f>'MA Fixní'!J122</f>
        <v>0</v>
      </c>
      <c r="I19" s="166">
        <f>'MA Fixní'!K122</f>
        <v>0</v>
      </c>
      <c r="J19" s="166">
        <f>'MA Fixní'!L122</f>
        <v>0</v>
      </c>
      <c r="K19" s="166">
        <f>'MA Fixní'!M122</f>
        <v>0</v>
      </c>
      <c r="L19" s="166">
        <f>'MA Fixní'!N122</f>
        <v>0</v>
      </c>
      <c r="M19" s="166">
        <f>'MA Fixní'!O122</f>
        <v>0</v>
      </c>
      <c r="N19" s="166">
        <f>'MA Fixní'!P122</f>
        <v>0</v>
      </c>
      <c r="O19" s="166">
        <f>'MA Fixní'!Q122</f>
        <v>0</v>
      </c>
      <c r="P19" s="166">
        <f>'MA Fixní'!R122</f>
        <v>0</v>
      </c>
      <c r="Q19" s="166">
        <f>'MA Fixní'!S122</f>
        <v>0</v>
      </c>
      <c r="R19" s="166">
        <f>'MA Fixní'!T122</f>
        <v>0</v>
      </c>
      <c r="S19" s="166">
        <f>'MA Fixní'!U122</f>
        <v>0</v>
      </c>
      <c r="T19" s="166">
        <f>'MA Fixní'!V122</f>
        <v>0</v>
      </c>
      <c r="U19" s="166">
        <f>'MA Fixní'!W122</f>
        <v>0</v>
      </c>
      <c r="V19" s="166">
        <f>'MA Fixní'!X122</f>
        <v>0</v>
      </c>
      <c r="W19" s="166">
        <f>'MA Fixní'!Y122</f>
        <v>0</v>
      </c>
      <c r="X19" s="166">
        <f>'MA Fixní'!Z122</f>
        <v>0</v>
      </c>
      <c r="Y19" s="166">
        <f>'MA Fixní'!AA122</f>
        <v>0</v>
      </c>
      <c r="Z19" s="166">
        <f>'MA Fixní'!AB122</f>
        <v>0</v>
      </c>
      <c r="AA19" s="166">
        <f>'MA Fixní'!AC122</f>
        <v>0</v>
      </c>
      <c r="AB19" s="166">
        <f>'MA Fixní'!AD122</f>
        <v>0</v>
      </c>
      <c r="AC19" s="166">
        <f>'MA Fixní'!AE122</f>
        <v>0</v>
      </c>
      <c r="AD19" s="166">
        <f>'MA Fixní'!AF122</f>
        <v>0</v>
      </c>
      <c r="AE19" s="166">
        <f>'MA Fixní'!AG122</f>
        <v>0</v>
      </c>
      <c r="AF19" s="166">
        <f>'MA Fixní'!AH122</f>
        <v>0</v>
      </c>
      <c r="AG19" s="166">
        <f>'MA Fixní'!AI122</f>
        <v>0</v>
      </c>
      <c r="AH19" s="166">
        <f>'MA Fixní'!AJ122</f>
        <v>0</v>
      </c>
      <c r="AI19" s="167">
        <f>'MA Fixní'!AK122</f>
        <v>0</v>
      </c>
    </row>
    <row r="20" spans="1:35" ht="15.6" x14ac:dyDescent="0.35">
      <c r="A20" s="67" t="s">
        <v>167</v>
      </c>
      <c r="B20" s="114" t="s">
        <v>177</v>
      </c>
      <c r="C20" s="210">
        <f>'Model aktualizovaný (MA)'!E123</f>
        <v>0</v>
      </c>
      <c r="D20" s="211">
        <f>'Model aktualizovaný (MA)'!F123</f>
        <v>0</v>
      </c>
      <c r="E20" s="211">
        <f>'Model aktualizovaný (MA)'!G123</f>
        <v>0</v>
      </c>
      <c r="F20" s="211">
        <f>'Model aktualizovaný (MA)'!H123</f>
        <v>0</v>
      </c>
      <c r="G20" s="211">
        <f>'Model aktualizovaný (MA)'!I123</f>
        <v>0</v>
      </c>
      <c r="H20" s="211">
        <f>'Model aktualizovaný (MA)'!J123</f>
        <v>0</v>
      </c>
      <c r="I20" s="211">
        <f>'Model aktualizovaný (MA)'!K123</f>
        <v>0</v>
      </c>
      <c r="J20" s="211">
        <f>'Model aktualizovaný (MA)'!L123</f>
        <v>0</v>
      </c>
      <c r="K20" s="211">
        <f>'Model aktualizovaný (MA)'!M123</f>
        <v>0</v>
      </c>
      <c r="L20" s="211">
        <f>'Model aktualizovaný (MA)'!N123</f>
        <v>0</v>
      </c>
      <c r="M20" s="211">
        <f>'Model aktualizovaný (MA)'!O123</f>
        <v>0</v>
      </c>
      <c r="N20" s="211">
        <f>'Model aktualizovaný (MA)'!P123</f>
        <v>0</v>
      </c>
      <c r="O20" s="211">
        <f>'Model aktualizovaný (MA)'!Q123</f>
        <v>0</v>
      </c>
      <c r="P20" s="211">
        <f>'Model aktualizovaný (MA)'!R123</f>
        <v>0</v>
      </c>
      <c r="Q20" s="211">
        <f>'Model aktualizovaný (MA)'!S123</f>
        <v>0</v>
      </c>
      <c r="R20" s="211">
        <f>'Model aktualizovaný (MA)'!T123</f>
        <v>0</v>
      </c>
      <c r="S20" s="211">
        <f>'Model aktualizovaný (MA)'!U123</f>
        <v>0</v>
      </c>
      <c r="T20" s="211">
        <f>'Model aktualizovaný (MA)'!V123</f>
        <v>0</v>
      </c>
      <c r="U20" s="211">
        <f>'Model aktualizovaný (MA)'!W123</f>
        <v>0</v>
      </c>
      <c r="V20" s="211">
        <f>'Model aktualizovaný (MA)'!X123</f>
        <v>0</v>
      </c>
      <c r="W20" s="211">
        <f>'Model aktualizovaný (MA)'!Y123</f>
        <v>0</v>
      </c>
      <c r="X20" s="211">
        <f>'Model aktualizovaný (MA)'!Z123</f>
        <v>0</v>
      </c>
      <c r="Y20" s="211">
        <f>'Model aktualizovaný (MA)'!AA123</f>
        <v>0</v>
      </c>
      <c r="Z20" s="211">
        <f>'Model aktualizovaný (MA)'!AB123</f>
        <v>0</v>
      </c>
      <c r="AA20" s="211">
        <f>'Model aktualizovaný (MA)'!AC123</f>
        <v>0</v>
      </c>
      <c r="AB20" s="211">
        <f>'Model aktualizovaný (MA)'!AD123</f>
        <v>0</v>
      </c>
      <c r="AC20" s="211">
        <f>'Model aktualizovaný (MA)'!AE123</f>
        <v>0</v>
      </c>
      <c r="AD20" s="211">
        <f>'Model aktualizovaný (MA)'!AF123</f>
        <v>0</v>
      </c>
      <c r="AE20" s="211">
        <f>'Model aktualizovaný (MA)'!AG123</f>
        <v>0</v>
      </c>
      <c r="AF20" s="211">
        <f>'Model aktualizovaný (MA)'!AH123</f>
        <v>0</v>
      </c>
      <c r="AG20" s="211">
        <f>'Model aktualizovaný (MA)'!AI123</f>
        <v>0</v>
      </c>
      <c r="AH20" s="211">
        <f>'Model aktualizovaný (MA)'!AJ123</f>
        <v>0</v>
      </c>
      <c r="AI20" s="212">
        <f>'Model aktualizovaný (MA)'!AK123</f>
        <v>0</v>
      </c>
    </row>
    <row r="21" spans="1:35" ht="16.2" thickBot="1" x14ac:dyDescent="0.4">
      <c r="A21" s="120" t="s">
        <v>169</v>
      </c>
      <c r="B21" s="116" t="s">
        <v>178</v>
      </c>
      <c r="C21" s="165">
        <f>'Model aktualizovaný (MA)'!E124</f>
        <v>0</v>
      </c>
      <c r="D21" s="166">
        <f>'Model aktualizovaný (MA)'!F124</f>
        <v>0</v>
      </c>
      <c r="E21" s="166">
        <f>'Model aktualizovaný (MA)'!G124</f>
        <v>0</v>
      </c>
      <c r="F21" s="166">
        <f>'Model aktualizovaný (MA)'!H124</f>
        <v>0</v>
      </c>
      <c r="G21" s="166">
        <f>'Model aktualizovaný (MA)'!I124</f>
        <v>0</v>
      </c>
      <c r="H21" s="166">
        <f>'Model aktualizovaný (MA)'!J124</f>
        <v>0</v>
      </c>
      <c r="I21" s="166">
        <f>'Model aktualizovaný (MA)'!K124</f>
        <v>0</v>
      </c>
      <c r="J21" s="166">
        <f>'Model aktualizovaný (MA)'!L124</f>
        <v>0</v>
      </c>
      <c r="K21" s="166">
        <f>'Model aktualizovaný (MA)'!M124</f>
        <v>0</v>
      </c>
      <c r="L21" s="166">
        <f>'Model aktualizovaný (MA)'!N124</f>
        <v>0</v>
      </c>
      <c r="M21" s="166">
        <f>'Model aktualizovaný (MA)'!O124</f>
        <v>0</v>
      </c>
      <c r="N21" s="166">
        <f>'Model aktualizovaný (MA)'!P124</f>
        <v>0</v>
      </c>
      <c r="O21" s="166">
        <f>'Model aktualizovaný (MA)'!Q124</f>
        <v>0</v>
      </c>
      <c r="P21" s="166">
        <f>'Model aktualizovaný (MA)'!R124</f>
        <v>0</v>
      </c>
      <c r="Q21" s="166">
        <f>'Model aktualizovaný (MA)'!S124</f>
        <v>0</v>
      </c>
      <c r="R21" s="166">
        <f>'Model aktualizovaný (MA)'!T124</f>
        <v>0</v>
      </c>
      <c r="S21" s="166">
        <f>'Model aktualizovaný (MA)'!U124</f>
        <v>0</v>
      </c>
      <c r="T21" s="166">
        <f>'Model aktualizovaný (MA)'!V124</f>
        <v>0</v>
      </c>
      <c r="U21" s="166">
        <f>'Model aktualizovaný (MA)'!W124</f>
        <v>0</v>
      </c>
      <c r="V21" s="166">
        <f>'Model aktualizovaný (MA)'!X124</f>
        <v>0</v>
      </c>
      <c r="W21" s="166">
        <f>'Model aktualizovaný (MA)'!Y124</f>
        <v>0</v>
      </c>
      <c r="X21" s="166">
        <f>'Model aktualizovaný (MA)'!Z124</f>
        <v>0</v>
      </c>
      <c r="Y21" s="166">
        <f>'Model aktualizovaný (MA)'!AA124</f>
        <v>0</v>
      </c>
      <c r="Z21" s="166">
        <f>'Model aktualizovaný (MA)'!AB124</f>
        <v>0</v>
      </c>
      <c r="AA21" s="166">
        <f>'Model aktualizovaný (MA)'!AC124</f>
        <v>0</v>
      </c>
      <c r="AB21" s="166">
        <f>'Model aktualizovaný (MA)'!AD124</f>
        <v>0</v>
      </c>
      <c r="AC21" s="166">
        <f>'Model aktualizovaný (MA)'!AE124</f>
        <v>0</v>
      </c>
      <c r="AD21" s="166">
        <f>'Model aktualizovaný (MA)'!AF124</f>
        <v>0</v>
      </c>
      <c r="AE21" s="166">
        <f>'Model aktualizovaný (MA)'!AG124</f>
        <v>0</v>
      </c>
      <c r="AF21" s="166">
        <f>'Model aktualizovaný (MA)'!AH124</f>
        <v>0</v>
      </c>
      <c r="AG21" s="166">
        <f>'Model aktualizovaný (MA)'!AI124</f>
        <v>0</v>
      </c>
      <c r="AH21" s="166">
        <f>'Model aktualizovaný (MA)'!AJ124</f>
        <v>0</v>
      </c>
      <c r="AI21" s="167">
        <f>'Model aktualizovaný (MA)'!AK124</f>
        <v>0</v>
      </c>
    </row>
    <row r="22" spans="1:35" ht="15" thickBot="1" x14ac:dyDescent="0.35">
      <c r="A22" s="168"/>
    </row>
    <row r="23" spans="1:35" x14ac:dyDescent="0.3">
      <c r="A23" s="169" t="s">
        <v>238</v>
      </c>
      <c r="B23" s="170" t="str">
        <f>B1</f>
        <v>HMP</v>
      </c>
      <c r="C23" s="154" t="str">
        <f>C1</f>
        <v>Kalendářní rok</v>
      </c>
      <c r="D23" s="12"/>
      <c r="E23" s="12"/>
      <c r="F23" s="12"/>
      <c r="G23" s="12"/>
      <c r="H23" s="12"/>
      <c r="I23" s="12"/>
      <c r="J23" s="12"/>
      <c r="K23" s="12"/>
      <c r="L23" s="12"/>
      <c r="M23" s="12"/>
      <c r="N23" s="12"/>
      <c r="O23" s="12"/>
      <c r="P23" s="12"/>
      <c r="Q23" s="12"/>
      <c r="R23" s="12"/>
      <c r="S23" s="12"/>
      <c r="T23" s="205"/>
      <c r="U23" s="205"/>
      <c r="V23" s="205"/>
      <c r="W23" s="205"/>
      <c r="X23" s="205"/>
      <c r="Y23" s="205"/>
      <c r="Z23" s="205"/>
      <c r="AA23" s="205"/>
      <c r="AB23" s="205"/>
      <c r="AC23" s="205"/>
      <c r="AD23" s="205"/>
      <c r="AE23" s="205"/>
      <c r="AF23" s="205"/>
      <c r="AG23" s="205"/>
      <c r="AH23" s="205"/>
      <c r="AI23" s="206"/>
    </row>
    <row r="24" spans="1:35" ht="15" thickBot="1" x14ac:dyDescent="0.35">
      <c r="A24" s="6" t="s">
        <v>157</v>
      </c>
      <c r="B24" s="155"/>
      <c r="C24" s="156" t="str">
        <f t="shared" ref="C24:AI24" si="1">C2</f>
        <v>XII/29</v>
      </c>
      <c r="D24" s="7" t="str">
        <f t="shared" si="1"/>
        <v>I-VI/30</v>
      </c>
      <c r="E24" s="7" t="str">
        <f t="shared" si="1"/>
        <v>VI-XII/30</v>
      </c>
      <c r="F24" s="7" t="str">
        <f t="shared" si="1"/>
        <v>XII/30</v>
      </c>
      <c r="G24" s="7">
        <f t="shared" si="1"/>
        <v>2031</v>
      </c>
      <c r="H24" s="7">
        <f t="shared" si="1"/>
        <v>2032</v>
      </c>
      <c r="I24" s="7">
        <f t="shared" si="1"/>
        <v>2033</v>
      </c>
      <c r="J24" s="7">
        <f t="shared" si="1"/>
        <v>2034</v>
      </c>
      <c r="K24" s="7">
        <f t="shared" si="1"/>
        <v>2035</v>
      </c>
      <c r="L24" s="7">
        <f t="shared" si="1"/>
        <v>2036</v>
      </c>
      <c r="M24" s="7">
        <f t="shared" si="1"/>
        <v>2037</v>
      </c>
      <c r="N24" s="7">
        <f t="shared" si="1"/>
        <v>2038</v>
      </c>
      <c r="O24" s="7">
        <f t="shared" si="1"/>
        <v>2039</v>
      </c>
      <c r="P24" s="7">
        <f t="shared" si="1"/>
        <v>2040</v>
      </c>
      <c r="Q24" s="7">
        <f t="shared" si="1"/>
        <v>2041</v>
      </c>
      <c r="R24" s="7">
        <f t="shared" si="1"/>
        <v>2042</v>
      </c>
      <c r="S24" s="7">
        <f t="shared" si="1"/>
        <v>2043</v>
      </c>
      <c r="T24" s="7">
        <f t="shared" si="1"/>
        <v>2044</v>
      </c>
      <c r="U24" s="7">
        <f t="shared" si="1"/>
        <v>2045</v>
      </c>
      <c r="V24" s="7">
        <f t="shared" si="1"/>
        <v>2046</v>
      </c>
      <c r="W24" s="7">
        <f t="shared" si="1"/>
        <v>2047</v>
      </c>
      <c r="X24" s="7">
        <f t="shared" si="1"/>
        <v>2048</v>
      </c>
      <c r="Y24" s="7">
        <f t="shared" si="1"/>
        <v>2049</v>
      </c>
      <c r="Z24" s="7">
        <f t="shared" si="1"/>
        <v>2050</v>
      </c>
      <c r="AA24" s="7">
        <f t="shared" si="1"/>
        <v>2051</v>
      </c>
      <c r="AB24" s="7">
        <f t="shared" si="1"/>
        <v>2052</v>
      </c>
      <c r="AC24" s="7">
        <f t="shared" si="1"/>
        <v>2053</v>
      </c>
      <c r="AD24" s="7">
        <f t="shared" si="1"/>
        <v>2054</v>
      </c>
      <c r="AE24" s="7">
        <f t="shared" si="1"/>
        <v>2055</v>
      </c>
      <c r="AF24" s="7">
        <f t="shared" si="1"/>
        <v>2056</v>
      </c>
      <c r="AG24" s="7">
        <f t="shared" si="1"/>
        <v>2057</v>
      </c>
      <c r="AH24" s="7">
        <f t="shared" si="1"/>
        <v>2058</v>
      </c>
      <c r="AI24" s="8">
        <f t="shared" si="1"/>
        <v>2059</v>
      </c>
    </row>
    <row r="25" spans="1:35" ht="16.2" thickTop="1" thickBot="1" x14ac:dyDescent="0.4">
      <c r="A25" s="772" t="s">
        <v>239</v>
      </c>
      <c r="B25" s="767" t="s">
        <v>297</v>
      </c>
      <c r="C25" s="773">
        <f>'Model objednávkový (MO)'!E122</f>
        <v>0</v>
      </c>
      <c r="D25" s="774">
        <f>'Model objednávkový (MO)'!F122</f>
        <v>0</v>
      </c>
      <c r="E25" s="774">
        <f>'Model objednávkový (MO)'!G122</f>
        <v>0</v>
      </c>
      <c r="F25" s="774">
        <f>'Model objednávkový (MO)'!H122</f>
        <v>0</v>
      </c>
      <c r="G25" s="774">
        <f>'Model objednávkový (MO)'!I122</f>
        <v>0</v>
      </c>
      <c r="H25" s="774">
        <f>'Model objednávkový (MO)'!J122</f>
        <v>0</v>
      </c>
      <c r="I25" s="774">
        <f>'Model objednávkový (MO)'!K122</f>
        <v>0</v>
      </c>
      <c r="J25" s="774">
        <f>'Model objednávkový (MO)'!L122</f>
        <v>0</v>
      </c>
      <c r="K25" s="774">
        <f>'Model objednávkový (MO)'!M122</f>
        <v>0</v>
      </c>
      <c r="L25" s="774">
        <f>'Model objednávkový (MO)'!N122</f>
        <v>0</v>
      </c>
      <c r="M25" s="774">
        <f>'Model objednávkový (MO)'!O122</f>
        <v>0</v>
      </c>
      <c r="N25" s="774">
        <f>'Model objednávkový (MO)'!P122</f>
        <v>0</v>
      </c>
      <c r="O25" s="774">
        <f>'Model objednávkový (MO)'!Q122</f>
        <v>0</v>
      </c>
      <c r="P25" s="774">
        <f>'Model objednávkový (MO)'!R122</f>
        <v>0</v>
      </c>
      <c r="Q25" s="774">
        <f>'Model objednávkový (MO)'!S122</f>
        <v>0</v>
      </c>
      <c r="R25" s="774">
        <f>'Model objednávkový (MO)'!T122</f>
        <v>0</v>
      </c>
      <c r="S25" s="774">
        <f>'Model objednávkový (MO)'!U122</f>
        <v>0</v>
      </c>
      <c r="T25" s="774">
        <f>'Model objednávkový (MO)'!V122</f>
        <v>0</v>
      </c>
      <c r="U25" s="774">
        <f>'Model objednávkový (MO)'!W122</f>
        <v>0</v>
      </c>
      <c r="V25" s="774">
        <f>'Model objednávkový (MO)'!X122</f>
        <v>0</v>
      </c>
      <c r="W25" s="774">
        <f>'Model objednávkový (MO)'!Y122</f>
        <v>0</v>
      </c>
      <c r="X25" s="774">
        <f>'Model objednávkový (MO)'!Z122</f>
        <v>0</v>
      </c>
      <c r="Y25" s="774">
        <f>'Model objednávkový (MO)'!AA122</f>
        <v>0</v>
      </c>
      <c r="Z25" s="774">
        <f>'Model objednávkový (MO)'!AB122</f>
        <v>0</v>
      </c>
      <c r="AA25" s="774">
        <f>'Model objednávkový (MO)'!AC122</f>
        <v>0</v>
      </c>
      <c r="AB25" s="774">
        <f>'Model objednávkový (MO)'!AD122</f>
        <v>0</v>
      </c>
      <c r="AC25" s="774">
        <f>'Model objednávkový (MO)'!AE122</f>
        <v>0</v>
      </c>
      <c r="AD25" s="774">
        <f>'Model objednávkový (MO)'!AF122</f>
        <v>0</v>
      </c>
      <c r="AE25" s="774">
        <f>'Model objednávkový (MO)'!AG122</f>
        <v>0</v>
      </c>
      <c r="AF25" s="774">
        <f>'Model objednávkový (MO)'!AH122</f>
        <v>0</v>
      </c>
      <c r="AG25" s="774">
        <f>'Model objednávkový (MO)'!AI122</f>
        <v>0</v>
      </c>
      <c r="AH25" s="774">
        <f>'Model objednávkový (MO)'!AJ122</f>
        <v>0</v>
      </c>
      <c r="AI25" s="775">
        <f>'Model objednávkový (MO)'!AK122</f>
        <v>0</v>
      </c>
    </row>
    <row r="26" spans="1:35" ht="15.6" x14ac:dyDescent="0.35">
      <c r="A26" s="9" t="s">
        <v>241</v>
      </c>
      <c r="B26" s="762" t="s">
        <v>298</v>
      </c>
      <c r="C26" s="121">
        <f>'MO Výkon'!E122</f>
        <v>0</v>
      </c>
      <c r="D26" s="121">
        <f>'MO Výkon'!F122</f>
        <v>0</v>
      </c>
      <c r="E26" s="121">
        <f>'MO Výkon'!G122</f>
        <v>0</v>
      </c>
      <c r="F26" s="121">
        <f>'MO Výkon'!H122</f>
        <v>0</v>
      </c>
      <c r="G26" s="121">
        <f>'MO Výkon'!I122</f>
        <v>0</v>
      </c>
      <c r="H26" s="121">
        <f>'MO Výkon'!J122</f>
        <v>0</v>
      </c>
      <c r="I26" s="121">
        <f>'MO Výkon'!K122</f>
        <v>0</v>
      </c>
      <c r="J26" s="121">
        <f>'MO Výkon'!L122</f>
        <v>0</v>
      </c>
      <c r="K26" s="121">
        <f>'MO Výkon'!M122</f>
        <v>0</v>
      </c>
      <c r="L26" s="121">
        <f>'MO Výkon'!N122</f>
        <v>0</v>
      </c>
      <c r="M26" s="121">
        <f>'MO Výkon'!O122</f>
        <v>0</v>
      </c>
      <c r="N26" s="121">
        <f>'MO Výkon'!P122</f>
        <v>0</v>
      </c>
      <c r="O26" s="121">
        <f>'MO Výkon'!Q122</f>
        <v>0</v>
      </c>
      <c r="P26" s="121">
        <f>'MO Výkon'!R122</f>
        <v>0</v>
      </c>
      <c r="Q26" s="121">
        <f>'MO Výkon'!S122</f>
        <v>0</v>
      </c>
      <c r="R26" s="121">
        <f>'MO Výkon'!T122</f>
        <v>0</v>
      </c>
      <c r="S26" s="121">
        <f>'MO Výkon'!U122</f>
        <v>0</v>
      </c>
      <c r="T26" s="121">
        <f>'MO Výkon'!V122</f>
        <v>0</v>
      </c>
      <c r="U26" s="121">
        <f>'MO Výkon'!W122</f>
        <v>0</v>
      </c>
      <c r="V26" s="121">
        <f>'MO Výkon'!X122</f>
        <v>0</v>
      </c>
      <c r="W26" s="121">
        <f>'MO Výkon'!Y122</f>
        <v>0</v>
      </c>
      <c r="X26" s="121">
        <f>'MO Výkon'!Z122</f>
        <v>0</v>
      </c>
      <c r="Y26" s="121">
        <f>'MO Výkon'!AA122</f>
        <v>0</v>
      </c>
      <c r="Z26" s="121">
        <f>'MO Výkon'!AB122</f>
        <v>0</v>
      </c>
      <c r="AA26" s="121">
        <f>'MO Výkon'!AC122</f>
        <v>0</v>
      </c>
      <c r="AB26" s="121">
        <f>'MO Výkon'!AD122</f>
        <v>0</v>
      </c>
      <c r="AC26" s="121">
        <f>'MO Výkon'!AE122</f>
        <v>0</v>
      </c>
      <c r="AD26" s="121">
        <f>'MO Výkon'!AF122</f>
        <v>0</v>
      </c>
      <c r="AE26" s="121">
        <f>'MO Výkon'!AG122</f>
        <v>0</v>
      </c>
      <c r="AF26" s="121">
        <f>'MO Výkon'!AH122</f>
        <v>0</v>
      </c>
      <c r="AG26" s="121">
        <f>'MO Výkon'!AI122</f>
        <v>0</v>
      </c>
      <c r="AH26" s="121">
        <f>'MO Výkon'!AJ122</f>
        <v>0</v>
      </c>
      <c r="AI26" s="771">
        <f>'MO Výkon'!AK122</f>
        <v>0</v>
      </c>
    </row>
    <row r="27" spans="1:35" ht="15.6" x14ac:dyDescent="0.35">
      <c r="A27" s="4" t="s">
        <v>340</v>
      </c>
      <c r="B27" s="614" t="s">
        <v>656</v>
      </c>
      <c r="C27" s="401">
        <f>'MO Hodiny'!E122</f>
        <v>0</v>
      </c>
      <c r="D27" s="401">
        <f>'MO Hodiny'!F122</f>
        <v>0</v>
      </c>
      <c r="E27" s="401">
        <f>'MO Hodiny'!G122</f>
        <v>0</v>
      </c>
      <c r="F27" s="401">
        <f>'MO Hodiny'!H122</f>
        <v>0</v>
      </c>
      <c r="G27" s="401">
        <f>'MO Hodiny'!I122</f>
        <v>0</v>
      </c>
      <c r="H27" s="401">
        <f>'MO Hodiny'!J122</f>
        <v>0</v>
      </c>
      <c r="I27" s="401">
        <f>'MO Hodiny'!K122</f>
        <v>0</v>
      </c>
      <c r="J27" s="401">
        <f>'MO Hodiny'!L122</f>
        <v>0</v>
      </c>
      <c r="K27" s="401">
        <f>'MO Hodiny'!M122</f>
        <v>0</v>
      </c>
      <c r="L27" s="401">
        <f>'MO Hodiny'!N122</f>
        <v>0</v>
      </c>
      <c r="M27" s="401">
        <f>'MO Hodiny'!O122</f>
        <v>0</v>
      </c>
      <c r="N27" s="401">
        <f>'MO Hodiny'!P122</f>
        <v>0</v>
      </c>
      <c r="O27" s="401">
        <f>'MO Hodiny'!Q122</f>
        <v>0</v>
      </c>
      <c r="P27" s="401">
        <f>'MO Hodiny'!R122</f>
        <v>0</v>
      </c>
      <c r="Q27" s="401">
        <f>'MO Hodiny'!S122</f>
        <v>0</v>
      </c>
      <c r="R27" s="401">
        <f>'MO Hodiny'!T122</f>
        <v>0</v>
      </c>
      <c r="S27" s="401">
        <f>'MO Hodiny'!U122</f>
        <v>0</v>
      </c>
      <c r="T27" s="401">
        <f>'MO Hodiny'!V122</f>
        <v>0</v>
      </c>
      <c r="U27" s="401">
        <f>'MO Hodiny'!W122</f>
        <v>0</v>
      </c>
      <c r="V27" s="401">
        <f>'MO Hodiny'!X122</f>
        <v>0</v>
      </c>
      <c r="W27" s="401">
        <f>'MO Hodiny'!Y122</f>
        <v>0</v>
      </c>
      <c r="X27" s="401">
        <f>'MO Hodiny'!Z122</f>
        <v>0</v>
      </c>
      <c r="Y27" s="401">
        <f>'MO Hodiny'!AA122</f>
        <v>0</v>
      </c>
      <c r="Z27" s="401">
        <f>'MO Hodiny'!AB122</f>
        <v>0</v>
      </c>
      <c r="AA27" s="401">
        <f>'MO Hodiny'!AC122</f>
        <v>0</v>
      </c>
      <c r="AB27" s="401">
        <f>'MO Hodiny'!AD122</f>
        <v>0</v>
      </c>
      <c r="AC27" s="401">
        <f>'MO Hodiny'!AE122</f>
        <v>0</v>
      </c>
      <c r="AD27" s="401">
        <f>'MO Hodiny'!AF122</f>
        <v>0</v>
      </c>
      <c r="AE27" s="401">
        <f>'MO Hodiny'!AG122</f>
        <v>0</v>
      </c>
      <c r="AF27" s="401">
        <f>'MO Hodiny'!AH122</f>
        <v>0</v>
      </c>
      <c r="AG27" s="401">
        <f>'MO Hodiny'!AI122</f>
        <v>0</v>
      </c>
      <c r="AH27" s="401">
        <f>'MO Hodiny'!AJ122</f>
        <v>0</v>
      </c>
      <c r="AI27" s="402">
        <f>'MO Hodiny'!AK122</f>
        <v>0</v>
      </c>
    </row>
    <row r="28" spans="1:35" ht="15.6" x14ac:dyDescent="0.35">
      <c r="A28" s="4" t="s">
        <v>351</v>
      </c>
      <c r="B28" s="614" t="s">
        <v>657</v>
      </c>
      <c r="C28" s="401">
        <f>'MO Vozidlo'!E122</f>
        <v>0</v>
      </c>
      <c r="D28" s="401">
        <f>'MO Vozidlo'!F122</f>
        <v>0</v>
      </c>
      <c r="E28" s="401">
        <f>'MO Vozidlo'!G122</f>
        <v>0</v>
      </c>
      <c r="F28" s="401">
        <f>'MO Vozidlo'!H122</f>
        <v>0</v>
      </c>
      <c r="G28" s="401">
        <f>'MO Vozidlo'!I122</f>
        <v>0</v>
      </c>
      <c r="H28" s="401">
        <f>'MO Vozidlo'!J122</f>
        <v>0</v>
      </c>
      <c r="I28" s="401">
        <f>'MO Vozidlo'!K122</f>
        <v>0</v>
      </c>
      <c r="J28" s="401">
        <f>'MO Vozidlo'!L122</f>
        <v>0</v>
      </c>
      <c r="K28" s="401">
        <f>'MO Vozidlo'!M122</f>
        <v>0</v>
      </c>
      <c r="L28" s="401">
        <f>'MO Vozidlo'!N122</f>
        <v>0</v>
      </c>
      <c r="M28" s="401">
        <f>'MO Vozidlo'!O122</f>
        <v>0</v>
      </c>
      <c r="N28" s="401">
        <f>'MO Vozidlo'!P122</f>
        <v>0</v>
      </c>
      <c r="O28" s="401">
        <f>'MO Vozidlo'!Q122</f>
        <v>0</v>
      </c>
      <c r="P28" s="401">
        <f>'MO Vozidlo'!R122</f>
        <v>0</v>
      </c>
      <c r="Q28" s="401">
        <f>'MO Vozidlo'!S122</f>
        <v>0</v>
      </c>
      <c r="R28" s="401">
        <f>'MO Vozidlo'!T122</f>
        <v>0</v>
      </c>
      <c r="S28" s="401">
        <f>'MO Vozidlo'!U122</f>
        <v>0</v>
      </c>
      <c r="T28" s="401">
        <f>'MO Vozidlo'!V122</f>
        <v>0</v>
      </c>
      <c r="U28" s="401">
        <f>'MO Vozidlo'!W122</f>
        <v>0</v>
      </c>
      <c r="V28" s="401">
        <f>'MO Vozidlo'!X122</f>
        <v>0</v>
      </c>
      <c r="W28" s="401">
        <f>'MO Vozidlo'!Y122</f>
        <v>0</v>
      </c>
      <c r="X28" s="401">
        <f>'MO Vozidlo'!Z122</f>
        <v>0</v>
      </c>
      <c r="Y28" s="401">
        <f>'MO Vozidlo'!AA122</f>
        <v>0</v>
      </c>
      <c r="Z28" s="401">
        <f>'MO Vozidlo'!AB122</f>
        <v>0</v>
      </c>
      <c r="AA28" s="401">
        <f>'MO Vozidlo'!AC122</f>
        <v>0</v>
      </c>
      <c r="AB28" s="401">
        <f>'MO Vozidlo'!AD122</f>
        <v>0</v>
      </c>
      <c r="AC28" s="401">
        <f>'MO Vozidlo'!AE122</f>
        <v>0</v>
      </c>
      <c r="AD28" s="401">
        <f>'MO Vozidlo'!AF122</f>
        <v>0</v>
      </c>
      <c r="AE28" s="401">
        <f>'MO Vozidlo'!AG122</f>
        <v>0</v>
      </c>
      <c r="AF28" s="401">
        <f>'MO Vozidlo'!AH122</f>
        <v>0</v>
      </c>
      <c r="AG28" s="401">
        <f>'MO Vozidlo'!AI122</f>
        <v>0</v>
      </c>
      <c r="AH28" s="401">
        <f>'MO Vozidlo'!AJ122</f>
        <v>0</v>
      </c>
      <c r="AI28" s="402">
        <f>'MO Vozidlo'!AK122</f>
        <v>0</v>
      </c>
    </row>
    <row r="29" spans="1:35" ht="16.2" thickBot="1" x14ac:dyDescent="0.4">
      <c r="A29" s="10" t="s">
        <v>658</v>
      </c>
      <c r="B29" s="164" t="s">
        <v>659</v>
      </c>
      <c r="C29" s="117">
        <f>'MA Fixní'!E122</f>
        <v>0</v>
      </c>
      <c r="D29" s="117">
        <f>'MA Fixní'!F122</f>
        <v>0</v>
      </c>
      <c r="E29" s="117">
        <f>'MA Fixní'!G122</f>
        <v>0</v>
      </c>
      <c r="F29" s="117">
        <f>'MA Fixní'!H122</f>
        <v>0</v>
      </c>
      <c r="G29" s="117">
        <f>'MA Fixní'!I122</f>
        <v>0</v>
      </c>
      <c r="H29" s="117">
        <f>'MA Fixní'!J122</f>
        <v>0</v>
      </c>
      <c r="I29" s="117">
        <f>'MA Fixní'!K122</f>
        <v>0</v>
      </c>
      <c r="J29" s="117">
        <f>'MA Fixní'!L122</f>
        <v>0</v>
      </c>
      <c r="K29" s="117">
        <f>'MA Fixní'!M122</f>
        <v>0</v>
      </c>
      <c r="L29" s="117">
        <f>'MA Fixní'!N122</f>
        <v>0</v>
      </c>
      <c r="M29" s="117">
        <f>'MA Fixní'!O122</f>
        <v>0</v>
      </c>
      <c r="N29" s="117">
        <f>'MA Fixní'!P122</f>
        <v>0</v>
      </c>
      <c r="O29" s="117">
        <f>'MA Fixní'!Q122</f>
        <v>0</v>
      </c>
      <c r="P29" s="117">
        <f>'MA Fixní'!R122</f>
        <v>0</v>
      </c>
      <c r="Q29" s="117">
        <f>'MA Fixní'!S122</f>
        <v>0</v>
      </c>
      <c r="R29" s="117">
        <f>'MA Fixní'!T122</f>
        <v>0</v>
      </c>
      <c r="S29" s="117">
        <f>'MA Fixní'!U122</f>
        <v>0</v>
      </c>
      <c r="T29" s="117">
        <f>'MA Fixní'!V122</f>
        <v>0</v>
      </c>
      <c r="U29" s="117">
        <f>'MA Fixní'!W122</f>
        <v>0</v>
      </c>
      <c r="V29" s="117">
        <f>'MA Fixní'!X122</f>
        <v>0</v>
      </c>
      <c r="W29" s="117">
        <f>'MA Fixní'!Y122</f>
        <v>0</v>
      </c>
      <c r="X29" s="117">
        <f>'MA Fixní'!Z122</f>
        <v>0</v>
      </c>
      <c r="Y29" s="117">
        <f>'MA Fixní'!AA122</f>
        <v>0</v>
      </c>
      <c r="Z29" s="117">
        <f>'MA Fixní'!AB122</f>
        <v>0</v>
      </c>
      <c r="AA29" s="117">
        <f>'MA Fixní'!AC122</f>
        <v>0</v>
      </c>
      <c r="AB29" s="117">
        <f>'MA Fixní'!AD122</f>
        <v>0</v>
      </c>
      <c r="AC29" s="117">
        <f>'MA Fixní'!AE122</f>
        <v>0</v>
      </c>
      <c r="AD29" s="117">
        <f>'MA Fixní'!AF122</f>
        <v>0</v>
      </c>
      <c r="AE29" s="117">
        <f>'MA Fixní'!AG122</f>
        <v>0</v>
      </c>
      <c r="AF29" s="117">
        <f>'MA Fixní'!AH122</f>
        <v>0</v>
      </c>
      <c r="AG29" s="117">
        <f>'MA Fixní'!AI122</f>
        <v>0</v>
      </c>
      <c r="AH29" s="117">
        <f>'MA Fixní'!AJ122</f>
        <v>0</v>
      </c>
      <c r="AI29" s="247">
        <f>'MA Fixní'!AK122</f>
        <v>0</v>
      </c>
    </row>
    <row r="30" spans="1:35" ht="15.6" x14ac:dyDescent="0.35">
      <c r="A30" s="67" t="s">
        <v>243</v>
      </c>
      <c r="B30" s="114" t="s">
        <v>299</v>
      </c>
      <c r="C30" s="210">
        <f>'Model objednávkový (MO)'!E123</f>
        <v>0</v>
      </c>
      <c r="D30" s="211">
        <f>'Model objednávkový (MO)'!F123</f>
        <v>0</v>
      </c>
      <c r="E30" s="211">
        <f>'Model objednávkový (MO)'!G123</f>
        <v>0</v>
      </c>
      <c r="F30" s="211">
        <f>'Model objednávkový (MO)'!H123</f>
        <v>0</v>
      </c>
      <c r="G30" s="211">
        <f>'Model objednávkový (MO)'!I123</f>
        <v>0</v>
      </c>
      <c r="H30" s="211">
        <f>'Model objednávkový (MO)'!J123</f>
        <v>0</v>
      </c>
      <c r="I30" s="211">
        <f>'Model objednávkový (MO)'!K123</f>
        <v>0</v>
      </c>
      <c r="J30" s="211">
        <f>'Model objednávkový (MO)'!L123</f>
        <v>0</v>
      </c>
      <c r="K30" s="211">
        <f>'Model objednávkový (MO)'!M123</f>
        <v>0</v>
      </c>
      <c r="L30" s="211">
        <f>'Model objednávkový (MO)'!N123</f>
        <v>0</v>
      </c>
      <c r="M30" s="211">
        <f>'Model objednávkový (MO)'!O123</f>
        <v>0</v>
      </c>
      <c r="N30" s="211">
        <f>'Model objednávkový (MO)'!P123</f>
        <v>0</v>
      </c>
      <c r="O30" s="211">
        <f>'Model objednávkový (MO)'!Q123</f>
        <v>0</v>
      </c>
      <c r="P30" s="211">
        <f>'Model objednávkový (MO)'!R123</f>
        <v>0</v>
      </c>
      <c r="Q30" s="211">
        <f>'Model objednávkový (MO)'!S123</f>
        <v>0</v>
      </c>
      <c r="R30" s="211">
        <f>'Model objednávkový (MO)'!T123</f>
        <v>0</v>
      </c>
      <c r="S30" s="211">
        <f>'Model objednávkový (MO)'!U123</f>
        <v>0</v>
      </c>
      <c r="T30" s="211">
        <f>'Model objednávkový (MO)'!V123</f>
        <v>0</v>
      </c>
      <c r="U30" s="211">
        <f>'Model objednávkový (MO)'!W123</f>
        <v>0</v>
      </c>
      <c r="V30" s="211">
        <f>'Model objednávkový (MO)'!X123</f>
        <v>0</v>
      </c>
      <c r="W30" s="211">
        <f>'Model objednávkový (MO)'!Y123</f>
        <v>0</v>
      </c>
      <c r="X30" s="211">
        <f>'Model objednávkový (MO)'!Z123</f>
        <v>0</v>
      </c>
      <c r="Y30" s="211">
        <f>'Model objednávkový (MO)'!AA123</f>
        <v>0</v>
      </c>
      <c r="Z30" s="211">
        <f>'Model objednávkový (MO)'!AB123</f>
        <v>0</v>
      </c>
      <c r="AA30" s="211">
        <f>'Model objednávkový (MO)'!AC123</f>
        <v>0</v>
      </c>
      <c r="AB30" s="211">
        <f>'Model objednávkový (MO)'!AD123</f>
        <v>0</v>
      </c>
      <c r="AC30" s="211">
        <f>'Model objednávkový (MO)'!AE123</f>
        <v>0</v>
      </c>
      <c r="AD30" s="211">
        <f>'Model objednávkový (MO)'!AF123</f>
        <v>0</v>
      </c>
      <c r="AE30" s="211">
        <f>'Model objednávkový (MO)'!AG123</f>
        <v>0</v>
      </c>
      <c r="AF30" s="211">
        <f>'Model objednávkový (MO)'!AH123</f>
        <v>0</v>
      </c>
      <c r="AG30" s="211">
        <f>'Model objednávkový (MO)'!AI123</f>
        <v>0</v>
      </c>
      <c r="AH30" s="211">
        <f>'Model objednávkový (MO)'!AJ123</f>
        <v>0</v>
      </c>
      <c r="AI30" s="212">
        <f>'Model objednávkový (MO)'!AK123</f>
        <v>0</v>
      </c>
    </row>
    <row r="31" spans="1:35" ht="16.2" thickBot="1" x14ac:dyDescent="0.4">
      <c r="A31" s="120" t="s">
        <v>245</v>
      </c>
      <c r="B31" s="116" t="s">
        <v>300</v>
      </c>
      <c r="C31" s="165">
        <f>'Model objednávkový (MO)'!E124</f>
        <v>0</v>
      </c>
      <c r="D31" s="166">
        <f>'Model objednávkový (MO)'!F124</f>
        <v>0</v>
      </c>
      <c r="E31" s="166">
        <f>'Model objednávkový (MO)'!G124</f>
        <v>0</v>
      </c>
      <c r="F31" s="166">
        <f>'Model objednávkový (MO)'!H124</f>
        <v>0</v>
      </c>
      <c r="G31" s="166">
        <f>'Model objednávkový (MO)'!I124</f>
        <v>0</v>
      </c>
      <c r="H31" s="166">
        <f>'Model objednávkový (MO)'!J124</f>
        <v>0</v>
      </c>
      <c r="I31" s="166">
        <f>'Model objednávkový (MO)'!K124</f>
        <v>0</v>
      </c>
      <c r="J31" s="166">
        <f>'Model objednávkový (MO)'!L124</f>
        <v>0</v>
      </c>
      <c r="K31" s="166">
        <f>'Model objednávkový (MO)'!M124</f>
        <v>0</v>
      </c>
      <c r="L31" s="166">
        <f>'Model objednávkový (MO)'!N124</f>
        <v>0</v>
      </c>
      <c r="M31" s="166">
        <f>'Model objednávkový (MO)'!O124</f>
        <v>0</v>
      </c>
      <c r="N31" s="166">
        <f>'Model objednávkový (MO)'!P124</f>
        <v>0</v>
      </c>
      <c r="O31" s="166">
        <f>'Model objednávkový (MO)'!Q124</f>
        <v>0</v>
      </c>
      <c r="P31" s="166">
        <f>'Model objednávkový (MO)'!R124</f>
        <v>0</v>
      </c>
      <c r="Q31" s="166">
        <f>'Model objednávkový (MO)'!S124</f>
        <v>0</v>
      </c>
      <c r="R31" s="166">
        <f>'Model objednávkový (MO)'!T124</f>
        <v>0</v>
      </c>
      <c r="S31" s="166">
        <f>'Model objednávkový (MO)'!U124</f>
        <v>0</v>
      </c>
      <c r="T31" s="166">
        <f>'Model objednávkový (MO)'!V124</f>
        <v>0</v>
      </c>
      <c r="U31" s="166">
        <f>'Model objednávkový (MO)'!W124</f>
        <v>0</v>
      </c>
      <c r="V31" s="166">
        <f>'Model objednávkový (MO)'!X124</f>
        <v>0</v>
      </c>
      <c r="W31" s="166">
        <f>'Model objednávkový (MO)'!Y124</f>
        <v>0</v>
      </c>
      <c r="X31" s="166">
        <f>'Model objednávkový (MO)'!Z124</f>
        <v>0</v>
      </c>
      <c r="Y31" s="166">
        <f>'Model objednávkový (MO)'!AA124</f>
        <v>0</v>
      </c>
      <c r="Z31" s="166">
        <f>'Model objednávkový (MO)'!AB124</f>
        <v>0</v>
      </c>
      <c r="AA31" s="166">
        <f>'Model objednávkový (MO)'!AC124</f>
        <v>0</v>
      </c>
      <c r="AB31" s="166">
        <f>'Model objednávkový (MO)'!AD124</f>
        <v>0</v>
      </c>
      <c r="AC31" s="166">
        <f>'Model objednávkový (MO)'!AE124</f>
        <v>0</v>
      </c>
      <c r="AD31" s="166">
        <f>'Model objednávkový (MO)'!AF124</f>
        <v>0</v>
      </c>
      <c r="AE31" s="166">
        <f>'Model objednávkový (MO)'!AG124</f>
        <v>0</v>
      </c>
      <c r="AF31" s="166">
        <f>'Model objednávkový (MO)'!AH124</f>
        <v>0</v>
      </c>
      <c r="AG31" s="166">
        <f>'Model objednávkový (MO)'!AI124</f>
        <v>0</v>
      </c>
      <c r="AH31" s="166">
        <f>'Model objednávkový (MO)'!AJ124</f>
        <v>0</v>
      </c>
      <c r="AI31" s="167">
        <f>'Model objednávkový (MO)'!AK124</f>
        <v>0</v>
      </c>
    </row>
    <row r="32" spans="1:35" ht="15" thickBot="1" x14ac:dyDescent="0.35">
      <c r="A32" s="171"/>
    </row>
    <row r="33" spans="1:35" x14ac:dyDescent="0.3">
      <c r="A33" s="169" t="s">
        <v>247</v>
      </c>
      <c r="B33" s="170" t="str">
        <f>B1</f>
        <v>HMP</v>
      </c>
      <c r="C33" s="154" t="str">
        <f>C1</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248</v>
      </c>
      <c r="B34" s="155"/>
      <c r="C34" s="156" t="str">
        <f t="shared" ref="C34:AI34" si="2">C2</f>
        <v>XII/29</v>
      </c>
      <c r="D34" s="7" t="str">
        <f t="shared" si="2"/>
        <v>I-VI/30</v>
      </c>
      <c r="E34" s="7" t="str">
        <f t="shared" si="2"/>
        <v>VI-XII/30</v>
      </c>
      <c r="F34" s="7" t="str">
        <f t="shared" si="2"/>
        <v>XII/30</v>
      </c>
      <c r="G34" s="7">
        <f t="shared" si="2"/>
        <v>2031</v>
      </c>
      <c r="H34" s="7">
        <f t="shared" si="2"/>
        <v>2032</v>
      </c>
      <c r="I34" s="7">
        <f t="shared" si="2"/>
        <v>2033</v>
      </c>
      <c r="J34" s="7">
        <f t="shared" si="2"/>
        <v>2034</v>
      </c>
      <c r="K34" s="7">
        <f t="shared" si="2"/>
        <v>2035</v>
      </c>
      <c r="L34" s="7">
        <f t="shared" si="2"/>
        <v>2036</v>
      </c>
      <c r="M34" s="7">
        <f t="shared" si="2"/>
        <v>2037</v>
      </c>
      <c r="N34" s="7">
        <f t="shared" si="2"/>
        <v>2038</v>
      </c>
      <c r="O34" s="7">
        <f t="shared" si="2"/>
        <v>2039</v>
      </c>
      <c r="P34" s="7">
        <f t="shared" si="2"/>
        <v>2040</v>
      </c>
      <c r="Q34" s="7">
        <f t="shared" si="2"/>
        <v>2041</v>
      </c>
      <c r="R34" s="7">
        <f t="shared" si="2"/>
        <v>2042</v>
      </c>
      <c r="S34" s="7">
        <f t="shared" si="2"/>
        <v>2043</v>
      </c>
      <c r="T34" s="7">
        <f t="shared" si="2"/>
        <v>2044</v>
      </c>
      <c r="U34" s="7">
        <f t="shared" si="2"/>
        <v>2045</v>
      </c>
      <c r="V34" s="7">
        <f t="shared" si="2"/>
        <v>2046</v>
      </c>
      <c r="W34" s="7">
        <f t="shared" si="2"/>
        <v>2047</v>
      </c>
      <c r="X34" s="7">
        <f t="shared" si="2"/>
        <v>2048</v>
      </c>
      <c r="Y34" s="7">
        <f t="shared" si="2"/>
        <v>2049</v>
      </c>
      <c r="Z34" s="7">
        <f t="shared" si="2"/>
        <v>2050</v>
      </c>
      <c r="AA34" s="7">
        <f t="shared" si="2"/>
        <v>2051</v>
      </c>
      <c r="AB34" s="7">
        <f t="shared" si="2"/>
        <v>2052</v>
      </c>
      <c r="AC34" s="7">
        <f t="shared" si="2"/>
        <v>2053</v>
      </c>
      <c r="AD34" s="7">
        <f t="shared" si="2"/>
        <v>2054</v>
      </c>
      <c r="AE34" s="7">
        <f t="shared" si="2"/>
        <v>2055</v>
      </c>
      <c r="AF34" s="7">
        <f t="shared" si="2"/>
        <v>2056</v>
      </c>
      <c r="AG34" s="7">
        <f t="shared" si="2"/>
        <v>2057</v>
      </c>
      <c r="AH34" s="7">
        <f t="shared" si="2"/>
        <v>2058</v>
      </c>
      <c r="AI34" s="8">
        <f t="shared" si="2"/>
        <v>2059</v>
      </c>
    </row>
    <row r="35" spans="1:35" ht="15" thickTop="1" x14ac:dyDescent="0.3">
      <c r="A35" s="9" t="s">
        <v>249</v>
      </c>
      <c r="B35" s="185"/>
      <c r="C35" s="346">
        <f t="shared" ref="C35:AI35" si="3">C45+C56</f>
        <v>0</v>
      </c>
      <c r="D35" s="347">
        <f t="shared" si="3"/>
        <v>0</v>
      </c>
      <c r="E35" s="347">
        <f t="shared" si="3"/>
        <v>0</v>
      </c>
      <c r="F35" s="347">
        <f t="shared" si="3"/>
        <v>0</v>
      </c>
      <c r="G35" s="347">
        <f t="shared" si="3"/>
        <v>0</v>
      </c>
      <c r="H35" s="347">
        <f t="shared" si="3"/>
        <v>0</v>
      </c>
      <c r="I35" s="347">
        <f t="shared" si="3"/>
        <v>0</v>
      </c>
      <c r="J35" s="347">
        <f t="shared" si="3"/>
        <v>0</v>
      </c>
      <c r="K35" s="347">
        <f t="shared" si="3"/>
        <v>0</v>
      </c>
      <c r="L35" s="347">
        <f t="shared" si="3"/>
        <v>0</v>
      </c>
      <c r="M35" s="347">
        <f t="shared" si="3"/>
        <v>0</v>
      </c>
      <c r="N35" s="347">
        <f t="shared" si="3"/>
        <v>0</v>
      </c>
      <c r="O35" s="347">
        <f t="shared" si="3"/>
        <v>0</v>
      </c>
      <c r="P35" s="347">
        <f t="shared" si="3"/>
        <v>0</v>
      </c>
      <c r="Q35" s="347">
        <f t="shared" si="3"/>
        <v>0</v>
      </c>
      <c r="R35" s="347">
        <f t="shared" si="3"/>
        <v>0</v>
      </c>
      <c r="S35" s="347">
        <f t="shared" si="3"/>
        <v>0</v>
      </c>
      <c r="T35" s="347">
        <f t="shared" si="3"/>
        <v>0</v>
      </c>
      <c r="U35" s="347">
        <f t="shared" si="3"/>
        <v>0</v>
      </c>
      <c r="V35" s="347">
        <f t="shared" si="3"/>
        <v>0</v>
      </c>
      <c r="W35" s="347">
        <f t="shared" si="3"/>
        <v>0</v>
      </c>
      <c r="X35" s="347">
        <f t="shared" si="3"/>
        <v>0</v>
      </c>
      <c r="Y35" s="347">
        <f t="shared" si="3"/>
        <v>0</v>
      </c>
      <c r="Z35" s="347">
        <f t="shared" si="3"/>
        <v>0</v>
      </c>
      <c r="AA35" s="347">
        <f t="shared" si="3"/>
        <v>0</v>
      </c>
      <c r="AB35" s="347">
        <f t="shared" si="3"/>
        <v>0</v>
      </c>
      <c r="AC35" s="347">
        <f t="shared" si="3"/>
        <v>0</v>
      </c>
      <c r="AD35" s="347">
        <f t="shared" si="3"/>
        <v>0</v>
      </c>
      <c r="AE35" s="347">
        <f t="shared" si="3"/>
        <v>0</v>
      </c>
      <c r="AF35" s="347">
        <f t="shared" si="3"/>
        <v>0</v>
      </c>
      <c r="AG35" s="347">
        <f t="shared" si="3"/>
        <v>0</v>
      </c>
      <c r="AH35" s="347">
        <f t="shared" si="3"/>
        <v>0</v>
      </c>
      <c r="AI35" s="348">
        <f t="shared" si="3"/>
        <v>0</v>
      </c>
    </row>
    <row r="36" spans="1:35" x14ac:dyDescent="0.3">
      <c r="A36" s="9" t="s">
        <v>250</v>
      </c>
      <c r="B36" s="177"/>
      <c r="C36" s="377">
        <f t="shared" ref="C36:AI36" si="4">C46+C57</f>
        <v>0</v>
      </c>
      <c r="D36" s="333">
        <f t="shared" si="4"/>
        <v>0</v>
      </c>
      <c r="E36" s="333">
        <f t="shared" si="4"/>
        <v>0</v>
      </c>
      <c r="F36" s="333">
        <f t="shared" si="4"/>
        <v>0</v>
      </c>
      <c r="G36" s="333">
        <f t="shared" si="4"/>
        <v>0</v>
      </c>
      <c r="H36" s="333">
        <f t="shared" si="4"/>
        <v>0</v>
      </c>
      <c r="I36" s="333">
        <f t="shared" si="4"/>
        <v>0</v>
      </c>
      <c r="J36" s="333">
        <f t="shared" si="4"/>
        <v>0</v>
      </c>
      <c r="K36" s="333">
        <f t="shared" si="4"/>
        <v>0</v>
      </c>
      <c r="L36" s="333">
        <f t="shared" si="4"/>
        <v>0</v>
      </c>
      <c r="M36" s="333">
        <f t="shared" si="4"/>
        <v>0</v>
      </c>
      <c r="N36" s="333">
        <f t="shared" si="4"/>
        <v>0</v>
      </c>
      <c r="O36" s="333">
        <f t="shared" si="4"/>
        <v>0</v>
      </c>
      <c r="P36" s="333">
        <f t="shared" si="4"/>
        <v>0</v>
      </c>
      <c r="Q36" s="333">
        <f t="shared" si="4"/>
        <v>0</v>
      </c>
      <c r="R36" s="333">
        <f t="shared" si="4"/>
        <v>0</v>
      </c>
      <c r="S36" s="333">
        <f t="shared" si="4"/>
        <v>0</v>
      </c>
      <c r="T36" s="333">
        <f t="shared" si="4"/>
        <v>0</v>
      </c>
      <c r="U36" s="333">
        <f t="shared" si="4"/>
        <v>0</v>
      </c>
      <c r="V36" s="333">
        <f t="shared" si="4"/>
        <v>0</v>
      </c>
      <c r="W36" s="333">
        <f t="shared" si="4"/>
        <v>0</v>
      </c>
      <c r="X36" s="333">
        <f t="shared" si="4"/>
        <v>0</v>
      </c>
      <c r="Y36" s="333">
        <f t="shared" si="4"/>
        <v>0</v>
      </c>
      <c r="Z36" s="333">
        <f t="shared" si="4"/>
        <v>0</v>
      </c>
      <c r="AA36" s="333">
        <f t="shared" si="4"/>
        <v>0</v>
      </c>
      <c r="AB36" s="333">
        <f t="shared" si="4"/>
        <v>0</v>
      </c>
      <c r="AC36" s="333">
        <f t="shared" si="4"/>
        <v>0</v>
      </c>
      <c r="AD36" s="333">
        <f t="shared" si="4"/>
        <v>0</v>
      </c>
      <c r="AE36" s="333">
        <f t="shared" si="4"/>
        <v>0</v>
      </c>
      <c r="AF36" s="333">
        <f t="shared" si="4"/>
        <v>0</v>
      </c>
      <c r="AG36" s="333">
        <f t="shared" si="4"/>
        <v>0</v>
      </c>
      <c r="AH36" s="333">
        <f t="shared" si="4"/>
        <v>0</v>
      </c>
      <c r="AI36" s="378">
        <f t="shared" si="4"/>
        <v>0</v>
      </c>
    </row>
    <row r="37" spans="1:35" x14ac:dyDescent="0.3">
      <c r="A37" s="9" t="s">
        <v>251</v>
      </c>
      <c r="B37" s="177"/>
      <c r="C37" s="377">
        <f t="shared" ref="C37:AI37" si="5">C47+C58</f>
        <v>0</v>
      </c>
      <c r="D37" s="333">
        <f t="shared" si="5"/>
        <v>0</v>
      </c>
      <c r="E37" s="333">
        <f t="shared" si="5"/>
        <v>0</v>
      </c>
      <c r="F37" s="333">
        <f t="shared" si="5"/>
        <v>0</v>
      </c>
      <c r="G37" s="333">
        <f t="shared" si="5"/>
        <v>0</v>
      </c>
      <c r="H37" s="333">
        <f t="shared" si="5"/>
        <v>0</v>
      </c>
      <c r="I37" s="333">
        <f t="shared" si="5"/>
        <v>0</v>
      </c>
      <c r="J37" s="333">
        <f t="shared" si="5"/>
        <v>0</v>
      </c>
      <c r="K37" s="333">
        <f t="shared" si="5"/>
        <v>0</v>
      </c>
      <c r="L37" s="333">
        <f t="shared" si="5"/>
        <v>0</v>
      </c>
      <c r="M37" s="333">
        <f t="shared" si="5"/>
        <v>0</v>
      </c>
      <c r="N37" s="333">
        <f t="shared" si="5"/>
        <v>0</v>
      </c>
      <c r="O37" s="333">
        <f t="shared" si="5"/>
        <v>0</v>
      </c>
      <c r="P37" s="333">
        <f t="shared" si="5"/>
        <v>0</v>
      </c>
      <c r="Q37" s="333">
        <f t="shared" si="5"/>
        <v>0</v>
      </c>
      <c r="R37" s="333">
        <f t="shared" si="5"/>
        <v>0</v>
      </c>
      <c r="S37" s="333">
        <f t="shared" si="5"/>
        <v>0</v>
      </c>
      <c r="T37" s="333">
        <f t="shared" si="5"/>
        <v>0</v>
      </c>
      <c r="U37" s="333">
        <f t="shared" si="5"/>
        <v>0</v>
      </c>
      <c r="V37" s="333">
        <f t="shared" si="5"/>
        <v>0</v>
      </c>
      <c r="W37" s="333">
        <f t="shared" si="5"/>
        <v>0</v>
      </c>
      <c r="X37" s="333">
        <f t="shared" si="5"/>
        <v>0</v>
      </c>
      <c r="Y37" s="333">
        <f t="shared" si="5"/>
        <v>0</v>
      </c>
      <c r="Z37" s="333">
        <f t="shared" si="5"/>
        <v>0</v>
      </c>
      <c r="AA37" s="333">
        <f t="shared" si="5"/>
        <v>0</v>
      </c>
      <c r="AB37" s="333">
        <f t="shared" si="5"/>
        <v>0</v>
      </c>
      <c r="AC37" s="333">
        <f t="shared" si="5"/>
        <v>0</v>
      </c>
      <c r="AD37" s="333">
        <f t="shared" si="5"/>
        <v>0</v>
      </c>
      <c r="AE37" s="333">
        <f t="shared" si="5"/>
        <v>0</v>
      </c>
      <c r="AF37" s="333">
        <f t="shared" si="5"/>
        <v>0</v>
      </c>
      <c r="AG37" s="333">
        <f t="shared" si="5"/>
        <v>0</v>
      </c>
      <c r="AH37" s="333">
        <f t="shared" si="5"/>
        <v>0</v>
      </c>
      <c r="AI37" s="378">
        <f t="shared" si="5"/>
        <v>0</v>
      </c>
    </row>
    <row r="38" spans="1:35" ht="15" thickBot="1" x14ac:dyDescent="0.35">
      <c r="A38" s="9" t="s">
        <v>252</v>
      </c>
      <c r="B38" s="194"/>
      <c r="C38" s="285">
        <f t="shared" ref="C38:AI38" si="6">C48+C59</f>
        <v>0</v>
      </c>
      <c r="D38" s="41">
        <f t="shared" si="6"/>
        <v>0</v>
      </c>
      <c r="E38" s="41">
        <f t="shared" si="6"/>
        <v>0</v>
      </c>
      <c r="F38" s="41">
        <f t="shared" si="6"/>
        <v>0</v>
      </c>
      <c r="G38" s="41">
        <f t="shared" si="6"/>
        <v>0</v>
      </c>
      <c r="H38" s="41">
        <f t="shared" si="6"/>
        <v>0</v>
      </c>
      <c r="I38" s="41">
        <f t="shared" si="6"/>
        <v>0</v>
      </c>
      <c r="J38" s="41">
        <f t="shared" si="6"/>
        <v>0</v>
      </c>
      <c r="K38" s="41">
        <f t="shared" si="6"/>
        <v>0</v>
      </c>
      <c r="L38" s="41">
        <f t="shared" si="6"/>
        <v>0</v>
      </c>
      <c r="M38" s="41">
        <f t="shared" si="6"/>
        <v>0</v>
      </c>
      <c r="N38" s="41">
        <f t="shared" si="6"/>
        <v>0</v>
      </c>
      <c r="O38" s="41">
        <f t="shared" si="6"/>
        <v>0</v>
      </c>
      <c r="P38" s="41">
        <f t="shared" si="6"/>
        <v>0</v>
      </c>
      <c r="Q38" s="41">
        <f t="shared" si="6"/>
        <v>0</v>
      </c>
      <c r="R38" s="41">
        <f t="shared" si="6"/>
        <v>0</v>
      </c>
      <c r="S38" s="41">
        <f t="shared" si="6"/>
        <v>0</v>
      </c>
      <c r="T38" s="41">
        <f t="shared" si="6"/>
        <v>0</v>
      </c>
      <c r="U38" s="41">
        <f t="shared" si="6"/>
        <v>0</v>
      </c>
      <c r="V38" s="41">
        <f t="shared" si="6"/>
        <v>0</v>
      </c>
      <c r="W38" s="41">
        <f t="shared" si="6"/>
        <v>0</v>
      </c>
      <c r="X38" s="41">
        <f t="shared" si="6"/>
        <v>0</v>
      </c>
      <c r="Y38" s="41">
        <f t="shared" si="6"/>
        <v>0</v>
      </c>
      <c r="Z38" s="41">
        <f t="shared" si="6"/>
        <v>0</v>
      </c>
      <c r="AA38" s="41">
        <f t="shared" si="6"/>
        <v>0</v>
      </c>
      <c r="AB38" s="41">
        <f t="shared" si="6"/>
        <v>0</v>
      </c>
      <c r="AC38" s="41">
        <f t="shared" si="6"/>
        <v>0</v>
      </c>
      <c r="AD38" s="41">
        <f t="shared" si="6"/>
        <v>0</v>
      </c>
      <c r="AE38" s="41">
        <f t="shared" si="6"/>
        <v>0</v>
      </c>
      <c r="AF38" s="41">
        <f t="shared" si="6"/>
        <v>0</v>
      </c>
      <c r="AG38" s="41">
        <f t="shared" si="6"/>
        <v>0</v>
      </c>
      <c r="AH38" s="41">
        <f t="shared" si="6"/>
        <v>0</v>
      </c>
      <c r="AI38" s="291">
        <f t="shared" si="6"/>
        <v>0</v>
      </c>
    </row>
    <row r="39" spans="1:35" ht="15" x14ac:dyDescent="0.35">
      <c r="A39" s="172" t="s">
        <v>253</v>
      </c>
      <c r="B39" s="173" t="s">
        <v>301</v>
      </c>
      <c r="C39" s="374">
        <f t="shared" ref="C39:AI39" si="7">C49+C60</f>
        <v>0</v>
      </c>
      <c r="D39" s="375">
        <f t="shared" si="7"/>
        <v>0</v>
      </c>
      <c r="E39" s="375">
        <f t="shared" ref="E39:F39" si="8">E49+E60</f>
        <v>0</v>
      </c>
      <c r="F39" s="375">
        <f t="shared" si="8"/>
        <v>0</v>
      </c>
      <c r="G39" s="375">
        <f t="shared" si="7"/>
        <v>0</v>
      </c>
      <c r="H39" s="375">
        <f t="shared" si="7"/>
        <v>0</v>
      </c>
      <c r="I39" s="375">
        <f t="shared" si="7"/>
        <v>0</v>
      </c>
      <c r="J39" s="375">
        <f t="shared" si="7"/>
        <v>0</v>
      </c>
      <c r="K39" s="375">
        <f t="shared" si="7"/>
        <v>0</v>
      </c>
      <c r="L39" s="375">
        <f t="shared" si="7"/>
        <v>0</v>
      </c>
      <c r="M39" s="375">
        <f t="shared" si="7"/>
        <v>0</v>
      </c>
      <c r="N39" s="375">
        <f t="shared" si="7"/>
        <v>0</v>
      </c>
      <c r="O39" s="375">
        <f t="shared" si="7"/>
        <v>0</v>
      </c>
      <c r="P39" s="375">
        <f t="shared" si="7"/>
        <v>0</v>
      </c>
      <c r="Q39" s="375">
        <f t="shared" si="7"/>
        <v>0</v>
      </c>
      <c r="R39" s="375">
        <f t="shared" si="7"/>
        <v>0</v>
      </c>
      <c r="S39" s="375">
        <f t="shared" si="7"/>
        <v>0</v>
      </c>
      <c r="T39" s="375">
        <f t="shared" si="7"/>
        <v>0</v>
      </c>
      <c r="U39" s="375">
        <f t="shared" si="7"/>
        <v>0</v>
      </c>
      <c r="V39" s="375">
        <f t="shared" si="7"/>
        <v>0</v>
      </c>
      <c r="W39" s="375">
        <f t="shared" si="7"/>
        <v>0</v>
      </c>
      <c r="X39" s="375">
        <f t="shared" si="7"/>
        <v>0</v>
      </c>
      <c r="Y39" s="375">
        <f t="shared" si="7"/>
        <v>0</v>
      </c>
      <c r="Z39" s="375">
        <f t="shared" si="7"/>
        <v>0</v>
      </c>
      <c r="AA39" s="375">
        <f t="shared" si="7"/>
        <v>0</v>
      </c>
      <c r="AB39" s="375">
        <f t="shared" si="7"/>
        <v>0</v>
      </c>
      <c r="AC39" s="375">
        <f t="shared" si="7"/>
        <v>0</v>
      </c>
      <c r="AD39" s="375">
        <f t="shared" si="7"/>
        <v>0</v>
      </c>
      <c r="AE39" s="375">
        <f t="shared" si="7"/>
        <v>0</v>
      </c>
      <c r="AF39" s="375">
        <f t="shared" si="7"/>
        <v>0</v>
      </c>
      <c r="AG39" s="375">
        <f t="shared" si="7"/>
        <v>0</v>
      </c>
      <c r="AH39" s="375">
        <f t="shared" si="7"/>
        <v>0</v>
      </c>
      <c r="AI39" s="376">
        <f t="shared" si="7"/>
        <v>0</v>
      </c>
    </row>
    <row r="40" spans="1:35" x14ac:dyDescent="0.3">
      <c r="A40" s="4" t="s">
        <v>255</v>
      </c>
      <c r="B40" s="177"/>
      <c r="C40" s="178">
        <f t="shared" ref="C40:AI40" si="9">C39-C3</f>
        <v>-38985.66136986301</v>
      </c>
      <c r="D40" s="179">
        <f t="shared" si="9"/>
        <v>-392293.21753424662</v>
      </c>
      <c r="E40" s="179">
        <f t="shared" si="9"/>
        <v>-943664.04273972602</v>
      </c>
      <c r="F40" s="179">
        <f t="shared" si="9"/>
        <v>-118665.47287671233</v>
      </c>
      <c r="G40" s="179">
        <f t="shared" si="9"/>
        <v>-2707056.1</v>
      </c>
      <c r="H40" s="179">
        <f t="shared" si="9"/>
        <v>-4151805.5</v>
      </c>
      <c r="I40" s="179">
        <f t="shared" si="9"/>
        <v>-4967203.4000000004</v>
      </c>
      <c r="J40" s="179">
        <f t="shared" si="9"/>
        <v>-5226496</v>
      </c>
      <c r="K40" s="179">
        <f t="shared" si="9"/>
        <v>-5226496</v>
      </c>
      <c r="L40" s="179">
        <f t="shared" si="9"/>
        <v>-5226496</v>
      </c>
      <c r="M40" s="179">
        <f t="shared" si="9"/>
        <v>-5226496</v>
      </c>
      <c r="N40" s="179">
        <f t="shared" si="9"/>
        <v>-5226496</v>
      </c>
      <c r="O40" s="179">
        <f t="shared" si="9"/>
        <v>-5226496</v>
      </c>
      <c r="P40" s="179">
        <f t="shared" si="9"/>
        <v>-5226496</v>
      </c>
      <c r="Q40" s="179">
        <f t="shared" si="9"/>
        <v>-5226496</v>
      </c>
      <c r="R40" s="179">
        <f t="shared" si="9"/>
        <v>-5226496</v>
      </c>
      <c r="S40" s="179">
        <f t="shared" si="9"/>
        <v>-5226496</v>
      </c>
      <c r="T40" s="179">
        <f t="shared" si="9"/>
        <v>-5226496</v>
      </c>
      <c r="U40" s="179">
        <f t="shared" si="9"/>
        <v>-5226496</v>
      </c>
      <c r="V40" s="179">
        <f t="shared" si="9"/>
        <v>-5226496</v>
      </c>
      <c r="W40" s="179">
        <f t="shared" si="9"/>
        <v>-5226496</v>
      </c>
      <c r="X40" s="179">
        <f t="shared" si="9"/>
        <v>-5226496</v>
      </c>
      <c r="Y40" s="179">
        <f t="shared" si="9"/>
        <v>-5226496</v>
      </c>
      <c r="Z40" s="179">
        <f t="shared" si="9"/>
        <v>-5226496</v>
      </c>
      <c r="AA40" s="179">
        <f t="shared" si="9"/>
        <v>-5226496</v>
      </c>
      <c r="AB40" s="179">
        <f t="shared" si="9"/>
        <v>-5226496</v>
      </c>
      <c r="AC40" s="179">
        <f t="shared" si="9"/>
        <v>-5226496</v>
      </c>
      <c r="AD40" s="179">
        <f t="shared" si="9"/>
        <v>-5226496</v>
      </c>
      <c r="AE40" s="179">
        <f t="shared" si="9"/>
        <v>-5226496</v>
      </c>
      <c r="AF40" s="179">
        <f t="shared" si="9"/>
        <v>-5226496</v>
      </c>
      <c r="AG40" s="179">
        <f t="shared" si="9"/>
        <v>-5226496</v>
      </c>
      <c r="AH40" s="179">
        <f t="shared" si="9"/>
        <v>-5226496</v>
      </c>
      <c r="AI40" s="180">
        <f t="shared" si="9"/>
        <v>-5226496</v>
      </c>
    </row>
    <row r="41" spans="1:35" ht="15" thickBot="1" x14ac:dyDescent="0.35">
      <c r="A41" s="10" t="s">
        <v>256</v>
      </c>
      <c r="B41" s="181"/>
      <c r="C41" s="182">
        <f t="shared" ref="C41:AI41" si="10">IFERROR(C39/C3,"-")</f>
        <v>0</v>
      </c>
      <c r="D41" s="183">
        <f t="shared" si="10"/>
        <v>0</v>
      </c>
      <c r="E41" s="183">
        <f t="shared" si="10"/>
        <v>0</v>
      </c>
      <c r="F41" s="183">
        <f t="shared" si="10"/>
        <v>0</v>
      </c>
      <c r="G41" s="183">
        <f t="shared" si="10"/>
        <v>0</v>
      </c>
      <c r="H41" s="183">
        <f t="shared" si="10"/>
        <v>0</v>
      </c>
      <c r="I41" s="183">
        <f t="shared" si="10"/>
        <v>0</v>
      </c>
      <c r="J41" s="183">
        <f t="shared" si="10"/>
        <v>0</v>
      </c>
      <c r="K41" s="183">
        <f t="shared" si="10"/>
        <v>0</v>
      </c>
      <c r="L41" s="183">
        <f t="shared" si="10"/>
        <v>0</v>
      </c>
      <c r="M41" s="183">
        <f t="shared" si="10"/>
        <v>0</v>
      </c>
      <c r="N41" s="183">
        <f t="shared" si="10"/>
        <v>0</v>
      </c>
      <c r="O41" s="183">
        <f t="shared" si="10"/>
        <v>0</v>
      </c>
      <c r="P41" s="183">
        <f t="shared" si="10"/>
        <v>0</v>
      </c>
      <c r="Q41" s="183">
        <f t="shared" si="10"/>
        <v>0</v>
      </c>
      <c r="R41" s="183">
        <f t="shared" si="10"/>
        <v>0</v>
      </c>
      <c r="S41" s="183">
        <f t="shared" si="10"/>
        <v>0</v>
      </c>
      <c r="T41" s="183">
        <f t="shared" si="10"/>
        <v>0</v>
      </c>
      <c r="U41" s="183">
        <f t="shared" si="10"/>
        <v>0</v>
      </c>
      <c r="V41" s="183">
        <f t="shared" si="10"/>
        <v>0</v>
      </c>
      <c r="W41" s="183">
        <f t="shared" si="10"/>
        <v>0</v>
      </c>
      <c r="X41" s="183">
        <f t="shared" si="10"/>
        <v>0</v>
      </c>
      <c r="Y41" s="183">
        <f t="shared" si="10"/>
        <v>0</v>
      </c>
      <c r="Z41" s="183">
        <f t="shared" si="10"/>
        <v>0</v>
      </c>
      <c r="AA41" s="183">
        <f t="shared" si="10"/>
        <v>0</v>
      </c>
      <c r="AB41" s="183">
        <f t="shared" si="10"/>
        <v>0</v>
      </c>
      <c r="AC41" s="183">
        <f t="shared" si="10"/>
        <v>0</v>
      </c>
      <c r="AD41" s="183">
        <f t="shared" si="10"/>
        <v>0</v>
      </c>
      <c r="AE41" s="183">
        <f t="shared" si="10"/>
        <v>0</v>
      </c>
      <c r="AF41" s="183">
        <f t="shared" si="10"/>
        <v>0</v>
      </c>
      <c r="AG41" s="183">
        <f t="shared" si="10"/>
        <v>0</v>
      </c>
      <c r="AH41" s="183">
        <f t="shared" si="10"/>
        <v>0</v>
      </c>
      <c r="AI41" s="184">
        <f t="shared" si="10"/>
        <v>0</v>
      </c>
    </row>
    <row r="42" spans="1:35" ht="15" thickBot="1" x14ac:dyDescent="0.35">
      <c r="A42" s="168"/>
    </row>
    <row r="43" spans="1:35" x14ac:dyDescent="0.3">
      <c r="A43" s="169" t="s">
        <v>257</v>
      </c>
      <c r="B43" s="170" t="str">
        <f>B1</f>
        <v>HMP</v>
      </c>
      <c r="C43" s="154" t="str">
        <f>C1</f>
        <v>Kalendářní rok</v>
      </c>
      <c r="D43" s="12"/>
      <c r="E43" s="12"/>
      <c r="F43" s="12"/>
      <c r="G43" s="12"/>
      <c r="H43" s="12"/>
      <c r="I43" s="12"/>
      <c r="J43" s="12"/>
      <c r="K43" s="12"/>
      <c r="L43" s="12"/>
      <c r="M43" s="12"/>
      <c r="N43" s="12"/>
      <c r="O43" s="12"/>
      <c r="P43" s="12"/>
      <c r="Q43" s="12"/>
      <c r="R43" s="12"/>
      <c r="S43" s="12"/>
      <c r="T43" s="205"/>
      <c r="U43" s="205"/>
      <c r="V43" s="205"/>
      <c r="W43" s="205"/>
      <c r="X43" s="205"/>
      <c r="Y43" s="205"/>
      <c r="Z43" s="205"/>
      <c r="AA43" s="205"/>
      <c r="AB43" s="205"/>
      <c r="AC43" s="205"/>
      <c r="AD43" s="205"/>
      <c r="AE43" s="205"/>
      <c r="AF43" s="205"/>
      <c r="AG43" s="205"/>
      <c r="AH43" s="205"/>
      <c r="AI43" s="206"/>
    </row>
    <row r="44" spans="1:35" ht="15" thickBot="1" x14ac:dyDescent="0.35">
      <c r="A44" s="6" t="s">
        <v>258</v>
      </c>
      <c r="B44" s="155"/>
      <c r="C44" s="156" t="str">
        <f t="shared" ref="C44:AI44" si="11">C2</f>
        <v>XII/29</v>
      </c>
      <c r="D44" s="7" t="str">
        <f t="shared" si="11"/>
        <v>I-VI/30</v>
      </c>
      <c r="E44" s="7" t="str">
        <f t="shared" si="11"/>
        <v>VI-XII/30</v>
      </c>
      <c r="F44" s="7" t="str">
        <f t="shared" si="11"/>
        <v>XII/30</v>
      </c>
      <c r="G44" s="7">
        <f t="shared" si="11"/>
        <v>2031</v>
      </c>
      <c r="H44" s="7">
        <f t="shared" si="11"/>
        <v>2032</v>
      </c>
      <c r="I44" s="7">
        <f t="shared" si="11"/>
        <v>2033</v>
      </c>
      <c r="J44" s="7">
        <f t="shared" si="11"/>
        <v>2034</v>
      </c>
      <c r="K44" s="7">
        <f t="shared" si="11"/>
        <v>2035</v>
      </c>
      <c r="L44" s="7">
        <f t="shared" si="11"/>
        <v>2036</v>
      </c>
      <c r="M44" s="7">
        <f t="shared" si="11"/>
        <v>2037</v>
      </c>
      <c r="N44" s="7">
        <f t="shared" si="11"/>
        <v>2038</v>
      </c>
      <c r="O44" s="7">
        <f t="shared" si="11"/>
        <v>2039</v>
      </c>
      <c r="P44" s="7">
        <f t="shared" si="11"/>
        <v>2040</v>
      </c>
      <c r="Q44" s="7">
        <f t="shared" si="11"/>
        <v>2041</v>
      </c>
      <c r="R44" s="7">
        <f t="shared" si="11"/>
        <v>2042</v>
      </c>
      <c r="S44" s="7">
        <f t="shared" si="11"/>
        <v>2043</v>
      </c>
      <c r="T44" s="7">
        <f t="shared" si="11"/>
        <v>2044</v>
      </c>
      <c r="U44" s="7">
        <f t="shared" si="11"/>
        <v>2045</v>
      </c>
      <c r="V44" s="7">
        <f t="shared" si="11"/>
        <v>2046</v>
      </c>
      <c r="W44" s="7">
        <f t="shared" si="11"/>
        <v>2047</v>
      </c>
      <c r="X44" s="7">
        <f t="shared" si="11"/>
        <v>2048</v>
      </c>
      <c r="Y44" s="7">
        <f t="shared" si="11"/>
        <v>2049</v>
      </c>
      <c r="Z44" s="7">
        <f t="shared" si="11"/>
        <v>2050</v>
      </c>
      <c r="AA44" s="7">
        <f t="shared" si="11"/>
        <v>2051</v>
      </c>
      <c r="AB44" s="7">
        <f t="shared" si="11"/>
        <v>2052</v>
      </c>
      <c r="AC44" s="7">
        <f t="shared" si="11"/>
        <v>2053</v>
      </c>
      <c r="AD44" s="7">
        <f t="shared" si="11"/>
        <v>2054</v>
      </c>
      <c r="AE44" s="7">
        <f t="shared" si="11"/>
        <v>2055</v>
      </c>
      <c r="AF44" s="7">
        <f t="shared" si="11"/>
        <v>2056</v>
      </c>
      <c r="AG44" s="7">
        <f t="shared" si="11"/>
        <v>2057</v>
      </c>
      <c r="AH44" s="7">
        <f t="shared" si="11"/>
        <v>2058</v>
      </c>
      <c r="AI44" s="8">
        <f t="shared" si="11"/>
        <v>2059</v>
      </c>
    </row>
    <row r="45" spans="1:35" ht="15" thickTop="1" x14ac:dyDescent="0.3">
      <c r="A45" s="9" t="s">
        <v>249</v>
      </c>
      <c r="B45" s="185"/>
      <c r="C45" s="286"/>
      <c r="D45" s="186"/>
      <c r="E45" s="304"/>
      <c r="F45" s="304"/>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7"/>
    </row>
    <row r="46" spans="1:35" x14ac:dyDescent="0.3">
      <c r="A46" s="9" t="s">
        <v>250</v>
      </c>
      <c r="B46" s="177"/>
      <c r="C46" s="214"/>
      <c r="D46" s="188"/>
      <c r="E46" s="188"/>
      <c r="F46" s="215"/>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row>
    <row r="47" spans="1:35" x14ac:dyDescent="0.3">
      <c r="A47" s="9" t="s">
        <v>251</v>
      </c>
      <c r="B47" s="177"/>
      <c r="C47" s="214"/>
      <c r="D47" s="215"/>
      <c r="E47" s="188"/>
      <c r="F47" s="215"/>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9"/>
    </row>
    <row r="48" spans="1:35" ht="15" thickBot="1" x14ac:dyDescent="0.35">
      <c r="A48" s="9" t="s">
        <v>252</v>
      </c>
      <c r="B48" s="181"/>
      <c r="C48" s="190"/>
      <c r="D48" s="218"/>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2"/>
    </row>
    <row r="49" spans="1:35" ht="15.6" x14ac:dyDescent="0.35">
      <c r="A49" s="172" t="s">
        <v>259</v>
      </c>
      <c r="B49" s="193" t="s">
        <v>302</v>
      </c>
      <c r="C49" s="174">
        <f t="shared" ref="C49:AI49" si="12">SUM(C45:C48)</f>
        <v>0</v>
      </c>
      <c r="D49" s="175">
        <f t="shared" si="12"/>
        <v>0</v>
      </c>
      <c r="E49" s="175">
        <f t="shared" ref="E49:F49" si="13">SUM(E45:E48)</f>
        <v>0</v>
      </c>
      <c r="F49" s="175">
        <f t="shared" si="13"/>
        <v>0</v>
      </c>
      <c r="G49" s="175">
        <f t="shared" si="12"/>
        <v>0</v>
      </c>
      <c r="H49" s="175">
        <f t="shared" si="12"/>
        <v>0</v>
      </c>
      <c r="I49" s="175">
        <f t="shared" si="12"/>
        <v>0</v>
      </c>
      <c r="J49" s="175">
        <f t="shared" si="12"/>
        <v>0</v>
      </c>
      <c r="K49" s="175">
        <f t="shared" si="12"/>
        <v>0</v>
      </c>
      <c r="L49" s="175">
        <f t="shared" si="12"/>
        <v>0</v>
      </c>
      <c r="M49" s="175">
        <f t="shared" si="12"/>
        <v>0</v>
      </c>
      <c r="N49" s="175">
        <f t="shared" si="12"/>
        <v>0</v>
      </c>
      <c r="O49" s="175">
        <f t="shared" si="12"/>
        <v>0</v>
      </c>
      <c r="P49" s="175">
        <f t="shared" si="12"/>
        <v>0</v>
      </c>
      <c r="Q49" s="175">
        <f t="shared" si="12"/>
        <v>0</v>
      </c>
      <c r="R49" s="175">
        <f t="shared" si="12"/>
        <v>0</v>
      </c>
      <c r="S49" s="175">
        <f t="shared" si="12"/>
        <v>0</v>
      </c>
      <c r="T49" s="175">
        <f t="shared" si="12"/>
        <v>0</v>
      </c>
      <c r="U49" s="175">
        <f t="shared" si="12"/>
        <v>0</v>
      </c>
      <c r="V49" s="175">
        <f t="shared" si="12"/>
        <v>0</v>
      </c>
      <c r="W49" s="175">
        <f t="shared" si="12"/>
        <v>0</v>
      </c>
      <c r="X49" s="175">
        <f t="shared" si="12"/>
        <v>0</v>
      </c>
      <c r="Y49" s="175">
        <f t="shared" si="12"/>
        <v>0</v>
      </c>
      <c r="Z49" s="175">
        <f t="shared" si="12"/>
        <v>0</v>
      </c>
      <c r="AA49" s="175">
        <f t="shared" si="12"/>
        <v>0</v>
      </c>
      <c r="AB49" s="175">
        <f t="shared" si="12"/>
        <v>0</v>
      </c>
      <c r="AC49" s="175">
        <f t="shared" si="12"/>
        <v>0</v>
      </c>
      <c r="AD49" s="175">
        <f t="shared" si="12"/>
        <v>0</v>
      </c>
      <c r="AE49" s="175">
        <f t="shared" si="12"/>
        <v>0</v>
      </c>
      <c r="AF49" s="175">
        <f t="shared" si="12"/>
        <v>0</v>
      </c>
      <c r="AG49" s="175">
        <f t="shared" si="12"/>
        <v>0</v>
      </c>
      <c r="AH49" s="175">
        <f t="shared" si="12"/>
        <v>0</v>
      </c>
      <c r="AI49" s="176">
        <f t="shared" si="12"/>
        <v>0</v>
      </c>
    </row>
    <row r="50" spans="1:35" x14ac:dyDescent="0.3">
      <c r="A50" s="4" t="s">
        <v>261</v>
      </c>
      <c r="B50" s="177"/>
      <c r="C50" s="178">
        <f t="shared" ref="C50:AI50" si="14">C49-C4</f>
        <v>-18328.512876712328</v>
      </c>
      <c r="D50" s="179">
        <f t="shared" si="14"/>
        <v>-184430.66082191782</v>
      </c>
      <c r="E50" s="179">
        <f t="shared" si="14"/>
        <v>-670607.38301369862</v>
      </c>
      <c r="F50" s="179">
        <f t="shared" si="14"/>
        <v>-85022.518356164393</v>
      </c>
      <c r="G50" s="179">
        <f t="shared" si="14"/>
        <v>-1939576.2000000002</v>
      </c>
      <c r="H50" s="179">
        <f t="shared" si="14"/>
        <v>-1699366.5</v>
      </c>
      <c r="I50" s="179">
        <f t="shared" si="14"/>
        <v>-1990243.4000000001</v>
      </c>
      <c r="J50" s="179">
        <f t="shared" si="14"/>
        <v>-1813950.5</v>
      </c>
      <c r="K50" s="179">
        <f t="shared" si="14"/>
        <v>-1813950.5</v>
      </c>
      <c r="L50" s="179">
        <f t="shared" si="14"/>
        <v>-1813950.5</v>
      </c>
      <c r="M50" s="179">
        <f t="shared" si="14"/>
        <v>-1813950.5</v>
      </c>
      <c r="N50" s="179">
        <f t="shared" si="14"/>
        <v>-1813950.5</v>
      </c>
      <c r="O50" s="179">
        <f t="shared" si="14"/>
        <v>-1813950.5</v>
      </c>
      <c r="P50" s="179">
        <f t="shared" si="14"/>
        <v>-1813950.5</v>
      </c>
      <c r="Q50" s="179">
        <f t="shared" si="14"/>
        <v>-1813950.5</v>
      </c>
      <c r="R50" s="179">
        <f t="shared" si="14"/>
        <v>-1813950.5</v>
      </c>
      <c r="S50" s="179">
        <f t="shared" si="14"/>
        <v>-1813950.5</v>
      </c>
      <c r="T50" s="179">
        <f t="shared" si="14"/>
        <v>-1813950.5</v>
      </c>
      <c r="U50" s="179">
        <f t="shared" si="14"/>
        <v>-1813950.5</v>
      </c>
      <c r="V50" s="179">
        <f t="shared" si="14"/>
        <v>-1813950.5</v>
      </c>
      <c r="W50" s="179">
        <f t="shared" si="14"/>
        <v>-1813950.5</v>
      </c>
      <c r="X50" s="179">
        <f t="shared" si="14"/>
        <v>-1813950.5</v>
      </c>
      <c r="Y50" s="179">
        <f t="shared" si="14"/>
        <v>-1813950.5</v>
      </c>
      <c r="Z50" s="179">
        <f t="shared" si="14"/>
        <v>-1813950.5</v>
      </c>
      <c r="AA50" s="179">
        <f t="shared" si="14"/>
        <v>-1813950.5</v>
      </c>
      <c r="AB50" s="179">
        <f t="shared" si="14"/>
        <v>-1813950.5</v>
      </c>
      <c r="AC50" s="179">
        <f t="shared" si="14"/>
        <v>-1813950.5</v>
      </c>
      <c r="AD50" s="179">
        <f t="shared" si="14"/>
        <v>-1813950.5</v>
      </c>
      <c r="AE50" s="179">
        <f t="shared" si="14"/>
        <v>-1813950.5</v>
      </c>
      <c r="AF50" s="179">
        <f t="shared" si="14"/>
        <v>-1813950.5</v>
      </c>
      <c r="AG50" s="179">
        <f t="shared" si="14"/>
        <v>-1813950.5</v>
      </c>
      <c r="AH50" s="179">
        <f t="shared" si="14"/>
        <v>-1813950.5</v>
      </c>
      <c r="AI50" s="180">
        <f t="shared" si="14"/>
        <v>-1813950.5</v>
      </c>
    </row>
    <row r="51" spans="1:35" x14ac:dyDescent="0.3">
      <c r="A51" s="11" t="s">
        <v>262</v>
      </c>
      <c r="B51" s="194"/>
      <c r="C51" s="195">
        <f t="shared" ref="C51:AI51" si="15">IFERROR(C49/C4,"-")</f>
        <v>0</v>
      </c>
      <c r="D51" s="196">
        <f t="shared" si="15"/>
        <v>0</v>
      </c>
      <c r="E51" s="196">
        <f t="shared" si="15"/>
        <v>0</v>
      </c>
      <c r="F51" s="196">
        <f t="shared" si="15"/>
        <v>0</v>
      </c>
      <c r="G51" s="196">
        <f t="shared" si="15"/>
        <v>0</v>
      </c>
      <c r="H51" s="196">
        <f t="shared" si="15"/>
        <v>0</v>
      </c>
      <c r="I51" s="196">
        <f t="shared" si="15"/>
        <v>0</v>
      </c>
      <c r="J51" s="196">
        <f t="shared" si="15"/>
        <v>0</v>
      </c>
      <c r="K51" s="196">
        <f t="shared" si="15"/>
        <v>0</v>
      </c>
      <c r="L51" s="196">
        <f t="shared" si="15"/>
        <v>0</v>
      </c>
      <c r="M51" s="196">
        <f t="shared" si="15"/>
        <v>0</v>
      </c>
      <c r="N51" s="196">
        <f t="shared" si="15"/>
        <v>0</v>
      </c>
      <c r="O51" s="196">
        <f t="shared" si="15"/>
        <v>0</v>
      </c>
      <c r="P51" s="196">
        <f t="shared" si="15"/>
        <v>0</v>
      </c>
      <c r="Q51" s="196">
        <f t="shared" si="15"/>
        <v>0</v>
      </c>
      <c r="R51" s="196">
        <f t="shared" si="15"/>
        <v>0</v>
      </c>
      <c r="S51" s="196">
        <f t="shared" si="15"/>
        <v>0</v>
      </c>
      <c r="T51" s="196">
        <f t="shared" si="15"/>
        <v>0</v>
      </c>
      <c r="U51" s="196">
        <f t="shared" si="15"/>
        <v>0</v>
      </c>
      <c r="V51" s="196">
        <f t="shared" si="15"/>
        <v>0</v>
      </c>
      <c r="W51" s="196">
        <f t="shared" si="15"/>
        <v>0</v>
      </c>
      <c r="X51" s="196">
        <f t="shared" si="15"/>
        <v>0</v>
      </c>
      <c r="Y51" s="196">
        <f t="shared" si="15"/>
        <v>0</v>
      </c>
      <c r="Z51" s="196">
        <f t="shared" si="15"/>
        <v>0</v>
      </c>
      <c r="AA51" s="196">
        <f t="shared" si="15"/>
        <v>0</v>
      </c>
      <c r="AB51" s="196">
        <f t="shared" si="15"/>
        <v>0</v>
      </c>
      <c r="AC51" s="196">
        <f t="shared" si="15"/>
        <v>0</v>
      </c>
      <c r="AD51" s="196">
        <f t="shared" si="15"/>
        <v>0</v>
      </c>
      <c r="AE51" s="196">
        <f t="shared" si="15"/>
        <v>0</v>
      </c>
      <c r="AF51" s="196">
        <f t="shared" si="15"/>
        <v>0</v>
      </c>
      <c r="AG51" s="196">
        <f t="shared" si="15"/>
        <v>0</v>
      </c>
      <c r="AH51" s="196">
        <f t="shared" si="15"/>
        <v>0</v>
      </c>
      <c r="AI51" s="197">
        <f t="shared" si="15"/>
        <v>0</v>
      </c>
    </row>
    <row r="52" spans="1:35" ht="15" thickBot="1" x14ac:dyDescent="0.35">
      <c r="A52" s="10" t="s">
        <v>263</v>
      </c>
      <c r="B52" s="181"/>
      <c r="C52" s="182" t="str">
        <f t="shared" ref="C52:AI52" si="16">IFERROR(C49/C39,"-")</f>
        <v>-</v>
      </c>
      <c r="D52" s="183" t="str">
        <f t="shared" si="16"/>
        <v>-</v>
      </c>
      <c r="E52" s="183" t="str">
        <f t="shared" ref="E52:F52" si="17">IFERROR(E49/E39,"-")</f>
        <v>-</v>
      </c>
      <c r="F52" s="183" t="str">
        <f t="shared" si="17"/>
        <v>-</v>
      </c>
      <c r="G52" s="183" t="str">
        <f t="shared" si="16"/>
        <v>-</v>
      </c>
      <c r="H52" s="183" t="str">
        <f t="shared" si="16"/>
        <v>-</v>
      </c>
      <c r="I52" s="183" t="str">
        <f t="shared" si="16"/>
        <v>-</v>
      </c>
      <c r="J52" s="183" t="str">
        <f t="shared" si="16"/>
        <v>-</v>
      </c>
      <c r="K52" s="183" t="str">
        <f t="shared" si="16"/>
        <v>-</v>
      </c>
      <c r="L52" s="183" t="str">
        <f t="shared" si="16"/>
        <v>-</v>
      </c>
      <c r="M52" s="183" t="str">
        <f t="shared" si="16"/>
        <v>-</v>
      </c>
      <c r="N52" s="183" t="str">
        <f t="shared" si="16"/>
        <v>-</v>
      </c>
      <c r="O52" s="183" t="str">
        <f t="shared" si="16"/>
        <v>-</v>
      </c>
      <c r="P52" s="183" t="str">
        <f t="shared" si="16"/>
        <v>-</v>
      </c>
      <c r="Q52" s="183" t="str">
        <f t="shared" si="16"/>
        <v>-</v>
      </c>
      <c r="R52" s="183" t="str">
        <f t="shared" si="16"/>
        <v>-</v>
      </c>
      <c r="S52" s="183" t="str">
        <f t="shared" si="16"/>
        <v>-</v>
      </c>
      <c r="T52" s="183" t="str">
        <f t="shared" si="16"/>
        <v>-</v>
      </c>
      <c r="U52" s="183" t="str">
        <f t="shared" si="16"/>
        <v>-</v>
      </c>
      <c r="V52" s="183" t="str">
        <f t="shared" si="16"/>
        <v>-</v>
      </c>
      <c r="W52" s="183" t="str">
        <f t="shared" si="16"/>
        <v>-</v>
      </c>
      <c r="X52" s="183" t="str">
        <f t="shared" si="16"/>
        <v>-</v>
      </c>
      <c r="Y52" s="183" t="str">
        <f t="shared" si="16"/>
        <v>-</v>
      </c>
      <c r="Z52" s="183" t="str">
        <f t="shared" si="16"/>
        <v>-</v>
      </c>
      <c r="AA52" s="183" t="str">
        <f t="shared" si="16"/>
        <v>-</v>
      </c>
      <c r="AB52" s="183" t="str">
        <f t="shared" si="16"/>
        <v>-</v>
      </c>
      <c r="AC52" s="183" t="str">
        <f t="shared" si="16"/>
        <v>-</v>
      </c>
      <c r="AD52" s="183" t="str">
        <f t="shared" si="16"/>
        <v>-</v>
      </c>
      <c r="AE52" s="183" t="str">
        <f t="shared" si="16"/>
        <v>-</v>
      </c>
      <c r="AF52" s="183" t="str">
        <f t="shared" si="16"/>
        <v>-</v>
      </c>
      <c r="AG52" s="183" t="str">
        <f t="shared" si="16"/>
        <v>-</v>
      </c>
      <c r="AH52" s="183" t="str">
        <f t="shared" si="16"/>
        <v>-</v>
      </c>
      <c r="AI52" s="184" t="str">
        <f t="shared" si="16"/>
        <v>-</v>
      </c>
    </row>
    <row r="53" spans="1:35" ht="15" thickBot="1" x14ac:dyDescent="0.35">
      <c r="A53" s="168"/>
    </row>
    <row r="54" spans="1:35" x14ac:dyDescent="0.3">
      <c r="A54" s="169" t="s">
        <v>602</v>
      </c>
      <c r="B54" s="170" t="str">
        <f>B1</f>
        <v>HMP</v>
      </c>
      <c r="C54" s="154" t="str">
        <f>C1</f>
        <v>Kalendářní rok</v>
      </c>
      <c r="D54" s="12"/>
      <c r="E54" s="12"/>
      <c r="F54" s="12"/>
      <c r="G54" s="12"/>
      <c r="H54" s="12"/>
      <c r="I54" s="12"/>
      <c r="J54" s="12"/>
      <c r="K54" s="12"/>
      <c r="L54" s="12"/>
      <c r="M54" s="12"/>
      <c r="N54" s="12"/>
      <c r="O54" s="12"/>
      <c r="P54" s="12"/>
      <c r="Q54" s="12"/>
      <c r="R54" s="12"/>
      <c r="S54" s="12"/>
      <c r="T54" s="205"/>
      <c r="U54" s="205"/>
      <c r="V54" s="205"/>
      <c r="W54" s="205"/>
      <c r="X54" s="205"/>
      <c r="Y54" s="205"/>
      <c r="Z54" s="205"/>
      <c r="AA54" s="205"/>
      <c r="AB54" s="205"/>
      <c r="AC54" s="205"/>
      <c r="AD54" s="205"/>
      <c r="AE54" s="205"/>
      <c r="AF54" s="205"/>
      <c r="AG54" s="205"/>
      <c r="AH54" s="205"/>
      <c r="AI54" s="206"/>
    </row>
    <row r="55" spans="1:35" ht="15" thickBot="1" x14ac:dyDescent="0.35">
      <c r="A55" s="6" t="s">
        <v>603</v>
      </c>
      <c r="B55" s="155"/>
      <c r="C55" s="156" t="str">
        <f t="shared" ref="C55:AI55" si="18">C2</f>
        <v>XII/29</v>
      </c>
      <c r="D55" s="7" t="str">
        <f t="shared" si="18"/>
        <v>I-VI/30</v>
      </c>
      <c r="E55" s="7" t="str">
        <f t="shared" si="18"/>
        <v>VI-XII/30</v>
      </c>
      <c r="F55" s="7" t="str">
        <f t="shared" si="18"/>
        <v>XII/30</v>
      </c>
      <c r="G55" s="7">
        <f t="shared" si="18"/>
        <v>2031</v>
      </c>
      <c r="H55" s="7">
        <f t="shared" si="18"/>
        <v>2032</v>
      </c>
      <c r="I55" s="7">
        <f t="shared" si="18"/>
        <v>2033</v>
      </c>
      <c r="J55" s="7">
        <f t="shared" si="18"/>
        <v>2034</v>
      </c>
      <c r="K55" s="7">
        <f t="shared" si="18"/>
        <v>2035</v>
      </c>
      <c r="L55" s="7">
        <f t="shared" si="18"/>
        <v>2036</v>
      </c>
      <c r="M55" s="7">
        <f t="shared" si="18"/>
        <v>2037</v>
      </c>
      <c r="N55" s="7">
        <f t="shared" si="18"/>
        <v>2038</v>
      </c>
      <c r="O55" s="7">
        <f t="shared" si="18"/>
        <v>2039</v>
      </c>
      <c r="P55" s="7">
        <f t="shared" si="18"/>
        <v>2040</v>
      </c>
      <c r="Q55" s="7">
        <f t="shared" si="18"/>
        <v>2041</v>
      </c>
      <c r="R55" s="7">
        <f t="shared" si="18"/>
        <v>2042</v>
      </c>
      <c r="S55" s="7">
        <f t="shared" si="18"/>
        <v>2043</v>
      </c>
      <c r="T55" s="7">
        <f t="shared" si="18"/>
        <v>2044</v>
      </c>
      <c r="U55" s="7">
        <f t="shared" si="18"/>
        <v>2045</v>
      </c>
      <c r="V55" s="7">
        <f t="shared" si="18"/>
        <v>2046</v>
      </c>
      <c r="W55" s="7">
        <f t="shared" si="18"/>
        <v>2047</v>
      </c>
      <c r="X55" s="7">
        <f t="shared" si="18"/>
        <v>2048</v>
      </c>
      <c r="Y55" s="7">
        <f t="shared" si="18"/>
        <v>2049</v>
      </c>
      <c r="Z55" s="7">
        <f t="shared" si="18"/>
        <v>2050</v>
      </c>
      <c r="AA55" s="7">
        <f t="shared" si="18"/>
        <v>2051</v>
      </c>
      <c r="AB55" s="7">
        <f t="shared" si="18"/>
        <v>2052</v>
      </c>
      <c r="AC55" s="7">
        <f t="shared" si="18"/>
        <v>2053</v>
      </c>
      <c r="AD55" s="7">
        <f t="shared" si="18"/>
        <v>2054</v>
      </c>
      <c r="AE55" s="7">
        <f t="shared" si="18"/>
        <v>2055</v>
      </c>
      <c r="AF55" s="7">
        <f t="shared" si="18"/>
        <v>2056</v>
      </c>
      <c r="AG55" s="7">
        <f t="shared" si="18"/>
        <v>2057</v>
      </c>
      <c r="AH55" s="7">
        <f t="shared" si="18"/>
        <v>2058</v>
      </c>
      <c r="AI55" s="201">
        <f t="shared" si="18"/>
        <v>2059</v>
      </c>
    </row>
    <row r="56" spans="1:35" ht="15" thickTop="1" x14ac:dyDescent="0.3">
      <c r="A56" s="9" t="s">
        <v>249</v>
      </c>
      <c r="B56" s="185"/>
      <c r="C56" s="286"/>
      <c r="D56" s="186"/>
      <c r="E56" s="304"/>
      <c r="F56" s="304"/>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1:35" x14ac:dyDescent="0.3">
      <c r="A57" s="9" t="s">
        <v>250</v>
      </c>
      <c r="B57" s="177"/>
      <c r="C57" s="214"/>
      <c r="D57" s="188"/>
      <c r="E57" s="188"/>
      <c r="F57" s="215"/>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9"/>
    </row>
    <row r="58" spans="1:35" x14ac:dyDescent="0.3">
      <c r="A58" s="9" t="s">
        <v>251</v>
      </c>
      <c r="B58" s="177"/>
      <c r="C58" s="214"/>
      <c r="D58" s="215"/>
      <c r="E58" s="188"/>
      <c r="F58" s="215"/>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9"/>
    </row>
    <row r="59" spans="1:35" ht="15" thickBot="1" x14ac:dyDescent="0.35">
      <c r="A59" s="9" t="s">
        <v>252</v>
      </c>
      <c r="B59" s="181"/>
      <c r="C59" s="190"/>
      <c r="D59" s="218"/>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2"/>
    </row>
    <row r="60" spans="1:35" ht="15.6" x14ac:dyDescent="0.35">
      <c r="A60" s="172" t="s">
        <v>604</v>
      </c>
      <c r="B60" s="193" t="s">
        <v>303</v>
      </c>
      <c r="C60" s="174">
        <f t="shared" ref="C60:AI60" si="19">SUM(C56:C59)</f>
        <v>0</v>
      </c>
      <c r="D60" s="175">
        <f t="shared" si="19"/>
        <v>0</v>
      </c>
      <c r="E60" s="175">
        <f t="shared" ref="E60:F60" si="20">SUM(E56:E59)</f>
        <v>0</v>
      </c>
      <c r="F60" s="175">
        <f t="shared" si="20"/>
        <v>0</v>
      </c>
      <c r="G60" s="175">
        <f t="shared" si="19"/>
        <v>0</v>
      </c>
      <c r="H60" s="175">
        <f t="shared" si="19"/>
        <v>0</v>
      </c>
      <c r="I60" s="175">
        <f t="shared" si="19"/>
        <v>0</v>
      </c>
      <c r="J60" s="175">
        <f t="shared" si="19"/>
        <v>0</v>
      </c>
      <c r="K60" s="175">
        <f t="shared" si="19"/>
        <v>0</v>
      </c>
      <c r="L60" s="175">
        <f t="shared" si="19"/>
        <v>0</v>
      </c>
      <c r="M60" s="175">
        <f t="shared" si="19"/>
        <v>0</v>
      </c>
      <c r="N60" s="175">
        <f t="shared" si="19"/>
        <v>0</v>
      </c>
      <c r="O60" s="175">
        <f t="shared" si="19"/>
        <v>0</v>
      </c>
      <c r="P60" s="175">
        <f t="shared" si="19"/>
        <v>0</v>
      </c>
      <c r="Q60" s="175">
        <f t="shared" si="19"/>
        <v>0</v>
      </c>
      <c r="R60" s="175">
        <f t="shared" si="19"/>
        <v>0</v>
      </c>
      <c r="S60" s="175">
        <f t="shared" si="19"/>
        <v>0</v>
      </c>
      <c r="T60" s="175">
        <f t="shared" si="19"/>
        <v>0</v>
      </c>
      <c r="U60" s="175">
        <f t="shared" si="19"/>
        <v>0</v>
      </c>
      <c r="V60" s="175">
        <f t="shared" si="19"/>
        <v>0</v>
      </c>
      <c r="W60" s="175">
        <f t="shared" si="19"/>
        <v>0</v>
      </c>
      <c r="X60" s="175">
        <f t="shared" si="19"/>
        <v>0</v>
      </c>
      <c r="Y60" s="175">
        <f t="shared" si="19"/>
        <v>0</v>
      </c>
      <c r="Z60" s="175">
        <f t="shared" si="19"/>
        <v>0</v>
      </c>
      <c r="AA60" s="175">
        <f t="shared" si="19"/>
        <v>0</v>
      </c>
      <c r="AB60" s="175">
        <f t="shared" si="19"/>
        <v>0</v>
      </c>
      <c r="AC60" s="175">
        <f t="shared" si="19"/>
        <v>0</v>
      </c>
      <c r="AD60" s="175">
        <f t="shared" si="19"/>
        <v>0</v>
      </c>
      <c r="AE60" s="175">
        <f t="shared" si="19"/>
        <v>0</v>
      </c>
      <c r="AF60" s="175">
        <f t="shared" si="19"/>
        <v>0</v>
      </c>
      <c r="AG60" s="175">
        <f t="shared" si="19"/>
        <v>0</v>
      </c>
      <c r="AH60" s="175">
        <f t="shared" si="19"/>
        <v>0</v>
      </c>
      <c r="AI60" s="176">
        <f t="shared" si="19"/>
        <v>0</v>
      </c>
    </row>
    <row r="61" spans="1:35" x14ac:dyDescent="0.3">
      <c r="A61" s="4" t="s">
        <v>265</v>
      </c>
      <c r="B61" s="177"/>
      <c r="C61" s="178">
        <f t="shared" ref="C61:AI61" si="21">C60-C5</f>
        <v>-20657.148493150686</v>
      </c>
      <c r="D61" s="179">
        <f t="shared" si="21"/>
        <v>-207862.55671232878</v>
      </c>
      <c r="E61" s="179">
        <f t="shared" si="21"/>
        <v>-273056.6597260274</v>
      </c>
      <c r="F61" s="179">
        <f t="shared" si="21"/>
        <v>-33642.954520547944</v>
      </c>
      <c r="G61" s="179">
        <f t="shared" si="21"/>
        <v>-767479.89999999991</v>
      </c>
      <c r="H61" s="179">
        <f t="shared" si="21"/>
        <v>-2452439</v>
      </c>
      <c r="I61" s="179">
        <f t="shared" si="21"/>
        <v>-2976960</v>
      </c>
      <c r="J61" s="179">
        <f t="shared" si="21"/>
        <v>-3412545.5</v>
      </c>
      <c r="K61" s="179">
        <f t="shared" si="21"/>
        <v>-3412545.5</v>
      </c>
      <c r="L61" s="179">
        <f t="shared" si="21"/>
        <v>-3412545.5</v>
      </c>
      <c r="M61" s="179">
        <f t="shared" si="21"/>
        <v>-3412545.5</v>
      </c>
      <c r="N61" s="179">
        <f t="shared" si="21"/>
        <v>-3412545.5</v>
      </c>
      <c r="O61" s="179">
        <f t="shared" si="21"/>
        <v>-3412545.5</v>
      </c>
      <c r="P61" s="179">
        <f t="shared" si="21"/>
        <v>-3412545.5</v>
      </c>
      <c r="Q61" s="179">
        <f t="shared" si="21"/>
        <v>-3412545.5</v>
      </c>
      <c r="R61" s="179">
        <f t="shared" si="21"/>
        <v>-3412545.5</v>
      </c>
      <c r="S61" s="179">
        <f t="shared" si="21"/>
        <v>-3412545.5</v>
      </c>
      <c r="T61" s="179">
        <f t="shared" si="21"/>
        <v>-3412545.5</v>
      </c>
      <c r="U61" s="179">
        <f t="shared" si="21"/>
        <v>-3412545.5</v>
      </c>
      <c r="V61" s="179">
        <f t="shared" si="21"/>
        <v>-3412545.5</v>
      </c>
      <c r="W61" s="179">
        <f t="shared" si="21"/>
        <v>-3412545.5</v>
      </c>
      <c r="X61" s="179">
        <f t="shared" si="21"/>
        <v>-3412545.5</v>
      </c>
      <c r="Y61" s="179">
        <f t="shared" si="21"/>
        <v>-3412545.5</v>
      </c>
      <c r="Z61" s="179">
        <f t="shared" si="21"/>
        <v>-3412545.5</v>
      </c>
      <c r="AA61" s="179">
        <f t="shared" si="21"/>
        <v>-3412545.5</v>
      </c>
      <c r="AB61" s="179">
        <f t="shared" si="21"/>
        <v>-3412545.5</v>
      </c>
      <c r="AC61" s="179">
        <f t="shared" si="21"/>
        <v>-3412545.5</v>
      </c>
      <c r="AD61" s="179">
        <f t="shared" si="21"/>
        <v>-3412545.5</v>
      </c>
      <c r="AE61" s="179">
        <f t="shared" si="21"/>
        <v>-3412545.5</v>
      </c>
      <c r="AF61" s="179">
        <f t="shared" si="21"/>
        <v>-3412545.5</v>
      </c>
      <c r="AG61" s="179">
        <f t="shared" si="21"/>
        <v>-3412545.5</v>
      </c>
      <c r="AH61" s="179">
        <f t="shared" si="21"/>
        <v>-3412545.5</v>
      </c>
      <c r="AI61" s="180">
        <f t="shared" si="21"/>
        <v>-3412545.5</v>
      </c>
    </row>
    <row r="62" spans="1:35" x14ac:dyDescent="0.3">
      <c r="A62" s="11" t="s">
        <v>256</v>
      </c>
      <c r="B62" s="194"/>
      <c r="C62" s="195">
        <f t="shared" ref="C62:AI62" si="22">IFERROR(C60/C5,"-")</f>
        <v>0</v>
      </c>
      <c r="D62" s="196">
        <f t="shared" si="22"/>
        <v>0</v>
      </c>
      <c r="E62" s="196">
        <f t="shared" si="22"/>
        <v>0</v>
      </c>
      <c r="F62" s="196">
        <f t="shared" si="22"/>
        <v>0</v>
      </c>
      <c r="G62" s="196">
        <f t="shared" si="22"/>
        <v>0</v>
      </c>
      <c r="H62" s="196">
        <f t="shared" si="22"/>
        <v>0</v>
      </c>
      <c r="I62" s="196">
        <f t="shared" si="22"/>
        <v>0</v>
      </c>
      <c r="J62" s="196">
        <f t="shared" si="22"/>
        <v>0</v>
      </c>
      <c r="K62" s="196">
        <f t="shared" si="22"/>
        <v>0</v>
      </c>
      <c r="L62" s="196">
        <f t="shared" si="22"/>
        <v>0</v>
      </c>
      <c r="M62" s="196">
        <f t="shared" si="22"/>
        <v>0</v>
      </c>
      <c r="N62" s="196">
        <f t="shared" si="22"/>
        <v>0</v>
      </c>
      <c r="O62" s="196">
        <f t="shared" si="22"/>
        <v>0</v>
      </c>
      <c r="P62" s="196">
        <f t="shared" si="22"/>
        <v>0</v>
      </c>
      <c r="Q62" s="196">
        <f t="shared" si="22"/>
        <v>0</v>
      </c>
      <c r="R62" s="196">
        <f t="shared" si="22"/>
        <v>0</v>
      </c>
      <c r="S62" s="207">
        <f t="shared" si="22"/>
        <v>0</v>
      </c>
      <c r="T62" s="207">
        <f t="shared" si="22"/>
        <v>0</v>
      </c>
      <c r="U62" s="207">
        <f t="shared" si="22"/>
        <v>0</v>
      </c>
      <c r="V62" s="207">
        <f t="shared" si="22"/>
        <v>0</v>
      </c>
      <c r="W62" s="207">
        <f t="shared" si="22"/>
        <v>0</v>
      </c>
      <c r="X62" s="207">
        <f t="shared" si="22"/>
        <v>0</v>
      </c>
      <c r="Y62" s="207">
        <f t="shared" si="22"/>
        <v>0</v>
      </c>
      <c r="Z62" s="207">
        <f t="shared" si="22"/>
        <v>0</v>
      </c>
      <c r="AA62" s="207">
        <f t="shared" si="22"/>
        <v>0</v>
      </c>
      <c r="AB62" s="207">
        <f t="shared" si="22"/>
        <v>0</v>
      </c>
      <c r="AC62" s="207">
        <f t="shared" si="22"/>
        <v>0</v>
      </c>
      <c r="AD62" s="207">
        <f t="shared" si="22"/>
        <v>0</v>
      </c>
      <c r="AE62" s="207">
        <f t="shared" si="22"/>
        <v>0</v>
      </c>
      <c r="AF62" s="207">
        <f t="shared" si="22"/>
        <v>0</v>
      </c>
      <c r="AG62" s="207">
        <f t="shared" si="22"/>
        <v>0</v>
      </c>
      <c r="AH62" s="207">
        <f t="shared" si="22"/>
        <v>0</v>
      </c>
      <c r="AI62" s="208">
        <f t="shared" si="22"/>
        <v>0</v>
      </c>
    </row>
    <row r="63" spans="1:35" ht="15" thickBot="1" x14ac:dyDescent="0.35">
      <c r="A63" s="10" t="s">
        <v>605</v>
      </c>
      <c r="B63" s="181"/>
      <c r="C63" s="182" t="str">
        <f t="shared" ref="C63:AI63" si="23">IFERROR(C60/C39,"-")</f>
        <v>-</v>
      </c>
      <c r="D63" s="183" t="str">
        <f t="shared" si="23"/>
        <v>-</v>
      </c>
      <c r="E63" s="183" t="str">
        <f t="shared" ref="E63:F63" si="24">IFERROR(E60/E39,"-")</f>
        <v>-</v>
      </c>
      <c r="F63" s="183" t="str">
        <f t="shared" si="24"/>
        <v>-</v>
      </c>
      <c r="G63" s="183" t="str">
        <f t="shared" si="23"/>
        <v>-</v>
      </c>
      <c r="H63" s="183" t="str">
        <f t="shared" si="23"/>
        <v>-</v>
      </c>
      <c r="I63" s="183" t="str">
        <f t="shared" si="23"/>
        <v>-</v>
      </c>
      <c r="J63" s="183" t="str">
        <f t="shared" si="23"/>
        <v>-</v>
      </c>
      <c r="K63" s="183" t="str">
        <f t="shared" si="23"/>
        <v>-</v>
      </c>
      <c r="L63" s="183" t="str">
        <f t="shared" si="23"/>
        <v>-</v>
      </c>
      <c r="M63" s="183" t="str">
        <f t="shared" si="23"/>
        <v>-</v>
      </c>
      <c r="N63" s="183" t="str">
        <f t="shared" si="23"/>
        <v>-</v>
      </c>
      <c r="O63" s="183" t="str">
        <f t="shared" si="23"/>
        <v>-</v>
      </c>
      <c r="P63" s="183" t="str">
        <f t="shared" si="23"/>
        <v>-</v>
      </c>
      <c r="Q63" s="183" t="str">
        <f t="shared" si="23"/>
        <v>-</v>
      </c>
      <c r="R63" s="183" t="str">
        <f t="shared" si="23"/>
        <v>-</v>
      </c>
      <c r="S63" s="183" t="str">
        <f t="shared" si="23"/>
        <v>-</v>
      </c>
      <c r="T63" s="183" t="str">
        <f t="shared" si="23"/>
        <v>-</v>
      </c>
      <c r="U63" s="183" t="str">
        <f t="shared" si="23"/>
        <v>-</v>
      </c>
      <c r="V63" s="183" t="str">
        <f t="shared" si="23"/>
        <v>-</v>
      </c>
      <c r="W63" s="183" t="str">
        <f t="shared" si="23"/>
        <v>-</v>
      </c>
      <c r="X63" s="183" t="str">
        <f t="shared" si="23"/>
        <v>-</v>
      </c>
      <c r="Y63" s="183" t="str">
        <f t="shared" si="23"/>
        <v>-</v>
      </c>
      <c r="Z63" s="183" t="str">
        <f t="shared" si="23"/>
        <v>-</v>
      </c>
      <c r="AA63" s="183" t="str">
        <f t="shared" si="23"/>
        <v>-</v>
      </c>
      <c r="AB63" s="183" t="str">
        <f t="shared" si="23"/>
        <v>-</v>
      </c>
      <c r="AC63" s="183" t="str">
        <f t="shared" si="23"/>
        <v>-</v>
      </c>
      <c r="AD63" s="183" t="str">
        <f t="shared" si="23"/>
        <v>-</v>
      </c>
      <c r="AE63" s="183" t="str">
        <f t="shared" si="23"/>
        <v>-</v>
      </c>
      <c r="AF63" s="183" t="str">
        <f t="shared" si="23"/>
        <v>-</v>
      </c>
      <c r="AG63" s="183" t="str">
        <f t="shared" si="23"/>
        <v>-</v>
      </c>
      <c r="AH63" s="183" t="str">
        <f t="shared" si="23"/>
        <v>-</v>
      </c>
      <c r="AI63" s="184" t="str">
        <f t="shared" si="23"/>
        <v>-</v>
      </c>
    </row>
    <row r="64" spans="1:35" ht="15" thickBot="1" x14ac:dyDescent="0.35">
      <c r="A64" s="168"/>
    </row>
    <row r="65" spans="1:36" x14ac:dyDescent="0.3">
      <c r="A65" s="169" t="s">
        <v>531</v>
      </c>
      <c r="B65" s="170" t="str">
        <f>B1</f>
        <v>HMP</v>
      </c>
      <c r="C65" s="154" t="str">
        <f>C1</f>
        <v>Kalendářní rok</v>
      </c>
      <c r="D65" s="12"/>
      <c r="E65" s="12"/>
      <c r="F65" s="12"/>
      <c r="G65" s="12"/>
      <c r="H65" s="12"/>
      <c r="I65" s="12"/>
      <c r="J65" s="12"/>
      <c r="K65" s="12"/>
      <c r="L65" s="12"/>
      <c r="M65" s="12"/>
      <c r="N65" s="12"/>
      <c r="O65" s="12"/>
      <c r="P65" s="12"/>
      <c r="Q65" s="12"/>
      <c r="R65" s="12"/>
      <c r="S65" s="12"/>
      <c r="T65" s="205"/>
      <c r="U65" s="205"/>
      <c r="V65" s="205"/>
      <c r="W65" s="205"/>
      <c r="X65" s="205"/>
      <c r="Y65" s="205"/>
      <c r="Z65" s="205"/>
      <c r="AA65" s="205"/>
      <c r="AB65" s="205"/>
      <c r="AC65" s="205"/>
      <c r="AD65" s="205"/>
      <c r="AE65" s="205"/>
      <c r="AF65" s="205"/>
      <c r="AG65" s="205"/>
      <c r="AH65" s="205"/>
      <c r="AI65" s="206"/>
    </row>
    <row r="66" spans="1:36" ht="15" thickBot="1" x14ac:dyDescent="0.35">
      <c r="A66" s="619" t="s">
        <v>532</v>
      </c>
      <c r="B66" s="155"/>
      <c r="C66" s="156" t="str">
        <f t="shared" ref="C66:AI66" si="25">C2</f>
        <v>XII/29</v>
      </c>
      <c r="D66" s="7" t="str">
        <f t="shared" si="25"/>
        <v>I-VI/30</v>
      </c>
      <c r="E66" s="7" t="str">
        <f t="shared" si="25"/>
        <v>VI-XII/30</v>
      </c>
      <c r="F66" s="7" t="str">
        <f t="shared" si="25"/>
        <v>XII/30</v>
      </c>
      <c r="G66" s="7">
        <f t="shared" si="25"/>
        <v>2031</v>
      </c>
      <c r="H66" s="7">
        <f t="shared" si="25"/>
        <v>2032</v>
      </c>
      <c r="I66" s="7">
        <f t="shared" si="25"/>
        <v>2033</v>
      </c>
      <c r="J66" s="7">
        <f t="shared" si="25"/>
        <v>2034</v>
      </c>
      <c r="K66" s="7">
        <f t="shared" si="25"/>
        <v>2035</v>
      </c>
      <c r="L66" s="7">
        <f t="shared" si="25"/>
        <v>2036</v>
      </c>
      <c r="M66" s="7">
        <f t="shared" si="25"/>
        <v>2037</v>
      </c>
      <c r="N66" s="7">
        <f t="shared" si="25"/>
        <v>2038</v>
      </c>
      <c r="O66" s="7">
        <f t="shared" si="25"/>
        <v>2039</v>
      </c>
      <c r="P66" s="7">
        <f t="shared" si="25"/>
        <v>2040</v>
      </c>
      <c r="Q66" s="7">
        <f t="shared" si="25"/>
        <v>2041</v>
      </c>
      <c r="R66" s="7">
        <f t="shared" si="25"/>
        <v>2042</v>
      </c>
      <c r="S66" s="7">
        <f t="shared" si="25"/>
        <v>2043</v>
      </c>
      <c r="T66" s="7">
        <f t="shared" si="25"/>
        <v>2044</v>
      </c>
      <c r="U66" s="7">
        <f t="shared" si="25"/>
        <v>2045</v>
      </c>
      <c r="V66" s="7">
        <f t="shared" si="25"/>
        <v>2046</v>
      </c>
      <c r="W66" s="7">
        <f t="shared" si="25"/>
        <v>2047</v>
      </c>
      <c r="X66" s="7">
        <f t="shared" si="25"/>
        <v>2048</v>
      </c>
      <c r="Y66" s="7">
        <f t="shared" si="25"/>
        <v>2049</v>
      </c>
      <c r="Z66" s="7">
        <f t="shared" si="25"/>
        <v>2050</v>
      </c>
      <c r="AA66" s="7">
        <f t="shared" si="25"/>
        <v>2051</v>
      </c>
      <c r="AB66" s="7">
        <f t="shared" si="25"/>
        <v>2052</v>
      </c>
      <c r="AC66" s="7">
        <f t="shared" si="25"/>
        <v>2053</v>
      </c>
      <c r="AD66" s="7">
        <f t="shared" si="25"/>
        <v>2054</v>
      </c>
      <c r="AE66" s="7">
        <f t="shared" si="25"/>
        <v>2055</v>
      </c>
      <c r="AF66" s="7">
        <f t="shared" si="25"/>
        <v>2056</v>
      </c>
      <c r="AG66" s="7">
        <f t="shared" si="25"/>
        <v>2057</v>
      </c>
      <c r="AH66" s="7">
        <f t="shared" si="25"/>
        <v>2058</v>
      </c>
      <c r="AI66" s="8">
        <f t="shared" si="25"/>
        <v>2059</v>
      </c>
    </row>
    <row r="67" spans="1:36" s="368" customFormat="1" ht="15.6" thickTop="1" x14ac:dyDescent="0.35">
      <c r="A67" s="617" t="s">
        <v>533</v>
      </c>
      <c r="B67" s="620" t="s">
        <v>552</v>
      </c>
      <c r="C67" s="621"/>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3"/>
    </row>
    <row r="68" spans="1:36" x14ac:dyDescent="0.3">
      <c r="A68" s="4" t="s">
        <v>534</v>
      </c>
      <c r="B68" s="177"/>
      <c r="C68" s="179">
        <f t="shared" ref="C68:AI68" si="26">C67-C6</f>
        <v>-1845.1319706957111</v>
      </c>
      <c r="D68" s="179">
        <f t="shared" si="26"/>
        <v>-18566.640455125595</v>
      </c>
      <c r="E68" s="179">
        <f t="shared" si="26"/>
        <v>-44165.24030121231</v>
      </c>
      <c r="F68" s="179">
        <f t="shared" si="26"/>
        <v>-4967.6653756862834</v>
      </c>
      <c r="G68" s="179">
        <f t="shared" si="26"/>
        <v>-110562.67517267476</v>
      </c>
      <c r="H68" s="179">
        <f t="shared" si="26"/>
        <v>-209115.02821456856</v>
      </c>
      <c r="I68" s="179">
        <f t="shared" si="26"/>
        <v>-232775.42117429792</v>
      </c>
      <c r="J68" s="179">
        <f t="shared" si="26"/>
        <v>-243218.71914513287</v>
      </c>
      <c r="K68" s="179">
        <f t="shared" si="26"/>
        <v>-243218.71914513287</v>
      </c>
      <c r="L68" s="179">
        <f t="shared" si="26"/>
        <v>-243218.71914513287</v>
      </c>
      <c r="M68" s="179">
        <f t="shared" si="26"/>
        <v>-243218.71914513287</v>
      </c>
      <c r="N68" s="179">
        <f t="shared" si="26"/>
        <v>-243218.71914513287</v>
      </c>
      <c r="O68" s="179">
        <f t="shared" si="26"/>
        <v>-243218.71914513287</v>
      </c>
      <c r="P68" s="179">
        <f t="shared" si="26"/>
        <v>-243218.71914513287</v>
      </c>
      <c r="Q68" s="179">
        <f t="shared" si="26"/>
        <v>-243218.71914513287</v>
      </c>
      <c r="R68" s="179">
        <f t="shared" si="26"/>
        <v>-243218.71914513287</v>
      </c>
      <c r="S68" s="179">
        <f t="shared" si="26"/>
        <v>-243218.71914513287</v>
      </c>
      <c r="T68" s="179">
        <f t="shared" si="26"/>
        <v>-243218.71914513287</v>
      </c>
      <c r="U68" s="179">
        <f t="shared" si="26"/>
        <v>-243218.71914513287</v>
      </c>
      <c r="V68" s="179">
        <f t="shared" si="26"/>
        <v>-243218.71914513287</v>
      </c>
      <c r="W68" s="179">
        <f t="shared" si="26"/>
        <v>-243218.71914513287</v>
      </c>
      <c r="X68" s="179">
        <f t="shared" si="26"/>
        <v>-243218.71914513287</v>
      </c>
      <c r="Y68" s="179">
        <f t="shared" si="26"/>
        <v>-243218.71914513287</v>
      </c>
      <c r="Z68" s="179">
        <f t="shared" si="26"/>
        <v>-243218.71914513287</v>
      </c>
      <c r="AA68" s="179">
        <f t="shared" si="26"/>
        <v>-243218.71914513287</v>
      </c>
      <c r="AB68" s="179">
        <f t="shared" si="26"/>
        <v>-243218.71914513287</v>
      </c>
      <c r="AC68" s="179">
        <f t="shared" si="26"/>
        <v>-243218.71914513287</v>
      </c>
      <c r="AD68" s="179">
        <f t="shared" si="26"/>
        <v>-243218.71914513287</v>
      </c>
      <c r="AE68" s="179">
        <f t="shared" si="26"/>
        <v>-243218.71914513287</v>
      </c>
      <c r="AF68" s="179">
        <f t="shared" si="26"/>
        <v>-243218.71914513287</v>
      </c>
      <c r="AG68" s="179">
        <f t="shared" si="26"/>
        <v>-243218.71914513287</v>
      </c>
      <c r="AH68" s="179">
        <f t="shared" si="26"/>
        <v>-243218.71914513287</v>
      </c>
      <c r="AI68" s="180">
        <f t="shared" si="26"/>
        <v>-243218.71914513287</v>
      </c>
    </row>
    <row r="69" spans="1:36" ht="15" thickBot="1" x14ac:dyDescent="0.35">
      <c r="A69" s="10" t="s">
        <v>535</v>
      </c>
      <c r="B69" s="181"/>
      <c r="C69" s="182">
        <f t="shared" ref="C69:AI69" si="27">IFERROR(C67/C6,0)</f>
        <v>0</v>
      </c>
      <c r="D69" s="183">
        <f t="shared" si="27"/>
        <v>0</v>
      </c>
      <c r="E69" s="183">
        <f t="shared" si="27"/>
        <v>0</v>
      </c>
      <c r="F69" s="183">
        <f t="shared" si="27"/>
        <v>0</v>
      </c>
      <c r="G69" s="183">
        <f t="shared" si="27"/>
        <v>0</v>
      </c>
      <c r="H69" s="183">
        <f t="shared" si="27"/>
        <v>0</v>
      </c>
      <c r="I69" s="183">
        <f t="shared" si="27"/>
        <v>0</v>
      </c>
      <c r="J69" s="183">
        <f t="shared" si="27"/>
        <v>0</v>
      </c>
      <c r="K69" s="183">
        <f t="shared" si="27"/>
        <v>0</v>
      </c>
      <c r="L69" s="183">
        <f t="shared" si="27"/>
        <v>0</v>
      </c>
      <c r="M69" s="183">
        <f t="shared" si="27"/>
        <v>0</v>
      </c>
      <c r="N69" s="183">
        <f t="shared" si="27"/>
        <v>0</v>
      </c>
      <c r="O69" s="183">
        <f t="shared" si="27"/>
        <v>0</v>
      </c>
      <c r="P69" s="183">
        <f t="shared" si="27"/>
        <v>0</v>
      </c>
      <c r="Q69" s="183">
        <f t="shared" si="27"/>
        <v>0</v>
      </c>
      <c r="R69" s="183">
        <f t="shared" si="27"/>
        <v>0</v>
      </c>
      <c r="S69" s="183">
        <f t="shared" si="27"/>
        <v>0</v>
      </c>
      <c r="T69" s="183">
        <f t="shared" si="27"/>
        <v>0</v>
      </c>
      <c r="U69" s="183">
        <f t="shared" si="27"/>
        <v>0</v>
      </c>
      <c r="V69" s="183">
        <f t="shared" si="27"/>
        <v>0</v>
      </c>
      <c r="W69" s="183">
        <f t="shared" si="27"/>
        <v>0</v>
      </c>
      <c r="X69" s="183">
        <f t="shared" si="27"/>
        <v>0</v>
      </c>
      <c r="Y69" s="183">
        <f t="shared" si="27"/>
        <v>0</v>
      </c>
      <c r="Z69" s="183">
        <f t="shared" si="27"/>
        <v>0</v>
      </c>
      <c r="AA69" s="183">
        <f t="shared" si="27"/>
        <v>0</v>
      </c>
      <c r="AB69" s="183">
        <f t="shared" si="27"/>
        <v>0</v>
      </c>
      <c r="AC69" s="183">
        <f t="shared" si="27"/>
        <v>0</v>
      </c>
      <c r="AD69" s="183">
        <f t="shared" si="27"/>
        <v>0</v>
      </c>
      <c r="AE69" s="183">
        <f t="shared" si="27"/>
        <v>0</v>
      </c>
      <c r="AF69" s="183">
        <f t="shared" si="27"/>
        <v>0</v>
      </c>
      <c r="AG69" s="183">
        <f t="shared" si="27"/>
        <v>0</v>
      </c>
      <c r="AH69" s="183">
        <f t="shared" si="27"/>
        <v>0</v>
      </c>
      <c r="AI69" s="184">
        <f t="shared" si="27"/>
        <v>0</v>
      </c>
    </row>
    <row r="70" spans="1:36" ht="15" thickBot="1" x14ac:dyDescent="0.35">
      <c r="A70" s="303"/>
    </row>
    <row r="71" spans="1:36" x14ac:dyDescent="0.3">
      <c r="A71" s="169" t="s">
        <v>536</v>
      </c>
      <c r="B71" s="170" t="str">
        <f>B65</f>
        <v>HMP</v>
      </c>
      <c r="C71" s="154" t="str">
        <f>C65</f>
        <v>Kalendářní rok</v>
      </c>
      <c r="D71" s="12"/>
      <c r="E71" s="12"/>
      <c r="F71" s="12"/>
      <c r="G71" s="12"/>
      <c r="H71" s="12"/>
      <c r="I71" s="12"/>
      <c r="J71" s="12"/>
      <c r="K71" s="12"/>
      <c r="L71" s="12"/>
      <c r="M71" s="12"/>
      <c r="N71" s="12"/>
      <c r="O71" s="12"/>
      <c r="P71" s="12"/>
      <c r="Q71" s="12"/>
      <c r="R71" s="12"/>
      <c r="S71" s="12"/>
      <c r="T71" s="205"/>
      <c r="U71" s="205"/>
      <c r="V71" s="205"/>
      <c r="W71" s="205"/>
      <c r="X71" s="205"/>
      <c r="Y71" s="205"/>
      <c r="Z71" s="205"/>
      <c r="AA71" s="205"/>
      <c r="AB71" s="205"/>
      <c r="AC71" s="205"/>
      <c r="AD71" s="205"/>
      <c r="AE71" s="205"/>
      <c r="AF71" s="205"/>
      <c r="AG71" s="205"/>
      <c r="AH71" s="205"/>
      <c r="AI71" s="206"/>
    </row>
    <row r="72" spans="1:36" ht="15" thickBot="1" x14ac:dyDescent="0.35">
      <c r="A72" s="619" t="s">
        <v>537</v>
      </c>
      <c r="B72" s="155"/>
      <c r="C72" s="156" t="str">
        <f>C66</f>
        <v>XII/29</v>
      </c>
      <c r="D72" s="7" t="str">
        <f t="shared" ref="D72:AI72" si="28">D66</f>
        <v>I-VI/30</v>
      </c>
      <c r="E72" s="7" t="str">
        <f t="shared" si="28"/>
        <v>VI-XII/30</v>
      </c>
      <c r="F72" s="7" t="str">
        <f t="shared" si="28"/>
        <v>XII/30</v>
      </c>
      <c r="G72" s="7">
        <f t="shared" si="28"/>
        <v>2031</v>
      </c>
      <c r="H72" s="7">
        <f t="shared" si="28"/>
        <v>2032</v>
      </c>
      <c r="I72" s="7">
        <f t="shared" si="28"/>
        <v>2033</v>
      </c>
      <c r="J72" s="7">
        <f t="shared" si="28"/>
        <v>2034</v>
      </c>
      <c r="K72" s="7">
        <f t="shared" si="28"/>
        <v>2035</v>
      </c>
      <c r="L72" s="7">
        <f t="shared" si="28"/>
        <v>2036</v>
      </c>
      <c r="M72" s="7">
        <f t="shared" si="28"/>
        <v>2037</v>
      </c>
      <c r="N72" s="7">
        <f t="shared" si="28"/>
        <v>2038</v>
      </c>
      <c r="O72" s="7">
        <f t="shared" si="28"/>
        <v>2039</v>
      </c>
      <c r="P72" s="7">
        <f t="shared" si="28"/>
        <v>2040</v>
      </c>
      <c r="Q72" s="7">
        <f t="shared" si="28"/>
        <v>2041</v>
      </c>
      <c r="R72" s="7">
        <f t="shared" si="28"/>
        <v>2042</v>
      </c>
      <c r="S72" s="7">
        <f t="shared" si="28"/>
        <v>2043</v>
      </c>
      <c r="T72" s="7">
        <f t="shared" si="28"/>
        <v>2044</v>
      </c>
      <c r="U72" s="7">
        <f t="shared" si="28"/>
        <v>2045</v>
      </c>
      <c r="V72" s="7">
        <f t="shared" si="28"/>
        <v>2046</v>
      </c>
      <c r="W72" s="7">
        <f t="shared" si="28"/>
        <v>2047</v>
      </c>
      <c r="X72" s="7">
        <f t="shared" si="28"/>
        <v>2048</v>
      </c>
      <c r="Y72" s="7">
        <f t="shared" si="28"/>
        <v>2049</v>
      </c>
      <c r="Z72" s="7">
        <f t="shared" si="28"/>
        <v>2050</v>
      </c>
      <c r="AA72" s="7">
        <f t="shared" si="28"/>
        <v>2051</v>
      </c>
      <c r="AB72" s="7">
        <f t="shared" si="28"/>
        <v>2052</v>
      </c>
      <c r="AC72" s="7">
        <f t="shared" si="28"/>
        <v>2053</v>
      </c>
      <c r="AD72" s="7">
        <f t="shared" si="28"/>
        <v>2054</v>
      </c>
      <c r="AE72" s="7">
        <f t="shared" si="28"/>
        <v>2055</v>
      </c>
      <c r="AF72" s="7">
        <f t="shared" si="28"/>
        <v>2056</v>
      </c>
      <c r="AG72" s="7">
        <f t="shared" si="28"/>
        <v>2057</v>
      </c>
      <c r="AH72" s="7">
        <f t="shared" si="28"/>
        <v>2058</v>
      </c>
      <c r="AI72" s="201">
        <f t="shared" si="28"/>
        <v>2059</v>
      </c>
    </row>
    <row r="73" spans="1:36" ht="15.6" thickTop="1" x14ac:dyDescent="0.35">
      <c r="A73" s="617" t="s">
        <v>538</v>
      </c>
      <c r="B73" s="620" t="s">
        <v>552</v>
      </c>
      <c r="C73" s="621"/>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3"/>
      <c r="AJ73" s="368"/>
    </row>
    <row r="74" spans="1:36" x14ac:dyDescent="0.3">
      <c r="A74" s="4" t="s">
        <v>539</v>
      </c>
      <c r="B74" s="177"/>
      <c r="C74" s="179">
        <f>C73-C7</f>
        <v>-1222.5435243619238</v>
      </c>
      <c r="D74" s="179">
        <f t="shared" ref="D74:AI74" si="29">D73-D7</f>
        <v>-12301.844213891858</v>
      </c>
      <c r="E74" s="179">
        <f t="shared" si="29"/>
        <v>-35861.784609256443</v>
      </c>
      <c r="F74" s="179">
        <f t="shared" si="29"/>
        <v>-4028.6802783874969</v>
      </c>
      <c r="G74" s="179">
        <f t="shared" si="29"/>
        <v>-88691.157405607533</v>
      </c>
      <c r="H74" s="179">
        <f t="shared" si="29"/>
        <v>-132112.25167495705</v>
      </c>
      <c r="I74" s="179">
        <f t="shared" si="29"/>
        <v>-147675.9291657859</v>
      </c>
      <c r="J74" s="179">
        <f t="shared" si="29"/>
        <v>-147347.7067504981</v>
      </c>
      <c r="K74" s="179">
        <f t="shared" si="29"/>
        <v>-147347.7067504981</v>
      </c>
      <c r="L74" s="179">
        <f t="shared" si="29"/>
        <v>-147347.7067504981</v>
      </c>
      <c r="M74" s="179">
        <f t="shared" si="29"/>
        <v>-147347.7067504981</v>
      </c>
      <c r="N74" s="179">
        <f t="shared" si="29"/>
        <v>-147347.7067504981</v>
      </c>
      <c r="O74" s="179">
        <f t="shared" si="29"/>
        <v>-147347.7067504981</v>
      </c>
      <c r="P74" s="179">
        <f t="shared" si="29"/>
        <v>-147347.7067504981</v>
      </c>
      <c r="Q74" s="179">
        <f t="shared" si="29"/>
        <v>-147347.7067504981</v>
      </c>
      <c r="R74" s="179">
        <f t="shared" si="29"/>
        <v>-147347.7067504981</v>
      </c>
      <c r="S74" s="179">
        <f t="shared" si="29"/>
        <v>-147347.7067504981</v>
      </c>
      <c r="T74" s="179">
        <f t="shared" si="29"/>
        <v>-147347.7067504981</v>
      </c>
      <c r="U74" s="179">
        <f t="shared" si="29"/>
        <v>-147347.7067504981</v>
      </c>
      <c r="V74" s="179">
        <f t="shared" si="29"/>
        <v>-147347.7067504981</v>
      </c>
      <c r="W74" s="179">
        <f t="shared" si="29"/>
        <v>-147347.7067504981</v>
      </c>
      <c r="X74" s="179">
        <f t="shared" si="29"/>
        <v>-147347.7067504981</v>
      </c>
      <c r="Y74" s="179">
        <f t="shared" si="29"/>
        <v>-147347.7067504981</v>
      </c>
      <c r="Z74" s="179">
        <f t="shared" si="29"/>
        <v>-147347.7067504981</v>
      </c>
      <c r="AA74" s="179">
        <f t="shared" si="29"/>
        <v>-147347.7067504981</v>
      </c>
      <c r="AB74" s="179">
        <f t="shared" si="29"/>
        <v>-147347.7067504981</v>
      </c>
      <c r="AC74" s="179">
        <f t="shared" si="29"/>
        <v>-147347.7067504981</v>
      </c>
      <c r="AD74" s="179">
        <f t="shared" si="29"/>
        <v>-147347.7067504981</v>
      </c>
      <c r="AE74" s="179">
        <f t="shared" si="29"/>
        <v>-147347.7067504981</v>
      </c>
      <c r="AF74" s="179">
        <f t="shared" si="29"/>
        <v>-147347.7067504981</v>
      </c>
      <c r="AG74" s="179">
        <f t="shared" si="29"/>
        <v>-147347.7067504981</v>
      </c>
      <c r="AH74" s="179">
        <f t="shared" si="29"/>
        <v>-147347.7067504981</v>
      </c>
      <c r="AI74" s="179">
        <f t="shared" si="29"/>
        <v>-147347.7067504981</v>
      </c>
    </row>
    <row r="75" spans="1:36" ht="15" thickBot="1" x14ac:dyDescent="0.35">
      <c r="A75" s="10" t="s">
        <v>540</v>
      </c>
      <c r="B75" s="181"/>
      <c r="C75" s="182">
        <f>IFERROR(C73/C7,0)</f>
        <v>0</v>
      </c>
      <c r="D75" s="183">
        <f t="shared" ref="D75:AI75" si="30">IFERROR(D73/D7,0)</f>
        <v>0</v>
      </c>
      <c r="E75" s="183">
        <f t="shared" si="30"/>
        <v>0</v>
      </c>
      <c r="F75" s="183">
        <f t="shared" si="30"/>
        <v>0</v>
      </c>
      <c r="G75" s="183">
        <f t="shared" si="30"/>
        <v>0</v>
      </c>
      <c r="H75" s="183">
        <f t="shared" si="30"/>
        <v>0</v>
      </c>
      <c r="I75" s="183">
        <f t="shared" si="30"/>
        <v>0</v>
      </c>
      <c r="J75" s="183">
        <f t="shared" si="30"/>
        <v>0</v>
      </c>
      <c r="K75" s="183">
        <f t="shared" si="30"/>
        <v>0</v>
      </c>
      <c r="L75" s="183">
        <f t="shared" si="30"/>
        <v>0</v>
      </c>
      <c r="M75" s="183">
        <f t="shared" si="30"/>
        <v>0</v>
      </c>
      <c r="N75" s="183">
        <f t="shared" si="30"/>
        <v>0</v>
      </c>
      <c r="O75" s="183">
        <f t="shared" si="30"/>
        <v>0</v>
      </c>
      <c r="P75" s="183">
        <f t="shared" si="30"/>
        <v>0</v>
      </c>
      <c r="Q75" s="183">
        <f t="shared" si="30"/>
        <v>0</v>
      </c>
      <c r="R75" s="183">
        <f t="shared" si="30"/>
        <v>0</v>
      </c>
      <c r="S75" s="183">
        <f t="shared" si="30"/>
        <v>0</v>
      </c>
      <c r="T75" s="183">
        <f t="shared" si="30"/>
        <v>0</v>
      </c>
      <c r="U75" s="183">
        <f t="shared" si="30"/>
        <v>0</v>
      </c>
      <c r="V75" s="183">
        <f t="shared" si="30"/>
        <v>0</v>
      </c>
      <c r="W75" s="183">
        <f t="shared" si="30"/>
        <v>0</v>
      </c>
      <c r="X75" s="183">
        <f t="shared" si="30"/>
        <v>0</v>
      </c>
      <c r="Y75" s="183">
        <f t="shared" si="30"/>
        <v>0</v>
      </c>
      <c r="Z75" s="183">
        <f t="shared" si="30"/>
        <v>0</v>
      </c>
      <c r="AA75" s="183">
        <f t="shared" si="30"/>
        <v>0</v>
      </c>
      <c r="AB75" s="183">
        <f t="shared" si="30"/>
        <v>0</v>
      </c>
      <c r="AC75" s="183">
        <f t="shared" si="30"/>
        <v>0</v>
      </c>
      <c r="AD75" s="183">
        <f t="shared" si="30"/>
        <v>0</v>
      </c>
      <c r="AE75" s="183">
        <f t="shared" si="30"/>
        <v>0</v>
      </c>
      <c r="AF75" s="183">
        <f t="shared" si="30"/>
        <v>0</v>
      </c>
      <c r="AG75" s="183">
        <f t="shared" si="30"/>
        <v>0</v>
      </c>
      <c r="AH75" s="183">
        <f t="shared" si="30"/>
        <v>0</v>
      </c>
      <c r="AI75" s="613">
        <f t="shared" si="30"/>
        <v>0</v>
      </c>
    </row>
    <row r="76" spans="1:36" ht="15" thickBot="1" x14ac:dyDescent="0.35">
      <c r="A76" s="303"/>
    </row>
    <row r="77" spans="1:36" x14ac:dyDescent="0.3">
      <c r="A77" s="169" t="s">
        <v>272</v>
      </c>
      <c r="B77" s="170" t="str">
        <f>B1</f>
        <v>HMP</v>
      </c>
      <c r="C77" s="154" t="str">
        <f>C1</f>
        <v>Kalendářní rok</v>
      </c>
      <c r="D77" s="12"/>
      <c r="E77" s="12"/>
      <c r="F77" s="12"/>
      <c r="G77" s="12"/>
      <c r="H77" s="12"/>
      <c r="I77" s="12"/>
      <c r="J77" s="12"/>
      <c r="K77" s="12"/>
      <c r="L77" s="12"/>
      <c r="M77" s="12"/>
      <c r="N77" s="12"/>
      <c r="O77" s="12"/>
      <c r="P77" s="12"/>
      <c r="Q77" s="12"/>
      <c r="R77" s="12"/>
      <c r="S77" s="12"/>
      <c r="T77" s="205"/>
      <c r="U77" s="205"/>
      <c r="V77" s="205"/>
      <c r="W77" s="205"/>
      <c r="X77" s="205"/>
      <c r="Y77" s="205"/>
      <c r="Z77" s="205"/>
      <c r="AA77" s="205"/>
      <c r="AB77" s="205"/>
      <c r="AC77" s="205"/>
      <c r="AD77" s="205"/>
      <c r="AE77" s="205"/>
      <c r="AF77" s="205"/>
      <c r="AG77" s="205"/>
      <c r="AH77" s="205"/>
      <c r="AI77" s="206"/>
    </row>
    <row r="78" spans="1:36" ht="15" thickBot="1" x14ac:dyDescent="0.35">
      <c r="A78" s="6" t="s">
        <v>273</v>
      </c>
      <c r="B78" s="155"/>
      <c r="C78" s="156" t="str">
        <f t="shared" ref="C78:AI78" si="31">C2</f>
        <v>XII/29</v>
      </c>
      <c r="D78" s="7" t="str">
        <f t="shared" si="31"/>
        <v>I-VI/30</v>
      </c>
      <c r="E78" s="7" t="str">
        <f t="shared" si="31"/>
        <v>VI-XII/30</v>
      </c>
      <c r="F78" s="7" t="str">
        <f t="shared" si="31"/>
        <v>XII/30</v>
      </c>
      <c r="G78" s="7">
        <f t="shared" si="31"/>
        <v>2031</v>
      </c>
      <c r="H78" s="7">
        <f t="shared" si="31"/>
        <v>2032</v>
      </c>
      <c r="I78" s="7">
        <f t="shared" si="31"/>
        <v>2033</v>
      </c>
      <c r="J78" s="7">
        <f t="shared" si="31"/>
        <v>2034</v>
      </c>
      <c r="K78" s="7">
        <f t="shared" si="31"/>
        <v>2035</v>
      </c>
      <c r="L78" s="7">
        <f t="shared" si="31"/>
        <v>2036</v>
      </c>
      <c r="M78" s="7">
        <f t="shared" si="31"/>
        <v>2037</v>
      </c>
      <c r="N78" s="7">
        <f t="shared" si="31"/>
        <v>2038</v>
      </c>
      <c r="O78" s="7">
        <f t="shared" si="31"/>
        <v>2039</v>
      </c>
      <c r="P78" s="7">
        <f t="shared" si="31"/>
        <v>2040</v>
      </c>
      <c r="Q78" s="7">
        <f t="shared" si="31"/>
        <v>2041</v>
      </c>
      <c r="R78" s="7">
        <f t="shared" si="31"/>
        <v>2042</v>
      </c>
      <c r="S78" s="7">
        <f t="shared" si="31"/>
        <v>2043</v>
      </c>
      <c r="T78" s="7">
        <f t="shared" si="31"/>
        <v>2044</v>
      </c>
      <c r="U78" s="7">
        <f t="shared" si="31"/>
        <v>2045</v>
      </c>
      <c r="V78" s="7">
        <f t="shared" si="31"/>
        <v>2046</v>
      </c>
      <c r="W78" s="7">
        <f t="shared" si="31"/>
        <v>2047</v>
      </c>
      <c r="X78" s="7">
        <f t="shared" si="31"/>
        <v>2048</v>
      </c>
      <c r="Y78" s="7">
        <f t="shared" si="31"/>
        <v>2049</v>
      </c>
      <c r="Z78" s="7">
        <f t="shared" si="31"/>
        <v>2050</v>
      </c>
      <c r="AA78" s="7">
        <f t="shared" si="31"/>
        <v>2051</v>
      </c>
      <c r="AB78" s="7">
        <f t="shared" si="31"/>
        <v>2052</v>
      </c>
      <c r="AC78" s="7">
        <f t="shared" si="31"/>
        <v>2053</v>
      </c>
      <c r="AD78" s="7">
        <f t="shared" si="31"/>
        <v>2054</v>
      </c>
      <c r="AE78" s="7">
        <f t="shared" si="31"/>
        <v>2055</v>
      </c>
      <c r="AF78" s="7">
        <f t="shared" si="31"/>
        <v>2056</v>
      </c>
      <c r="AG78" s="7">
        <f t="shared" si="31"/>
        <v>2057</v>
      </c>
      <c r="AH78" s="7">
        <f t="shared" si="31"/>
        <v>2058</v>
      </c>
      <c r="AI78" s="8">
        <f t="shared" si="31"/>
        <v>2059</v>
      </c>
    </row>
    <row r="79" spans="1:36" ht="15.6" thickTop="1" x14ac:dyDescent="0.35">
      <c r="A79" s="4" t="s">
        <v>274</v>
      </c>
      <c r="B79" s="198" t="s">
        <v>304</v>
      </c>
      <c r="C79" s="343"/>
      <c r="D79" s="300"/>
      <c r="E79" s="300"/>
      <c r="F79" s="300"/>
      <c r="G79" s="300"/>
      <c r="H79" s="300"/>
      <c r="I79" s="300"/>
      <c r="J79" s="300"/>
      <c r="K79" s="300"/>
      <c r="L79" s="300"/>
      <c r="M79" s="300"/>
      <c r="N79" s="300"/>
      <c r="O79" s="300"/>
      <c r="P79" s="300"/>
      <c r="Q79" s="300"/>
      <c r="R79" s="300"/>
      <c r="S79" s="344"/>
      <c r="T79" s="344"/>
      <c r="U79" s="344"/>
      <c r="V79" s="344"/>
      <c r="W79" s="344"/>
      <c r="X79" s="344"/>
      <c r="Y79" s="344"/>
      <c r="Z79" s="344"/>
      <c r="AA79" s="344"/>
      <c r="AB79" s="344"/>
      <c r="AC79" s="344"/>
      <c r="AD79" s="344"/>
      <c r="AE79" s="344"/>
      <c r="AF79" s="344"/>
      <c r="AG79" s="344"/>
      <c r="AH79" s="344"/>
      <c r="AI79" s="345"/>
    </row>
    <row r="80" spans="1:36" x14ac:dyDescent="0.3">
      <c r="A80" s="4" t="s">
        <v>276</v>
      </c>
      <c r="B80" s="177"/>
      <c r="C80" s="178">
        <f t="shared" ref="C80:AI80" si="32">C79-C8</f>
        <v>-1293.3260273972603</v>
      </c>
      <c r="D80" s="179">
        <f t="shared" si="32"/>
        <v>-13014.093150684932</v>
      </c>
      <c r="E80" s="179">
        <f t="shared" si="32"/>
        <v>-26554.871232876711</v>
      </c>
      <c r="F80" s="179">
        <f t="shared" si="32"/>
        <v>-2905.2931506849313</v>
      </c>
      <c r="G80" s="179">
        <f t="shared" si="32"/>
        <v>-66277</v>
      </c>
      <c r="H80" s="179">
        <f t="shared" si="32"/>
        <v>-81303</v>
      </c>
      <c r="I80" s="179">
        <f t="shared" si="32"/>
        <v>-81303</v>
      </c>
      <c r="J80" s="179">
        <f t="shared" si="32"/>
        <v>-81303.100000000006</v>
      </c>
      <c r="K80" s="179">
        <f t="shared" si="32"/>
        <v>-81303.100000000006</v>
      </c>
      <c r="L80" s="179">
        <f t="shared" si="32"/>
        <v>-81303.100000000006</v>
      </c>
      <c r="M80" s="179">
        <f t="shared" si="32"/>
        <v>-81303.100000000006</v>
      </c>
      <c r="N80" s="179">
        <f t="shared" si="32"/>
        <v>-81303.100000000006</v>
      </c>
      <c r="O80" s="179">
        <f t="shared" si="32"/>
        <v>-81303.100000000006</v>
      </c>
      <c r="P80" s="179">
        <f t="shared" si="32"/>
        <v>-81303.100000000006</v>
      </c>
      <c r="Q80" s="179">
        <f t="shared" si="32"/>
        <v>-81303.100000000006</v>
      </c>
      <c r="R80" s="179">
        <f t="shared" si="32"/>
        <v>-81303.100000000006</v>
      </c>
      <c r="S80" s="179">
        <f t="shared" si="32"/>
        <v>-81303.100000000006</v>
      </c>
      <c r="T80" s="179">
        <f t="shared" si="32"/>
        <v>-81303.100000000006</v>
      </c>
      <c r="U80" s="179">
        <f t="shared" si="32"/>
        <v>-81303.100000000006</v>
      </c>
      <c r="V80" s="179">
        <f t="shared" si="32"/>
        <v>-81303.100000000006</v>
      </c>
      <c r="W80" s="179">
        <f t="shared" si="32"/>
        <v>-81303.100000000006</v>
      </c>
      <c r="X80" s="179">
        <f t="shared" si="32"/>
        <v>-81303.100000000006</v>
      </c>
      <c r="Y80" s="179">
        <f t="shared" si="32"/>
        <v>-81303.100000000006</v>
      </c>
      <c r="Z80" s="179">
        <f t="shared" si="32"/>
        <v>-81303.100000000006</v>
      </c>
      <c r="AA80" s="179">
        <f t="shared" si="32"/>
        <v>-81303.100000000006</v>
      </c>
      <c r="AB80" s="179">
        <f t="shared" si="32"/>
        <v>-81303.100000000006</v>
      </c>
      <c r="AC80" s="179">
        <f t="shared" si="32"/>
        <v>-81303.100000000006</v>
      </c>
      <c r="AD80" s="179">
        <f t="shared" si="32"/>
        <v>-81303.100000000006</v>
      </c>
      <c r="AE80" s="179">
        <f t="shared" si="32"/>
        <v>-81303.100000000006</v>
      </c>
      <c r="AF80" s="179">
        <f t="shared" si="32"/>
        <v>-81303.100000000006</v>
      </c>
      <c r="AG80" s="179">
        <f t="shared" si="32"/>
        <v>-81303.100000000006</v>
      </c>
      <c r="AH80" s="179">
        <f t="shared" si="32"/>
        <v>-81303.100000000006</v>
      </c>
      <c r="AI80" s="180">
        <f t="shared" si="32"/>
        <v>-81303.100000000006</v>
      </c>
    </row>
    <row r="81" spans="1:35" ht="15" thickBot="1" x14ac:dyDescent="0.35">
      <c r="A81" s="10" t="s">
        <v>277</v>
      </c>
      <c r="B81" s="181"/>
      <c r="C81" s="182">
        <f t="shared" ref="C81:AI81" si="33">IFERROR(1+(C80/C8),0)</f>
        <v>0</v>
      </c>
      <c r="D81" s="183">
        <f t="shared" si="33"/>
        <v>0</v>
      </c>
      <c r="E81" s="183">
        <f t="shared" si="33"/>
        <v>0</v>
      </c>
      <c r="F81" s="183">
        <f t="shared" si="33"/>
        <v>0</v>
      </c>
      <c r="G81" s="183">
        <f t="shared" si="33"/>
        <v>0</v>
      </c>
      <c r="H81" s="183">
        <f t="shared" si="33"/>
        <v>0</v>
      </c>
      <c r="I81" s="183">
        <f t="shared" si="33"/>
        <v>0</v>
      </c>
      <c r="J81" s="183">
        <f t="shared" si="33"/>
        <v>0</v>
      </c>
      <c r="K81" s="183">
        <f t="shared" si="33"/>
        <v>0</v>
      </c>
      <c r="L81" s="183">
        <f t="shared" si="33"/>
        <v>0</v>
      </c>
      <c r="M81" s="183">
        <f t="shared" si="33"/>
        <v>0</v>
      </c>
      <c r="N81" s="183">
        <f t="shared" si="33"/>
        <v>0</v>
      </c>
      <c r="O81" s="183">
        <f t="shared" si="33"/>
        <v>0</v>
      </c>
      <c r="P81" s="183">
        <f t="shared" si="33"/>
        <v>0</v>
      </c>
      <c r="Q81" s="183">
        <f t="shared" si="33"/>
        <v>0</v>
      </c>
      <c r="R81" s="183">
        <f t="shared" si="33"/>
        <v>0</v>
      </c>
      <c r="S81" s="183">
        <f t="shared" si="33"/>
        <v>0</v>
      </c>
      <c r="T81" s="183">
        <f t="shared" si="33"/>
        <v>0</v>
      </c>
      <c r="U81" s="183">
        <f t="shared" si="33"/>
        <v>0</v>
      </c>
      <c r="V81" s="183">
        <f t="shared" si="33"/>
        <v>0</v>
      </c>
      <c r="W81" s="183">
        <f t="shared" si="33"/>
        <v>0</v>
      </c>
      <c r="X81" s="183">
        <f t="shared" si="33"/>
        <v>0</v>
      </c>
      <c r="Y81" s="183">
        <f t="shared" si="33"/>
        <v>0</v>
      </c>
      <c r="Z81" s="183">
        <f t="shared" si="33"/>
        <v>0</v>
      </c>
      <c r="AA81" s="183">
        <f t="shared" si="33"/>
        <v>0</v>
      </c>
      <c r="AB81" s="183">
        <f t="shared" si="33"/>
        <v>0</v>
      </c>
      <c r="AC81" s="183">
        <f t="shared" si="33"/>
        <v>0</v>
      </c>
      <c r="AD81" s="183">
        <f t="shared" si="33"/>
        <v>0</v>
      </c>
      <c r="AE81" s="183">
        <f t="shared" si="33"/>
        <v>0</v>
      </c>
      <c r="AF81" s="183">
        <f t="shared" si="33"/>
        <v>0</v>
      </c>
      <c r="AG81" s="183">
        <f t="shared" si="33"/>
        <v>0</v>
      </c>
      <c r="AH81" s="183">
        <f t="shared" si="33"/>
        <v>0</v>
      </c>
      <c r="AI81" s="184">
        <f t="shared" si="33"/>
        <v>0</v>
      </c>
    </row>
    <row r="82" spans="1:35" ht="15" thickBot="1" x14ac:dyDescent="0.35">
      <c r="A82" s="303"/>
    </row>
    <row r="83" spans="1:35" x14ac:dyDescent="0.3">
      <c r="A83" s="169" t="s">
        <v>541</v>
      </c>
      <c r="B83" s="170" t="str">
        <f>B1</f>
        <v>HMP</v>
      </c>
      <c r="C83" s="154" t="str">
        <f>C1</f>
        <v>Kalendářní rok</v>
      </c>
      <c r="D83" s="12"/>
      <c r="E83" s="12"/>
      <c r="F83" s="12"/>
      <c r="G83" s="12"/>
      <c r="H83" s="12"/>
      <c r="I83" s="12"/>
      <c r="J83" s="12"/>
      <c r="K83" s="12"/>
      <c r="L83" s="12"/>
      <c r="M83" s="12"/>
      <c r="N83" s="12"/>
      <c r="O83" s="12"/>
      <c r="P83" s="12"/>
      <c r="Q83" s="12"/>
      <c r="R83" s="12"/>
      <c r="S83" s="12"/>
      <c r="T83" s="205"/>
      <c r="U83" s="205"/>
      <c r="V83" s="205"/>
      <c r="W83" s="205"/>
      <c r="X83" s="205"/>
      <c r="Y83" s="205"/>
      <c r="Z83" s="205"/>
      <c r="AA83" s="205"/>
      <c r="AB83" s="205"/>
      <c r="AC83" s="205"/>
      <c r="AD83" s="205"/>
      <c r="AE83" s="205"/>
      <c r="AF83" s="205"/>
      <c r="AG83" s="205"/>
      <c r="AH83" s="205"/>
      <c r="AI83" s="206"/>
    </row>
    <row r="84" spans="1:35" ht="15" thickBot="1" x14ac:dyDescent="0.35">
      <c r="A84" s="619" t="s">
        <v>542</v>
      </c>
      <c r="B84" s="155"/>
      <c r="C84" s="156" t="str">
        <f t="shared" ref="C84:AI84" si="34">C2</f>
        <v>XII/29</v>
      </c>
      <c r="D84" s="7" t="str">
        <f t="shared" si="34"/>
        <v>I-VI/30</v>
      </c>
      <c r="E84" s="7" t="str">
        <f t="shared" si="34"/>
        <v>VI-XII/30</v>
      </c>
      <c r="F84" s="7" t="str">
        <f t="shared" si="34"/>
        <v>XII/30</v>
      </c>
      <c r="G84" s="7">
        <f t="shared" si="34"/>
        <v>2031</v>
      </c>
      <c r="H84" s="7">
        <f t="shared" si="34"/>
        <v>2032</v>
      </c>
      <c r="I84" s="7">
        <f t="shared" si="34"/>
        <v>2033</v>
      </c>
      <c r="J84" s="7">
        <f t="shared" si="34"/>
        <v>2034</v>
      </c>
      <c r="K84" s="7">
        <f t="shared" si="34"/>
        <v>2035</v>
      </c>
      <c r="L84" s="7">
        <f t="shared" si="34"/>
        <v>2036</v>
      </c>
      <c r="M84" s="7">
        <f t="shared" si="34"/>
        <v>2037</v>
      </c>
      <c r="N84" s="7">
        <f t="shared" si="34"/>
        <v>2038</v>
      </c>
      <c r="O84" s="7">
        <f t="shared" si="34"/>
        <v>2039</v>
      </c>
      <c r="P84" s="7">
        <f t="shared" si="34"/>
        <v>2040</v>
      </c>
      <c r="Q84" s="7">
        <f t="shared" si="34"/>
        <v>2041</v>
      </c>
      <c r="R84" s="7">
        <f t="shared" si="34"/>
        <v>2042</v>
      </c>
      <c r="S84" s="7">
        <f t="shared" si="34"/>
        <v>2043</v>
      </c>
      <c r="T84" s="7">
        <f t="shared" si="34"/>
        <v>2044</v>
      </c>
      <c r="U84" s="7">
        <f t="shared" si="34"/>
        <v>2045</v>
      </c>
      <c r="V84" s="7">
        <f t="shared" si="34"/>
        <v>2046</v>
      </c>
      <c r="W84" s="7">
        <f t="shared" si="34"/>
        <v>2047</v>
      </c>
      <c r="X84" s="7">
        <f t="shared" si="34"/>
        <v>2048</v>
      </c>
      <c r="Y84" s="7">
        <f t="shared" si="34"/>
        <v>2049</v>
      </c>
      <c r="Z84" s="7">
        <f t="shared" si="34"/>
        <v>2050</v>
      </c>
      <c r="AA84" s="7">
        <f t="shared" si="34"/>
        <v>2051</v>
      </c>
      <c r="AB84" s="7">
        <f t="shared" si="34"/>
        <v>2052</v>
      </c>
      <c r="AC84" s="7">
        <f t="shared" si="34"/>
        <v>2053</v>
      </c>
      <c r="AD84" s="7">
        <f t="shared" si="34"/>
        <v>2054</v>
      </c>
      <c r="AE84" s="7">
        <f t="shared" si="34"/>
        <v>2055</v>
      </c>
      <c r="AF84" s="7">
        <f t="shared" si="34"/>
        <v>2056</v>
      </c>
      <c r="AG84" s="7">
        <f t="shared" si="34"/>
        <v>2057</v>
      </c>
      <c r="AH84" s="7">
        <f t="shared" si="34"/>
        <v>2058</v>
      </c>
      <c r="AI84" s="8">
        <f t="shared" si="34"/>
        <v>2059</v>
      </c>
    </row>
    <row r="85" spans="1:35" s="368" customFormat="1" ht="15.6" thickTop="1" x14ac:dyDescent="0.35">
      <c r="A85" s="617" t="s">
        <v>543</v>
      </c>
      <c r="B85" s="620" t="s">
        <v>553</v>
      </c>
      <c r="C85" s="621"/>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3"/>
    </row>
    <row r="86" spans="1:35" x14ac:dyDescent="0.3">
      <c r="A86" s="4" t="s">
        <v>544</v>
      </c>
      <c r="B86" s="177"/>
      <c r="C86" s="178">
        <f t="shared" ref="C86:AI86" si="35">C85-C9</f>
        <v>-0.01</v>
      </c>
      <c r="D86" s="179">
        <f t="shared" si="35"/>
        <v>-0.05</v>
      </c>
      <c r="E86" s="179">
        <f t="shared" si="35"/>
        <v>-0.05</v>
      </c>
      <c r="F86" s="179">
        <f t="shared" si="35"/>
        <v>-0.01</v>
      </c>
      <c r="G86" s="179">
        <f t="shared" si="35"/>
        <v>-0.1</v>
      </c>
      <c r="H86" s="179">
        <f t="shared" si="35"/>
        <v>-0.2</v>
      </c>
      <c r="I86" s="179">
        <f t="shared" si="35"/>
        <v>-0.30000000000000004</v>
      </c>
      <c r="J86" s="179">
        <f t="shared" si="35"/>
        <v>-0.30000000000000004</v>
      </c>
      <c r="K86" s="179">
        <f t="shared" si="35"/>
        <v>-0.30000000000000004</v>
      </c>
      <c r="L86" s="179">
        <f t="shared" si="35"/>
        <v>-0.30000000000000004</v>
      </c>
      <c r="M86" s="179">
        <f t="shared" si="35"/>
        <v>-0.30000000000000004</v>
      </c>
      <c r="N86" s="179">
        <f t="shared" si="35"/>
        <v>-0.30000000000000004</v>
      </c>
      <c r="O86" s="179">
        <f t="shared" si="35"/>
        <v>-0.30000000000000004</v>
      </c>
      <c r="P86" s="179">
        <f t="shared" si="35"/>
        <v>-0.30000000000000004</v>
      </c>
      <c r="Q86" s="179">
        <f t="shared" si="35"/>
        <v>-0.30000000000000004</v>
      </c>
      <c r="R86" s="179">
        <f t="shared" si="35"/>
        <v>-0.30000000000000004</v>
      </c>
      <c r="S86" s="179">
        <f t="shared" si="35"/>
        <v>-0.30000000000000004</v>
      </c>
      <c r="T86" s="179">
        <f t="shared" si="35"/>
        <v>-0.30000000000000004</v>
      </c>
      <c r="U86" s="179">
        <f t="shared" si="35"/>
        <v>-0.30000000000000004</v>
      </c>
      <c r="V86" s="179">
        <f t="shared" si="35"/>
        <v>-0.30000000000000004</v>
      </c>
      <c r="W86" s="179">
        <f t="shared" si="35"/>
        <v>-0.30000000000000004</v>
      </c>
      <c r="X86" s="179">
        <f t="shared" si="35"/>
        <v>-0.30000000000000004</v>
      </c>
      <c r="Y86" s="179">
        <f t="shared" si="35"/>
        <v>-0.30000000000000004</v>
      </c>
      <c r="Z86" s="179">
        <f t="shared" si="35"/>
        <v>-0.30000000000000004</v>
      </c>
      <c r="AA86" s="179">
        <f t="shared" si="35"/>
        <v>-0.30000000000000004</v>
      </c>
      <c r="AB86" s="179">
        <f t="shared" si="35"/>
        <v>-0.30000000000000004</v>
      </c>
      <c r="AC86" s="179">
        <f t="shared" si="35"/>
        <v>-0.30000000000000004</v>
      </c>
      <c r="AD86" s="179">
        <f t="shared" si="35"/>
        <v>-0.30000000000000004</v>
      </c>
      <c r="AE86" s="179">
        <f t="shared" si="35"/>
        <v>-0.30000000000000004</v>
      </c>
      <c r="AF86" s="179">
        <f t="shared" si="35"/>
        <v>-0.30000000000000004</v>
      </c>
      <c r="AG86" s="179">
        <f t="shared" si="35"/>
        <v>-0.30000000000000004</v>
      </c>
      <c r="AH86" s="179">
        <f t="shared" si="35"/>
        <v>-0.30000000000000004</v>
      </c>
      <c r="AI86" s="180">
        <f t="shared" si="35"/>
        <v>-0.30000000000000004</v>
      </c>
    </row>
    <row r="87" spans="1:35" ht="15" thickBot="1" x14ac:dyDescent="0.35">
      <c r="A87" s="10" t="s">
        <v>545</v>
      </c>
      <c r="B87" s="181"/>
      <c r="C87" s="182">
        <f t="shared" ref="C87:AI87" si="36">IFERROR(C85/C9,0)</f>
        <v>0</v>
      </c>
      <c r="D87" s="183">
        <f t="shared" si="36"/>
        <v>0</v>
      </c>
      <c r="E87" s="183">
        <f t="shared" si="36"/>
        <v>0</v>
      </c>
      <c r="F87" s="183">
        <f t="shared" si="36"/>
        <v>0</v>
      </c>
      <c r="G87" s="183">
        <f t="shared" si="36"/>
        <v>0</v>
      </c>
      <c r="H87" s="183">
        <f t="shared" si="36"/>
        <v>0</v>
      </c>
      <c r="I87" s="183">
        <f t="shared" si="36"/>
        <v>0</v>
      </c>
      <c r="J87" s="183">
        <f t="shared" si="36"/>
        <v>0</v>
      </c>
      <c r="K87" s="183">
        <f t="shared" si="36"/>
        <v>0</v>
      </c>
      <c r="L87" s="183">
        <f t="shared" si="36"/>
        <v>0</v>
      </c>
      <c r="M87" s="183">
        <f t="shared" si="36"/>
        <v>0</v>
      </c>
      <c r="N87" s="183">
        <f t="shared" si="36"/>
        <v>0</v>
      </c>
      <c r="O87" s="183">
        <f t="shared" si="36"/>
        <v>0</v>
      </c>
      <c r="P87" s="183">
        <f t="shared" si="36"/>
        <v>0</v>
      </c>
      <c r="Q87" s="183">
        <f t="shared" si="36"/>
        <v>0</v>
      </c>
      <c r="R87" s="183">
        <f t="shared" si="36"/>
        <v>0</v>
      </c>
      <c r="S87" s="183">
        <f t="shared" si="36"/>
        <v>0</v>
      </c>
      <c r="T87" s="183">
        <f t="shared" si="36"/>
        <v>0</v>
      </c>
      <c r="U87" s="183">
        <f t="shared" si="36"/>
        <v>0</v>
      </c>
      <c r="V87" s="183">
        <f t="shared" si="36"/>
        <v>0</v>
      </c>
      <c r="W87" s="183">
        <f t="shared" si="36"/>
        <v>0</v>
      </c>
      <c r="X87" s="183">
        <f t="shared" si="36"/>
        <v>0</v>
      </c>
      <c r="Y87" s="183">
        <f t="shared" si="36"/>
        <v>0</v>
      </c>
      <c r="Z87" s="183">
        <f t="shared" si="36"/>
        <v>0</v>
      </c>
      <c r="AA87" s="183">
        <f t="shared" si="36"/>
        <v>0</v>
      </c>
      <c r="AB87" s="183">
        <f t="shared" si="36"/>
        <v>0</v>
      </c>
      <c r="AC87" s="183">
        <f t="shared" si="36"/>
        <v>0</v>
      </c>
      <c r="AD87" s="183">
        <f t="shared" si="36"/>
        <v>0</v>
      </c>
      <c r="AE87" s="183">
        <f t="shared" si="36"/>
        <v>0</v>
      </c>
      <c r="AF87" s="183">
        <f t="shared" si="36"/>
        <v>0</v>
      </c>
      <c r="AG87" s="183">
        <f t="shared" si="36"/>
        <v>0</v>
      </c>
      <c r="AH87" s="183">
        <f t="shared" si="36"/>
        <v>0</v>
      </c>
      <c r="AI87" s="184">
        <f t="shared" si="36"/>
        <v>0</v>
      </c>
    </row>
    <row r="88" spans="1:35" ht="15" thickBot="1" x14ac:dyDescent="0.35">
      <c r="A88" s="303"/>
    </row>
    <row r="89" spans="1:35" x14ac:dyDescent="0.3">
      <c r="A89" s="169" t="s">
        <v>266</v>
      </c>
      <c r="B89" s="170"/>
      <c r="C89" s="154" t="str">
        <f>C1</f>
        <v>Kalendářní rok</v>
      </c>
      <c r="D89" s="12"/>
      <c r="E89" s="12"/>
      <c r="F89" s="12"/>
      <c r="G89" s="12"/>
      <c r="H89" s="12"/>
      <c r="I89" s="12"/>
      <c r="J89" s="12"/>
      <c r="K89" s="12"/>
      <c r="L89" s="12"/>
      <c r="M89" s="12"/>
      <c r="N89" s="12"/>
      <c r="O89" s="12"/>
      <c r="P89" s="12"/>
      <c r="Q89" s="12"/>
      <c r="R89" s="12"/>
      <c r="S89" s="12"/>
      <c r="T89" s="205"/>
      <c r="U89" s="205"/>
      <c r="V89" s="205"/>
      <c r="W89" s="205"/>
      <c r="X89" s="205"/>
      <c r="Y89" s="205"/>
      <c r="Z89" s="205"/>
      <c r="AA89" s="205"/>
      <c r="AB89" s="205"/>
      <c r="AC89" s="205"/>
      <c r="AD89" s="205"/>
      <c r="AE89" s="205"/>
      <c r="AF89" s="205"/>
      <c r="AG89" s="205"/>
      <c r="AH89" s="205"/>
      <c r="AI89" s="206"/>
    </row>
    <row r="90" spans="1:35" ht="15" thickBot="1" x14ac:dyDescent="0.35">
      <c r="A90" s="6" t="s">
        <v>267</v>
      </c>
      <c r="B90" s="155"/>
      <c r="C90" s="156" t="str">
        <f>C2</f>
        <v>XII/29</v>
      </c>
      <c r="D90" s="7" t="str">
        <f t="shared" ref="D90:AI90" si="37">D2</f>
        <v>I-VI/30</v>
      </c>
      <c r="E90" s="7" t="str">
        <f t="shared" si="37"/>
        <v>VI-XII/30</v>
      </c>
      <c r="F90" s="7" t="str">
        <f t="shared" si="37"/>
        <v>XII/30</v>
      </c>
      <c r="G90" s="7">
        <f t="shared" si="37"/>
        <v>2031</v>
      </c>
      <c r="H90" s="7">
        <f t="shared" si="37"/>
        <v>2032</v>
      </c>
      <c r="I90" s="7">
        <f t="shared" si="37"/>
        <v>2033</v>
      </c>
      <c r="J90" s="7">
        <f t="shared" si="37"/>
        <v>2034</v>
      </c>
      <c r="K90" s="7">
        <f t="shared" si="37"/>
        <v>2035</v>
      </c>
      <c r="L90" s="7">
        <f t="shared" si="37"/>
        <v>2036</v>
      </c>
      <c r="M90" s="7">
        <f t="shared" si="37"/>
        <v>2037</v>
      </c>
      <c r="N90" s="7">
        <f t="shared" si="37"/>
        <v>2038</v>
      </c>
      <c r="O90" s="7">
        <f t="shared" si="37"/>
        <v>2039</v>
      </c>
      <c r="P90" s="7">
        <f t="shared" si="37"/>
        <v>2040</v>
      </c>
      <c r="Q90" s="7">
        <f t="shared" si="37"/>
        <v>2041</v>
      </c>
      <c r="R90" s="7">
        <f t="shared" si="37"/>
        <v>2042</v>
      </c>
      <c r="S90" s="7">
        <f t="shared" si="37"/>
        <v>2043</v>
      </c>
      <c r="T90" s="7">
        <f t="shared" si="37"/>
        <v>2044</v>
      </c>
      <c r="U90" s="7">
        <f t="shared" si="37"/>
        <v>2045</v>
      </c>
      <c r="V90" s="7">
        <f t="shared" si="37"/>
        <v>2046</v>
      </c>
      <c r="W90" s="7">
        <f t="shared" si="37"/>
        <v>2047</v>
      </c>
      <c r="X90" s="7">
        <f t="shared" si="37"/>
        <v>2048</v>
      </c>
      <c r="Y90" s="7">
        <f t="shared" si="37"/>
        <v>2049</v>
      </c>
      <c r="Z90" s="7">
        <f t="shared" si="37"/>
        <v>2050</v>
      </c>
      <c r="AA90" s="7">
        <f t="shared" si="37"/>
        <v>2051</v>
      </c>
      <c r="AB90" s="7">
        <f t="shared" si="37"/>
        <v>2052</v>
      </c>
      <c r="AC90" s="7">
        <f t="shared" si="37"/>
        <v>2053</v>
      </c>
      <c r="AD90" s="7">
        <f t="shared" si="37"/>
        <v>2054</v>
      </c>
      <c r="AE90" s="7">
        <f t="shared" si="37"/>
        <v>2055</v>
      </c>
      <c r="AF90" s="7">
        <f t="shared" si="37"/>
        <v>2056</v>
      </c>
      <c r="AG90" s="7">
        <f t="shared" si="37"/>
        <v>2057</v>
      </c>
      <c r="AH90" s="7">
        <f t="shared" si="37"/>
        <v>2058</v>
      </c>
      <c r="AI90" s="8">
        <f t="shared" si="37"/>
        <v>2059</v>
      </c>
    </row>
    <row r="91" spans="1:35" ht="15.6" thickTop="1" x14ac:dyDescent="0.35">
      <c r="A91" s="4" t="s">
        <v>268</v>
      </c>
      <c r="B91" s="198" t="s">
        <v>269</v>
      </c>
      <c r="C91" s="220">
        <f>Objednávka!C91</f>
        <v>0</v>
      </c>
      <c r="D91" s="44">
        <f>Objednávka!D91</f>
        <v>0</v>
      </c>
      <c r="E91" s="44">
        <f>Objednávka!E91</f>
        <v>0</v>
      </c>
      <c r="F91" s="44">
        <f>Objednávka!F91</f>
        <v>0</v>
      </c>
      <c r="G91" s="44">
        <f>Objednávka!G91</f>
        <v>0</v>
      </c>
      <c r="H91" s="44">
        <f>Objednávka!H91</f>
        <v>0</v>
      </c>
      <c r="I91" s="44">
        <f>Objednávka!I91</f>
        <v>0</v>
      </c>
      <c r="J91" s="44">
        <f>Objednávka!J91</f>
        <v>0</v>
      </c>
      <c r="K91" s="44">
        <f>Objednávka!K91</f>
        <v>0</v>
      </c>
      <c r="L91" s="44">
        <f>Objednávka!L91</f>
        <v>0</v>
      </c>
      <c r="M91" s="44">
        <f>Objednávka!M91</f>
        <v>0</v>
      </c>
      <c r="N91" s="44">
        <f>Objednávka!N91</f>
        <v>0</v>
      </c>
      <c r="O91" s="44">
        <f>Objednávka!O91</f>
        <v>0</v>
      </c>
      <c r="P91" s="44">
        <f>Objednávka!P91</f>
        <v>0</v>
      </c>
      <c r="Q91" s="44">
        <f>Objednávka!Q91</f>
        <v>0</v>
      </c>
      <c r="R91" s="44">
        <f>Objednávka!R91</f>
        <v>0</v>
      </c>
      <c r="S91" s="44">
        <f>Objednávka!S91</f>
        <v>0</v>
      </c>
      <c r="T91" s="44">
        <f>Objednávka!T91</f>
        <v>0</v>
      </c>
      <c r="U91" s="44">
        <f>Objednávka!U91</f>
        <v>0</v>
      </c>
      <c r="V91" s="44">
        <f>Objednávka!V91</f>
        <v>0</v>
      </c>
      <c r="W91" s="44">
        <f>Objednávka!W91</f>
        <v>0</v>
      </c>
      <c r="X91" s="44">
        <f>Objednávka!X91</f>
        <v>0</v>
      </c>
      <c r="Y91" s="44">
        <f>Objednávka!Y91</f>
        <v>0</v>
      </c>
      <c r="Z91" s="44">
        <f>Objednávka!Z91</f>
        <v>0</v>
      </c>
      <c r="AA91" s="44">
        <f>Objednávka!AA91</f>
        <v>0</v>
      </c>
      <c r="AB91" s="44">
        <f>Objednávka!AB91</f>
        <v>0</v>
      </c>
      <c r="AC91" s="44">
        <f>Objednávka!AC91</f>
        <v>0</v>
      </c>
      <c r="AD91" s="44">
        <f>Objednávka!AD91</f>
        <v>0</v>
      </c>
      <c r="AE91" s="44">
        <f>Objednávka!AE91</f>
        <v>0</v>
      </c>
      <c r="AF91" s="44">
        <f>Objednávka!AF91</f>
        <v>0</v>
      </c>
      <c r="AG91" s="44">
        <f>Objednávka!AG91</f>
        <v>0</v>
      </c>
      <c r="AH91" s="44">
        <f>Objednávka!AH91</f>
        <v>0</v>
      </c>
      <c r="AI91" s="221">
        <f>Objednávka!AI91</f>
        <v>0</v>
      </c>
    </row>
    <row r="92" spans="1:35" x14ac:dyDescent="0.3">
      <c r="A92" s="4" t="s">
        <v>415</v>
      </c>
      <c r="B92" s="177"/>
      <c r="C92" s="178">
        <f t="shared" ref="C92:AI92" si="38">C91-C11</f>
        <v>-25</v>
      </c>
      <c r="D92" s="179">
        <f t="shared" si="38"/>
        <v>-25</v>
      </c>
      <c r="E92" s="179">
        <f t="shared" si="38"/>
        <v>-40</v>
      </c>
      <c r="F92" s="179">
        <f t="shared" si="38"/>
        <v>-60</v>
      </c>
      <c r="G92" s="179">
        <f t="shared" si="38"/>
        <v>-60</v>
      </c>
      <c r="H92" s="179">
        <f t="shared" si="38"/>
        <v>-85</v>
      </c>
      <c r="I92" s="179">
        <f t="shared" si="38"/>
        <v>-106</v>
      </c>
      <c r="J92" s="179">
        <f t="shared" si="38"/>
        <v>-120</v>
      </c>
      <c r="K92" s="179">
        <f t="shared" si="38"/>
        <v>-120</v>
      </c>
      <c r="L92" s="179">
        <f t="shared" si="38"/>
        <v>-120</v>
      </c>
      <c r="M92" s="179">
        <f t="shared" si="38"/>
        <v>-120</v>
      </c>
      <c r="N92" s="179">
        <f t="shared" si="38"/>
        <v>-120</v>
      </c>
      <c r="O92" s="179">
        <f t="shared" si="38"/>
        <v>-120</v>
      </c>
      <c r="P92" s="179">
        <f t="shared" si="38"/>
        <v>-120</v>
      </c>
      <c r="Q92" s="179">
        <f t="shared" si="38"/>
        <v>-120</v>
      </c>
      <c r="R92" s="179">
        <f t="shared" si="38"/>
        <v>-120</v>
      </c>
      <c r="S92" s="179">
        <f t="shared" si="38"/>
        <v>-120</v>
      </c>
      <c r="T92" s="179">
        <f t="shared" si="38"/>
        <v>-120</v>
      </c>
      <c r="U92" s="179">
        <f t="shared" si="38"/>
        <v>-120</v>
      </c>
      <c r="V92" s="179">
        <f t="shared" si="38"/>
        <v>-120</v>
      </c>
      <c r="W92" s="179">
        <f t="shared" si="38"/>
        <v>-120</v>
      </c>
      <c r="X92" s="179">
        <f t="shared" si="38"/>
        <v>-120</v>
      </c>
      <c r="Y92" s="179">
        <f t="shared" si="38"/>
        <v>-120</v>
      </c>
      <c r="Z92" s="179">
        <f t="shared" si="38"/>
        <v>-120</v>
      </c>
      <c r="AA92" s="179">
        <f t="shared" si="38"/>
        <v>-120</v>
      </c>
      <c r="AB92" s="179">
        <f t="shared" si="38"/>
        <v>-120</v>
      </c>
      <c r="AC92" s="179">
        <f t="shared" si="38"/>
        <v>-120</v>
      </c>
      <c r="AD92" s="179">
        <f t="shared" si="38"/>
        <v>-120</v>
      </c>
      <c r="AE92" s="179">
        <f t="shared" si="38"/>
        <v>-120</v>
      </c>
      <c r="AF92" s="179">
        <f t="shared" si="38"/>
        <v>-120</v>
      </c>
      <c r="AG92" s="179">
        <f t="shared" si="38"/>
        <v>-120</v>
      </c>
      <c r="AH92" s="179">
        <f t="shared" si="38"/>
        <v>-120</v>
      </c>
      <c r="AI92" s="180">
        <f t="shared" si="38"/>
        <v>-120</v>
      </c>
    </row>
    <row r="93" spans="1:35" ht="15" thickBot="1" x14ac:dyDescent="0.35">
      <c r="A93" s="10" t="s">
        <v>416</v>
      </c>
      <c r="B93" s="181"/>
      <c r="C93" s="182">
        <f t="shared" ref="C93:AI93" si="39">IFERROR(1+(C92/C11),0)</f>
        <v>0</v>
      </c>
      <c r="D93" s="183">
        <f t="shared" si="39"/>
        <v>0</v>
      </c>
      <c r="E93" s="183">
        <f t="shared" si="39"/>
        <v>0</v>
      </c>
      <c r="F93" s="183">
        <f t="shared" si="39"/>
        <v>0</v>
      </c>
      <c r="G93" s="183">
        <f t="shared" si="39"/>
        <v>0</v>
      </c>
      <c r="H93" s="183">
        <f t="shared" si="39"/>
        <v>0</v>
      </c>
      <c r="I93" s="183">
        <f t="shared" si="39"/>
        <v>0</v>
      </c>
      <c r="J93" s="183">
        <f t="shared" si="39"/>
        <v>0</v>
      </c>
      <c r="K93" s="183">
        <f t="shared" si="39"/>
        <v>0</v>
      </c>
      <c r="L93" s="183">
        <f t="shared" si="39"/>
        <v>0</v>
      </c>
      <c r="M93" s="183">
        <f t="shared" si="39"/>
        <v>0</v>
      </c>
      <c r="N93" s="183">
        <f t="shared" si="39"/>
        <v>0</v>
      </c>
      <c r="O93" s="183">
        <f t="shared" si="39"/>
        <v>0</v>
      </c>
      <c r="P93" s="183">
        <f t="shared" si="39"/>
        <v>0</v>
      </c>
      <c r="Q93" s="183">
        <f t="shared" si="39"/>
        <v>0</v>
      </c>
      <c r="R93" s="183">
        <f t="shared" si="39"/>
        <v>0</v>
      </c>
      <c r="S93" s="183">
        <f t="shared" si="39"/>
        <v>0</v>
      </c>
      <c r="T93" s="183">
        <f t="shared" si="39"/>
        <v>0</v>
      </c>
      <c r="U93" s="183">
        <f t="shared" si="39"/>
        <v>0</v>
      </c>
      <c r="V93" s="183">
        <f t="shared" si="39"/>
        <v>0</v>
      </c>
      <c r="W93" s="183">
        <f t="shared" si="39"/>
        <v>0</v>
      </c>
      <c r="X93" s="183">
        <f t="shared" si="39"/>
        <v>0</v>
      </c>
      <c r="Y93" s="183">
        <f t="shared" si="39"/>
        <v>0</v>
      </c>
      <c r="Z93" s="183">
        <f t="shared" si="39"/>
        <v>0</v>
      </c>
      <c r="AA93" s="183">
        <f t="shared" si="39"/>
        <v>0</v>
      </c>
      <c r="AB93" s="183">
        <f t="shared" si="39"/>
        <v>0</v>
      </c>
      <c r="AC93" s="183">
        <f t="shared" si="39"/>
        <v>0</v>
      </c>
      <c r="AD93" s="183">
        <f t="shared" si="39"/>
        <v>0</v>
      </c>
      <c r="AE93" s="183">
        <f t="shared" si="39"/>
        <v>0</v>
      </c>
      <c r="AF93" s="183">
        <f t="shared" si="39"/>
        <v>0</v>
      </c>
      <c r="AG93" s="183">
        <f t="shared" si="39"/>
        <v>0</v>
      </c>
      <c r="AH93" s="183">
        <f t="shared" si="39"/>
        <v>0</v>
      </c>
      <c r="AI93" s="184">
        <f t="shared" si="39"/>
        <v>0</v>
      </c>
    </row>
    <row r="94" spans="1:35" ht="15" thickBot="1" x14ac:dyDescent="0.35"/>
    <row r="95" spans="1:35" x14ac:dyDescent="0.3">
      <c r="A95" s="169" t="s">
        <v>278</v>
      </c>
      <c r="B95" s="170" t="str">
        <f>B77</f>
        <v>HMP</v>
      </c>
      <c r="C95" s="154" t="str">
        <f>C77</f>
        <v>Kalendářní rok</v>
      </c>
      <c r="D95" s="12"/>
      <c r="E95" s="12"/>
      <c r="F95" s="12"/>
      <c r="G95" s="12"/>
      <c r="H95" s="12"/>
      <c r="I95" s="12"/>
      <c r="J95" s="12"/>
      <c r="K95" s="12"/>
      <c r="L95" s="12"/>
      <c r="M95" s="12"/>
      <c r="N95" s="12"/>
      <c r="O95" s="12"/>
      <c r="P95" s="12"/>
      <c r="Q95" s="12"/>
      <c r="R95" s="205"/>
      <c r="S95" s="205"/>
      <c r="T95" s="205"/>
      <c r="U95" s="205"/>
      <c r="V95" s="205"/>
      <c r="W95" s="205"/>
      <c r="X95" s="205"/>
      <c r="Y95" s="205"/>
      <c r="Z95" s="205"/>
      <c r="AA95" s="205"/>
      <c r="AB95" s="205"/>
      <c r="AC95" s="205"/>
      <c r="AD95" s="205"/>
      <c r="AE95" s="205"/>
      <c r="AF95" s="205"/>
      <c r="AG95" s="205"/>
      <c r="AH95" s="205"/>
      <c r="AI95" s="206"/>
    </row>
    <row r="96" spans="1:35" ht="15" thickBot="1" x14ac:dyDescent="0.35">
      <c r="A96" s="6" t="s">
        <v>279</v>
      </c>
      <c r="B96" s="155"/>
      <c r="C96" s="156" t="str">
        <f t="shared" ref="C96:AI96" si="40">C78</f>
        <v>XII/29</v>
      </c>
      <c r="D96" s="7" t="str">
        <f t="shared" si="40"/>
        <v>I-VI/30</v>
      </c>
      <c r="E96" s="7" t="str">
        <f t="shared" si="40"/>
        <v>VI-XII/30</v>
      </c>
      <c r="F96" s="7" t="str">
        <f t="shared" si="40"/>
        <v>XII/30</v>
      </c>
      <c r="G96" s="7">
        <f t="shared" si="40"/>
        <v>2031</v>
      </c>
      <c r="H96" s="7">
        <f t="shared" si="40"/>
        <v>2032</v>
      </c>
      <c r="I96" s="7">
        <f t="shared" si="40"/>
        <v>2033</v>
      </c>
      <c r="J96" s="7">
        <f t="shared" si="40"/>
        <v>2034</v>
      </c>
      <c r="K96" s="7">
        <f t="shared" si="40"/>
        <v>2035</v>
      </c>
      <c r="L96" s="7">
        <f t="shared" si="40"/>
        <v>2036</v>
      </c>
      <c r="M96" s="7">
        <f t="shared" si="40"/>
        <v>2037</v>
      </c>
      <c r="N96" s="7">
        <f t="shared" si="40"/>
        <v>2038</v>
      </c>
      <c r="O96" s="7">
        <f t="shared" si="40"/>
        <v>2039</v>
      </c>
      <c r="P96" s="7">
        <f t="shared" si="40"/>
        <v>2040</v>
      </c>
      <c r="Q96" s="7">
        <f t="shared" si="40"/>
        <v>2041</v>
      </c>
      <c r="R96" s="7">
        <f t="shared" si="40"/>
        <v>2042</v>
      </c>
      <c r="S96" s="7">
        <f t="shared" si="40"/>
        <v>2043</v>
      </c>
      <c r="T96" s="7">
        <f t="shared" si="40"/>
        <v>2044</v>
      </c>
      <c r="U96" s="7">
        <f t="shared" si="40"/>
        <v>2045</v>
      </c>
      <c r="V96" s="7">
        <f t="shared" si="40"/>
        <v>2046</v>
      </c>
      <c r="W96" s="7">
        <f t="shared" si="40"/>
        <v>2047</v>
      </c>
      <c r="X96" s="7">
        <f t="shared" si="40"/>
        <v>2048</v>
      </c>
      <c r="Y96" s="7">
        <f t="shared" si="40"/>
        <v>2049</v>
      </c>
      <c r="Z96" s="7">
        <f t="shared" si="40"/>
        <v>2050</v>
      </c>
      <c r="AA96" s="7">
        <f t="shared" si="40"/>
        <v>2051</v>
      </c>
      <c r="AB96" s="7">
        <f t="shared" si="40"/>
        <v>2052</v>
      </c>
      <c r="AC96" s="7">
        <f t="shared" si="40"/>
        <v>2053</v>
      </c>
      <c r="AD96" s="7">
        <f t="shared" si="40"/>
        <v>2054</v>
      </c>
      <c r="AE96" s="7">
        <f t="shared" si="40"/>
        <v>2055</v>
      </c>
      <c r="AF96" s="7">
        <f t="shared" si="40"/>
        <v>2056</v>
      </c>
      <c r="AG96" s="7">
        <f t="shared" si="40"/>
        <v>2057</v>
      </c>
      <c r="AH96" s="7">
        <f t="shared" si="40"/>
        <v>2058</v>
      </c>
      <c r="AI96" s="8">
        <f t="shared" si="40"/>
        <v>2059</v>
      </c>
    </row>
    <row r="97" spans="1:35" ht="15" thickTop="1" x14ac:dyDescent="0.3">
      <c r="A97" s="9" t="s">
        <v>280</v>
      </c>
      <c r="B97" s="185"/>
      <c r="C97" s="312">
        <f>IFERROR(('Model objednávkový (MO)'!E$113*SUM(C45,C56)/C$39),0)</f>
        <v>0</v>
      </c>
      <c r="D97" s="313">
        <f>IFERROR(('Model objednávkový (MO)'!F$113*SUM(D45,D56)/D$39),0)</f>
        <v>0</v>
      </c>
      <c r="E97" s="313">
        <f>IFERROR(('Model objednávkový (MO)'!G$113*SUM(E45,E56)/E$39),0)</f>
        <v>0</v>
      </c>
      <c r="F97" s="313">
        <f>IFERROR(('Model objednávkový (MO)'!H$113*SUM(F45,F56)/F$39),0)</f>
        <v>0</v>
      </c>
      <c r="G97" s="313">
        <f>IFERROR(('Model objednávkový (MO)'!I$113*SUM(G45,G56)/G$39),0)</f>
        <v>0</v>
      </c>
      <c r="H97" s="313">
        <f>IFERROR(('Model objednávkový (MO)'!J$113*SUM(H45,H56)/H$39),0)</f>
        <v>0</v>
      </c>
      <c r="I97" s="313">
        <f>IFERROR(('Model objednávkový (MO)'!K$113*SUM(I45,I56)/I$39),0)</f>
        <v>0</v>
      </c>
      <c r="J97" s="313">
        <f>IFERROR(('Model objednávkový (MO)'!L$113*SUM(J45,J56)/J$39),0)</f>
        <v>0</v>
      </c>
      <c r="K97" s="313">
        <f>IFERROR(('Model objednávkový (MO)'!M$113*SUM(K45,K56)/K$39),0)</f>
        <v>0</v>
      </c>
      <c r="L97" s="313">
        <f>IFERROR(('Model objednávkový (MO)'!N$113*SUM(L45,L56)/L$39),0)</f>
        <v>0</v>
      </c>
      <c r="M97" s="313">
        <f>IFERROR(('Model objednávkový (MO)'!O$113*SUM(M45,M56)/M$39),0)</f>
        <v>0</v>
      </c>
      <c r="N97" s="313">
        <f>IFERROR(('Model objednávkový (MO)'!P$113*SUM(N45,N56)/N$39),0)</f>
        <v>0</v>
      </c>
      <c r="O97" s="313">
        <f>IFERROR(('Model objednávkový (MO)'!Q$113*SUM(O45,O56)/O$39),0)</f>
        <v>0</v>
      </c>
      <c r="P97" s="313">
        <f>IFERROR(('Model objednávkový (MO)'!R$113*SUM(P45,P56)/P$39),0)</f>
        <v>0</v>
      </c>
      <c r="Q97" s="313">
        <f>IFERROR(('Model objednávkový (MO)'!S$113*SUM(Q45,Q56)/Q$39),0)</f>
        <v>0</v>
      </c>
      <c r="R97" s="313">
        <f>IFERROR(('Model objednávkový (MO)'!T$113*SUM(R45,R56)/R$39),0)</f>
        <v>0</v>
      </c>
      <c r="S97" s="313">
        <f>IFERROR(('Model objednávkový (MO)'!U$113*SUM(S45,S56)/S$39),0)</f>
        <v>0</v>
      </c>
      <c r="T97" s="313">
        <f>IFERROR(('Model objednávkový (MO)'!V$113*SUM(T45,T56)/T$39),0)</f>
        <v>0</v>
      </c>
      <c r="U97" s="313">
        <f>IFERROR(('Model objednávkový (MO)'!W$113*SUM(U45,U56)/U$39),0)</f>
        <v>0</v>
      </c>
      <c r="V97" s="313">
        <f>IFERROR(('Model objednávkový (MO)'!X$113*SUM(V45,V56)/V$39),0)</f>
        <v>0</v>
      </c>
      <c r="W97" s="313">
        <f>IFERROR(('Model objednávkový (MO)'!Y$113*SUM(W45,W56)/W$39),0)</f>
        <v>0</v>
      </c>
      <c r="X97" s="313">
        <f>IFERROR(('Model objednávkový (MO)'!Z$113*SUM(X45,X56)/X$39),0)</f>
        <v>0</v>
      </c>
      <c r="Y97" s="313">
        <f>IFERROR(('Model objednávkový (MO)'!AA$113*SUM(Y45,Y56)/Y$39),0)</f>
        <v>0</v>
      </c>
      <c r="Z97" s="313">
        <f>IFERROR(('Model objednávkový (MO)'!AB$113*SUM(Z45,Z56)/Z$39),0)</f>
        <v>0</v>
      </c>
      <c r="AA97" s="313">
        <f>IFERROR(('Model objednávkový (MO)'!AC$113*SUM(AA45,AA56)/AA$39),0)</f>
        <v>0</v>
      </c>
      <c r="AB97" s="313">
        <f>IFERROR(('Model objednávkový (MO)'!AD$113*SUM(AB45,AB56)/AB$39),0)</f>
        <v>0</v>
      </c>
      <c r="AC97" s="313">
        <f>IFERROR(('Model objednávkový (MO)'!AE$113*SUM(AC45,AC56)/AC$39),0)</f>
        <v>0</v>
      </c>
      <c r="AD97" s="313">
        <f>IFERROR(('Model objednávkový (MO)'!AF$113*SUM(AD45,AD56)/AD$39),0)</f>
        <v>0</v>
      </c>
      <c r="AE97" s="313">
        <f>IFERROR(('Model objednávkový (MO)'!AG$113*SUM(AE45,AE56)/AE$39),0)</f>
        <v>0</v>
      </c>
      <c r="AF97" s="313">
        <f>IFERROR(('Model objednávkový (MO)'!AH$113*SUM(AF45,AF56)/AF$39),0)</f>
        <v>0</v>
      </c>
      <c r="AG97" s="313">
        <f>IFERROR(('Model objednávkový (MO)'!AI$113*SUM(AG45,AG56)/AG$39),0)</f>
        <v>0</v>
      </c>
      <c r="AH97" s="313">
        <f>IFERROR(('Model objednávkový (MO)'!AJ$113*SUM(AH45,AH56)/AH$39),0)</f>
        <v>0</v>
      </c>
      <c r="AI97" s="314">
        <f>IFERROR(('Model objednávkový (MO)'!AK$113*SUM(AI45,AI56)/AI$39),0)</f>
        <v>0</v>
      </c>
    </row>
    <row r="98" spans="1:35" x14ac:dyDescent="0.3">
      <c r="A98" s="9" t="s">
        <v>281</v>
      </c>
      <c r="B98" s="177"/>
      <c r="C98" s="232">
        <f>IFERROR(('Model objednávkový (MO)'!E$113*SUM(C46,C57)/C$39),0)</f>
        <v>0</v>
      </c>
      <c r="D98" s="233">
        <f>IFERROR(('Model objednávkový (MO)'!F$113*SUM(D46,D57)/D$39),0)</f>
        <v>0</v>
      </c>
      <c r="E98" s="233">
        <f>IFERROR(('Model objednávkový (MO)'!G$113*SUM(E46,E57)/E$39),0)</f>
        <v>0</v>
      </c>
      <c r="F98" s="233">
        <f>IFERROR(('Model objednávkový (MO)'!H$113*SUM(F46,F57)/F$39),0)</f>
        <v>0</v>
      </c>
      <c r="G98" s="233">
        <f>IFERROR(('Model objednávkový (MO)'!I$113*SUM(G46,G57)/G$39),0)</f>
        <v>0</v>
      </c>
      <c r="H98" s="233">
        <f>IFERROR(('Model objednávkový (MO)'!J$113*SUM(H46,H57)/H$39),0)</f>
        <v>0</v>
      </c>
      <c r="I98" s="233">
        <f>IFERROR(('Model objednávkový (MO)'!K$113*SUM(I46,I57)/I$39),0)</f>
        <v>0</v>
      </c>
      <c r="J98" s="233">
        <f>IFERROR(('Model objednávkový (MO)'!L$113*SUM(J46,J57)/J$39),0)</f>
        <v>0</v>
      </c>
      <c r="K98" s="233">
        <f>IFERROR(('Model objednávkový (MO)'!M$113*SUM(K46,K57)/K$39),0)</f>
        <v>0</v>
      </c>
      <c r="L98" s="233">
        <f>IFERROR(('Model objednávkový (MO)'!N$113*SUM(L46,L57)/L$39),0)</f>
        <v>0</v>
      </c>
      <c r="M98" s="233">
        <f>IFERROR(('Model objednávkový (MO)'!O$113*SUM(M46,M57)/M$39),0)</f>
        <v>0</v>
      </c>
      <c r="N98" s="233">
        <f>IFERROR(('Model objednávkový (MO)'!P$113*SUM(N46,N57)/N$39),0)</f>
        <v>0</v>
      </c>
      <c r="O98" s="233">
        <f>IFERROR(('Model objednávkový (MO)'!Q$113*SUM(O46,O57)/O$39),0)</f>
        <v>0</v>
      </c>
      <c r="P98" s="233">
        <f>IFERROR(('Model objednávkový (MO)'!R$113*SUM(P46,P57)/P$39),0)</f>
        <v>0</v>
      </c>
      <c r="Q98" s="233">
        <f>IFERROR(('Model objednávkový (MO)'!S$113*SUM(Q46,Q57)/Q$39),0)</f>
        <v>0</v>
      </c>
      <c r="R98" s="233">
        <f>IFERROR(('Model objednávkový (MO)'!T$113*SUM(R46,R57)/R$39),0)</f>
        <v>0</v>
      </c>
      <c r="S98" s="233">
        <f>IFERROR(('Model objednávkový (MO)'!U$113*SUM(S46,S57)/S$39),0)</f>
        <v>0</v>
      </c>
      <c r="T98" s="233">
        <f>IFERROR(('Model objednávkový (MO)'!V$113*SUM(T46,T57)/T$39),0)</f>
        <v>0</v>
      </c>
      <c r="U98" s="233">
        <f>IFERROR(('Model objednávkový (MO)'!W$113*SUM(U46,U57)/U$39),0)</f>
        <v>0</v>
      </c>
      <c r="V98" s="233">
        <f>IFERROR(('Model objednávkový (MO)'!X$113*SUM(V46,V57)/V$39),0)</f>
        <v>0</v>
      </c>
      <c r="W98" s="233">
        <f>IFERROR(('Model objednávkový (MO)'!Y$113*SUM(W46,W57)/W$39),0)</f>
        <v>0</v>
      </c>
      <c r="X98" s="233">
        <f>IFERROR(('Model objednávkový (MO)'!Z$113*SUM(X46,X57)/X$39),0)</f>
        <v>0</v>
      </c>
      <c r="Y98" s="233">
        <f>IFERROR(('Model objednávkový (MO)'!AA$113*SUM(Y46,Y57)/Y$39),0)</f>
        <v>0</v>
      </c>
      <c r="Z98" s="233">
        <f>IFERROR(('Model objednávkový (MO)'!AB$113*SUM(Z46,Z57)/Z$39),0)</f>
        <v>0</v>
      </c>
      <c r="AA98" s="233">
        <f>IFERROR(('Model objednávkový (MO)'!AC$113*SUM(AA46,AA57)/AA$39),0)</f>
        <v>0</v>
      </c>
      <c r="AB98" s="233">
        <f>IFERROR(('Model objednávkový (MO)'!AD$113*SUM(AB46,AB57)/AB$39),0)</f>
        <v>0</v>
      </c>
      <c r="AC98" s="233">
        <f>IFERROR(('Model objednávkový (MO)'!AE$113*SUM(AC46,AC57)/AC$39),0)</f>
        <v>0</v>
      </c>
      <c r="AD98" s="233">
        <f>IFERROR(('Model objednávkový (MO)'!AF$113*SUM(AD46,AD57)/AD$39),0)</f>
        <v>0</v>
      </c>
      <c r="AE98" s="233">
        <f>IFERROR(('Model objednávkový (MO)'!AG$113*SUM(AE46,AE57)/AE$39),0)</f>
        <v>0</v>
      </c>
      <c r="AF98" s="233">
        <f>IFERROR(('Model objednávkový (MO)'!AH$113*SUM(AF46,AF57)/AF$39),0)</f>
        <v>0</v>
      </c>
      <c r="AG98" s="233">
        <f>IFERROR(('Model objednávkový (MO)'!AI$113*SUM(AG46,AG57)/AG$39),0)</f>
        <v>0</v>
      </c>
      <c r="AH98" s="233">
        <f>IFERROR(('Model objednávkový (MO)'!AJ$113*SUM(AH46,AH57)/AH$39),0)</f>
        <v>0</v>
      </c>
      <c r="AI98" s="315">
        <f>IFERROR(('Model objednávkový (MO)'!AK$113*SUM(AI46,AI57)/AI$39),0)</f>
        <v>0</v>
      </c>
    </row>
    <row r="99" spans="1:35" x14ac:dyDescent="0.3">
      <c r="A99" s="9" t="s">
        <v>282</v>
      </c>
      <c r="B99" s="177"/>
      <c r="C99" s="232">
        <f>IFERROR(('Model objednávkový (MO)'!E$113*SUM(C47,C58)/C$39),0)</f>
        <v>0</v>
      </c>
      <c r="D99" s="233">
        <f>IFERROR(('Model objednávkový (MO)'!F$113*SUM(D47,D58)/D$39),0)</f>
        <v>0</v>
      </c>
      <c r="E99" s="233">
        <f>IFERROR(('Model objednávkový (MO)'!G$113*SUM(E47,E58)/E$39),0)</f>
        <v>0</v>
      </c>
      <c r="F99" s="233">
        <f>IFERROR(('Model objednávkový (MO)'!H$113*SUM(F47,F58)/F$39),0)</f>
        <v>0</v>
      </c>
      <c r="G99" s="233">
        <f>IFERROR(('Model objednávkový (MO)'!I$113*SUM(G47,G58)/G$39),0)</f>
        <v>0</v>
      </c>
      <c r="H99" s="233">
        <f>IFERROR(('Model objednávkový (MO)'!J$113*SUM(H47,H58)/H$39),0)</f>
        <v>0</v>
      </c>
      <c r="I99" s="233">
        <f>IFERROR(('Model objednávkový (MO)'!K$113*SUM(I47,I58)/I$39),0)</f>
        <v>0</v>
      </c>
      <c r="J99" s="233">
        <f>IFERROR(('Model objednávkový (MO)'!L$113*SUM(J47,J58)/J$39),0)</f>
        <v>0</v>
      </c>
      <c r="K99" s="233">
        <f>IFERROR(('Model objednávkový (MO)'!M$113*SUM(K47,K58)/K$39),0)</f>
        <v>0</v>
      </c>
      <c r="L99" s="233">
        <f>IFERROR(('Model objednávkový (MO)'!N$113*SUM(L47,L58)/L$39),0)</f>
        <v>0</v>
      </c>
      <c r="M99" s="233">
        <f>IFERROR(('Model objednávkový (MO)'!O$113*SUM(M47,M58)/M$39),0)</f>
        <v>0</v>
      </c>
      <c r="N99" s="233">
        <f>IFERROR(('Model objednávkový (MO)'!P$113*SUM(N47,N58)/N$39),0)</f>
        <v>0</v>
      </c>
      <c r="O99" s="233">
        <f>IFERROR(('Model objednávkový (MO)'!Q$113*SUM(O47,O58)/O$39),0)</f>
        <v>0</v>
      </c>
      <c r="P99" s="233">
        <f>IFERROR(('Model objednávkový (MO)'!R$113*SUM(P47,P58)/P$39),0)</f>
        <v>0</v>
      </c>
      <c r="Q99" s="233">
        <f>IFERROR(('Model objednávkový (MO)'!S$113*SUM(Q47,Q58)/Q$39),0)</f>
        <v>0</v>
      </c>
      <c r="R99" s="233">
        <f>IFERROR(('Model objednávkový (MO)'!T$113*SUM(R47,R58)/R$39),0)</f>
        <v>0</v>
      </c>
      <c r="S99" s="233">
        <f>IFERROR(('Model objednávkový (MO)'!U$113*SUM(S47,S58)/S$39),0)</f>
        <v>0</v>
      </c>
      <c r="T99" s="233">
        <f>IFERROR(('Model objednávkový (MO)'!V$113*SUM(T47,T58)/T$39),0)</f>
        <v>0</v>
      </c>
      <c r="U99" s="233">
        <f>IFERROR(('Model objednávkový (MO)'!W$113*SUM(U47,U58)/U$39),0)</f>
        <v>0</v>
      </c>
      <c r="V99" s="233">
        <f>IFERROR(('Model objednávkový (MO)'!X$113*SUM(V47,V58)/V$39),0)</f>
        <v>0</v>
      </c>
      <c r="W99" s="233">
        <f>IFERROR(('Model objednávkový (MO)'!Y$113*SUM(W47,W58)/W$39),0)</f>
        <v>0</v>
      </c>
      <c r="X99" s="233">
        <f>IFERROR(('Model objednávkový (MO)'!Z$113*SUM(X47,X58)/X$39),0)</f>
        <v>0</v>
      </c>
      <c r="Y99" s="233">
        <f>IFERROR(('Model objednávkový (MO)'!AA$113*SUM(Y47,Y58)/Y$39),0)</f>
        <v>0</v>
      </c>
      <c r="Z99" s="233">
        <f>IFERROR(('Model objednávkový (MO)'!AB$113*SUM(Z47,Z58)/Z$39),0)</f>
        <v>0</v>
      </c>
      <c r="AA99" s="233">
        <f>IFERROR(('Model objednávkový (MO)'!AC$113*SUM(AA47,AA58)/AA$39),0)</f>
        <v>0</v>
      </c>
      <c r="AB99" s="233">
        <f>IFERROR(('Model objednávkový (MO)'!AD$113*SUM(AB47,AB58)/AB$39),0)</f>
        <v>0</v>
      </c>
      <c r="AC99" s="233">
        <f>IFERROR(('Model objednávkový (MO)'!AE$113*SUM(AC47,AC58)/AC$39),0)</f>
        <v>0</v>
      </c>
      <c r="AD99" s="233">
        <f>IFERROR(('Model objednávkový (MO)'!AF$113*SUM(AD47,AD58)/AD$39),0)</f>
        <v>0</v>
      </c>
      <c r="AE99" s="233">
        <f>IFERROR(('Model objednávkový (MO)'!AG$113*SUM(AE47,AE58)/AE$39),0)</f>
        <v>0</v>
      </c>
      <c r="AF99" s="233">
        <f>IFERROR(('Model objednávkový (MO)'!AH$113*SUM(AF47,AF58)/AF$39),0)</f>
        <v>0</v>
      </c>
      <c r="AG99" s="233">
        <f>IFERROR(('Model objednávkový (MO)'!AI$113*SUM(AG47,AG58)/AG$39),0)</f>
        <v>0</v>
      </c>
      <c r="AH99" s="233">
        <f>IFERROR(('Model objednávkový (MO)'!AJ$113*SUM(AH47,AH58)/AH$39),0)</f>
        <v>0</v>
      </c>
      <c r="AI99" s="315">
        <f>IFERROR(('Model objednávkový (MO)'!AK$113*SUM(AI47,AI58)/AI$39),0)</f>
        <v>0</v>
      </c>
    </row>
    <row r="100" spans="1:35" ht="15" thickBot="1" x14ac:dyDescent="0.35">
      <c r="A100" s="9" t="s">
        <v>283</v>
      </c>
      <c r="B100" s="181"/>
      <c r="C100" s="234">
        <f>IFERROR(('Model objednávkový (MO)'!E$113*SUM(C48,C59)/C$39),0)</f>
        <v>0</v>
      </c>
      <c r="D100" s="235">
        <f>IFERROR(('Model objednávkový (MO)'!F$113*SUM(D48,D59)/D$39),0)</f>
        <v>0</v>
      </c>
      <c r="E100" s="235">
        <f>IFERROR(('Model objednávkový (MO)'!G$113*SUM(E48,E59)/E$39),0)</f>
        <v>0</v>
      </c>
      <c r="F100" s="235">
        <f>IFERROR(('Model objednávkový (MO)'!H$113*SUM(F48,F59)/F$39),0)</f>
        <v>0</v>
      </c>
      <c r="G100" s="235">
        <f>IFERROR(('Model objednávkový (MO)'!I$113*SUM(G48,G59)/G$39),0)</f>
        <v>0</v>
      </c>
      <c r="H100" s="235">
        <f>IFERROR(('Model objednávkový (MO)'!J$113*SUM(H48,H59)/H$39),0)</f>
        <v>0</v>
      </c>
      <c r="I100" s="235">
        <f>IFERROR(('Model objednávkový (MO)'!K$113*SUM(I48,I59)/I$39),0)</f>
        <v>0</v>
      </c>
      <c r="J100" s="235">
        <f>IFERROR(('Model objednávkový (MO)'!L$113*SUM(J48,J59)/J$39),0)</f>
        <v>0</v>
      </c>
      <c r="K100" s="235">
        <f>IFERROR(('Model objednávkový (MO)'!M$113*SUM(K48,K59)/K$39),0)</f>
        <v>0</v>
      </c>
      <c r="L100" s="235">
        <f>IFERROR(('Model objednávkový (MO)'!N$113*SUM(L48,L59)/L$39),0)</f>
        <v>0</v>
      </c>
      <c r="M100" s="235">
        <f>IFERROR(('Model objednávkový (MO)'!O$113*SUM(M48,M59)/M$39),0)</f>
        <v>0</v>
      </c>
      <c r="N100" s="235">
        <f>IFERROR(('Model objednávkový (MO)'!P$113*SUM(N48,N59)/N$39),0)</f>
        <v>0</v>
      </c>
      <c r="O100" s="235">
        <f>IFERROR(('Model objednávkový (MO)'!Q$113*SUM(O48,O59)/O$39),0)</f>
        <v>0</v>
      </c>
      <c r="P100" s="235">
        <f>IFERROR(('Model objednávkový (MO)'!R$113*SUM(P48,P59)/P$39),0)</f>
        <v>0</v>
      </c>
      <c r="Q100" s="235">
        <f>IFERROR(('Model objednávkový (MO)'!S$113*SUM(Q48,Q59)/Q$39),0)</f>
        <v>0</v>
      </c>
      <c r="R100" s="235">
        <f>IFERROR(('Model objednávkový (MO)'!T$113*SUM(R48,R59)/R$39),0)</f>
        <v>0</v>
      </c>
      <c r="S100" s="235">
        <f>IFERROR(('Model objednávkový (MO)'!U$113*SUM(S48,S59)/S$39),0)</f>
        <v>0</v>
      </c>
      <c r="T100" s="235">
        <f>IFERROR(('Model objednávkový (MO)'!V$113*SUM(T48,T59)/T$39),0)</f>
        <v>0</v>
      </c>
      <c r="U100" s="235">
        <f>IFERROR(('Model objednávkový (MO)'!W$113*SUM(U48,U59)/U$39),0)</f>
        <v>0</v>
      </c>
      <c r="V100" s="235">
        <f>IFERROR(('Model objednávkový (MO)'!X$113*SUM(V48,V59)/V$39),0)</f>
        <v>0</v>
      </c>
      <c r="W100" s="235">
        <f>IFERROR(('Model objednávkový (MO)'!Y$113*SUM(W48,W59)/W$39),0)</f>
        <v>0</v>
      </c>
      <c r="X100" s="235">
        <f>IFERROR(('Model objednávkový (MO)'!Z$113*SUM(X48,X59)/X$39),0)</f>
        <v>0</v>
      </c>
      <c r="Y100" s="235">
        <f>IFERROR(('Model objednávkový (MO)'!AA$113*SUM(Y48,Y59)/Y$39),0)</f>
        <v>0</v>
      </c>
      <c r="Z100" s="235">
        <f>IFERROR(('Model objednávkový (MO)'!AB$113*SUM(Z48,Z59)/Z$39),0)</f>
        <v>0</v>
      </c>
      <c r="AA100" s="235">
        <f>IFERROR(('Model objednávkový (MO)'!AC$113*SUM(AA48,AA59)/AA$39),0)</f>
        <v>0</v>
      </c>
      <c r="AB100" s="235">
        <f>IFERROR(('Model objednávkový (MO)'!AD$113*SUM(AB48,AB59)/AB$39),0)</f>
        <v>0</v>
      </c>
      <c r="AC100" s="235">
        <f>IFERROR(('Model objednávkový (MO)'!AE$113*SUM(AC48,AC59)/AC$39),0)</f>
        <v>0</v>
      </c>
      <c r="AD100" s="235">
        <f>IFERROR(('Model objednávkový (MO)'!AF$113*SUM(AD48,AD59)/AD$39),0)</f>
        <v>0</v>
      </c>
      <c r="AE100" s="235">
        <f>IFERROR(('Model objednávkový (MO)'!AG$113*SUM(AE48,AE59)/AE$39),0)</f>
        <v>0</v>
      </c>
      <c r="AF100" s="235">
        <f>IFERROR(('Model objednávkový (MO)'!AH$113*SUM(AF48,AF59)/AF$39),0)</f>
        <v>0</v>
      </c>
      <c r="AG100" s="235">
        <f>IFERROR(('Model objednávkový (MO)'!AI$113*SUM(AG48,AG59)/AG$39),0)</f>
        <v>0</v>
      </c>
      <c r="AH100" s="235">
        <f>IFERROR(('Model objednávkový (MO)'!AJ$113*SUM(AH48,AH59)/AH$39),0)</f>
        <v>0</v>
      </c>
      <c r="AI100" s="316">
        <f>IFERROR(('Model objednávkový (MO)'!AK$113*SUM(AI48,AI59)/AI$39),0)</f>
        <v>0</v>
      </c>
    </row>
    <row r="101" spans="1:35" ht="15.6" thickBot="1" x14ac:dyDescent="0.4">
      <c r="A101" s="236" t="s">
        <v>284</v>
      </c>
      <c r="B101" s="244" t="s">
        <v>305</v>
      </c>
      <c r="C101" s="238">
        <f t="shared" ref="C101:AI101" si="41">SUM(C97:C100)</f>
        <v>0</v>
      </c>
      <c r="D101" s="239">
        <f t="shared" si="41"/>
        <v>0</v>
      </c>
      <c r="E101" s="239">
        <f t="shared" si="41"/>
        <v>0</v>
      </c>
      <c r="F101" s="239">
        <f t="shared" si="41"/>
        <v>0</v>
      </c>
      <c r="G101" s="239">
        <f t="shared" si="41"/>
        <v>0</v>
      </c>
      <c r="H101" s="239">
        <f t="shared" si="41"/>
        <v>0</v>
      </c>
      <c r="I101" s="239">
        <f t="shared" si="41"/>
        <v>0</v>
      </c>
      <c r="J101" s="239">
        <f t="shared" si="41"/>
        <v>0</v>
      </c>
      <c r="K101" s="239">
        <f t="shared" si="41"/>
        <v>0</v>
      </c>
      <c r="L101" s="239">
        <f t="shared" si="41"/>
        <v>0</v>
      </c>
      <c r="M101" s="239">
        <f t="shared" si="41"/>
        <v>0</v>
      </c>
      <c r="N101" s="239">
        <f t="shared" si="41"/>
        <v>0</v>
      </c>
      <c r="O101" s="239">
        <f t="shared" si="41"/>
        <v>0</v>
      </c>
      <c r="P101" s="239">
        <f t="shared" si="41"/>
        <v>0</v>
      </c>
      <c r="Q101" s="239">
        <f t="shared" si="41"/>
        <v>0</v>
      </c>
      <c r="R101" s="239">
        <f t="shared" si="41"/>
        <v>0</v>
      </c>
      <c r="S101" s="239">
        <f t="shared" si="41"/>
        <v>0</v>
      </c>
      <c r="T101" s="239">
        <f t="shared" si="41"/>
        <v>0</v>
      </c>
      <c r="U101" s="239">
        <f t="shared" si="41"/>
        <v>0</v>
      </c>
      <c r="V101" s="239">
        <f t="shared" si="41"/>
        <v>0</v>
      </c>
      <c r="W101" s="239">
        <f t="shared" si="41"/>
        <v>0</v>
      </c>
      <c r="X101" s="239">
        <f t="shared" si="41"/>
        <v>0</v>
      </c>
      <c r="Y101" s="239">
        <f t="shared" si="41"/>
        <v>0</v>
      </c>
      <c r="Z101" s="239">
        <f t="shared" si="41"/>
        <v>0</v>
      </c>
      <c r="AA101" s="239">
        <f t="shared" si="41"/>
        <v>0</v>
      </c>
      <c r="AB101" s="239">
        <f t="shared" si="41"/>
        <v>0</v>
      </c>
      <c r="AC101" s="239">
        <f t="shared" si="41"/>
        <v>0</v>
      </c>
      <c r="AD101" s="239">
        <f t="shared" si="41"/>
        <v>0</v>
      </c>
      <c r="AE101" s="239">
        <f t="shared" si="41"/>
        <v>0</v>
      </c>
      <c r="AF101" s="239">
        <f t="shared" si="41"/>
        <v>0</v>
      </c>
      <c r="AG101" s="239">
        <f t="shared" si="41"/>
        <v>0</v>
      </c>
      <c r="AH101" s="239">
        <f t="shared" si="41"/>
        <v>0</v>
      </c>
      <c r="AI101" s="255">
        <f t="shared" si="41"/>
        <v>0</v>
      </c>
    </row>
    <row r="102" spans="1:35" ht="15" thickBot="1" x14ac:dyDescent="0.35"/>
    <row r="103" spans="1:35" x14ac:dyDescent="0.3">
      <c r="A103" s="169" t="s">
        <v>666</v>
      </c>
      <c r="B103" s="170" t="str">
        <f>B95</f>
        <v>HMP</v>
      </c>
      <c r="C103" s="808" t="str">
        <f>C95</f>
        <v>Kalendářní rok</v>
      </c>
      <c r="D103" s="809"/>
      <c r="E103" s="809"/>
      <c r="F103" s="809"/>
      <c r="G103" s="809"/>
      <c r="H103" s="809"/>
      <c r="I103" s="809"/>
      <c r="J103" s="809"/>
      <c r="K103" s="809"/>
      <c r="L103" s="809"/>
      <c r="M103" s="809"/>
      <c r="N103" s="809"/>
      <c r="O103" s="809"/>
      <c r="P103" s="809"/>
      <c r="Q103" s="809"/>
      <c r="R103" s="809"/>
      <c r="S103" s="809"/>
      <c r="T103" s="205"/>
      <c r="U103" s="205"/>
      <c r="V103" s="205"/>
      <c r="W103" s="205"/>
      <c r="X103" s="205"/>
      <c r="Y103" s="205"/>
      <c r="Z103" s="205"/>
      <c r="AA103" s="205"/>
      <c r="AB103" s="205"/>
      <c r="AC103" s="205"/>
      <c r="AD103" s="205"/>
      <c r="AE103" s="205"/>
      <c r="AF103" s="205"/>
      <c r="AG103" s="205"/>
      <c r="AH103" s="205"/>
      <c r="AI103" s="206"/>
    </row>
    <row r="104" spans="1:35" ht="15" thickBot="1" x14ac:dyDescent="0.35">
      <c r="A104" s="619" t="s">
        <v>672</v>
      </c>
      <c r="B104" s="155"/>
      <c r="C104" s="156" t="str">
        <f>C96</f>
        <v>XII/29</v>
      </c>
      <c r="D104" s="7" t="str">
        <f t="shared" ref="D104:AI104" si="42">D96</f>
        <v>I-VI/30</v>
      </c>
      <c r="E104" s="7" t="str">
        <f t="shared" si="42"/>
        <v>VI-XII/30</v>
      </c>
      <c r="F104" s="7" t="str">
        <f t="shared" si="42"/>
        <v>XII/30</v>
      </c>
      <c r="G104" s="7">
        <f t="shared" si="42"/>
        <v>2031</v>
      </c>
      <c r="H104" s="7">
        <f t="shared" si="42"/>
        <v>2032</v>
      </c>
      <c r="I104" s="7">
        <f t="shared" si="42"/>
        <v>2033</v>
      </c>
      <c r="J104" s="7">
        <f t="shared" si="42"/>
        <v>2034</v>
      </c>
      <c r="K104" s="7">
        <f t="shared" si="42"/>
        <v>2035</v>
      </c>
      <c r="L104" s="7">
        <f t="shared" si="42"/>
        <v>2036</v>
      </c>
      <c r="M104" s="7">
        <f t="shared" si="42"/>
        <v>2037</v>
      </c>
      <c r="N104" s="7">
        <f t="shared" si="42"/>
        <v>2038</v>
      </c>
      <c r="O104" s="7">
        <f t="shared" si="42"/>
        <v>2039</v>
      </c>
      <c r="P104" s="7">
        <f t="shared" si="42"/>
        <v>2040</v>
      </c>
      <c r="Q104" s="7">
        <f t="shared" si="42"/>
        <v>2041</v>
      </c>
      <c r="R104" s="7">
        <f t="shared" si="42"/>
        <v>2042</v>
      </c>
      <c r="S104" s="7">
        <f t="shared" si="42"/>
        <v>2043</v>
      </c>
      <c r="T104" s="7">
        <f t="shared" si="42"/>
        <v>2044</v>
      </c>
      <c r="U104" s="7">
        <f t="shared" si="42"/>
        <v>2045</v>
      </c>
      <c r="V104" s="7">
        <f t="shared" si="42"/>
        <v>2046</v>
      </c>
      <c r="W104" s="7">
        <f t="shared" si="42"/>
        <v>2047</v>
      </c>
      <c r="X104" s="7">
        <f t="shared" si="42"/>
        <v>2048</v>
      </c>
      <c r="Y104" s="7">
        <f t="shared" si="42"/>
        <v>2049</v>
      </c>
      <c r="Z104" s="7">
        <f t="shared" si="42"/>
        <v>2050</v>
      </c>
      <c r="AA104" s="7">
        <f t="shared" si="42"/>
        <v>2051</v>
      </c>
      <c r="AB104" s="7">
        <f t="shared" si="42"/>
        <v>2052</v>
      </c>
      <c r="AC104" s="7">
        <f t="shared" si="42"/>
        <v>2053</v>
      </c>
      <c r="AD104" s="7">
        <f t="shared" si="42"/>
        <v>2054</v>
      </c>
      <c r="AE104" s="7">
        <f t="shared" si="42"/>
        <v>2055</v>
      </c>
      <c r="AF104" s="7">
        <f t="shared" si="42"/>
        <v>2056</v>
      </c>
      <c r="AG104" s="7">
        <f t="shared" si="42"/>
        <v>2057</v>
      </c>
      <c r="AH104" s="7">
        <f t="shared" si="42"/>
        <v>2058</v>
      </c>
      <c r="AI104" s="8">
        <f t="shared" si="42"/>
        <v>2059</v>
      </c>
    </row>
    <row r="105" spans="1:35" ht="16.2" thickTop="1" thickBot="1" x14ac:dyDescent="0.4">
      <c r="A105" s="814" t="s">
        <v>670</v>
      </c>
      <c r="B105" s="818" t="s">
        <v>674</v>
      </c>
      <c r="C105" s="815"/>
      <c r="D105" s="816"/>
      <c r="E105" s="816"/>
      <c r="F105" s="816"/>
      <c r="G105" s="816"/>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7"/>
    </row>
    <row r="106" spans="1:35" x14ac:dyDescent="0.3"/>
  </sheetData>
  <sheetProtection algorithmName="SHA-512" hashValue="iL7eo04eNyUPTqSqPvWKlBs/5JIXvrTakI2aeIwdLxy1JFcegDn+M/IKX4FkL+cjGJll9Av1sxud86KluSQG3Q==" saltValue="2tlGJ5s4jdKePNa9P0uDwA==" spinCount="100000" sheet="1" objects="1" scenarios="1"/>
  <conditionalFormatting sqref="C40:AI40">
    <cfRule type="cellIs" dxfId="173" priority="37" operator="lessThan">
      <formula>0</formula>
    </cfRule>
    <cfRule type="cellIs" dxfId="172" priority="38" operator="greaterThan">
      <formula>0</formula>
    </cfRule>
  </conditionalFormatting>
  <conditionalFormatting sqref="C41:AI41">
    <cfRule type="cellIs" dxfId="171" priority="33" operator="lessThan">
      <formula>1</formula>
    </cfRule>
    <cfRule type="cellIs" dxfId="170" priority="34" operator="greaterThan">
      <formula>1</formula>
    </cfRule>
  </conditionalFormatting>
  <conditionalFormatting sqref="C50:AI50">
    <cfRule type="cellIs" dxfId="169" priority="29" operator="lessThan">
      <formula>0</formula>
    </cfRule>
    <cfRule type="cellIs" dxfId="168" priority="30" operator="greaterThan">
      <formula>0</formula>
    </cfRule>
  </conditionalFormatting>
  <conditionalFormatting sqref="C51:AI51">
    <cfRule type="cellIs" dxfId="167" priority="27" operator="lessThan">
      <formula>1</formula>
    </cfRule>
    <cfRule type="cellIs" dxfId="166" priority="28" operator="greaterThan">
      <formula>1</formula>
    </cfRule>
  </conditionalFormatting>
  <conditionalFormatting sqref="C61:AI61">
    <cfRule type="cellIs" dxfId="165" priority="25" operator="lessThan">
      <formula>0</formula>
    </cfRule>
    <cfRule type="cellIs" dxfId="164" priority="26" operator="greaterThan">
      <formula>0</formula>
    </cfRule>
  </conditionalFormatting>
  <conditionalFormatting sqref="C62:AI62">
    <cfRule type="cellIs" dxfId="163" priority="23" operator="lessThan">
      <formula>1</formula>
    </cfRule>
    <cfRule type="cellIs" dxfId="162" priority="24" operator="greaterThan">
      <formula>1</formula>
    </cfRule>
  </conditionalFormatting>
  <conditionalFormatting sqref="C68:AI68">
    <cfRule type="cellIs" dxfId="161" priority="17" operator="lessThan">
      <formula>0</formula>
    </cfRule>
    <cfRule type="cellIs" dxfId="160" priority="18" operator="greaterThan">
      <formula>0</formula>
    </cfRule>
  </conditionalFormatting>
  <conditionalFormatting sqref="C69:AI69">
    <cfRule type="cellIs" dxfId="159" priority="15" operator="lessThan">
      <formula>1</formula>
    </cfRule>
    <cfRule type="cellIs" dxfId="158" priority="16" operator="greaterThan">
      <formula>1</formula>
    </cfRule>
  </conditionalFormatting>
  <conditionalFormatting sqref="C74:AI74">
    <cfRule type="cellIs" dxfId="157" priority="3" operator="lessThan">
      <formula>0</formula>
    </cfRule>
    <cfRule type="cellIs" dxfId="156" priority="4" operator="greaterThan">
      <formula>0</formula>
    </cfRule>
  </conditionalFormatting>
  <conditionalFormatting sqref="C75:AI75">
    <cfRule type="cellIs" dxfId="155" priority="1" operator="lessThan">
      <formula>1</formula>
    </cfRule>
    <cfRule type="cellIs" dxfId="154" priority="2" operator="greaterThan">
      <formula>1</formula>
    </cfRule>
  </conditionalFormatting>
  <conditionalFormatting sqref="C80:AI80">
    <cfRule type="cellIs" dxfId="153" priority="13" operator="lessThan">
      <formula>0</formula>
    </cfRule>
    <cfRule type="cellIs" dxfId="152" priority="14" operator="greaterThan">
      <formula>0</formula>
    </cfRule>
  </conditionalFormatting>
  <conditionalFormatting sqref="C81:AI81">
    <cfRule type="cellIs" dxfId="151" priority="11" operator="lessThan">
      <formula>1</formula>
    </cfRule>
    <cfRule type="cellIs" dxfId="150" priority="12" operator="greaterThan">
      <formula>1</formula>
    </cfRule>
  </conditionalFormatting>
  <conditionalFormatting sqref="C86:AI86">
    <cfRule type="cellIs" dxfId="149" priority="9" operator="lessThan">
      <formula>0</formula>
    </cfRule>
    <cfRule type="cellIs" dxfId="148" priority="10" operator="greaterThan">
      <formula>0</formula>
    </cfRule>
  </conditionalFormatting>
  <conditionalFormatting sqref="C87:AI87">
    <cfRule type="cellIs" dxfId="147" priority="7" operator="lessThan">
      <formula>1</formula>
    </cfRule>
    <cfRule type="cellIs" dxfId="146" priority="8" operator="greaterThan">
      <formula>1</formula>
    </cfRule>
  </conditionalFormatting>
  <conditionalFormatting sqref="C92:AI92">
    <cfRule type="cellIs" dxfId="145" priority="21" operator="lessThan">
      <formula>0</formula>
    </cfRule>
    <cfRule type="cellIs" dxfId="144" priority="22" operator="greaterThan">
      <formula>0</formula>
    </cfRule>
  </conditionalFormatting>
  <conditionalFormatting sqref="C93:AI93">
    <cfRule type="cellIs" dxfId="143" priority="19" operator="lessThan">
      <formula>1</formula>
    </cfRule>
    <cfRule type="cellIs" dxfId="142" priority="20" operator="greaterThan">
      <formula>1</formula>
    </cfRule>
  </conditionalFormatting>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9830-C70C-4E1D-A547-306878EA58DE}">
  <sheetPr>
    <tabColor theme="4"/>
  </sheetPr>
  <dimension ref="A1:AN125"/>
  <sheetViews>
    <sheetView showGridLines="0" zoomScaleNormal="100" workbookViewId="0">
      <pane xSplit="4" topLeftCell="E1" activePane="topRight" state="frozen"/>
      <selection activeCell="F86" sqref="F86:H86"/>
      <selection pane="topRight" activeCell="A62" sqref="A62"/>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ht="14.4" x14ac:dyDescent="0.3">
      <c r="A1" s="169" t="s">
        <v>306</v>
      </c>
      <c r="B1" s="170"/>
      <c r="C1" s="170"/>
      <c r="D1" s="282"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563"/>
    </row>
    <row r="2" spans="1:39"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43" t="s">
        <v>79</v>
      </c>
    </row>
    <row r="3" spans="1:39" ht="15" thickTop="1" x14ac:dyDescent="0.3">
      <c r="A3" s="3">
        <v>1</v>
      </c>
      <c r="B3" s="44" t="s">
        <v>84</v>
      </c>
      <c r="C3" s="62">
        <v>1.1000000000000001</v>
      </c>
      <c r="D3" s="63" t="s">
        <v>85</v>
      </c>
      <c r="E3" s="82">
        <f t="shared" ref="E3:AK3" si="0">E45+E87</f>
        <v>0</v>
      </c>
      <c r="F3" s="50">
        <f t="shared" si="0"/>
        <v>0</v>
      </c>
      <c r="G3" s="50">
        <f t="shared" ref="G3:H3" si="1">G45+G87</f>
        <v>0</v>
      </c>
      <c r="H3" s="50">
        <f t="shared" si="1"/>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589">
        <f t="shared" ref="AM3:AM30" si="2">IFERROR(SUMPRODUCT(E3:AK3,E$37:AK$37)/SUM(E$37:AK$37),0)</f>
        <v>0</v>
      </c>
    </row>
    <row r="4" spans="1:39" ht="14.4" x14ac:dyDescent="0.3">
      <c r="A4" s="4"/>
      <c r="B4" s="45"/>
      <c r="C4" s="64">
        <v>1.2</v>
      </c>
      <c r="D4" s="65" t="s">
        <v>86</v>
      </c>
      <c r="E4" s="84">
        <f t="shared" ref="E4:AK4" si="3">E46+E88</f>
        <v>0</v>
      </c>
      <c r="F4" s="103">
        <f t="shared" si="3"/>
        <v>0</v>
      </c>
      <c r="G4" s="103">
        <f t="shared" ref="G4:H4" si="4">G46+G88</f>
        <v>0</v>
      </c>
      <c r="H4" s="103">
        <f t="shared" si="4"/>
        <v>0</v>
      </c>
      <c r="I4" s="103">
        <f t="shared" si="3"/>
        <v>0</v>
      </c>
      <c r="J4" s="103">
        <f t="shared" si="3"/>
        <v>0</v>
      </c>
      <c r="K4" s="103">
        <f t="shared" si="3"/>
        <v>0</v>
      </c>
      <c r="L4" s="103">
        <f t="shared" si="3"/>
        <v>0</v>
      </c>
      <c r="M4" s="103">
        <f t="shared" si="3"/>
        <v>0</v>
      </c>
      <c r="N4" s="103">
        <f t="shared" si="3"/>
        <v>0</v>
      </c>
      <c r="O4" s="103">
        <f t="shared" si="3"/>
        <v>0</v>
      </c>
      <c r="P4" s="103">
        <f t="shared" si="3"/>
        <v>0</v>
      </c>
      <c r="Q4" s="103">
        <f t="shared" si="3"/>
        <v>0</v>
      </c>
      <c r="R4" s="103">
        <f t="shared" si="3"/>
        <v>0</v>
      </c>
      <c r="S4" s="103">
        <f t="shared" si="3"/>
        <v>0</v>
      </c>
      <c r="T4" s="103">
        <f t="shared" si="3"/>
        <v>0</v>
      </c>
      <c r="U4" s="103">
        <f t="shared" si="3"/>
        <v>0</v>
      </c>
      <c r="V4" s="103">
        <f t="shared" si="3"/>
        <v>0</v>
      </c>
      <c r="W4" s="103">
        <f t="shared" si="3"/>
        <v>0</v>
      </c>
      <c r="X4" s="103">
        <f t="shared" si="3"/>
        <v>0</v>
      </c>
      <c r="Y4" s="103">
        <f t="shared" si="3"/>
        <v>0</v>
      </c>
      <c r="Z4" s="103">
        <f t="shared" si="3"/>
        <v>0</v>
      </c>
      <c r="AA4" s="103">
        <f t="shared" si="3"/>
        <v>0</v>
      </c>
      <c r="AB4" s="103">
        <f t="shared" si="3"/>
        <v>0</v>
      </c>
      <c r="AC4" s="103">
        <f t="shared" si="3"/>
        <v>0</v>
      </c>
      <c r="AD4" s="103">
        <f t="shared" si="3"/>
        <v>0</v>
      </c>
      <c r="AE4" s="103">
        <f t="shared" si="3"/>
        <v>0</v>
      </c>
      <c r="AF4" s="103">
        <f t="shared" si="3"/>
        <v>0</v>
      </c>
      <c r="AG4" s="103">
        <f t="shared" si="3"/>
        <v>0</v>
      </c>
      <c r="AH4" s="103">
        <f t="shared" si="3"/>
        <v>0</v>
      </c>
      <c r="AI4" s="103">
        <f t="shared" si="3"/>
        <v>0</v>
      </c>
      <c r="AJ4" s="103">
        <f t="shared" si="3"/>
        <v>0</v>
      </c>
      <c r="AK4" s="85">
        <f t="shared" si="3"/>
        <v>0</v>
      </c>
      <c r="AL4" s="84">
        <f t="shared" ref="AL4:AL37" si="5">SUM(E4:AK4)</f>
        <v>0</v>
      </c>
      <c r="AM4" s="590">
        <f t="shared" si="2"/>
        <v>0</v>
      </c>
    </row>
    <row r="5" spans="1:39" ht="14.4" x14ac:dyDescent="0.3">
      <c r="A5" s="4">
        <v>2</v>
      </c>
      <c r="B5" s="45" t="s">
        <v>87</v>
      </c>
      <c r="C5" s="64"/>
      <c r="D5" s="65"/>
      <c r="E5" s="84">
        <f t="shared" ref="E5:AK5" si="6">E47+E89</f>
        <v>0</v>
      </c>
      <c r="F5" s="103">
        <f t="shared" si="6"/>
        <v>0</v>
      </c>
      <c r="G5" s="103">
        <f t="shared" ref="G5:H5" si="7">G47+G89</f>
        <v>0</v>
      </c>
      <c r="H5" s="103">
        <f t="shared" si="7"/>
        <v>0</v>
      </c>
      <c r="I5" s="103">
        <f t="shared" si="6"/>
        <v>0</v>
      </c>
      <c r="J5" s="103">
        <f t="shared" si="6"/>
        <v>0</v>
      </c>
      <c r="K5" s="103">
        <f t="shared" si="6"/>
        <v>0</v>
      </c>
      <c r="L5" s="103">
        <f t="shared" si="6"/>
        <v>0</v>
      </c>
      <c r="M5" s="103">
        <f t="shared" si="6"/>
        <v>0</v>
      </c>
      <c r="N5" s="103">
        <f t="shared" si="6"/>
        <v>0</v>
      </c>
      <c r="O5" s="103">
        <f t="shared" si="6"/>
        <v>0</v>
      </c>
      <c r="P5" s="103">
        <f t="shared" si="6"/>
        <v>0</v>
      </c>
      <c r="Q5" s="103">
        <f t="shared" si="6"/>
        <v>0</v>
      </c>
      <c r="R5" s="103">
        <f t="shared" si="6"/>
        <v>0</v>
      </c>
      <c r="S5" s="103">
        <f t="shared" si="6"/>
        <v>0</v>
      </c>
      <c r="T5" s="103">
        <f t="shared" si="6"/>
        <v>0</v>
      </c>
      <c r="U5" s="103">
        <f t="shared" si="6"/>
        <v>0</v>
      </c>
      <c r="V5" s="103">
        <f t="shared" si="6"/>
        <v>0</v>
      </c>
      <c r="W5" s="103">
        <f t="shared" si="6"/>
        <v>0</v>
      </c>
      <c r="X5" s="103">
        <f t="shared" si="6"/>
        <v>0</v>
      </c>
      <c r="Y5" s="103">
        <f t="shared" si="6"/>
        <v>0</v>
      </c>
      <c r="Z5" s="103">
        <f t="shared" si="6"/>
        <v>0</v>
      </c>
      <c r="AA5" s="103">
        <f t="shared" si="6"/>
        <v>0</v>
      </c>
      <c r="AB5" s="103">
        <f t="shared" si="6"/>
        <v>0</v>
      </c>
      <c r="AC5" s="103">
        <f t="shared" si="6"/>
        <v>0</v>
      </c>
      <c r="AD5" s="103">
        <f t="shared" si="6"/>
        <v>0</v>
      </c>
      <c r="AE5" s="103">
        <f t="shared" si="6"/>
        <v>0</v>
      </c>
      <c r="AF5" s="103">
        <f t="shared" si="6"/>
        <v>0</v>
      </c>
      <c r="AG5" s="103">
        <f t="shared" si="6"/>
        <v>0</v>
      </c>
      <c r="AH5" s="103">
        <f t="shared" si="6"/>
        <v>0</v>
      </c>
      <c r="AI5" s="103">
        <f t="shared" si="6"/>
        <v>0</v>
      </c>
      <c r="AJ5" s="103">
        <f t="shared" si="6"/>
        <v>0</v>
      </c>
      <c r="AK5" s="85">
        <f t="shared" si="6"/>
        <v>0</v>
      </c>
      <c r="AL5" s="84">
        <f t="shared" si="5"/>
        <v>0</v>
      </c>
      <c r="AM5" s="590">
        <f t="shared" si="2"/>
        <v>0</v>
      </c>
    </row>
    <row r="6" spans="1:39" ht="14.4" x14ac:dyDescent="0.3">
      <c r="A6" s="4">
        <v>3</v>
      </c>
      <c r="B6" s="45" t="s">
        <v>88</v>
      </c>
      <c r="C6" s="64"/>
      <c r="D6" s="65"/>
      <c r="E6" s="84">
        <f t="shared" ref="E6:AK6" si="8">E48+E90</f>
        <v>0</v>
      </c>
      <c r="F6" s="103">
        <f t="shared" si="8"/>
        <v>0</v>
      </c>
      <c r="G6" s="103">
        <f t="shared" ref="G6:H6" si="9">G48+G90</f>
        <v>0</v>
      </c>
      <c r="H6" s="103">
        <f t="shared" si="9"/>
        <v>0</v>
      </c>
      <c r="I6" s="103">
        <f t="shared" si="8"/>
        <v>0</v>
      </c>
      <c r="J6" s="103">
        <f t="shared" si="8"/>
        <v>0</v>
      </c>
      <c r="K6" s="103">
        <f t="shared" si="8"/>
        <v>0</v>
      </c>
      <c r="L6" s="103">
        <f t="shared" si="8"/>
        <v>0</v>
      </c>
      <c r="M6" s="103">
        <f t="shared" si="8"/>
        <v>0</v>
      </c>
      <c r="N6" s="103">
        <f t="shared" si="8"/>
        <v>0</v>
      </c>
      <c r="O6" s="103">
        <f t="shared" si="8"/>
        <v>0</v>
      </c>
      <c r="P6" s="103">
        <f t="shared" si="8"/>
        <v>0</v>
      </c>
      <c r="Q6" s="103">
        <f t="shared" si="8"/>
        <v>0</v>
      </c>
      <c r="R6" s="103">
        <f t="shared" si="8"/>
        <v>0</v>
      </c>
      <c r="S6" s="103">
        <f t="shared" si="8"/>
        <v>0</v>
      </c>
      <c r="T6" s="103">
        <f t="shared" si="8"/>
        <v>0</v>
      </c>
      <c r="U6" s="103">
        <f t="shared" si="8"/>
        <v>0</v>
      </c>
      <c r="V6" s="103">
        <f t="shared" si="8"/>
        <v>0</v>
      </c>
      <c r="W6" s="103">
        <f t="shared" si="8"/>
        <v>0</v>
      </c>
      <c r="X6" s="103">
        <f t="shared" si="8"/>
        <v>0</v>
      </c>
      <c r="Y6" s="103">
        <f t="shared" si="8"/>
        <v>0</v>
      </c>
      <c r="Z6" s="103">
        <f t="shared" si="8"/>
        <v>0</v>
      </c>
      <c r="AA6" s="103">
        <f t="shared" si="8"/>
        <v>0</v>
      </c>
      <c r="AB6" s="103">
        <f t="shared" si="8"/>
        <v>0</v>
      </c>
      <c r="AC6" s="103">
        <f t="shared" si="8"/>
        <v>0</v>
      </c>
      <c r="AD6" s="103">
        <f t="shared" si="8"/>
        <v>0</v>
      </c>
      <c r="AE6" s="103">
        <f t="shared" si="8"/>
        <v>0</v>
      </c>
      <c r="AF6" s="103">
        <f t="shared" si="8"/>
        <v>0</v>
      </c>
      <c r="AG6" s="103">
        <f t="shared" si="8"/>
        <v>0</v>
      </c>
      <c r="AH6" s="103">
        <f t="shared" si="8"/>
        <v>0</v>
      </c>
      <c r="AI6" s="103">
        <f t="shared" si="8"/>
        <v>0</v>
      </c>
      <c r="AJ6" s="103">
        <f t="shared" si="8"/>
        <v>0</v>
      </c>
      <c r="AK6" s="85">
        <f t="shared" si="8"/>
        <v>0</v>
      </c>
      <c r="AL6" s="84">
        <f t="shared" si="5"/>
        <v>0</v>
      </c>
      <c r="AM6" s="590">
        <f t="shared" si="2"/>
        <v>0</v>
      </c>
    </row>
    <row r="7" spans="1:39" ht="14.4" x14ac:dyDescent="0.3">
      <c r="A7" s="4">
        <v>4</v>
      </c>
      <c r="B7" s="45" t="s">
        <v>89</v>
      </c>
      <c r="C7" s="64"/>
      <c r="D7" s="65"/>
      <c r="E7" s="84">
        <f t="shared" ref="E7:AK7" si="10">E49+E91</f>
        <v>0</v>
      </c>
      <c r="F7" s="103">
        <f t="shared" si="10"/>
        <v>0</v>
      </c>
      <c r="G7" s="103">
        <f t="shared" ref="G7:H7" si="11">G49+G91</f>
        <v>0</v>
      </c>
      <c r="H7" s="103">
        <f t="shared" si="11"/>
        <v>0</v>
      </c>
      <c r="I7" s="103">
        <f t="shared" si="10"/>
        <v>0</v>
      </c>
      <c r="J7" s="103">
        <f t="shared" si="10"/>
        <v>0</v>
      </c>
      <c r="K7" s="103">
        <f t="shared" si="10"/>
        <v>0</v>
      </c>
      <c r="L7" s="103">
        <f t="shared" si="10"/>
        <v>0</v>
      </c>
      <c r="M7" s="103">
        <f t="shared" si="10"/>
        <v>0</v>
      </c>
      <c r="N7" s="103">
        <f t="shared" si="10"/>
        <v>0</v>
      </c>
      <c r="O7" s="103">
        <f t="shared" si="10"/>
        <v>0</v>
      </c>
      <c r="P7" s="103">
        <f t="shared" si="10"/>
        <v>0</v>
      </c>
      <c r="Q7" s="103">
        <f t="shared" si="10"/>
        <v>0</v>
      </c>
      <c r="R7" s="103">
        <f t="shared" si="10"/>
        <v>0</v>
      </c>
      <c r="S7" s="103">
        <f t="shared" si="10"/>
        <v>0</v>
      </c>
      <c r="T7" s="103">
        <f t="shared" si="10"/>
        <v>0</v>
      </c>
      <c r="U7" s="103">
        <f t="shared" si="10"/>
        <v>0</v>
      </c>
      <c r="V7" s="103">
        <f t="shared" si="10"/>
        <v>0</v>
      </c>
      <c r="W7" s="103">
        <f t="shared" si="10"/>
        <v>0</v>
      </c>
      <c r="X7" s="103">
        <f t="shared" si="10"/>
        <v>0</v>
      </c>
      <c r="Y7" s="103">
        <f t="shared" si="10"/>
        <v>0</v>
      </c>
      <c r="Z7" s="103">
        <f t="shared" si="10"/>
        <v>0</v>
      </c>
      <c r="AA7" s="103">
        <f t="shared" si="10"/>
        <v>0</v>
      </c>
      <c r="AB7" s="103">
        <f t="shared" si="10"/>
        <v>0</v>
      </c>
      <c r="AC7" s="103">
        <f t="shared" si="10"/>
        <v>0</v>
      </c>
      <c r="AD7" s="103">
        <f t="shared" si="10"/>
        <v>0</v>
      </c>
      <c r="AE7" s="103">
        <f t="shared" si="10"/>
        <v>0</v>
      </c>
      <c r="AF7" s="103">
        <f t="shared" si="10"/>
        <v>0</v>
      </c>
      <c r="AG7" s="103">
        <f t="shared" si="10"/>
        <v>0</v>
      </c>
      <c r="AH7" s="103">
        <f t="shared" si="10"/>
        <v>0</v>
      </c>
      <c r="AI7" s="103">
        <f t="shared" si="10"/>
        <v>0</v>
      </c>
      <c r="AJ7" s="103">
        <f t="shared" si="10"/>
        <v>0</v>
      </c>
      <c r="AK7" s="85">
        <f t="shared" si="10"/>
        <v>0</v>
      </c>
      <c r="AL7" s="84">
        <f t="shared" si="5"/>
        <v>0</v>
      </c>
      <c r="AM7" s="590">
        <f t="shared" si="2"/>
        <v>0</v>
      </c>
    </row>
    <row r="8" spans="1:39" ht="14.4" x14ac:dyDescent="0.3">
      <c r="A8" s="4">
        <v>5</v>
      </c>
      <c r="B8" s="45" t="s">
        <v>90</v>
      </c>
      <c r="C8" s="64">
        <v>5.0999999999999996</v>
      </c>
      <c r="D8" s="66" t="s">
        <v>91</v>
      </c>
      <c r="E8" s="84">
        <f t="shared" ref="E8:AK8" si="12">E50+E92</f>
        <v>0</v>
      </c>
      <c r="F8" s="103">
        <f t="shared" si="12"/>
        <v>0</v>
      </c>
      <c r="G8" s="103">
        <f t="shared" ref="G8:H8" si="13">G50+G92</f>
        <v>0</v>
      </c>
      <c r="H8" s="103">
        <f t="shared" si="13"/>
        <v>0</v>
      </c>
      <c r="I8" s="103">
        <f t="shared" si="12"/>
        <v>0</v>
      </c>
      <c r="J8" s="103">
        <f t="shared" si="12"/>
        <v>0</v>
      </c>
      <c r="K8" s="103">
        <f t="shared" si="12"/>
        <v>0</v>
      </c>
      <c r="L8" s="103">
        <f t="shared" si="12"/>
        <v>0</v>
      </c>
      <c r="M8" s="103">
        <f t="shared" si="12"/>
        <v>0</v>
      </c>
      <c r="N8" s="103">
        <f t="shared" si="12"/>
        <v>0</v>
      </c>
      <c r="O8" s="103">
        <f t="shared" si="12"/>
        <v>0</v>
      </c>
      <c r="P8" s="103">
        <f t="shared" si="12"/>
        <v>0</v>
      </c>
      <c r="Q8" s="103">
        <f t="shared" si="12"/>
        <v>0</v>
      </c>
      <c r="R8" s="103">
        <f t="shared" si="12"/>
        <v>0</v>
      </c>
      <c r="S8" s="103">
        <f t="shared" si="12"/>
        <v>0</v>
      </c>
      <c r="T8" s="103">
        <f t="shared" si="12"/>
        <v>0</v>
      </c>
      <c r="U8" s="103">
        <f t="shared" si="12"/>
        <v>0</v>
      </c>
      <c r="V8" s="103">
        <f t="shared" si="12"/>
        <v>0</v>
      </c>
      <c r="W8" s="103">
        <f t="shared" si="12"/>
        <v>0</v>
      </c>
      <c r="X8" s="103">
        <f t="shared" si="12"/>
        <v>0</v>
      </c>
      <c r="Y8" s="103">
        <f t="shared" si="12"/>
        <v>0</v>
      </c>
      <c r="Z8" s="103">
        <f t="shared" si="12"/>
        <v>0</v>
      </c>
      <c r="AA8" s="103">
        <f t="shared" si="12"/>
        <v>0</v>
      </c>
      <c r="AB8" s="103">
        <f t="shared" si="12"/>
        <v>0</v>
      </c>
      <c r="AC8" s="103">
        <f t="shared" si="12"/>
        <v>0</v>
      </c>
      <c r="AD8" s="103">
        <f t="shared" si="12"/>
        <v>0</v>
      </c>
      <c r="AE8" s="103">
        <f t="shared" si="12"/>
        <v>0</v>
      </c>
      <c r="AF8" s="103">
        <f t="shared" si="12"/>
        <v>0</v>
      </c>
      <c r="AG8" s="103">
        <f t="shared" si="12"/>
        <v>0</v>
      </c>
      <c r="AH8" s="103">
        <f t="shared" si="12"/>
        <v>0</v>
      </c>
      <c r="AI8" s="103">
        <f t="shared" si="12"/>
        <v>0</v>
      </c>
      <c r="AJ8" s="103">
        <f t="shared" si="12"/>
        <v>0</v>
      </c>
      <c r="AK8" s="85">
        <f t="shared" si="12"/>
        <v>0</v>
      </c>
      <c r="AL8" s="84">
        <f t="shared" si="5"/>
        <v>0</v>
      </c>
      <c r="AM8" s="590">
        <f t="shared" si="2"/>
        <v>0</v>
      </c>
    </row>
    <row r="9" spans="1:39" ht="14.4" x14ac:dyDescent="0.3">
      <c r="A9" s="4"/>
      <c r="B9" s="45"/>
      <c r="C9" s="64">
        <v>5.2</v>
      </c>
      <c r="D9" s="66" t="s">
        <v>92</v>
      </c>
      <c r="E9" s="84">
        <f t="shared" ref="E9:AK9" si="14">E51+E93</f>
        <v>0</v>
      </c>
      <c r="F9" s="103">
        <f t="shared" si="14"/>
        <v>0</v>
      </c>
      <c r="G9" s="103">
        <f t="shared" ref="G9:H9" si="15">G51+G93</f>
        <v>0</v>
      </c>
      <c r="H9" s="103">
        <f t="shared" si="15"/>
        <v>0</v>
      </c>
      <c r="I9" s="103">
        <f t="shared" si="14"/>
        <v>0</v>
      </c>
      <c r="J9" s="103">
        <f t="shared" si="14"/>
        <v>0</v>
      </c>
      <c r="K9" s="103">
        <f t="shared" si="14"/>
        <v>0</v>
      </c>
      <c r="L9" s="103">
        <f t="shared" si="14"/>
        <v>0</v>
      </c>
      <c r="M9" s="103">
        <f t="shared" si="14"/>
        <v>0</v>
      </c>
      <c r="N9" s="103">
        <f t="shared" si="14"/>
        <v>0</v>
      </c>
      <c r="O9" s="103">
        <f t="shared" si="14"/>
        <v>0</v>
      </c>
      <c r="P9" s="103">
        <f t="shared" si="14"/>
        <v>0</v>
      </c>
      <c r="Q9" s="103">
        <f t="shared" si="14"/>
        <v>0</v>
      </c>
      <c r="R9" s="103">
        <f t="shared" si="14"/>
        <v>0</v>
      </c>
      <c r="S9" s="103">
        <f t="shared" si="14"/>
        <v>0</v>
      </c>
      <c r="T9" s="103">
        <f t="shared" si="14"/>
        <v>0</v>
      </c>
      <c r="U9" s="103">
        <f t="shared" si="14"/>
        <v>0</v>
      </c>
      <c r="V9" s="103">
        <f t="shared" si="14"/>
        <v>0</v>
      </c>
      <c r="W9" s="103">
        <f t="shared" si="14"/>
        <v>0</v>
      </c>
      <c r="X9" s="103">
        <f t="shared" si="14"/>
        <v>0</v>
      </c>
      <c r="Y9" s="103">
        <f t="shared" si="14"/>
        <v>0</v>
      </c>
      <c r="Z9" s="103">
        <f t="shared" si="14"/>
        <v>0</v>
      </c>
      <c r="AA9" s="103">
        <f t="shared" si="14"/>
        <v>0</v>
      </c>
      <c r="AB9" s="103">
        <f t="shared" si="14"/>
        <v>0</v>
      </c>
      <c r="AC9" s="103">
        <f t="shared" si="14"/>
        <v>0</v>
      </c>
      <c r="AD9" s="103">
        <f t="shared" si="14"/>
        <v>0</v>
      </c>
      <c r="AE9" s="103">
        <f t="shared" si="14"/>
        <v>0</v>
      </c>
      <c r="AF9" s="103">
        <f t="shared" si="14"/>
        <v>0</v>
      </c>
      <c r="AG9" s="103">
        <f t="shared" si="14"/>
        <v>0</v>
      </c>
      <c r="AH9" s="103">
        <f t="shared" si="14"/>
        <v>0</v>
      </c>
      <c r="AI9" s="103">
        <f t="shared" si="14"/>
        <v>0</v>
      </c>
      <c r="AJ9" s="103">
        <f t="shared" si="14"/>
        <v>0</v>
      </c>
      <c r="AK9" s="85">
        <f t="shared" si="14"/>
        <v>0</v>
      </c>
      <c r="AL9" s="84">
        <f t="shared" si="5"/>
        <v>0</v>
      </c>
      <c r="AM9" s="590">
        <f t="shared" si="2"/>
        <v>0</v>
      </c>
    </row>
    <row r="10" spans="1:39" ht="14.4" x14ac:dyDescent="0.3">
      <c r="A10" s="4">
        <v>6</v>
      </c>
      <c r="B10" s="45" t="s">
        <v>93</v>
      </c>
      <c r="C10" s="64"/>
      <c r="D10" s="65"/>
      <c r="E10" s="84">
        <f t="shared" ref="E10:AK10" si="16">E52+E94</f>
        <v>0</v>
      </c>
      <c r="F10" s="103">
        <f t="shared" si="16"/>
        <v>0</v>
      </c>
      <c r="G10" s="103">
        <f t="shared" ref="G10:H10" si="17">G52+G94</f>
        <v>0</v>
      </c>
      <c r="H10" s="103">
        <f t="shared" si="17"/>
        <v>0</v>
      </c>
      <c r="I10" s="103">
        <f t="shared" si="16"/>
        <v>0</v>
      </c>
      <c r="J10" s="103">
        <f t="shared" si="16"/>
        <v>0</v>
      </c>
      <c r="K10" s="103">
        <f t="shared" si="16"/>
        <v>0</v>
      </c>
      <c r="L10" s="103">
        <f t="shared" si="16"/>
        <v>0</v>
      </c>
      <c r="M10" s="103">
        <f t="shared" si="16"/>
        <v>0</v>
      </c>
      <c r="N10" s="103">
        <f t="shared" si="16"/>
        <v>0</v>
      </c>
      <c r="O10" s="103">
        <f t="shared" si="16"/>
        <v>0</v>
      </c>
      <c r="P10" s="103">
        <f t="shared" si="16"/>
        <v>0</v>
      </c>
      <c r="Q10" s="103">
        <f t="shared" si="16"/>
        <v>0</v>
      </c>
      <c r="R10" s="103">
        <f t="shared" si="16"/>
        <v>0</v>
      </c>
      <c r="S10" s="103">
        <f t="shared" si="16"/>
        <v>0</v>
      </c>
      <c r="T10" s="103">
        <f t="shared" si="16"/>
        <v>0</v>
      </c>
      <c r="U10" s="103">
        <f t="shared" si="16"/>
        <v>0</v>
      </c>
      <c r="V10" s="103">
        <f t="shared" si="16"/>
        <v>0</v>
      </c>
      <c r="W10" s="103">
        <f t="shared" si="16"/>
        <v>0</v>
      </c>
      <c r="X10" s="103">
        <f t="shared" si="16"/>
        <v>0</v>
      </c>
      <c r="Y10" s="103">
        <f t="shared" si="16"/>
        <v>0</v>
      </c>
      <c r="Z10" s="103">
        <f t="shared" si="16"/>
        <v>0</v>
      </c>
      <c r="AA10" s="103">
        <f t="shared" si="16"/>
        <v>0</v>
      </c>
      <c r="AB10" s="103">
        <f t="shared" si="16"/>
        <v>0</v>
      </c>
      <c r="AC10" s="103">
        <f t="shared" si="16"/>
        <v>0</v>
      </c>
      <c r="AD10" s="103">
        <f t="shared" si="16"/>
        <v>0</v>
      </c>
      <c r="AE10" s="103">
        <f t="shared" si="16"/>
        <v>0</v>
      </c>
      <c r="AF10" s="103">
        <f t="shared" si="16"/>
        <v>0</v>
      </c>
      <c r="AG10" s="103">
        <f t="shared" si="16"/>
        <v>0</v>
      </c>
      <c r="AH10" s="103">
        <f t="shared" si="16"/>
        <v>0</v>
      </c>
      <c r="AI10" s="103">
        <f t="shared" si="16"/>
        <v>0</v>
      </c>
      <c r="AJ10" s="103">
        <f t="shared" si="16"/>
        <v>0</v>
      </c>
      <c r="AK10" s="85">
        <f t="shared" si="16"/>
        <v>0</v>
      </c>
      <c r="AL10" s="84">
        <f t="shared" si="5"/>
        <v>0</v>
      </c>
      <c r="AM10" s="590">
        <f t="shared" si="2"/>
        <v>0</v>
      </c>
    </row>
    <row r="11" spans="1:39" ht="14.4" x14ac:dyDescent="0.3">
      <c r="A11" s="4">
        <v>7</v>
      </c>
      <c r="B11" s="45" t="s">
        <v>94</v>
      </c>
      <c r="C11" s="64">
        <v>7.1</v>
      </c>
      <c r="D11" s="65" t="s">
        <v>95</v>
      </c>
      <c r="E11" s="84">
        <f t="shared" ref="E11:AK11" si="18">E53+E95</f>
        <v>0</v>
      </c>
      <c r="F11" s="103">
        <f t="shared" si="18"/>
        <v>0</v>
      </c>
      <c r="G11" s="103">
        <f t="shared" ref="G11:H11" si="19">G53+G95</f>
        <v>0</v>
      </c>
      <c r="H11" s="103">
        <f t="shared" si="19"/>
        <v>0</v>
      </c>
      <c r="I11" s="103">
        <f t="shared" si="18"/>
        <v>0</v>
      </c>
      <c r="J11" s="103">
        <f t="shared" si="18"/>
        <v>0</v>
      </c>
      <c r="K11" s="103">
        <f t="shared" si="18"/>
        <v>0</v>
      </c>
      <c r="L11" s="103">
        <f t="shared" si="18"/>
        <v>0</v>
      </c>
      <c r="M11" s="103">
        <f t="shared" si="18"/>
        <v>0</v>
      </c>
      <c r="N11" s="103">
        <f t="shared" si="18"/>
        <v>0</v>
      </c>
      <c r="O11" s="103">
        <f t="shared" si="18"/>
        <v>0</v>
      </c>
      <c r="P11" s="103">
        <f t="shared" si="18"/>
        <v>0</v>
      </c>
      <c r="Q11" s="103">
        <f t="shared" si="18"/>
        <v>0</v>
      </c>
      <c r="R11" s="103">
        <f t="shared" si="18"/>
        <v>0</v>
      </c>
      <c r="S11" s="103">
        <f t="shared" si="18"/>
        <v>0</v>
      </c>
      <c r="T11" s="103">
        <f t="shared" si="18"/>
        <v>0</v>
      </c>
      <c r="U11" s="103">
        <f t="shared" si="18"/>
        <v>0</v>
      </c>
      <c r="V11" s="103">
        <f t="shared" si="18"/>
        <v>0</v>
      </c>
      <c r="W11" s="103">
        <f t="shared" si="18"/>
        <v>0</v>
      </c>
      <c r="X11" s="103">
        <f t="shared" si="18"/>
        <v>0</v>
      </c>
      <c r="Y11" s="103">
        <f t="shared" si="18"/>
        <v>0</v>
      </c>
      <c r="Z11" s="103">
        <f t="shared" si="18"/>
        <v>0</v>
      </c>
      <c r="AA11" s="103">
        <f t="shared" si="18"/>
        <v>0</v>
      </c>
      <c r="AB11" s="103">
        <f t="shared" si="18"/>
        <v>0</v>
      </c>
      <c r="AC11" s="103">
        <f t="shared" si="18"/>
        <v>0</v>
      </c>
      <c r="AD11" s="103">
        <f t="shared" si="18"/>
        <v>0</v>
      </c>
      <c r="AE11" s="103">
        <f t="shared" si="18"/>
        <v>0</v>
      </c>
      <c r="AF11" s="103">
        <f t="shared" si="18"/>
        <v>0</v>
      </c>
      <c r="AG11" s="103">
        <f t="shared" si="18"/>
        <v>0</v>
      </c>
      <c r="AH11" s="103">
        <f t="shared" si="18"/>
        <v>0</v>
      </c>
      <c r="AI11" s="103">
        <f t="shared" si="18"/>
        <v>0</v>
      </c>
      <c r="AJ11" s="103">
        <f t="shared" si="18"/>
        <v>0</v>
      </c>
      <c r="AK11" s="85">
        <f t="shared" si="18"/>
        <v>0</v>
      </c>
      <c r="AL11" s="84">
        <f t="shared" si="5"/>
        <v>0</v>
      </c>
      <c r="AM11" s="590">
        <f t="shared" si="2"/>
        <v>0</v>
      </c>
    </row>
    <row r="12" spans="1:39" ht="14.4" x14ac:dyDescent="0.3">
      <c r="A12" s="4"/>
      <c r="B12" s="45"/>
      <c r="C12" s="64" t="s">
        <v>96</v>
      </c>
      <c r="D12" s="65" t="s">
        <v>97</v>
      </c>
      <c r="E12" s="84">
        <f t="shared" ref="E12:AK12" si="20">E54+E96</f>
        <v>0</v>
      </c>
      <c r="F12" s="103">
        <f t="shared" si="20"/>
        <v>0</v>
      </c>
      <c r="G12" s="103">
        <f t="shared" ref="G12:H12" si="21">G54+G96</f>
        <v>0</v>
      </c>
      <c r="H12" s="103">
        <f t="shared" si="21"/>
        <v>0</v>
      </c>
      <c r="I12" s="103">
        <f t="shared" si="20"/>
        <v>0</v>
      </c>
      <c r="J12" s="103">
        <f t="shared" si="20"/>
        <v>0</v>
      </c>
      <c r="K12" s="103">
        <f t="shared" si="20"/>
        <v>0</v>
      </c>
      <c r="L12" s="103">
        <f t="shared" si="20"/>
        <v>0</v>
      </c>
      <c r="M12" s="103">
        <f t="shared" si="20"/>
        <v>0</v>
      </c>
      <c r="N12" s="103">
        <f t="shared" si="20"/>
        <v>0</v>
      </c>
      <c r="O12" s="103">
        <f t="shared" si="20"/>
        <v>0</v>
      </c>
      <c r="P12" s="103">
        <f t="shared" si="20"/>
        <v>0</v>
      </c>
      <c r="Q12" s="103">
        <f t="shared" si="20"/>
        <v>0</v>
      </c>
      <c r="R12" s="103">
        <f t="shared" si="20"/>
        <v>0</v>
      </c>
      <c r="S12" s="103">
        <f t="shared" si="20"/>
        <v>0</v>
      </c>
      <c r="T12" s="103">
        <f t="shared" si="20"/>
        <v>0</v>
      </c>
      <c r="U12" s="103">
        <f t="shared" si="20"/>
        <v>0</v>
      </c>
      <c r="V12" s="103">
        <f t="shared" si="20"/>
        <v>0</v>
      </c>
      <c r="W12" s="103">
        <f t="shared" si="20"/>
        <v>0</v>
      </c>
      <c r="X12" s="103">
        <f t="shared" si="20"/>
        <v>0</v>
      </c>
      <c r="Y12" s="103">
        <f t="shared" si="20"/>
        <v>0</v>
      </c>
      <c r="Z12" s="103">
        <f t="shared" si="20"/>
        <v>0</v>
      </c>
      <c r="AA12" s="103">
        <f t="shared" si="20"/>
        <v>0</v>
      </c>
      <c r="AB12" s="103">
        <f t="shared" si="20"/>
        <v>0</v>
      </c>
      <c r="AC12" s="103">
        <f t="shared" si="20"/>
        <v>0</v>
      </c>
      <c r="AD12" s="103">
        <f t="shared" si="20"/>
        <v>0</v>
      </c>
      <c r="AE12" s="103">
        <f t="shared" si="20"/>
        <v>0</v>
      </c>
      <c r="AF12" s="103">
        <f t="shared" si="20"/>
        <v>0</v>
      </c>
      <c r="AG12" s="103">
        <f t="shared" si="20"/>
        <v>0</v>
      </c>
      <c r="AH12" s="103">
        <f t="shared" si="20"/>
        <v>0</v>
      </c>
      <c r="AI12" s="103">
        <f t="shared" si="20"/>
        <v>0</v>
      </c>
      <c r="AJ12" s="103">
        <f t="shared" si="20"/>
        <v>0</v>
      </c>
      <c r="AK12" s="85">
        <f t="shared" si="20"/>
        <v>0</v>
      </c>
      <c r="AL12" s="84">
        <f t="shared" si="5"/>
        <v>0</v>
      </c>
      <c r="AM12" s="590">
        <f t="shared" si="2"/>
        <v>0</v>
      </c>
    </row>
    <row r="13" spans="1:39" ht="14.4" x14ac:dyDescent="0.3">
      <c r="A13" s="4"/>
      <c r="B13" s="45"/>
      <c r="C13" s="64" t="s">
        <v>98</v>
      </c>
      <c r="D13" s="65" t="s">
        <v>99</v>
      </c>
      <c r="E13" s="84">
        <f t="shared" ref="E13:AK13" si="22">E55+E97</f>
        <v>0</v>
      </c>
      <c r="F13" s="103">
        <f t="shared" si="22"/>
        <v>0</v>
      </c>
      <c r="G13" s="103">
        <f t="shared" ref="G13:H13" si="23">G55+G97</f>
        <v>0</v>
      </c>
      <c r="H13" s="103">
        <f t="shared" si="23"/>
        <v>0</v>
      </c>
      <c r="I13" s="103">
        <f t="shared" si="22"/>
        <v>0</v>
      </c>
      <c r="J13" s="103">
        <f t="shared" si="22"/>
        <v>0</v>
      </c>
      <c r="K13" s="103">
        <f t="shared" si="22"/>
        <v>0</v>
      </c>
      <c r="L13" s="103">
        <f t="shared" si="22"/>
        <v>0</v>
      </c>
      <c r="M13" s="103">
        <f t="shared" si="22"/>
        <v>0</v>
      </c>
      <c r="N13" s="103">
        <f t="shared" si="22"/>
        <v>0</v>
      </c>
      <c r="O13" s="103">
        <f t="shared" si="22"/>
        <v>0</v>
      </c>
      <c r="P13" s="103">
        <f t="shared" si="22"/>
        <v>0</v>
      </c>
      <c r="Q13" s="103">
        <f t="shared" si="22"/>
        <v>0</v>
      </c>
      <c r="R13" s="103">
        <f t="shared" si="22"/>
        <v>0</v>
      </c>
      <c r="S13" s="103">
        <f t="shared" si="22"/>
        <v>0</v>
      </c>
      <c r="T13" s="103">
        <f t="shared" si="22"/>
        <v>0</v>
      </c>
      <c r="U13" s="103">
        <f t="shared" si="22"/>
        <v>0</v>
      </c>
      <c r="V13" s="103">
        <f t="shared" si="22"/>
        <v>0</v>
      </c>
      <c r="W13" s="103">
        <f t="shared" si="22"/>
        <v>0</v>
      </c>
      <c r="X13" s="103">
        <f t="shared" si="22"/>
        <v>0</v>
      </c>
      <c r="Y13" s="103">
        <f t="shared" si="22"/>
        <v>0</v>
      </c>
      <c r="Z13" s="103">
        <f t="shared" si="22"/>
        <v>0</v>
      </c>
      <c r="AA13" s="103">
        <f t="shared" si="22"/>
        <v>0</v>
      </c>
      <c r="AB13" s="103">
        <f t="shared" si="22"/>
        <v>0</v>
      </c>
      <c r="AC13" s="103">
        <f t="shared" si="22"/>
        <v>0</v>
      </c>
      <c r="AD13" s="103">
        <f t="shared" si="22"/>
        <v>0</v>
      </c>
      <c r="AE13" s="103">
        <f t="shared" si="22"/>
        <v>0</v>
      </c>
      <c r="AF13" s="103">
        <f t="shared" si="22"/>
        <v>0</v>
      </c>
      <c r="AG13" s="103">
        <f t="shared" si="22"/>
        <v>0</v>
      </c>
      <c r="AH13" s="103">
        <f t="shared" si="22"/>
        <v>0</v>
      </c>
      <c r="AI13" s="103">
        <f t="shared" si="22"/>
        <v>0</v>
      </c>
      <c r="AJ13" s="103">
        <f t="shared" si="22"/>
        <v>0</v>
      </c>
      <c r="AK13" s="85">
        <f t="shared" si="22"/>
        <v>0</v>
      </c>
      <c r="AL13" s="84">
        <f t="shared" si="5"/>
        <v>0</v>
      </c>
      <c r="AM13" s="590">
        <f t="shared" si="2"/>
        <v>0</v>
      </c>
    </row>
    <row r="14" spans="1:39" ht="14.4" x14ac:dyDescent="0.3">
      <c r="A14" s="4"/>
      <c r="B14" s="45"/>
      <c r="C14" s="64" t="s">
        <v>100</v>
      </c>
      <c r="D14" s="65" t="s">
        <v>101</v>
      </c>
      <c r="E14" s="84">
        <f t="shared" ref="E14:AK14" si="24">E56+E98</f>
        <v>0</v>
      </c>
      <c r="F14" s="103">
        <f t="shared" si="24"/>
        <v>0</v>
      </c>
      <c r="G14" s="103">
        <f t="shared" ref="G14:H14" si="25">G56+G98</f>
        <v>0</v>
      </c>
      <c r="H14" s="103">
        <f t="shared" si="25"/>
        <v>0</v>
      </c>
      <c r="I14" s="103">
        <f t="shared" si="24"/>
        <v>0</v>
      </c>
      <c r="J14" s="103">
        <f t="shared" si="24"/>
        <v>0</v>
      </c>
      <c r="K14" s="103">
        <f t="shared" si="24"/>
        <v>0</v>
      </c>
      <c r="L14" s="103">
        <f t="shared" si="24"/>
        <v>0</v>
      </c>
      <c r="M14" s="103">
        <f t="shared" si="24"/>
        <v>0</v>
      </c>
      <c r="N14" s="103">
        <f t="shared" si="24"/>
        <v>0</v>
      </c>
      <c r="O14" s="103">
        <f t="shared" si="24"/>
        <v>0</v>
      </c>
      <c r="P14" s="103">
        <f t="shared" si="24"/>
        <v>0</v>
      </c>
      <c r="Q14" s="103">
        <f t="shared" si="24"/>
        <v>0</v>
      </c>
      <c r="R14" s="103">
        <f t="shared" si="24"/>
        <v>0</v>
      </c>
      <c r="S14" s="103">
        <f t="shared" si="24"/>
        <v>0</v>
      </c>
      <c r="T14" s="103">
        <f t="shared" si="24"/>
        <v>0</v>
      </c>
      <c r="U14" s="103">
        <f t="shared" si="24"/>
        <v>0</v>
      </c>
      <c r="V14" s="103">
        <f t="shared" si="24"/>
        <v>0</v>
      </c>
      <c r="W14" s="103">
        <f t="shared" si="24"/>
        <v>0</v>
      </c>
      <c r="X14" s="103">
        <f t="shared" si="24"/>
        <v>0</v>
      </c>
      <c r="Y14" s="103">
        <f t="shared" si="24"/>
        <v>0</v>
      </c>
      <c r="Z14" s="103">
        <f t="shared" si="24"/>
        <v>0</v>
      </c>
      <c r="AA14" s="103">
        <f t="shared" si="24"/>
        <v>0</v>
      </c>
      <c r="AB14" s="103">
        <f t="shared" si="24"/>
        <v>0</v>
      </c>
      <c r="AC14" s="103">
        <f t="shared" si="24"/>
        <v>0</v>
      </c>
      <c r="AD14" s="103">
        <f t="shared" si="24"/>
        <v>0</v>
      </c>
      <c r="AE14" s="103">
        <f t="shared" si="24"/>
        <v>0</v>
      </c>
      <c r="AF14" s="103">
        <f t="shared" si="24"/>
        <v>0</v>
      </c>
      <c r="AG14" s="103">
        <f t="shared" si="24"/>
        <v>0</v>
      </c>
      <c r="AH14" s="103">
        <f t="shared" si="24"/>
        <v>0</v>
      </c>
      <c r="AI14" s="103">
        <f t="shared" si="24"/>
        <v>0</v>
      </c>
      <c r="AJ14" s="103">
        <f t="shared" si="24"/>
        <v>0</v>
      </c>
      <c r="AK14" s="85">
        <f t="shared" si="24"/>
        <v>0</v>
      </c>
      <c r="AL14" s="84">
        <f t="shared" si="5"/>
        <v>0</v>
      </c>
      <c r="AM14" s="590">
        <f t="shared" si="2"/>
        <v>0</v>
      </c>
    </row>
    <row r="15" spans="1:39" ht="14.4" x14ac:dyDescent="0.3">
      <c r="A15" s="4">
        <v>8</v>
      </c>
      <c r="B15" s="45" t="s">
        <v>102</v>
      </c>
      <c r="C15" s="64">
        <v>8.1</v>
      </c>
      <c r="D15" s="65" t="s">
        <v>95</v>
      </c>
      <c r="E15" s="84">
        <f t="shared" ref="E15:AK15" si="26">E57+E99</f>
        <v>0</v>
      </c>
      <c r="F15" s="103">
        <f t="shared" si="26"/>
        <v>0</v>
      </c>
      <c r="G15" s="103">
        <f t="shared" ref="G15:H15" si="27">G57+G99</f>
        <v>0</v>
      </c>
      <c r="H15" s="103">
        <f t="shared" si="27"/>
        <v>0</v>
      </c>
      <c r="I15" s="103">
        <f t="shared" si="26"/>
        <v>0</v>
      </c>
      <c r="J15" s="103">
        <f t="shared" si="26"/>
        <v>0</v>
      </c>
      <c r="K15" s="103">
        <f t="shared" si="26"/>
        <v>0</v>
      </c>
      <c r="L15" s="103">
        <f t="shared" si="26"/>
        <v>0</v>
      </c>
      <c r="M15" s="103">
        <f t="shared" si="26"/>
        <v>0</v>
      </c>
      <c r="N15" s="103">
        <f t="shared" si="26"/>
        <v>0</v>
      </c>
      <c r="O15" s="103">
        <f t="shared" si="26"/>
        <v>0</v>
      </c>
      <c r="P15" s="103">
        <f t="shared" si="26"/>
        <v>0</v>
      </c>
      <c r="Q15" s="103">
        <f t="shared" si="26"/>
        <v>0</v>
      </c>
      <c r="R15" s="103">
        <f t="shared" si="26"/>
        <v>0</v>
      </c>
      <c r="S15" s="103">
        <f t="shared" si="26"/>
        <v>0</v>
      </c>
      <c r="T15" s="103">
        <f t="shared" si="26"/>
        <v>0</v>
      </c>
      <c r="U15" s="103">
        <f t="shared" si="26"/>
        <v>0</v>
      </c>
      <c r="V15" s="103">
        <f t="shared" si="26"/>
        <v>0</v>
      </c>
      <c r="W15" s="103">
        <f t="shared" si="26"/>
        <v>0</v>
      </c>
      <c r="X15" s="103">
        <f t="shared" si="26"/>
        <v>0</v>
      </c>
      <c r="Y15" s="103">
        <f t="shared" si="26"/>
        <v>0</v>
      </c>
      <c r="Z15" s="103">
        <f t="shared" si="26"/>
        <v>0</v>
      </c>
      <c r="AA15" s="103">
        <f t="shared" si="26"/>
        <v>0</v>
      </c>
      <c r="AB15" s="103">
        <f t="shared" si="26"/>
        <v>0</v>
      </c>
      <c r="AC15" s="103">
        <f t="shared" si="26"/>
        <v>0</v>
      </c>
      <c r="AD15" s="103">
        <f t="shared" si="26"/>
        <v>0</v>
      </c>
      <c r="AE15" s="103">
        <f t="shared" si="26"/>
        <v>0</v>
      </c>
      <c r="AF15" s="103">
        <f t="shared" si="26"/>
        <v>0</v>
      </c>
      <c r="AG15" s="103">
        <f t="shared" si="26"/>
        <v>0</v>
      </c>
      <c r="AH15" s="103">
        <f t="shared" si="26"/>
        <v>0</v>
      </c>
      <c r="AI15" s="103">
        <f t="shared" si="26"/>
        <v>0</v>
      </c>
      <c r="AJ15" s="103">
        <f t="shared" si="26"/>
        <v>0</v>
      </c>
      <c r="AK15" s="85">
        <f t="shared" si="26"/>
        <v>0</v>
      </c>
      <c r="AL15" s="84">
        <f t="shared" si="5"/>
        <v>0</v>
      </c>
      <c r="AM15" s="590">
        <f t="shared" si="2"/>
        <v>0</v>
      </c>
    </row>
    <row r="16" spans="1:39" ht="14.4" x14ac:dyDescent="0.3">
      <c r="A16" s="4"/>
      <c r="B16" s="45"/>
      <c r="C16" s="64" t="s">
        <v>103</v>
      </c>
      <c r="D16" s="65" t="s">
        <v>97</v>
      </c>
      <c r="E16" s="84">
        <f t="shared" ref="E16:AK16" si="28">E58+E100</f>
        <v>0</v>
      </c>
      <c r="F16" s="103">
        <f t="shared" si="28"/>
        <v>0</v>
      </c>
      <c r="G16" s="103">
        <f t="shared" ref="G16:H16" si="29">G58+G100</f>
        <v>0</v>
      </c>
      <c r="H16" s="103">
        <f t="shared" si="29"/>
        <v>0</v>
      </c>
      <c r="I16" s="103">
        <f t="shared" si="28"/>
        <v>0</v>
      </c>
      <c r="J16" s="103">
        <f t="shared" si="28"/>
        <v>0</v>
      </c>
      <c r="K16" s="103">
        <f t="shared" si="28"/>
        <v>0</v>
      </c>
      <c r="L16" s="103">
        <f t="shared" si="28"/>
        <v>0</v>
      </c>
      <c r="M16" s="103">
        <f t="shared" si="28"/>
        <v>0</v>
      </c>
      <c r="N16" s="103">
        <f t="shared" si="28"/>
        <v>0</v>
      </c>
      <c r="O16" s="103">
        <f t="shared" si="28"/>
        <v>0</v>
      </c>
      <c r="P16" s="103">
        <f t="shared" si="28"/>
        <v>0</v>
      </c>
      <c r="Q16" s="103">
        <f t="shared" si="28"/>
        <v>0</v>
      </c>
      <c r="R16" s="103">
        <f t="shared" si="28"/>
        <v>0</v>
      </c>
      <c r="S16" s="103">
        <f t="shared" si="28"/>
        <v>0</v>
      </c>
      <c r="T16" s="103">
        <f t="shared" si="28"/>
        <v>0</v>
      </c>
      <c r="U16" s="103">
        <f t="shared" si="28"/>
        <v>0</v>
      </c>
      <c r="V16" s="103">
        <f t="shared" si="28"/>
        <v>0</v>
      </c>
      <c r="W16" s="103">
        <f t="shared" si="28"/>
        <v>0</v>
      </c>
      <c r="X16" s="103">
        <f t="shared" si="28"/>
        <v>0</v>
      </c>
      <c r="Y16" s="103">
        <f t="shared" si="28"/>
        <v>0</v>
      </c>
      <c r="Z16" s="103">
        <f t="shared" si="28"/>
        <v>0</v>
      </c>
      <c r="AA16" s="103">
        <f t="shared" si="28"/>
        <v>0</v>
      </c>
      <c r="AB16" s="103">
        <f t="shared" si="28"/>
        <v>0</v>
      </c>
      <c r="AC16" s="103">
        <f t="shared" si="28"/>
        <v>0</v>
      </c>
      <c r="AD16" s="103">
        <f t="shared" si="28"/>
        <v>0</v>
      </c>
      <c r="AE16" s="103">
        <f t="shared" si="28"/>
        <v>0</v>
      </c>
      <c r="AF16" s="103">
        <f t="shared" si="28"/>
        <v>0</v>
      </c>
      <c r="AG16" s="103">
        <f t="shared" si="28"/>
        <v>0</v>
      </c>
      <c r="AH16" s="103">
        <f t="shared" si="28"/>
        <v>0</v>
      </c>
      <c r="AI16" s="103">
        <f t="shared" si="28"/>
        <v>0</v>
      </c>
      <c r="AJ16" s="103">
        <f t="shared" si="28"/>
        <v>0</v>
      </c>
      <c r="AK16" s="85">
        <f t="shared" si="28"/>
        <v>0</v>
      </c>
      <c r="AL16" s="84">
        <f t="shared" si="5"/>
        <v>0</v>
      </c>
      <c r="AM16" s="590">
        <f t="shared" si="2"/>
        <v>0</v>
      </c>
    </row>
    <row r="17" spans="1:39" ht="14.4" x14ac:dyDescent="0.3">
      <c r="A17" s="4"/>
      <c r="B17" s="45"/>
      <c r="C17" s="64" t="s">
        <v>104</v>
      </c>
      <c r="D17" s="65" t="s">
        <v>99</v>
      </c>
      <c r="E17" s="84">
        <f t="shared" ref="E17:AK17" si="30">E59+E101</f>
        <v>0</v>
      </c>
      <c r="F17" s="103">
        <f t="shared" si="30"/>
        <v>0</v>
      </c>
      <c r="G17" s="103">
        <f t="shared" ref="G17:H17" si="31">G59+G101</f>
        <v>0</v>
      </c>
      <c r="H17" s="103">
        <f t="shared" si="31"/>
        <v>0</v>
      </c>
      <c r="I17" s="103">
        <f t="shared" si="30"/>
        <v>0</v>
      </c>
      <c r="J17" s="103">
        <f t="shared" si="30"/>
        <v>0</v>
      </c>
      <c r="K17" s="103">
        <f t="shared" si="30"/>
        <v>0</v>
      </c>
      <c r="L17" s="103">
        <f t="shared" si="30"/>
        <v>0</v>
      </c>
      <c r="M17" s="103">
        <f t="shared" si="30"/>
        <v>0</v>
      </c>
      <c r="N17" s="103">
        <f t="shared" si="30"/>
        <v>0</v>
      </c>
      <c r="O17" s="103">
        <f t="shared" si="30"/>
        <v>0</v>
      </c>
      <c r="P17" s="103">
        <f t="shared" si="30"/>
        <v>0</v>
      </c>
      <c r="Q17" s="103">
        <f t="shared" si="30"/>
        <v>0</v>
      </c>
      <c r="R17" s="103">
        <f t="shared" si="30"/>
        <v>0</v>
      </c>
      <c r="S17" s="103">
        <f t="shared" si="30"/>
        <v>0</v>
      </c>
      <c r="T17" s="103">
        <f t="shared" si="30"/>
        <v>0</v>
      </c>
      <c r="U17" s="103">
        <f t="shared" si="30"/>
        <v>0</v>
      </c>
      <c r="V17" s="103">
        <f t="shared" si="30"/>
        <v>0</v>
      </c>
      <c r="W17" s="103">
        <f t="shared" si="30"/>
        <v>0</v>
      </c>
      <c r="X17" s="103">
        <f t="shared" si="30"/>
        <v>0</v>
      </c>
      <c r="Y17" s="103">
        <f t="shared" si="30"/>
        <v>0</v>
      </c>
      <c r="Z17" s="103">
        <f t="shared" si="30"/>
        <v>0</v>
      </c>
      <c r="AA17" s="103">
        <f t="shared" si="30"/>
        <v>0</v>
      </c>
      <c r="AB17" s="103">
        <f t="shared" si="30"/>
        <v>0</v>
      </c>
      <c r="AC17" s="103">
        <f t="shared" si="30"/>
        <v>0</v>
      </c>
      <c r="AD17" s="103">
        <f t="shared" si="30"/>
        <v>0</v>
      </c>
      <c r="AE17" s="103">
        <f t="shared" si="30"/>
        <v>0</v>
      </c>
      <c r="AF17" s="103">
        <f t="shared" si="30"/>
        <v>0</v>
      </c>
      <c r="AG17" s="103">
        <f t="shared" si="30"/>
        <v>0</v>
      </c>
      <c r="AH17" s="103">
        <f t="shared" si="30"/>
        <v>0</v>
      </c>
      <c r="AI17" s="103">
        <f t="shared" si="30"/>
        <v>0</v>
      </c>
      <c r="AJ17" s="103">
        <f t="shared" si="30"/>
        <v>0</v>
      </c>
      <c r="AK17" s="85">
        <f t="shared" si="30"/>
        <v>0</v>
      </c>
      <c r="AL17" s="84">
        <f t="shared" si="5"/>
        <v>0</v>
      </c>
      <c r="AM17" s="590">
        <f t="shared" si="2"/>
        <v>0</v>
      </c>
    </row>
    <row r="18" spans="1:39" ht="14.4" x14ac:dyDescent="0.3">
      <c r="A18" s="4"/>
      <c r="B18" s="45"/>
      <c r="C18" s="64" t="s">
        <v>105</v>
      </c>
      <c r="D18" s="65" t="s">
        <v>101</v>
      </c>
      <c r="E18" s="84">
        <f t="shared" ref="E18:AK18" si="32">E60+E102</f>
        <v>0</v>
      </c>
      <c r="F18" s="103">
        <f t="shared" si="32"/>
        <v>0</v>
      </c>
      <c r="G18" s="103">
        <f t="shared" ref="G18:H18" si="33">G60+G102</f>
        <v>0</v>
      </c>
      <c r="H18" s="103">
        <f t="shared" si="33"/>
        <v>0</v>
      </c>
      <c r="I18" s="103">
        <f t="shared" si="32"/>
        <v>0</v>
      </c>
      <c r="J18" s="103">
        <f t="shared" si="32"/>
        <v>0</v>
      </c>
      <c r="K18" s="103">
        <f t="shared" si="32"/>
        <v>0</v>
      </c>
      <c r="L18" s="103">
        <f t="shared" si="32"/>
        <v>0</v>
      </c>
      <c r="M18" s="103">
        <f t="shared" si="32"/>
        <v>0</v>
      </c>
      <c r="N18" s="103">
        <f t="shared" si="32"/>
        <v>0</v>
      </c>
      <c r="O18" s="103">
        <f t="shared" si="32"/>
        <v>0</v>
      </c>
      <c r="P18" s="103">
        <f t="shared" si="32"/>
        <v>0</v>
      </c>
      <c r="Q18" s="103">
        <f t="shared" si="32"/>
        <v>0</v>
      </c>
      <c r="R18" s="103">
        <f t="shared" si="32"/>
        <v>0</v>
      </c>
      <c r="S18" s="103">
        <f t="shared" si="32"/>
        <v>0</v>
      </c>
      <c r="T18" s="103">
        <f t="shared" si="32"/>
        <v>0</v>
      </c>
      <c r="U18" s="103">
        <f t="shared" si="32"/>
        <v>0</v>
      </c>
      <c r="V18" s="103">
        <f t="shared" si="32"/>
        <v>0</v>
      </c>
      <c r="W18" s="103">
        <f t="shared" si="32"/>
        <v>0</v>
      </c>
      <c r="X18" s="103">
        <f t="shared" si="32"/>
        <v>0</v>
      </c>
      <c r="Y18" s="103">
        <f t="shared" si="32"/>
        <v>0</v>
      </c>
      <c r="Z18" s="103">
        <f t="shared" si="32"/>
        <v>0</v>
      </c>
      <c r="AA18" s="103">
        <f t="shared" si="32"/>
        <v>0</v>
      </c>
      <c r="AB18" s="103">
        <f t="shared" si="32"/>
        <v>0</v>
      </c>
      <c r="AC18" s="103">
        <f t="shared" si="32"/>
        <v>0</v>
      </c>
      <c r="AD18" s="103">
        <f t="shared" si="32"/>
        <v>0</v>
      </c>
      <c r="AE18" s="103">
        <f t="shared" si="32"/>
        <v>0</v>
      </c>
      <c r="AF18" s="103">
        <f t="shared" si="32"/>
        <v>0</v>
      </c>
      <c r="AG18" s="103">
        <f t="shared" si="32"/>
        <v>0</v>
      </c>
      <c r="AH18" s="103">
        <f t="shared" si="32"/>
        <v>0</v>
      </c>
      <c r="AI18" s="103">
        <f t="shared" si="32"/>
        <v>0</v>
      </c>
      <c r="AJ18" s="103">
        <f t="shared" si="32"/>
        <v>0</v>
      </c>
      <c r="AK18" s="85">
        <f t="shared" si="32"/>
        <v>0</v>
      </c>
      <c r="AL18" s="84">
        <f t="shared" si="5"/>
        <v>0</v>
      </c>
      <c r="AM18" s="590">
        <f t="shared" si="2"/>
        <v>0</v>
      </c>
    </row>
    <row r="19" spans="1:39" ht="14.4" x14ac:dyDescent="0.3">
      <c r="A19" s="4">
        <v>9</v>
      </c>
      <c r="B19" s="45" t="s">
        <v>106</v>
      </c>
      <c r="C19" s="64"/>
      <c r="D19" s="65"/>
      <c r="E19" s="84">
        <f t="shared" ref="E19:AK19" si="34">E61+E103</f>
        <v>0</v>
      </c>
      <c r="F19" s="103">
        <f t="shared" si="34"/>
        <v>0</v>
      </c>
      <c r="G19" s="103">
        <f t="shared" ref="G19:H19" si="35">G61+G103</f>
        <v>0</v>
      </c>
      <c r="H19" s="103">
        <f t="shared" si="35"/>
        <v>0</v>
      </c>
      <c r="I19" s="103">
        <f t="shared" si="34"/>
        <v>0</v>
      </c>
      <c r="J19" s="103">
        <f t="shared" si="34"/>
        <v>0</v>
      </c>
      <c r="K19" s="103">
        <f t="shared" si="34"/>
        <v>0</v>
      </c>
      <c r="L19" s="103">
        <f t="shared" si="34"/>
        <v>0</v>
      </c>
      <c r="M19" s="103">
        <f t="shared" si="34"/>
        <v>0</v>
      </c>
      <c r="N19" s="103">
        <f t="shared" si="34"/>
        <v>0</v>
      </c>
      <c r="O19" s="103">
        <f t="shared" si="34"/>
        <v>0</v>
      </c>
      <c r="P19" s="103">
        <f t="shared" si="34"/>
        <v>0</v>
      </c>
      <c r="Q19" s="103">
        <f t="shared" si="34"/>
        <v>0</v>
      </c>
      <c r="R19" s="103">
        <f t="shared" si="34"/>
        <v>0</v>
      </c>
      <c r="S19" s="103">
        <f t="shared" si="34"/>
        <v>0</v>
      </c>
      <c r="T19" s="103">
        <f t="shared" si="34"/>
        <v>0</v>
      </c>
      <c r="U19" s="103">
        <f t="shared" si="34"/>
        <v>0</v>
      </c>
      <c r="V19" s="103">
        <f t="shared" si="34"/>
        <v>0</v>
      </c>
      <c r="W19" s="103">
        <f t="shared" si="34"/>
        <v>0</v>
      </c>
      <c r="X19" s="103">
        <f t="shared" si="34"/>
        <v>0</v>
      </c>
      <c r="Y19" s="103">
        <f t="shared" si="34"/>
        <v>0</v>
      </c>
      <c r="Z19" s="103">
        <f t="shared" si="34"/>
        <v>0</v>
      </c>
      <c r="AA19" s="103">
        <f t="shared" si="34"/>
        <v>0</v>
      </c>
      <c r="AB19" s="103">
        <f t="shared" si="34"/>
        <v>0</v>
      </c>
      <c r="AC19" s="103">
        <f t="shared" si="34"/>
        <v>0</v>
      </c>
      <c r="AD19" s="103">
        <f t="shared" si="34"/>
        <v>0</v>
      </c>
      <c r="AE19" s="103">
        <f t="shared" si="34"/>
        <v>0</v>
      </c>
      <c r="AF19" s="103">
        <f t="shared" si="34"/>
        <v>0</v>
      </c>
      <c r="AG19" s="103">
        <f t="shared" si="34"/>
        <v>0</v>
      </c>
      <c r="AH19" s="103">
        <f t="shared" si="34"/>
        <v>0</v>
      </c>
      <c r="AI19" s="103">
        <f t="shared" si="34"/>
        <v>0</v>
      </c>
      <c r="AJ19" s="103">
        <f t="shared" si="34"/>
        <v>0</v>
      </c>
      <c r="AK19" s="85">
        <f t="shared" si="34"/>
        <v>0</v>
      </c>
      <c r="AL19" s="84">
        <f t="shared" si="5"/>
        <v>0</v>
      </c>
      <c r="AM19" s="590">
        <f t="shared" si="2"/>
        <v>0</v>
      </c>
    </row>
    <row r="20" spans="1:39" ht="14.4" x14ac:dyDescent="0.3">
      <c r="A20" s="4">
        <v>10</v>
      </c>
      <c r="B20" s="45" t="s">
        <v>107</v>
      </c>
      <c r="C20" s="64"/>
      <c r="D20" s="65"/>
      <c r="E20" s="84">
        <f t="shared" ref="E20:AK20" si="36">E62+E104</f>
        <v>0</v>
      </c>
      <c r="F20" s="103">
        <f t="shared" si="36"/>
        <v>0</v>
      </c>
      <c r="G20" s="103">
        <f t="shared" ref="G20:H20" si="37">G62+G104</f>
        <v>0</v>
      </c>
      <c r="H20" s="103">
        <f t="shared" si="37"/>
        <v>0</v>
      </c>
      <c r="I20" s="103">
        <f t="shared" si="36"/>
        <v>0</v>
      </c>
      <c r="J20" s="103">
        <f t="shared" si="36"/>
        <v>0</v>
      </c>
      <c r="K20" s="103">
        <f t="shared" si="36"/>
        <v>0</v>
      </c>
      <c r="L20" s="103">
        <f t="shared" si="36"/>
        <v>0</v>
      </c>
      <c r="M20" s="103">
        <f t="shared" si="36"/>
        <v>0</v>
      </c>
      <c r="N20" s="103">
        <f t="shared" si="36"/>
        <v>0</v>
      </c>
      <c r="O20" s="103">
        <f t="shared" si="36"/>
        <v>0</v>
      </c>
      <c r="P20" s="103">
        <f t="shared" si="36"/>
        <v>0</v>
      </c>
      <c r="Q20" s="103">
        <f t="shared" si="36"/>
        <v>0</v>
      </c>
      <c r="R20" s="103">
        <f t="shared" si="36"/>
        <v>0</v>
      </c>
      <c r="S20" s="103">
        <f t="shared" si="36"/>
        <v>0</v>
      </c>
      <c r="T20" s="103">
        <f t="shared" si="36"/>
        <v>0</v>
      </c>
      <c r="U20" s="103">
        <f t="shared" si="36"/>
        <v>0</v>
      </c>
      <c r="V20" s="103">
        <f t="shared" si="36"/>
        <v>0</v>
      </c>
      <c r="W20" s="103">
        <f t="shared" si="36"/>
        <v>0</v>
      </c>
      <c r="X20" s="103">
        <f t="shared" si="36"/>
        <v>0</v>
      </c>
      <c r="Y20" s="103">
        <f t="shared" si="36"/>
        <v>0</v>
      </c>
      <c r="Z20" s="103">
        <f t="shared" si="36"/>
        <v>0</v>
      </c>
      <c r="AA20" s="103">
        <f t="shared" si="36"/>
        <v>0</v>
      </c>
      <c r="AB20" s="103">
        <f t="shared" si="36"/>
        <v>0</v>
      </c>
      <c r="AC20" s="103">
        <f t="shared" si="36"/>
        <v>0</v>
      </c>
      <c r="AD20" s="103">
        <f t="shared" si="36"/>
        <v>0</v>
      </c>
      <c r="AE20" s="103">
        <f t="shared" si="36"/>
        <v>0</v>
      </c>
      <c r="AF20" s="103">
        <f t="shared" si="36"/>
        <v>0</v>
      </c>
      <c r="AG20" s="103">
        <f t="shared" si="36"/>
        <v>0</v>
      </c>
      <c r="AH20" s="103">
        <f t="shared" si="36"/>
        <v>0</v>
      </c>
      <c r="AI20" s="103">
        <f t="shared" si="36"/>
        <v>0</v>
      </c>
      <c r="AJ20" s="103">
        <f t="shared" si="36"/>
        <v>0</v>
      </c>
      <c r="AK20" s="85">
        <f t="shared" si="36"/>
        <v>0</v>
      </c>
      <c r="AL20" s="84">
        <f t="shared" si="5"/>
        <v>0</v>
      </c>
      <c r="AM20" s="590">
        <f t="shared" si="2"/>
        <v>0</v>
      </c>
    </row>
    <row r="21" spans="1:39" ht="14.4" x14ac:dyDescent="0.3">
      <c r="A21" s="4">
        <v>11</v>
      </c>
      <c r="B21" s="45" t="s">
        <v>108</v>
      </c>
      <c r="C21" s="64"/>
      <c r="D21" s="65"/>
      <c r="E21" s="84">
        <f t="shared" ref="E21:AK21" si="38">E63+E105</f>
        <v>0</v>
      </c>
      <c r="F21" s="103">
        <f t="shared" si="38"/>
        <v>0</v>
      </c>
      <c r="G21" s="103">
        <f t="shared" ref="G21:H21" si="39">G63+G105</f>
        <v>0</v>
      </c>
      <c r="H21" s="103">
        <f t="shared" si="39"/>
        <v>0</v>
      </c>
      <c r="I21" s="103">
        <f t="shared" si="38"/>
        <v>0</v>
      </c>
      <c r="J21" s="103">
        <f t="shared" si="38"/>
        <v>0</v>
      </c>
      <c r="K21" s="103">
        <f t="shared" si="38"/>
        <v>0</v>
      </c>
      <c r="L21" s="103">
        <f t="shared" si="38"/>
        <v>0</v>
      </c>
      <c r="M21" s="103">
        <f t="shared" si="38"/>
        <v>0</v>
      </c>
      <c r="N21" s="103">
        <f t="shared" si="38"/>
        <v>0</v>
      </c>
      <c r="O21" s="103">
        <f t="shared" si="38"/>
        <v>0</v>
      </c>
      <c r="P21" s="103">
        <f t="shared" si="38"/>
        <v>0</v>
      </c>
      <c r="Q21" s="103">
        <f t="shared" si="38"/>
        <v>0</v>
      </c>
      <c r="R21" s="103">
        <f t="shared" si="38"/>
        <v>0</v>
      </c>
      <c r="S21" s="103">
        <f t="shared" si="38"/>
        <v>0</v>
      </c>
      <c r="T21" s="103">
        <f t="shared" si="38"/>
        <v>0</v>
      </c>
      <c r="U21" s="103">
        <f t="shared" si="38"/>
        <v>0</v>
      </c>
      <c r="V21" s="103">
        <f t="shared" si="38"/>
        <v>0</v>
      </c>
      <c r="W21" s="103">
        <f t="shared" si="38"/>
        <v>0</v>
      </c>
      <c r="X21" s="103">
        <f t="shared" si="38"/>
        <v>0</v>
      </c>
      <c r="Y21" s="103">
        <f t="shared" si="38"/>
        <v>0</v>
      </c>
      <c r="Z21" s="103">
        <f t="shared" si="38"/>
        <v>0</v>
      </c>
      <c r="AA21" s="103">
        <f t="shared" si="38"/>
        <v>0</v>
      </c>
      <c r="AB21" s="103">
        <f t="shared" si="38"/>
        <v>0</v>
      </c>
      <c r="AC21" s="103">
        <f t="shared" si="38"/>
        <v>0</v>
      </c>
      <c r="AD21" s="103">
        <f t="shared" si="38"/>
        <v>0</v>
      </c>
      <c r="AE21" s="103">
        <f t="shared" si="38"/>
        <v>0</v>
      </c>
      <c r="AF21" s="103">
        <f t="shared" si="38"/>
        <v>0</v>
      </c>
      <c r="AG21" s="103">
        <f t="shared" si="38"/>
        <v>0</v>
      </c>
      <c r="AH21" s="103">
        <f t="shared" si="38"/>
        <v>0</v>
      </c>
      <c r="AI21" s="103">
        <f t="shared" si="38"/>
        <v>0</v>
      </c>
      <c r="AJ21" s="103">
        <f t="shared" si="38"/>
        <v>0</v>
      </c>
      <c r="AK21" s="85">
        <f t="shared" si="38"/>
        <v>0</v>
      </c>
      <c r="AL21" s="84">
        <f t="shared" si="5"/>
        <v>0</v>
      </c>
      <c r="AM21" s="590">
        <f t="shared" si="2"/>
        <v>0</v>
      </c>
    </row>
    <row r="22" spans="1:39" ht="14.4" x14ac:dyDescent="0.3">
      <c r="A22" s="4">
        <v>12</v>
      </c>
      <c r="B22" s="45" t="s">
        <v>109</v>
      </c>
      <c r="C22" s="64" t="s">
        <v>110</v>
      </c>
      <c r="D22" s="65" t="s">
        <v>111</v>
      </c>
      <c r="E22" s="84">
        <f t="shared" ref="E22:AK22" si="40">E64+E106</f>
        <v>0</v>
      </c>
      <c r="F22" s="103">
        <f t="shared" si="40"/>
        <v>0</v>
      </c>
      <c r="G22" s="103">
        <f t="shared" ref="G22:H22" si="41">G64+G106</f>
        <v>0</v>
      </c>
      <c r="H22" s="103">
        <f t="shared" si="41"/>
        <v>0</v>
      </c>
      <c r="I22" s="103">
        <f t="shared" si="40"/>
        <v>0</v>
      </c>
      <c r="J22" s="103">
        <f t="shared" si="40"/>
        <v>0</v>
      </c>
      <c r="K22" s="103">
        <f t="shared" si="40"/>
        <v>0</v>
      </c>
      <c r="L22" s="103">
        <f t="shared" si="40"/>
        <v>0</v>
      </c>
      <c r="M22" s="103">
        <f t="shared" si="40"/>
        <v>0</v>
      </c>
      <c r="N22" s="103">
        <f t="shared" si="40"/>
        <v>0</v>
      </c>
      <c r="O22" s="103">
        <f t="shared" si="40"/>
        <v>0</v>
      </c>
      <c r="P22" s="103">
        <f t="shared" si="40"/>
        <v>0</v>
      </c>
      <c r="Q22" s="103">
        <f t="shared" si="40"/>
        <v>0</v>
      </c>
      <c r="R22" s="103">
        <f t="shared" si="40"/>
        <v>0</v>
      </c>
      <c r="S22" s="103">
        <f t="shared" si="40"/>
        <v>0</v>
      </c>
      <c r="T22" s="103">
        <f t="shared" si="40"/>
        <v>0</v>
      </c>
      <c r="U22" s="103">
        <f t="shared" si="40"/>
        <v>0</v>
      </c>
      <c r="V22" s="103">
        <f t="shared" si="40"/>
        <v>0</v>
      </c>
      <c r="W22" s="103">
        <f t="shared" si="40"/>
        <v>0</v>
      </c>
      <c r="X22" s="103">
        <f t="shared" si="40"/>
        <v>0</v>
      </c>
      <c r="Y22" s="103">
        <f t="shared" si="40"/>
        <v>0</v>
      </c>
      <c r="Z22" s="103">
        <f t="shared" si="40"/>
        <v>0</v>
      </c>
      <c r="AA22" s="103">
        <f t="shared" si="40"/>
        <v>0</v>
      </c>
      <c r="AB22" s="103">
        <f t="shared" si="40"/>
        <v>0</v>
      </c>
      <c r="AC22" s="103">
        <f t="shared" si="40"/>
        <v>0</v>
      </c>
      <c r="AD22" s="103">
        <f t="shared" si="40"/>
        <v>0</v>
      </c>
      <c r="AE22" s="103">
        <f t="shared" si="40"/>
        <v>0</v>
      </c>
      <c r="AF22" s="103">
        <f t="shared" si="40"/>
        <v>0</v>
      </c>
      <c r="AG22" s="103">
        <f t="shared" si="40"/>
        <v>0</v>
      </c>
      <c r="AH22" s="103">
        <f t="shared" si="40"/>
        <v>0</v>
      </c>
      <c r="AI22" s="103">
        <f t="shared" si="40"/>
        <v>0</v>
      </c>
      <c r="AJ22" s="103">
        <f t="shared" si="40"/>
        <v>0</v>
      </c>
      <c r="AK22" s="85">
        <f t="shared" si="40"/>
        <v>0</v>
      </c>
      <c r="AL22" s="84">
        <f t="shared" si="5"/>
        <v>0</v>
      </c>
      <c r="AM22" s="590">
        <f t="shared" si="2"/>
        <v>0</v>
      </c>
    </row>
    <row r="23" spans="1:39" ht="14.4" x14ac:dyDescent="0.3">
      <c r="A23" s="4"/>
      <c r="B23" s="45"/>
      <c r="C23" s="64" t="s">
        <v>112</v>
      </c>
      <c r="D23" s="65" t="s">
        <v>92</v>
      </c>
      <c r="E23" s="84">
        <f t="shared" ref="E23:AK23" si="42">E65+E107</f>
        <v>0</v>
      </c>
      <c r="F23" s="103">
        <f t="shared" si="42"/>
        <v>0</v>
      </c>
      <c r="G23" s="103">
        <f t="shared" ref="G23:H23" si="43">G65+G107</f>
        <v>0</v>
      </c>
      <c r="H23" s="103">
        <f t="shared" si="43"/>
        <v>0</v>
      </c>
      <c r="I23" s="103">
        <f t="shared" si="42"/>
        <v>0</v>
      </c>
      <c r="J23" s="103">
        <f t="shared" si="42"/>
        <v>0</v>
      </c>
      <c r="K23" s="103">
        <f t="shared" si="42"/>
        <v>0</v>
      </c>
      <c r="L23" s="103">
        <f t="shared" si="42"/>
        <v>0</v>
      </c>
      <c r="M23" s="103">
        <f t="shared" si="42"/>
        <v>0</v>
      </c>
      <c r="N23" s="103">
        <f t="shared" si="42"/>
        <v>0</v>
      </c>
      <c r="O23" s="103">
        <f t="shared" si="42"/>
        <v>0</v>
      </c>
      <c r="P23" s="103">
        <f t="shared" si="42"/>
        <v>0</v>
      </c>
      <c r="Q23" s="103">
        <f t="shared" si="42"/>
        <v>0</v>
      </c>
      <c r="R23" s="103">
        <f t="shared" si="42"/>
        <v>0</v>
      </c>
      <c r="S23" s="103">
        <f t="shared" si="42"/>
        <v>0</v>
      </c>
      <c r="T23" s="103">
        <f t="shared" si="42"/>
        <v>0</v>
      </c>
      <c r="U23" s="103">
        <f t="shared" si="42"/>
        <v>0</v>
      </c>
      <c r="V23" s="103">
        <f t="shared" si="42"/>
        <v>0</v>
      </c>
      <c r="W23" s="103">
        <f t="shared" si="42"/>
        <v>0</v>
      </c>
      <c r="X23" s="103">
        <f t="shared" si="42"/>
        <v>0</v>
      </c>
      <c r="Y23" s="103">
        <f t="shared" si="42"/>
        <v>0</v>
      </c>
      <c r="Z23" s="103">
        <f t="shared" si="42"/>
        <v>0</v>
      </c>
      <c r="AA23" s="103">
        <f t="shared" si="42"/>
        <v>0</v>
      </c>
      <c r="AB23" s="103">
        <f t="shared" si="42"/>
        <v>0</v>
      </c>
      <c r="AC23" s="103">
        <f t="shared" si="42"/>
        <v>0</v>
      </c>
      <c r="AD23" s="103">
        <f t="shared" si="42"/>
        <v>0</v>
      </c>
      <c r="AE23" s="103">
        <f t="shared" si="42"/>
        <v>0</v>
      </c>
      <c r="AF23" s="103">
        <f t="shared" si="42"/>
        <v>0</v>
      </c>
      <c r="AG23" s="103">
        <f t="shared" si="42"/>
        <v>0</v>
      </c>
      <c r="AH23" s="103">
        <f t="shared" si="42"/>
        <v>0</v>
      </c>
      <c r="AI23" s="103">
        <f t="shared" si="42"/>
        <v>0</v>
      </c>
      <c r="AJ23" s="103">
        <f t="shared" si="42"/>
        <v>0</v>
      </c>
      <c r="AK23" s="85">
        <f t="shared" si="42"/>
        <v>0</v>
      </c>
      <c r="AL23" s="84">
        <f t="shared" si="5"/>
        <v>0</v>
      </c>
      <c r="AM23" s="590">
        <f t="shared" si="2"/>
        <v>0</v>
      </c>
    </row>
    <row r="24" spans="1:39" ht="14.4" x14ac:dyDescent="0.3">
      <c r="A24" s="4">
        <v>13</v>
      </c>
      <c r="B24" s="45" t="s">
        <v>113</v>
      </c>
      <c r="C24" s="64" t="s">
        <v>114</v>
      </c>
      <c r="D24" s="65" t="s">
        <v>115</v>
      </c>
      <c r="E24" s="84">
        <f t="shared" ref="E24:AK24" si="44">E66+E108</f>
        <v>0</v>
      </c>
      <c r="F24" s="103">
        <f t="shared" si="44"/>
        <v>0</v>
      </c>
      <c r="G24" s="103">
        <f t="shared" ref="G24:H24" si="45">G66+G108</f>
        <v>0</v>
      </c>
      <c r="H24" s="103">
        <f t="shared" si="45"/>
        <v>0</v>
      </c>
      <c r="I24" s="103">
        <f t="shared" si="44"/>
        <v>0</v>
      </c>
      <c r="J24" s="103">
        <f t="shared" si="44"/>
        <v>0</v>
      </c>
      <c r="K24" s="103">
        <f t="shared" si="44"/>
        <v>0</v>
      </c>
      <c r="L24" s="103">
        <f t="shared" si="44"/>
        <v>0</v>
      </c>
      <c r="M24" s="103">
        <f t="shared" si="44"/>
        <v>0</v>
      </c>
      <c r="N24" s="103">
        <f t="shared" si="44"/>
        <v>0</v>
      </c>
      <c r="O24" s="103">
        <f t="shared" si="44"/>
        <v>0</v>
      </c>
      <c r="P24" s="103">
        <f t="shared" si="44"/>
        <v>0</v>
      </c>
      <c r="Q24" s="103">
        <f t="shared" si="44"/>
        <v>0</v>
      </c>
      <c r="R24" s="103">
        <f t="shared" si="44"/>
        <v>0</v>
      </c>
      <c r="S24" s="103">
        <f t="shared" si="44"/>
        <v>0</v>
      </c>
      <c r="T24" s="103">
        <f t="shared" si="44"/>
        <v>0</v>
      </c>
      <c r="U24" s="103">
        <f t="shared" si="44"/>
        <v>0</v>
      </c>
      <c r="V24" s="103">
        <f t="shared" si="44"/>
        <v>0</v>
      </c>
      <c r="W24" s="103">
        <f t="shared" si="44"/>
        <v>0</v>
      </c>
      <c r="X24" s="103">
        <f t="shared" si="44"/>
        <v>0</v>
      </c>
      <c r="Y24" s="103">
        <f t="shared" si="44"/>
        <v>0</v>
      </c>
      <c r="Z24" s="103">
        <f t="shared" si="44"/>
        <v>0</v>
      </c>
      <c r="AA24" s="103">
        <f t="shared" si="44"/>
        <v>0</v>
      </c>
      <c r="AB24" s="103">
        <f t="shared" si="44"/>
        <v>0</v>
      </c>
      <c r="AC24" s="103">
        <f t="shared" si="44"/>
        <v>0</v>
      </c>
      <c r="AD24" s="103">
        <f t="shared" si="44"/>
        <v>0</v>
      </c>
      <c r="AE24" s="103">
        <f t="shared" si="44"/>
        <v>0</v>
      </c>
      <c r="AF24" s="103">
        <f t="shared" si="44"/>
        <v>0</v>
      </c>
      <c r="AG24" s="103">
        <f t="shared" si="44"/>
        <v>0</v>
      </c>
      <c r="AH24" s="103">
        <f t="shared" si="44"/>
        <v>0</v>
      </c>
      <c r="AI24" s="103">
        <f t="shared" si="44"/>
        <v>0</v>
      </c>
      <c r="AJ24" s="103">
        <f t="shared" si="44"/>
        <v>0</v>
      </c>
      <c r="AK24" s="85">
        <f t="shared" si="44"/>
        <v>0</v>
      </c>
      <c r="AL24" s="84">
        <f t="shared" si="5"/>
        <v>0</v>
      </c>
      <c r="AM24" s="590">
        <f t="shared" si="2"/>
        <v>0</v>
      </c>
    </row>
    <row r="25" spans="1:39" ht="14.4" x14ac:dyDescent="0.3">
      <c r="A25" s="4"/>
      <c r="B25" s="45"/>
      <c r="C25" s="64" t="s">
        <v>116</v>
      </c>
      <c r="D25" s="65" t="s">
        <v>113</v>
      </c>
      <c r="E25" s="84">
        <f t="shared" ref="E25:AK25" si="46">E67+E109</f>
        <v>0</v>
      </c>
      <c r="F25" s="103">
        <f t="shared" si="46"/>
        <v>0</v>
      </c>
      <c r="G25" s="103">
        <f t="shared" ref="G25:H25" si="47">G67+G109</f>
        <v>0</v>
      </c>
      <c r="H25" s="103">
        <f t="shared" si="47"/>
        <v>0</v>
      </c>
      <c r="I25" s="103">
        <f t="shared" si="46"/>
        <v>0</v>
      </c>
      <c r="J25" s="103">
        <f t="shared" si="46"/>
        <v>0</v>
      </c>
      <c r="K25" s="103">
        <f t="shared" si="46"/>
        <v>0</v>
      </c>
      <c r="L25" s="103">
        <f t="shared" si="46"/>
        <v>0</v>
      </c>
      <c r="M25" s="103">
        <f t="shared" si="46"/>
        <v>0</v>
      </c>
      <c r="N25" s="103">
        <f t="shared" si="46"/>
        <v>0</v>
      </c>
      <c r="O25" s="103">
        <f t="shared" si="46"/>
        <v>0</v>
      </c>
      <c r="P25" s="103">
        <f t="shared" si="46"/>
        <v>0</v>
      </c>
      <c r="Q25" s="103">
        <f t="shared" si="46"/>
        <v>0</v>
      </c>
      <c r="R25" s="103">
        <f t="shared" si="46"/>
        <v>0</v>
      </c>
      <c r="S25" s="103">
        <f t="shared" si="46"/>
        <v>0</v>
      </c>
      <c r="T25" s="103">
        <f t="shared" si="46"/>
        <v>0</v>
      </c>
      <c r="U25" s="103">
        <f t="shared" si="46"/>
        <v>0</v>
      </c>
      <c r="V25" s="103">
        <f t="shared" si="46"/>
        <v>0</v>
      </c>
      <c r="W25" s="103">
        <f t="shared" si="46"/>
        <v>0</v>
      </c>
      <c r="X25" s="103">
        <f t="shared" si="46"/>
        <v>0</v>
      </c>
      <c r="Y25" s="103">
        <f t="shared" si="46"/>
        <v>0</v>
      </c>
      <c r="Z25" s="103">
        <f t="shared" si="46"/>
        <v>0</v>
      </c>
      <c r="AA25" s="103">
        <f t="shared" si="46"/>
        <v>0</v>
      </c>
      <c r="AB25" s="103">
        <f t="shared" si="46"/>
        <v>0</v>
      </c>
      <c r="AC25" s="103">
        <f t="shared" si="46"/>
        <v>0</v>
      </c>
      <c r="AD25" s="103">
        <f t="shared" si="46"/>
        <v>0</v>
      </c>
      <c r="AE25" s="103">
        <f t="shared" si="46"/>
        <v>0</v>
      </c>
      <c r="AF25" s="103">
        <f t="shared" si="46"/>
        <v>0</v>
      </c>
      <c r="AG25" s="103">
        <f t="shared" si="46"/>
        <v>0</v>
      </c>
      <c r="AH25" s="103">
        <f t="shared" si="46"/>
        <v>0</v>
      </c>
      <c r="AI25" s="103">
        <f t="shared" si="46"/>
        <v>0</v>
      </c>
      <c r="AJ25" s="103">
        <f t="shared" si="46"/>
        <v>0</v>
      </c>
      <c r="AK25" s="85">
        <f t="shared" si="46"/>
        <v>0</v>
      </c>
      <c r="AL25" s="84">
        <f t="shared" si="5"/>
        <v>0</v>
      </c>
      <c r="AM25" s="590">
        <f t="shared" si="2"/>
        <v>0</v>
      </c>
    </row>
    <row r="26" spans="1:39" ht="14.4" x14ac:dyDescent="0.3">
      <c r="A26" s="4">
        <v>14</v>
      </c>
      <c r="B26" s="45" t="s">
        <v>117</v>
      </c>
      <c r="C26" s="45"/>
      <c r="D26" s="65"/>
      <c r="E26" s="84">
        <f t="shared" ref="E26:AK26" si="48">E68+E110</f>
        <v>0</v>
      </c>
      <c r="F26" s="103">
        <f t="shared" si="48"/>
        <v>0</v>
      </c>
      <c r="G26" s="103">
        <f t="shared" ref="G26:H26" si="49">G68+G110</f>
        <v>0</v>
      </c>
      <c r="H26" s="103">
        <f t="shared" si="49"/>
        <v>0</v>
      </c>
      <c r="I26" s="103">
        <f t="shared" si="48"/>
        <v>0</v>
      </c>
      <c r="J26" s="103">
        <f t="shared" si="48"/>
        <v>0</v>
      </c>
      <c r="K26" s="103">
        <f t="shared" si="48"/>
        <v>0</v>
      </c>
      <c r="L26" s="103">
        <f t="shared" si="48"/>
        <v>0</v>
      </c>
      <c r="M26" s="103">
        <f t="shared" si="48"/>
        <v>0</v>
      </c>
      <c r="N26" s="103">
        <f t="shared" si="48"/>
        <v>0</v>
      </c>
      <c r="O26" s="103">
        <f t="shared" si="48"/>
        <v>0</v>
      </c>
      <c r="P26" s="103">
        <f t="shared" si="48"/>
        <v>0</v>
      </c>
      <c r="Q26" s="103">
        <f t="shared" si="48"/>
        <v>0</v>
      </c>
      <c r="R26" s="103">
        <f t="shared" si="48"/>
        <v>0</v>
      </c>
      <c r="S26" s="103">
        <f t="shared" si="48"/>
        <v>0</v>
      </c>
      <c r="T26" s="103">
        <f t="shared" si="48"/>
        <v>0</v>
      </c>
      <c r="U26" s="103">
        <f t="shared" si="48"/>
        <v>0</v>
      </c>
      <c r="V26" s="103">
        <f t="shared" si="48"/>
        <v>0</v>
      </c>
      <c r="W26" s="103">
        <f t="shared" si="48"/>
        <v>0</v>
      </c>
      <c r="X26" s="103">
        <f t="shared" si="48"/>
        <v>0</v>
      </c>
      <c r="Y26" s="103">
        <f t="shared" si="48"/>
        <v>0</v>
      </c>
      <c r="Z26" s="103">
        <f t="shared" si="48"/>
        <v>0</v>
      </c>
      <c r="AA26" s="103">
        <f t="shared" si="48"/>
        <v>0</v>
      </c>
      <c r="AB26" s="103">
        <f t="shared" si="48"/>
        <v>0</v>
      </c>
      <c r="AC26" s="103">
        <f t="shared" si="48"/>
        <v>0</v>
      </c>
      <c r="AD26" s="103">
        <f t="shared" si="48"/>
        <v>0</v>
      </c>
      <c r="AE26" s="103">
        <f t="shared" si="48"/>
        <v>0</v>
      </c>
      <c r="AF26" s="103">
        <f t="shared" si="48"/>
        <v>0</v>
      </c>
      <c r="AG26" s="103">
        <f t="shared" si="48"/>
        <v>0</v>
      </c>
      <c r="AH26" s="103">
        <f t="shared" si="48"/>
        <v>0</v>
      </c>
      <c r="AI26" s="103">
        <f t="shared" si="48"/>
        <v>0</v>
      </c>
      <c r="AJ26" s="103">
        <f t="shared" si="48"/>
        <v>0</v>
      </c>
      <c r="AK26" s="85">
        <f t="shared" si="48"/>
        <v>0</v>
      </c>
      <c r="AL26" s="84">
        <f t="shared" si="5"/>
        <v>0</v>
      </c>
      <c r="AM26" s="590">
        <f t="shared" si="2"/>
        <v>0</v>
      </c>
    </row>
    <row r="27" spans="1:39" ht="14.4" x14ac:dyDescent="0.3">
      <c r="A27" s="4">
        <v>15</v>
      </c>
      <c r="B27" s="45" t="s">
        <v>118</v>
      </c>
      <c r="C27" s="45"/>
      <c r="D27" s="65"/>
      <c r="E27" s="84">
        <f t="shared" ref="E27:AK27" si="50">E69+E111</f>
        <v>0</v>
      </c>
      <c r="F27" s="103">
        <f t="shared" si="50"/>
        <v>0</v>
      </c>
      <c r="G27" s="103">
        <f t="shared" ref="G27:H27" si="51">G69+G111</f>
        <v>0</v>
      </c>
      <c r="H27" s="103">
        <f t="shared" si="51"/>
        <v>0</v>
      </c>
      <c r="I27" s="103">
        <f t="shared" si="50"/>
        <v>0</v>
      </c>
      <c r="J27" s="103">
        <f t="shared" si="50"/>
        <v>0</v>
      </c>
      <c r="K27" s="103">
        <f t="shared" si="50"/>
        <v>0</v>
      </c>
      <c r="L27" s="103">
        <f t="shared" si="50"/>
        <v>0</v>
      </c>
      <c r="M27" s="103">
        <f t="shared" si="50"/>
        <v>0</v>
      </c>
      <c r="N27" s="103">
        <f t="shared" si="50"/>
        <v>0</v>
      </c>
      <c r="O27" s="103">
        <f t="shared" si="50"/>
        <v>0</v>
      </c>
      <c r="P27" s="103">
        <f t="shared" si="50"/>
        <v>0</v>
      </c>
      <c r="Q27" s="103">
        <f t="shared" si="50"/>
        <v>0</v>
      </c>
      <c r="R27" s="103">
        <f t="shared" si="50"/>
        <v>0</v>
      </c>
      <c r="S27" s="103">
        <f t="shared" si="50"/>
        <v>0</v>
      </c>
      <c r="T27" s="103">
        <f t="shared" si="50"/>
        <v>0</v>
      </c>
      <c r="U27" s="103">
        <f t="shared" si="50"/>
        <v>0</v>
      </c>
      <c r="V27" s="103">
        <f t="shared" si="50"/>
        <v>0</v>
      </c>
      <c r="W27" s="103">
        <f t="shared" si="50"/>
        <v>0</v>
      </c>
      <c r="X27" s="103">
        <f t="shared" si="50"/>
        <v>0</v>
      </c>
      <c r="Y27" s="103">
        <f t="shared" si="50"/>
        <v>0</v>
      </c>
      <c r="Z27" s="103">
        <f t="shared" si="50"/>
        <v>0</v>
      </c>
      <c r="AA27" s="103">
        <f t="shared" si="50"/>
        <v>0</v>
      </c>
      <c r="AB27" s="103">
        <f t="shared" si="50"/>
        <v>0</v>
      </c>
      <c r="AC27" s="103">
        <f t="shared" si="50"/>
        <v>0</v>
      </c>
      <c r="AD27" s="103">
        <f t="shared" si="50"/>
        <v>0</v>
      </c>
      <c r="AE27" s="103">
        <f t="shared" si="50"/>
        <v>0</v>
      </c>
      <c r="AF27" s="103">
        <f t="shared" si="50"/>
        <v>0</v>
      </c>
      <c r="AG27" s="103">
        <f t="shared" si="50"/>
        <v>0</v>
      </c>
      <c r="AH27" s="103">
        <f t="shared" si="50"/>
        <v>0</v>
      </c>
      <c r="AI27" s="103">
        <f t="shared" si="50"/>
        <v>0</v>
      </c>
      <c r="AJ27" s="103">
        <f t="shared" si="50"/>
        <v>0</v>
      </c>
      <c r="AK27" s="85">
        <f t="shared" si="50"/>
        <v>0</v>
      </c>
      <c r="AL27" s="84">
        <f t="shared" si="5"/>
        <v>0</v>
      </c>
      <c r="AM27" s="590">
        <f t="shared" si="2"/>
        <v>0</v>
      </c>
    </row>
    <row r="28" spans="1:39" ht="14.4" x14ac:dyDescent="0.3">
      <c r="A28" s="9">
        <v>16</v>
      </c>
      <c r="B28" s="67" t="s">
        <v>119</v>
      </c>
      <c r="C28" s="67"/>
      <c r="D28" s="68"/>
      <c r="E28" s="84">
        <f t="shared" ref="E28:AK28" si="52">E70+E112</f>
        <v>0</v>
      </c>
      <c r="F28" s="103">
        <f t="shared" si="52"/>
        <v>0</v>
      </c>
      <c r="G28" s="103">
        <f t="shared" ref="G28:H28" si="53">G70+G112</f>
        <v>0</v>
      </c>
      <c r="H28" s="103">
        <f t="shared" si="53"/>
        <v>0</v>
      </c>
      <c r="I28" s="103">
        <f t="shared" si="52"/>
        <v>0</v>
      </c>
      <c r="J28" s="103">
        <f t="shared" si="52"/>
        <v>0</v>
      </c>
      <c r="K28" s="103">
        <f t="shared" si="52"/>
        <v>0</v>
      </c>
      <c r="L28" s="103">
        <f t="shared" si="52"/>
        <v>0</v>
      </c>
      <c r="M28" s="103">
        <f t="shared" si="52"/>
        <v>0</v>
      </c>
      <c r="N28" s="103">
        <f t="shared" si="52"/>
        <v>0</v>
      </c>
      <c r="O28" s="103">
        <f t="shared" si="52"/>
        <v>0</v>
      </c>
      <c r="P28" s="103">
        <f t="shared" si="52"/>
        <v>0</v>
      </c>
      <c r="Q28" s="103">
        <f t="shared" si="52"/>
        <v>0</v>
      </c>
      <c r="R28" s="103">
        <f t="shared" si="52"/>
        <v>0</v>
      </c>
      <c r="S28" s="103">
        <f t="shared" si="52"/>
        <v>0</v>
      </c>
      <c r="T28" s="103">
        <f t="shared" si="52"/>
        <v>0</v>
      </c>
      <c r="U28" s="103">
        <f t="shared" si="52"/>
        <v>0</v>
      </c>
      <c r="V28" s="103">
        <f t="shared" si="52"/>
        <v>0</v>
      </c>
      <c r="W28" s="103">
        <f t="shared" si="52"/>
        <v>0</v>
      </c>
      <c r="X28" s="103">
        <f t="shared" si="52"/>
        <v>0</v>
      </c>
      <c r="Y28" s="103">
        <f t="shared" si="52"/>
        <v>0</v>
      </c>
      <c r="Z28" s="103">
        <f t="shared" si="52"/>
        <v>0</v>
      </c>
      <c r="AA28" s="103">
        <f t="shared" si="52"/>
        <v>0</v>
      </c>
      <c r="AB28" s="103">
        <f t="shared" si="52"/>
        <v>0</v>
      </c>
      <c r="AC28" s="103">
        <f t="shared" si="52"/>
        <v>0</v>
      </c>
      <c r="AD28" s="103">
        <f t="shared" si="52"/>
        <v>0</v>
      </c>
      <c r="AE28" s="103">
        <f t="shared" si="52"/>
        <v>0</v>
      </c>
      <c r="AF28" s="103">
        <f t="shared" si="52"/>
        <v>0</v>
      </c>
      <c r="AG28" s="103">
        <f t="shared" si="52"/>
        <v>0</v>
      </c>
      <c r="AH28" s="103">
        <f t="shared" si="52"/>
        <v>0</v>
      </c>
      <c r="AI28" s="103">
        <f t="shared" si="52"/>
        <v>0</v>
      </c>
      <c r="AJ28" s="103">
        <f t="shared" si="52"/>
        <v>0</v>
      </c>
      <c r="AK28" s="85">
        <f t="shared" si="52"/>
        <v>0</v>
      </c>
      <c r="AL28" s="84">
        <f t="shared" si="5"/>
        <v>0</v>
      </c>
      <c r="AM28" s="590">
        <f t="shared" si="2"/>
        <v>0</v>
      </c>
    </row>
    <row r="29" spans="1:39" ht="15.6" thickBot="1" x14ac:dyDescent="0.4">
      <c r="A29" s="5">
        <v>21</v>
      </c>
      <c r="B29" s="69" t="s">
        <v>307</v>
      </c>
      <c r="C29" s="69"/>
      <c r="D29" s="70" t="s">
        <v>285</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si="5"/>
        <v>0</v>
      </c>
      <c r="AM29" s="567">
        <f t="shared" si="2"/>
        <v>0</v>
      </c>
    </row>
    <row r="30" spans="1:39" ht="14.4" x14ac:dyDescent="0.3">
      <c r="A30" s="17">
        <v>17</v>
      </c>
      <c r="B30" s="71" t="s">
        <v>122</v>
      </c>
      <c r="C30" s="64" t="s">
        <v>123</v>
      </c>
      <c r="D30" s="65" t="s">
        <v>124</v>
      </c>
      <c r="E30" s="103">
        <f t="shared" ref="E30:AK30" si="56">E72+E114</f>
        <v>0</v>
      </c>
      <c r="F30" s="103">
        <f t="shared" si="56"/>
        <v>0</v>
      </c>
      <c r="G30" s="103">
        <f t="shared" ref="G30:H30" si="57">G72+G114</f>
        <v>0</v>
      </c>
      <c r="H30" s="103">
        <f t="shared" si="57"/>
        <v>0</v>
      </c>
      <c r="I30" s="103">
        <f t="shared" si="56"/>
        <v>0</v>
      </c>
      <c r="J30" s="103">
        <f t="shared" si="56"/>
        <v>0</v>
      </c>
      <c r="K30" s="103">
        <f t="shared" si="56"/>
        <v>0</v>
      </c>
      <c r="L30" s="103">
        <f t="shared" si="56"/>
        <v>0</v>
      </c>
      <c r="M30" s="103">
        <f t="shared" si="56"/>
        <v>0</v>
      </c>
      <c r="N30" s="103">
        <f t="shared" si="56"/>
        <v>0</v>
      </c>
      <c r="O30" s="103">
        <f t="shared" si="56"/>
        <v>0</v>
      </c>
      <c r="P30" s="103">
        <f t="shared" si="56"/>
        <v>0</v>
      </c>
      <c r="Q30" s="103">
        <f t="shared" si="56"/>
        <v>0</v>
      </c>
      <c r="R30" s="103">
        <f t="shared" si="56"/>
        <v>0</v>
      </c>
      <c r="S30" s="103">
        <f t="shared" si="56"/>
        <v>0</v>
      </c>
      <c r="T30" s="103">
        <f t="shared" si="56"/>
        <v>0</v>
      </c>
      <c r="U30" s="103">
        <f t="shared" si="56"/>
        <v>0</v>
      </c>
      <c r="V30" s="103">
        <f t="shared" si="56"/>
        <v>0</v>
      </c>
      <c r="W30" s="103">
        <f t="shared" si="56"/>
        <v>0</v>
      </c>
      <c r="X30" s="103">
        <f t="shared" si="56"/>
        <v>0</v>
      </c>
      <c r="Y30" s="103">
        <f t="shared" si="56"/>
        <v>0</v>
      </c>
      <c r="Z30" s="103">
        <f t="shared" si="56"/>
        <v>0</v>
      </c>
      <c r="AA30" s="103">
        <f t="shared" si="56"/>
        <v>0</v>
      </c>
      <c r="AB30" s="103">
        <f t="shared" si="56"/>
        <v>0</v>
      </c>
      <c r="AC30" s="103">
        <f t="shared" si="56"/>
        <v>0</v>
      </c>
      <c r="AD30" s="103">
        <f t="shared" si="56"/>
        <v>0</v>
      </c>
      <c r="AE30" s="103">
        <f t="shared" si="56"/>
        <v>0</v>
      </c>
      <c r="AF30" s="103">
        <f t="shared" si="56"/>
        <v>0</v>
      </c>
      <c r="AG30" s="103">
        <f t="shared" si="56"/>
        <v>0</v>
      </c>
      <c r="AH30" s="103">
        <f t="shared" si="56"/>
        <v>0</v>
      </c>
      <c r="AI30" s="103">
        <f t="shared" si="56"/>
        <v>0</v>
      </c>
      <c r="AJ30" s="103">
        <f t="shared" si="56"/>
        <v>0</v>
      </c>
      <c r="AK30" s="103">
        <f t="shared" si="56"/>
        <v>0</v>
      </c>
      <c r="AL30" s="26">
        <f t="shared" si="5"/>
        <v>0</v>
      </c>
      <c r="AM30" s="591">
        <f t="shared" si="2"/>
        <v>0</v>
      </c>
    </row>
    <row r="31" spans="1:39" ht="14.4" x14ac:dyDescent="0.3">
      <c r="A31" s="9"/>
      <c r="B31" s="67"/>
      <c r="C31" s="64" t="s">
        <v>125</v>
      </c>
      <c r="D31" s="65" t="s">
        <v>126</v>
      </c>
      <c r="E31" s="103">
        <f t="shared" ref="E31:AK31" si="58">E73+E115</f>
        <v>0</v>
      </c>
      <c r="F31" s="103">
        <f t="shared" si="58"/>
        <v>0</v>
      </c>
      <c r="G31" s="103">
        <f t="shared" ref="G31:H31" si="59">G73+G115</f>
        <v>0</v>
      </c>
      <c r="H31" s="103">
        <f t="shared" si="59"/>
        <v>0</v>
      </c>
      <c r="I31" s="103">
        <f t="shared" si="58"/>
        <v>0</v>
      </c>
      <c r="J31" s="103">
        <f t="shared" si="58"/>
        <v>0</v>
      </c>
      <c r="K31" s="103">
        <f t="shared" si="58"/>
        <v>0</v>
      </c>
      <c r="L31" s="103">
        <f t="shared" si="58"/>
        <v>0</v>
      </c>
      <c r="M31" s="103">
        <f t="shared" si="58"/>
        <v>0</v>
      </c>
      <c r="N31" s="103">
        <f t="shared" si="58"/>
        <v>0</v>
      </c>
      <c r="O31" s="103">
        <f t="shared" si="58"/>
        <v>0</v>
      </c>
      <c r="P31" s="103">
        <f t="shared" si="58"/>
        <v>0</v>
      </c>
      <c r="Q31" s="103">
        <f t="shared" si="58"/>
        <v>0</v>
      </c>
      <c r="R31" s="103">
        <f t="shared" si="58"/>
        <v>0</v>
      </c>
      <c r="S31" s="103">
        <f t="shared" si="58"/>
        <v>0</v>
      </c>
      <c r="T31" s="103">
        <f t="shared" si="58"/>
        <v>0</v>
      </c>
      <c r="U31" s="103">
        <f t="shared" si="58"/>
        <v>0</v>
      </c>
      <c r="V31" s="103">
        <f t="shared" si="58"/>
        <v>0</v>
      </c>
      <c r="W31" s="103">
        <f t="shared" si="58"/>
        <v>0</v>
      </c>
      <c r="X31" s="103">
        <f t="shared" si="58"/>
        <v>0</v>
      </c>
      <c r="Y31" s="103">
        <f t="shared" si="58"/>
        <v>0</v>
      </c>
      <c r="Z31" s="103">
        <f t="shared" si="58"/>
        <v>0</v>
      </c>
      <c r="AA31" s="103">
        <f t="shared" si="58"/>
        <v>0</v>
      </c>
      <c r="AB31" s="103">
        <f t="shared" si="58"/>
        <v>0</v>
      </c>
      <c r="AC31" s="103">
        <f t="shared" si="58"/>
        <v>0</v>
      </c>
      <c r="AD31" s="103">
        <f t="shared" si="58"/>
        <v>0</v>
      </c>
      <c r="AE31" s="103">
        <f t="shared" si="58"/>
        <v>0</v>
      </c>
      <c r="AF31" s="103">
        <f t="shared" si="58"/>
        <v>0</v>
      </c>
      <c r="AG31" s="103">
        <f t="shared" si="58"/>
        <v>0</v>
      </c>
      <c r="AH31" s="103">
        <f t="shared" si="58"/>
        <v>0</v>
      </c>
      <c r="AI31" s="103">
        <f t="shared" si="58"/>
        <v>0</v>
      </c>
      <c r="AJ31" s="103">
        <f t="shared" si="58"/>
        <v>0</v>
      </c>
      <c r="AK31" s="103">
        <f t="shared" si="58"/>
        <v>0</v>
      </c>
      <c r="AL31" s="26">
        <f t="shared" si="5"/>
        <v>0</v>
      </c>
      <c r="AM31" s="592">
        <f t="shared" ref="AM31:AM36" si="60">IFERROR(SUMPRODUCT(E31:AK31,E$37:AK$37)/SUM(E$37:AK$37),0)</f>
        <v>0</v>
      </c>
    </row>
    <row r="32" spans="1:39" ht="14.4" x14ac:dyDescent="0.3">
      <c r="A32" s="9">
        <v>18</v>
      </c>
      <c r="B32" s="67" t="s">
        <v>127</v>
      </c>
      <c r="C32" s="64" t="s">
        <v>128</v>
      </c>
      <c r="D32" s="65" t="s">
        <v>129</v>
      </c>
      <c r="E32" s="103">
        <f t="shared" ref="E32:AK32" si="61">E74+E116</f>
        <v>0</v>
      </c>
      <c r="F32" s="103">
        <f t="shared" si="61"/>
        <v>0</v>
      </c>
      <c r="G32" s="103">
        <f t="shared" ref="G32:H32" si="62">G74+G116</f>
        <v>0</v>
      </c>
      <c r="H32" s="103">
        <f t="shared" si="62"/>
        <v>0</v>
      </c>
      <c r="I32" s="103">
        <f t="shared" si="61"/>
        <v>0</v>
      </c>
      <c r="J32" s="103">
        <f t="shared" si="61"/>
        <v>0</v>
      </c>
      <c r="K32" s="103">
        <f t="shared" si="61"/>
        <v>0</v>
      </c>
      <c r="L32" s="103">
        <f t="shared" si="61"/>
        <v>0</v>
      </c>
      <c r="M32" s="103">
        <f t="shared" si="61"/>
        <v>0</v>
      </c>
      <c r="N32" s="103">
        <f t="shared" si="61"/>
        <v>0</v>
      </c>
      <c r="O32" s="103">
        <f t="shared" si="61"/>
        <v>0</v>
      </c>
      <c r="P32" s="103">
        <f t="shared" si="61"/>
        <v>0</v>
      </c>
      <c r="Q32" s="103">
        <f t="shared" si="61"/>
        <v>0</v>
      </c>
      <c r="R32" s="103">
        <f t="shared" si="61"/>
        <v>0</v>
      </c>
      <c r="S32" s="103">
        <f t="shared" si="61"/>
        <v>0</v>
      </c>
      <c r="T32" s="103">
        <f t="shared" si="61"/>
        <v>0</v>
      </c>
      <c r="U32" s="103">
        <f t="shared" si="61"/>
        <v>0</v>
      </c>
      <c r="V32" s="103">
        <f t="shared" si="61"/>
        <v>0</v>
      </c>
      <c r="W32" s="103">
        <f t="shared" si="61"/>
        <v>0</v>
      </c>
      <c r="X32" s="103">
        <f t="shared" si="61"/>
        <v>0</v>
      </c>
      <c r="Y32" s="103">
        <f t="shared" si="61"/>
        <v>0</v>
      </c>
      <c r="Z32" s="103">
        <f t="shared" si="61"/>
        <v>0</v>
      </c>
      <c r="AA32" s="103">
        <f t="shared" si="61"/>
        <v>0</v>
      </c>
      <c r="AB32" s="103">
        <f t="shared" si="61"/>
        <v>0</v>
      </c>
      <c r="AC32" s="103">
        <f t="shared" si="61"/>
        <v>0</v>
      </c>
      <c r="AD32" s="103">
        <f t="shared" si="61"/>
        <v>0</v>
      </c>
      <c r="AE32" s="103">
        <f t="shared" si="61"/>
        <v>0</v>
      </c>
      <c r="AF32" s="103">
        <f t="shared" si="61"/>
        <v>0</v>
      </c>
      <c r="AG32" s="103">
        <f t="shared" si="61"/>
        <v>0</v>
      </c>
      <c r="AH32" s="103">
        <f t="shared" si="61"/>
        <v>0</v>
      </c>
      <c r="AI32" s="103">
        <f t="shared" si="61"/>
        <v>0</v>
      </c>
      <c r="AJ32" s="103">
        <f t="shared" si="61"/>
        <v>0</v>
      </c>
      <c r="AK32" s="103">
        <f t="shared" si="61"/>
        <v>0</v>
      </c>
      <c r="AL32" s="26">
        <f t="shared" si="5"/>
        <v>0</v>
      </c>
      <c r="AM32" s="592">
        <f t="shared" si="60"/>
        <v>0</v>
      </c>
    </row>
    <row r="33" spans="1:39" ht="14.4" x14ac:dyDescent="0.3">
      <c r="A33" s="9"/>
      <c r="B33" s="67"/>
      <c r="C33" s="64" t="s">
        <v>130</v>
      </c>
      <c r="D33" s="68" t="s">
        <v>131</v>
      </c>
      <c r="E33" s="103">
        <f t="shared" ref="E33:AK33" si="63">E75+E117</f>
        <v>0</v>
      </c>
      <c r="F33" s="103">
        <f t="shared" si="63"/>
        <v>0</v>
      </c>
      <c r="G33" s="103">
        <f t="shared" ref="G33:H33" si="64">G75+G117</f>
        <v>0</v>
      </c>
      <c r="H33" s="103">
        <f t="shared" si="64"/>
        <v>0</v>
      </c>
      <c r="I33" s="103">
        <f t="shared" si="63"/>
        <v>0</v>
      </c>
      <c r="J33" s="103">
        <f t="shared" si="63"/>
        <v>0</v>
      </c>
      <c r="K33" s="103">
        <f t="shared" si="63"/>
        <v>0</v>
      </c>
      <c r="L33" s="103">
        <f t="shared" si="63"/>
        <v>0</v>
      </c>
      <c r="M33" s="103">
        <f t="shared" si="63"/>
        <v>0</v>
      </c>
      <c r="N33" s="103">
        <f t="shared" si="63"/>
        <v>0</v>
      </c>
      <c r="O33" s="103">
        <f t="shared" si="63"/>
        <v>0</v>
      </c>
      <c r="P33" s="103">
        <f t="shared" si="63"/>
        <v>0</v>
      </c>
      <c r="Q33" s="103">
        <f t="shared" si="63"/>
        <v>0</v>
      </c>
      <c r="R33" s="103">
        <f t="shared" si="63"/>
        <v>0</v>
      </c>
      <c r="S33" s="103">
        <f t="shared" si="63"/>
        <v>0</v>
      </c>
      <c r="T33" s="103">
        <f t="shared" si="63"/>
        <v>0</v>
      </c>
      <c r="U33" s="103">
        <f t="shared" si="63"/>
        <v>0</v>
      </c>
      <c r="V33" s="103">
        <f t="shared" si="63"/>
        <v>0</v>
      </c>
      <c r="W33" s="103">
        <f t="shared" si="63"/>
        <v>0</v>
      </c>
      <c r="X33" s="103">
        <f t="shared" si="63"/>
        <v>0</v>
      </c>
      <c r="Y33" s="103">
        <f t="shared" si="63"/>
        <v>0</v>
      </c>
      <c r="Z33" s="103">
        <f t="shared" si="63"/>
        <v>0</v>
      </c>
      <c r="AA33" s="103">
        <f t="shared" si="63"/>
        <v>0</v>
      </c>
      <c r="AB33" s="103">
        <f t="shared" si="63"/>
        <v>0</v>
      </c>
      <c r="AC33" s="103">
        <f t="shared" si="63"/>
        <v>0</v>
      </c>
      <c r="AD33" s="103">
        <f t="shared" si="63"/>
        <v>0</v>
      </c>
      <c r="AE33" s="103">
        <f t="shared" si="63"/>
        <v>0</v>
      </c>
      <c r="AF33" s="103">
        <f t="shared" si="63"/>
        <v>0</v>
      </c>
      <c r="AG33" s="103">
        <f t="shared" si="63"/>
        <v>0</v>
      </c>
      <c r="AH33" s="103">
        <f t="shared" si="63"/>
        <v>0</v>
      </c>
      <c r="AI33" s="103">
        <f t="shared" si="63"/>
        <v>0</v>
      </c>
      <c r="AJ33" s="103">
        <f t="shared" si="63"/>
        <v>0</v>
      </c>
      <c r="AK33" s="103">
        <f t="shared" si="63"/>
        <v>0</v>
      </c>
      <c r="AL33" s="26">
        <f t="shared" si="5"/>
        <v>0</v>
      </c>
      <c r="AM33" s="592">
        <f t="shared" si="60"/>
        <v>0</v>
      </c>
    </row>
    <row r="34" spans="1:39" ht="14.4" x14ac:dyDescent="0.3">
      <c r="A34" s="4">
        <v>19</v>
      </c>
      <c r="B34" s="45" t="s">
        <v>132</v>
      </c>
      <c r="C34" s="72"/>
      <c r="D34" s="73"/>
      <c r="E34" s="103">
        <f t="shared" ref="E34:AK34" si="65">E76+E118</f>
        <v>0</v>
      </c>
      <c r="F34" s="103">
        <f t="shared" si="65"/>
        <v>0</v>
      </c>
      <c r="G34" s="103">
        <f t="shared" ref="G34:H34" si="66">G76+G118</f>
        <v>0</v>
      </c>
      <c r="H34" s="103">
        <f t="shared" si="66"/>
        <v>0</v>
      </c>
      <c r="I34" s="103">
        <f t="shared" si="65"/>
        <v>0</v>
      </c>
      <c r="J34" s="103">
        <f t="shared" si="65"/>
        <v>0</v>
      </c>
      <c r="K34" s="103">
        <f t="shared" si="65"/>
        <v>0</v>
      </c>
      <c r="L34" s="103">
        <f t="shared" si="65"/>
        <v>0</v>
      </c>
      <c r="M34" s="103">
        <f t="shared" si="65"/>
        <v>0</v>
      </c>
      <c r="N34" s="103">
        <f t="shared" si="65"/>
        <v>0</v>
      </c>
      <c r="O34" s="103">
        <f t="shared" si="65"/>
        <v>0</v>
      </c>
      <c r="P34" s="103">
        <f t="shared" si="65"/>
        <v>0</v>
      </c>
      <c r="Q34" s="103">
        <f t="shared" si="65"/>
        <v>0</v>
      </c>
      <c r="R34" s="103">
        <f t="shared" si="65"/>
        <v>0</v>
      </c>
      <c r="S34" s="103">
        <f t="shared" si="65"/>
        <v>0</v>
      </c>
      <c r="T34" s="103">
        <f t="shared" si="65"/>
        <v>0</v>
      </c>
      <c r="U34" s="103">
        <f t="shared" si="65"/>
        <v>0</v>
      </c>
      <c r="V34" s="103">
        <f t="shared" si="65"/>
        <v>0</v>
      </c>
      <c r="W34" s="103">
        <f t="shared" si="65"/>
        <v>0</v>
      </c>
      <c r="X34" s="103">
        <f t="shared" si="65"/>
        <v>0</v>
      </c>
      <c r="Y34" s="103">
        <f t="shared" si="65"/>
        <v>0</v>
      </c>
      <c r="Z34" s="103">
        <f t="shared" si="65"/>
        <v>0</v>
      </c>
      <c r="AA34" s="103">
        <f t="shared" si="65"/>
        <v>0</v>
      </c>
      <c r="AB34" s="103">
        <f t="shared" si="65"/>
        <v>0</v>
      </c>
      <c r="AC34" s="103">
        <f t="shared" si="65"/>
        <v>0</v>
      </c>
      <c r="AD34" s="103">
        <f t="shared" si="65"/>
        <v>0</v>
      </c>
      <c r="AE34" s="103">
        <f t="shared" si="65"/>
        <v>0</v>
      </c>
      <c r="AF34" s="103">
        <f t="shared" si="65"/>
        <v>0</v>
      </c>
      <c r="AG34" s="103">
        <f t="shared" si="65"/>
        <v>0</v>
      </c>
      <c r="AH34" s="103">
        <f t="shared" si="65"/>
        <v>0</v>
      </c>
      <c r="AI34" s="103">
        <f t="shared" si="65"/>
        <v>0</v>
      </c>
      <c r="AJ34" s="103">
        <f t="shared" si="65"/>
        <v>0</v>
      </c>
      <c r="AK34" s="103">
        <f t="shared" si="65"/>
        <v>0</v>
      </c>
      <c r="AL34" s="26">
        <f t="shared" si="5"/>
        <v>0</v>
      </c>
      <c r="AM34" s="592">
        <f t="shared" si="60"/>
        <v>0</v>
      </c>
    </row>
    <row r="35" spans="1:39" ht="15" x14ac:dyDescent="0.35">
      <c r="A35" s="56">
        <v>22</v>
      </c>
      <c r="B35" s="72" t="s">
        <v>308</v>
      </c>
      <c r="C35" s="72"/>
      <c r="D35" s="73" t="s">
        <v>309</v>
      </c>
      <c r="E35" s="55">
        <f>SUM(E30:E34)</f>
        <v>0</v>
      </c>
      <c r="F35" s="93">
        <f t="shared" ref="F35:AK35" si="67">SUM(F30:F34)</f>
        <v>0</v>
      </c>
      <c r="G35" s="93">
        <f t="shared" ref="G35:H35" si="68">SUM(G30:G34)</f>
        <v>0</v>
      </c>
      <c r="H35" s="93">
        <f t="shared" si="68"/>
        <v>0</v>
      </c>
      <c r="I35" s="93">
        <f t="shared" si="67"/>
        <v>0</v>
      </c>
      <c r="J35" s="93">
        <f t="shared" si="67"/>
        <v>0</v>
      </c>
      <c r="K35" s="93">
        <f t="shared" si="67"/>
        <v>0</v>
      </c>
      <c r="L35" s="93">
        <f t="shared" si="67"/>
        <v>0</v>
      </c>
      <c r="M35" s="93">
        <f t="shared" si="67"/>
        <v>0</v>
      </c>
      <c r="N35" s="93">
        <f t="shared" si="67"/>
        <v>0</v>
      </c>
      <c r="O35" s="93">
        <f t="shared" si="67"/>
        <v>0</v>
      </c>
      <c r="P35" s="93">
        <f t="shared" si="67"/>
        <v>0</v>
      </c>
      <c r="Q35" s="93">
        <f t="shared" si="67"/>
        <v>0</v>
      </c>
      <c r="R35" s="93">
        <f t="shared" si="67"/>
        <v>0</v>
      </c>
      <c r="S35" s="93">
        <f t="shared" si="67"/>
        <v>0</v>
      </c>
      <c r="T35" s="93">
        <f t="shared" si="67"/>
        <v>0</v>
      </c>
      <c r="U35" s="93">
        <f t="shared" si="67"/>
        <v>0</v>
      </c>
      <c r="V35" s="93">
        <f t="shared" si="67"/>
        <v>0</v>
      </c>
      <c r="W35" s="93">
        <f t="shared" si="67"/>
        <v>0</v>
      </c>
      <c r="X35" s="93">
        <f t="shared" si="67"/>
        <v>0</v>
      </c>
      <c r="Y35" s="93">
        <f t="shared" si="67"/>
        <v>0</v>
      </c>
      <c r="Z35" s="93">
        <f t="shared" si="67"/>
        <v>0</v>
      </c>
      <c r="AA35" s="93">
        <f t="shared" si="67"/>
        <v>0</v>
      </c>
      <c r="AB35" s="93">
        <f t="shared" si="67"/>
        <v>0</v>
      </c>
      <c r="AC35" s="93">
        <f t="shared" si="67"/>
        <v>0</v>
      </c>
      <c r="AD35" s="93">
        <f t="shared" si="67"/>
        <v>0</v>
      </c>
      <c r="AE35" s="93">
        <f t="shared" si="67"/>
        <v>0</v>
      </c>
      <c r="AF35" s="93">
        <f t="shared" si="67"/>
        <v>0</v>
      </c>
      <c r="AG35" s="93">
        <f t="shared" si="67"/>
        <v>0</v>
      </c>
      <c r="AH35" s="93">
        <f t="shared" si="67"/>
        <v>0</v>
      </c>
      <c r="AI35" s="93">
        <f t="shared" si="67"/>
        <v>0</v>
      </c>
      <c r="AJ35" s="93">
        <f t="shared" si="67"/>
        <v>0</v>
      </c>
      <c r="AK35" s="93">
        <f t="shared" si="67"/>
        <v>0</v>
      </c>
      <c r="AL35" s="54">
        <f t="shared" si="5"/>
        <v>0</v>
      </c>
      <c r="AM35" s="593">
        <f t="shared" si="60"/>
        <v>0</v>
      </c>
    </row>
    <row r="36" spans="1:39" ht="15.6" thickBot="1" x14ac:dyDescent="0.4">
      <c r="A36" s="57">
        <v>23</v>
      </c>
      <c r="B36" s="74" t="s">
        <v>310</v>
      </c>
      <c r="C36" s="74"/>
      <c r="D36" s="75" t="s">
        <v>311</v>
      </c>
      <c r="E36" s="58">
        <f>E29-E35</f>
        <v>0</v>
      </c>
      <c r="F36" s="94">
        <f t="shared" ref="F36:AK36" si="69">F29-F35</f>
        <v>0</v>
      </c>
      <c r="G36" s="94">
        <f t="shared" si="69"/>
        <v>0</v>
      </c>
      <c r="H36" s="94">
        <f t="shared" si="69"/>
        <v>0</v>
      </c>
      <c r="I36" s="94">
        <f t="shared" si="69"/>
        <v>0</v>
      </c>
      <c r="J36" s="94">
        <f t="shared" si="69"/>
        <v>0</v>
      </c>
      <c r="K36" s="94">
        <f t="shared" si="69"/>
        <v>0</v>
      </c>
      <c r="L36" s="94">
        <f t="shared" si="69"/>
        <v>0</v>
      </c>
      <c r="M36" s="94">
        <f t="shared" si="69"/>
        <v>0</v>
      </c>
      <c r="N36" s="94">
        <f t="shared" si="69"/>
        <v>0</v>
      </c>
      <c r="O36" s="94">
        <f t="shared" si="69"/>
        <v>0</v>
      </c>
      <c r="P36" s="94">
        <f t="shared" si="69"/>
        <v>0</v>
      </c>
      <c r="Q36" s="94">
        <f t="shared" si="69"/>
        <v>0</v>
      </c>
      <c r="R36" s="94">
        <f t="shared" si="69"/>
        <v>0</v>
      </c>
      <c r="S36" s="94">
        <f t="shared" si="69"/>
        <v>0</v>
      </c>
      <c r="T36" s="94">
        <f t="shared" si="69"/>
        <v>0</v>
      </c>
      <c r="U36" s="94">
        <f t="shared" si="69"/>
        <v>0</v>
      </c>
      <c r="V36" s="94">
        <f t="shared" si="69"/>
        <v>0</v>
      </c>
      <c r="W36" s="94">
        <f t="shared" si="69"/>
        <v>0</v>
      </c>
      <c r="X36" s="94">
        <f t="shared" si="69"/>
        <v>0</v>
      </c>
      <c r="Y36" s="94">
        <f t="shared" si="69"/>
        <v>0</v>
      </c>
      <c r="Z36" s="94">
        <f t="shared" si="69"/>
        <v>0</v>
      </c>
      <c r="AA36" s="94">
        <f t="shared" si="69"/>
        <v>0</v>
      </c>
      <c r="AB36" s="94">
        <f t="shared" si="69"/>
        <v>0</v>
      </c>
      <c r="AC36" s="94">
        <f t="shared" si="69"/>
        <v>0</v>
      </c>
      <c r="AD36" s="94">
        <f t="shared" si="69"/>
        <v>0</v>
      </c>
      <c r="AE36" s="94">
        <f t="shared" si="69"/>
        <v>0</v>
      </c>
      <c r="AF36" s="94">
        <f t="shared" si="69"/>
        <v>0</v>
      </c>
      <c r="AG36" s="94">
        <f t="shared" si="69"/>
        <v>0</v>
      </c>
      <c r="AH36" s="94">
        <f t="shared" si="69"/>
        <v>0</v>
      </c>
      <c r="AI36" s="94">
        <f t="shared" si="69"/>
        <v>0</v>
      </c>
      <c r="AJ36" s="94">
        <f t="shared" si="69"/>
        <v>0</v>
      </c>
      <c r="AK36" s="94">
        <f t="shared" si="69"/>
        <v>0</v>
      </c>
      <c r="AL36" s="59">
        <f t="shared" si="5"/>
        <v>0</v>
      </c>
      <c r="AM36" s="594">
        <f t="shared" si="60"/>
        <v>0</v>
      </c>
    </row>
    <row r="37" spans="1:39" ht="15.6" thickTop="1" x14ac:dyDescent="0.35">
      <c r="A37" s="9">
        <v>26</v>
      </c>
      <c r="B37" s="67" t="s">
        <v>312</v>
      </c>
      <c r="C37" s="67"/>
      <c r="D37" s="76" t="s">
        <v>313</v>
      </c>
      <c r="E37" s="49">
        <f t="shared" ref="E37:AK37" si="70">E79+E121</f>
        <v>0</v>
      </c>
      <c r="F37" s="49">
        <f t="shared" si="70"/>
        <v>0</v>
      </c>
      <c r="G37" s="49">
        <f t="shared" ref="G37:H37" si="71">G79+G121</f>
        <v>0</v>
      </c>
      <c r="H37" s="49">
        <f t="shared" si="71"/>
        <v>0</v>
      </c>
      <c r="I37" s="49">
        <f t="shared" si="70"/>
        <v>0</v>
      </c>
      <c r="J37" s="49">
        <f t="shared" si="70"/>
        <v>0</v>
      </c>
      <c r="K37" s="49">
        <f t="shared" si="70"/>
        <v>0</v>
      </c>
      <c r="L37" s="49">
        <f t="shared" si="70"/>
        <v>0</v>
      </c>
      <c r="M37" s="49">
        <f t="shared" si="70"/>
        <v>0</v>
      </c>
      <c r="N37" s="49">
        <f t="shared" si="70"/>
        <v>0</v>
      </c>
      <c r="O37" s="49">
        <f t="shared" si="70"/>
        <v>0</v>
      </c>
      <c r="P37" s="49">
        <f t="shared" si="70"/>
        <v>0</v>
      </c>
      <c r="Q37" s="49">
        <f t="shared" si="70"/>
        <v>0</v>
      </c>
      <c r="R37" s="49">
        <f t="shared" si="70"/>
        <v>0</v>
      </c>
      <c r="S37" s="49">
        <f t="shared" si="70"/>
        <v>0</v>
      </c>
      <c r="T37" s="49">
        <f t="shared" si="70"/>
        <v>0</v>
      </c>
      <c r="U37" s="49">
        <f t="shared" si="70"/>
        <v>0</v>
      </c>
      <c r="V37" s="49">
        <f t="shared" si="70"/>
        <v>0</v>
      </c>
      <c r="W37" s="49">
        <f t="shared" si="70"/>
        <v>0</v>
      </c>
      <c r="X37" s="49">
        <f t="shared" si="70"/>
        <v>0</v>
      </c>
      <c r="Y37" s="49">
        <f t="shared" si="70"/>
        <v>0</v>
      </c>
      <c r="Z37" s="49">
        <f t="shared" si="70"/>
        <v>0</v>
      </c>
      <c r="AA37" s="49">
        <f t="shared" si="70"/>
        <v>0</v>
      </c>
      <c r="AB37" s="49">
        <f t="shared" si="70"/>
        <v>0</v>
      </c>
      <c r="AC37" s="49">
        <f t="shared" si="70"/>
        <v>0</v>
      </c>
      <c r="AD37" s="49">
        <f t="shared" si="70"/>
        <v>0</v>
      </c>
      <c r="AE37" s="49">
        <f t="shared" si="70"/>
        <v>0</v>
      </c>
      <c r="AF37" s="49">
        <f t="shared" si="70"/>
        <v>0</v>
      </c>
      <c r="AG37" s="49">
        <f t="shared" si="70"/>
        <v>0</v>
      </c>
      <c r="AH37" s="49">
        <f t="shared" si="70"/>
        <v>0</v>
      </c>
      <c r="AI37" s="49">
        <f t="shared" si="70"/>
        <v>0</v>
      </c>
      <c r="AJ37" s="49">
        <f t="shared" si="70"/>
        <v>0</v>
      </c>
      <c r="AK37" s="49">
        <f t="shared" si="70"/>
        <v>0</v>
      </c>
      <c r="AL37" s="48">
        <f t="shared" si="5"/>
        <v>0</v>
      </c>
      <c r="AM37" s="570" t="s">
        <v>134</v>
      </c>
    </row>
    <row r="38" spans="1:39" s="113" customFormat="1" ht="15.6" thickBot="1" x14ac:dyDescent="0.4">
      <c r="A38" s="5">
        <v>27</v>
      </c>
      <c r="B38" s="69" t="s">
        <v>239</v>
      </c>
      <c r="C38" s="69"/>
      <c r="D38" s="70" t="s">
        <v>240</v>
      </c>
      <c r="E38" s="110">
        <f t="shared" ref="E38:AL38" si="72">IFERROR(E29/E37,0)</f>
        <v>0</v>
      </c>
      <c r="F38" s="110">
        <f t="shared" si="72"/>
        <v>0</v>
      </c>
      <c r="G38" s="110">
        <f t="shared" ref="G38:H38" si="73">IFERROR(G29/G37,0)</f>
        <v>0</v>
      </c>
      <c r="H38" s="110">
        <f t="shared" si="73"/>
        <v>0</v>
      </c>
      <c r="I38" s="110">
        <f t="shared" si="72"/>
        <v>0</v>
      </c>
      <c r="J38" s="110">
        <f t="shared" si="72"/>
        <v>0</v>
      </c>
      <c r="K38" s="110">
        <f t="shared" si="72"/>
        <v>0</v>
      </c>
      <c r="L38" s="110">
        <f t="shared" si="72"/>
        <v>0</v>
      </c>
      <c r="M38" s="110">
        <f t="shared" si="72"/>
        <v>0</v>
      </c>
      <c r="N38" s="110">
        <f t="shared" si="72"/>
        <v>0</v>
      </c>
      <c r="O38" s="110">
        <f t="shared" si="72"/>
        <v>0</v>
      </c>
      <c r="P38" s="110">
        <f t="shared" si="72"/>
        <v>0</v>
      </c>
      <c r="Q38" s="110">
        <f t="shared" si="72"/>
        <v>0</v>
      </c>
      <c r="R38" s="110">
        <f t="shared" si="72"/>
        <v>0</v>
      </c>
      <c r="S38" s="110">
        <f t="shared" si="72"/>
        <v>0</v>
      </c>
      <c r="T38" s="110">
        <f t="shared" si="72"/>
        <v>0</v>
      </c>
      <c r="U38" s="110">
        <f t="shared" si="72"/>
        <v>0</v>
      </c>
      <c r="V38" s="110">
        <f t="shared" si="72"/>
        <v>0</v>
      </c>
      <c r="W38" s="110">
        <f t="shared" si="72"/>
        <v>0</v>
      </c>
      <c r="X38" s="110">
        <f t="shared" si="72"/>
        <v>0</v>
      </c>
      <c r="Y38" s="110">
        <f t="shared" si="72"/>
        <v>0</v>
      </c>
      <c r="Z38" s="110">
        <f t="shared" si="72"/>
        <v>0</v>
      </c>
      <c r="AA38" s="110">
        <f t="shared" si="72"/>
        <v>0</v>
      </c>
      <c r="AB38" s="110">
        <f t="shared" si="72"/>
        <v>0</v>
      </c>
      <c r="AC38" s="110">
        <f t="shared" si="72"/>
        <v>0</v>
      </c>
      <c r="AD38" s="110">
        <f t="shared" si="72"/>
        <v>0</v>
      </c>
      <c r="AE38" s="110">
        <f t="shared" si="72"/>
        <v>0</v>
      </c>
      <c r="AF38" s="110">
        <f t="shared" si="72"/>
        <v>0</v>
      </c>
      <c r="AG38" s="110">
        <f t="shared" si="72"/>
        <v>0</v>
      </c>
      <c r="AH38" s="110">
        <f t="shared" si="72"/>
        <v>0</v>
      </c>
      <c r="AI38" s="110">
        <f t="shared" si="72"/>
        <v>0</v>
      </c>
      <c r="AJ38" s="110">
        <f t="shared" si="72"/>
        <v>0</v>
      </c>
      <c r="AK38" s="110">
        <f t="shared" si="72"/>
        <v>0</v>
      </c>
      <c r="AL38" s="111">
        <f t="shared" si="72"/>
        <v>0</v>
      </c>
      <c r="AM38" s="571" t="s">
        <v>134</v>
      </c>
    </row>
    <row r="39" spans="1:39" ht="15.6" x14ac:dyDescent="0.35">
      <c r="A39" s="9">
        <v>28</v>
      </c>
      <c r="B39" s="67" t="s">
        <v>243</v>
      </c>
      <c r="C39" s="67"/>
      <c r="D39" s="114" t="s">
        <v>244</v>
      </c>
      <c r="E39" s="121">
        <f>IFERROR(('MO Výkon'!E39+'MO Hodiny'!E38+'MO Vozidlo'!E38+'MA Fixní'!E29/E37),0)</f>
        <v>0</v>
      </c>
      <c r="F39" s="121">
        <f>IFERROR(('MO Výkon'!F39+'MO Hodiny'!F38+'MO Vozidlo'!F38+'MA Fixní'!F29/F37),0)</f>
        <v>0</v>
      </c>
      <c r="G39" s="121">
        <f>IFERROR(('MO Výkon'!G39+'MO Hodiny'!G38+'MO Vozidlo'!G38+'MA Fixní'!G29/G37),0)</f>
        <v>0</v>
      </c>
      <c r="H39" s="121">
        <f>IFERROR(('MO Výkon'!H39+'MO Hodiny'!H38+'MO Vozidlo'!H38+'MA Fixní'!H29/H37),0)</f>
        <v>0</v>
      </c>
      <c r="I39" s="121">
        <f>IFERROR(('MO Výkon'!I39+'MO Hodiny'!I38+'MO Vozidlo'!I38+'MA Fixní'!I29/I37),0)</f>
        <v>0</v>
      </c>
      <c r="J39" s="121">
        <f>IFERROR(('MO Výkon'!J39+'MO Hodiny'!J38+'MO Vozidlo'!J38+'MA Fixní'!J29/J37),0)</f>
        <v>0</v>
      </c>
      <c r="K39" s="121">
        <f>IFERROR(('MO Výkon'!K39+'MO Hodiny'!K38+'MO Vozidlo'!K38+'MA Fixní'!K29/K37),0)</f>
        <v>0</v>
      </c>
      <c r="L39" s="121">
        <f>IFERROR(('MO Výkon'!L39+'MO Hodiny'!L38+'MO Vozidlo'!L38+'MA Fixní'!L29/L37),0)</f>
        <v>0</v>
      </c>
      <c r="M39" s="121">
        <f>IFERROR(('MO Výkon'!M39+'MO Hodiny'!M38+'MO Vozidlo'!M38+'MA Fixní'!M29/M37),0)</f>
        <v>0</v>
      </c>
      <c r="N39" s="121">
        <f>IFERROR(('MO Výkon'!N39+'MO Hodiny'!N38+'MO Vozidlo'!N38+'MA Fixní'!N29/N37),0)</f>
        <v>0</v>
      </c>
      <c r="O39" s="121">
        <f>IFERROR(('MO Výkon'!O39+'MO Hodiny'!O38+'MO Vozidlo'!O38+'MA Fixní'!O29/O37),0)</f>
        <v>0</v>
      </c>
      <c r="P39" s="121">
        <f>IFERROR(('MO Výkon'!P39+'MO Hodiny'!P38+'MO Vozidlo'!P38+'MA Fixní'!P29/P37),0)</f>
        <v>0</v>
      </c>
      <c r="Q39" s="121">
        <f>IFERROR(('MO Výkon'!Q39+'MO Hodiny'!Q38+'MO Vozidlo'!Q38+'MA Fixní'!Q29/Q37),0)</f>
        <v>0</v>
      </c>
      <c r="R39" s="121">
        <f>IFERROR(('MO Výkon'!R39+'MO Hodiny'!R38+'MO Vozidlo'!R38+'MA Fixní'!R29/R37),0)</f>
        <v>0</v>
      </c>
      <c r="S39" s="121">
        <f>IFERROR(('MO Výkon'!S39+'MO Hodiny'!S38+'MO Vozidlo'!S38+'MA Fixní'!S29/S37),0)</f>
        <v>0</v>
      </c>
      <c r="T39" s="121">
        <f>IFERROR(('MO Výkon'!T39+'MO Hodiny'!T38+'MO Vozidlo'!T38+'MA Fixní'!T29/T37),0)</f>
        <v>0</v>
      </c>
      <c r="U39" s="121">
        <f>IFERROR(('MO Výkon'!U39+'MO Hodiny'!U38+'MO Vozidlo'!U38+'MA Fixní'!U29/U37),0)</f>
        <v>0</v>
      </c>
      <c r="V39" s="121">
        <f>IFERROR(('MO Výkon'!V39+'MO Hodiny'!V38+'MO Vozidlo'!V38+'MA Fixní'!V29/V37),0)</f>
        <v>0</v>
      </c>
      <c r="W39" s="121">
        <f>IFERROR(('MO Výkon'!W39+'MO Hodiny'!W38+'MO Vozidlo'!W38+'MA Fixní'!W29/W37),0)</f>
        <v>0</v>
      </c>
      <c r="X39" s="121">
        <f>IFERROR(('MO Výkon'!X39+'MO Hodiny'!X38+'MO Vozidlo'!X38+'MA Fixní'!X29/X37),0)</f>
        <v>0</v>
      </c>
      <c r="Y39" s="121">
        <f>IFERROR(('MO Výkon'!Y39+'MO Hodiny'!Y38+'MO Vozidlo'!Y38+'MA Fixní'!Y29/Y37),0)</f>
        <v>0</v>
      </c>
      <c r="Z39" s="121">
        <f>IFERROR(('MO Výkon'!Z39+'MO Hodiny'!Z38+'MO Vozidlo'!Z38+'MA Fixní'!Z29/Z37),0)</f>
        <v>0</v>
      </c>
      <c r="AA39" s="121">
        <f>IFERROR(('MO Výkon'!AA39+'MO Hodiny'!AA38+'MO Vozidlo'!AA38+'MA Fixní'!AA29/AA37),0)</f>
        <v>0</v>
      </c>
      <c r="AB39" s="121">
        <f>IFERROR(('MO Výkon'!AB39+'MO Hodiny'!AB38+'MO Vozidlo'!AB38+'MA Fixní'!AB29/AB37),0)</f>
        <v>0</v>
      </c>
      <c r="AC39" s="121">
        <f>IFERROR(('MO Výkon'!AC39+'MO Hodiny'!AC38+'MO Vozidlo'!AC38+'MA Fixní'!AC29/AC37),0)</f>
        <v>0</v>
      </c>
      <c r="AD39" s="121">
        <f>IFERROR(('MO Výkon'!AD39+'MO Hodiny'!AD38+'MO Vozidlo'!AD38+'MA Fixní'!AD29/AD37),0)</f>
        <v>0</v>
      </c>
      <c r="AE39" s="121">
        <f>IFERROR(('MO Výkon'!AE39+'MO Hodiny'!AE38+'MO Vozidlo'!AE38+'MA Fixní'!AE29/AE37),0)</f>
        <v>0</v>
      </c>
      <c r="AF39" s="121">
        <f>IFERROR(('MO Výkon'!AF39+'MO Hodiny'!AF38+'MO Vozidlo'!AF38+'MA Fixní'!AF29/AF37),0)</f>
        <v>0</v>
      </c>
      <c r="AG39" s="121">
        <f>IFERROR(('MO Výkon'!AG39+'MO Hodiny'!AG38+'MO Vozidlo'!AG38+'MA Fixní'!AG29/AG37),0)</f>
        <v>0</v>
      </c>
      <c r="AH39" s="121">
        <f>IFERROR(('MO Výkon'!AH39+'MO Hodiny'!AH38+'MO Vozidlo'!AH38+'MA Fixní'!AH29/AH37),0)</f>
        <v>0</v>
      </c>
      <c r="AI39" s="121">
        <f>IFERROR(('MO Výkon'!AI39+'MO Hodiny'!AI38+'MO Vozidlo'!AI38+'MA Fixní'!AI29/AI37),0)</f>
        <v>0</v>
      </c>
      <c r="AJ39" s="121">
        <f>IFERROR(('MO Výkon'!AJ39+'MO Hodiny'!AJ38+'MO Vozidlo'!AJ38+'MA Fixní'!AJ29/AJ37),0)</f>
        <v>0</v>
      </c>
      <c r="AK39" s="121">
        <f>IFERROR(('MO Výkon'!AK39+'MO Hodiny'!AK38+'MO Vozidlo'!AK38+'MA Fixní'!AK29/AK37),0)</f>
        <v>0</v>
      </c>
      <c r="AL39" s="561" t="s">
        <v>134</v>
      </c>
      <c r="AM39" s="570" t="s">
        <v>134</v>
      </c>
    </row>
    <row r="40" spans="1:39" ht="16.2" thickBot="1" x14ac:dyDescent="0.4">
      <c r="A40" s="10">
        <v>29</v>
      </c>
      <c r="B40" s="120" t="s">
        <v>245</v>
      </c>
      <c r="C40" s="115"/>
      <c r="D40" s="116" t="s">
        <v>246</v>
      </c>
      <c r="E40" s="117">
        <f>IFERROR(('MO Výkon'!E40+'MO Hodiny'!E38+'MO Vozidlo'!E38+'MA Fixní'!E29/E37),0)</f>
        <v>0</v>
      </c>
      <c r="F40" s="117">
        <f>IFERROR(('MO Výkon'!F40+'MO Hodiny'!F38+'MO Vozidlo'!F38+'MA Fixní'!F29/F37),0)</f>
        <v>0</v>
      </c>
      <c r="G40" s="117">
        <f>IFERROR(('MO Výkon'!G40+'MO Hodiny'!G38+'MO Vozidlo'!G38+'MA Fixní'!G29/G37),0)</f>
        <v>0</v>
      </c>
      <c r="H40" s="117">
        <f>IFERROR(('MO Výkon'!H40+'MO Hodiny'!H38+'MO Vozidlo'!H38+'MA Fixní'!H29/H37),0)</f>
        <v>0</v>
      </c>
      <c r="I40" s="117">
        <f>IFERROR(('MO Výkon'!I40+'MO Hodiny'!I38+'MO Vozidlo'!I38+'MA Fixní'!I29/I37),0)</f>
        <v>0</v>
      </c>
      <c r="J40" s="117">
        <f>IFERROR(('MO Výkon'!J40+'MO Hodiny'!J38+'MO Vozidlo'!J38+'MA Fixní'!J29/J37),0)</f>
        <v>0</v>
      </c>
      <c r="K40" s="117">
        <f>IFERROR(('MO Výkon'!K40+'MO Hodiny'!K38+'MO Vozidlo'!K38+'MA Fixní'!K29/K37),0)</f>
        <v>0</v>
      </c>
      <c r="L40" s="117">
        <f>IFERROR(('MO Výkon'!L40+'MO Hodiny'!L38+'MO Vozidlo'!L38+'MA Fixní'!L29/L37),0)</f>
        <v>0</v>
      </c>
      <c r="M40" s="117">
        <f>IFERROR(('MO Výkon'!M40+'MO Hodiny'!M38+'MO Vozidlo'!M38+'MA Fixní'!M29/M37),0)</f>
        <v>0</v>
      </c>
      <c r="N40" s="117">
        <f>IFERROR(('MO Výkon'!N40+'MO Hodiny'!N38+'MO Vozidlo'!N38+'MA Fixní'!N29/N37),0)</f>
        <v>0</v>
      </c>
      <c r="O40" s="117">
        <f>IFERROR(('MO Výkon'!O40+'MO Hodiny'!O38+'MO Vozidlo'!O38+'MA Fixní'!O29/O37),0)</f>
        <v>0</v>
      </c>
      <c r="P40" s="117">
        <f>IFERROR(('MO Výkon'!P40+'MO Hodiny'!P38+'MO Vozidlo'!P38+'MA Fixní'!P29/P37),0)</f>
        <v>0</v>
      </c>
      <c r="Q40" s="117">
        <f>IFERROR(('MO Výkon'!Q40+'MO Hodiny'!Q38+'MO Vozidlo'!Q38+'MA Fixní'!Q29/Q37),0)</f>
        <v>0</v>
      </c>
      <c r="R40" s="117">
        <f>IFERROR(('MO Výkon'!R40+'MO Hodiny'!R38+'MO Vozidlo'!R38+'MA Fixní'!R29/R37),0)</f>
        <v>0</v>
      </c>
      <c r="S40" s="117">
        <f>IFERROR(('MO Výkon'!S40+'MO Hodiny'!S38+'MO Vozidlo'!S38+'MA Fixní'!S29/S37),0)</f>
        <v>0</v>
      </c>
      <c r="T40" s="117">
        <f>IFERROR(('MO Výkon'!T40+'MO Hodiny'!T38+'MO Vozidlo'!T38+'MA Fixní'!T29/T37),0)</f>
        <v>0</v>
      </c>
      <c r="U40" s="117">
        <f>IFERROR(('MO Výkon'!U40+'MO Hodiny'!U38+'MO Vozidlo'!U38+'MA Fixní'!U29/U37),0)</f>
        <v>0</v>
      </c>
      <c r="V40" s="117">
        <f>IFERROR(('MO Výkon'!V40+'MO Hodiny'!V38+'MO Vozidlo'!V38+'MA Fixní'!V29/V37),0)</f>
        <v>0</v>
      </c>
      <c r="W40" s="117">
        <f>IFERROR(('MO Výkon'!W40+'MO Hodiny'!W38+'MO Vozidlo'!W38+'MA Fixní'!W29/W37),0)</f>
        <v>0</v>
      </c>
      <c r="X40" s="117">
        <f>IFERROR(('MO Výkon'!X40+'MO Hodiny'!X38+'MO Vozidlo'!X38+'MA Fixní'!X29/X37),0)</f>
        <v>0</v>
      </c>
      <c r="Y40" s="117">
        <f>IFERROR(('MO Výkon'!Y40+'MO Hodiny'!Y38+'MO Vozidlo'!Y38+'MA Fixní'!Y29/Y37),0)</f>
        <v>0</v>
      </c>
      <c r="Z40" s="117">
        <f>IFERROR(('MO Výkon'!Z40+'MO Hodiny'!Z38+'MO Vozidlo'!Z38+'MA Fixní'!Z29/Z37),0)</f>
        <v>0</v>
      </c>
      <c r="AA40" s="117">
        <f>IFERROR(('MO Výkon'!AA40+'MO Hodiny'!AA38+'MO Vozidlo'!AA38+'MA Fixní'!AA29/AA37),0)</f>
        <v>0</v>
      </c>
      <c r="AB40" s="117">
        <f>IFERROR(('MO Výkon'!AB40+'MO Hodiny'!AB38+'MO Vozidlo'!AB38+'MA Fixní'!AB29/AB37),0)</f>
        <v>0</v>
      </c>
      <c r="AC40" s="117">
        <f>IFERROR(('MO Výkon'!AC40+'MO Hodiny'!AC38+'MO Vozidlo'!AC38+'MA Fixní'!AC29/AC37),0)</f>
        <v>0</v>
      </c>
      <c r="AD40" s="117">
        <f>IFERROR(('MO Výkon'!AD40+'MO Hodiny'!AD38+'MO Vozidlo'!AD38+'MA Fixní'!AD29/AD37),0)</f>
        <v>0</v>
      </c>
      <c r="AE40" s="117">
        <f>IFERROR(('MO Výkon'!AE40+'MO Hodiny'!AE38+'MO Vozidlo'!AE38+'MA Fixní'!AE29/AE37),0)</f>
        <v>0</v>
      </c>
      <c r="AF40" s="117">
        <f>IFERROR(('MO Výkon'!AF40+'MO Hodiny'!AF38+'MO Vozidlo'!AF38+'MA Fixní'!AF29/AF37),0)</f>
        <v>0</v>
      </c>
      <c r="AG40" s="117">
        <f>IFERROR(('MO Výkon'!AG40+'MO Hodiny'!AG38+'MO Vozidlo'!AG38+'MA Fixní'!AG29/AG37),0)</f>
        <v>0</v>
      </c>
      <c r="AH40" s="117">
        <f>IFERROR(('MO Výkon'!AH40+'MO Hodiny'!AH38+'MO Vozidlo'!AH38+'MA Fixní'!AH29/AH37),0)</f>
        <v>0</v>
      </c>
      <c r="AI40" s="117">
        <f>IFERROR(('MO Výkon'!AI40+'MO Hodiny'!AI38+'MO Vozidlo'!AI38+'MA Fixní'!AI29/AI37),0)</f>
        <v>0</v>
      </c>
      <c r="AJ40" s="117">
        <f>IFERROR(('MO Výkon'!AJ40+'MO Hodiny'!AJ38+'MO Vozidlo'!AJ38+'MA Fixní'!AJ29/AJ37),0)</f>
        <v>0</v>
      </c>
      <c r="AK40" s="117">
        <f>IFERROR(('MO Výkon'!AK40+'MO Hodiny'!AK38+'MO Vozidlo'!AK38+'MA Fixní'!AK29/AK37),0)</f>
        <v>0</v>
      </c>
      <c r="AL40" s="118" t="s">
        <v>134</v>
      </c>
      <c r="AM40" s="573" t="s">
        <v>134</v>
      </c>
    </row>
    <row r="41" spans="1:39" ht="14.4" hidden="1" x14ac:dyDescent="0.3">
      <c r="C41" s="77"/>
      <c r="D41" s="1"/>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560"/>
      <c r="AM41" s="555"/>
    </row>
    <row r="42" spans="1:39" ht="15" thickBot="1" x14ac:dyDescent="0.35">
      <c r="AL42" s="555"/>
      <c r="AM42" s="555"/>
    </row>
    <row r="43" spans="1:39" ht="14.4" x14ac:dyDescent="0.3">
      <c r="A43" s="169" t="s">
        <v>306</v>
      </c>
      <c r="B43" s="170"/>
      <c r="C43" s="170"/>
      <c r="D43" s="282"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53"/>
    </row>
    <row r="44" spans="1:39" ht="15" thickBot="1" x14ac:dyDescent="0.35">
      <c r="A44" s="6" t="str">
        <f>A2</f>
        <v>Cenová úroveň pro Kalendářní rok [tis.Kč]</v>
      </c>
      <c r="B44" s="60"/>
      <c r="C44" s="40"/>
      <c r="D44" s="61"/>
      <c r="E44" s="7" t="str">
        <f>E2</f>
        <v>XII/29</v>
      </c>
      <c r="F44" s="7" t="str">
        <f t="shared" ref="F44:AK44" si="74">F2</f>
        <v>I-VI/30</v>
      </c>
      <c r="G44" s="7" t="str">
        <f t="shared" si="74"/>
        <v>VI-XII/30</v>
      </c>
      <c r="H44" s="7" t="str">
        <f t="shared" si="74"/>
        <v>XII/30</v>
      </c>
      <c r="I44" s="7">
        <f t="shared" si="74"/>
        <v>2031</v>
      </c>
      <c r="J44" s="7">
        <f t="shared" si="74"/>
        <v>2032</v>
      </c>
      <c r="K44" s="7">
        <f t="shared" si="74"/>
        <v>2033</v>
      </c>
      <c r="L44" s="7">
        <f t="shared" si="74"/>
        <v>2034</v>
      </c>
      <c r="M44" s="7">
        <f t="shared" si="74"/>
        <v>2035</v>
      </c>
      <c r="N44" s="7">
        <f t="shared" si="74"/>
        <v>2036</v>
      </c>
      <c r="O44" s="7">
        <f t="shared" si="74"/>
        <v>2037</v>
      </c>
      <c r="P44" s="7">
        <f t="shared" si="74"/>
        <v>2038</v>
      </c>
      <c r="Q44" s="7">
        <f t="shared" si="74"/>
        <v>2039</v>
      </c>
      <c r="R44" s="7">
        <f t="shared" si="74"/>
        <v>2040</v>
      </c>
      <c r="S44" s="7">
        <f t="shared" si="74"/>
        <v>2041</v>
      </c>
      <c r="T44" s="7">
        <f t="shared" si="74"/>
        <v>2042</v>
      </c>
      <c r="U44" s="7">
        <f t="shared" si="74"/>
        <v>2043</v>
      </c>
      <c r="V44" s="7">
        <f t="shared" si="74"/>
        <v>2044</v>
      </c>
      <c r="W44" s="7">
        <f t="shared" si="74"/>
        <v>2045</v>
      </c>
      <c r="X44" s="7">
        <f t="shared" si="74"/>
        <v>2046</v>
      </c>
      <c r="Y44" s="7">
        <f t="shared" si="74"/>
        <v>2047</v>
      </c>
      <c r="Z44" s="7">
        <f t="shared" si="74"/>
        <v>2048</v>
      </c>
      <c r="AA44" s="7">
        <f t="shared" si="74"/>
        <v>2049</v>
      </c>
      <c r="AB44" s="7">
        <f t="shared" si="74"/>
        <v>2050</v>
      </c>
      <c r="AC44" s="7">
        <f t="shared" si="74"/>
        <v>2051</v>
      </c>
      <c r="AD44" s="7">
        <f t="shared" si="74"/>
        <v>2052</v>
      </c>
      <c r="AE44" s="7">
        <f t="shared" si="74"/>
        <v>2053</v>
      </c>
      <c r="AF44" s="7">
        <f t="shared" si="74"/>
        <v>2054</v>
      </c>
      <c r="AG44" s="7">
        <f t="shared" si="74"/>
        <v>2055</v>
      </c>
      <c r="AH44" s="7">
        <f t="shared" si="74"/>
        <v>2056</v>
      </c>
      <c r="AI44" s="7">
        <f t="shared" si="74"/>
        <v>2057</v>
      </c>
      <c r="AJ44" s="7">
        <f t="shared" si="74"/>
        <v>2058</v>
      </c>
      <c r="AK44" s="7">
        <f t="shared" si="74"/>
        <v>2059</v>
      </c>
      <c r="AL44" s="99" t="s">
        <v>78</v>
      </c>
      <c r="AM44" s="562" t="s">
        <v>79</v>
      </c>
    </row>
    <row r="45" spans="1:39" ht="15" thickTop="1" x14ac:dyDescent="0.3">
      <c r="A45" s="3">
        <f t="shared" ref="A45:D66" si="75">IF(A3="","",A3)</f>
        <v>1</v>
      </c>
      <c r="B45" s="44" t="str">
        <f t="shared" si="75"/>
        <v>Trakční energie a palivo</v>
      </c>
      <c r="C45" s="62">
        <f t="shared" si="75"/>
        <v>1.1000000000000001</v>
      </c>
      <c r="D45" s="63" t="str">
        <f t="shared" si="75"/>
        <v>Elektrická energie</v>
      </c>
      <c r="E45" s="82">
        <f>'MO Výkon'!E45+'MO Hodiny'!E45+'MO Vozidlo'!E45+'MA Fixní'!E45</f>
        <v>0</v>
      </c>
      <c r="F45" s="50">
        <f>'MO Výkon'!F45+'MO Hodiny'!F45+'MO Vozidlo'!F45+'MA Fixní'!F45</f>
        <v>0</v>
      </c>
      <c r="G45" s="50">
        <f>'MO Výkon'!G45+'MO Hodiny'!G45+'MO Vozidlo'!G45+'MA Fixní'!G45</f>
        <v>0</v>
      </c>
      <c r="H45" s="50">
        <f>'MO Výkon'!H45+'MO Hodiny'!H45+'MO Vozidlo'!H45+'MA Fixní'!H45</f>
        <v>0</v>
      </c>
      <c r="I45" s="50">
        <f>'MO Výkon'!I45+'MO Hodiny'!I45+'MO Vozidlo'!I45+'MA Fixní'!I45</f>
        <v>0</v>
      </c>
      <c r="J45" s="50">
        <f>'MO Výkon'!J45+'MO Hodiny'!J45+'MO Vozidlo'!J45+'MA Fixní'!J45</f>
        <v>0</v>
      </c>
      <c r="K45" s="50">
        <f>'MO Výkon'!K45+'MO Hodiny'!K45+'MO Vozidlo'!K45+'MA Fixní'!K45</f>
        <v>0</v>
      </c>
      <c r="L45" s="50">
        <f>'MO Výkon'!L45+'MO Hodiny'!L45+'MO Vozidlo'!L45+'MA Fixní'!L45</f>
        <v>0</v>
      </c>
      <c r="M45" s="50">
        <f>'MO Výkon'!M45+'MO Hodiny'!M45+'MO Vozidlo'!M45+'MA Fixní'!M45</f>
        <v>0</v>
      </c>
      <c r="N45" s="50">
        <f>'MO Výkon'!N45+'MO Hodiny'!N45+'MO Vozidlo'!N45+'MA Fixní'!N45</f>
        <v>0</v>
      </c>
      <c r="O45" s="50">
        <f>'MO Výkon'!O45+'MO Hodiny'!O45+'MO Vozidlo'!O45+'MA Fixní'!O45</f>
        <v>0</v>
      </c>
      <c r="P45" s="50">
        <f>'MO Výkon'!P45+'MO Hodiny'!P45+'MO Vozidlo'!P45+'MA Fixní'!P45</f>
        <v>0</v>
      </c>
      <c r="Q45" s="50">
        <f>'MO Výkon'!Q45+'MO Hodiny'!Q45+'MO Vozidlo'!Q45+'MA Fixní'!Q45</f>
        <v>0</v>
      </c>
      <c r="R45" s="50">
        <f>'MO Výkon'!R45+'MO Hodiny'!R45+'MO Vozidlo'!R45+'MA Fixní'!R45</f>
        <v>0</v>
      </c>
      <c r="S45" s="50">
        <f>'MO Výkon'!S45+'MO Hodiny'!S45+'MO Vozidlo'!S45+'MA Fixní'!S45</f>
        <v>0</v>
      </c>
      <c r="T45" s="50">
        <f>'MO Výkon'!T45+'MO Hodiny'!T45+'MO Vozidlo'!T45+'MA Fixní'!T45</f>
        <v>0</v>
      </c>
      <c r="U45" s="50">
        <f>'MO Výkon'!U45+'MO Hodiny'!U45+'MO Vozidlo'!U45+'MA Fixní'!U45</f>
        <v>0</v>
      </c>
      <c r="V45" s="50">
        <f>'MO Výkon'!V45+'MO Hodiny'!V45+'MO Vozidlo'!V45+'MA Fixní'!V45</f>
        <v>0</v>
      </c>
      <c r="W45" s="50">
        <f>'MO Výkon'!W45+'MO Hodiny'!W45+'MO Vozidlo'!W45+'MA Fixní'!W45</f>
        <v>0</v>
      </c>
      <c r="X45" s="50">
        <f>'MO Výkon'!X45+'MO Hodiny'!X45+'MO Vozidlo'!X45+'MA Fixní'!X45</f>
        <v>0</v>
      </c>
      <c r="Y45" s="50">
        <f>'MO Výkon'!Y45+'MO Hodiny'!Y45+'MO Vozidlo'!Y45+'MA Fixní'!Y45</f>
        <v>0</v>
      </c>
      <c r="Z45" s="50">
        <f>'MO Výkon'!Z45+'MO Hodiny'!Z45+'MO Vozidlo'!Z45+'MA Fixní'!Z45</f>
        <v>0</v>
      </c>
      <c r="AA45" s="50">
        <f>'MO Výkon'!AA45+'MO Hodiny'!AA45+'MO Vozidlo'!AA45+'MA Fixní'!AA45</f>
        <v>0</v>
      </c>
      <c r="AB45" s="50">
        <f>'MO Výkon'!AB45+'MO Hodiny'!AB45+'MO Vozidlo'!AB45+'MA Fixní'!AB45</f>
        <v>0</v>
      </c>
      <c r="AC45" s="50">
        <f>'MO Výkon'!AC45+'MO Hodiny'!AC45+'MO Vozidlo'!AC45+'MA Fixní'!AC45</f>
        <v>0</v>
      </c>
      <c r="AD45" s="50">
        <f>'MO Výkon'!AD45+'MO Hodiny'!AD45+'MO Vozidlo'!AD45+'MA Fixní'!AD45</f>
        <v>0</v>
      </c>
      <c r="AE45" s="50">
        <f>'MO Výkon'!AE45+'MO Hodiny'!AE45+'MO Vozidlo'!AE45+'MA Fixní'!AE45</f>
        <v>0</v>
      </c>
      <c r="AF45" s="50">
        <f>'MO Výkon'!AF45+'MO Hodiny'!AF45+'MO Vozidlo'!AF45+'MA Fixní'!AF45</f>
        <v>0</v>
      </c>
      <c r="AG45" s="50">
        <f>'MO Výkon'!AG45+'MO Hodiny'!AG45+'MO Vozidlo'!AG45+'MA Fixní'!AG45</f>
        <v>0</v>
      </c>
      <c r="AH45" s="50">
        <f>'MO Výkon'!AH45+'MO Hodiny'!AH45+'MO Vozidlo'!AH45+'MA Fixní'!AH45</f>
        <v>0</v>
      </c>
      <c r="AI45" s="50">
        <f>'MO Výkon'!AI45+'MO Hodiny'!AI45+'MO Vozidlo'!AI45+'MA Fixní'!AI45</f>
        <v>0</v>
      </c>
      <c r="AJ45" s="50">
        <f>'MO Výkon'!AJ45+'MO Hodiny'!AJ45+'MO Vozidlo'!AJ45+'MA Fixní'!AJ45</f>
        <v>0</v>
      </c>
      <c r="AK45" s="83">
        <f>'MO Výkon'!AK45+'MO Hodiny'!AK45+'MO Vozidlo'!AK45+'MA Fixní'!AK45</f>
        <v>0</v>
      </c>
      <c r="AL45" s="20">
        <f>SUM(E45:AK45)</f>
        <v>0</v>
      </c>
      <c r="AM45" s="566">
        <f t="shared" ref="AM45:AM72" si="76">IFERROR(SUMPRODUCT(E45:AK45,E$79:AK$79)/SUM(E$79:AK$79),0)</f>
        <v>0</v>
      </c>
    </row>
    <row r="46" spans="1:39" ht="14.4" x14ac:dyDescent="0.3">
      <c r="A46" s="4" t="str">
        <f t="shared" si="75"/>
        <v/>
      </c>
      <c r="B46" s="45" t="str">
        <f t="shared" si="75"/>
        <v/>
      </c>
      <c r="C46" s="64">
        <f t="shared" si="75"/>
        <v>1.2</v>
      </c>
      <c r="D46" s="65" t="str">
        <f t="shared" si="75"/>
        <v>Motorová nafta</v>
      </c>
      <c r="E46" s="84">
        <f>'MO Výkon'!E46+'MO Hodiny'!E46+'MO Vozidlo'!E46+'MA Fixní'!E46</f>
        <v>0</v>
      </c>
      <c r="F46" s="103">
        <f>'MO Výkon'!F46+'MO Hodiny'!F46+'MO Vozidlo'!F46+'MA Fixní'!F46</f>
        <v>0</v>
      </c>
      <c r="G46" s="103">
        <f>'MO Výkon'!G46+'MO Hodiny'!G46+'MO Vozidlo'!G46+'MA Fixní'!G46</f>
        <v>0</v>
      </c>
      <c r="H46" s="103">
        <f>'MO Výkon'!H46+'MO Hodiny'!H46+'MO Vozidlo'!H46+'MA Fixní'!H46</f>
        <v>0</v>
      </c>
      <c r="I46" s="103">
        <f>'MO Výkon'!I46+'MO Hodiny'!I46+'MO Vozidlo'!I46+'MA Fixní'!I46</f>
        <v>0</v>
      </c>
      <c r="J46" s="103">
        <f>'MO Výkon'!J46+'MO Hodiny'!J46+'MO Vozidlo'!J46+'MA Fixní'!J46</f>
        <v>0</v>
      </c>
      <c r="K46" s="103">
        <f>'MO Výkon'!K46+'MO Hodiny'!K46+'MO Vozidlo'!K46+'MA Fixní'!K46</f>
        <v>0</v>
      </c>
      <c r="L46" s="103">
        <f>'MO Výkon'!L46+'MO Hodiny'!L46+'MO Vozidlo'!L46+'MA Fixní'!L46</f>
        <v>0</v>
      </c>
      <c r="M46" s="103">
        <f>'MO Výkon'!M46+'MO Hodiny'!M46+'MO Vozidlo'!M46+'MA Fixní'!M46</f>
        <v>0</v>
      </c>
      <c r="N46" s="103">
        <f>'MO Výkon'!N46+'MO Hodiny'!N46+'MO Vozidlo'!N46+'MA Fixní'!N46</f>
        <v>0</v>
      </c>
      <c r="O46" s="103">
        <f>'MO Výkon'!O46+'MO Hodiny'!O46+'MO Vozidlo'!O46+'MA Fixní'!O46</f>
        <v>0</v>
      </c>
      <c r="P46" s="103">
        <f>'MO Výkon'!P46+'MO Hodiny'!P46+'MO Vozidlo'!P46+'MA Fixní'!P46</f>
        <v>0</v>
      </c>
      <c r="Q46" s="103">
        <f>'MO Výkon'!Q46+'MO Hodiny'!Q46+'MO Vozidlo'!Q46+'MA Fixní'!Q46</f>
        <v>0</v>
      </c>
      <c r="R46" s="103">
        <f>'MO Výkon'!R46+'MO Hodiny'!R46+'MO Vozidlo'!R46+'MA Fixní'!R46</f>
        <v>0</v>
      </c>
      <c r="S46" s="103">
        <f>'MO Výkon'!S46+'MO Hodiny'!S46+'MO Vozidlo'!S46+'MA Fixní'!S46</f>
        <v>0</v>
      </c>
      <c r="T46" s="103">
        <f>'MO Výkon'!T46+'MO Hodiny'!T46+'MO Vozidlo'!T46+'MA Fixní'!T46</f>
        <v>0</v>
      </c>
      <c r="U46" s="103">
        <f>'MO Výkon'!U46+'MO Hodiny'!U46+'MO Vozidlo'!U46+'MA Fixní'!U46</f>
        <v>0</v>
      </c>
      <c r="V46" s="103">
        <f>'MO Výkon'!V46+'MO Hodiny'!V46+'MO Vozidlo'!V46+'MA Fixní'!V46</f>
        <v>0</v>
      </c>
      <c r="W46" s="103">
        <f>'MO Výkon'!W46+'MO Hodiny'!W46+'MO Vozidlo'!W46+'MA Fixní'!W46</f>
        <v>0</v>
      </c>
      <c r="X46" s="103">
        <f>'MO Výkon'!X46+'MO Hodiny'!X46+'MO Vozidlo'!X46+'MA Fixní'!X46</f>
        <v>0</v>
      </c>
      <c r="Y46" s="103">
        <f>'MO Výkon'!Y46+'MO Hodiny'!Y46+'MO Vozidlo'!Y46+'MA Fixní'!Y46</f>
        <v>0</v>
      </c>
      <c r="Z46" s="103">
        <f>'MO Výkon'!Z46+'MO Hodiny'!Z46+'MO Vozidlo'!Z46+'MA Fixní'!Z46</f>
        <v>0</v>
      </c>
      <c r="AA46" s="103">
        <f>'MO Výkon'!AA46+'MO Hodiny'!AA46+'MO Vozidlo'!AA46+'MA Fixní'!AA46</f>
        <v>0</v>
      </c>
      <c r="AB46" s="103">
        <f>'MO Výkon'!AB46+'MO Hodiny'!AB46+'MO Vozidlo'!AB46+'MA Fixní'!AB46</f>
        <v>0</v>
      </c>
      <c r="AC46" s="103">
        <f>'MO Výkon'!AC46+'MO Hodiny'!AC46+'MO Vozidlo'!AC46+'MA Fixní'!AC46</f>
        <v>0</v>
      </c>
      <c r="AD46" s="103">
        <f>'MO Výkon'!AD46+'MO Hodiny'!AD46+'MO Vozidlo'!AD46+'MA Fixní'!AD46</f>
        <v>0</v>
      </c>
      <c r="AE46" s="103">
        <f>'MO Výkon'!AE46+'MO Hodiny'!AE46+'MO Vozidlo'!AE46+'MA Fixní'!AE46</f>
        <v>0</v>
      </c>
      <c r="AF46" s="103">
        <f>'MO Výkon'!AF46+'MO Hodiny'!AF46+'MO Vozidlo'!AF46+'MA Fixní'!AF46</f>
        <v>0</v>
      </c>
      <c r="AG46" s="103">
        <f>'MO Výkon'!AG46+'MO Hodiny'!AG46+'MO Vozidlo'!AG46+'MA Fixní'!AG46</f>
        <v>0</v>
      </c>
      <c r="AH46" s="103">
        <f>'MO Výkon'!AH46+'MO Hodiny'!AH46+'MO Vozidlo'!AH46+'MA Fixní'!AH46</f>
        <v>0</v>
      </c>
      <c r="AI46" s="103">
        <f>'MO Výkon'!AI46+'MO Hodiny'!AI46+'MO Vozidlo'!AI46+'MA Fixní'!AI46</f>
        <v>0</v>
      </c>
      <c r="AJ46" s="103">
        <f>'MO Výkon'!AJ46+'MO Hodiny'!AJ46+'MO Vozidlo'!AJ46+'MA Fixní'!AJ46</f>
        <v>0</v>
      </c>
      <c r="AK46" s="85">
        <f>'MO Výkon'!AK46+'MO Hodiny'!AK46+'MO Vozidlo'!AK46+'MA Fixní'!AK46</f>
        <v>0</v>
      </c>
      <c r="AL46" s="24">
        <f t="shared" ref="AL46:AL70" si="77">SUM(E46:AK46)</f>
        <v>0</v>
      </c>
      <c r="AM46" s="149">
        <f t="shared" si="76"/>
        <v>0</v>
      </c>
    </row>
    <row r="47" spans="1:39" ht="14.4" x14ac:dyDescent="0.3">
      <c r="A47" s="4">
        <f t="shared" si="75"/>
        <v>2</v>
      </c>
      <c r="B47" s="45" t="str">
        <f t="shared" si="75"/>
        <v>Netrakční energie a palivo</v>
      </c>
      <c r="C47" s="64" t="str">
        <f t="shared" si="75"/>
        <v/>
      </c>
      <c r="D47" s="65" t="str">
        <f t="shared" si="75"/>
        <v/>
      </c>
      <c r="E47" s="84">
        <f>'MO Výkon'!E47+'MO Hodiny'!E47+'MO Vozidlo'!E47+'MA Fixní'!E47</f>
        <v>0</v>
      </c>
      <c r="F47" s="103">
        <f>'MO Výkon'!F47+'MO Hodiny'!F47+'MO Vozidlo'!F47+'MA Fixní'!F47</f>
        <v>0</v>
      </c>
      <c r="G47" s="103">
        <f>'MO Výkon'!G47+'MO Hodiny'!G47+'MO Vozidlo'!G47+'MA Fixní'!G47</f>
        <v>0</v>
      </c>
      <c r="H47" s="103">
        <f>'MO Výkon'!H47+'MO Hodiny'!H47+'MO Vozidlo'!H47+'MA Fixní'!H47</f>
        <v>0</v>
      </c>
      <c r="I47" s="103">
        <f>'MO Výkon'!I47+'MO Hodiny'!I47+'MO Vozidlo'!I47+'MA Fixní'!I47</f>
        <v>0</v>
      </c>
      <c r="J47" s="103">
        <f>'MO Výkon'!J47+'MO Hodiny'!J47+'MO Vozidlo'!J47+'MA Fixní'!J47</f>
        <v>0</v>
      </c>
      <c r="K47" s="103">
        <f>'MO Výkon'!K47+'MO Hodiny'!K47+'MO Vozidlo'!K47+'MA Fixní'!K47</f>
        <v>0</v>
      </c>
      <c r="L47" s="103">
        <f>'MO Výkon'!L47+'MO Hodiny'!L47+'MO Vozidlo'!L47+'MA Fixní'!L47</f>
        <v>0</v>
      </c>
      <c r="M47" s="103">
        <f>'MO Výkon'!M47+'MO Hodiny'!M47+'MO Vozidlo'!M47+'MA Fixní'!M47</f>
        <v>0</v>
      </c>
      <c r="N47" s="103">
        <f>'MO Výkon'!N47+'MO Hodiny'!N47+'MO Vozidlo'!N47+'MA Fixní'!N47</f>
        <v>0</v>
      </c>
      <c r="O47" s="103">
        <f>'MO Výkon'!O47+'MO Hodiny'!O47+'MO Vozidlo'!O47+'MA Fixní'!O47</f>
        <v>0</v>
      </c>
      <c r="P47" s="103">
        <f>'MO Výkon'!P47+'MO Hodiny'!P47+'MO Vozidlo'!P47+'MA Fixní'!P47</f>
        <v>0</v>
      </c>
      <c r="Q47" s="103">
        <f>'MO Výkon'!Q47+'MO Hodiny'!Q47+'MO Vozidlo'!Q47+'MA Fixní'!Q47</f>
        <v>0</v>
      </c>
      <c r="R47" s="103">
        <f>'MO Výkon'!R47+'MO Hodiny'!R47+'MO Vozidlo'!R47+'MA Fixní'!R47</f>
        <v>0</v>
      </c>
      <c r="S47" s="103">
        <f>'MO Výkon'!S47+'MO Hodiny'!S47+'MO Vozidlo'!S47+'MA Fixní'!S47</f>
        <v>0</v>
      </c>
      <c r="T47" s="103">
        <f>'MO Výkon'!T47+'MO Hodiny'!T47+'MO Vozidlo'!T47+'MA Fixní'!T47</f>
        <v>0</v>
      </c>
      <c r="U47" s="103">
        <f>'MO Výkon'!U47+'MO Hodiny'!U47+'MO Vozidlo'!U47+'MA Fixní'!U47</f>
        <v>0</v>
      </c>
      <c r="V47" s="103">
        <f>'MO Výkon'!V47+'MO Hodiny'!V47+'MO Vozidlo'!V47+'MA Fixní'!V47</f>
        <v>0</v>
      </c>
      <c r="W47" s="103">
        <f>'MO Výkon'!W47+'MO Hodiny'!W47+'MO Vozidlo'!W47+'MA Fixní'!W47</f>
        <v>0</v>
      </c>
      <c r="X47" s="103">
        <f>'MO Výkon'!X47+'MO Hodiny'!X47+'MO Vozidlo'!X47+'MA Fixní'!X47</f>
        <v>0</v>
      </c>
      <c r="Y47" s="103">
        <f>'MO Výkon'!Y47+'MO Hodiny'!Y47+'MO Vozidlo'!Y47+'MA Fixní'!Y47</f>
        <v>0</v>
      </c>
      <c r="Z47" s="103">
        <f>'MO Výkon'!Z47+'MO Hodiny'!Z47+'MO Vozidlo'!Z47+'MA Fixní'!Z47</f>
        <v>0</v>
      </c>
      <c r="AA47" s="103">
        <f>'MO Výkon'!AA47+'MO Hodiny'!AA47+'MO Vozidlo'!AA47+'MA Fixní'!AA47</f>
        <v>0</v>
      </c>
      <c r="AB47" s="103">
        <f>'MO Výkon'!AB47+'MO Hodiny'!AB47+'MO Vozidlo'!AB47+'MA Fixní'!AB47</f>
        <v>0</v>
      </c>
      <c r="AC47" s="103">
        <f>'MO Výkon'!AC47+'MO Hodiny'!AC47+'MO Vozidlo'!AC47+'MA Fixní'!AC47</f>
        <v>0</v>
      </c>
      <c r="AD47" s="103">
        <f>'MO Výkon'!AD47+'MO Hodiny'!AD47+'MO Vozidlo'!AD47+'MA Fixní'!AD47</f>
        <v>0</v>
      </c>
      <c r="AE47" s="103">
        <f>'MO Výkon'!AE47+'MO Hodiny'!AE47+'MO Vozidlo'!AE47+'MA Fixní'!AE47</f>
        <v>0</v>
      </c>
      <c r="AF47" s="103">
        <f>'MO Výkon'!AF47+'MO Hodiny'!AF47+'MO Vozidlo'!AF47+'MA Fixní'!AF47</f>
        <v>0</v>
      </c>
      <c r="AG47" s="103">
        <f>'MO Výkon'!AG47+'MO Hodiny'!AG47+'MO Vozidlo'!AG47+'MA Fixní'!AG47</f>
        <v>0</v>
      </c>
      <c r="AH47" s="103">
        <f>'MO Výkon'!AH47+'MO Hodiny'!AH47+'MO Vozidlo'!AH47+'MA Fixní'!AH47</f>
        <v>0</v>
      </c>
      <c r="AI47" s="103">
        <f>'MO Výkon'!AI47+'MO Hodiny'!AI47+'MO Vozidlo'!AI47+'MA Fixní'!AI47</f>
        <v>0</v>
      </c>
      <c r="AJ47" s="103">
        <f>'MO Výkon'!AJ47+'MO Hodiny'!AJ47+'MO Vozidlo'!AJ47+'MA Fixní'!AJ47</f>
        <v>0</v>
      </c>
      <c r="AK47" s="85">
        <f>'MO Výkon'!AK47+'MO Hodiny'!AK47+'MO Vozidlo'!AK47+'MA Fixní'!AK47</f>
        <v>0</v>
      </c>
      <c r="AL47" s="24">
        <f t="shared" si="77"/>
        <v>0</v>
      </c>
      <c r="AM47" s="149">
        <f t="shared" si="76"/>
        <v>0</v>
      </c>
    </row>
    <row r="48" spans="1:39" ht="14.4" x14ac:dyDescent="0.3">
      <c r="A48" s="4">
        <f t="shared" si="75"/>
        <v>3</v>
      </c>
      <c r="B48" s="45" t="str">
        <f t="shared" si="75"/>
        <v>Přímý materiál</v>
      </c>
      <c r="C48" s="64" t="str">
        <f t="shared" si="75"/>
        <v/>
      </c>
      <c r="D48" s="65" t="str">
        <f t="shared" si="75"/>
        <v/>
      </c>
      <c r="E48" s="84">
        <f>'MO Výkon'!E48+'MO Hodiny'!E48+'MO Vozidlo'!E48+'MA Fixní'!E48</f>
        <v>0</v>
      </c>
      <c r="F48" s="103">
        <f>'MO Výkon'!F48+'MO Hodiny'!F48+'MO Vozidlo'!F48+'MA Fixní'!F48</f>
        <v>0</v>
      </c>
      <c r="G48" s="103">
        <f>'MO Výkon'!G48+'MO Hodiny'!G48+'MO Vozidlo'!G48+'MA Fixní'!G48</f>
        <v>0</v>
      </c>
      <c r="H48" s="103">
        <f>'MO Výkon'!H48+'MO Hodiny'!H48+'MO Vozidlo'!H48+'MA Fixní'!H48</f>
        <v>0</v>
      </c>
      <c r="I48" s="103">
        <f>'MO Výkon'!I48+'MO Hodiny'!I48+'MO Vozidlo'!I48+'MA Fixní'!I48</f>
        <v>0</v>
      </c>
      <c r="J48" s="103">
        <f>'MO Výkon'!J48+'MO Hodiny'!J48+'MO Vozidlo'!J48+'MA Fixní'!J48</f>
        <v>0</v>
      </c>
      <c r="K48" s="103">
        <f>'MO Výkon'!K48+'MO Hodiny'!K48+'MO Vozidlo'!K48+'MA Fixní'!K48</f>
        <v>0</v>
      </c>
      <c r="L48" s="103">
        <f>'MO Výkon'!L48+'MO Hodiny'!L48+'MO Vozidlo'!L48+'MA Fixní'!L48</f>
        <v>0</v>
      </c>
      <c r="M48" s="103">
        <f>'MO Výkon'!M48+'MO Hodiny'!M48+'MO Vozidlo'!M48+'MA Fixní'!M48</f>
        <v>0</v>
      </c>
      <c r="N48" s="103">
        <f>'MO Výkon'!N48+'MO Hodiny'!N48+'MO Vozidlo'!N48+'MA Fixní'!N48</f>
        <v>0</v>
      </c>
      <c r="O48" s="103">
        <f>'MO Výkon'!O48+'MO Hodiny'!O48+'MO Vozidlo'!O48+'MA Fixní'!O48</f>
        <v>0</v>
      </c>
      <c r="P48" s="103">
        <f>'MO Výkon'!P48+'MO Hodiny'!P48+'MO Vozidlo'!P48+'MA Fixní'!P48</f>
        <v>0</v>
      </c>
      <c r="Q48" s="103">
        <f>'MO Výkon'!Q48+'MO Hodiny'!Q48+'MO Vozidlo'!Q48+'MA Fixní'!Q48</f>
        <v>0</v>
      </c>
      <c r="R48" s="103">
        <f>'MO Výkon'!R48+'MO Hodiny'!R48+'MO Vozidlo'!R48+'MA Fixní'!R48</f>
        <v>0</v>
      </c>
      <c r="S48" s="103">
        <f>'MO Výkon'!S48+'MO Hodiny'!S48+'MO Vozidlo'!S48+'MA Fixní'!S48</f>
        <v>0</v>
      </c>
      <c r="T48" s="103">
        <f>'MO Výkon'!T48+'MO Hodiny'!T48+'MO Vozidlo'!T48+'MA Fixní'!T48</f>
        <v>0</v>
      </c>
      <c r="U48" s="103">
        <f>'MO Výkon'!U48+'MO Hodiny'!U48+'MO Vozidlo'!U48+'MA Fixní'!U48</f>
        <v>0</v>
      </c>
      <c r="V48" s="103">
        <f>'MO Výkon'!V48+'MO Hodiny'!V48+'MO Vozidlo'!V48+'MA Fixní'!V48</f>
        <v>0</v>
      </c>
      <c r="W48" s="103">
        <f>'MO Výkon'!W48+'MO Hodiny'!W48+'MO Vozidlo'!W48+'MA Fixní'!W48</f>
        <v>0</v>
      </c>
      <c r="X48" s="103">
        <f>'MO Výkon'!X48+'MO Hodiny'!X48+'MO Vozidlo'!X48+'MA Fixní'!X48</f>
        <v>0</v>
      </c>
      <c r="Y48" s="103">
        <f>'MO Výkon'!Y48+'MO Hodiny'!Y48+'MO Vozidlo'!Y48+'MA Fixní'!Y48</f>
        <v>0</v>
      </c>
      <c r="Z48" s="103">
        <f>'MO Výkon'!Z48+'MO Hodiny'!Z48+'MO Vozidlo'!Z48+'MA Fixní'!Z48</f>
        <v>0</v>
      </c>
      <c r="AA48" s="103">
        <f>'MO Výkon'!AA48+'MO Hodiny'!AA48+'MO Vozidlo'!AA48+'MA Fixní'!AA48</f>
        <v>0</v>
      </c>
      <c r="AB48" s="103">
        <f>'MO Výkon'!AB48+'MO Hodiny'!AB48+'MO Vozidlo'!AB48+'MA Fixní'!AB48</f>
        <v>0</v>
      </c>
      <c r="AC48" s="103">
        <f>'MO Výkon'!AC48+'MO Hodiny'!AC48+'MO Vozidlo'!AC48+'MA Fixní'!AC48</f>
        <v>0</v>
      </c>
      <c r="AD48" s="103">
        <f>'MO Výkon'!AD48+'MO Hodiny'!AD48+'MO Vozidlo'!AD48+'MA Fixní'!AD48</f>
        <v>0</v>
      </c>
      <c r="AE48" s="103">
        <f>'MO Výkon'!AE48+'MO Hodiny'!AE48+'MO Vozidlo'!AE48+'MA Fixní'!AE48</f>
        <v>0</v>
      </c>
      <c r="AF48" s="103">
        <f>'MO Výkon'!AF48+'MO Hodiny'!AF48+'MO Vozidlo'!AF48+'MA Fixní'!AF48</f>
        <v>0</v>
      </c>
      <c r="AG48" s="103">
        <f>'MO Výkon'!AG48+'MO Hodiny'!AG48+'MO Vozidlo'!AG48+'MA Fixní'!AG48</f>
        <v>0</v>
      </c>
      <c r="AH48" s="103">
        <f>'MO Výkon'!AH48+'MO Hodiny'!AH48+'MO Vozidlo'!AH48+'MA Fixní'!AH48</f>
        <v>0</v>
      </c>
      <c r="AI48" s="103">
        <f>'MO Výkon'!AI48+'MO Hodiny'!AI48+'MO Vozidlo'!AI48+'MA Fixní'!AI48</f>
        <v>0</v>
      </c>
      <c r="AJ48" s="103">
        <f>'MO Výkon'!AJ48+'MO Hodiny'!AJ48+'MO Vozidlo'!AJ48+'MA Fixní'!AJ48</f>
        <v>0</v>
      </c>
      <c r="AK48" s="85">
        <f>'MO Výkon'!AK48+'MO Hodiny'!AK48+'MO Vozidlo'!AK48+'MA Fixní'!AK48</f>
        <v>0</v>
      </c>
      <c r="AL48" s="24">
        <f t="shared" si="77"/>
        <v>0</v>
      </c>
      <c r="AM48" s="149">
        <f t="shared" si="76"/>
        <v>0</v>
      </c>
    </row>
    <row r="49" spans="1:39" ht="14.4" x14ac:dyDescent="0.3">
      <c r="A49" s="4">
        <f t="shared" si="75"/>
        <v>4</v>
      </c>
      <c r="B49" s="45" t="str">
        <f t="shared" si="75"/>
        <v>Opravy a údržba vozidel</v>
      </c>
      <c r="C49" s="64" t="str">
        <f t="shared" si="75"/>
        <v/>
      </c>
      <c r="D49" s="65" t="str">
        <f t="shared" si="75"/>
        <v/>
      </c>
      <c r="E49" s="84">
        <f>'MO Výkon'!E49+'MO Hodiny'!E49+'MO Vozidlo'!E49+'MA Fixní'!E49</f>
        <v>0</v>
      </c>
      <c r="F49" s="103">
        <f>'MO Výkon'!F49+'MO Hodiny'!F49+'MO Vozidlo'!F49+'MA Fixní'!F49</f>
        <v>0</v>
      </c>
      <c r="G49" s="103">
        <f>'MO Výkon'!G49+'MO Hodiny'!G49+'MO Vozidlo'!G49+'MA Fixní'!G49</f>
        <v>0</v>
      </c>
      <c r="H49" s="103">
        <f>'MO Výkon'!H49+'MO Hodiny'!H49+'MO Vozidlo'!H49+'MA Fixní'!H49</f>
        <v>0</v>
      </c>
      <c r="I49" s="103">
        <f>'MO Výkon'!I49+'MO Hodiny'!I49+'MO Vozidlo'!I49+'MA Fixní'!I49</f>
        <v>0</v>
      </c>
      <c r="J49" s="103">
        <f>'MO Výkon'!J49+'MO Hodiny'!J49+'MO Vozidlo'!J49+'MA Fixní'!J49</f>
        <v>0</v>
      </c>
      <c r="K49" s="103">
        <f>'MO Výkon'!K49+'MO Hodiny'!K49+'MO Vozidlo'!K49+'MA Fixní'!K49</f>
        <v>0</v>
      </c>
      <c r="L49" s="103">
        <f>'MO Výkon'!L49+'MO Hodiny'!L49+'MO Vozidlo'!L49+'MA Fixní'!L49</f>
        <v>0</v>
      </c>
      <c r="M49" s="103">
        <f>'MO Výkon'!M49+'MO Hodiny'!M49+'MO Vozidlo'!M49+'MA Fixní'!M49</f>
        <v>0</v>
      </c>
      <c r="N49" s="103">
        <f>'MO Výkon'!N49+'MO Hodiny'!N49+'MO Vozidlo'!N49+'MA Fixní'!N49</f>
        <v>0</v>
      </c>
      <c r="O49" s="103">
        <f>'MO Výkon'!O49+'MO Hodiny'!O49+'MO Vozidlo'!O49+'MA Fixní'!O49</f>
        <v>0</v>
      </c>
      <c r="P49" s="103">
        <f>'MO Výkon'!P49+'MO Hodiny'!P49+'MO Vozidlo'!P49+'MA Fixní'!P49</f>
        <v>0</v>
      </c>
      <c r="Q49" s="103">
        <f>'MO Výkon'!Q49+'MO Hodiny'!Q49+'MO Vozidlo'!Q49+'MA Fixní'!Q49</f>
        <v>0</v>
      </c>
      <c r="R49" s="103">
        <f>'MO Výkon'!R49+'MO Hodiny'!R49+'MO Vozidlo'!R49+'MA Fixní'!R49</f>
        <v>0</v>
      </c>
      <c r="S49" s="103">
        <f>'MO Výkon'!S49+'MO Hodiny'!S49+'MO Vozidlo'!S49+'MA Fixní'!S49</f>
        <v>0</v>
      </c>
      <c r="T49" s="103">
        <f>'MO Výkon'!T49+'MO Hodiny'!T49+'MO Vozidlo'!T49+'MA Fixní'!T49</f>
        <v>0</v>
      </c>
      <c r="U49" s="103">
        <f>'MO Výkon'!U49+'MO Hodiny'!U49+'MO Vozidlo'!U49+'MA Fixní'!U49</f>
        <v>0</v>
      </c>
      <c r="V49" s="103">
        <f>'MO Výkon'!V49+'MO Hodiny'!V49+'MO Vozidlo'!V49+'MA Fixní'!V49</f>
        <v>0</v>
      </c>
      <c r="W49" s="103">
        <f>'MO Výkon'!W49+'MO Hodiny'!W49+'MO Vozidlo'!W49+'MA Fixní'!W49</f>
        <v>0</v>
      </c>
      <c r="X49" s="103">
        <f>'MO Výkon'!X49+'MO Hodiny'!X49+'MO Vozidlo'!X49+'MA Fixní'!X49</f>
        <v>0</v>
      </c>
      <c r="Y49" s="103">
        <f>'MO Výkon'!Y49+'MO Hodiny'!Y49+'MO Vozidlo'!Y49+'MA Fixní'!Y49</f>
        <v>0</v>
      </c>
      <c r="Z49" s="103">
        <f>'MO Výkon'!Z49+'MO Hodiny'!Z49+'MO Vozidlo'!Z49+'MA Fixní'!Z49</f>
        <v>0</v>
      </c>
      <c r="AA49" s="103">
        <f>'MO Výkon'!AA49+'MO Hodiny'!AA49+'MO Vozidlo'!AA49+'MA Fixní'!AA49</f>
        <v>0</v>
      </c>
      <c r="AB49" s="103">
        <f>'MO Výkon'!AB49+'MO Hodiny'!AB49+'MO Vozidlo'!AB49+'MA Fixní'!AB49</f>
        <v>0</v>
      </c>
      <c r="AC49" s="103">
        <f>'MO Výkon'!AC49+'MO Hodiny'!AC49+'MO Vozidlo'!AC49+'MA Fixní'!AC49</f>
        <v>0</v>
      </c>
      <c r="AD49" s="103">
        <f>'MO Výkon'!AD49+'MO Hodiny'!AD49+'MO Vozidlo'!AD49+'MA Fixní'!AD49</f>
        <v>0</v>
      </c>
      <c r="AE49" s="103">
        <f>'MO Výkon'!AE49+'MO Hodiny'!AE49+'MO Vozidlo'!AE49+'MA Fixní'!AE49</f>
        <v>0</v>
      </c>
      <c r="AF49" s="103">
        <f>'MO Výkon'!AF49+'MO Hodiny'!AF49+'MO Vozidlo'!AF49+'MA Fixní'!AF49</f>
        <v>0</v>
      </c>
      <c r="AG49" s="103">
        <f>'MO Výkon'!AG49+'MO Hodiny'!AG49+'MO Vozidlo'!AG49+'MA Fixní'!AG49</f>
        <v>0</v>
      </c>
      <c r="AH49" s="103">
        <f>'MO Výkon'!AH49+'MO Hodiny'!AH49+'MO Vozidlo'!AH49+'MA Fixní'!AH49</f>
        <v>0</v>
      </c>
      <c r="AI49" s="103">
        <f>'MO Výkon'!AI49+'MO Hodiny'!AI49+'MO Vozidlo'!AI49+'MA Fixní'!AI49</f>
        <v>0</v>
      </c>
      <c r="AJ49" s="103">
        <f>'MO Výkon'!AJ49+'MO Hodiny'!AJ49+'MO Vozidlo'!AJ49+'MA Fixní'!AJ49</f>
        <v>0</v>
      </c>
      <c r="AK49" s="85">
        <f>'MO Výkon'!AK49+'MO Hodiny'!AK49+'MO Vozidlo'!AK49+'MA Fixní'!AK49</f>
        <v>0</v>
      </c>
      <c r="AL49" s="24">
        <f t="shared" si="77"/>
        <v>0</v>
      </c>
      <c r="AM49" s="149">
        <f t="shared" si="76"/>
        <v>0</v>
      </c>
    </row>
    <row r="50" spans="1:39" ht="14.4" x14ac:dyDescent="0.3">
      <c r="A50" s="4">
        <f t="shared" si="75"/>
        <v>5</v>
      </c>
      <c r="B50" s="45" t="str">
        <f t="shared" si="75"/>
        <v>Odpisy dlouhodobého majetku</v>
      </c>
      <c r="C50" s="64">
        <f t="shared" si="75"/>
        <v>5.0999999999999996</v>
      </c>
      <c r="D50" s="66" t="str">
        <f t="shared" si="75"/>
        <v>Vozidla</v>
      </c>
      <c r="E50" s="84">
        <f>'MO Výkon'!E50+'MO Hodiny'!E50+'MO Vozidlo'!E50+'MA Fixní'!E50</f>
        <v>0</v>
      </c>
      <c r="F50" s="103">
        <f>'MO Výkon'!F50+'MO Hodiny'!F50+'MO Vozidlo'!F50+'MA Fixní'!F50</f>
        <v>0</v>
      </c>
      <c r="G50" s="103">
        <f>'MO Výkon'!G50+'MO Hodiny'!G50+'MO Vozidlo'!G50+'MA Fixní'!G50</f>
        <v>0</v>
      </c>
      <c r="H50" s="103">
        <f>'MO Výkon'!H50+'MO Hodiny'!H50+'MO Vozidlo'!H50+'MA Fixní'!H50</f>
        <v>0</v>
      </c>
      <c r="I50" s="103">
        <f>'MO Výkon'!I50+'MO Hodiny'!I50+'MO Vozidlo'!I50+'MA Fixní'!I50</f>
        <v>0</v>
      </c>
      <c r="J50" s="103">
        <f>'MO Výkon'!J50+'MO Hodiny'!J50+'MO Vozidlo'!J50+'MA Fixní'!J50</f>
        <v>0</v>
      </c>
      <c r="K50" s="103">
        <f>'MO Výkon'!K50+'MO Hodiny'!K50+'MO Vozidlo'!K50+'MA Fixní'!K50</f>
        <v>0</v>
      </c>
      <c r="L50" s="103">
        <f>'MO Výkon'!L50+'MO Hodiny'!L50+'MO Vozidlo'!L50+'MA Fixní'!L50</f>
        <v>0</v>
      </c>
      <c r="M50" s="103">
        <f>'MO Výkon'!M50+'MO Hodiny'!M50+'MO Vozidlo'!M50+'MA Fixní'!M50</f>
        <v>0</v>
      </c>
      <c r="N50" s="103">
        <f>'MO Výkon'!N50+'MO Hodiny'!N50+'MO Vozidlo'!N50+'MA Fixní'!N50</f>
        <v>0</v>
      </c>
      <c r="O50" s="103">
        <f>'MO Výkon'!O50+'MO Hodiny'!O50+'MO Vozidlo'!O50+'MA Fixní'!O50</f>
        <v>0</v>
      </c>
      <c r="P50" s="103">
        <f>'MO Výkon'!P50+'MO Hodiny'!P50+'MO Vozidlo'!P50+'MA Fixní'!P50</f>
        <v>0</v>
      </c>
      <c r="Q50" s="103">
        <f>'MO Výkon'!Q50+'MO Hodiny'!Q50+'MO Vozidlo'!Q50+'MA Fixní'!Q50</f>
        <v>0</v>
      </c>
      <c r="R50" s="103">
        <f>'MO Výkon'!R50+'MO Hodiny'!R50+'MO Vozidlo'!R50+'MA Fixní'!R50</f>
        <v>0</v>
      </c>
      <c r="S50" s="103">
        <f>'MO Výkon'!S50+'MO Hodiny'!S50+'MO Vozidlo'!S50+'MA Fixní'!S50</f>
        <v>0</v>
      </c>
      <c r="T50" s="103">
        <f>'MO Výkon'!T50+'MO Hodiny'!T50+'MO Vozidlo'!T50+'MA Fixní'!T50</f>
        <v>0</v>
      </c>
      <c r="U50" s="103">
        <f>'MO Výkon'!U50+'MO Hodiny'!U50+'MO Vozidlo'!U50+'MA Fixní'!U50</f>
        <v>0</v>
      </c>
      <c r="V50" s="103">
        <f>'MO Výkon'!V50+'MO Hodiny'!V50+'MO Vozidlo'!V50+'MA Fixní'!V50</f>
        <v>0</v>
      </c>
      <c r="W50" s="103">
        <f>'MO Výkon'!W50+'MO Hodiny'!W50+'MO Vozidlo'!W50+'MA Fixní'!W50</f>
        <v>0</v>
      </c>
      <c r="X50" s="103">
        <f>'MO Výkon'!X50+'MO Hodiny'!X50+'MO Vozidlo'!X50+'MA Fixní'!X50</f>
        <v>0</v>
      </c>
      <c r="Y50" s="103">
        <f>'MO Výkon'!Y50+'MO Hodiny'!Y50+'MO Vozidlo'!Y50+'MA Fixní'!Y50</f>
        <v>0</v>
      </c>
      <c r="Z50" s="103">
        <f>'MO Výkon'!Z50+'MO Hodiny'!Z50+'MO Vozidlo'!Z50+'MA Fixní'!Z50</f>
        <v>0</v>
      </c>
      <c r="AA50" s="103">
        <f>'MO Výkon'!AA50+'MO Hodiny'!AA50+'MO Vozidlo'!AA50+'MA Fixní'!AA50</f>
        <v>0</v>
      </c>
      <c r="AB50" s="103">
        <f>'MO Výkon'!AB50+'MO Hodiny'!AB50+'MO Vozidlo'!AB50+'MA Fixní'!AB50</f>
        <v>0</v>
      </c>
      <c r="AC50" s="103">
        <f>'MO Výkon'!AC50+'MO Hodiny'!AC50+'MO Vozidlo'!AC50+'MA Fixní'!AC50</f>
        <v>0</v>
      </c>
      <c r="AD50" s="103">
        <f>'MO Výkon'!AD50+'MO Hodiny'!AD50+'MO Vozidlo'!AD50+'MA Fixní'!AD50</f>
        <v>0</v>
      </c>
      <c r="AE50" s="103">
        <f>'MO Výkon'!AE50+'MO Hodiny'!AE50+'MO Vozidlo'!AE50+'MA Fixní'!AE50</f>
        <v>0</v>
      </c>
      <c r="AF50" s="103">
        <f>'MO Výkon'!AF50+'MO Hodiny'!AF50+'MO Vozidlo'!AF50+'MA Fixní'!AF50</f>
        <v>0</v>
      </c>
      <c r="AG50" s="103">
        <f>'MO Výkon'!AG50+'MO Hodiny'!AG50+'MO Vozidlo'!AG50+'MA Fixní'!AG50</f>
        <v>0</v>
      </c>
      <c r="AH50" s="103">
        <f>'MO Výkon'!AH50+'MO Hodiny'!AH50+'MO Vozidlo'!AH50+'MA Fixní'!AH50</f>
        <v>0</v>
      </c>
      <c r="AI50" s="103">
        <f>'MO Výkon'!AI50+'MO Hodiny'!AI50+'MO Vozidlo'!AI50+'MA Fixní'!AI50</f>
        <v>0</v>
      </c>
      <c r="AJ50" s="103">
        <f>'MO Výkon'!AJ50+'MO Hodiny'!AJ50+'MO Vozidlo'!AJ50+'MA Fixní'!AJ50</f>
        <v>0</v>
      </c>
      <c r="AK50" s="85">
        <f>'MO Výkon'!AK50+'MO Hodiny'!AK50+'MO Vozidlo'!AK50+'MA Fixní'!AK50</f>
        <v>0</v>
      </c>
      <c r="AL50" s="24">
        <f t="shared" si="77"/>
        <v>0</v>
      </c>
      <c r="AM50" s="149">
        <f t="shared" si="76"/>
        <v>0</v>
      </c>
    </row>
    <row r="51" spans="1:39" ht="14.4" x14ac:dyDescent="0.3">
      <c r="A51" s="4" t="str">
        <f t="shared" si="75"/>
        <v/>
      </c>
      <c r="B51" s="45" t="str">
        <f t="shared" si="75"/>
        <v/>
      </c>
      <c r="C51" s="64">
        <f t="shared" si="75"/>
        <v>5.2</v>
      </c>
      <c r="D51" s="66" t="str">
        <f t="shared" si="75"/>
        <v>Ostatní</v>
      </c>
      <c r="E51" s="84">
        <f>'MO Výkon'!E51+'MO Hodiny'!E51+'MO Vozidlo'!E51+'MA Fixní'!E51</f>
        <v>0</v>
      </c>
      <c r="F51" s="103">
        <f>'MO Výkon'!F51+'MO Hodiny'!F51+'MO Vozidlo'!F51+'MA Fixní'!F51</f>
        <v>0</v>
      </c>
      <c r="G51" s="103">
        <f>'MO Výkon'!G51+'MO Hodiny'!G51+'MO Vozidlo'!G51+'MA Fixní'!G51</f>
        <v>0</v>
      </c>
      <c r="H51" s="103">
        <f>'MO Výkon'!H51+'MO Hodiny'!H51+'MO Vozidlo'!H51+'MA Fixní'!H51</f>
        <v>0</v>
      </c>
      <c r="I51" s="103">
        <f>'MO Výkon'!I51+'MO Hodiny'!I51+'MO Vozidlo'!I51+'MA Fixní'!I51</f>
        <v>0</v>
      </c>
      <c r="J51" s="103">
        <f>'MO Výkon'!J51+'MO Hodiny'!J51+'MO Vozidlo'!J51+'MA Fixní'!J51</f>
        <v>0</v>
      </c>
      <c r="K51" s="103">
        <f>'MO Výkon'!K51+'MO Hodiny'!K51+'MO Vozidlo'!K51+'MA Fixní'!K51</f>
        <v>0</v>
      </c>
      <c r="L51" s="103">
        <f>'MO Výkon'!L51+'MO Hodiny'!L51+'MO Vozidlo'!L51+'MA Fixní'!L51</f>
        <v>0</v>
      </c>
      <c r="M51" s="103">
        <f>'MO Výkon'!M51+'MO Hodiny'!M51+'MO Vozidlo'!M51+'MA Fixní'!M51</f>
        <v>0</v>
      </c>
      <c r="N51" s="103">
        <f>'MO Výkon'!N51+'MO Hodiny'!N51+'MO Vozidlo'!N51+'MA Fixní'!N51</f>
        <v>0</v>
      </c>
      <c r="O51" s="103">
        <f>'MO Výkon'!O51+'MO Hodiny'!O51+'MO Vozidlo'!O51+'MA Fixní'!O51</f>
        <v>0</v>
      </c>
      <c r="P51" s="103">
        <f>'MO Výkon'!P51+'MO Hodiny'!P51+'MO Vozidlo'!P51+'MA Fixní'!P51</f>
        <v>0</v>
      </c>
      <c r="Q51" s="103">
        <f>'MO Výkon'!Q51+'MO Hodiny'!Q51+'MO Vozidlo'!Q51+'MA Fixní'!Q51</f>
        <v>0</v>
      </c>
      <c r="R51" s="103">
        <f>'MO Výkon'!R51+'MO Hodiny'!R51+'MO Vozidlo'!R51+'MA Fixní'!R51</f>
        <v>0</v>
      </c>
      <c r="S51" s="103">
        <f>'MO Výkon'!S51+'MO Hodiny'!S51+'MO Vozidlo'!S51+'MA Fixní'!S51</f>
        <v>0</v>
      </c>
      <c r="T51" s="103">
        <f>'MO Výkon'!T51+'MO Hodiny'!T51+'MO Vozidlo'!T51+'MA Fixní'!T51</f>
        <v>0</v>
      </c>
      <c r="U51" s="103">
        <f>'MO Výkon'!U51+'MO Hodiny'!U51+'MO Vozidlo'!U51+'MA Fixní'!U51</f>
        <v>0</v>
      </c>
      <c r="V51" s="103">
        <f>'MO Výkon'!V51+'MO Hodiny'!V51+'MO Vozidlo'!V51+'MA Fixní'!V51</f>
        <v>0</v>
      </c>
      <c r="W51" s="103">
        <f>'MO Výkon'!W51+'MO Hodiny'!W51+'MO Vozidlo'!W51+'MA Fixní'!W51</f>
        <v>0</v>
      </c>
      <c r="X51" s="103">
        <f>'MO Výkon'!X51+'MO Hodiny'!X51+'MO Vozidlo'!X51+'MA Fixní'!X51</f>
        <v>0</v>
      </c>
      <c r="Y51" s="103">
        <f>'MO Výkon'!Y51+'MO Hodiny'!Y51+'MO Vozidlo'!Y51+'MA Fixní'!Y51</f>
        <v>0</v>
      </c>
      <c r="Z51" s="103">
        <f>'MO Výkon'!Z51+'MO Hodiny'!Z51+'MO Vozidlo'!Z51+'MA Fixní'!Z51</f>
        <v>0</v>
      </c>
      <c r="AA51" s="103">
        <f>'MO Výkon'!AA51+'MO Hodiny'!AA51+'MO Vozidlo'!AA51+'MA Fixní'!AA51</f>
        <v>0</v>
      </c>
      <c r="AB51" s="103">
        <f>'MO Výkon'!AB51+'MO Hodiny'!AB51+'MO Vozidlo'!AB51+'MA Fixní'!AB51</f>
        <v>0</v>
      </c>
      <c r="AC51" s="103">
        <f>'MO Výkon'!AC51+'MO Hodiny'!AC51+'MO Vozidlo'!AC51+'MA Fixní'!AC51</f>
        <v>0</v>
      </c>
      <c r="AD51" s="103">
        <f>'MO Výkon'!AD51+'MO Hodiny'!AD51+'MO Vozidlo'!AD51+'MA Fixní'!AD51</f>
        <v>0</v>
      </c>
      <c r="AE51" s="103">
        <f>'MO Výkon'!AE51+'MO Hodiny'!AE51+'MO Vozidlo'!AE51+'MA Fixní'!AE51</f>
        <v>0</v>
      </c>
      <c r="AF51" s="103">
        <f>'MO Výkon'!AF51+'MO Hodiny'!AF51+'MO Vozidlo'!AF51+'MA Fixní'!AF51</f>
        <v>0</v>
      </c>
      <c r="AG51" s="103">
        <f>'MO Výkon'!AG51+'MO Hodiny'!AG51+'MO Vozidlo'!AG51+'MA Fixní'!AG51</f>
        <v>0</v>
      </c>
      <c r="AH51" s="103">
        <f>'MO Výkon'!AH51+'MO Hodiny'!AH51+'MO Vozidlo'!AH51+'MA Fixní'!AH51</f>
        <v>0</v>
      </c>
      <c r="AI51" s="103">
        <f>'MO Výkon'!AI51+'MO Hodiny'!AI51+'MO Vozidlo'!AI51+'MA Fixní'!AI51</f>
        <v>0</v>
      </c>
      <c r="AJ51" s="103">
        <f>'MO Výkon'!AJ51+'MO Hodiny'!AJ51+'MO Vozidlo'!AJ51+'MA Fixní'!AJ51</f>
        <v>0</v>
      </c>
      <c r="AK51" s="85">
        <f>'MO Výkon'!AK51+'MO Hodiny'!AK51+'MO Vozidlo'!AK51+'MA Fixní'!AK51</f>
        <v>0</v>
      </c>
      <c r="AL51" s="24">
        <f t="shared" si="77"/>
        <v>0</v>
      </c>
      <c r="AM51" s="149">
        <f t="shared" si="76"/>
        <v>0</v>
      </c>
    </row>
    <row r="52" spans="1:39" ht="14.4" x14ac:dyDescent="0.3">
      <c r="A52" s="4">
        <f t="shared" si="75"/>
        <v>6</v>
      </c>
      <c r="B52" s="45" t="str">
        <f t="shared" si="75"/>
        <v>Pronájem a leasing vozidel</v>
      </c>
      <c r="C52" s="64" t="str">
        <f t="shared" si="75"/>
        <v/>
      </c>
      <c r="D52" s="65" t="str">
        <f t="shared" si="75"/>
        <v/>
      </c>
      <c r="E52" s="84">
        <f>'MO Výkon'!E52+'MO Hodiny'!E52+'MO Vozidlo'!E52+'MA Fixní'!E52</f>
        <v>0</v>
      </c>
      <c r="F52" s="103">
        <f>'MO Výkon'!F52+'MO Hodiny'!F52+'MO Vozidlo'!F52+'MA Fixní'!F52</f>
        <v>0</v>
      </c>
      <c r="G52" s="103">
        <f>'MO Výkon'!G52+'MO Hodiny'!G52+'MO Vozidlo'!G52+'MA Fixní'!G52</f>
        <v>0</v>
      </c>
      <c r="H52" s="103">
        <f>'MO Výkon'!H52+'MO Hodiny'!H52+'MO Vozidlo'!H52+'MA Fixní'!H52</f>
        <v>0</v>
      </c>
      <c r="I52" s="103">
        <f>'MO Výkon'!I52+'MO Hodiny'!I52+'MO Vozidlo'!I52+'MA Fixní'!I52</f>
        <v>0</v>
      </c>
      <c r="J52" s="103">
        <f>'MO Výkon'!J52+'MO Hodiny'!J52+'MO Vozidlo'!J52+'MA Fixní'!J52</f>
        <v>0</v>
      </c>
      <c r="K52" s="103">
        <f>'MO Výkon'!K52+'MO Hodiny'!K52+'MO Vozidlo'!K52+'MA Fixní'!K52</f>
        <v>0</v>
      </c>
      <c r="L52" s="103">
        <f>'MO Výkon'!L52+'MO Hodiny'!L52+'MO Vozidlo'!L52+'MA Fixní'!L52</f>
        <v>0</v>
      </c>
      <c r="M52" s="103">
        <f>'MO Výkon'!M52+'MO Hodiny'!M52+'MO Vozidlo'!M52+'MA Fixní'!M52</f>
        <v>0</v>
      </c>
      <c r="N52" s="103">
        <f>'MO Výkon'!N52+'MO Hodiny'!N52+'MO Vozidlo'!N52+'MA Fixní'!N52</f>
        <v>0</v>
      </c>
      <c r="O52" s="103">
        <f>'MO Výkon'!O52+'MO Hodiny'!O52+'MO Vozidlo'!O52+'MA Fixní'!O52</f>
        <v>0</v>
      </c>
      <c r="P52" s="103">
        <f>'MO Výkon'!P52+'MO Hodiny'!P52+'MO Vozidlo'!P52+'MA Fixní'!P52</f>
        <v>0</v>
      </c>
      <c r="Q52" s="103">
        <f>'MO Výkon'!Q52+'MO Hodiny'!Q52+'MO Vozidlo'!Q52+'MA Fixní'!Q52</f>
        <v>0</v>
      </c>
      <c r="R52" s="103">
        <f>'MO Výkon'!R52+'MO Hodiny'!R52+'MO Vozidlo'!R52+'MA Fixní'!R52</f>
        <v>0</v>
      </c>
      <c r="S52" s="103">
        <f>'MO Výkon'!S52+'MO Hodiny'!S52+'MO Vozidlo'!S52+'MA Fixní'!S52</f>
        <v>0</v>
      </c>
      <c r="T52" s="103">
        <f>'MO Výkon'!T52+'MO Hodiny'!T52+'MO Vozidlo'!T52+'MA Fixní'!T52</f>
        <v>0</v>
      </c>
      <c r="U52" s="103">
        <f>'MO Výkon'!U52+'MO Hodiny'!U52+'MO Vozidlo'!U52+'MA Fixní'!U52</f>
        <v>0</v>
      </c>
      <c r="V52" s="103">
        <f>'MO Výkon'!V52+'MO Hodiny'!V52+'MO Vozidlo'!V52+'MA Fixní'!V52</f>
        <v>0</v>
      </c>
      <c r="W52" s="103">
        <f>'MO Výkon'!W52+'MO Hodiny'!W52+'MO Vozidlo'!W52+'MA Fixní'!W52</f>
        <v>0</v>
      </c>
      <c r="X52" s="103">
        <f>'MO Výkon'!X52+'MO Hodiny'!X52+'MO Vozidlo'!X52+'MA Fixní'!X52</f>
        <v>0</v>
      </c>
      <c r="Y52" s="103">
        <f>'MO Výkon'!Y52+'MO Hodiny'!Y52+'MO Vozidlo'!Y52+'MA Fixní'!Y52</f>
        <v>0</v>
      </c>
      <c r="Z52" s="103">
        <f>'MO Výkon'!Z52+'MO Hodiny'!Z52+'MO Vozidlo'!Z52+'MA Fixní'!Z52</f>
        <v>0</v>
      </c>
      <c r="AA52" s="103">
        <f>'MO Výkon'!AA52+'MO Hodiny'!AA52+'MO Vozidlo'!AA52+'MA Fixní'!AA52</f>
        <v>0</v>
      </c>
      <c r="AB52" s="103">
        <f>'MO Výkon'!AB52+'MO Hodiny'!AB52+'MO Vozidlo'!AB52+'MA Fixní'!AB52</f>
        <v>0</v>
      </c>
      <c r="AC52" s="103">
        <f>'MO Výkon'!AC52+'MO Hodiny'!AC52+'MO Vozidlo'!AC52+'MA Fixní'!AC52</f>
        <v>0</v>
      </c>
      <c r="AD52" s="103">
        <f>'MO Výkon'!AD52+'MO Hodiny'!AD52+'MO Vozidlo'!AD52+'MA Fixní'!AD52</f>
        <v>0</v>
      </c>
      <c r="AE52" s="103">
        <f>'MO Výkon'!AE52+'MO Hodiny'!AE52+'MO Vozidlo'!AE52+'MA Fixní'!AE52</f>
        <v>0</v>
      </c>
      <c r="AF52" s="103">
        <f>'MO Výkon'!AF52+'MO Hodiny'!AF52+'MO Vozidlo'!AF52+'MA Fixní'!AF52</f>
        <v>0</v>
      </c>
      <c r="AG52" s="103">
        <f>'MO Výkon'!AG52+'MO Hodiny'!AG52+'MO Vozidlo'!AG52+'MA Fixní'!AG52</f>
        <v>0</v>
      </c>
      <c r="AH52" s="103">
        <f>'MO Výkon'!AH52+'MO Hodiny'!AH52+'MO Vozidlo'!AH52+'MA Fixní'!AH52</f>
        <v>0</v>
      </c>
      <c r="AI52" s="103">
        <f>'MO Výkon'!AI52+'MO Hodiny'!AI52+'MO Vozidlo'!AI52+'MA Fixní'!AI52</f>
        <v>0</v>
      </c>
      <c r="AJ52" s="103">
        <f>'MO Výkon'!AJ52+'MO Hodiny'!AJ52+'MO Vozidlo'!AJ52+'MA Fixní'!AJ52</f>
        <v>0</v>
      </c>
      <c r="AK52" s="85">
        <f>'MO Výkon'!AK52+'MO Hodiny'!AK52+'MO Vozidlo'!AK52+'MA Fixní'!AK52</f>
        <v>0</v>
      </c>
      <c r="AL52" s="24">
        <f t="shared" si="77"/>
        <v>0</v>
      </c>
      <c r="AM52" s="149">
        <f t="shared" si="76"/>
        <v>0</v>
      </c>
    </row>
    <row r="53" spans="1:39" ht="14.4" x14ac:dyDescent="0.3">
      <c r="A53" s="4">
        <f t="shared" si="75"/>
        <v>7</v>
      </c>
      <c r="B53" s="45" t="str">
        <f t="shared" si="75"/>
        <v>Mzdové náklady</v>
      </c>
      <c r="C53" s="64">
        <f t="shared" si="75"/>
        <v>7.1</v>
      </c>
      <c r="D53" s="65" t="str">
        <f t="shared" si="75"/>
        <v>Vlaková četa</v>
      </c>
      <c r="E53" s="84">
        <f>'MO Výkon'!E53+'MO Hodiny'!E53+'MO Vozidlo'!E53+'MA Fixní'!E53</f>
        <v>0</v>
      </c>
      <c r="F53" s="103">
        <f>'MO Výkon'!F53+'MO Hodiny'!F53+'MO Vozidlo'!F53+'MA Fixní'!F53</f>
        <v>0</v>
      </c>
      <c r="G53" s="103">
        <f>'MO Výkon'!G53+'MO Hodiny'!G53+'MO Vozidlo'!G53+'MA Fixní'!G53</f>
        <v>0</v>
      </c>
      <c r="H53" s="103">
        <f>'MO Výkon'!H53+'MO Hodiny'!H53+'MO Vozidlo'!H53+'MA Fixní'!H53</f>
        <v>0</v>
      </c>
      <c r="I53" s="103">
        <f>'MO Výkon'!I53+'MO Hodiny'!I53+'MO Vozidlo'!I53+'MA Fixní'!I53</f>
        <v>0</v>
      </c>
      <c r="J53" s="103">
        <f>'MO Výkon'!J53+'MO Hodiny'!J53+'MO Vozidlo'!J53+'MA Fixní'!J53</f>
        <v>0</v>
      </c>
      <c r="K53" s="103">
        <f>'MO Výkon'!K53+'MO Hodiny'!K53+'MO Vozidlo'!K53+'MA Fixní'!K53</f>
        <v>0</v>
      </c>
      <c r="L53" s="103">
        <f>'MO Výkon'!L53+'MO Hodiny'!L53+'MO Vozidlo'!L53+'MA Fixní'!L53</f>
        <v>0</v>
      </c>
      <c r="M53" s="103">
        <f>'MO Výkon'!M53+'MO Hodiny'!M53+'MO Vozidlo'!M53+'MA Fixní'!M53</f>
        <v>0</v>
      </c>
      <c r="N53" s="103">
        <f>'MO Výkon'!N53+'MO Hodiny'!N53+'MO Vozidlo'!N53+'MA Fixní'!N53</f>
        <v>0</v>
      </c>
      <c r="O53" s="103">
        <f>'MO Výkon'!O53+'MO Hodiny'!O53+'MO Vozidlo'!O53+'MA Fixní'!O53</f>
        <v>0</v>
      </c>
      <c r="P53" s="103">
        <f>'MO Výkon'!P53+'MO Hodiny'!P53+'MO Vozidlo'!P53+'MA Fixní'!P53</f>
        <v>0</v>
      </c>
      <c r="Q53" s="103">
        <f>'MO Výkon'!Q53+'MO Hodiny'!Q53+'MO Vozidlo'!Q53+'MA Fixní'!Q53</f>
        <v>0</v>
      </c>
      <c r="R53" s="103">
        <f>'MO Výkon'!R53+'MO Hodiny'!R53+'MO Vozidlo'!R53+'MA Fixní'!R53</f>
        <v>0</v>
      </c>
      <c r="S53" s="103">
        <f>'MO Výkon'!S53+'MO Hodiny'!S53+'MO Vozidlo'!S53+'MA Fixní'!S53</f>
        <v>0</v>
      </c>
      <c r="T53" s="103">
        <f>'MO Výkon'!T53+'MO Hodiny'!T53+'MO Vozidlo'!T53+'MA Fixní'!T53</f>
        <v>0</v>
      </c>
      <c r="U53" s="103">
        <f>'MO Výkon'!U53+'MO Hodiny'!U53+'MO Vozidlo'!U53+'MA Fixní'!U53</f>
        <v>0</v>
      </c>
      <c r="V53" s="103">
        <f>'MO Výkon'!V53+'MO Hodiny'!V53+'MO Vozidlo'!V53+'MA Fixní'!V53</f>
        <v>0</v>
      </c>
      <c r="W53" s="103">
        <f>'MO Výkon'!W53+'MO Hodiny'!W53+'MO Vozidlo'!W53+'MA Fixní'!W53</f>
        <v>0</v>
      </c>
      <c r="X53" s="103">
        <f>'MO Výkon'!X53+'MO Hodiny'!X53+'MO Vozidlo'!X53+'MA Fixní'!X53</f>
        <v>0</v>
      </c>
      <c r="Y53" s="103">
        <f>'MO Výkon'!Y53+'MO Hodiny'!Y53+'MO Vozidlo'!Y53+'MA Fixní'!Y53</f>
        <v>0</v>
      </c>
      <c r="Z53" s="103">
        <f>'MO Výkon'!Z53+'MO Hodiny'!Z53+'MO Vozidlo'!Z53+'MA Fixní'!Z53</f>
        <v>0</v>
      </c>
      <c r="AA53" s="103">
        <f>'MO Výkon'!AA53+'MO Hodiny'!AA53+'MO Vozidlo'!AA53+'MA Fixní'!AA53</f>
        <v>0</v>
      </c>
      <c r="AB53" s="103">
        <f>'MO Výkon'!AB53+'MO Hodiny'!AB53+'MO Vozidlo'!AB53+'MA Fixní'!AB53</f>
        <v>0</v>
      </c>
      <c r="AC53" s="103">
        <f>'MO Výkon'!AC53+'MO Hodiny'!AC53+'MO Vozidlo'!AC53+'MA Fixní'!AC53</f>
        <v>0</v>
      </c>
      <c r="AD53" s="103">
        <f>'MO Výkon'!AD53+'MO Hodiny'!AD53+'MO Vozidlo'!AD53+'MA Fixní'!AD53</f>
        <v>0</v>
      </c>
      <c r="AE53" s="103">
        <f>'MO Výkon'!AE53+'MO Hodiny'!AE53+'MO Vozidlo'!AE53+'MA Fixní'!AE53</f>
        <v>0</v>
      </c>
      <c r="AF53" s="103">
        <f>'MO Výkon'!AF53+'MO Hodiny'!AF53+'MO Vozidlo'!AF53+'MA Fixní'!AF53</f>
        <v>0</v>
      </c>
      <c r="AG53" s="103">
        <f>'MO Výkon'!AG53+'MO Hodiny'!AG53+'MO Vozidlo'!AG53+'MA Fixní'!AG53</f>
        <v>0</v>
      </c>
      <c r="AH53" s="103">
        <f>'MO Výkon'!AH53+'MO Hodiny'!AH53+'MO Vozidlo'!AH53+'MA Fixní'!AH53</f>
        <v>0</v>
      </c>
      <c r="AI53" s="103">
        <f>'MO Výkon'!AI53+'MO Hodiny'!AI53+'MO Vozidlo'!AI53+'MA Fixní'!AI53</f>
        <v>0</v>
      </c>
      <c r="AJ53" s="103">
        <f>'MO Výkon'!AJ53+'MO Hodiny'!AJ53+'MO Vozidlo'!AJ53+'MA Fixní'!AJ53</f>
        <v>0</v>
      </c>
      <c r="AK53" s="85">
        <f>'MO Výkon'!AK53+'MO Hodiny'!AK53+'MO Vozidlo'!AK53+'MA Fixní'!AK53</f>
        <v>0</v>
      </c>
      <c r="AL53" s="24">
        <f t="shared" si="77"/>
        <v>0</v>
      </c>
      <c r="AM53" s="149">
        <f t="shared" si="76"/>
        <v>0</v>
      </c>
    </row>
    <row r="54" spans="1:39" ht="14.4" x14ac:dyDescent="0.3">
      <c r="A54" s="4" t="str">
        <f t="shared" si="75"/>
        <v/>
      </c>
      <c r="B54" s="45" t="str">
        <f t="shared" si="75"/>
        <v/>
      </c>
      <c r="C54" s="64" t="str">
        <f t="shared" si="75"/>
        <v>7.2</v>
      </c>
      <c r="D54" s="65" t="str">
        <f t="shared" si="75"/>
        <v>Strojvedoucí</v>
      </c>
      <c r="E54" s="84">
        <f>'MO Výkon'!E54+'MO Hodiny'!E54+'MO Vozidlo'!E54+'MA Fixní'!E54</f>
        <v>0</v>
      </c>
      <c r="F54" s="103">
        <f>'MO Výkon'!F54+'MO Hodiny'!F54+'MO Vozidlo'!F54+'MA Fixní'!F54</f>
        <v>0</v>
      </c>
      <c r="G54" s="103">
        <f>'MO Výkon'!G54+'MO Hodiny'!G54+'MO Vozidlo'!G54+'MA Fixní'!G54</f>
        <v>0</v>
      </c>
      <c r="H54" s="103">
        <f>'MO Výkon'!H54+'MO Hodiny'!H54+'MO Vozidlo'!H54+'MA Fixní'!H54</f>
        <v>0</v>
      </c>
      <c r="I54" s="103">
        <f>'MO Výkon'!I54+'MO Hodiny'!I54+'MO Vozidlo'!I54+'MA Fixní'!I54</f>
        <v>0</v>
      </c>
      <c r="J54" s="103">
        <f>'MO Výkon'!J54+'MO Hodiny'!J54+'MO Vozidlo'!J54+'MA Fixní'!J54</f>
        <v>0</v>
      </c>
      <c r="K54" s="103">
        <f>'MO Výkon'!K54+'MO Hodiny'!K54+'MO Vozidlo'!K54+'MA Fixní'!K54</f>
        <v>0</v>
      </c>
      <c r="L54" s="103">
        <f>'MO Výkon'!L54+'MO Hodiny'!L54+'MO Vozidlo'!L54+'MA Fixní'!L54</f>
        <v>0</v>
      </c>
      <c r="M54" s="103">
        <f>'MO Výkon'!M54+'MO Hodiny'!M54+'MO Vozidlo'!M54+'MA Fixní'!M54</f>
        <v>0</v>
      </c>
      <c r="N54" s="103">
        <f>'MO Výkon'!N54+'MO Hodiny'!N54+'MO Vozidlo'!N54+'MA Fixní'!N54</f>
        <v>0</v>
      </c>
      <c r="O54" s="103">
        <f>'MO Výkon'!O54+'MO Hodiny'!O54+'MO Vozidlo'!O54+'MA Fixní'!O54</f>
        <v>0</v>
      </c>
      <c r="P54" s="103">
        <f>'MO Výkon'!P54+'MO Hodiny'!P54+'MO Vozidlo'!P54+'MA Fixní'!P54</f>
        <v>0</v>
      </c>
      <c r="Q54" s="103">
        <f>'MO Výkon'!Q54+'MO Hodiny'!Q54+'MO Vozidlo'!Q54+'MA Fixní'!Q54</f>
        <v>0</v>
      </c>
      <c r="R54" s="103">
        <f>'MO Výkon'!R54+'MO Hodiny'!R54+'MO Vozidlo'!R54+'MA Fixní'!R54</f>
        <v>0</v>
      </c>
      <c r="S54" s="103">
        <f>'MO Výkon'!S54+'MO Hodiny'!S54+'MO Vozidlo'!S54+'MA Fixní'!S54</f>
        <v>0</v>
      </c>
      <c r="T54" s="103">
        <f>'MO Výkon'!T54+'MO Hodiny'!T54+'MO Vozidlo'!T54+'MA Fixní'!T54</f>
        <v>0</v>
      </c>
      <c r="U54" s="103">
        <f>'MO Výkon'!U54+'MO Hodiny'!U54+'MO Vozidlo'!U54+'MA Fixní'!U54</f>
        <v>0</v>
      </c>
      <c r="V54" s="103">
        <f>'MO Výkon'!V54+'MO Hodiny'!V54+'MO Vozidlo'!V54+'MA Fixní'!V54</f>
        <v>0</v>
      </c>
      <c r="W54" s="103">
        <f>'MO Výkon'!W54+'MO Hodiny'!W54+'MO Vozidlo'!W54+'MA Fixní'!W54</f>
        <v>0</v>
      </c>
      <c r="X54" s="103">
        <f>'MO Výkon'!X54+'MO Hodiny'!X54+'MO Vozidlo'!X54+'MA Fixní'!X54</f>
        <v>0</v>
      </c>
      <c r="Y54" s="103">
        <f>'MO Výkon'!Y54+'MO Hodiny'!Y54+'MO Vozidlo'!Y54+'MA Fixní'!Y54</f>
        <v>0</v>
      </c>
      <c r="Z54" s="103">
        <f>'MO Výkon'!Z54+'MO Hodiny'!Z54+'MO Vozidlo'!Z54+'MA Fixní'!Z54</f>
        <v>0</v>
      </c>
      <c r="AA54" s="103">
        <f>'MO Výkon'!AA54+'MO Hodiny'!AA54+'MO Vozidlo'!AA54+'MA Fixní'!AA54</f>
        <v>0</v>
      </c>
      <c r="AB54" s="103">
        <f>'MO Výkon'!AB54+'MO Hodiny'!AB54+'MO Vozidlo'!AB54+'MA Fixní'!AB54</f>
        <v>0</v>
      </c>
      <c r="AC54" s="103">
        <f>'MO Výkon'!AC54+'MO Hodiny'!AC54+'MO Vozidlo'!AC54+'MA Fixní'!AC54</f>
        <v>0</v>
      </c>
      <c r="AD54" s="103">
        <f>'MO Výkon'!AD54+'MO Hodiny'!AD54+'MO Vozidlo'!AD54+'MA Fixní'!AD54</f>
        <v>0</v>
      </c>
      <c r="AE54" s="103">
        <f>'MO Výkon'!AE54+'MO Hodiny'!AE54+'MO Vozidlo'!AE54+'MA Fixní'!AE54</f>
        <v>0</v>
      </c>
      <c r="AF54" s="103">
        <f>'MO Výkon'!AF54+'MO Hodiny'!AF54+'MO Vozidlo'!AF54+'MA Fixní'!AF54</f>
        <v>0</v>
      </c>
      <c r="AG54" s="103">
        <f>'MO Výkon'!AG54+'MO Hodiny'!AG54+'MO Vozidlo'!AG54+'MA Fixní'!AG54</f>
        <v>0</v>
      </c>
      <c r="AH54" s="103">
        <f>'MO Výkon'!AH54+'MO Hodiny'!AH54+'MO Vozidlo'!AH54+'MA Fixní'!AH54</f>
        <v>0</v>
      </c>
      <c r="AI54" s="103">
        <f>'MO Výkon'!AI54+'MO Hodiny'!AI54+'MO Vozidlo'!AI54+'MA Fixní'!AI54</f>
        <v>0</v>
      </c>
      <c r="AJ54" s="103">
        <f>'MO Výkon'!AJ54+'MO Hodiny'!AJ54+'MO Vozidlo'!AJ54+'MA Fixní'!AJ54</f>
        <v>0</v>
      </c>
      <c r="AK54" s="85">
        <f>'MO Výkon'!AK54+'MO Hodiny'!AK54+'MO Vozidlo'!AK54+'MA Fixní'!AK54</f>
        <v>0</v>
      </c>
      <c r="AL54" s="24">
        <f t="shared" si="77"/>
        <v>0</v>
      </c>
      <c r="AM54" s="149">
        <f t="shared" si="76"/>
        <v>0</v>
      </c>
    </row>
    <row r="55" spans="1:39" ht="14.4" x14ac:dyDescent="0.3">
      <c r="A55" s="4" t="str">
        <f t="shared" si="75"/>
        <v/>
      </c>
      <c r="B55" s="45" t="str">
        <f t="shared" si="75"/>
        <v/>
      </c>
      <c r="C55" s="64" t="str">
        <f t="shared" si="75"/>
        <v>7.3</v>
      </c>
      <c r="D55" s="65" t="str">
        <f t="shared" si="75"/>
        <v>Pokladní</v>
      </c>
      <c r="E55" s="84">
        <f>'MO Výkon'!E55+'MO Hodiny'!E55+'MO Vozidlo'!E55+'MA Fixní'!E55</f>
        <v>0</v>
      </c>
      <c r="F55" s="103">
        <f>'MO Výkon'!F55+'MO Hodiny'!F55+'MO Vozidlo'!F55+'MA Fixní'!F55</f>
        <v>0</v>
      </c>
      <c r="G55" s="103">
        <f>'MO Výkon'!G55+'MO Hodiny'!G55+'MO Vozidlo'!G55+'MA Fixní'!G55</f>
        <v>0</v>
      </c>
      <c r="H55" s="103">
        <f>'MO Výkon'!H55+'MO Hodiny'!H55+'MO Vozidlo'!H55+'MA Fixní'!H55</f>
        <v>0</v>
      </c>
      <c r="I55" s="103">
        <f>'MO Výkon'!I55+'MO Hodiny'!I55+'MO Vozidlo'!I55+'MA Fixní'!I55</f>
        <v>0</v>
      </c>
      <c r="J55" s="103">
        <f>'MO Výkon'!J55+'MO Hodiny'!J55+'MO Vozidlo'!J55+'MA Fixní'!J55</f>
        <v>0</v>
      </c>
      <c r="K55" s="103">
        <f>'MO Výkon'!K55+'MO Hodiny'!K55+'MO Vozidlo'!K55+'MA Fixní'!K55</f>
        <v>0</v>
      </c>
      <c r="L55" s="103">
        <f>'MO Výkon'!L55+'MO Hodiny'!L55+'MO Vozidlo'!L55+'MA Fixní'!L55</f>
        <v>0</v>
      </c>
      <c r="M55" s="103">
        <f>'MO Výkon'!M55+'MO Hodiny'!M55+'MO Vozidlo'!M55+'MA Fixní'!M55</f>
        <v>0</v>
      </c>
      <c r="N55" s="103">
        <f>'MO Výkon'!N55+'MO Hodiny'!N55+'MO Vozidlo'!N55+'MA Fixní'!N55</f>
        <v>0</v>
      </c>
      <c r="O55" s="103">
        <f>'MO Výkon'!O55+'MO Hodiny'!O55+'MO Vozidlo'!O55+'MA Fixní'!O55</f>
        <v>0</v>
      </c>
      <c r="P55" s="103">
        <f>'MO Výkon'!P55+'MO Hodiny'!P55+'MO Vozidlo'!P55+'MA Fixní'!P55</f>
        <v>0</v>
      </c>
      <c r="Q55" s="103">
        <f>'MO Výkon'!Q55+'MO Hodiny'!Q55+'MO Vozidlo'!Q55+'MA Fixní'!Q55</f>
        <v>0</v>
      </c>
      <c r="R55" s="103">
        <f>'MO Výkon'!R55+'MO Hodiny'!R55+'MO Vozidlo'!R55+'MA Fixní'!R55</f>
        <v>0</v>
      </c>
      <c r="S55" s="103">
        <f>'MO Výkon'!S55+'MO Hodiny'!S55+'MO Vozidlo'!S55+'MA Fixní'!S55</f>
        <v>0</v>
      </c>
      <c r="T55" s="103">
        <f>'MO Výkon'!T55+'MO Hodiny'!T55+'MO Vozidlo'!T55+'MA Fixní'!T55</f>
        <v>0</v>
      </c>
      <c r="U55" s="103">
        <f>'MO Výkon'!U55+'MO Hodiny'!U55+'MO Vozidlo'!U55+'MA Fixní'!U55</f>
        <v>0</v>
      </c>
      <c r="V55" s="103">
        <f>'MO Výkon'!V55+'MO Hodiny'!V55+'MO Vozidlo'!V55+'MA Fixní'!V55</f>
        <v>0</v>
      </c>
      <c r="W55" s="103">
        <f>'MO Výkon'!W55+'MO Hodiny'!W55+'MO Vozidlo'!W55+'MA Fixní'!W55</f>
        <v>0</v>
      </c>
      <c r="X55" s="103">
        <f>'MO Výkon'!X55+'MO Hodiny'!X55+'MO Vozidlo'!X55+'MA Fixní'!X55</f>
        <v>0</v>
      </c>
      <c r="Y55" s="103">
        <f>'MO Výkon'!Y55+'MO Hodiny'!Y55+'MO Vozidlo'!Y55+'MA Fixní'!Y55</f>
        <v>0</v>
      </c>
      <c r="Z55" s="103">
        <f>'MO Výkon'!Z55+'MO Hodiny'!Z55+'MO Vozidlo'!Z55+'MA Fixní'!Z55</f>
        <v>0</v>
      </c>
      <c r="AA55" s="103">
        <f>'MO Výkon'!AA55+'MO Hodiny'!AA55+'MO Vozidlo'!AA55+'MA Fixní'!AA55</f>
        <v>0</v>
      </c>
      <c r="AB55" s="103">
        <f>'MO Výkon'!AB55+'MO Hodiny'!AB55+'MO Vozidlo'!AB55+'MA Fixní'!AB55</f>
        <v>0</v>
      </c>
      <c r="AC55" s="103">
        <f>'MO Výkon'!AC55+'MO Hodiny'!AC55+'MO Vozidlo'!AC55+'MA Fixní'!AC55</f>
        <v>0</v>
      </c>
      <c r="AD55" s="103">
        <f>'MO Výkon'!AD55+'MO Hodiny'!AD55+'MO Vozidlo'!AD55+'MA Fixní'!AD55</f>
        <v>0</v>
      </c>
      <c r="AE55" s="103">
        <f>'MO Výkon'!AE55+'MO Hodiny'!AE55+'MO Vozidlo'!AE55+'MA Fixní'!AE55</f>
        <v>0</v>
      </c>
      <c r="AF55" s="103">
        <f>'MO Výkon'!AF55+'MO Hodiny'!AF55+'MO Vozidlo'!AF55+'MA Fixní'!AF55</f>
        <v>0</v>
      </c>
      <c r="AG55" s="103">
        <f>'MO Výkon'!AG55+'MO Hodiny'!AG55+'MO Vozidlo'!AG55+'MA Fixní'!AG55</f>
        <v>0</v>
      </c>
      <c r="AH55" s="103">
        <f>'MO Výkon'!AH55+'MO Hodiny'!AH55+'MO Vozidlo'!AH55+'MA Fixní'!AH55</f>
        <v>0</v>
      </c>
      <c r="AI55" s="103">
        <f>'MO Výkon'!AI55+'MO Hodiny'!AI55+'MO Vozidlo'!AI55+'MA Fixní'!AI55</f>
        <v>0</v>
      </c>
      <c r="AJ55" s="103">
        <f>'MO Výkon'!AJ55+'MO Hodiny'!AJ55+'MO Vozidlo'!AJ55+'MA Fixní'!AJ55</f>
        <v>0</v>
      </c>
      <c r="AK55" s="85">
        <f>'MO Výkon'!AK55+'MO Hodiny'!AK55+'MO Vozidlo'!AK55+'MA Fixní'!AK55</f>
        <v>0</v>
      </c>
      <c r="AL55" s="24">
        <f t="shared" si="77"/>
        <v>0</v>
      </c>
      <c r="AM55" s="149">
        <f t="shared" si="76"/>
        <v>0</v>
      </c>
    </row>
    <row r="56" spans="1:39" ht="14.4" x14ac:dyDescent="0.3">
      <c r="A56" s="4" t="str">
        <f t="shared" si="75"/>
        <v/>
      </c>
      <c r="B56" s="45" t="str">
        <f t="shared" si="75"/>
        <v/>
      </c>
      <c r="C56" s="64" t="str">
        <f t="shared" si="75"/>
        <v>7.4</v>
      </c>
      <c r="D56" s="65" t="str">
        <f t="shared" si="75"/>
        <v>Ostatní zaměstnanci</v>
      </c>
      <c r="E56" s="84">
        <f>'MO Výkon'!E56+'MO Hodiny'!E56+'MO Vozidlo'!E56+'MA Fixní'!E56</f>
        <v>0</v>
      </c>
      <c r="F56" s="103">
        <f>'MO Výkon'!F56+'MO Hodiny'!F56+'MO Vozidlo'!F56+'MA Fixní'!F56</f>
        <v>0</v>
      </c>
      <c r="G56" s="103">
        <f>'MO Výkon'!G56+'MO Hodiny'!G56+'MO Vozidlo'!G56+'MA Fixní'!G56</f>
        <v>0</v>
      </c>
      <c r="H56" s="103">
        <f>'MO Výkon'!H56+'MO Hodiny'!H56+'MO Vozidlo'!H56+'MA Fixní'!H56</f>
        <v>0</v>
      </c>
      <c r="I56" s="103">
        <f>'MO Výkon'!I56+'MO Hodiny'!I56+'MO Vozidlo'!I56+'MA Fixní'!I56</f>
        <v>0</v>
      </c>
      <c r="J56" s="103">
        <f>'MO Výkon'!J56+'MO Hodiny'!J56+'MO Vozidlo'!J56+'MA Fixní'!J56</f>
        <v>0</v>
      </c>
      <c r="K56" s="103">
        <f>'MO Výkon'!K56+'MO Hodiny'!K56+'MO Vozidlo'!K56+'MA Fixní'!K56</f>
        <v>0</v>
      </c>
      <c r="L56" s="103">
        <f>'MO Výkon'!L56+'MO Hodiny'!L56+'MO Vozidlo'!L56+'MA Fixní'!L56</f>
        <v>0</v>
      </c>
      <c r="M56" s="103">
        <f>'MO Výkon'!M56+'MO Hodiny'!M56+'MO Vozidlo'!M56+'MA Fixní'!M56</f>
        <v>0</v>
      </c>
      <c r="N56" s="103">
        <f>'MO Výkon'!N56+'MO Hodiny'!N56+'MO Vozidlo'!N56+'MA Fixní'!N56</f>
        <v>0</v>
      </c>
      <c r="O56" s="103">
        <f>'MO Výkon'!O56+'MO Hodiny'!O56+'MO Vozidlo'!O56+'MA Fixní'!O56</f>
        <v>0</v>
      </c>
      <c r="P56" s="103">
        <f>'MO Výkon'!P56+'MO Hodiny'!P56+'MO Vozidlo'!P56+'MA Fixní'!P56</f>
        <v>0</v>
      </c>
      <c r="Q56" s="103">
        <f>'MO Výkon'!Q56+'MO Hodiny'!Q56+'MO Vozidlo'!Q56+'MA Fixní'!Q56</f>
        <v>0</v>
      </c>
      <c r="R56" s="103">
        <f>'MO Výkon'!R56+'MO Hodiny'!R56+'MO Vozidlo'!R56+'MA Fixní'!R56</f>
        <v>0</v>
      </c>
      <c r="S56" s="103">
        <f>'MO Výkon'!S56+'MO Hodiny'!S56+'MO Vozidlo'!S56+'MA Fixní'!S56</f>
        <v>0</v>
      </c>
      <c r="T56" s="103">
        <f>'MO Výkon'!T56+'MO Hodiny'!T56+'MO Vozidlo'!T56+'MA Fixní'!T56</f>
        <v>0</v>
      </c>
      <c r="U56" s="103">
        <f>'MO Výkon'!U56+'MO Hodiny'!U56+'MO Vozidlo'!U56+'MA Fixní'!U56</f>
        <v>0</v>
      </c>
      <c r="V56" s="103">
        <f>'MO Výkon'!V56+'MO Hodiny'!V56+'MO Vozidlo'!V56+'MA Fixní'!V56</f>
        <v>0</v>
      </c>
      <c r="W56" s="103">
        <f>'MO Výkon'!W56+'MO Hodiny'!W56+'MO Vozidlo'!W56+'MA Fixní'!W56</f>
        <v>0</v>
      </c>
      <c r="X56" s="103">
        <f>'MO Výkon'!X56+'MO Hodiny'!X56+'MO Vozidlo'!X56+'MA Fixní'!X56</f>
        <v>0</v>
      </c>
      <c r="Y56" s="103">
        <f>'MO Výkon'!Y56+'MO Hodiny'!Y56+'MO Vozidlo'!Y56+'MA Fixní'!Y56</f>
        <v>0</v>
      </c>
      <c r="Z56" s="103">
        <f>'MO Výkon'!Z56+'MO Hodiny'!Z56+'MO Vozidlo'!Z56+'MA Fixní'!Z56</f>
        <v>0</v>
      </c>
      <c r="AA56" s="103">
        <f>'MO Výkon'!AA56+'MO Hodiny'!AA56+'MO Vozidlo'!AA56+'MA Fixní'!AA56</f>
        <v>0</v>
      </c>
      <c r="AB56" s="103">
        <f>'MO Výkon'!AB56+'MO Hodiny'!AB56+'MO Vozidlo'!AB56+'MA Fixní'!AB56</f>
        <v>0</v>
      </c>
      <c r="AC56" s="103">
        <f>'MO Výkon'!AC56+'MO Hodiny'!AC56+'MO Vozidlo'!AC56+'MA Fixní'!AC56</f>
        <v>0</v>
      </c>
      <c r="AD56" s="103">
        <f>'MO Výkon'!AD56+'MO Hodiny'!AD56+'MO Vozidlo'!AD56+'MA Fixní'!AD56</f>
        <v>0</v>
      </c>
      <c r="AE56" s="103">
        <f>'MO Výkon'!AE56+'MO Hodiny'!AE56+'MO Vozidlo'!AE56+'MA Fixní'!AE56</f>
        <v>0</v>
      </c>
      <c r="AF56" s="103">
        <f>'MO Výkon'!AF56+'MO Hodiny'!AF56+'MO Vozidlo'!AF56+'MA Fixní'!AF56</f>
        <v>0</v>
      </c>
      <c r="AG56" s="103">
        <f>'MO Výkon'!AG56+'MO Hodiny'!AG56+'MO Vozidlo'!AG56+'MA Fixní'!AG56</f>
        <v>0</v>
      </c>
      <c r="AH56" s="103">
        <f>'MO Výkon'!AH56+'MO Hodiny'!AH56+'MO Vozidlo'!AH56+'MA Fixní'!AH56</f>
        <v>0</v>
      </c>
      <c r="AI56" s="103">
        <f>'MO Výkon'!AI56+'MO Hodiny'!AI56+'MO Vozidlo'!AI56+'MA Fixní'!AI56</f>
        <v>0</v>
      </c>
      <c r="AJ56" s="103">
        <f>'MO Výkon'!AJ56+'MO Hodiny'!AJ56+'MO Vozidlo'!AJ56+'MA Fixní'!AJ56</f>
        <v>0</v>
      </c>
      <c r="AK56" s="85">
        <f>'MO Výkon'!AK56+'MO Hodiny'!AK56+'MO Vozidlo'!AK56+'MA Fixní'!AK56</f>
        <v>0</v>
      </c>
      <c r="AL56" s="24">
        <f t="shared" si="77"/>
        <v>0</v>
      </c>
      <c r="AM56" s="149">
        <f t="shared" si="76"/>
        <v>0</v>
      </c>
    </row>
    <row r="57" spans="1:39" ht="14.4" x14ac:dyDescent="0.3">
      <c r="A57" s="4">
        <f t="shared" si="75"/>
        <v>8</v>
      </c>
      <c r="B57" s="45" t="str">
        <f t="shared" si="75"/>
        <v>Sociální a zdravotní pojištění</v>
      </c>
      <c r="C57" s="64">
        <f t="shared" si="75"/>
        <v>8.1</v>
      </c>
      <c r="D57" s="65" t="str">
        <f t="shared" si="75"/>
        <v>Vlaková četa</v>
      </c>
      <c r="E57" s="84">
        <f>'MO Výkon'!E57+'MO Hodiny'!E57+'MO Vozidlo'!E57+'MA Fixní'!E57</f>
        <v>0</v>
      </c>
      <c r="F57" s="103">
        <f>'MO Výkon'!F57+'MO Hodiny'!F57+'MO Vozidlo'!F57+'MA Fixní'!F57</f>
        <v>0</v>
      </c>
      <c r="G57" s="103">
        <f>'MO Výkon'!G57+'MO Hodiny'!G57+'MO Vozidlo'!G57+'MA Fixní'!G57</f>
        <v>0</v>
      </c>
      <c r="H57" s="103">
        <f>'MO Výkon'!H57+'MO Hodiny'!H57+'MO Vozidlo'!H57+'MA Fixní'!H57</f>
        <v>0</v>
      </c>
      <c r="I57" s="103">
        <f>'MO Výkon'!I57+'MO Hodiny'!I57+'MO Vozidlo'!I57+'MA Fixní'!I57</f>
        <v>0</v>
      </c>
      <c r="J57" s="103">
        <f>'MO Výkon'!J57+'MO Hodiny'!J57+'MO Vozidlo'!J57+'MA Fixní'!J57</f>
        <v>0</v>
      </c>
      <c r="K57" s="103">
        <f>'MO Výkon'!K57+'MO Hodiny'!K57+'MO Vozidlo'!K57+'MA Fixní'!K57</f>
        <v>0</v>
      </c>
      <c r="L57" s="103">
        <f>'MO Výkon'!L57+'MO Hodiny'!L57+'MO Vozidlo'!L57+'MA Fixní'!L57</f>
        <v>0</v>
      </c>
      <c r="M57" s="103">
        <f>'MO Výkon'!M57+'MO Hodiny'!M57+'MO Vozidlo'!M57+'MA Fixní'!M57</f>
        <v>0</v>
      </c>
      <c r="N57" s="103">
        <f>'MO Výkon'!N57+'MO Hodiny'!N57+'MO Vozidlo'!N57+'MA Fixní'!N57</f>
        <v>0</v>
      </c>
      <c r="O57" s="103">
        <f>'MO Výkon'!O57+'MO Hodiny'!O57+'MO Vozidlo'!O57+'MA Fixní'!O57</f>
        <v>0</v>
      </c>
      <c r="P57" s="103">
        <f>'MO Výkon'!P57+'MO Hodiny'!P57+'MO Vozidlo'!P57+'MA Fixní'!P57</f>
        <v>0</v>
      </c>
      <c r="Q57" s="103">
        <f>'MO Výkon'!Q57+'MO Hodiny'!Q57+'MO Vozidlo'!Q57+'MA Fixní'!Q57</f>
        <v>0</v>
      </c>
      <c r="R57" s="103">
        <f>'MO Výkon'!R57+'MO Hodiny'!R57+'MO Vozidlo'!R57+'MA Fixní'!R57</f>
        <v>0</v>
      </c>
      <c r="S57" s="103">
        <f>'MO Výkon'!S57+'MO Hodiny'!S57+'MO Vozidlo'!S57+'MA Fixní'!S57</f>
        <v>0</v>
      </c>
      <c r="T57" s="103">
        <f>'MO Výkon'!T57+'MO Hodiny'!T57+'MO Vozidlo'!T57+'MA Fixní'!T57</f>
        <v>0</v>
      </c>
      <c r="U57" s="103">
        <f>'MO Výkon'!U57+'MO Hodiny'!U57+'MO Vozidlo'!U57+'MA Fixní'!U57</f>
        <v>0</v>
      </c>
      <c r="V57" s="103">
        <f>'MO Výkon'!V57+'MO Hodiny'!V57+'MO Vozidlo'!V57+'MA Fixní'!V57</f>
        <v>0</v>
      </c>
      <c r="W57" s="103">
        <f>'MO Výkon'!W57+'MO Hodiny'!W57+'MO Vozidlo'!W57+'MA Fixní'!W57</f>
        <v>0</v>
      </c>
      <c r="X57" s="103">
        <f>'MO Výkon'!X57+'MO Hodiny'!X57+'MO Vozidlo'!X57+'MA Fixní'!X57</f>
        <v>0</v>
      </c>
      <c r="Y57" s="103">
        <f>'MO Výkon'!Y57+'MO Hodiny'!Y57+'MO Vozidlo'!Y57+'MA Fixní'!Y57</f>
        <v>0</v>
      </c>
      <c r="Z57" s="103">
        <f>'MO Výkon'!Z57+'MO Hodiny'!Z57+'MO Vozidlo'!Z57+'MA Fixní'!Z57</f>
        <v>0</v>
      </c>
      <c r="AA57" s="103">
        <f>'MO Výkon'!AA57+'MO Hodiny'!AA57+'MO Vozidlo'!AA57+'MA Fixní'!AA57</f>
        <v>0</v>
      </c>
      <c r="AB57" s="103">
        <f>'MO Výkon'!AB57+'MO Hodiny'!AB57+'MO Vozidlo'!AB57+'MA Fixní'!AB57</f>
        <v>0</v>
      </c>
      <c r="AC57" s="103">
        <f>'MO Výkon'!AC57+'MO Hodiny'!AC57+'MO Vozidlo'!AC57+'MA Fixní'!AC57</f>
        <v>0</v>
      </c>
      <c r="AD57" s="103">
        <f>'MO Výkon'!AD57+'MO Hodiny'!AD57+'MO Vozidlo'!AD57+'MA Fixní'!AD57</f>
        <v>0</v>
      </c>
      <c r="AE57" s="103">
        <f>'MO Výkon'!AE57+'MO Hodiny'!AE57+'MO Vozidlo'!AE57+'MA Fixní'!AE57</f>
        <v>0</v>
      </c>
      <c r="AF57" s="103">
        <f>'MO Výkon'!AF57+'MO Hodiny'!AF57+'MO Vozidlo'!AF57+'MA Fixní'!AF57</f>
        <v>0</v>
      </c>
      <c r="AG57" s="103">
        <f>'MO Výkon'!AG57+'MO Hodiny'!AG57+'MO Vozidlo'!AG57+'MA Fixní'!AG57</f>
        <v>0</v>
      </c>
      <c r="AH57" s="103">
        <f>'MO Výkon'!AH57+'MO Hodiny'!AH57+'MO Vozidlo'!AH57+'MA Fixní'!AH57</f>
        <v>0</v>
      </c>
      <c r="AI57" s="103">
        <f>'MO Výkon'!AI57+'MO Hodiny'!AI57+'MO Vozidlo'!AI57+'MA Fixní'!AI57</f>
        <v>0</v>
      </c>
      <c r="AJ57" s="103">
        <f>'MO Výkon'!AJ57+'MO Hodiny'!AJ57+'MO Vozidlo'!AJ57+'MA Fixní'!AJ57</f>
        <v>0</v>
      </c>
      <c r="AK57" s="85">
        <f>'MO Výkon'!AK57+'MO Hodiny'!AK57+'MO Vozidlo'!AK57+'MA Fixní'!AK57</f>
        <v>0</v>
      </c>
      <c r="AL57" s="24">
        <f t="shared" si="77"/>
        <v>0</v>
      </c>
      <c r="AM57" s="149">
        <f t="shared" si="76"/>
        <v>0</v>
      </c>
    </row>
    <row r="58" spans="1:39" ht="14.4" x14ac:dyDescent="0.3">
      <c r="A58" s="4" t="str">
        <f t="shared" si="75"/>
        <v/>
      </c>
      <c r="B58" s="45" t="str">
        <f t="shared" si="75"/>
        <v/>
      </c>
      <c r="C58" s="64" t="str">
        <f t="shared" si="75"/>
        <v>8.2</v>
      </c>
      <c r="D58" s="65" t="str">
        <f t="shared" si="75"/>
        <v>Strojvedoucí</v>
      </c>
      <c r="E58" s="84">
        <f>'MO Výkon'!E58+'MO Hodiny'!E58+'MO Vozidlo'!E58+'MA Fixní'!E58</f>
        <v>0</v>
      </c>
      <c r="F58" s="103">
        <f>'MO Výkon'!F58+'MO Hodiny'!F58+'MO Vozidlo'!F58+'MA Fixní'!F58</f>
        <v>0</v>
      </c>
      <c r="G58" s="103">
        <f>'MO Výkon'!G58+'MO Hodiny'!G58+'MO Vozidlo'!G58+'MA Fixní'!G58</f>
        <v>0</v>
      </c>
      <c r="H58" s="103">
        <f>'MO Výkon'!H58+'MO Hodiny'!H58+'MO Vozidlo'!H58+'MA Fixní'!H58</f>
        <v>0</v>
      </c>
      <c r="I58" s="103">
        <f>'MO Výkon'!I58+'MO Hodiny'!I58+'MO Vozidlo'!I58+'MA Fixní'!I58</f>
        <v>0</v>
      </c>
      <c r="J58" s="103">
        <f>'MO Výkon'!J58+'MO Hodiny'!J58+'MO Vozidlo'!J58+'MA Fixní'!J58</f>
        <v>0</v>
      </c>
      <c r="K58" s="103">
        <f>'MO Výkon'!K58+'MO Hodiny'!K58+'MO Vozidlo'!K58+'MA Fixní'!K58</f>
        <v>0</v>
      </c>
      <c r="L58" s="103">
        <f>'MO Výkon'!L58+'MO Hodiny'!L58+'MO Vozidlo'!L58+'MA Fixní'!L58</f>
        <v>0</v>
      </c>
      <c r="M58" s="103">
        <f>'MO Výkon'!M58+'MO Hodiny'!M58+'MO Vozidlo'!M58+'MA Fixní'!M58</f>
        <v>0</v>
      </c>
      <c r="N58" s="103">
        <f>'MO Výkon'!N58+'MO Hodiny'!N58+'MO Vozidlo'!N58+'MA Fixní'!N58</f>
        <v>0</v>
      </c>
      <c r="O58" s="103">
        <f>'MO Výkon'!O58+'MO Hodiny'!O58+'MO Vozidlo'!O58+'MA Fixní'!O58</f>
        <v>0</v>
      </c>
      <c r="P58" s="103">
        <f>'MO Výkon'!P58+'MO Hodiny'!P58+'MO Vozidlo'!P58+'MA Fixní'!P58</f>
        <v>0</v>
      </c>
      <c r="Q58" s="103">
        <f>'MO Výkon'!Q58+'MO Hodiny'!Q58+'MO Vozidlo'!Q58+'MA Fixní'!Q58</f>
        <v>0</v>
      </c>
      <c r="R58" s="103">
        <f>'MO Výkon'!R58+'MO Hodiny'!R58+'MO Vozidlo'!R58+'MA Fixní'!R58</f>
        <v>0</v>
      </c>
      <c r="S58" s="103">
        <f>'MO Výkon'!S58+'MO Hodiny'!S58+'MO Vozidlo'!S58+'MA Fixní'!S58</f>
        <v>0</v>
      </c>
      <c r="T58" s="103">
        <f>'MO Výkon'!T58+'MO Hodiny'!T58+'MO Vozidlo'!T58+'MA Fixní'!T58</f>
        <v>0</v>
      </c>
      <c r="U58" s="103">
        <f>'MO Výkon'!U58+'MO Hodiny'!U58+'MO Vozidlo'!U58+'MA Fixní'!U58</f>
        <v>0</v>
      </c>
      <c r="V58" s="103">
        <f>'MO Výkon'!V58+'MO Hodiny'!V58+'MO Vozidlo'!V58+'MA Fixní'!V58</f>
        <v>0</v>
      </c>
      <c r="W58" s="103">
        <f>'MO Výkon'!W58+'MO Hodiny'!W58+'MO Vozidlo'!W58+'MA Fixní'!W58</f>
        <v>0</v>
      </c>
      <c r="X58" s="103">
        <f>'MO Výkon'!X58+'MO Hodiny'!X58+'MO Vozidlo'!X58+'MA Fixní'!X58</f>
        <v>0</v>
      </c>
      <c r="Y58" s="103">
        <f>'MO Výkon'!Y58+'MO Hodiny'!Y58+'MO Vozidlo'!Y58+'MA Fixní'!Y58</f>
        <v>0</v>
      </c>
      <c r="Z58" s="103">
        <f>'MO Výkon'!Z58+'MO Hodiny'!Z58+'MO Vozidlo'!Z58+'MA Fixní'!Z58</f>
        <v>0</v>
      </c>
      <c r="AA58" s="103">
        <f>'MO Výkon'!AA58+'MO Hodiny'!AA58+'MO Vozidlo'!AA58+'MA Fixní'!AA58</f>
        <v>0</v>
      </c>
      <c r="AB58" s="103">
        <f>'MO Výkon'!AB58+'MO Hodiny'!AB58+'MO Vozidlo'!AB58+'MA Fixní'!AB58</f>
        <v>0</v>
      </c>
      <c r="AC58" s="103">
        <f>'MO Výkon'!AC58+'MO Hodiny'!AC58+'MO Vozidlo'!AC58+'MA Fixní'!AC58</f>
        <v>0</v>
      </c>
      <c r="AD58" s="103">
        <f>'MO Výkon'!AD58+'MO Hodiny'!AD58+'MO Vozidlo'!AD58+'MA Fixní'!AD58</f>
        <v>0</v>
      </c>
      <c r="AE58" s="103">
        <f>'MO Výkon'!AE58+'MO Hodiny'!AE58+'MO Vozidlo'!AE58+'MA Fixní'!AE58</f>
        <v>0</v>
      </c>
      <c r="AF58" s="103">
        <f>'MO Výkon'!AF58+'MO Hodiny'!AF58+'MO Vozidlo'!AF58+'MA Fixní'!AF58</f>
        <v>0</v>
      </c>
      <c r="AG58" s="103">
        <f>'MO Výkon'!AG58+'MO Hodiny'!AG58+'MO Vozidlo'!AG58+'MA Fixní'!AG58</f>
        <v>0</v>
      </c>
      <c r="AH58" s="103">
        <f>'MO Výkon'!AH58+'MO Hodiny'!AH58+'MO Vozidlo'!AH58+'MA Fixní'!AH58</f>
        <v>0</v>
      </c>
      <c r="AI58" s="103">
        <f>'MO Výkon'!AI58+'MO Hodiny'!AI58+'MO Vozidlo'!AI58+'MA Fixní'!AI58</f>
        <v>0</v>
      </c>
      <c r="AJ58" s="103">
        <f>'MO Výkon'!AJ58+'MO Hodiny'!AJ58+'MO Vozidlo'!AJ58+'MA Fixní'!AJ58</f>
        <v>0</v>
      </c>
      <c r="AK58" s="85">
        <f>'MO Výkon'!AK58+'MO Hodiny'!AK58+'MO Vozidlo'!AK58+'MA Fixní'!AK58</f>
        <v>0</v>
      </c>
      <c r="AL58" s="24">
        <f t="shared" si="77"/>
        <v>0</v>
      </c>
      <c r="AM58" s="149">
        <f t="shared" si="76"/>
        <v>0</v>
      </c>
    </row>
    <row r="59" spans="1:39" ht="14.4" x14ac:dyDescent="0.3">
      <c r="A59" s="4" t="str">
        <f t="shared" si="75"/>
        <v/>
      </c>
      <c r="B59" s="45" t="str">
        <f t="shared" si="75"/>
        <v/>
      </c>
      <c r="C59" s="64" t="str">
        <f t="shared" si="75"/>
        <v>8.3</v>
      </c>
      <c r="D59" s="65" t="str">
        <f t="shared" si="75"/>
        <v>Pokladní</v>
      </c>
      <c r="E59" s="84">
        <f>'MO Výkon'!E59+'MO Hodiny'!E59+'MO Vozidlo'!E59+'MA Fixní'!E59</f>
        <v>0</v>
      </c>
      <c r="F59" s="103">
        <f>'MO Výkon'!F59+'MO Hodiny'!F59+'MO Vozidlo'!F59+'MA Fixní'!F59</f>
        <v>0</v>
      </c>
      <c r="G59" s="103">
        <f>'MO Výkon'!G59+'MO Hodiny'!G59+'MO Vozidlo'!G59+'MA Fixní'!G59</f>
        <v>0</v>
      </c>
      <c r="H59" s="103">
        <f>'MO Výkon'!H59+'MO Hodiny'!H59+'MO Vozidlo'!H59+'MA Fixní'!H59</f>
        <v>0</v>
      </c>
      <c r="I59" s="103">
        <f>'MO Výkon'!I59+'MO Hodiny'!I59+'MO Vozidlo'!I59+'MA Fixní'!I59</f>
        <v>0</v>
      </c>
      <c r="J59" s="103">
        <f>'MO Výkon'!J59+'MO Hodiny'!J59+'MO Vozidlo'!J59+'MA Fixní'!J59</f>
        <v>0</v>
      </c>
      <c r="K59" s="103">
        <f>'MO Výkon'!K59+'MO Hodiny'!K59+'MO Vozidlo'!K59+'MA Fixní'!K59</f>
        <v>0</v>
      </c>
      <c r="L59" s="103">
        <f>'MO Výkon'!L59+'MO Hodiny'!L59+'MO Vozidlo'!L59+'MA Fixní'!L59</f>
        <v>0</v>
      </c>
      <c r="M59" s="103">
        <f>'MO Výkon'!M59+'MO Hodiny'!M59+'MO Vozidlo'!M59+'MA Fixní'!M59</f>
        <v>0</v>
      </c>
      <c r="N59" s="103">
        <f>'MO Výkon'!N59+'MO Hodiny'!N59+'MO Vozidlo'!N59+'MA Fixní'!N59</f>
        <v>0</v>
      </c>
      <c r="O59" s="103">
        <f>'MO Výkon'!O59+'MO Hodiny'!O59+'MO Vozidlo'!O59+'MA Fixní'!O59</f>
        <v>0</v>
      </c>
      <c r="P59" s="103">
        <f>'MO Výkon'!P59+'MO Hodiny'!P59+'MO Vozidlo'!P59+'MA Fixní'!P59</f>
        <v>0</v>
      </c>
      <c r="Q59" s="103">
        <f>'MO Výkon'!Q59+'MO Hodiny'!Q59+'MO Vozidlo'!Q59+'MA Fixní'!Q59</f>
        <v>0</v>
      </c>
      <c r="R59" s="103">
        <f>'MO Výkon'!R59+'MO Hodiny'!R59+'MO Vozidlo'!R59+'MA Fixní'!R59</f>
        <v>0</v>
      </c>
      <c r="S59" s="103">
        <f>'MO Výkon'!S59+'MO Hodiny'!S59+'MO Vozidlo'!S59+'MA Fixní'!S59</f>
        <v>0</v>
      </c>
      <c r="T59" s="103">
        <f>'MO Výkon'!T59+'MO Hodiny'!T59+'MO Vozidlo'!T59+'MA Fixní'!T59</f>
        <v>0</v>
      </c>
      <c r="U59" s="103">
        <f>'MO Výkon'!U59+'MO Hodiny'!U59+'MO Vozidlo'!U59+'MA Fixní'!U59</f>
        <v>0</v>
      </c>
      <c r="V59" s="103">
        <f>'MO Výkon'!V59+'MO Hodiny'!V59+'MO Vozidlo'!V59+'MA Fixní'!V59</f>
        <v>0</v>
      </c>
      <c r="W59" s="103">
        <f>'MO Výkon'!W59+'MO Hodiny'!W59+'MO Vozidlo'!W59+'MA Fixní'!W59</f>
        <v>0</v>
      </c>
      <c r="X59" s="103">
        <f>'MO Výkon'!X59+'MO Hodiny'!X59+'MO Vozidlo'!X59+'MA Fixní'!X59</f>
        <v>0</v>
      </c>
      <c r="Y59" s="103">
        <f>'MO Výkon'!Y59+'MO Hodiny'!Y59+'MO Vozidlo'!Y59+'MA Fixní'!Y59</f>
        <v>0</v>
      </c>
      <c r="Z59" s="103">
        <f>'MO Výkon'!Z59+'MO Hodiny'!Z59+'MO Vozidlo'!Z59+'MA Fixní'!Z59</f>
        <v>0</v>
      </c>
      <c r="AA59" s="103">
        <f>'MO Výkon'!AA59+'MO Hodiny'!AA59+'MO Vozidlo'!AA59+'MA Fixní'!AA59</f>
        <v>0</v>
      </c>
      <c r="AB59" s="103">
        <f>'MO Výkon'!AB59+'MO Hodiny'!AB59+'MO Vozidlo'!AB59+'MA Fixní'!AB59</f>
        <v>0</v>
      </c>
      <c r="AC59" s="103">
        <f>'MO Výkon'!AC59+'MO Hodiny'!AC59+'MO Vozidlo'!AC59+'MA Fixní'!AC59</f>
        <v>0</v>
      </c>
      <c r="AD59" s="103">
        <f>'MO Výkon'!AD59+'MO Hodiny'!AD59+'MO Vozidlo'!AD59+'MA Fixní'!AD59</f>
        <v>0</v>
      </c>
      <c r="AE59" s="103">
        <f>'MO Výkon'!AE59+'MO Hodiny'!AE59+'MO Vozidlo'!AE59+'MA Fixní'!AE59</f>
        <v>0</v>
      </c>
      <c r="AF59" s="103">
        <f>'MO Výkon'!AF59+'MO Hodiny'!AF59+'MO Vozidlo'!AF59+'MA Fixní'!AF59</f>
        <v>0</v>
      </c>
      <c r="AG59" s="103">
        <f>'MO Výkon'!AG59+'MO Hodiny'!AG59+'MO Vozidlo'!AG59+'MA Fixní'!AG59</f>
        <v>0</v>
      </c>
      <c r="AH59" s="103">
        <f>'MO Výkon'!AH59+'MO Hodiny'!AH59+'MO Vozidlo'!AH59+'MA Fixní'!AH59</f>
        <v>0</v>
      </c>
      <c r="AI59" s="103">
        <f>'MO Výkon'!AI59+'MO Hodiny'!AI59+'MO Vozidlo'!AI59+'MA Fixní'!AI59</f>
        <v>0</v>
      </c>
      <c r="AJ59" s="103">
        <f>'MO Výkon'!AJ59+'MO Hodiny'!AJ59+'MO Vozidlo'!AJ59+'MA Fixní'!AJ59</f>
        <v>0</v>
      </c>
      <c r="AK59" s="85">
        <f>'MO Výkon'!AK59+'MO Hodiny'!AK59+'MO Vozidlo'!AK59+'MA Fixní'!AK59</f>
        <v>0</v>
      </c>
      <c r="AL59" s="24">
        <f t="shared" si="77"/>
        <v>0</v>
      </c>
      <c r="AM59" s="149">
        <f t="shared" si="76"/>
        <v>0</v>
      </c>
    </row>
    <row r="60" spans="1:39" ht="14.4" x14ac:dyDescent="0.3">
      <c r="A60" s="4" t="str">
        <f t="shared" si="75"/>
        <v/>
      </c>
      <c r="B60" s="45" t="str">
        <f t="shared" si="75"/>
        <v/>
      </c>
      <c r="C60" s="64" t="str">
        <f t="shared" si="75"/>
        <v>8.4</v>
      </c>
      <c r="D60" s="65" t="str">
        <f t="shared" si="75"/>
        <v>Ostatní zaměstnanci</v>
      </c>
      <c r="E60" s="84">
        <f>'MO Výkon'!E60+'MO Hodiny'!E60+'MO Vozidlo'!E60+'MA Fixní'!E60</f>
        <v>0</v>
      </c>
      <c r="F60" s="103">
        <f>'MO Výkon'!F60+'MO Hodiny'!F60+'MO Vozidlo'!F60+'MA Fixní'!F60</f>
        <v>0</v>
      </c>
      <c r="G60" s="103">
        <f>'MO Výkon'!G60+'MO Hodiny'!G60+'MO Vozidlo'!G60+'MA Fixní'!G60</f>
        <v>0</v>
      </c>
      <c r="H60" s="103">
        <f>'MO Výkon'!H60+'MO Hodiny'!H60+'MO Vozidlo'!H60+'MA Fixní'!H60</f>
        <v>0</v>
      </c>
      <c r="I60" s="103">
        <f>'MO Výkon'!I60+'MO Hodiny'!I60+'MO Vozidlo'!I60+'MA Fixní'!I60</f>
        <v>0</v>
      </c>
      <c r="J60" s="103">
        <f>'MO Výkon'!J60+'MO Hodiny'!J60+'MO Vozidlo'!J60+'MA Fixní'!J60</f>
        <v>0</v>
      </c>
      <c r="K60" s="103">
        <f>'MO Výkon'!K60+'MO Hodiny'!K60+'MO Vozidlo'!K60+'MA Fixní'!K60</f>
        <v>0</v>
      </c>
      <c r="L60" s="103">
        <f>'MO Výkon'!L60+'MO Hodiny'!L60+'MO Vozidlo'!L60+'MA Fixní'!L60</f>
        <v>0</v>
      </c>
      <c r="M60" s="103">
        <f>'MO Výkon'!M60+'MO Hodiny'!M60+'MO Vozidlo'!M60+'MA Fixní'!M60</f>
        <v>0</v>
      </c>
      <c r="N60" s="103">
        <f>'MO Výkon'!N60+'MO Hodiny'!N60+'MO Vozidlo'!N60+'MA Fixní'!N60</f>
        <v>0</v>
      </c>
      <c r="O60" s="103">
        <f>'MO Výkon'!O60+'MO Hodiny'!O60+'MO Vozidlo'!O60+'MA Fixní'!O60</f>
        <v>0</v>
      </c>
      <c r="P60" s="103">
        <f>'MO Výkon'!P60+'MO Hodiny'!P60+'MO Vozidlo'!P60+'MA Fixní'!P60</f>
        <v>0</v>
      </c>
      <c r="Q60" s="103">
        <f>'MO Výkon'!Q60+'MO Hodiny'!Q60+'MO Vozidlo'!Q60+'MA Fixní'!Q60</f>
        <v>0</v>
      </c>
      <c r="R60" s="103">
        <f>'MO Výkon'!R60+'MO Hodiny'!R60+'MO Vozidlo'!R60+'MA Fixní'!R60</f>
        <v>0</v>
      </c>
      <c r="S60" s="103">
        <f>'MO Výkon'!S60+'MO Hodiny'!S60+'MO Vozidlo'!S60+'MA Fixní'!S60</f>
        <v>0</v>
      </c>
      <c r="T60" s="103">
        <f>'MO Výkon'!T60+'MO Hodiny'!T60+'MO Vozidlo'!T60+'MA Fixní'!T60</f>
        <v>0</v>
      </c>
      <c r="U60" s="103">
        <f>'MO Výkon'!U60+'MO Hodiny'!U60+'MO Vozidlo'!U60+'MA Fixní'!U60</f>
        <v>0</v>
      </c>
      <c r="V60" s="103">
        <f>'MO Výkon'!V60+'MO Hodiny'!V60+'MO Vozidlo'!V60+'MA Fixní'!V60</f>
        <v>0</v>
      </c>
      <c r="W60" s="103">
        <f>'MO Výkon'!W60+'MO Hodiny'!W60+'MO Vozidlo'!W60+'MA Fixní'!W60</f>
        <v>0</v>
      </c>
      <c r="X60" s="103">
        <f>'MO Výkon'!X60+'MO Hodiny'!X60+'MO Vozidlo'!X60+'MA Fixní'!X60</f>
        <v>0</v>
      </c>
      <c r="Y60" s="103">
        <f>'MO Výkon'!Y60+'MO Hodiny'!Y60+'MO Vozidlo'!Y60+'MA Fixní'!Y60</f>
        <v>0</v>
      </c>
      <c r="Z60" s="103">
        <f>'MO Výkon'!Z60+'MO Hodiny'!Z60+'MO Vozidlo'!Z60+'MA Fixní'!Z60</f>
        <v>0</v>
      </c>
      <c r="AA60" s="103">
        <f>'MO Výkon'!AA60+'MO Hodiny'!AA60+'MO Vozidlo'!AA60+'MA Fixní'!AA60</f>
        <v>0</v>
      </c>
      <c r="AB60" s="103">
        <f>'MO Výkon'!AB60+'MO Hodiny'!AB60+'MO Vozidlo'!AB60+'MA Fixní'!AB60</f>
        <v>0</v>
      </c>
      <c r="AC60" s="103">
        <f>'MO Výkon'!AC60+'MO Hodiny'!AC60+'MO Vozidlo'!AC60+'MA Fixní'!AC60</f>
        <v>0</v>
      </c>
      <c r="AD60" s="103">
        <f>'MO Výkon'!AD60+'MO Hodiny'!AD60+'MO Vozidlo'!AD60+'MA Fixní'!AD60</f>
        <v>0</v>
      </c>
      <c r="AE60" s="103">
        <f>'MO Výkon'!AE60+'MO Hodiny'!AE60+'MO Vozidlo'!AE60+'MA Fixní'!AE60</f>
        <v>0</v>
      </c>
      <c r="AF60" s="103">
        <f>'MO Výkon'!AF60+'MO Hodiny'!AF60+'MO Vozidlo'!AF60+'MA Fixní'!AF60</f>
        <v>0</v>
      </c>
      <c r="AG60" s="103">
        <f>'MO Výkon'!AG60+'MO Hodiny'!AG60+'MO Vozidlo'!AG60+'MA Fixní'!AG60</f>
        <v>0</v>
      </c>
      <c r="AH60" s="103">
        <f>'MO Výkon'!AH60+'MO Hodiny'!AH60+'MO Vozidlo'!AH60+'MA Fixní'!AH60</f>
        <v>0</v>
      </c>
      <c r="AI60" s="103">
        <f>'MO Výkon'!AI60+'MO Hodiny'!AI60+'MO Vozidlo'!AI60+'MA Fixní'!AI60</f>
        <v>0</v>
      </c>
      <c r="AJ60" s="103">
        <f>'MO Výkon'!AJ60+'MO Hodiny'!AJ60+'MO Vozidlo'!AJ60+'MA Fixní'!AJ60</f>
        <v>0</v>
      </c>
      <c r="AK60" s="85">
        <f>'MO Výkon'!AK60+'MO Hodiny'!AK60+'MO Vozidlo'!AK60+'MA Fixní'!AK60</f>
        <v>0</v>
      </c>
      <c r="AL60" s="24">
        <f t="shared" si="77"/>
        <v>0</v>
      </c>
      <c r="AM60" s="149">
        <f t="shared" si="76"/>
        <v>0</v>
      </c>
    </row>
    <row r="61" spans="1:39" ht="14.4" x14ac:dyDescent="0.3">
      <c r="A61" s="4">
        <f t="shared" si="75"/>
        <v>9</v>
      </c>
      <c r="B61" s="45" t="str">
        <f t="shared" si="75"/>
        <v>Cestovné</v>
      </c>
      <c r="C61" s="64" t="str">
        <f t="shared" si="75"/>
        <v/>
      </c>
      <c r="D61" s="65" t="str">
        <f t="shared" si="75"/>
        <v/>
      </c>
      <c r="E61" s="84">
        <f>'MO Výkon'!E61+'MO Hodiny'!E61+'MO Vozidlo'!E61+'MA Fixní'!E61</f>
        <v>0</v>
      </c>
      <c r="F61" s="103">
        <f>'MO Výkon'!F61+'MO Hodiny'!F61+'MO Vozidlo'!F61+'MA Fixní'!F61</f>
        <v>0</v>
      </c>
      <c r="G61" s="103">
        <f>'MO Výkon'!G61+'MO Hodiny'!G61+'MO Vozidlo'!G61+'MA Fixní'!G61</f>
        <v>0</v>
      </c>
      <c r="H61" s="103">
        <f>'MO Výkon'!H61+'MO Hodiny'!H61+'MO Vozidlo'!H61+'MA Fixní'!H61</f>
        <v>0</v>
      </c>
      <c r="I61" s="103">
        <f>'MO Výkon'!I61+'MO Hodiny'!I61+'MO Vozidlo'!I61+'MA Fixní'!I61</f>
        <v>0</v>
      </c>
      <c r="J61" s="103">
        <f>'MO Výkon'!J61+'MO Hodiny'!J61+'MO Vozidlo'!J61+'MA Fixní'!J61</f>
        <v>0</v>
      </c>
      <c r="K61" s="103">
        <f>'MO Výkon'!K61+'MO Hodiny'!K61+'MO Vozidlo'!K61+'MA Fixní'!K61</f>
        <v>0</v>
      </c>
      <c r="L61" s="103">
        <f>'MO Výkon'!L61+'MO Hodiny'!L61+'MO Vozidlo'!L61+'MA Fixní'!L61</f>
        <v>0</v>
      </c>
      <c r="M61" s="103">
        <f>'MO Výkon'!M61+'MO Hodiny'!M61+'MO Vozidlo'!M61+'MA Fixní'!M61</f>
        <v>0</v>
      </c>
      <c r="N61" s="103">
        <f>'MO Výkon'!N61+'MO Hodiny'!N61+'MO Vozidlo'!N61+'MA Fixní'!N61</f>
        <v>0</v>
      </c>
      <c r="O61" s="103">
        <f>'MO Výkon'!O61+'MO Hodiny'!O61+'MO Vozidlo'!O61+'MA Fixní'!O61</f>
        <v>0</v>
      </c>
      <c r="P61" s="103">
        <f>'MO Výkon'!P61+'MO Hodiny'!P61+'MO Vozidlo'!P61+'MA Fixní'!P61</f>
        <v>0</v>
      </c>
      <c r="Q61" s="103">
        <f>'MO Výkon'!Q61+'MO Hodiny'!Q61+'MO Vozidlo'!Q61+'MA Fixní'!Q61</f>
        <v>0</v>
      </c>
      <c r="R61" s="103">
        <f>'MO Výkon'!R61+'MO Hodiny'!R61+'MO Vozidlo'!R61+'MA Fixní'!R61</f>
        <v>0</v>
      </c>
      <c r="S61" s="103">
        <f>'MO Výkon'!S61+'MO Hodiny'!S61+'MO Vozidlo'!S61+'MA Fixní'!S61</f>
        <v>0</v>
      </c>
      <c r="T61" s="103">
        <f>'MO Výkon'!T61+'MO Hodiny'!T61+'MO Vozidlo'!T61+'MA Fixní'!T61</f>
        <v>0</v>
      </c>
      <c r="U61" s="103">
        <f>'MO Výkon'!U61+'MO Hodiny'!U61+'MO Vozidlo'!U61+'MA Fixní'!U61</f>
        <v>0</v>
      </c>
      <c r="V61" s="103">
        <f>'MO Výkon'!V61+'MO Hodiny'!V61+'MO Vozidlo'!V61+'MA Fixní'!V61</f>
        <v>0</v>
      </c>
      <c r="W61" s="103">
        <f>'MO Výkon'!W61+'MO Hodiny'!W61+'MO Vozidlo'!W61+'MA Fixní'!W61</f>
        <v>0</v>
      </c>
      <c r="X61" s="103">
        <f>'MO Výkon'!X61+'MO Hodiny'!X61+'MO Vozidlo'!X61+'MA Fixní'!X61</f>
        <v>0</v>
      </c>
      <c r="Y61" s="103">
        <f>'MO Výkon'!Y61+'MO Hodiny'!Y61+'MO Vozidlo'!Y61+'MA Fixní'!Y61</f>
        <v>0</v>
      </c>
      <c r="Z61" s="103">
        <f>'MO Výkon'!Z61+'MO Hodiny'!Z61+'MO Vozidlo'!Z61+'MA Fixní'!Z61</f>
        <v>0</v>
      </c>
      <c r="AA61" s="103">
        <f>'MO Výkon'!AA61+'MO Hodiny'!AA61+'MO Vozidlo'!AA61+'MA Fixní'!AA61</f>
        <v>0</v>
      </c>
      <c r="AB61" s="103">
        <f>'MO Výkon'!AB61+'MO Hodiny'!AB61+'MO Vozidlo'!AB61+'MA Fixní'!AB61</f>
        <v>0</v>
      </c>
      <c r="AC61" s="103">
        <f>'MO Výkon'!AC61+'MO Hodiny'!AC61+'MO Vozidlo'!AC61+'MA Fixní'!AC61</f>
        <v>0</v>
      </c>
      <c r="AD61" s="103">
        <f>'MO Výkon'!AD61+'MO Hodiny'!AD61+'MO Vozidlo'!AD61+'MA Fixní'!AD61</f>
        <v>0</v>
      </c>
      <c r="AE61" s="103">
        <f>'MO Výkon'!AE61+'MO Hodiny'!AE61+'MO Vozidlo'!AE61+'MA Fixní'!AE61</f>
        <v>0</v>
      </c>
      <c r="AF61" s="103">
        <f>'MO Výkon'!AF61+'MO Hodiny'!AF61+'MO Vozidlo'!AF61+'MA Fixní'!AF61</f>
        <v>0</v>
      </c>
      <c r="AG61" s="103">
        <f>'MO Výkon'!AG61+'MO Hodiny'!AG61+'MO Vozidlo'!AG61+'MA Fixní'!AG61</f>
        <v>0</v>
      </c>
      <c r="AH61" s="103">
        <f>'MO Výkon'!AH61+'MO Hodiny'!AH61+'MO Vozidlo'!AH61+'MA Fixní'!AH61</f>
        <v>0</v>
      </c>
      <c r="AI61" s="103">
        <f>'MO Výkon'!AI61+'MO Hodiny'!AI61+'MO Vozidlo'!AI61+'MA Fixní'!AI61</f>
        <v>0</v>
      </c>
      <c r="AJ61" s="103">
        <f>'MO Výkon'!AJ61+'MO Hodiny'!AJ61+'MO Vozidlo'!AJ61+'MA Fixní'!AJ61</f>
        <v>0</v>
      </c>
      <c r="AK61" s="85">
        <f>'MO Výkon'!AK61+'MO Hodiny'!AK61+'MO Vozidlo'!AK61+'MA Fixní'!AK61</f>
        <v>0</v>
      </c>
      <c r="AL61" s="24">
        <f t="shared" si="77"/>
        <v>0</v>
      </c>
      <c r="AM61" s="149">
        <f t="shared" si="76"/>
        <v>0</v>
      </c>
    </row>
    <row r="62" spans="1:39" ht="14.4" x14ac:dyDescent="0.3">
      <c r="A62" s="4">
        <f t="shared" si="75"/>
        <v>10</v>
      </c>
      <c r="B62" s="45" t="str">
        <f t="shared" si="75"/>
        <v>Úhrada za použití dopravní cesty</v>
      </c>
      <c r="C62" s="64" t="str">
        <f t="shared" si="75"/>
        <v/>
      </c>
      <c r="D62" s="65" t="str">
        <f t="shared" si="75"/>
        <v/>
      </c>
      <c r="E62" s="84">
        <f>'MO Výkon'!E62+'MO Hodiny'!E62+'MO Vozidlo'!E62+'MA Fixní'!E62</f>
        <v>0</v>
      </c>
      <c r="F62" s="103">
        <f>'MO Výkon'!F62+'MO Hodiny'!F62+'MO Vozidlo'!F62+'MA Fixní'!F62</f>
        <v>0</v>
      </c>
      <c r="G62" s="103">
        <f>'MO Výkon'!G62+'MO Hodiny'!G62+'MO Vozidlo'!G62+'MA Fixní'!G62</f>
        <v>0</v>
      </c>
      <c r="H62" s="103">
        <f>'MO Výkon'!H62+'MO Hodiny'!H62+'MO Vozidlo'!H62+'MA Fixní'!H62</f>
        <v>0</v>
      </c>
      <c r="I62" s="103">
        <f>'MO Výkon'!I62+'MO Hodiny'!I62+'MO Vozidlo'!I62+'MA Fixní'!I62</f>
        <v>0</v>
      </c>
      <c r="J62" s="103">
        <f>'MO Výkon'!J62+'MO Hodiny'!J62+'MO Vozidlo'!J62+'MA Fixní'!J62</f>
        <v>0</v>
      </c>
      <c r="K62" s="103">
        <f>'MO Výkon'!K62+'MO Hodiny'!K62+'MO Vozidlo'!K62+'MA Fixní'!K62</f>
        <v>0</v>
      </c>
      <c r="L62" s="103">
        <f>'MO Výkon'!L62+'MO Hodiny'!L62+'MO Vozidlo'!L62+'MA Fixní'!L62</f>
        <v>0</v>
      </c>
      <c r="M62" s="103">
        <f>'MO Výkon'!M62+'MO Hodiny'!M62+'MO Vozidlo'!M62+'MA Fixní'!M62</f>
        <v>0</v>
      </c>
      <c r="N62" s="103">
        <f>'MO Výkon'!N62+'MO Hodiny'!N62+'MO Vozidlo'!N62+'MA Fixní'!N62</f>
        <v>0</v>
      </c>
      <c r="O62" s="103">
        <f>'MO Výkon'!O62+'MO Hodiny'!O62+'MO Vozidlo'!O62+'MA Fixní'!O62</f>
        <v>0</v>
      </c>
      <c r="P62" s="103">
        <f>'MO Výkon'!P62+'MO Hodiny'!P62+'MO Vozidlo'!P62+'MA Fixní'!P62</f>
        <v>0</v>
      </c>
      <c r="Q62" s="103">
        <f>'MO Výkon'!Q62+'MO Hodiny'!Q62+'MO Vozidlo'!Q62+'MA Fixní'!Q62</f>
        <v>0</v>
      </c>
      <c r="R62" s="103">
        <f>'MO Výkon'!R62+'MO Hodiny'!R62+'MO Vozidlo'!R62+'MA Fixní'!R62</f>
        <v>0</v>
      </c>
      <c r="S62" s="103">
        <f>'MO Výkon'!S62+'MO Hodiny'!S62+'MO Vozidlo'!S62+'MA Fixní'!S62</f>
        <v>0</v>
      </c>
      <c r="T62" s="103">
        <f>'MO Výkon'!T62+'MO Hodiny'!T62+'MO Vozidlo'!T62+'MA Fixní'!T62</f>
        <v>0</v>
      </c>
      <c r="U62" s="103">
        <f>'MO Výkon'!U62+'MO Hodiny'!U62+'MO Vozidlo'!U62+'MA Fixní'!U62</f>
        <v>0</v>
      </c>
      <c r="V62" s="103">
        <f>'MO Výkon'!V62+'MO Hodiny'!V62+'MO Vozidlo'!V62+'MA Fixní'!V62</f>
        <v>0</v>
      </c>
      <c r="W62" s="103">
        <f>'MO Výkon'!W62+'MO Hodiny'!W62+'MO Vozidlo'!W62+'MA Fixní'!W62</f>
        <v>0</v>
      </c>
      <c r="X62" s="103">
        <f>'MO Výkon'!X62+'MO Hodiny'!X62+'MO Vozidlo'!X62+'MA Fixní'!X62</f>
        <v>0</v>
      </c>
      <c r="Y62" s="103">
        <f>'MO Výkon'!Y62+'MO Hodiny'!Y62+'MO Vozidlo'!Y62+'MA Fixní'!Y62</f>
        <v>0</v>
      </c>
      <c r="Z62" s="103">
        <f>'MO Výkon'!Z62+'MO Hodiny'!Z62+'MO Vozidlo'!Z62+'MA Fixní'!Z62</f>
        <v>0</v>
      </c>
      <c r="AA62" s="103">
        <f>'MO Výkon'!AA62+'MO Hodiny'!AA62+'MO Vozidlo'!AA62+'MA Fixní'!AA62</f>
        <v>0</v>
      </c>
      <c r="AB62" s="103">
        <f>'MO Výkon'!AB62+'MO Hodiny'!AB62+'MO Vozidlo'!AB62+'MA Fixní'!AB62</f>
        <v>0</v>
      </c>
      <c r="AC62" s="103">
        <f>'MO Výkon'!AC62+'MO Hodiny'!AC62+'MO Vozidlo'!AC62+'MA Fixní'!AC62</f>
        <v>0</v>
      </c>
      <c r="AD62" s="103">
        <f>'MO Výkon'!AD62+'MO Hodiny'!AD62+'MO Vozidlo'!AD62+'MA Fixní'!AD62</f>
        <v>0</v>
      </c>
      <c r="AE62" s="103">
        <f>'MO Výkon'!AE62+'MO Hodiny'!AE62+'MO Vozidlo'!AE62+'MA Fixní'!AE62</f>
        <v>0</v>
      </c>
      <c r="AF62" s="103">
        <f>'MO Výkon'!AF62+'MO Hodiny'!AF62+'MO Vozidlo'!AF62+'MA Fixní'!AF62</f>
        <v>0</v>
      </c>
      <c r="AG62" s="103">
        <f>'MO Výkon'!AG62+'MO Hodiny'!AG62+'MO Vozidlo'!AG62+'MA Fixní'!AG62</f>
        <v>0</v>
      </c>
      <c r="AH62" s="103">
        <f>'MO Výkon'!AH62+'MO Hodiny'!AH62+'MO Vozidlo'!AH62+'MA Fixní'!AH62</f>
        <v>0</v>
      </c>
      <c r="AI62" s="103">
        <f>'MO Výkon'!AI62+'MO Hodiny'!AI62+'MO Vozidlo'!AI62+'MA Fixní'!AI62</f>
        <v>0</v>
      </c>
      <c r="AJ62" s="103">
        <f>'MO Výkon'!AJ62+'MO Hodiny'!AJ62+'MO Vozidlo'!AJ62+'MA Fixní'!AJ62</f>
        <v>0</v>
      </c>
      <c r="AK62" s="85">
        <f>'MO Výkon'!AK62+'MO Hodiny'!AK62+'MO Vozidlo'!AK62+'MA Fixní'!AK62</f>
        <v>0</v>
      </c>
      <c r="AL62" s="24">
        <f t="shared" si="77"/>
        <v>0</v>
      </c>
      <c r="AM62" s="149">
        <f t="shared" si="76"/>
        <v>0</v>
      </c>
    </row>
    <row r="63" spans="1:39" ht="14.4" x14ac:dyDescent="0.3">
      <c r="A63" s="4">
        <f t="shared" si="75"/>
        <v>11</v>
      </c>
      <c r="B63" s="45" t="str">
        <f t="shared" si="75"/>
        <v>Úhrada za použití ostatní infrastruktury</v>
      </c>
      <c r="C63" s="64" t="str">
        <f t="shared" si="75"/>
        <v/>
      </c>
      <c r="D63" s="65" t="str">
        <f t="shared" si="75"/>
        <v/>
      </c>
      <c r="E63" s="84">
        <f>'MO Výkon'!E63+'MO Hodiny'!E63+'MO Vozidlo'!E63+'MA Fixní'!E63</f>
        <v>0</v>
      </c>
      <c r="F63" s="103">
        <f>'MO Výkon'!F63+'MO Hodiny'!F63+'MO Vozidlo'!F63+'MA Fixní'!F63</f>
        <v>0</v>
      </c>
      <c r="G63" s="103">
        <f>'MO Výkon'!G63+'MO Hodiny'!G63+'MO Vozidlo'!G63+'MA Fixní'!G63</f>
        <v>0</v>
      </c>
      <c r="H63" s="103">
        <f>'MO Výkon'!H63+'MO Hodiny'!H63+'MO Vozidlo'!H63+'MA Fixní'!H63</f>
        <v>0</v>
      </c>
      <c r="I63" s="103">
        <f>'MO Výkon'!I63+'MO Hodiny'!I63+'MO Vozidlo'!I63+'MA Fixní'!I63</f>
        <v>0</v>
      </c>
      <c r="J63" s="103">
        <f>'MO Výkon'!J63+'MO Hodiny'!J63+'MO Vozidlo'!J63+'MA Fixní'!J63</f>
        <v>0</v>
      </c>
      <c r="K63" s="103">
        <f>'MO Výkon'!K63+'MO Hodiny'!K63+'MO Vozidlo'!K63+'MA Fixní'!K63</f>
        <v>0</v>
      </c>
      <c r="L63" s="103">
        <f>'MO Výkon'!L63+'MO Hodiny'!L63+'MO Vozidlo'!L63+'MA Fixní'!L63</f>
        <v>0</v>
      </c>
      <c r="M63" s="103">
        <f>'MO Výkon'!M63+'MO Hodiny'!M63+'MO Vozidlo'!M63+'MA Fixní'!M63</f>
        <v>0</v>
      </c>
      <c r="N63" s="103">
        <f>'MO Výkon'!N63+'MO Hodiny'!N63+'MO Vozidlo'!N63+'MA Fixní'!N63</f>
        <v>0</v>
      </c>
      <c r="O63" s="103">
        <f>'MO Výkon'!O63+'MO Hodiny'!O63+'MO Vozidlo'!O63+'MA Fixní'!O63</f>
        <v>0</v>
      </c>
      <c r="P63" s="103">
        <f>'MO Výkon'!P63+'MO Hodiny'!P63+'MO Vozidlo'!P63+'MA Fixní'!P63</f>
        <v>0</v>
      </c>
      <c r="Q63" s="103">
        <f>'MO Výkon'!Q63+'MO Hodiny'!Q63+'MO Vozidlo'!Q63+'MA Fixní'!Q63</f>
        <v>0</v>
      </c>
      <c r="R63" s="103">
        <f>'MO Výkon'!R63+'MO Hodiny'!R63+'MO Vozidlo'!R63+'MA Fixní'!R63</f>
        <v>0</v>
      </c>
      <c r="S63" s="103">
        <f>'MO Výkon'!S63+'MO Hodiny'!S63+'MO Vozidlo'!S63+'MA Fixní'!S63</f>
        <v>0</v>
      </c>
      <c r="T63" s="103">
        <f>'MO Výkon'!T63+'MO Hodiny'!T63+'MO Vozidlo'!T63+'MA Fixní'!T63</f>
        <v>0</v>
      </c>
      <c r="U63" s="103">
        <f>'MO Výkon'!U63+'MO Hodiny'!U63+'MO Vozidlo'!U63+'MA Fixní'!U63</f>
        <v>0</v>
      </c>
      <c r="V63" s="103">
        <f>'MO Výkon'!V63+'MO Hodiny'!V63+'MO Vozidlo'!V63+'MA Fixní'!V63</f>
        <v>0</v>
      </c>
      <c r="W63" s="103">
        <f>'MO Výkon'!W63+'MO Hodiny'!W63+'MO Vozidlo'!W63+'MA Fixní'!W63</f>
        <v>0</v>
      </c>
      <c r="X63" s="103">
        <f>'MO Výkon'!X63+'MO Hodiny'!X63+'MO Vozidlo'!X63+'MA Fixní'!X63</f>
        <v>0</v>
      </c>
      <c r="Y63" s="103">
        <f>'MO Výkon'!Y63+'MO Hodiny'!Y63+'MO Vozidlo'!Y63+'MA Fixní'!Y63</f>
        <v>0</v>
      </c>
      <c r="Z63" s="103">
        <f>'MO Výkon'!Z63+'MO Hodiny'!Z63+'MO Vozidlo'!Z63+'MA Fixní'!Z63</f>
        <v>0</v>
      </c>
      <c r="AA63" s="103">
        <f>'MO Výkon'!AA63+'MO Hodiny'!AA63+'MO Vozidlo'!AA63+'MA Fixní'!AA63</f>
        <v>0</v>
      </c>
      <c r="AB63" s="103">
        <f>'MO Výkon'!AB63+'MO Hodiny'!AB63+'MO Vozidlo'!AB63+'MA Fixní'!AB63</f>
        <v>0</v>
      </c>
      <c r="AC63" s="103">
        <f>'MO Výkon'!AC63+'MO Hodiny'!AC63+'MO Vozidlo'!AC63+'MA Fixní'!AC63</f>
        <v>0</v>
      </c>
      <c r="AD63" s="103">
        <f>'MO Výkon'!AD63+'MO Hodiny'!AD63+'MO Vozidlo'!AD63+'MA Fixní'!AD63</f>
        <v>0</v>
      </c>
      <c r="AE63" s="103">
        <f>'MO Výkon'!AE63+'MO Hodiny'!AE63+'MO Vozidlo'!AE63+'MA Fixní'!AE63</f>
        <v>0</v>
      </c>
      <c r="AF63" s="103">
        <f>'MO Výkon'!AF63+'MO Hodiny'!AF63+'MO Vozidlo'!AF63+'MA Fixní'!AF63</f>
        <v>0</v>
      </c>
      <c r="AG63" s="103">
        <f>'MO Výkon'!AG63+'MO Hodiny'!AG63+'MO Vozidlo'!AG63+'MA Fixní'!AG63</f>
        <v>0</v>
      </c>
      <c r="AH63" s="103">
        <f>'MO Výkon'!AH63+'MO Hodiny'!AH63+'MO Vozidlo'!AH63+'MA Fixní'!AH63</f>
        <v>0</v>
      </c>
      <c r="AI63" s="103">
        <f>'MO Výkon'!AI63+'MO Hodiny'!AI63+'MO Vozidlo'!AI63+'MA Fixní'!AI63</f>
        <v>0</v>
      </c>
      <c r="AJ63" s="103">
        <f>'MO Výkon'!AJ63+'MO Hodiny'!AJ63+'MO Vozidlo'!AJ63+'MA Fixní'!AJ63</f>
        <v>0</v>
      </c>
      <c r="AK63" s="85">
        <f>'MO Výkon'!AK63+'MO Hodiny'!AK63+'MO Vozidlo'!AK63+'MA Fixní'!AK63</f>
        <v>0</v>
      </c>
      <c r="AL63" s="24">
        <f t="shared" si="77"/>
        <v>0</v>
      </c>
      <c r="AM63" s="149">
        <f t="shared" si="76"/>
        <v>0</v>
      </c>
    </row>
    <row r="64" spans="1:39" ht="14.4" x14ac:dyDescent="0.3">
      <c r="A64" s="4">
        <f t="shared" si="75"/>
        <v>12</v>
      </c>
      <c r="B64" s="45" t="str">
        <f t="shared" si="75"/>
        <v>Ostatní přímé náklady</v>
      </c>
      <c r="C64" s="64" t="str">
        <f t="shared" si="75"/>
        <v>12.1</v>
      </c>
      <c r="D64" s="65" t="str">
        <f t="shared" si="75"/>
        <v>Finanční náklady</v>
      </c>
      <c r="E64" s="84">
        <f>'MO Výkon'!E64+'MO Hodiny'!E64+'MO Vozidlo'!E64+'MA Fixní'!E64</f>
        <v>0</v>
      </c>
      <c r="F64" s="103">
        <f>'MO Výkon'!F64+'MO Hodiny'!F64+'MO Vozidlo'!F64+'MA Fixní'!F64</f>
        <v>0</v>
      </c>
      <c r="G64" s="103">
        <f>'MO Výkon'!G64+'MO Hodiny'!G64+'MO Vozidlo'!G64+'MA Fixní'!G64</f>
        <v>0</v>
      </c>
      <c r="H64" s="103">
        <f>'MO Výkon'!H64+'MO Hodiny'!H64+'MO Vozidlo'!H64+'MA Fixní'!H64</f>
        <v>0</v>
      </c>
      <c r="I64" s="103">
        <f>'MO Výkon'!I64+'MO Hodiny'!I64+'MO Vozidlo'!I64+'MA Fixní'!I64</f>
        <v>0</v>
      </c>
      <c r="J64" s="103">
        <f>'MO Výkon'!J64+'MO Hodiny'!J64+'MO Vozidlo'!J64+'MA Fixní'!J64</f>
        <v>0</v>
      </c>
      <c r="K64" s="103">
        <f>'MO Výkon'!K64+'MO Hodiny'!K64+'MO Vozidlo'!K64+'MA Fixní'!K64</f>
        <v>0</v>
      </c>
      <c r="L64" s="103">
        <f>'MO Výkon'!L64+'MO Hodiny'!L64+'MO Vozidlo'!L64+'MA Fixní'!L64</f>
        <v>0</v>
      </c>
      <c r="M64" s="103">
        <f>'MO Výkon'!M64+'MO Hodiny'!M64+'MO Vozidlo'!M64+'MA Fixní'!M64</f>
        <v>0</v>
      </c>
      <c r="N64" s="103">
        <f>'MO Výkon'!N64+'MO Hodiny'!N64+'MO Vozidlo'!N64+'MA Fixní'!N64</f>
        <v>0</v>
      </c>
      <c r="O64" s="103">
        <f>'MO Výkon'!O64+'MO Hodiny'!O64+'MO Vozidlo'!O64+'MA Fixní'!O64</f>
        <v>0</v>
      </c>
      <c r="P64" s="103">
        <f>'MO Výkon'!P64+'MO Hodiny'!P64+'MO Vozidlo'!P64+'MA Fixní'!P64</f>
        <v>0</v>
      </c>
      <c r="Q64" s="103">
        <f>'MO Výkon'!Q64+'MO Hodiny'!Q64+'MO Vozidlo'!Q64+'MA Fixní'!Q64</f>
        <v>0</v>
      </c>
      <c r="R64" s="103">
        <f>'MO Výkon'!R64+'MO Hodiny'!R64+'MO Vozidlo'!R64+'MA Fixní'!R64</f>
        <v>0</v>
      </c>
      <c r="S64" s="103">
        <f>'MO Výkon'!S64+'MO Hodiny'!S64+'MO Vozidlo'!S64+'MA Fixní'!S64</f>
        <v>0</v>
      </c>
      <c r="T64" s="103">
        <f>'MO Výkon'!T64+'MO Hodiny'!T64+'MO Vozidlo'!T64+'MA Fixní'!T64</f>
        <v>0</v>
      </c>
      <c r="U64" s="103">
        <f>'MO Výkon'!U64+'MO Hodiny'!U64+'MO Vozidlo'!U64+'MA Fixní'!U64</f>
        <v>0</v>
      </c>
      <c r="V64" s="103">
        <f>'MO Výkon'!V64+'MO Hodiny'!V64+'MO Vozidlo'!V64+'MA Fixní'!V64</f>
        <v>0</v>
      </c>
      <c r="W64" s="103">
        <f>'MO Výkon'!W64+'MO Hodiny'!W64+'MO Vozidlo'!W64+'MA Fixní'!W64</f>
        <v>0</v>
      </c>
      <c r="X64" s="103">
        <f>'MO Výkon'!X64+'MO Hodiny'!X64+'MO Vozidlo'!X64+'MA Fixní'!X64</f>
        <v>0</v>
      </c>
      <c r="Y64" s="103">
        <f>'MO Výkon'!Y64+'MO Hodiny'!Y64+'MO Vozidlo'!Y64+'MA Fixní'!Y64</f>
        <v>0</v>
      </c>
      <c r="Z64" s="103">
        <f>'MO Výkon'!Z64+'MO Hodiny'!Z64+'MO Vozidlo'!Z64+'MA Fixní'!Z64</f>
        <v>0</v>
      </c>
      <c r="AA64" s="103">
        <f>'MO Výkon'!AA64+'MO Hodiny'!AA64+'MO Vozidlo'!AA64+'MA Fixní'!AA64</f>
        <v>0</v>
      </c>
      <c r="AB64" s="103">
        <f>'MO Výkon'!AB64+'MO Hodiny'!AB64+'MO Vozidlo'!AB64+'MA Fixní'!AB64</f>
        <v>0</v>
      </c>
      <c r="AC64" s="103">
        <f>'MO Výkon'!AC64+'MO Hodiny'!AC64+'MO Vozidlo'!AC64+'MA Fixní'!AC64</f>
        <v>0</v>
      </c>
      <c r="AD64" s="103">
        <f>'MO Výkon'!AD64+'MO Hodiny'!AD64+'MO Vozidlo'!AD64+'MA Fixní'!AD64</f>
        <v>0</v>
      </c>
      <c r="AE64" s="103">
        <f>'MO Výkon'!AE64+'MO Hodiny'!AE64+'MO Vozidlo'!AE64+'MA Fixní'!AE64</f>
        <v>0</v>
      </c>
      <c r="AF64" s="103">
        <f>'MO Výkon'!AF64+'MO Hodiny'!AF64+'MO Vozidlo'!AF64+'MA Fixní'!AF64</f>
        <v>0</v>
      </c>
      <c r="AG64" s="103">
        <f>'MO Výkon'!AG64+'MO Hodiny'!AG64+'MO Vozidlo'!AG64+'MA Fixní'!AG64</f>
        <v>0</v>
      </c>
      <c r="AH64" s="103">
        <f>'MO Výkon'!AH64+'MO Hodiny'!AH64+'MO Vozidlo'!AH64+'MA Fixní'!AH64</f>
        <v>0</v>
      </c>
      <c r="AI64" s="103">
        <f>'MO Výkon'!AI64+'MO Hodiny'!AI64+'MO Vozidlo'!AI64+'MA Fixní'!AI64</f>
        <v>0</v>
      </c>
      <c r="AJ64" s="103">
        <f>'MO Výkon'!AJ64+'MO Hodiny'!AJ64+'MO Vozidlo'!AJ64+'MA Fixní'!AJ64</f>
        <v>0</v>
      </c>
      <c r="AK64" s="85">
        <f>'MO Výkon'!AK64+'MO Hodiny'!AK64+'MO Vozidlo'!AK64+'MA Fixní'!AK64</f>
        <v>0</v>
      </c>
      <c r="AL64" s="24">
        <f t="shared" si="77"/>
        <v>0</v>
      </c>
      <c r="AM64" s="149">
        <f t="shared" si="76"/>
        <v>0</v>
      </c>
    </row>
    <row r="65" spans="1:39" ht="14.4" x14ac:dyDescent="0.3">
      <c r="A65" s="4" t="str">
        <f t="shared" si="75"/>
        <v/>
      </c>
      <c r="B65" s="45" t="str">
        <f t="shared" si="75"/>
        <v/>
      </c>
      <c r="C65" s="64" t="str">
        <f t="shared" si="75"/>
        <v>12.2</v>
      </c>
      <c r="D65" s="65" t="str">
        <f t="shared" si="75"/>
        <v>Ostatní</v>
      </c>
      <c r="E65" s="84">
        <f>'MO Výkon'!E65+'MO Hodiny'!E65+'MO Vozidlo'!E65+'MA Fixní'!E65</f>
        <v>0</v>
      </c>
      <c r="F65" s="103">
        <f>'MO Výkon'!F65+'MO Hodiny'!F65+'MO Vozidlo'!F65+'MA Fixní'!F65</f>
        <v>0</v>
      </c>
      <c r="G65" s="103">
        <f>'MO Výkon'!G65+'MO Hodiny'!G65+'MO Vozidlo'!G65+'MA Fixní'!G65</f>
        <v>0</v>
      </c>
      <c r="H65" s="103">
        <f>'MO Výkon'!H65+'MO Hodiny'!H65+'MO Vozidlo'!H65+'MA Fixní'!H65</f>
        <v>0</v>
      </c>
      <c r="I65" s="103">
        <f>'MO Výkon'!I65+'MO Hodiny'!I65+'MO Vozidlo'!I65+'MA Fixní'!I65</f>
        <v>0</v>
      </c>
      <c r="J65" s="103">
        <f>'MO Výkon'!J65+'MO Hodiny'!J65+'MO Vozidlo'!J65+'MA Fixní'!J65</f>
        <v>0</v>
      </c>
      <c r="K65" s="103">
        <f>'MO Výkon'!K65+'MO Hodiny'!K65+'MO Vozidlo'!K65+'MA Fixní'!K65</f>
        <v>0</v>
      </c>
      <c r="L65" s="103">
        <f>'MO Výkon'!L65+'MO Hodiny'!L65+'MO Vozidlo'!L65+'MA Fixní'!L65</f>
        <v>0</v>
      </c>
      <c r="M65" s="103">
        <f>'MO Výkon'!M65+'MO Hodiny'!M65+'MO Vozidlo'!M65+'MA Fixní'!M65</f>
        <v>0</v>
      </c>
      <c r="N65" s="103">
        <f>'MO Výkon'!N65+'MO Hodiny'!N65+'MO Vozidlo'!N65+'MA Fixní'!N65</f>
        <v>0</v>
      </c>
      <c r="O65" s="103">
        <f>'MO Výkon'!O65+'MO Hodiny'!O65+'MO Vozidlo'!O65+'MA Fixní'!O65</f>
        <v>0</v>
      </c>
      <c r="P65" s="103">
        <f>'MO Výkon'!P65+'MO Hodiny'!P65+'MO Vozidlo'!P65+'MA Fixní'!P65</f>
        <v>0</v>
      </c>
      <c r="Q65" s="103">
        <f>'MO Výkon'!Q65+'MO Hodiny'!Q65+'MO Vozidlo'!Q65+'MA Fixní'!Q65</f>
        <v>0</v>
      </c>
      <c r="R65" s="103">
        <f>'MO Výkon'!R65+'MO Hodiny'!R65+'MO Vozidlo'!R65+'MA Fixní'!R65</f>
        <v>0</v>
      </c>
      <c r="S65" s="103">
        <f>'MO Výkon'!S65+'MO Hodiny'!S65+'MO Vozidlo'!S65+'MA Fixní'!S65</f>
        <v>0</v>
      </c>
      <c r="T65" s="103">
        <f>'MO Výkon'!T65+'MO Hodiny'!T65+'MO Vozidlo'!T65+'MA Fixní'!T65</f>
        <v>0</v>
      </c>
      <c r="U65" s="103">
        <f>'MO Výkon'!U65+'MO Hodiny'!U65+'MO Vozidlo'!U65+'MA Fixní'!U65</f>
        <v>0</v>
      </c>
      <c r="V65" s="103">
        <f>'MO Výkon'!V65+'MO Hodiny'!V65+'MO Vozidlo'!V65+'MA Fixní'!V65</f>
        <v>0</v>
      </c>
      <c r="W65" s="103">
        <f>'MO Výkon'!W65+'MO Hodiny'!W65+'MO Vozidlo'!W65+'MA Fixní'!W65</f>
        <v>0</v>
      </c>
      <c r="X65" s="103">
        <f>'MO Výkon'!X65+'MO Hodiny'!X65+'MO Vozidlo'!X65+'MA Fixní'!X65</f>
        <v>0</v>
      </c>
      <c r="Y65" s="103">
        <f>'MO Výkon'!Y65+'MO Hodiny'!Y65+'MO Vozidlo'!Y65+'MA Fixní'!Y65</f>
        <v>0</v>
      </c>
      <c r="Z65" s="103">
        <f>'MO Výkon'!Z65+'MO Hodiny'!Z65+'MO Vozidlo'!Z65+'MA Fixní'!Z65</f>
        <v>0</v>
      </c>
      <c r="AA65" s="103">
        <f>'MO Výkon'!AA65+'MO Hodiny'!AA65+'MO Vozidlo'!AA65+'MA Fixní'!AA65</f>
        <v>0</v>
      </c>
      <c r="AB65" s="103">
        <f>'MO Výkon'!AB65+'MO Hodiny'!AB65+'MO Vozidlo'!AB65+'MA Fixní'!AB65</f>
        <v>0</v>
      </c>
      <c r="AC65" s="103">
        <f>'MO Výkon'!AC65+'MO Hodiny'!AC65+'MO Vozidlo'!AC65+'MA Fixní'!AC65</f>
        <v>0</v>
      </c>
      <c r="AD65" s="103">
        <f>'MO Výkon'!AD65+'MO Hodiny'!AD65+'MO Vozidlo'!AD65+'MA Fixní'!AD65</f>
        <v>0</v>
      </c>
      <c r="AE65" s="103">
        <f>'MO Výkon'!AE65+'MO Hodiny'!AE65+'MO Vozidlo'!AE65+'MA Fixní'!AE65</f>
        <v>0</v>
      </c>
      <c r="AF65" s="103">
        <f>'MO Výkon'!AF65+'MO Hodiny'!AF65+'MO Vozidlo'!AF65+'MA Fixní'!AF65</f>
        <v>0</v>
      </c>
      <c r="AG65" s="103">
        <f>'MO Výkon'!AG65+'MO Hodiny'!AG65+'MO Vozidlo'!AG65+'MA Fixní'!AG65</f>
        <v>0</v>
      </c>
      <c r="AH65" s="103">
        <f>'MO Výkon'!AH65+'MO Hodiny'!AH65+'MO Vozidlo'!AH65+'MA Fixní'!AH65</f>
        <v>0</v>
      </c>
      <c r="AI65" s="103">
        <f>'MO Výkon'!AI65+'MO Hodiny'!AI65+'MO Vozidlo'!AI65+'MA Fixní'!AI65</f>
        <v>0</v>
      </c>
      <c r="AJ65" s="103">
        <f>'MO Výkon'!AJ65+'MO Hodiny'!AJ65+'MO Vozidlo'!AJ65+'MA Fixní'!AJ65</f>
        <v>0</v>
      </c>
      <c r="AK65" s="85">
        <f>'MO Výkon'!AK65+'MO Hodiny'!AK65+'MO Vozidlo'!AK65+'MA Fixní'!AK65</f>
        <v>0</v>
      </c>
      <c r="AL65" s="24">
        <f t="shared" si="77"/>
        <v>0</v>
      </c>
      <c r="AM65" s="149">
        <f t="shared" si="76"/>
        <v>0</v>
      </c>
    </row>
    <row r="66" spans="1:39" ht="14.4" x14ac:dyDescent="0.3">
      <c r="A66" s="4">
        <f t="shared" si="75"/>
        <v>13</v>
      </c>
      <c r="B66" s="45" t="str">
        <f t="shared" si="75"/>
        <v>Ostatní služby</v>
      </c>
      <c r="C66" s="45" t="str">
        <f t="shared" si="75"/>
        <v>13.1</v>
      </c>
      <c r="D66" s="65" t="str">
        <f t="shared" si="75"/>
        <v>Ostraha</v>
      </c>
      <c r="E66" s="84">
        <f>'MO Výkon'!E66+'MO Hodiny'!E66+'MO Vozidlo'!E66+'MA Fixní'!E66</f>
        <v>0</v>
      </c>
      <c r="F66" s="103">
        <f>'MO Výkon'!F66+'MO Hodiny'!F66+'MO Vozidlo'!F66+'MA Fixní'!F66</f>
        <v>0</v>
      </c>
      <c r="G66" s="103">
        <f>'MO Výkon'!G66+'MO Hodiny'!G66+'MO Vozidlo'!G66+'MA Fixní'!G66</f>
        <v>0</v>
      </c>
      <c r="H66" s="103">
        <f>'MO Výkon'!H66+'MO Hodiny'!H66+'MO Vozidlo'!H66+'MA Fixní'!H66</f>
        <v>0</v>
      </c>
      <c r="I66" s="103">
        <f>'MO Výkon'!I66+'MO Hodiny'!I66+'MO Vozidlo'!I66+'MA Fixní'!I66</f>
        <v>0</v>
      </c>
      <c r="J66" s="103">
        <f>'MO Výkon'!J66+'MO Hodiny'!J66+'MO Vozidlo'!J66+'MA Fixní'!J66</f>
        <v>0</v>
      </c>
      <c r="K66" s="103">
        <f>'MO Výkon'!K66+'MO Hodiny'!K66+'MO Vozidlo'!K66+'MA Fixní'!K66</f>
        <v>0</v>
      </c>
      <c r="L66" s="103">
        <f>'MO Výkon'!L66+'MO Hodiny'!L66+'MO Vozidlo'!L66+'MA Fixní'!L66</f>
        <v>0</v>
      </c>
      <c r="M66" s="103">
        <f>'MO Výkon'!M66+'MO Hodiny'!M66+'MO Vozidlo'!M66+'MA Fixní'!M66</f>
        <v>0</v>
      </c>
      <c r="N66" s="103">
        <f>'MO Výkon'!N66+'MO Hodiny'!N66+'MO Vozidlo'!N66+'MA Fixní'!N66</f>
        <v>0</v>
      </c>
      <c r="O66" s="103">
        <f>'MO Výkon'!O66+'MO Hodiny'!O66+'MO Vozidlo'!O66+'MA Fixní'!O66</f>
        <v>0</v>
      </c>
      <c r="P66" s="103">
        <f>'MO Výkon'!P66+'MO Hodiny'!P66+'MO Vozidlo'!P66+'MA Fixní'!P66</f>
        <v>0</v>
      </c>
      <c r="Q66" s="103">
        <f>'MO Výkon'!Q66+'MO Hodiny'!Q66+'MO Vozidlo'!Q66+'MA Fixní'!Q66</f>
        <v>0</v>
      </c>
      <c r="R66" s="103">
        <f>'MO Výkon'!R66+'MO Hodiny'!R66+'MO Vozidlo'!R66+'MA Fixní'!R66</f>
        <v>0</v>
      </c>
      <c r="S66" s="103">
        <f>'MO Výkon'!S66+'MO Hodiny'!S66+'MO Vozidlo'!S66+'MA Fixní'!S66</f>
        <v>0</v>
      </c>
      <c r="T66" s="103">
        <f>'MO Výkon'!T66+'MO Hodiny'!T66+'MO Vozidlo'!T66+'MA Fixní'!T66</f>
        <v>0</v>
      </c>
      <c r="U66" s="103">
        <f>'MO Výkon'!U66+'MO Hodiny'!U66+'MO Vozidlo'!U66+'MA Fixní'!U66</f>
        <v>0</v>
      </c>
      <c r="V66" s="103">
        <f>'MO Výkon'!V66+'MO Hodiny'!V66+'MO Vozidlo'!V66+'MA Fixní'!V66</f>
        <v>0</v>
      </c>
      <c r="W66" s="103">
        <f>'MO Výkon'!W66+'MO Hodiny'!W66+'MO Vozidlo'!W66+'MA Fixní'!W66</f>
        <v>0</v>
      </c>
      <c r="X66" s="103">
        <f>'MO Výkon'!X66+'MO Hodiny'!X66+'MO Vozidlo'!X66+'MA Fixní'!X66</f>
        <v>0</v>
      </c>
      <c r="Y66" s="103">
        <f>'MO Výkon'!Y66+'MO Hodiny'!Y66+'MO Vozidlo'!Y66+'MA Fixní'!Y66</f>
        <v>0</v>
      </c>
      <c r="Z66" s="103">
        <f>'MO Výkon'!Z66+'MO Hodiny'!Z66+'MO Vozidlo'!Z66+'MA Fixní'!Z66</f>
        <v>0</v>
      </c>
      <c r="AA66" s="103">
        <f>'MO Výkon'!AA66+'MO Hodiny'!AA66+'MO Vozidlo'!AA66+'MA Fixní'!AA66</f>
        <v>0</v>
      </c>
      <c r="AB66" s="103">
        <f>'MO Výkon'!AB66+'MO Hodiny'!AB66+'MO Vozidlo'!AB66+'MA Fixní'!AB66</f>
        <v>0</v>
      </c>
      <c r="AC66" s="103">
        <f>'MO Výkon'!AC66+'MO Hodiny'!AC66+'MO Vozidlo'!AC66+'MA Fixní'!AC66</f>
        <v>0</v>
      </c>
      <c r="AD66" s="103">
        <f>'MO Výkon'!AD66+'MO Hodiny'!AD66+'MO Vozidlo'!AD66+'MA Fixní'!AD66</f>
        <v>0</v>
      </c>
      <c r="AE66" s="103">
        <f>'MO Výkon'!AE66+'MO Hodiny'!AE66+'MO Vozidlo'!AE66+'MA Fixní'!AE66</f>
        <v>0</v>
      </c>
      <c r="AF66" s="103">
        <f>'MO Výkon'!AF66+'MO Hodiny'!AF66+'MO Vozidlo'!AF66+'MA Fixní'!AF66</f>
        <v>0</v>
      </c>
      <c r="AG66" s="103">
        <f>'MO Výkon'!AG66+'MO Hodiny'!AG66+'MO Vozidlo'!AG66+'MA Fixní'!AG66</f>
        <v>0</v>
      </c>
      <c r="AH66" s="103">
        <f>'MO Výkon'!AH66+'MO Hodiny'!AH66+'MO Vozidlo'!AH66+'MA Fixní'!AH66</f>
        <v>0</v>
      </c>
      <c r="AI66" s="103">
        <f>'MO Výkon'!AI66+'MO Hodiny'!AI66+'MO Vozidlo'!AI66+'MA Fixní'!AI66</f>
        <v>0</v>
      </c>
      <c r="AJ66" s="103">
        <f>'MO Výkon'!AJ66+'MO Hodiny'!AJ66+'MO Vozidlo'!AJ66+'MA Fixní'!AJ66</f>
        <v>0</v>
      </c>
      <c r="AK66" s="85">
        <f>'MO Výkon'!AK66+'MO Hodiny'!AK66+'MO Vozidlo'!AK66+'MA Fixní'!AK66</f>
        <v>0</v>
      </c>
      <c r="AL66" s="24">
        <f t="shared" si="77"/>
        <v>0</v>
      </c>
      <c r="AM66" s="149">
        <f t="shared" si="76"/>
        <v>0</v>
      </c>
    </row>
    <row r="67" spans="1:39" ht="14.4" x14ac:dyDescent="0.3">
      <c r="A67" s="4"/>
      <c r="B67" s="45"/>
      <c r="C67" s="45" t="str">
        <f t="shared" ref="C67:D70" si="78">IF(C25="","",C25)</f>
        <v>13.2</v>
      </c>
      <c r="D67" s="65" t="str">
        <f t="shared" si="78"/>
        <v>Ostatní služby</v>
      </c>
      <c r="E67" s="84">
        <f>'MO Výkon'!E67+'MO Hodiny'!E67+'MO Vozidlo'!E67+'MA Fixní'!E67</f>
        <v>0</v>
      </c>
      <c r="F67" s="103">
        <f>'MO Výkon'!F67+'MO Hodiny'!F67+'MO Vozidlo'!F67+'MA Fixní'!F67</f>
        <v>0</v>
      </c>
      <c r="G67" s="103">
        <f>'MO Výkon'!G67+'MO Hodiny'!G67+'MO Vozidlo'!G67+'MA Fixní'!G67</f>
        <v>0</v>
      </c>
      <c r="H67" s="103">
        <f>'MO Výkon'!H67+'MO Hodiny'!H67+'MO Vozidlo'!H67+'MA Fixní'!H67</f>
        <v>0</v>
      </c>
      <c r="I67" s="103">
        <f>'MO Výkon'!I67+'MO Hodiny'!I67+'MO Vozidlo'!I67+'MA Fixní'!I67</f>
        <v>0</v>
      </c>
      <c r="J67" s="103">
        <f>'MO Výkon'!J67+'MO Hodiny'!J67+'MO Vozidlo'!J67+'MA Fixní'!J67</f>
        <v>0</v>
      </c>
      <c r="K67" s="103">
        <f>'MO Výkon'!K67+'MO Hodiny'!K67+'MO Vozidlo'!K67+'MA Fixní'!K67</f>
        <v>0</v>
      </c>
      <c r="L67" s="103">
        <f>'MO Výkon'!L67+'MO Hodiny'!L67+'MO Vozidlo'!L67+'MA Fixní'!L67</f>
        <v>0</v>
      </c>
      <c r="M67" s="103">
        <f>'MO Výkon'!M67+'MO Hodiny'!M67+'MO Vozidlo'!M67+'MA Fixní'!M67</f>
        <v>0</v>
      </c>
      <c r="N67" s="103">
        <f>'MO Výkon'!N67+'MO Hodiny'!N67+'MO Vozidlo'!N67+'MA Fixní'!N67</f>
        <v>0</v>
      </c>
      <c r="O67" s="103">
        <f>'MO Výkon'!O67+'MO Hodiny'!O67+'MO Vozidlo'!O67+'MA Fixní'!O67</f>
        <v>0</v>
      </c>
      <c r="P67" s="103">
        <f>'MO Výkon'!P67+'MO Hodiny'!P67+'MO Vozidlo'!P67+'MA Fixní'!P67</f>
        <v>0</v>
      </c>
      <c r="Q67" s="103">
        <f>'MO Výkon'!Q67+'MO Hodiny'!Q67+'MO Vozidlo'!Q67+'MA Fixní'!Q67</f>
        <v>0</v>
      </c>
      <c r="R67" s="103">
        <f>'MO Výkon'!R67+'MO Hodiny'!R67+'MO Vozidlo'!R67+'MA Fixní'!R67</f>
        <v>0</v>
      </c>
      <c r="S67" s="103">
        <f>'MO Výkon'!S67+'MO Hodiny'!S67+'MO Vozidlo'!S67+'MA Fixní'!S67</f>
        <v>0</v>
      </c>
      <c r="T67" s="103">
        <f>'MO Výkon'!T67+'MO Hodiny'!T67+'MO Vozidlo'!T67+'MA Fixní'!T67</f>
        <v>0</v>
      </c>
      <c r="U67" s="103">
        <f>'MO Výkon'!U67+'MO Hodiny'!U67+'MO Vozidlo'!U67+'MA Fixní'!U67</f>
        <v>0</v>
      </c>
      <c r="V67" s="103">
        <f>'MO Výkon'!V67+'MO Hodiny'!V67+'MO Vozidlo'!V67+'MA Fixní'!V67</f>
        <v>0</v>
      </c>
      <c r="W67" s="103">
        <f>'MO Výkon'!W67+'MO Hodiny'!W67+'MO Vozidlo'!W67+'MA Fixní'!W67</f>
        <v>0</v>
      </c>
      <c r="X67" s="103">
        <f>'MO Výkon'!X67+'MO Hodiny'!X67+'MO Vozidlo'!X67+'MA Fixní'!X67</f>
        <v>0</v>
      </c>
      <c r="Y67" s="103">
        <f>'MO Výkon'!Y67+'MO Hodiny'!Y67+'MO Vozidlo'!Y67+'MA Fixní'!Y67</f>
        <v>0</v>
      </c>
      <c r="Z67" s="103">
        <f>'MO Výkon'!Z67+'MO Hodiny'!Z67+'MO Vozidlo'!Z67+'MA Fixní'!Z67</f>
        <v>0</v>
      </c>
      <c r="AA67" s="103">
        <f>'MO Výkon'!AA67+'MO Hodiny'!AA67+'MO Vozidlo'!AA67+'MA Fixní'!AA67</f>
        <v>0</v>
      </c>
      <c r="AB67" s="103">
        <f>'MO Výkon'!AB67+'MO Hodiny'!AB67+'MO Vozidlo'!AB67+'MA Fixní'!AB67</f>
        <v>0</v>
      </c>
      <c r="AC67" s="103">
        <f>'MO Výkon'!AC67+'MO Hodiny'!AC67+'MO Vozidlo'!AC67+'MA Fixní'!AC67</f>
        <v>0</v>
      </c>
      <c r="AD67" s="103">
        <f>'MO Výkon'!AD67+'MO Hodiny'!AD67+'MO Vozidlo'!AD67+'MA Fixní'!AD67</f>
        <v>0</v>
      </c>
      <c r="AE67" s="103">
        <f>'MO Výkon'!AE67+'MO Hodiny'!AE67+'MO Vozidlo'!AE67+'MA Fixní'!AE67</f>
        <v>0</v>
      </c>
      <c r="AF67" s="103">
        <f>'MO Výkon'!AF67+'MO Hodiny'!AF67+'MO Vozidlo'!AF67+'MA Fixní'!AF67</f>
        <v>0</v>
      </c>
      <c r="AG67" s="103">
        <f>'MO Výkon'!AG67+'MO Hodiny'!AG67+'MO Vozidlo'!AG67+'MA Fixní'!AG67</f>
        <v>0</v>
      </c>
      <c r="AH67" s="103">
        <f>'MO Výkon'!AH67+'MO Hodiny'!AH67+'MO Vozidlo'!AH67+'MA Fixní'!AH67</f>
        <v>0</v>
      </c>
      <c r="AI67" s="103">
        <f>'MO Výkon'!AI67+'MO Hodiny'!AI67+'MO Vozidlo'!AI67+'MA Fixní'!AI67</f>
        <v>0</v>
      </c>
      <c r="AJ67" s="103">
        <f>'MO Výkon'!AJ67+'MO Hodiny'!AJ67+'MO Vozidlo'!AJ67+'MA Fixní'!AJ67</f>
        <v>0</v>
      </c>
      <c r="AK67" s="85">
        <f>'MO Výkon'!AK67+'MO Hodiny'!AK67+'MO Vozidlo'!AK67+'MA Fixní'!AK67</f>
        <v>0</v>
      </c>
      <c r="AL67" s="24">
        <f t="shared" si="77"/>
        <v>0</v>
      </c>
      <c r="AM67" s="149">
        <f t="shared" si="76"/>
        <v>0</v>
      </c>
    </row>
    <row r="68" spans="1:39" ht="14.4" x14ac:dyDescent="0.3">
      <c r="A68" s="4">
        <f t="shared" ref="A68:B82" si="79">IF(A26="","",A26)</f>
        <v>14</v>
      </c>
      <c r="B68" s="45" t="str">
        <f t="shared" si="79"/>
        <v>Provozní režie</v>
      </c>
      <c r="C68" s="45" t="str">
        <f t="shared" si="78"/>
        <v/>
      </c>
      <c r="D68" s="65" t="str">
        <f t="shared" si="78"/>
        <v/>
      </c>
      <c r="E68" s="84">
        <f>'MO Výkon'!E68+'MO Hodiny'!E68+'MO Vozidlo'!E68+'MA Fixní'!E68</f>
        <v>0</v>
      </c>
      <c r="F68" s="103">
        <f>'MO Výkon'!F68+'MO Hodiny'!F68+'MO Vozidlo'!F68+'MA Fixní'!F68</f>
        <v>0</v>
      </c>
      <c r="G68" s="103">
        <f>'MO Výkon'!G68+'MO Hodiny'!G68+'MO Vozidlo'!G68+'MA Fixní'!G68</f>
        <v>0</v>
      </c>
      <c r="H68" s="103">
        <f>'MO Výkon'!H68+'MO Hodiny'!H68+'MO Vozidlo'!H68+'MA Fixní'!H68</f>
        <v>0</v>
      </c>
      <c r="I68" s="103">
        <f>'MO Výkon'!I68+'MO Hodiny'!I68+'MO Vozidlo'!I68+'MA Fixní'!I68</f>
        <v>0</v>
      </c>
      <c r="J68" s="103">
        <f>'MO Výkon'!J68+'MO Hodiny'!J68+'MO Vozidlo'!J68+'MA Fixní'!J68</f>
        <v>0</v>
      </c>
      <c r="K68" s="103">
        <f>'MO Výkon'!K68+'MO Hodiny'!K68+'MO Vozidlo'!K68+'MA Fixní'!K68</f>
        <v>0</v>
      </c>
      <c r="L68" s="103">
        <f>'MO Výkon'!L68+'MO Hodiny'!L68+'MO Vozidlo'!L68+'MA Fixní'!L68</f>
        <v>0</v>
      </c>
      <c r="M68" s="103">
        <f>'MO Výkon'!M68+'MO Hodiny'!M68+'MO Vozidlo'!M68+'MA Fixní'!M68</f>
        <v>0</v>
      </c>
      <c r="N68" s="103">
        <f>'MO Výkon'!N68+'MO Hodiny'!N68+'MO Vozidlo'!N68+'MA Fixní'!N68</f>
        <v>0</v>
      </c>
      <c r="O68" s="103">
        <f>'MO Výkon'!O68+'MO Hodiny'!O68+'MO Vozidlo'!O68+'MA Fixní'!O68</f>
        <v>0</v>
      </c>
      <c r="P68" s="103">
        <f>'MO Výkon'!P68+'MO Hodiny'!P68+'MO Vozidlo'!P68+'MA Fixní'!P68</f>
        <v>0</v>
      </c>
      <c r="Q68" s="103">
        <f>'MO Výkon'!Q68+'MO Hodiny'!Q68+'MO Vozidlo'!Q68+'MA Fixní'!Q68</f>
        <v>0</v>
      </c>
      <c r="R68" s="103">
        <f>'MO Výkon'!R68+'MO Hodiny'!R68+'MO Vozidlo'!R68+'MA Fixní'!R68</f>
        <v>0</v>
      </c>
      <c r="S68" s="103">
        <f>'MO Výkon'!S68+'MO Hodiny'!S68+'MO Vozidlo'!S68+'MA Fixní'!S68</f>
        <v>0</v>
      </c>
      <c r="T68" s="103">
        <f>'MO Výkon'!T68+'MO Hodiny'!T68+'MO Vozidlo'!T68+'MA Fixní'!T68</f>
        <v>0</v>
      </c>
      <c r="U68" s="103">
        <f>'MO Výkon'!U68+'MO Hodiny'!U68+'MO Vozidlo'!U68+'MA Fixní'!U68</f>
        <v>0</v>
      </c>
      <c r="V68" s="103">
        <f>'MO Výkon'!V68+'MO Hodiny'!V68+'MO Vozidlo'!V68+'MA Fixní'!V68</f>
        <v>0</v>
      </c>
      <c r="W68" s="103">
        <f>'MO Výkon'!W68+'MO Hodiny'!W68+'MO Vozidlo'!W68+'MA Fixní'!W68</f>
        <v>0</v>
      </c>
      <c r="X68" s="103">
        <f>'MO Výkon'!X68+'MO Hodiny'!X68+'MO Vozidlo'!X68+'MA Fixní'!X68</f>
        <v>0</v>
      </c>
      <c r="Y68" s="103">
        <f>'MO Výkon'!Y68+'MO Hodiny'!Y68+'MO Vozidlo'!Y68+'MA Fixní'!Y68</f>
        <v>0</v>
      </c>
      <c r="Z68" s="103">
        <f>'MO Výkon'!Z68+'MO Hodiny'!Z68+'MO Vozidlo'!Z68+'MA Fixní'!Z68</f>
        <v>0</v>
      </c>
      <c r="AA68" s="103">
        <f>'MO Výkon'!AA68+'MO Hodiny'!AA68+'MO Vozidlo'!AA68+'MA Fixní'!AA68</f>
        <v>0</v>
      </c>
      <c r="AB68" s="103">
        <f>'MO Výkon'!AB68+'MO Hodiny'!AB68+'MO Vozidlo'!AB68+'MA Fixní'!AB68</f>
        <v>0</v>
      </c>
      <c r="AC68" s="103">
        <f>'MO Výkon'!AC68+'MO Hodiny'!AC68+'MO Vozidlo'!AC68+'MA Fixní'!AC68</f>
        <v>0</v>
      </c>
      <c r="AD68" s="103">
        <f>'MO Výkon'!AD68+'MO Hodiny'!AD68+'MO Vozidlo'!AD68+'MA Fixní'!AD68</f>
        <v>0</v>
      </c>
      <c r="AE68" s="103">
        <f>'MO Výkon'!AE68+'MO Hodiny'!AE68+'MO Vozidlo'!AE68+'MA Fixní'!AE68</f>
        <v>0</v>
      </c>
      <c r="AF68" s="103">
        <f>'MO Výkon'!AF68+'MO Hodiny'!AF68+'MO Vozidlo'!AF68+'MA Fixní'!AF68</f>
        <v>0</v>
      </c>
      <c r="AG68" s="103">
        <f>'MO Výkon'!AG68+'MO Hodiny'!AG68+'MO Vozidlo'!AG68+'MA Fixní'!AG68</f>
        <v>0</v>
      </c>
      <c r="AH68" s="103">
        <f>'MO Výkon'!AH68+'MO Hodiny'!AH68+'MO Vozidlo'!AH68+'MA Fixní'!AH68</f>
        <v>0</v>
      </c>
      <c r="AI68" s="103">
        <f>'MO Výkon'!AI68+'MO Hodiny'!AI68+'MO Vozidlo'!AI68+'MA Fixní'!AI68</f>
        <v>0</v>
      </c>
      <c r="AJ68" s="103">
        <f>'MO Výkon'!AJ68+'MO Hodiny'!AJ68+'MO Vozidlo'!AJ68+'MA Fixní'!AJ68</f>
        <v>0</v>
      </c>
      <c r="AK68" s="85">
        <f>'MO Výkon'!AK68+'MO Hodiny'!AK68+'MO Vozidlo'!AK68+'MA Fixní'!AK68</f>
        <v>0</v>
      </c>
      <c r="AL68" s="24">
        <f t="shared" si="77"/>
        <v>0</v>
      </c>
      <c r="AM68" s="149">
        <f t="shared" si="76"/>
        <v>0</v>
      </c>
    </row>
    <row r="69" spans="1:39" ht="14.4" x14ac:dyDescent="0.3">
      <c r="A69" s="4">
        <f t="shared" si="79"/>
        <v>15</v>
      </c>
      <c r="B69" s="45" t="str">
        <f t="shared" si="79"/>
        <v>Správní režie</v>
      </c>
      <c r="C69" s="45" t="str">
        <f t="shared" si="78"/>
        <v/>
      </c>
      <c r="D69" s="65" t="str">
        <f t="shared" si="78"/>
        <v/>
      </c>
      <c r="E69" s="84">
        <f>'MO Výkon'!E69+'MO Hodiny'!E69+'MO Vozidlo'!E69+'MA Fixní'!E69</f>
        <v>0</v>
      </c>
      <c r="F69" s="103">
        <f>'MO Výkon'!F69+'MO Hodiny'!F69+'MO Vozidlo'!F69+'MA Fixní'!F69</f>
        <v>0</v>
      </c>
      <c r="G69" s="103">
        <f>'MO Výkon'!G69+'MO Hodiny'!G69+'MO Vozidlo'!G69+'MA Fixní'!G69</f>
        <v>0</v>
      </c>
      <c r="H69" s="103">
        <f>'MO Výkon'!H69+'MO Hodiny'!H69+'MO Vozidlo'!H69+'MA Fixní'!H69</f>
        <v>0</v>
      </c>
      <c r="I69" s="103">
        <f>'MO Výkon'!I69+'MO Hodiny'!I69+'MO Vozidlo'!I69+'MA Fixní'!I69</f>
        <v>0</v>
      </c>
      <c r="J69" s="103">
        <f>'MO Výkon'!J69+'MO Hodiny'!J69+'MO Vozidlo'!J69+'MA Fixní'!J69</f>
        <v>0</v>
      </c>
      <c r="K69" s="103">
        <f>'MO Výkon'!K69+'MO Hodiny'!K69+'MO Vozidlo'!K69+'MA Fixní'!K69</f>
        <v>0</v>
      </c>
      <c r="L69" s="103">
        <f>'MO Výkon'!L69+'MO Hodiny'!L69+'MO Vozidlo'!L69+'MA Fixní'!L69</f>
        <v>0</v>
      </c>
      <c r="M69" s="103">
        <f>'MO Výkon'!M69+'MO Hodiny'!M69+'MO Vozidlo'!M69+'MA Fixní'!M69</f>
        <v>0</v>
      </c>
      <c r="N69" s="103">
        <f>'MO Výkon'!N69+'MO Hodiny'!N69+'MO Vozidlo'!N69+'MA Fixní'!N69</f>
        <v>0</v>
      </c>
      <c r="O69" s="103">
        <f>'MO Výkon'!O69+'MO Hodiny'!O69+'MO Vozidlo'!O69+'MA Fixní'!O69</f>
        <v>0</v>
      </c>
      <c r="P69" s="103">
        <f>'MO Výkon'!P69+'MO Hodiny'!P69+'MO Vozidlo'!P69+'MA Fixní'!P69</f>
        <v>0</v>
      </c>
      <c r="Q69" s="103">
        <f>'MO Výkon'!Q69+'MO Hodiny'!Q69+'MO Vozidlo'!Q69+'MA Fixní'!Q69</f>
        <v>0</v>
      </c>
      <c r="R69" s="103">
        <f>'MO Výkon'!R69+'MO Hodiny'!R69+'MO Vozidlo'!R69+'MA Fixní'!R69</f>
        <v>0</v>
      </c>
      <c r="S69" s="103">
        <f>'MO Výkon'!S69+'MO Hodiny'!S69+'MO Vozidlo'!S69+'MA Fixní'!S69</f>
        <v>0</v>
      </c>
      <c r="T69" s="103">
        <f>'MO Výkon'!T69+'MO Hodiny'!T69+'MO Vozidlo'!T69+'MA Fixní'!T69</f>
        <v>0</v>
      </c>
      <c r="U69" s="103">
        <f>'MO Výkon'!U69+'MO Hodiny'!U69+'MO Vozidlo'!U69+'MA Fixní'!U69</f>
        <v>0</v>
      </c>
      <c r="V69" s="103">
        <f>'MO Výkon'!V69+'MO Hodiny'!V69+'MO Vozidlo'!V69+'MA Fixní'!V69</f>
        <v>0</v>
      </c>
      <c r="W69" s="103">
        <f>'MO Výkon'!W69+'MO Hodiny'!W69+'MO Vozidlo'!W69+'MA Fixní'!W69</f>
        <v>0</v>
      </c>
      <c r="X69" s="103">
        <f>'MO Výkon'!X69+'MO Hodiny'!X69+'MO Vozidlo'!X69+'MA Fixní'!X69</f>
        <v>0</v>
      </c>
      <c r="Y69" s="103">
        <f>'MO Výkon'!Y69+'MO Hodiny'!Y69+'MO Vozidlo'!Y69+'MA Fixní'!Y69</f>
        <v>0</v>
      </c>
      <c r="Z69" s="103">
        <f>'MO Výkon'!Z69+'MO Hodiny'!Z69+'MO Vozidlo'!Z69+'MA Fixní'!Z69</f>
        <v>0</v>
      </c>
      <c r="AA69" s="103">
        <f>'MO Výkon'!AA69+'MO Hodiny'!AA69+'MO Vozidlo'!AA69+'MA Fixní'!AA69</f>
        <v>0</v>
      </c>
      <c r="AB69" s="103">
        <f>'MO Výkon'!AB69+'MO Hodiny'!AB69+'MO Vozidlo'!AB69+'MA Fixní'!AB69</f>
        <v>0</v>
      </c>
      <c r="AC69" s="103">
        <f>'MO Výkon'!AC69+'MO Hodiny'!AC69+'MO Vozidlo'!AC69+'MA Fixní'!AC69</f>
        <v>0</v>
      </c>
      <c r="AD69" s="103">
        <f>'MO Výkon'!AD69+'MO Hodiny'!AD69+'MO Vozidlo'!AD69+'MA Fixní'!AD69</f>
        <v>0</v>
      </c>
      <c r="AE69" s="103">
        <f>'MO Výkon'!AE69+'MO Hodiny'!AE69+'MO Vozidlo'!AE69+'MA Fixní'!AE69</f>
        <v>0</v>
      </c>
      <c r="AF69" s="103">
        <f>'MO Výkon'!AF69+'MO Hodiny'!AF69+'MO Vozidlo'!AF69+'MA Fixní'!AF69</f>
        <v>0</v>
      </c>
      <c r="AG69" s="103">
        <f>'MO Výkon'!AG69+'MO Hodiny'!AG69+'MO Vozidlo'!AG69+'MA Fixní'!AG69</f>
        <v>0</v>
      </c>
      <c r="AH69" s="103">
        <f>'MO Výkon'!AH69+'MO Hodiny'!AH69+'MO Vozidlo'!AH69+'MA Fixní'!AH69</f>
        <v>0</v>
      </c>
      <c r="AI69" s="103">
        <f>'MO Výkon'!AI69+'MO Hodiny'!AI69+'MO Vozidlo'!AI69+'MA Fixní'!AI69</f>
        <v>0</v>
      </c>
      <c r="AJ69" s="103">
        <f>'MO Výkon'!AJ69+'MO Hodiny'!AJ69+'MO Vozidlo'!AJ69+'MA Fixní'!AJ69</f>
        <v>0</v>
      </c>
      <c r="AK69" s="85">
        <f>'MO Výkon'!AK69+'MO Hodiny'!AK69+'MO Vozidlo'!AK69+'MA Fixní'!AK69</f>
        <v>0</v>
      </c>
      <c r="AL69" s="24">
        <f t="shared" si="77"/>
        <v>0</v>
      </c>
      <c r="AM69" s="149">
        <f t="shared" si="76"/>
        <v>0</v>
      </c>
    </row>
    <row r="70" spans="1:39" ht="14.4" x14ac:dyDescent="0.3">
      <c r="A70" s="9">
        <f t="shared" si="79"/>
        <v>16</v>
      </c>
      <c r="B70" s="67" t="str">
        <f t="shared" si="79"/>
        <v>Zisk</v>
      </c>
      <c r="C70" s="67" t="str">
        <f t="shared" si="78"/>
        <v/>
      </c>
      <c r="D70" s="68" t="str">
        <f t="shared" si="78"/>
        <v/>
      </c>
      <c r="E70" s="84">
        <f>'MO Výkon'!E70+'MO Hodiny'!E70+'MO Vozidlo'!E70+'MA Fixní'!E70</f>
        <v>0</v>
      </c>
      <c r="F70" s="103">
        <f>'MO Výkon'!F70+'MO Hodiny'!F70+'MO Vozidlo'!F70+'MA Fixní'!F70</f>
        <v>0</v>
      </c>
      <c r="G70" s="103">
        <f>'MO Výkon'!G70+'MO Hodiny'!G70+'MO Vozidlo'!G70+'MA Fixní'!G70</f>
        <v>0</v>
      </c>
      <c r="H70" s="103">
        <f>'MO Výkon'!H70+'MO Hodiny'!H70+'MO Vozidlo'!H70+'MA Fixní'!H70</f>
        <v>0</v>
      </c>
      <c r="I70" s="103">
        <f>'MO Výkon'!I70+'MO Hodiny'!I70+'MO Vozidlo'!I70+'MA Fixní'!I70</f>
        <v>0</v>
      </c>
      <c r="J70" s="103">
        <f>'MO Výkon'!J70+'MO Hodiny'!J70+'MO Vozidlo'!J70+'MA Fixní'!J70</f>
        <v>0</v>
      </c>
      <c r="K70" s="103">
        <f>'MO Výkon'!K70+'MO Hodiny'!K70+'MO Vozidlo'!K70+'MA Fixní'!K70</f>
        <v>0</v>
      </c>
      <c r="L70" s="103">
        <f>'MO Výkon'!L70+'MO Hodiny'!L70+'MO Vozidlo'!L70+'MA Fixní'!L70</f>
        <v>0</v>
      </c>
      <c r="M70" s="103">
        <f>'MO Výkon'!M70+'MO Hodiny'!M70+'MO Vozidlo'!M70+'MA Fixní'!M70</f>
        <v>0</v>
      </c>
      <c r="N70" s="103">
        <f>'MO Výkon'!N70+'MO Hodiny'!N70+'MO Vozidlo'!N70+'MA Fixní'!N70</f>
        <v>0</v>
      </c>
      <c r="O70" s="103">
        <f>'MO Výkon'!O70+'MO Hodiny'!O70+'MO Vozidlo'!O70+'MA Fixní'!O70</f>
        <v>0</v>
      </c>
      <c r="P70" s="103">
        <f>'MO Výkon'!P70+'MO Hodiny'!P70+'MO Vozidlo'!P70+'MA Fixní'!P70</f>
        <v>0</v>
      </c>
      <c r="Q70" s="103">
        <f>'MO Výkon'!Q70+'MO Hodiny'!Q70+'MO Vozidlo'!Q70+'MA Fixní'!Q70</f>
        <v>0</v>
      </c>
      <c r="R70" s="103">
        <f>'MO Výkon'!R70+'MO Hodiny'!R70+'MO Vozidlo'!R70+'MA Fixní'!R70</f>
        <v>0</v>
      </c>
      <c r="S70" s="103">
        <f>'MO Výkon'!S70+'MO Hodiny'!S70+'MO Vozidlo'!S70+'MA Fixní'!S70</f>
        <v>0</v>
      </c>
      <c r="T70" s="103">
        <f>'MO Výkon'!T70+'MO Hodiny'!T70+'MO Vozidlo'!T70+'MA Fixní'!T70</f>
        <v>0</v>
      </c>
      <c r="U70" s="103">
        <f>'MO Výkon'!U70+'MO Hodiny'!U70+'MO Vozidlo'!U70+'MA Fixní'!U70</f>
        <v>0</v>
      </c>
      <c r="V70" s="103">
        <f>'MO Výkon'!V70+'MO Hodiny'!V70+'MO Vozidlo'!V70+'MA Fixní'!V70</f>
        <v>0</v>
      </c>
      <c r="W70" s="103">
        <f>'MO Výkon'!W70+'MO Hodiny'!W70+'MO Vozidlo'!W70+'MA Fixní'!W70</f>
        <v>0</v>
      </c>
      <c r="X70" s="103">
        <f>'MO Výkon'!X70+'MO Hodiny'!X70+'MO Vozidlo'!X70+'MA Fixní'!X70</f>
        <v>0</v>
      </c>
      <c r="Y70" s="103">
        <f>'MO Výkon'!Y70+'MO Hodiny'!Y70+'MO Vozidlo'!Y70+'MA Fixní'!Y70</f>
        <v>0</v>
      </c>
      <c r="Z70" s="103">
        <f>'MO Výkon'!Z70+'MO Hodiny'!Z70+'MO Vozidlo'!Z70+'MA Fixní'!Z70</f>
        <v>0</v>
      </c>
      <c r="AA70" s="103">
        <f>'MO Výkon'!AA70+'MO Hodiny'!AA70+'MO Vozidlo'!AA70+'MA Fixní'!AA70</f>
        <v>0</v>
      </c>
      <c r="AB70" s="103">
        <f>'MO Výkon'!AB70+'MO Hodiny'!AB70+'MO Vozidlo'!AB70+'MA Fixní'!AB70</f>
        <v>0</v>
      </c>
      <c r="AC70" s="103">
        <f>'MO Výkon'!AC70+'MO Hodiny'!AC70+'MO Vozidlo'!AC70+'MA Fixní'!AC70</f>
        <v>0</v>
      </c>
      <c r="AD70" s="103">
        <f>'MO Výkon'!AD70+'MO Hodiny'!AD70+'MO Vozidlo'!AD70+'MA Fixní'!AD70</f>
        <v>0</v>
      </c>
      <c r="AE70" s="103">
        <f>'MO Výkon'!AE70+'MO Hodiny'!AE70+'MO Vozidlo'!AE70+'MA Fixní'!AE70</f>
        <v>0</v>
      </c>
      <c r="AF70" s="103">
        <f>'MO Výkon'!AF70+'MO Hodiny'!AF70+'MO Vozidlo'!AF70+'MA Fixní'!AF70</f>
        <v>0</v>
      </c>
      <c r="AG70" s="103">
        <f>'MO Výkon'!AG70+'MO Hodiny'!AG70+'MO Vozidlo'!AG70+'MA Fixní'!AG70</f>
        <v>0</v>
      </c>
      <c r="AH70" s="103">
        <f>'MO Výkon'!AH70+'MO Hodiny'!AH70+'MO Vozidlo'!AH70+'MA Fixní'!AH70</f>
        <v>0</v>
      </c>
      <c r="AI70" s="103">
        <f>'MO Výkon'!AI70+'MO Hodiny'!AI70+'MO Vozidlo'!AI70+'MA Fixní'!AI70</f>
        <v>0</v>
      </c>
      <c r="AJ70" s="103">
        <f>'MO Výkon'!AJ70+'MO Hodiny'!AJ70+'MO Vozidlo'!AJ70+'MA Fixní'!AJ70</f>
        <v>0</v>
      </c>
      <c r="AK70" s="85">
        <f>'MO Výkon'!AK70+'MO Hodiny'!AK70+'MO Vozidlo'!AK70+'MA Fixní'!AK70</f>
        <v>0</v>
      </c>
      <c r="AL70" s="24">
        <f t="shared" si="77"/>
        <v>0</v>
      </c>
      <c r="AM70" s="149">
        <f t="shared" si="76"/>
        <v>0</v>
      </c>
    </row>
    <row r="71" spans="1:39" ht="15.6" thickBot="1" x14ac:dyDescent="0.4">
      <c r="A71" s="5">
        <f t="shared" si="79"/>
        <v>21</v>
      </c>
      <c r="B71" s="69" t="str">
        <f t="shared" si="79"/>
        <v>Objednávková cena [tis.Kč]</v>
      </c>
      <c r="C71" s="69" t="str">
        <f>IF(C29="","",C29)</f>
        <v/>
      </c>
      <c r="D71" s="202" t="s">
        <v>295</v>
      </c>
      <c r="E71" s="108">
        <f t="shared" ref="E71:AK71" si="80">SUM(E45:E70)</f>
        <v>0</v>
      </c>
      <c r="F71" s="108">
        <f t="shared" si="80"/>
        <v>0</v>
      </c>
      <c r="G71" s="108">
        <f t="shared" ref="G71:H71" si="81">SUM(G45:G70)</f>
        <v>0</v>
      </c>
      <c r="H71" s="108">
        <f t="shared" si="81"/>
        <v>0</v>
      </c>
      <c r="I71" s="108">
        <f t="shared" si="80"/>
        <v>0</v>
      </c>
      <c r="J71" s="108">
        <f t="shared" si="80"/>
        <v>0</v>
      </c>
      <c r="K71" s="108">
        <f t="shared" si="80"/>
        <v>0</v>
      </c>
      <c r="L71" s="108">
        <f t="shared" si="80"/>
        <v>0</v>
      </c>
      <c r="M71" s="108">
        <f t="shared" si="80"/>
        <v>0</v>
      </c>
      <c r="N71" s="108">
        <f t="shared" si="80"/>
        <v>0</v>
      </c>
      <c r="O71" s="108">
        <f t="shared" si="80"/>
        <v>0</v>
      </c>
      <c r="P71" s="108">
        <f t="shared" si="80"/>
        <v>0</v>
      </c>
      <c r="Q71" s="108">
        <f t="shared" si="80"/>
        <v>0</v>
      </c>
      <c r="R71" s="108">
        <f t="shared" si="80"/>
        <v>0</v>
      </c>
      <c r="S71" s="108">
        <f t="shared" si="80"/>
        <v>0</v>
      </c>
      <c r="T71" s="108">
        <f t="shared" si="80"/>
        <v>0</v>
      </c>
      <c r="U71" s="108">
        <f t="shared" si="80"/>
        <v>0</v>
      </c>
      <c r="V71" s="108">
        <f t="shared" si="80"/>
        <v>0</v>
      </c>
      <c r="W71" s="108">
        <f t="shared" si="80"/>
        <v>0</v>
      </c>
      <c r="X71" s="108">
        <f t="shared" si="80"/>
        <v>0</v>
      </c>
      <c r="Y71" s="108">
        <f t="shared" si="80"/>
        <v>0</v>
      </c>
      <c r="Z71" s="108">
        <f t="shared" si="80"/>
        <v>0</v>
      </c>
      <c r="AA71" s="108">
        <f t="shared" si="80"/>
        <v>0</v>
      </c>
      <c r="AB71" s="108">
        <f t="shared" si="80"/>
        <v>0</v>
      </c>
      <c r="AC71" s="108">
        <f t="shared" si="80"/>
        <v>0</v>
      </c>
      <c r="AD71" s="108">
        <f t="shared" si="80"/>
        <v>0</v>
      </c>
      <c r="AE71" s="108">
        <f t="shared" si="80"/>
        <v>0</v>
      </c>
      <c r="AF71" s="108">
        <f t="shared" si="80"/>
        <v>0</v>
      </c>
      <c r="AG71" s="108">
        <f t="shared" si="80"/>
        <v>0</v>
      </c>
      <c r="AH71" s="108">
        <f t="shared" si="80"/>
        <v>0</v>
      </c>
      <c r="AI71" s="108">
        <f t="shared" si="80"/>
        <v>0</v>
      </c>
      <c r="AJ71" s="108">
        <f t="shared" si="80"/>
        <v>0</v>
      </c>
      <c r="AK71" s="108">
        <f t="shared" si="80"/>
        <v>0</v>
      </c>
      <c r="AL71" s="27">
        <f t="shared" ref="AL71:AL79" si="82">SUM(E71:AK71)</f>
        <v>0</v>
      </c>
      <c r="AM71" s="574">
        <f>IFERROR(SUMPRODUCT(E71:AK71,E$79:AK$79)/SUM(E$79:AK$79),0)</f>
        <v>0</v>
      </c>
    </row>
    <row r="72" spans="1:39" ht="14.4" x14ac:dyDescent="0.3">
      <c r="A72" s="17">
        <f t="shared" si="79"/>
        <v>17</v>
      </c>
      <c r="B72" s="71" t="str">
        <f t="shared" si="79"/>
        <v>Tržby z jízdného</v>
      </c>
      <c r="C72" s="45" t="str">
        <f>IF(C30="","",C30)</f>
        <v>17.1</v>
      </c>
      <c r="D72" s="65" t="str">
        <f>IF(D30="","",D30)</f>
        <v>Tržby z jízdného PID</v>
      </c>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26">
        <f t="shared" si="82"/>
        <v>0</v>
      </c>
      <c r="AM72" s="591">
        <f t="shared" si="76"/>
        <v>0</v>
      </c>
    </row>
    <row r="73" spans="1:39" ht="14.4" x14ac:dyDescent="0.3">
      <c r="A73" s="9" t="str">
        <f t="shared" si="79"/>
        <v/>
      </c>
      <c r="B73" s="67" t="str">
        <f t="shared" si="79"/>
        <v/>
      </c>
      <c r="C73" s="45" t="str">
        <f>IF(C31="","",C31)</f>
        <v>17.2</v>
      </c>
      <c r="D73" s="65" t="str">
        <f>IF(D31="","",D31)</f>
        <v>Tržby z jízdného SJT</v>
      </c>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26">
        <f t="shared" si="82"/>
        <v>0</v>
      </c>
      <c r="AM73" s="592">
        <f t="shared" ref="AM73:AM78" si="83">IFERROR(SUMPRODUCT(E73:AK73,E$79:AK$79)/SUM(E$79:AK$79),0)</f>
        <v>0</v>
      </c>
    </row>
    <row r="74" spans="1:39" ht="14.4" x14ac:dyDescent="0.3">
      <c r="A74" s="9">
        <f t="shared" si="79"/>
        <v>18</v>
      </c>
      <c r="B74" s="67" t="str">
        <f t="shared" si="79"/>
        <v>Ostatní tržby z přepravy</v>
      </c>
      <c r="C74" s="45" t="str">
        <f>IF(C32="","",C32)</f>
        <v>18.1</v>
      </c>
      <c r="D74" s="65" t="str">
        <f>IF(D32="","",D32)</f>
        <v>Kompenzace slev</v>
      </c>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26">
        <f t="shared" si="82"/>
        <v>0</v>
      </c>
      <c r="AM74" s="592">
        <f t="shared" si="83"/>
        <v>0</v>
      </c>
    </row>
    <row r="75" spans="1:39" ht="14.4" x14ac:dyDescent="0.3">
      <c r="A75" s="9" t="str">
        <f t="shared" si="79"/>
        <v/>
      </c>
      <c r="B75" s="67" t="str">
        <f t="shared" si="79"/>
        <v/>
      </c>
      <c r="C75" s="67" t="str">
        <f>IF(C33="","",C33)</f>
        <v>18.2</v>
      </c>
      <c r="D75" s="68" t="str">
        <f>IF(D33="","",D33)</f>
        <v xml:space="preserve">Ostatní </v>
      </c>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26">
        <f t="shared" si="82"/>
        <v>0</v>
      </c>
      <c r="AM75" s="592">
        <f t="shared" si="83"/>
        <v>0</v>
      </c>
    </row>
    <row r="76" spans="1:39" ht="14.4" x14ac:dyDescent="0.3">
      <c r="A76" s="4">
        <f t="shared" si="79"/>
        <v>19</v>
      </c>
      <c r="B76" s="45" t="str">
        <f t="shared" si="79"/>
        <v>Ostatní výnosy</v>
      </c>
      <c r="C76" s="72"/>
      <c r="D76" s="73"/>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26">
        <f t="shared" si="82"/>
        <v>0</v>
      </c>
      <c r="AM76" s="592">
        <f t="shared" si="83"/>
        <v>0</v>
      </c>
    </row>
    <row r="77" spans="1:39" ht="15" x14ac:dyDescent="0.35">
      <c r="A77" s="56">
        <f t="shared" si="79"/>
        <v>22</v>
      </c>
      <c r="B77" s="72" t="str">
        <f t="shared" si="79"/>
        <v>Objednávkové výnosy [tis.Kč]</v>
      </c>
      <c r="C77" s="72"/>
      <c r="D77" s="73" t="s">
        <v>314</v>
      </c>
      <c r="E77" s="55">
        <f>SUM(E72:E76)</f>
        <v>0</v>
      </c>
      <c r="F77" s="55">
        <f t="shared" ref="F77:AK77" si="84">SUM(F72:F76)</f>
        <v>0</v>
      </c>
      <c r="G77" s="55">
        <f t="shared" ref="G77:H77" si="85">SUM(G72:G76)</f>
        <v>0</v>
      </c>
      <c r="H77" s="55">
        <f t="shared" si="85"/>
        <v>0</v>
      </c>
      <c r="I77" s="55">
        <f t="shared" si="84"/>
        <v>0</v>
      </c>
      <c r="J77" s="55">
        <f t="shared" si="84"/>
        <v>0</v>
      </c>
      <c r="K77" s="55">
        <f t="shared" si="84"/>
        <v>0</v>
      </c>
      <c r="L77" s="55">
        <f t="shared" si="84"/>
        <v>0</v>
      </c>
      <c r="M77" s="55">
        <f t="shared" si="84"/>
        <v>0</v>
      </c>
      <c r="N77" s="55">
        <f t="shared" si="84"/>
        <v>0</v>
      </c>
      <c r="O77" s="55">
        <f t="shared" si="84"/>
        <v>0</v>
      </c>
      <c r="P77" s="55">
        <f t="shared" si="84"/>
        <v>0</v>
      </c>
      <c r="Q77" s="55">
        <f t="shared" si="84"/>
        <v>0</v>
      </c>
      <c r="R77" s="55">
        <f t="shared" si="84"/>
        <v>0</v>
      </c>
      <c r="S77" s="55">
        <f t="shared" si="84"/>
        <v>0</v>
      </c>
      <c r="T77" s="55">
        <f t="shared" si="84"/>
        <v>0</v>
      </c>
      <c r="U77" s="55">
        <f t="shared" si="84"/>
        <v>0</v>
      </c>
      <c r="V77" s="55">
        <f t="shared" si="84"/>
        <v>0</v>
      </c>
      <c r="W77" s="55">
        <f t="shared" si="84"/>
        <v>0</v>
      </c>
      <c r="X77" s="55">
        <f t="shared" si="84"/>
        <v>0</v>
      </c>
      <c r="Y77" s="55">
        <f t="shared" si="84"/>
        <v>0</v>
      </c>
      <c r="Z77" s="55">
        <f t="shared" si="84"/>
        <v>0</v>
      </c>
      <c r="AA77" s="55">
        <f t="shared" si="84"/>
        <v>0</v>
      </c>
      <c r="AB77" s="55">
        <f t="shared" si="84"/>
        <v>0</v>
      </c>
      <c r="AC77" s="55">
        <f t="shared" si="84"/>
        <v>0</v>
      </c>
      <c r="AD77" s="55">
        <f t="shared" si="84"/>
        <v>0</v>
      </c>
      <c r="AE77" s="55">
        <f t="shared" si="84"/>
        <v>0</v>
      </c>
      <c r="AF77" s="55">
        <f t="shared" si="84"/>
        <v>0</v>
      </c>
      <c r="AG77" s="55">
        <f t="shared" si="84"/>
        <v>0</v>
      </c>
      <c r="AH77" s="55">
        <f t="shared" si="84"/>
        <v>0</v>
      </c>
      <c r="AI77" s="55">
        <f t="shared" si="84"/>
        <v>0</v>
      </c>
      <c r="AJ77" s="55">
        <f t="shared" si="84"/>
        <v>0</v>
      </c>
      <c r="AK77" s="55">
        <f t="shared" si="84"/>
        <v>0</v>
      </c>
      <c r="AL77" s="54">
        <f t="shared" si="82"/>
        <v>0</v>
      </c>
      <c r="AM77" s="593">
        <f t="shared" si="83"/>
        <v>0</v>
      </c>
    </row>
    <row r="78" spans="1:39" ht="15.6" thickBot="1" x14ac:dyDescent="0.4">
      <c r="A78" s="57">
        <f t="shared" si="79"/>
        <v>23</v>
      </c>
      <c r="B78" s="74" t="str">
        <f t="shared" si="79"/>
        <v>Objednávková kompenzace [tis.Kč]</v>
      </c>
      <c r="C78" s="74"/>
      <c r="D78" s="75" t="s">
        <v>315</v>
      </c>
      <c r="E78" s="58">
        <f>E71-E77</f>
        <v>0</v>
      </c>
      <c r="F78" s="58">
        <f t="shared" ref="F78:AK78" si="86">F71-F77</f>
        <v>0</v>
      </c>
      <c r="G78" s="58">
        <f t="shared" ref="G78:H78" si="87">G71-G77</f>
        <v>0</v>
      </c>
      <c r="H78" s="58">
        <f t="shared" si="87"/>
        <v>0</v>
      </c>
      <c r="I78" s="58">
        <f t="shared" si="86"/>
        <v>0</v>
      </c>
      <c r="J78" s="58">
        <f t="shared" si="86"/>
        <v>0</v>
      </c>
      <c r="K78" s="58">
        <f t="shared" si="86"/>
        <v>0</v>
      </c>
      <c r="L78" s="58">
        <f t="shared" si="86"/>
        <v>0</v>
      </c>
      <c r="M78" s="58">
        <f t="shared" si="86"/>
        <v>0</v>
      </c>
      <c r="N78" s="58">
        <f t="shared" si="86"/>
        <v>0</v>
      </c>
      <c r="O78" s="58">
        <f t="shared" si="86"/>
        <v>0</v>
      </c>
      <c r="P78" s="58">
        <f t="shared" si="86"/>
        <v>0</v>
      </c>
      <c r="Q78" s="58">
        <f t="shared" si="86"/>
        <v>0</v>
      </c>
      <c r="R78" s="58">
        <f t="shared" si="86"/>
        <v>0</v>
      </c>
      <c r="S78" s="58">
        <f t="shared" si="86"/>
        <v>0</v>
      </c>
      <c r="T78" s="58">
        <f t="shared" si="86"/>
        <v>0</v>
      </c>
      <c r="U78" s="58">
        <f t="shared" si="86"/>
        <v>0</v>
      </c>
      <c r="V78" s="58">
        <f t="shared" si="86"/>
        <v>0</v>
      </c>
      <c r="W78" s="58">
        <f t="shared" si="86"/>
        <v>0</v>
      </c>
      <c r="X78" s="58">
        <f t="shared" si="86"/>
        <v>0</v>
      </c>
      <c r="Y78" s="58">
        <f t="shared" si="86"/>
        <v>0</v>
      </c>
      <c r="Z78" s="58">
        <f t="shared" si="86"/>
        <v>0</v>
      </c>
      <c r="AA78" s="58">
        <f t="shared" si="86"/>
        <v>0</v>
      </c>
      <c r="AB78" s="58">
        <f t="shared" si="86"/>
        <v>0</v>
      </c>
      <c r="AC78" s="58">
        <f t="shared" si="86"/>
        <v>0</v>
      </c>
      <c r="AD78" s="58">
        <f t="shared" si="86"/>
        <v>0</v>
      </c>
      <c r="AE78" s="58">
        <f t="shared" si="86"/>
        <v>0</v>
      </c>
      <c r="AF78" s="58">
        <f t="shared" si="86"/>
        <v>0</v>
      </c>
      <c r="AG78" s="58">
        <f t="shared" si="86"/>
        <v>0</v>
      </c>
      <c r="AH78" s="58">
        <f t="shared" si="86"/>
        <v>0</v>
      </c>
      <c r="AI78" s="58">
        <f t="shared" si="86"/>
        <v>0</v>
      </c>
      <c r="AJ78" s="58">
        <f t="shared" si="86"/>
        <v>0</v>
      </c>
      <c r="AK78" s="58">
        <f t="shared" si="86"/>
        <v>0</v>
      </c>
      <c r="AL78" s="59">
        <f t="shared" si="82"/>
        <v>0</v>
      </c>
      <c r="AM78" s="594">
        <f t="shared" si="83"/>
        <v>0</v>
      </c>
    </row>
    <row r="79" spans="1:39" ht="15.6" thickTop="1" x14ac:dyDescent="0.35">
      <c r="A79" s="9">
        <f t="shared" si="79"/>
        <v>26</v>
      </c>
      <c r="B79" s="67" t="str">
        <f t="shared" si="79"/>
        <v>Objednaný dopravní výkon [tis.vlkm]</v>
      </c>
      <c r="C79" s="67"/>
      <c r="D79" s="203" t="s">
        <v>316</v>
      </c>
      <c r="E79" s="109">
        <f>'Objednávka SČK'!C39</f>
        <v>0</v>
      </c>
      <c r="F79" s="109">
        <f>'Objednávka SČK'!D39</f>
        <v>0</v>
      </c>
      <c r="G79" s="109">
        <f>'Objednávka SČK'!E39</f>
        <v>0</v>
      </c>
      <c r="H79" s="109">
        <f>'Objednávka SČK'!F39</f>
        <v>0</v>
      </c>
      <c r="I79" s="109">
        <f>'Objednávka SČK'!G39</f>
        <v>0</v>
      </c>
      <c r="J79" s="109">
        <f>'Objednávka SČK'!H39</f>
        <v>0</v>
      </c>
      <c r="K79" s="109">
        <f>'Objednávka SČK'!I39</f>
        <v>0</v>
      </c>
      <c r="L79" s="109">
        <f>'Objednávka SČK'!J39</f>
        <v>0</v>
      </c>
      <c r="M79" s="109">
        <f>'Objednávka SČK'!K39</f>
        <v>0</v>
      </c>
      <c r="N79" s="109">
        <f>'Objednávka SČK'!L39</f>
        <v>0</v>
      </c>
      <c r="O79" s="109">
        <f>'Objednávka SČK'!M39</f>
        <v>0</v>
      </c>
      <c r="P79" s="109">
        <f>'Objednávka SČK'!N39</f>
        <v>0</v>
      </c>
      <c r="Q79" s="109">
        <f>'Objednávka SČK'!O39</f>
        <v>0</v>
      </c>
      <c r="R79" s="109">
        <f>'Objednávka SČK'!P39</f>
        <v>0</v>
      </c>
      <c r="S79" s="109">
        <f>'Objednávka SČK'!Q39</f>
        <v>0</v>
      </c>
      <c r="T79" s="109">
        <f>'Objednávka SČK'!R39</f>
        <v>0</v>
      </c>
      <c r="U79" s="109">
        <f>'Objednávka SČK'!S39</f>
        <v>0</v>
      </c>
      <c r="V79" s="109">
        <f>'Objednávka SČK'!T39</f>
        <v>0</v>
      </c>
      <c r="W79" s="109">
        <f>'Objednávka SČK'!U39</f>
        <v>0</v>
      </c>
      <c r="X79" s="109">
        <f>'Objednávka SČK'!V39</f>
        <v>0</v>
      </c>
      <c r="Y79" s="109">
        <f>'Objednávka SČK'!W39</f>
        <v>0</v>
      </c>
      <c r="Z79" s="109">
        <f>'Objednávka SČK'!X39</f>
        <v>0</v>
      </c>
      <c r="AA79" s="109">
        <f>'Objednávka SČK'!Y39</f>
        <v>0</v>
      </c>
      <c r="AB79" s="109">
        <f>'Objednávka SČK'!Z39</f>
        <v>0</v>
      </c>
      <c r="AC79" s="109">
        <f>'Objednávka SČK'!AA39</f>
        <v>0</v>
      </c>
      <c r="AD79" s="109">
        <f>'Objednávka SČK'!AB39</f>
        <v>0</v>
      </c>
      <c r="AE79" s="109">
        <f>'Objednávka SČK'!AC39</f>
        <v>0</v>
      </c>
      <c r="AF79" s="109">
        <f>'Objednávka SČK'!AD39</f>
        <v>0</v>
      </c>
      <c r="AG79" s="109">
        <f>'Objednávka SČK'!AE39</f>
        <v>0</v>
      </c>
      <c r="AH79" s="109">
        <f>'Objednávka SČK'!AF39</f>
        <v>0</v>
      </c>
      <c r="AI79" s="109">
        <f>'Objednávka SČK'!AG39</f>
        <v>0</v>
      </c>
      <c r="AJ79" s="109">
        <f>'Objednávka SČK'!AH39</f>
        <v>0</v>
      </c>
      <c r="AK79" s="109">
        <f>'Objednávka SČK'!AI39</f>
        <v>0</v>
      </c>
      <c r="AL79" s="48">
        <f t="shared" si="82"/>
        <v>0</v>
      </c>
      <c r="AM79" s="570" t="s">
        <v>134</v>
      </c>
    </row>
    <row r="80" spans="1:39" ht="15.6" thickBot="1" x14ac:dyDescent="0.4">
      <c r="A80" s="5">
        <f t="shared" si="79"/>
        <v>27</v>
      </c>
      <c r="B80" s="69" t="str">
        <f t="shared" si="79"/>
        <v>Objednávková jednotková cena [Kč/vlkm]</v>
      </c>
      <c r="C80" s="69"/>
      <c r="D80" s="202" t="s">
        <v>287</v>
      </c>
      <c r="E80" s="105">
        <f t="shared" ref="E80:AL80" si="88">IFERROR(E71/E79,0)</f>
        <v>0</v>
      </c>
      <c r="F80" s="105">
        <f t="shared" si="88"/>
        <v>0</v>
      </c>
      <c r="G80" s="105">
        <f t="shared" ref="G80:H80" si="89">IFERROR(G71/G79,0)</f>
        <v>0</v>
      </c>
      <c r="H80" s="105">
        <f t="shared" si="89"/>
        <v>0</v>
      </c>
      <c r="I80" s="105">
        <f t="shared" si="88"/>
        <v>0</v>
      </c>
      <c r="J80" s="105">
        <f t="shared" si="88"/>
        <v>0</v>
      </c>
      <c r="K80" s="105">
        <f t="shared" si="88"/>
        <v>0</v>
      </c>
      <c r="L80" s="105">
        <f t="shared" si="88"/>
        <v>0</v>
      </c>
      <c r="M80" s="105">
        <f t="shared" si="88"/>
        <v>0</v>
      </c>
      <c r="N80" s="105">
        <f t="shared" si="88"/>
        <v>0</v>
      </c>
      <c r="O80" s="105">
        <f t="shared" si="88"/>
        <v>0</v>
      </c>
      <c r="P80" s="105">
        <f t="shared" si="88"/>
        <v>0</v>
      </c>
      <c r="Q80" s="105">
        <f t="shared" si="88"/>
        <v>0</v>
      </c>
      <c r="R80" s="105">
        <f t="shared" si="88"/>
        <v>0</v>
      </c>
      <c r="S80" s="105">
        <f t="shared" si="88"/>
        <v>0</v>
      </c>
      <c r="T80" s="105">
        <f t="shared" si="88"/>
        <v>0</v>
      </c>
      <c r="U80" s="105">
        <f t="shared" si="88"/>
        <v>0</v>
      </c>
      <c r="V80" s="105">
        <f t="shared" si="88"/>
        <v>0</v>
      </c>
      <c r="W80" s="105">
        <f t="shared" si="88"/>
        <v>0</v>
      </c>
      <c r="X80" s="105">
        <f t="shared" si="88"/>
        <v>0</v>
      </c>
      <c r="Y80" s="105">
        <f t="shared" si="88"/>
        <v>0</v>
      </c>
      <c r="Z80" s="105">
        <f t="shared" si="88"/>
        <v>0</v>
      </c>
      <c r="AA80" s="105">
        <f t="shared" si="88"/>
        <v>0</v>
      </c>
      <c r="AB80" s="105">
        <f t="shared" si="88"/>
        <v>0</v>
      </c>
      <c r="AC80" s="105">
        <f t="shared" si="88"/>
        <v>0</v>
      </c>
      <c r="AD80" s="105">
        <f t="shared" si="88"/>
        <v>0</v>
      </c>
      <c r="AE80" s="105">
        <f t="shared" si="88"/>
        <v>0</v>
      </c>
      <c r="AF80" s="105">
        <f t="shared" si="88"/>
        <v>0</v>
      </c>
      <c r="AG80" s="105">
        <f t="shared" si="88"/>
        <v>0</v>
      </c>
      <c r="AH80" s="105">
        <f t="shared" si="88"/>
        <v>0</v>
      </c>
      <c r="AI80" s="105">
        <f t="shared" si="88"/>
        <v>0</v>
      </c>
      <c r="AJ80" s="105">
        <f t="shared" si="88"/>
        <v>0</v>
      </c>
      <c r="AK80" s="105">
        <f t="shared" si="88"/>
        <v>0</v>
      </c>
      <c r="AL80" s="111">
        <f t="shared" si="88"/>
        <v>0</v>
      </c>
      <c r="AM80" s="571" t="s">
        <v>134</v>
      </c>
    </row>
    <row r="81" spans="1:39" ht="15.6" x14ac:dyDescent="0.35">
      <c r="A81" s="17">
        <f t="shared" si="79"/>
        <v>28</v>
      </c>
      <c r="B81" s="71" t="str">
        <f t="shared" si="79"/>
        <v>Objednávková jednotková cena za jednotku [Kč/vlkm]</v>
      </c>
      <c r="C81" s="67"/>
      <c r="D81" s="114" t="s">
        <v>289</v>
      </c>
      <c r="E81" s="121">
        <f>IFERROR(('MO Výkon'!E81+'MO Hodiny'!E80+'MO Vozidlo'!E80+'MA Fixní'!E71/E79),0)</f>
        <v>0</v>
      </c>
      <c r="F81" s="121">
        <f>IFERROR(('MO Výkon'!F81+'MO Hodiny'!F80+'MO Vozidlo'!F80+'MA Fixní'!F71/F79),0)</f>
        <v>0</v>
      </c>
      <c r="G81" s="121">
        <f>IFERROR(('MO Výkon'!G81+'MO Hodiny'!G80+'MO Vozidlo'!G80+'MA Fixní'!G71/G79),0)</f>
        <v>0</v>
      </c>
      <c r="H81" s="121">
        <f>IFERROR(('MO Výkon'!H81+'MO Hodiny'!H80+'MO Vozidlo'!H80+'MA Fixní'!H71/H79),0)</f>
        <v>0</v>
      </c>
      <c r="I81" s="121">
        <f>IFERROR(('MO Výkon'!I81+'MO Hodiny'!I80+'MO Vozidlo'!I80+'MA Fixní'!I71/I79),0)</f>
        <v>0</v>
      </c>
      <c r="J81" s="121">
        <f>IFERROR(('MO Výkon'!J81+'MO Hodiny'!J80+'MO Vozidlo'!J80+'MA Fixní'!J71/J79),0)</f>
        <v>0</v>
      </c>
      <c r="K81" s="121">
        <f>IFERROR(('MO Výkon'!K81+'MO Hodiny'!K80+'MO Vozidlo'!K80+'MA Fixní'!K71/K79),0)</f>
        <v>0</v>
      </c>
      <c r="L81" s="121">
        <f>IFERROR(('MO Výkon'!L81+'MO Hodiny'!L80+'MO Vozidlo'!L80+'MA Fixní'!L71/L79),0)</f>
        <v>0</v>
      </c>
      <c r="M81" s="121">
        <f>IFERROR(('MO Výkon'!M81+'MO Hodiny'!M80+'MO Vozidlo'!M80+'MA Fixní'!M71/M79),0)</f>
        <v>0</v>
      </c>
      <c r="N81" s="121">
        <f>IFERROR(('MO Výkon'!N81+'MO Hodiny'!N80+'MO Vozidlo'!N80+'MA Fixní'!N71/N79),0)</f>
        <v>0</v>
      </c>
      <c r="O81" s="121">
        <f>IFERROR(('MO Výkon'!O81+'MO Hodiny'!O80+'MO Vozidlo'!O80+'MA Fixní'!O71/O79),0)</f>
        <v>0</v>
      </c>
      <c r="P81" s="121">
        <f>IFERROR(('MO Výkon'!P81+'MO Hodiny'!P80+'MO Vozidlo'!P80+'MA Fixní'!P71/P79),0)</f>
        <v>0</v>
      </c>
      <c r="Q81" s="121">
        <f>IFERROR(('MO Výkon'!Q81+'MO Hodiny'!Q80+'MO Vozidlo'!Q80+'MA Fixní'!Q71/Q79),0)</f>
        <v>0</v>
      </c>
      <c r="R81" s="121">
        <f>IFERROR(('MO Výkon'!R81+'MO Hodiny'!R80+'MO Vozidlo'!R80+'MA Fixní'!R71/R79),0)</f>
        <v>0</v>
      </c>
      <c r="S81" s="121">
        <f>IFERROR(('MO Výkon'!S81+'MO Hodiny'!S80+'MO Vozidlo'!S80+'MA Fixní'!S71/S79),0)</f>
        <v>0</v>
      </c>
      <c r="T81" s="121">
        <f>IFERROR(('MO Výkon'!T81+'MO Hodiny'!T80+'MO Vozidlo'!T80+'MA Fixní'!T71/T79),0)</f>
        <v>0</v>
      </c>
      <c r="U81" s="121">
        <f>IFERROR(('MO Výkon'!U81+'MO Hodiny'!U80+'MO Vozidlo'!U80+'MA Fixní'!U71/U79),0)</f>
        <v>0</v>
      </c>
      <c r="V81" s="121">
        <f>IFERROR(('MO Výkon'!V81+'MO Hodiny'!V80+'MO Vozidlo'!V80+'MA Fixní'!V71/V79),0)</f>
        <v>0</v>
      </c>
      <c r="W81" s="121">
        <f>IFERROR(('MO Výkon'!W81+'MO Hodiny'!W80+'MO Vozidlo'!W80+'MA Fixní'!W71/W79),0)</f>
        <v>0</v>
      </c>
      <c r="X81" s="121">
        <f>IFERROR(('MO Výkon'!X81+'MO Hodiny'!X80+'MO Vozidlo'!X80+'MA Fixní'!X71/X79),0)</f>
        <v>0</v>
      </c>
      <c r="Y81" s="121">
        <f>IFERROR(('MO Výkon'!Y81+'MO Hodiny'!Y80+'MO Vozidlo'!Y80+'MA Fixní'!Y71/Y79),0)</f>
        <v>0</v>
      </c>
      <c r="Z81" s="121">
        <f>IFERROR(('MO Výkon'!Z81+'MO Hodiny'!Z80+'MO Vozidlo'!Z80+'MA Fixní'!Z71/Z79),0)</f>
        <v>0</v>
      </c>
      <c r="AA81" s="121">
        <f>IFERROR(('MO Výkon'!AA81+'MO Hodiny'!AA80+'MO Vozidlo'!AA80+'MA Fixní'!AA71/AA79),0)</f>
        <v>0</v>
      </c>
      <c r="AB81" s="121">
        <f>IFERROR(('MO Výkon'!AB81+'MO Hodiny'!AB80+'MO Vozidlo'!AB80+'MA Fixní'!AB71/AB79),0)</f>
        <v>0</v>
      </c>
      <c r="AC81" s="121">
        <f>IFERROR(('MO Výkon'!AC81+'MO Hodiny'!AC80+'MO Vozidlo'!AC80+'MA Fixní'!AC71/AC79),0)</f>
        <v>0</v>
      </c>
      <c r="AD81" s="121">
        <f>IFERROR(('MO Výkon'!AD81+'MO Hodiny'!AD80+'MO Vozidlo'!AD80+'MA Fixní'!AD71/AD79),0)</f>
        <v>0</v>
      </c>
      <c r="AE81" s="121">
        <f>IFERROR(('MO Výkon'!AE81+'MO Hodiny'!AE80+'MO Vozidlo'!AE80+'MA Fixní'!AE71/AE79),0)</f>
        <v>0</v>
      </c>
      <c r="AF81" s="121">
        <f>IFERROR(('MO Výkon'!AF81+'MO Hodiny'!AF80+'MO Vozidlo'!AF80+'MA Fixní'!AF71/AF79),0)</f>
        <v>0</v>
      </c>
      <c r="AG81" s="121">
        <f>IFERROR(('MO Výkon'!AG81+'MO Hodiny'!AG80+'MO Vozidlo'!AG80+'MA Fixní'!AG71/AG79),0)</f>
        <v>0</v>
      </c>
      <c r="AH81" s="121">
        <f>IFERROR(('MO Výkon'!AH81+'MO Hodiny'!AH80+'MO Vozidlo'!AH80+'MA Fixní'!AH71/AH79),0)</f>
        <v>0</v>
      </c>
      <c r="AI81" s="121">
        <f>IFERROR(('MO Výkon'!AI81+'MO Hodiny'!AI80+'MO Vozidlo'!AI80+'MA Fixní'!AI71/AI79),0)</f>
        <v>0</v>
      </c>
      <c r="AJ81" s="121">
        <f>IFERROR(('MO Výkon'!AJ81+'MO Hodiny'!AJ80+'MO Vozidlo'!AJ80+'MA Fixní'!AJ71/AJ79),0)</f>
        <v>0</v>
      </c>
      <c r="AK81" s="121">
        <f>IFERROR(('MO Výkon'!AK81+'MO Hodiny'!AK80+'MO Vozidlo'!AK80+'MA Fixní'!AK71/AK79),0)</f>
        <v>0</v>
      </c>
      <c r="AL81" s="561" t="s">
        <v>134</v>
      </c>
      <c r="AM81" s="570" t="s">
        <v>134</v>
      </c>
    </row>
    <row r="82" spans="1:39" ht="16.2" thickBot="1" x14ac:dyDescent="0.4">
      <c r="A82" s="10">
        <f t="shared" si="79"/>
        <v>29</v>
      </c>
      <c r="B82" s="115" t="str">
        <f t="shared" si="79"/>
        <v>Objednávková jednotková cena za soupravu [Kč/vlkm]</v>
      </c>
      <c r="C82" s="115"/>
      <c r="D82" s="116" t="s">
        <v>290</v>
      </c>
      <c r="E82" s="117">
        <f>IFERROR(('MO Výkon'!E82+'MO Hodiny'!E80+'MO Vozidlo'!E80+'MA Fixní'!E71/E79),0)</f>
        <v>0</v>
      </c>
      <c r="F82" s="117">
        <f>IFERROR(('MO Výkon'!F82+'MO Hodiny'!F80+'MO Vozidlo'!F80+'MA Fixní'!F71/F79),0)</f>
        <v>0</v>
      </c>
      <c r="G82" s="117">
        <f>IFERROR(('MO Výkon'!G82+'MO Hodiny'!G80+'MO Vozidlo'!G80+'MA Fixní'!G71/G79),0)</f>
        <v>0</v>
      </c>
      <c r="H82" s="117">
        <f>IFERROR(('MO Výkon'!H82+'MO Hodiny'!H80+'MO Vozidlo'!H80+'MA Fixní'!H71/H79),0)</f>
        <v>0</v>
      </c>
      <c r="I82" s="117">
        <f>IFERROR(('MO Výkon'!I82+'MO Hodiny'!I80+'MO Vozidlo'!I80+'MA Fixní'!I71/I79),0)</f>
        <v>0</v>
      </c>
      <c r="J82" s="117">
        <f>IFERROR(('MO Výkon'!J82+'MO Hodiny'!J80+'MO Vozidlo'!J80+'MA Fixní'!J71/J79),0)</f>
        <v>0</v>
      </c>
      <c r="K82" s="117">
        <f>IFERROR(('MO Výkon'!K82+'MO Hodiny'!K80+'MO Vozidlo'!K80+'MA Fixní'!K71/K79),0)</f>
        <v>0</v>
      </c>
      <c r="L82" s="117">
        <f>IFERROR(('MO Výkon'!L82+'MO Hodiny'!L80+'MO Vozidlo'!L80+'MA Fixní'!L71/L79),0)</f>
        <v>0</v>
      </c>
      <c r="M82" s="117">
        <f>IFERROR(('MO Výkon'!M82+'MO Hodiny'!M80+'MO Vozidlo'!M80+'MA Fixní'!M71/M79),0)</f>
        <v>0</v>
      </c>
      <c r="N82" s="117">
        <f>IFERROR(('MO Výkon'!N82+'MO Hodiny'!N80+'MO Vozidlo'!N80+'MA Fixní'!N71/N79),0)</f>
        <v>0</v>
      </c>
      <c r="O82" s="117">
        <f>IFERROR(('MO Výkon'!O82+'MO Hodiny'!O80+'MO Vozidlo'!O80+'MA Fixní'!O71/O79),0)</f>
        <v>0</v>
      </c>
      <c r="P82" s="117">
        <f>IFERROR(('MO Výkon'!P82+'MO Hodiny'!P80+'MO Vozidlo'!P80+'MA Fixní'!P71/P79),0)</f>
        <v>0</v>
      </c>
      <c r="Q82" s="117">
        <f>IFERROR(('MO Výkon'!Q82+'MO Hodiny'!Q80+'MO Vozidlo'!Q80+'MA Fixní'!Q71/Q79),0)</f>
        <v>0</v>
      </c>
      <c r="R82" s="117">
        <f>IFERROR(('MO Výkon'!R82+'MO Hodiny'!R80+'MO Vozidlo'!R80+'MA Fixní'!R71/R79),0)</f>
        <v>0</v>
      </c>
      <c r="S82" s="117">
        <f>IFERROR(('MO Výkon'!S82+'MO Hodiny'!S80+'MO Vozidlo'!S80+'MA Fixní'!S71/S79),0)</f>
        <v>0</v>
      </c>
      <c r="T82" s="117">
        <f>IFERROR(('MO Výkon'!T82+'MO Hodiny'!T80+'MO Vozidlo'!T80+'MA Fixní'!T71/T79),0)</f>
        <v>0</v>
      </c>
      <c r="U82" s="117">
        <f>IFERROR(('MO Výkon'!U82+'MO Hodiny'!U80+'MO Vozidlo'!U80+'MA Fixní'!U71/U79),0)</f>
        <v>0</v>
      </c>
      <c r="V82" s="117">
        <f>IFERROR(('MO Výkon'!V82+'MO Hodiny'!V80+'MO Vozidlo'!V80+'MA Fixní'!V71/V79),0)</f>
        <v>0</v>
      </c>
      <c r="W82" s="117">
        <f>IFERROR(('MO Výkon'!W82+'MO Hodiny'!W80+'MO Vozidlo'!W80+'MA Fixní'!W71/W79),0)</f>
        <v>0</v>
      </c>
      <c r="X82" s="117">
        <f>IFERROR(('MO Výkon'!X82+'MO Hodiny'!X80+'MO Vozidlo'!X80+'MA Fixní'!X71/X79),0)</f>
        <v>0</v>
      </c>
      <c r="Y82" s="117">
        <f>IFERROR(('MO Výkon'!Y82+'MO Hodiny'!Y80+'MO Vozidlo'!Y80+'MA Fixní'!Y71/Y79),0)</f>
        <v>0</v>
      </c>
      <c r="Z82" s="117">
        <f>IFERROR(('MO Výkon'!Z82+'MO Hodiny'!Z80+'MO Vozidlo'!Z80+'MA Fixní'!Z71/Z79),0)</f>
        <v>0</v>
      </c>
      <c r="AA82" s="117">
        <f>IFERROR(('MO Výkon'!AA82+'MO Hodiny'!AA80+'MO Vozidlo'!AA80+'MA Fixní'!AA71/AA79),0)</f>
        <v>0</v>
      </c>
      <c r="AB82" s="117">
        <f>IFERROR(('MO Výkon'!AB82+'MO Hodiny'!AB80+'MO Vozidlo'!AB80+'MA Fixní'!AB71/AB79),0)</f>
        <v>0</v>
      </c>
      <c r="AC82" s="117">
        <f>IFERROR(('MO Výkon'!AC82+'MO Hodiny'!AC80+'MO Vozidlo'!AC80+'MA Fixní'!AC71/AC79),0)</f>
        <v>0</v>
      </c>
      <c r="AD82" s="117">
        <f>IFERROR(('MO Výkon'!AD82+'MO Hodiny'!AD80+'MO Vozidlo'!AD80+'MA Fixní'!AD71/AD79),0)</f>
        <v>0</v>
      </c>
      <c r="AE82" s="117">
        <f>IFERROR(('MO Výkon'!AE82+'MO Hodiny'!AE80+'MO Vozidlo'!AE80+'MA Fixní'!AE71/AE79),0)</f>
        <v>0</v>
      </c>
      <c r="AF82" s="117">
        <f>IFERROR(('MO Výkon'!AF82+'MO Hodiny'!AF80+'MO Vozidlo'!AF80+'MA Fixní'!AF71/AF79),0)</f>
        <v>0</v>
      </c>
      <c r="AG82" s="117">
        <f>IFERROR(('MO Výkon'!AG82+'MO Hodiny'!AG80+'MO Vozidlo'!AG80+'MA Fixní'!AG71/AG79),0)</f>
        <v>0</v>
      </c>
      <c r="AH82" s="117">
        <f>IFERROR(('MO Výkon'!AH82+'MO Hodiny'!AH80+'MO Vozidlo'!AH80+'MA Fixní'!AH71/AH79),0)</f>
        <v>0</v>
      </c>
      <c r="AI82" s="117">
        <f>IFERROR(('MO Výkon'!AI82+'MO Hodiny'!AI80+'MO Vozidlo'!AI80+'MA Fixní'!AI71/AI79),0)</f>
        <v>0</v>
      </c>
      <c r="AJ82" s="117">
        <f>IFERROR(('MO Výkon'!AJ82+'MO Hodiny'!AJ80+'MO Vozidlo'!AJ80+'MA Fixní'!AJ71/AJ79),0)</f>
        <v>0</v>
      </c>
      <c r="AK82" s="117">
        <f>IFERROR(('MO Výkon'!AK82+'MO Hodiny'!AK80+'MO Vozidlo'!AK80+'MA Fixní'!AK71/AK79),0)</f>
        <v>0</v>
      </c>
      <c r="AL82" s="118" t="s">
        <v>134</v>
      </c>
      <c r="AM82" s="573" t="s">
        <v>134</v>
      </c>
    </row>
    <row r="83" spans="1:39" ht="14.4" hidden="1" x14ac:dyDescent="0.3">
      <c r="AL83" s="555"/>
      <c r="AM83" s="555"/>
    </row>
    <row r="84" spans="1:39" ht="15" thickBot="1" x14ac:dyDescent="0.35">
      <c r="C84" s="77"/>
      <c r="D84" s="79"/>
      <c r="AL84" s="560"/>
      <c r="AM84" s="555"/>
    </row>
    <row r="85" spans="1:39" ht="14.4" x14ac:dyDescent="0.3">
      <c r="A85" s="169" t="s">
        <v>306</v>
      </c>
      <c r="B85" s="170"/>
      <c r="C85" s="170"/>
      <c r="D85" s="282"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53"/>
    </row>
    <row r="86" spans="1:39" ht="15" thickBot="1" x14ac:dyDescent="0.35">
      <c r="A86" s="6" t="str">
        <f>A2</f>
        <v>Cenová úroveň pro Kalendářní rok [tis.Kč]</v>
      </c>
      <c r="B86" s="60"/>
      <c r="C86" s="40"/>
      <c r="D86" s="61"/>
      <c r="E86" s="7" t="str">
        <f>E2</f>
        <v>XII/29</v>
      </c>
      <c r="F86" s="7" t="str">
        <f t="shared" ref="F86:AK86" si="90">F2</f>
        <v>I-VI/30</v>
      </c>
      <c r="G86" s="7" t="str">
        <f t="shared" si="90"/>
        <v>VI-XII/30</v>
      </c>
      <c r="H86" s="7" t="str">
        <f t="shared" si="90"/>
        <v>XII/30</v>
      </c>
      <c r="I86" s="7">
        <f t="shared" si="90"/>
        <v>2031</v>
      </c>
      <c r="J86" s="7">
        <f t="shared" si="90"/>
        <v>2032</v>
      </c>
      <c r="K86" s="7">
        <f t="shared" si="90"/>
        <v>2033</v>
      </c>
      <c r="L86" s="7">
        <f t="shared" si="90"/>
        <v>2034</v>
      </c>
      <c r="M86" s="7">
        <f t="shared" si="90"/>
        <v>2035</v>
      </c>
      <c r="N86" s="7">
        <f t="shared" si="90"/>
        <v>2036</v>
      </c>
      <c r="O86" s="7">
        <f t="shared" si="90"/>
        <v>2037</v>
      </c>
      <c r="P86" s="7">
        <f t="shared" si="90"/>
        <v>2038</v>
      </c>
      <c r="Q86" s="7">
        <f t="shared" si="90"/>
        <v>2039</v>
      </c>
      <c r="R86" s="7">
        <f t="shared" si="90"/>
        <v>2040</v>
      </c>
      <c r="S86" s="7">
        <f t="shared" si="90"/>
        <v>2041</v>
      </c>
      <c r="T86" s="7">
        <f t="shared" si="90"/>
        <v>2042</v>
      </c>
      <c r="U86" s="7">
        <f t="shared" si="90"/>
        <v>2043</v>
      </c>
      <c r="V86" s="7">
        <f t="shared" si="90"/>
        <v>2044</v>
      </c>
      <c r="W86" s="7">
        <f t="shared" si="90"/>
        <v>2045</v>
      </c>
      <c r="X86" s="7">
        <f t="shared" si="90"/>
        <v>2046</v>
      </c>
      <c r="Y86" s="7">
        <f t="shared" si="90"/>
        <v>2047</v>
      </c>
      <c r="Z86" s="7">
        <f t="shared" si="90"/>
        <v>2048</v>
      </c>
      <c r="AA86" s="7">
        <f t="shared" si="90"/>
        <v>2049</v>
      </c>
      <c r="AB86" s="7">
        <f t="shared" si="90"/>
        <v>2050</v>
      </c>
      <c r="AC86" s="7">
        <f t="shared" si="90"/>
        <v>2051</v>
      </c>
      <c r="AD86" s="7">
        <f t="shared" si="90"/>
        <v>2052</v>
      </c>
      <c r="AE86" s="7">
        <f t="shared" si="90"/>
        <v>2053</v>
      </c>
      <c r="AF86" s="7">
        <f t="shared" si="90"/>
        <v>2054</v>
      </c>
      <c r="AG86" s="7">
        <f t="shared" si="90"/>
        <v>2055</v>
      </c>
      <c r="AH86" s="7">
        <f t="shared" si="90"/>
        <v>2056</v>
      </c>
      <c r="AI86" s="7">
        <f t="shared" si="90"/>
        <v>2057</v>
      </c>
      <c r="AJ86" s="7">
        <f t="shared" si="90"/>
        <v>2058</v>
      </c>
      <c r="AK86" s="7">
        <f t="shared" si="90"/>
        <v>2059</v>
      </c>
      <c r="AL86" s="99" t="s">
        <v>78</v>
      </c>
      <c r="AM86" s="562" t="s">
        <v>79</v>
      </c>
    </row>
    <row r="87" spans="1:39" ht="15" thickTop="1" x14ac:dyDescent="0.3">
      <c r="A87" s="3">
        <f t="shared" ref="A87:D108" si="91">IF(A45="","",A45)</f>
        <v>1</v>
      </c>
      <c r="B87" s="44" t="str">
        <f t="shared" si="91"/>
        <v>Trakční energie a palivo</v>
      </c>
      <c r="C87" s="62">
        <f t="shared" si="91"/>
        <v>1.1000000000000001</v>
      </c>
      <c r="D87" s="63" t="str">
        <f t="shared" si="91"/>
        <v>Elektrická energie</v>
      </c>
      <c r="E87" s="82">
        <f>'MO Výkon'!E87+'MO Hodiny'!E87+'MO Vozidlo'!E87+'MA Fixní'!E87</f>
        <v>0</v>
      </c>
      <c r="F87" s="50">
        <f>'MO Výkon'!F87+'MO Hodiny'!F87+'MO Vozidlo'!F87+'MA Fixní'!F87</f>
        <v>0</v>
      </c>
      <c r="G87" s="50">
        <f>'MO Výkon'!G87+'MO Hodiny'!G87+'MO Vozidlo'!G87+'MA Fixní'!G87</f>
        <v>0</v>
      </c>
      <c r="H87" s="50">
        <f>'MO Výkon'!H87+'MO Hodiny'!H87+'MO Vozidlo'!H87+'MA Fixní'!H87</f>
        <v>0</v>
      </c>
      <c r="I87" s="50">
        <f>'MO Výkon'!I87+'MO Hodiny'!I87+'MO Vozidlo'!I87+'MA Fixní'!I87</f>
        <v>0</v>
      </c>
      <c r="J87" s="50">
        <f>'MO Výkon'!J87+'MO Hodiny'!J87+'MO Vozidlo'!J87+'MA Fixní'!J87</f>
        <v>0</v>
      </c>
      <c r="K87" s="50">
        <f>'MO Výkon'!K87+'MO Hodiny'!K87+'MO Vozidlo'!K87+'MA Fixní'!K87</f>
        <v>0</v>
      </c>
      <c r="L87" s="50">
        <f>'MO Výkon'!L87+'MO Hodiny'!L87+'MO Vozidlo'!L87+'MA Fixní'!L87</f>
        <v>0</v>
      </c>
      <c r="M87" s="50">
        <f>'MO Výkon'!M87+'MO Hodiny'!M87+'MO Vozidlo'!M87+'MA Fixní'!M87</f>
        <v>0</v>
      </c>
      <c r="N87" s="50">
        <f>'MO Výkon'!N87+'MO Hodiny'!N87+'MO Vozidlo'!N87+'MA Fixní'!N87</f>
        <v>0</v>
      </c>
      <c r="O87" s="50">
        <f>'MO Výkon'!O87+'MO Hodiny'!O87+'MO Vozidlo'!O87+'MA Fixní'!O87</f>
        <v>0</v>
      </c>
      <c r="P87" s="50">
        <f>'MO Výkon'!P87+'MO Hodiny'!P87+'MO Vozidlo'!P87+'MA Fixní'!P87</f>
        <v>0</v>
      </c>
      <c r="Q87" s="50">
        <f>'MO Výkon'!Q87+'MO Hodiny'!Q87+'MO Vozidlo'!Q87+'MA Fixní'!Q87</f>
        <v>0</v>
      </c>
      <c r="R87" s="50">
        <f>'MO Výkon'!R87+'MO Hodiny'!R87+'MO Vozidlo'!R87+'MA Fixní'!R87</f>
        <v>0</v>
      </c>
      <c r="S87" s="50">
        <f>'MO Výkon'!S87+'MO Hodiny'!S87+'MO Vozidlo'!S87+'MA Fixní'!S87</f>
        <v>0</v>
      </c>
      <c r="T87" s="50">
        <f>'MO Výkon'!T87+'MO Hodiny'!T87+'MO Vozidlo'!T87+'MA Fixní'!T87</f>
        <v>0</v>
      </c>
      <c r="U87" s="50">
        <f>'MO Výkon'!U87+'MO Hodiny'!U87+'MO Vozidlo'!U87+'MA Fixní'!U87</f>
        <v>0</v>
      </c>
      <c r="V87" s="50">
        <f>'MO Výkon'!V87+'MO Hodiny'!V87+'MO Vozidlo'!V87+'MA Fixní'!V87</f>
        <v>0</v>
      </c>
      <c r="W87" s="50">
        <f>'MO Výkon'!W87+'MO Hodiny'!W87+'MO Vozidlo'!W87+'MA Fixní'!W87</f>
        <v>0</v>
      </c>
      <c r="X87" s="50">
        <f>'MO Výkon'!X87+'MO Hodiny'!X87+'MO Vozidlo'!X87+'MA Fixní'!X87</f>
        <v>0</v>
      </c>
      <c r="Y87" s="50">
        <f>'MO Výkon'!Y87+'MO Hodiny'!Y87+'MO Vozidlo'!Y87+'MA Fixní'!Y87</f>
        <v>0</v>
      </c>
      <c r="Z87" s="50">
        <f>'MO Výkon'!Z87+'MO Hodiny'!Z87+'MO Vozidlo'!Z87+'MA Fixní'!Z87</f>
        <v>0</v>
      </c>
      <c r="AA87" s="50">
        <f>'MO Výkon'!AA87+'MO Hodiny'!AA87+'MO Vozidlo'!AA87+'MA Fixní'!AA87</f>
        <v>0</v>
      </c>
      <c r="AB87" s="50">
        <f>'MO Výkon'!AB87+'MO Hodiny'!AB87+'MO Vozidlo'!AB87+'MA Fixní'!AB87</f>
        <v>0</v>
      </c>
      <c r="AC87" s="50">
        <f>'MO Výkon'!AC87+'MO Hodiny'!AC87+'MO Vozidlo'!AC87+'MA Fixní'!AC87</f>
        <v>0</v>
      </c>
      <c r="AD87" s="50">
        <f>'MO Výkon'!AD87+'MO Hodiny'!AD87+'MO Vozidlo'!AD87+'MA Fixní'!AD87</f>
        <v>0</v>
      </c>
      <c r="AE87" s="50">
        <f>'MO Výkon'!AE87+'MO Hodiny'!AE87+'MO Vozidlo'!AE87+'MA Fixní'!AE87</f>
        <v>0</v>
      </c>
      <c r="AF87" s="50">
        <f>'MO Výkon'!AF87+'MO Hodiny'!AF87+'MO Vozidlo'!AF87+'MA Fixní'!AF87</f>
        <v>0</v>
      </c>
      <c r="AG87" s="50">
        <f>'MO Výkon'!AG87+'MO Hodiny'!AG87+'MO Vozidlo'!AG87+'MA Fixní'!AG87</f>
        <v>0</v>
      </c>
      <c r="AH87" s="50">
        <f>'MO Výkon'!AH87+'MO Hodiny'!AH87+'MO Vozidlo'!AH87+'MA Fixní'!AH87</f>
        <v>0</v>
      </c>
      <c r="AI87" s="50">
        <f>'MO Výkon'!AI87+'MO Hodiny'!AI87+'MO Vozidlo'!AI87+'MA Fixní'!AI87</f>
        <v>0</v>
      </c>
      <c r="AJ87" s="50">
        <f>'MO Výkon'!AJ87+'MO Hodiny'!AJ87+'MO Vozidlo'!AJ87+'MA Fixní'!AJ87</f>
        <v>0</v>
      </c>
      <c r="AK87" s="83">
        <f>'MO Výkon'!AK87+'MO Hodiny'!AK87+'MO Vozidlo'!AK87+'MA Fixní'!AK87</f>
        <v>0</v>
      </c>
      <c r="AL87" s="20">
        <f>SUM(E87:AK87)</f>
        <v>0</v>
      </c>
      <c r="AM87" s="566">
        <f t="shared" ref="AM87:AM114" si="92">IFERROR(SUMPRODUCT(E87:AK87,E$121:AK$121)/SUM(E$121:AK$121),0)</f>
        <v>0</v>
      </c>
    </row>
    <row r="88" spans="1:39" ht="14.4" x14ac:dyDescent="0.3">
      <c r="A88" s="4" t="str">
        <f t="shared" si="91"/>
        <v/>
      </c>
      <c r="B88" s="45" t="str">
        <f t="shared" si="91"/>
        <v/>
      </c>
      <c r="C88" s="64">
        <f t="shared" si="91"/>
        <v>1.2</v>
      </c>
      <c r="D88" s="65" t="str">
        <f t="shared" si="91"/>
        <v>Motorová nafta</v>
      </c>
      <c r="E88" s="84">
        <f>'MO Výkon'!E88+'MO Hodiny'!E88+'MO Vozidlo'!E88+'MA Fixní'!E88</f>
        <v>0</v>
      </c>
      <c r="F88" s="103">
        <f>'MO Výkon'!F88+'MO Hodiny'!F88+'MO Vozidlo'!F88+'MA Fixní'!F88</f>
        <v>0</v>
      </c>
      <c r="G88" s="103">
        <f>'MO Výkon'!G88+'MO Hodiny'!G88+'MO Vozidlo'!G88+'MA Fixní'!G88</f>
        <v>0</v>
      </c>
      <c r="H88" s="103">
        <f>'MO Výkon'!H88+'MO Hodiny'!H88+'MO Vozidlo'!H88+'MA Fixní'!H88</f>
        <v>0</v>
      </c>
      <c r="I88" s="103">
        <f>'MO Výkon'!I88+'MO Hodiny'!I88+'MO Vozidlo'!I88+'MA Fixní'!I88</f>
        <v>0</v>
      </c>
      <c r="J88" s="103">
        <f>'MO Výkon'!J88+'MO Hodiny'!J88+'MO Vozidlo'!J88+'MA Fixní'!J88</f>
        <v>0</v>
      </c>
      <c r="K88" s="103">
        <f>'MO Výkon'!K88+'MO Hodiny'!K88+'MO Vozidlo'!K88+'MA Fixní'!K88</f>
        <v>0</v>
      </c>
      <c r="L88" s="103">
        <f>'MO Výkon'!L88+'MO Hodiny'!L88+'MO Vozidlo'!L88+'MA Fixní'!L88</f>
        <v>0</v>
      </c>
      <c r="M88" s="103">
        <f>'MO Výkon'!M88+'MO Hodiny'!M88+'MO Vozidlo'!M88+'MA Fixní'!M88</f>
        <v>0</v>
      </c>
      <c r="N88" s="103">
        <f>'MO Výkon'!N88+'MO Hodiny'!N88+'MO Vozidlo'!N88+'MA Fixní'!N88</f>
        <v>0</v>
      </c>
      <c r="O88" s="103">
        <f>'MO Výkon'!O88+'MO Hodiny'!O88+'MO Vozidlo'!O88+'MA Fixní'!O88</f>
        <v>0</v>
      </c>
      <c r="P88" s="103">
        <f>'MO Výkon'!P88+'MO Hodiny'!P88+'MO Vozidlo'!P88+'MA Fixní'!P88</f>
        <v>0</v>
      </c>
      <c r="Q88" s="103">
        <f>'MO Výkon'!Q88+'MO Hodiny'!Q88+'MO Vozidlo'!Q88+'MA Fixní'!Q88</f>
        <v>0</v>
      </c>
      <c r="R88" s="103">
        <f>'MO Výkon'!R88+'MO Hodiny'!R88+'MO Vozidlo'!R88+'MA Fixní'!R88</f>
        <v>0</v>
      </c>
      <c r="S88" s="103">
        <f>'MO Výkon'!S88+'MO Hodiny'!S88+'MO Vozidlo'!S88+'MA Fixní'!S88</f>
        <v>0</v>
      </c>
      <c r="T88" s="103">
        <f>'MO Výkon'!T88+'MO Hodiny'!T88+'MO Vozidlo'!T88+'MA Fixní'!T88</f>
        <v>0</v>
      </c>
      <c r="U88" s="103">
        <f>'MO Výkon'!U88+'MO Hodiny'!U88+'MO Vozidlo'!U88+'MA Fixní'!U88</f>
        <v>0</v>
      </c>
      <c r="V88" s="103">
        <f>'MO Výkon'!V88+'MO Hodiny'!V88+'MO Vozidlo'!V88+'MA Fixní'!V88</f>
        <v>0</v>
      </c>
      <c r="W88" s="103">
        <f>'MO Výkon'!W88+'MO Hodiny'!W88+'MO Vozidlo'!W88+'MA Fixní'!W88</f>
        <v>0</v>
      </c>
      <c r="X88" s="103">
        <f>'MO Výkon'!X88+'MO Hodiny'!X88+'MO Vozidlo'!X88+'MA Fixní'!X88</f>
        <v>0</v>
      </c>
      <c r="Y88" s="103">
        <f>'MO Výkon'!Y88+'MO Hodiny'!Y88+'MO Vozidlo'!Y88+'MA Fixní'!Y88</f>
        <v>0</v>
      </c>
      <c r="Z88" s="103">
        <f>'MO Výkon'!Z88+'MO Hodiny'!Z88+'MO Vozidlo'!Z88+'MA Fixní'!Z88</f>
        <v>0</v>
      </c>
      <c r="AA88" s="103">
        <f>'MO Výkon'!AA88+'MO Hodiny'!AA88+'MO Vozidlo'!AA88+'MA Fixní'!AA88</f>
        <v>0</v>
      </c>
      <c r="AB88" s="103">
        <f>'MO Výkon'!AB88+'MO Hodiny'!AB88+'MO Vozidlo'!AB88+'MA Fixní'!AB88</f>
        <v>0</v>
      </c>
      <c r="AC88" s="103">
        <f>'MO Výkon'!AC88+'MO Hodiny'!AC88+'MO Vozidlo'!AC88+'MA Fixní'!AC88</f>
        <v>0</v>
      </c>
      <c r="AD88" s="103">
        <f>'MO Výkon'!AD88+'MO Hodiny'!AD88+'MO Vozidlo'!AD88+'MA Fixní'!AD88</f>
        <v>0</v>
      </c>
      <c r="AE88" s="103">
        <f>'MO Výkon'!AE88+'MO Hodiny'!AE88+'MO Vozidlo'!AE88+'MA Fixní'!AE88</f>
        <v>0</v>
      </c>
      <c r="AF88" s="103">
        <f>'MO Výkon'!AF88+'MO Hodiny'!AF88+'MO Vozidlo'!AF88+'MA Fixní'!AF88</f>
        <v>0</v>
      </c>
      <c r="AG88" s="103">
        <f>'MO Výkon'!AG88+'MO Hodiny'!AG88+'MO Vozidlo'!AG88+'MA Fixní'!AG88</f>
        <v>0</v>
      </c>
      <c r="AH88" s="103">
        <f>'MO Výkon'!AH88+'MO Hodiny'!AH88+'MO Vozidlo'!AH88+'MA Fixní'!AH88</f>
        <v>0</v>
      </c>
      <c r="AI88" s="103">
        <f>'MO Výkon'!AI88+'MO Hodiny'!AI88+'MO Vozidlo'!AI88+'MA Fixní'!AI88</f>
        <v>0</v>
      </c>
      <c r="AJ88" s="103">
        <f>'MO Výkon'!AJ88+'MO Hodiny'!AJ88+'MO Vozidlo'!AJ88+'MA Fixní'!AJ88</f>
        <v>0</v>
      </c>
      <c r="AK88" s="85">
        <f>'MO Výkon'!AK88+'MO Hodiny'!AK88+'MO Vozidlo'!AK88+'MA Fixní'!AK88</f>
        <v>0</v>
      </c>
      <c r="AL88" s="24">
        <f t="shared" ref="AL88:AL112" si="93">SUM(E88:AK88)</f>
        <v>0</v>
      </c>
      <c r="AM88" s="149">
        <f t="shared" si="92"/>
        <v>0</v>
      </c>
    </row>
    <row r="89" spans="1:39" ht="14.4" x14ac:dyDescent="0.3">
      <c r="A89" s="4">
        <f t="shared" si="91"/>
        <v>2</v>
      </c>
      <c r="B89" s="45" t="str">
        <f t="shared" si="91"/>
        <v>Netrakční energie a palivo</v>
      </c>
      <c r="C89" s="64" t="str">
        <f t="shared" si="91"/>
        <v/>
      </c>
      <c r="D89" s="65" t="str">
        <f t="shared" si="91"/>
        <v/>
      </c>
      <c r="E89" s="84">
        <f>'MO Výkon'!E89+'MO Hodiny'!E89+'MO Vozidlo'!E89+'MA Fixní'!E89</f>
        <v>0</v>
      </c>
      <c r="F89" s="103">
        <f>'MO Výkon'!F89+'MO Hodiny'!F89+'MO Vozidlo'!F89+'MA Fixní'!F89</f>
        <v>0</v>
      </c>
      <c r="G89" s="103">
        <f>'MO Výkon'!G89+'MO Hodiny'!G89+'MO Vozidlo'!G89+'MA Fixní'!G89</f>
        <v>0</v>
      </c>
      <c r="H89" s="103">
        <f>'MO Výkon'!H89+'MO Hodiny'!H89+'MO Vozidlo'!H89+'MA Fixní'!H89</f>
        <v>0</v>
      </c>
      <c r="I89" s="103">
        <f>'MO Výkon'!I89+'MO Hodiny'!I89+'MO Vozidlo'!I89+'MA Fixní'!I89</f>
        <v>0</v>
      </c>
      <c r="J89" s="103">
        <f>'MO Výkon'!J89+'MO Hodiny'!J89+'MO Vozidlo'!J89+'MA Fixní'!J89</f>
        <v>0</v>
      </c>
      <c r="K89" s="103">
        <f>'MO Výkon'!K89+'MO Hodiny'!K89+'MO Vozidlo'!K89+'MA Fixní'!K89</f>
        <v>0</v>
      </c>
      <c r="L89" s="103">
        <f>'MO Výkon'!L89+'MO Hodiny'!L89+'MO Vozidlo'!L89+'MA Fixní'!L89</f>
        <v>0</v>
      </c>
      <c r="M89" s="103">
        <f>'MO Výkon'!M89+'MO Hodiny'!M89+'MO Vozidlo'!M89+'MA Fixní'!M89</f>
        <v>0</v>
      </c>
      <c r="N89" s="103">
        <f>'MO Výkon'!N89+'MO Hodiny'!N89+'MO Vozidlo'!N89+'MA Fixní'!N89</f>
        <v>0</v>
      </c>
      <c r="O89" s="103">
        <f>'MO Výkon'!O89+'MO Hodiny'!O89+'MO Vozidlo'!O89+'MA Fixní'!O89</f>
        <v>0</v>
      </c>
      <c r="P89" s="103">
        <f>'MO Výkon'!P89+'MO Hodiny'!P89+'MO Vozidlo'!P89+'MA Fixní'!P89</f>
        <v>0</v>
      </c>
      <c r="Q89" s="103">
        <f>'MO Výkon'!Q89+'MO Hodiny'!Q89+'MO Vozidlo'!Q89+'MA Fixní'!Q89</f>
        <v>0</v>
      </c>
      <c r="R89" s="103">
        <f>'MO Výkon'!R89+'MO Hodiny'!R89+'MO Vozidlo'!R89+'MA Fixní'!R89</f>
        <v>0</v>
      </c>
      <c r="S89" s="103">
        <f>'MO Výkon'!S89+'MO Hodiny'!S89+'MO Vozidlo'!S89+'MA Fixní'!S89</f>
        <v>0</v>
      </c>
      <c r="T89" s="103">
        <f>'MO Výkon'!T89+'MO Hodiny'!T89+'MO Vozidlo'!T89+'MA Fixní'!T89</f>
        <v>0</v>
      </c>
      <c r="U89" s="103">
        <f>'MO Výkon'!U89+'MO Hodiny'!U89+'MO Vozidlo'!U89+'MA Fixní'!U89</f>
        <v>0</v>
      </c>
      <c r="V89" s="103">
        <f>'MO Výkon'!V89+'MO Hodiny'!V89+'MO Vozidlo'!V89+'MA Fixní'!V89</f>
        <v>0</v>
      </c>
      <c r="W89" s="103">
        <f>'MO Výkon'!W89+'MO Hodiny'!W89+'MO Vozidlo'!W89+'MA Fixní'!W89</f>
        <v>0</v>
      </c>
      <c r="X89" s="103">
        <f>'MO Výkon'!X89+'MO Hodiny'!X89+'MO Vozidlo'!X89+'MA Fixní'!X89</f>
        <v>0</v>
      </c>
      <c r="Y89" s="103">
        <f>'MO Výkon'!Y89+'MO Hodiny'!Y89+'MO Vozidlo'!Y89+'MA Fixní'!Y89</f>
        <v>0</v>
      </c>
      <c r="Z89" s="103">
        <f>'MO Výkon'!Z89+'MO Hodiny'!Z89+'MO Vozidlo'!Z89+'MA Fixní'!Z89</f>
        <v>0</v>
      </c>
      <c r="AA89" s="103">
        <f>'MO Výkon'!AA89+'MO Hodiny'!AA89+'MO Vozidlo'!AA89+'MA Fixní'!AA89</f>
        <v>0</v>
      </c>
      <c r="AB89" s="103">
        <f>'MO Výkon'!AB89+'MO Hodiny'!AB89+'MO Vozidlo'!AB89+'MA Fixní'!AB89</f>
        <v>0</v>
      </c>
      <c r="AC89" s="103">
        <f>'MO Výkon'!AC89+'MO Hodiny'!AC89+'MO Vozidlo'!AC89+'MA Fixní'!AC89</f>
        <v>0</v>
      </c>
      <c r="AD89" s="103">
        <f>'MO Výkon'!AD89+'MO Hodiny'!AD89+'MO Vozidlo'!AD89+'MA Fixní'!AD89</f>
        <v>0</v>
      </c>
      <c r="AE89" s="103">
        <f>'MO Výkon'!AE89+'MO Hodiny'!AE89+'MO Vozidlo'!AE89+'MA Fixní'!AE89</f>
        <v>0</v>
      </c>
      <c r="AF89" s="103">
        <f>'MO Výkon'!AF89+'MO Hodiny'!AF89+'MO Vozidlo'!AF89+'MA Fixní'!AF89</f>
        <v>0</v>
      </c>
      <c r="AG89" s="103">
        <f>'MO Výkon'!AG89+'MO Hodiny'!AG89+'MO Vozidlo'!AG89+'MA Fixní'!AG89</f>
        <v>0</v>
      </c>
      <c r="AH89" s="103">
        <f>'MO Výkon'!AH89+'MO Hodiny'!AH89+'MO Vozidlo'!AH89+'MA Fixní'!AH89</f>
        <v>0</v>
      </c>
      <c r="AI89" s="103">
        <f>'MO Výkon'!AI89+'MO Hodiny'!AI89+'MO Vozidlo'!AI89+'MA Fixní'!AI89</f>
        <v>0</v>
      </c>
      <c r="AJ89" s="103">
        <f>'MO Výkon'!AJ89+'MO Hodiny'!AJ89+'MO Vozidlo'!AJ89+'MA Fixní'!AJ89</f>
        <v>0</v>
      </c>
      <c r="AK89" s="85">
        <f>'MO Výkon'!AK89+'MO Hodiny'!AK89+'MO Vozidlo'!AK89+'MA Fixní'!AK89</f>
        <v>0</v>
      </c>
      <c r="AL89" s="24">
        <f t="shared" si="93"/>
        <v>0</v>
      </c>
      <c r="AM89" s="149">
        <f t="shared" si="92"/>
        <v>0</v>
      </c>
    </row>
    <row r="90" spans="1:39" ht="14.4" x14ac:dyDescent="0.3">
      <c r="A90" s="4">
        <f t="shared" si="91"/>
        <v>3</v>
      </c>
      <c r="B90" s="45" t="str">
        <f t="shared" si="91"/>
        <v>Přímý materiál</v>
      </c>
      <c r="C90" s="64" t="str">
        <f t="shared" si="91"/>
        <v/>
      </c>
      <c r="D90" s="65" t="str">
        <f t="shared" si="91"/>
        <v/>
      </c>
      <c r="E90" s="84">
        <f>'MO Výkon'!E90+'MO Hodiny'!E90+'MO Vozidlo'!E90+'MA Fixní'!E90</f>
        <v>0</v>
      </c>
      <c r="F90" s="103">
        <f>'MO Výkon'!F90+'MO Hodiny'!F90+'MO Vozidlo'!F90+'MA Fixní'!F90</f>
        <v>0</v>
      </c>
      <c r="G90" s="103">
        <f>'MO Výkon'!G90+'MO Hodiny'!G90+'MO Vozidlo'!G90+'MA Fixní'!G90</f>
        <v>0</v>
      </c>
      <c r="H90" s="103">
        <f>'MO Výkon'!H90+'MO Hodiny'!H90+'MO Vozidlo'!H90+'MA Fixní'!H90</f>
        <v>0</v>
      </c>
      <c r="I90" s="103">
        <f>'MO Výkon'!I90+'MO Hodiny'!I90+'MO Vozidlo'!I90+'MA Fixní'!I90</f>
        <v>0</v>
      </c>
      <c r="J90" s="103">
        <f>'MO Výkon'!J90+'MO Hodiny'!J90+'MO Vozidlo'!J90+'MA Fixní'!J90</f>
        <v>0</v>
      </c>
      <c r="K90" s="103">
        <f>'MO Výkon'!K90+'MO Hodiny'!K90+'MO Vozidlo'!K90+'MA Fixní'!K90</f>
        <v>0</v>
      </c>
      <c r="L90" s="103">
        <f>'MO Výkon'!L90+'MO Hodiny'!L90+'MO Vozidlo'!L90+'MA Fixní'!L90</f>
        <v>0</v>
      </c>
      <c r="M90" s="103">
        <f>'MO Výkon'!M90+'MO Hodiny'!M90+'MO Vozidlo'!M90+'MA Fixní'!M90</f>
        <v>0</v>
      </c>
      <c r="N90" s="103">
        <f>'MO Výkon'!N90+'MO Hodiny'!N90+'MO Vozidlo'!N90+'MA Fixní'!N90</f>
        <v>0</v>
      </c>
      <c r="O90" s="103">
        <f>'MO Výkon'!O90+'MO Hodiny'!O90+'MO Vozidlo'!O90+'MA Fixní'!O90</f>
        <v>0</v>
      </c>
      <c r="P90" s="103">
        <f>'MO Výkon'!P90+'MO Hodiny'!P90+'MO Vozidlo'!P90+'MA Fixní'!P90</f>
        <v>0</v>
      </c>
      <c r="Q90" s="103">
        <f>'MO Výkon'!Q90+'MO Hodiny'!Q90+'MO Vozidlo'!Q90+'MA Fixní'!Q90</f>
        <v>0</v>
      </c>
      <c r="R90" s="103">
        <f>'MO Výkon'!R90+'MO Hodiny'!R90+'MO Vozidlo'!R90+'MA Fixní'!R90</f>
        <v>0</v>
      </c>
      <c r="S90" s="103">
        <f>'MO Výkon'!S90+'MO Hodiny'!S90+'MO Vozidlo'!S90+'MA Fixní'!S90</f>
        <v>0</v>
      </c>
      <c r="T90" s="103">
        <f>'MO Výkon'!T90+'MO Hodiny'!T90+'MO Vozidlo'!T90+'MA Fixní'!T90</f>
        <v>0</v>
      </c>
      <c r="U90" s="103">
        <f>'MO Výkon'!U90+'MO Hodiny'!U90+'MO Vozidlo'!U90+'MA Fixní'!U90</f>
        <v>0</v>
      </c>
      <c r="V90" s="103">
        <f>'MO Výkon'!V90+'MO Hodiny'!V90+'MO Vozidlo'!V90+'MA Fixní'!V90</f>
        <v>0</v>
      </c>
      <c r="W90" s="103">
        <f>'MO Výkon'!W90+'MO Hodiny'!W90+'MO Vozidlo'!W90+'MA Fixní'!W90</f>
        <v>0</v>
      </c>
      <c r="X90" s="103">
        <f>'MO Výkon'!X90+'MO Hodiny'!X90+'MO Vozidlo'!X90+'MA Fixní'!X90</f>
        <v>0</v>
      </c>
      <c r="Y90" s="103">
        <f>'MO Výkon'!Y90+'MO Hodiny'!Y90+'MO Vozidlo'!Y90+'MA Fixní'!Y90</f>
        <v>0</v>
      </c>
      <c r="Z90" s="103">
        <f>'MO Výkon'!Z90+'MO Hodiny'!Z90+'MO Vozidlo'!Z90+'MA Fixní'!Z90</f>
        <v>0</v>
      </c>
      <c r="AA90" s="103">
        <f>'MO Výkon'!AA90+'MO Hodiny'!AA90+'MO Vozidlo'!AA90+'MA Fixní'!AA90</f>
        <v>0</v>
      </c>
      <c r="AB90" s="103">
        <f>'MO Výkon'!AB90+'MO Hodiny'!AB90+'MO Vozidlo'!AB90+'MA Fixní'!AB90</f>
        <v>0</v>
      </c>
      <c r="AC90" s="103">
        <f>'MO Výkon'!AC90+'MO Hodiny'!AC90+'MO Vozidlo'!AC90+'MA Fixní'!AC90</f>
        <v>0</v>
      </c>
      <c r="AD90" s="103">
        <f>'MO Výkon'!AD90+'MO Hodiny'!AD90+'MO Vozidlo'!AD90+'MA Fixní'!AD90</f>
        <v>0</v>
      </c>
      <c r="AE90" s="103">
        <f>'MO Výkon'!AE90+'MO Hodiny'!AE90+'MO Vozidlo'!AE90+'MA Fixní'!AE90</f>
        <v>0</v>
      </c>
      <c r="AF90" s="103">
        <f>'MO Výkon'!AF90+'MO Hodiny'!AF90+'MO Vozidlo'!AF90+'MA Fixní'!AF90</f>
        <v>0</v>
      </c>
      <c r="AG90" s="103">
        <f>'MO Výkon'!AG90+'MO Hodiny'!AG90+'MO Vozidlo'!AG90+'MA Fixní'!AG90</f>
        <v>0</v>
      </c>
      <c r="AH90" s="103">
        <f>'MO Výkon'!AH90+'MO Hodiny'!AH90+'MO Vozidlo'!AH90+'MA Fixní'!AH90</f>
        <v>0</v>
      </c>
      <c r="AI90" s="103">
        <f>'MO Výkon'!AI90+'MO Hodiny'!AI90+'MO Vozidlo'!AI90+'MA Fixní'!AI90</f>
        <v>0</v>
      </c>
      <c r="AJ90" s="103">
        <f>'MO Výkon'!AJ90+'MO Hodiny'!AJ90+'MO Vozidlo'!AJ90+'MA Fixní'!AJ90</f>
        <v>0</v>
      </c>
      <c r="AK90" s="85">
        <f>'MO Výkon'!AK90+'MO Hodiny'!AK90+'MO Vozidlo'!AK90+'MA Fixní'!AK90</f>
        <v>0</v>
      </c>
      <c r="AL90" s="24">
        <f t="shared" si="93"/>
        <v>0</v>
      </c>
      <c r="AM90" s="149">
        <f t="shared" si="92"/>
        <v>0</v>
      </c>
    </row>
    <row r="91" spans="1:39" ht="14.4" x14ac:dyDescent="0.3">
      <c r="A91" s="4">
        <f t="shared" si="91"/>
        <v>4</v>
      </c>
      <c r="B91" s="45" t="str">
        <f t="shared" si="91"/>
        <v>Opravy a údržba vozidel</v>
      </c>
      <c r="C91" s="64" t="str">
        <f t="shared" si="91"/>
        <v/>
      </c>
      <c r="D91" s="65" t="str">
        <f t="shared" si="91"/>
        <v/>
      </c>
      <c r="E91" s="84">
        <f>'MO Výkon'!E91+'MO Hodiny'!E91+'MO Vozidlo'!E91+'MA Fixní'!E91</f>
        <v>0</v>
      </c>
      <c r="F91" s="103">
        <f>'MO Výkon'!F91+'MO Hodiny'!F91+'MO Vozidlo'!F91+'MA Fixní'!F91</f>
        <v>0</v>
      </c>
      <c r="G91" s="103">
        <f>'MO Výkon'!G91+'MO Hodiny'!G91+'MO Vozidlo'!G91+'MA Fixní'!G91</f>
        <v>0</v>
      </c>
      <c r="H91" s="103">
        <f>'MO Výkon'!H91+'MO Hodiny'!H91+'MO Vozidlo'!H91+'MA Fixní'!H91</f>
        <v>0</v>
      </c>
      <c r="I91" s="103">
        <f>'MO Výkon'!I91+'MO Hodiny'!I91+'MO Vozidlo'!I91+'MA Fixní'!I91</f>
        <v>0</v>
      </c>
      <c r="J91" s="103">
        <f>'MO Výkon'!J91+'MO Hodiny'!J91+'MO Vozidlo'!J91+'MA Fixní'!J91</f>
        <v>0</v>
      </c>
      <c r="K91" s="103">
        <f>'MO Výkon'!K91+'MO Hodiny'!K91+'MO Vozidlo'!K91+'MA Fixní'!K91</f>
        <v>0</v>
      </c>
      <c r="L91" s="103">
        <f>'MO Výkon'!L91+'MO Hodiny'!L91+'MO Vozidlo'!L91+'MA Fixní'!L91</f>
        <v>0</v>
      </c>
      <c r="M91" s="103">
        <f>'MO Výkon'!M91+'MO Hodiny'!M91+'MO Vozidlo'!M91+'MA Fixní'!M91</f>
        <v>0</v>
      </c>
      <c r="N91" s="103">
        <f>'MO Výkon'!N91+'MO Hodiny'!N91+'MO Vozidlo'!N91+'MA Fixní'!N91</f>
        <v>0</v>
      </c>
      <c r="O91" s="103">
        <f>'MO Výkon'!O91+'MO Hodiny'!O91+'MO Vozidlo'!O91+'MA Fixní'!O91</f>
        <v>0</v>
      </c>
      <c r="P91" s="103">
        <f>'MO Výkon'!P91+'MO Hodiny'!P91+'MO Vozidlo'!P91+'MA Fixní'!P91</f>
        <v>0</v>
      </c>
      <c r="Q91" s="103">
        <f>'MO Výkon'!Q91+'MO Hodiny'!Q91+'MO Vozidlo'!Q91+'MA Fixní'!Q91</f>
        <v>0</v>
      </c>
      <c r="R91" s="103">
        <f>'MO Výkon'!R91+'MO Hodiny'!R91+'MO Vozidlo'!R91+'MA Fixní'!R91</f>
        <v>0</v>
      </c>
      <c r="S91" s="103">
        <f>'MO Výkon'!S91+'MO Hodiny'!S91+'MO Vozidlo'!S91+'MA Fixní'!S91</f>
        <v>0</v>
      </c>
      <c r="T91" s="103">
        <f>'MO Výkon'!T91+'MO Hodiny'!T91+'MO Vozidlo'!T91+'MA Fixní'!T91</f>
        <v>0</v>
      </c>
      <c r="U91" s="103">
        <f>'MO Výkon'!U91+'MO Hodiny'!U91+'MO Vozidlo'!U91+'MA Fixní'!U91</f>
        <v>0</v>
      </c>
      <c r="V91" s="103">
        <f>'MO Výkon'!V91+'MO Hodiny'!V91+'MO Vozidlo'!V91+'MA Fixní'!V91</f>
        <v>0</v>
      </c>
      <c r="W91" s="103">
        <f>'MO Výkon'!W91+'MO Hodiny'!W91+'MO Vozidlo'!W91+'MA Fixní'!W91</f>
        <v>0</v>
      </c>
      <c r="X91" s="103">
        <f>'MO Výkon'!X91+'MO Hodiny'!X91+'MO Vozidlo'!X91+'MA Fixní'!X91</f>
        <v>0</v>
      </c>
      <c r="Y91" s="103">
        <f>'MO Výkon'!Y91+'MO Hodiny'!Y91+'MO Vozidlo'!Y91+'MA Fixní'!Y91</f>
        <v>0</v>
      </c>
      <c r="Z91" s="103">
        <f>'MO Výkon'!Z91+'MO Hodiny'!Z91+'MO Vozidlo'!Z91+'MA Fixní'!Z91</f>
        <v>0</v>
      </c>
      <c r="AA91" s="103">
        <f>'MO Výkon'!AA91+'MO Hodiny'!AA91+'MO Vozidlo'!AA91+'MA Fixní'!AA91</f>
        <v>0</v>
      </c>
      <c r="AB91" s="103">
        <f>'MO Výkon'!AB91+'MO Hodiny'!AB91+'MO Vozidlo'!AB91+'MA Fixní'!AB91</f>
        <v>0</v>
      </c>
      <c r="AC91" s="103">
        <f>'MO Výkon'!AC91+'MO Hodiny'!AC91+'MO Vozidlo'!AC91+'MA Fixní'!AC91</f>
        <v>0</v>
      </c>
      <c r="AD91" s="103">
        <f>'MO Výkon'!AD91+'MO Hodiny'!AD91+'MO Vozidlo'!AD91+'MA Fixní'!AD91</f>
        <v>0</v>
      </c>
      <c r="AE91" s="103">
        <f>'MO Výkon'!AE91+'MO Hodiny'!AE91+'MO Vozidlo'!AE91+'MA Fixní'!AE91</f>
        <v>0</v>
      </c>
      <c r="AF91" s="103">
        <f>'MO Výkon'!AF91+'MO Hodiny'!AF91+'MO Vozidlo'!AF91+'MA Fixní'!AF91</f>
        <v>0</v>
      </c>
      <c r="AG91" s="103">
        <f>'MO Výkon'!AG91+'MO Hodiny'!AG91+'MO Vozidlo'!AG91+'MA Fixní'!AG91</f>
        <v>0</v>
      </c>
      <c r="AH91" s="103">
        <f>'MO Výkon'!AH91+'MO Hodiny'!AH91+'MO Vozidlo'!AH91+'MA Fixní'!AH91</f>
        <v>0</v>
      </c>
      <c r="AI91" s="103">
        <f>'MO Výkon'!AI91+'MO Hodiny'!AI91+'MO Vozidlo'!AI91+'MA Fixní'!AI91</f>
        <v>0</v>
      </c>
      <c r="AJ91" s="103">
        <f>'MO Výkon'!AJ91+'MO Hodiny'!AJ91+'MO Vozidlo'!AJ91+'MA Fixní'!AJ91</f>
        <v>0</v>
      </c>
      <c r="AK91" s="85">
        <f>'MO Výkon'!AK91+'MO Hodiny'!AK91+'MO Vozidlo'!AK91+'MA Fixní'!AK91</f>
        <v>0</v>
      </c>
      <c r="AL91" s="24">
        <f t="shared" si="93"/>
        <v>0</v>
      </c>
      <c r="AM91" s="149">
        <f t="shared" si="92"/>
        <v>0</v>
      </c>
    </row>
    <row r="92" spans="1:39" ht="14.4" x14ac:dyDescent="0.3">
      <c r="A92" s="4">
        <f t="shared" si="91"/>
        <v>5</v>
      </c>
      <c r="B92" s="45" t="str">
        <f t="shared" si="91"/>
        <v>Odpisy dlouhodobého majetku</v>
      </c>
      <c r="C92" s="64">
        <f t="shared" si="91"/>
        <v>5.0999999999999996</v>
      </c>
      <c r="D92" s="66" t="str">
        <f t="shared" si="91"/>
        <v>Vozidla</v>
      </c>
      <c r="E92" s="84">
        <f>'MO Výkon'!E92+'MO Hodiny'!E92+'MO Vozidlo'!E92+'MA Fixní'!E92</f>
        <v>0</v>
      </c>
      <c r="F92" s="103">
        <f>'MO Výkon'!F92+'MO Hodiny'!F92+'MO Vozidlo'!F92+'MA Fixní'!F92</f>
        <v>0</v>
      </c>
      <c r="G92" s="103">
        <f>'MO Výkon'!G92+'MO Hodiny'!G92+'MO Vozidlo'!G92+'MA Fixní'!G92</f>
        <v>0</v>
      </c>
      <c r="H92" s="103">
        <f>'MO Výkon'!H92+'MO Hodiny'!H92+'MO Vozidlo'!H92+'MA Fixní'!H92</f>
        <v>0</v>
      </c>
      <c r="I92" s="103">
        <f>'MO Výkon'!I92+'MO Hodiny'!I92+'MO Vozidlo'!I92+'MA Fixní'!I92</f>
        <v>0</v>
      </c>
      <c r="J92" s="103">
        <f>'MO Výkon'!J92+'MO Hodiny'!J92+'MO Vozidlo'!J92+'MA Fixní'!J92</f>
        <v>0</v>
      </c>
      <c r="K92" s="103">
        <f>'MO Výkon'!K92+'MO Hodiny'!K92+'MO Vozidlo'!K92+'MA Fixní'!K92</f>
        <v>0</v>
      </c>
      <c r="L92" s="103">
        <f>'MO Výkon'!L92+'MO Hodiny'!L92+'MO Vozidlo'!L92+'MA Fixní'!L92</f>
        <v>0</v>
      </c>
      <c r="M92" s="103">
        <f>'MO Výkon'!M92+'MO Hodiny'!M92+'MO Vozidlo'!M92+'MA Fixní'!M92</f>
        <v>0</v>
      </c>
      <c r="N92" s="103">
        <f>'MO Výkon'!N92+'MO Hodiny'!N92+'MO Vozidlo'!N92+'MA Fixní'!N92</f>
        <v>0</v>
      </c>
      <c r="O92" s="103">
        <f>'MO Výkon'!O92+'MO Hodiny'!O92+'MO Vozidlo'!O92+'MA Fixní'!O92</f>
        <v>0</v>
      </c>
      <c r="P92" s="103">
        <f>'MO Výkon'!P92+'MO Hodiny'!P92+'MO Vozidlo'!P92+'MA Fixní'!P92</f>
        <v>0</v>
      </c>
      <c r="Q92" s="103">
        <f>'MO Výkon'!Q92+'MO Hodiny'!Q92+'MO Vozidlo'!Q92+'MA Fixní'!Q92</f>
        <v>0</v>
      </c>
      <c r="R92" s="103">
        <f>'MO Výkon'!R92+'MO Hodiny'!R92+'MO Vozidlo'!R92+'MA Fixní'!R92</f>
        <v>0</v>
      </c>
      <c r="S92" s="103">
        <f>'MO Výkon'!S92+'MO Hodiny'!S92+'MO Vozidlo'!S92+'MA Fixní'!S92</f>
        <v>0</v>
      </c>
      <c r="T92" s="103">
        <f>'MO Výkon'!T92+'MO Hodiny'!T92+'MO Vozidlo'!T92+'MA Fixní'!T92</f>
        <v>0</v>
      </c>
      <c r="U92" s="103">
        <f>'MO Výkon'!U92+'MO Hodiny'!U92+'MO Vozidlo'!U92+'MA Fixní'!U92</f>
        <v>0</v>
      </c>
      <c r="V92" s="103">
        <f>'MO Výkon'!V92+'MO Hodiny'!V92+'MO Vozidlo'!V92+'MA Fixní'!V92</f>
        <v>0</v>
      </c>
      <c r="W92" s="103">
        <f>'MO Výkon'!W92+'MO Hodiny'!W92+'MO Vozidlo'!W92+'MA Fixní'!W92</f>
        <v>0</v>
      </c>
      <c r="X92" s="103">
        <f>'MO Výkon'!X92+'MO Hodiny'!X92+'MO Vozidlo'!X92+'MA Fixní'!X92</f>
        <v>0</v>
      </c>
      <c r="Y92" s="103">
        <f>'MO Výkon'!Y92+'MO Hodiny'!Y92+'MO Vozidlo'!Y92+'MA Fixní'!Y92</f>
        <v>0</v>
      </c>
      <c r="Z92" s="103">
        <f>'MO Výkon'!Z92+'MO Hodiny'!Z92+'MO Vozidlo'!Z92+'MA Fixní'!Z92</f>
        <v>0</v>
      </c>
      <c r="AA92" s="103">
        <f>'MO Výkon'!AA92+'MO Hodiny'!AA92+'MO Vozidlo'!AA92+'MA Fixní'!AA92</f>
        <v>0</v>
      </c>
      <c r="AB92" s="103">
        <f>'MO Výkon'!AB92+'MO Hodiny'!AB92+'MO Vozidlo'!AB92+'MA Fixní'!AB92</f>
        <v>0</v>
      </c>
      <c r="AC92" s="103">
        <f>'MO Výkon'!AC92+'MO Hodiny'!AC92+'MO Vozidlo'!AC92+'MA Fixní'!AC92</f>
        <v>0</v>
      </c>
      <c r="AD92" s="103">
        <f>'MO Výkon'!AD92+'MO Hodiny'!AD92+'MO Vozidlo'!AD92+'MA Fixní'!AD92</f>
        <v>0</v>
      </c>
      <c r="AE92" s="103">
        <f>'MO Výkon'!AE92+'MO Hodiny'!AE92+'MO Vozidlo'!AE92+'MA Fixní'!AE92</f>
        <v>0</v>
      </c>
      <c r="AF92" s="103">
        <f>'MO Výkon'!AF92+'MO Hodiny'!AF92+'MO Vozidlo'!AF92+'MA Fixní'!AF92</f>
        <v>0</v>
      </c>
      <c r="AG92" s="103">
        <f>'MO Výkon'!AG92+'MO Hodiny'!AG92+'MO Vozidlo'!AG92+'MA Fixní'!AG92</f>
        <v>0</v>
      </c>
      <c r="AH92" s="103">
        <f>'MO Výkon'!AH92+'MO Hodiny'!AH92+'MO Vozidlo'!AH92+'MA Fixní'!AH92</f>
        <v>0</v>
      </c>
      <c r="AI92" s="103">
        <f>'MO Výkon'!AI92+'MO Hodiny'!AI92+'MO Vozidlo'!AI92+'MA Fixní'!AI92</f>
        <v>0</v>
      </c>
      <c r="AJ92" s="103">
        <f>'MO Výkon'!AJ92+'MO Hodiny'!AJ92+'MO Vozidlo'!AJ92+'MA Fixní'!AJ92</f>
        <v>0</v>
      </c>
      <c r="AK92" s="85">
        <f>'MO Výkon'!AK92+'MO Hodiny'!AK92+'MO Vozidlo'!AK92+'MA Fixní'!AK92</f>
        <v>0</v>
      </c>
      <c r="AL92" s="24">
        <f t="shared" si="93"/>
        <v>0</v>
      </c>
      <c r="AM92" s="149">
        <f t="shared" si="92"/>
        <v>0</v>
      </c>
    </row>
    <row r="93" spans="1:39" ht="14.4" x14ac:dyDescent="0.3">
      <c r="A93" s="4" t="str">
        <f t="shared" si="91"/>
        <v/>
      </c>
      <c r="B93" s="45" t="str">
        <f t="shared" si="91"/>
        <v/>
      </c>
      <c r="C93" s="64">
        <f t="shared" si="91"/>
        <v>5.2</v>
      </c>
      <c r="D93" s="66" t="str">
        <f t="shared" si="91"/>
        <v>Ostatní</v>
      </c>
      <c r="E93" s="84">
        <f>'MO Výkon'!E93+'MO Hodiny'!E93+'MO Vozidlo'!E93+'MA Fixní'!E93</f>
        <v>0</v>
      </c>
      <c r="F93" s="103">
        <f>'MO Výkon'!F93+'MO Hodiny'!F93+'MO Vozidlo'!F93+'MA Fixní'!F93</f>
        <v>0</v>
      </c>
      <c r="G93" s="103">
        <f>'MO Výkon'!G93+'MO Hodiny'!G93+'MO Vozidlo'!G93+'MA Fixní'!G93</f>
        <v>0</v>
      </c>
      <c r="H93" s="103">
        <f>'MO Výkon'!H93+'MO Hodiny'!H93+'MO Vozidlo'!H93+'MA Fixní'!H93</f>
        <v>0</v>
      </c>
      <c r="I93" s="103">
        <f>'MO Výkon'!I93+'MO Hodiny'!I93+'MO Vozidlo'!I93+'MA Fixní'!I93</f>
        <v>0</v>
      </c>
      <c r="J93" s="103">
        <f>'MO Výkon'!J93+'MO Hodiny'!J93+'MO Vozidlo'!J93+'MA Fixní'!J93</f>
        <v>0</v>
      </c>
      <c r="K93" s="103">
        <f>'MO Výkon'!K93+'MO Hodiny'!K93+'MO Vozidlo'!K93+'MA Fixní'!K93</f>
        <v>0</v>
      </c>
      <c r="L93" s="103">
        <f>'MO Výkon'!L93+'MO Hodiny'!L93+'MO Vozidlo'!L93+'MA Fixní'!L93</f>
        <v>0</v>
      </c>
      <c r="M93" s="103">
        <f>'MO Výkon'!M93+'MO Hodiny'!M93+'MO Vozidlo'!M93+'MA Fixní'!M93</f>
        <v>0</v>
      </c>
      <c r="N93" s="103">
        <f>'MO Výkon'!N93+'MO Hodiny'!N93+'MO Vozidlo'!N93+'MA Fixní'!N93</f>
        <v>0</v>
      </c>
      <c r="O93" s="103">
        <f>'MO Výkon'!O93+'MO Hodiny'!O93+'MO Vozidlo'!O93+'MA Fixní'!O93</f>
        <v>0</v>
      </c>
      <c r="P93" s="103">
        <f>'MO Výkon'!P93+'MO Hodiny'!P93+'MO Vozidlo'!P93+'MA Fixní'!P93</f>
        <v>0</v>
      </c>
      <c r="Q93" s="103">
        <f>'MO Výkon'!Q93+'MO Hodiny'!Q93+'MO Vozidlo'!Q93+'MA Fixní'!Q93</f>
        <v>0</v>
      </c>
      <c r="R93" s="103">
        <f>'MO Výkon'!R93+'MO Hodiny'!R93+'MO Vozidlo'!R93+'MA Fixní'!R93</f>
        <v>0</v>
      </c>
      <c r="S93" s="103">
        <f>'MO Výkon'!S93+'MO Hodiny'!S93+'MO Vozidlo'!S93+'MA Fixní'!S93</f>
        <v>0</v>
      </c>
      <c r="T93" s="103">
        <f>'MO Výkon'!T93+'MO Hodiny'!T93+'MO Vozidlo'!T93+'MA Fixní'!T93</f>
        <v>0</v>
      </c>
      <c r="U93" s="103">
        <f>'MO Výkon'!U93+'MO Hodiny'!U93+'MO Vozidlo'!U93+'MA Fixní'!U93</f>
        <v>0</v>
      </c>
      <c r="V93" s="103">
        <f>'MO Výkon'!V93+'MO Hodiny'!V93+'MO Vozidlo'!V93+'MA Fixní'!V93</f>
        <v>0</v>
      </c>
      <c r="W93" s="103">
        <f>'MO Výkon'!W93+'MO Hodiny'!W93+'MO Vozidlo'!W93+'MA Fixní'!W93</f>
        <v>0</v>
      </c>
      <c r="X93" s="103">
        <f>'MO Výkon'!X93+'MO Hodiny'!X93+'MO Vozidlo'!X93+'MA Fixní'!X93</f>
        <v>0</v>
      </c>
      <c r="Y93" s="103">
        <f>'MO Výkon'!Y93+'MO Hodiny'!Y93+'MO Vozidlo'!Y93+'MA Fixní'!Y93</f>
        <v>0</v>
      </c>
      <c r="Z93" s="103">
        <f>'MO Výkon'!Z93+'MO Hodiny'!Z93+'MO Vozidlo'!Z93+'MA Fixní'!Z93</f>
        <v>0</v>
      </c>
      <c r="AA93" s="103">
        <f>'MO Výkon'!AA93+'MO Hodiny'!AA93+'MO Vozidlo'!AA93+'MA Fixní'!AA93</f>
        <v>0</v>
      </c>
      <c r="AB93" s="103">
        <f>'MO Výkon'!AB93+'MO Hodiny'!AB93+'MO Vozidlo'!AB93+'MA Fixní'!AB93</f>
        <v>0</v>
      </c>
      <c r="AC93" s="103">
        <f>'MO Výkon'!AC93+'MO Hodiny'!AC93+'MO Vozidlo'!AC93+'MA Fixní'!AC93</f>
        <v>0</v>
      </c>
      <c r="AD93" s="103">
        <f>'MO Výkon'!AD93+'MO Hodiny'!AD93+'MO Vozidlo'!AD93+'MA Fixní'!AD93</f>
        <v>0</v>
      </c>
      <c r="AE93" s="103">
        <f>'MO Výkon'!AE93+'MO Hodiny'!AE93+'MO Vozidlo'!AE93+'MA Fixní'!AE93</f>
        <v>0</v>
      </c>
      <c r="AF93" s="103">
        <f>'MO Výkon'!AF93+'MO Hodiny'!AF93+'MO Vozidlo'!AF93+'MA Fixní'!AF93</f>
        <v>0</v>
      </c>
      <c r="AG93" s="103">
        <f>'MO Výkon'!AG93+'MO Hodiny'!AG93+'MO Vozidlo'!AG93+'MA Fixní'!AG93</f>
        <v>0</v>
      </c>
      <c r="AH93" s="103">
        <f>'MO Výkon'!AH93+'MO Hodiny'!AH93+'MO Vozidlo'!AH93+'MA Fixní'!AH93</f>
        <v>0</v>
      </c>
      <c r="AI93" s="103">
        <f>'MO Výkon'!AI93+'MO Hodiny'!AI93+'MO Vozidlo'!AI93+'MA Fixní'!AI93</f>
        <v>0</v>
      </c>
      <c r="AJ93" s="103">
        <f>'MO Výkon'!AJ93+'MO Hodiny'!AJ93+'MO Vozidlo'!AJ93+'MA Fixní'!AJ93</f>
        <v>0</v>
      </c>
      <c r="AK93" s="85">
        <f>'MO Výkon'!AK93+'MO Hodiny'!AK93+'MO Vozidlo'!AK93+'MA Fixní'!AK93</f>
        <v>0</v>
      </c>
      <c r="AL93" s="24">
        <f t="shared" si="93"/>
        <v>0</v>
      </c>
      <c r="AM93" s="149">
        <f t="shared" si="92"/>
        <v>0</v>
      </c>
    </row>
    <row r="94" spans="1:39" ht="14.4" x14ac:dyDescent="0.3">
      <c r="A94" s="4">
        <f t="shared" si="91"/>
        <v>6</v>
      </c>
      <c r="B94" s="45" t="str">
        <f t="shared" si="91"/>
        <v>Pronájem a leasing vozidel</v>
      </c>
      <c r="C94" s="64" t="str">
        <f t="shared" si="91"/>
        <v/>
      </c>
      <c r="D94" s="65" t="str">
        <f t="shared" si="91"/>
        <v/>
      </c>
      <c r="E94" s="84">
        <f>'MO Výkon'!E94+'MO Hodiny'!E94+'MO Vozidlo'!E94+'MA Fixní'!E94</f>
        <v>0</v>
      </c>
      <c r="F94" s="103">
        <f>'MO Výkon'!F94+'MO Hodiny'!F94+'MO Vozidlo'!F94+'MA Fixní'!F94</f>
        <v>0</v>
      </c>
      <c r="G94" s="103">
        <f>'MO Výkon'!G94+'MO Hodiny'!G94+'MO Vozidlo'!G94+'MA Fixní'!G94</f>
        <v>0</v>
      </c>
      <c r="H94" s="103">
        <f>'MO Výkon'!H94+'MO Hodiny'!H94+'MO Vozidlo'!H94+'MA Fixní'!H94</f>
        <v>0</v>
      </c>
      <c r="I94" s="103">
        <f>'MO Výkon'!I94+'MO Hodiny'!I94+'MO Vozidlo'!I94+'MA Fixní'!I94</f>
        <v>0</v>
      </c>
      <c r="J94" s="103">
        <f>'MO Výkon'!J94+'MO Hodiny'!J94+'MO Vozidlo'!J94+'MA Fixní'!J94</f>
        <v>0</v>
      </c>
      <c r="K94" s="103">
        <f>'MO Výkon'!K94+'MO Hodiny'!K94+'MO Vozidlo'!K94+'MA Fixní'!K94</f>
        <v>0</v>
      </c>
      <c r="L94" s="103">
        <f>'MO Výkon'!L94+'MO Hodiny'!L94+'MO Vozidlo'!L94+'MA Fixní'!L94</f>
        <v>0</v>
      </c>
      <c r="M94" s="103">
        <f>'MO Výkon'!M94+'MO Hodiny'!M94+'MO Vozidlo'!M94+'MA Fixní'!M94</f>
        <v>0</v>
      </c>
      <c r="N94" s="103">
        <f>'MO Výkon'!N94+'MO Hodiny'!N94+'MO Vozidlo'!N94+'MA Fixní'!N94</f>
        <v>0</v>
      </c>
      <c r="O94" s="103">
        <f>'MO Výkon'!O94+'MO Hodiny'!O94+'MO Vozidlo'!O94+'MA Fixní'!O94</f>
        <v>0</v>
      </c>
      <c r="P94" s="103">
        <f>'MO Výkon'!P94+'MO Hodiny'!P94+'MO Vozidlo'!P94+'MA Fixní'!P94</f>
        <v>0</v>
      </c>
      <c r="Q94" s="103">
        <f>'MO Výkon'!Q94+'MO Hodiny'!Q94+'MO Vozidlo'!Q94+'MA Fixní'!Q94</f>
        <v>0</v>
      </c>
      <c r="R94" s="103">
        <f>'MO Výkon'!R94+'MO Hodiny'!R94+'MO Vozidlo'!R94+'MA Fixní'!R94</f>
        <v>0</v>
      </c>
      <c r="S94" s="103">
        <f>'MO Výkon'!S94+'MO Hodiny'!S94+'MO Vozidlo'!S94+'MA Fixní'!S94</f>
        <v>0</v>
      </c>
      <c r="T94" s="103">
        <f>'MO Výkon'!T94+'MO Hodiny'!T94+'MO Vozidlo'!T94+'MA Fixní'!T94</f>
        <v>0</v>
      </c>
      <c r="U94" s="103">
        <f>'MO Výkon'!U94+'MO Hodiny'!U94+'MO Vozidlo'!U94+'MA Fixní'!U94</f>
        <v>0</v>
      </c>
      <c r="V94" s="103">
        <f>'MO Výkon'!V94+'MO Hodiny'!V94+'MO Vozidlo'!V94+'MA Fixní'!V94</f>
        <v>0</v>
      </c>
      <c r="W94" s="103">
        <f>'MO Výkon'!W94+'MO Hodiny'!W94+'MO Vozidlo'!W94+'MA Fixní'!W94</f>
        <v>0</v>
      </c>
      <c r="X94" s="103">
        <f>'MO Výkon'!X94+'MO Hodiny'!X94+'MO Vozidlo'!X94+'MA Fixní'!X94</f>
        <v>0</v>
      </c>
      <c r="Y94" s="103">
        <f>'MO Výkon'!Y94+'MO Hodiny'!Y94+'MO Vozidlo'!Y94+'MA Fixní'!Y94</f>
        <v>0</v>
      </c>
      <c r="Z94" s="103">
        <f>'MO Výkon'!Z94+'MO Hodiny'!Z94+'MO Vozidlo'!Z94+'MA Fixní'!Z94</f>
        <v>0</v>
      </c>
      <c r="AA94" s="103">
        <f>'MO Výkon'!AA94+'MO Hodiny'!AA94+'MO Vozidlo'!AA94+'MA Fixní'!AA94</f>
        <v>0</v>
      </c>
      <c r="AB94" s="103">
        <f>'MO Výkon'!AB94+'MO Hodiny'!AB94+'MO Vozidlo'!AB94+'MA Fixní'!AB94</f>
        <v>0</v>
      </c>
      <c r="AC94" s="103">
        <f>'MO Výkon'!AC94+'MO Hodiny'!AC94+'MO Vozidlo'!AC94+'MA Fixní'!AC94</f>
        <v>0</v>
      </c>
      <c r="AD94" s="103">
        <f>'MO Výkon'!AD94+'MO Hodiny'!AD94+'MO Vozidlo'!AD94+'MA Fixní'!AD94</f>
        <v>0</v>
      </c>
      <c r="AE94" s="103">
        <f>'MO Výkon'!AE94+'MO Hodiny'!AE94+'MO Vozidlo'!AE94+'MA Fixní'!AE94</f>
        <v>0</v>
      </c>
      <c r="AF94" s="103">
        <f>'MO Výkon'!AF94+'MO Hodiny'!AF94+'MO Vozidlo'!AF94+'MA Fixní'!AF94</f>
        <v>0</v>
      </c>
      <c r="AG94" s="103">
        <f>'MO Výkon'!AG94+'MO Hodiny'!AG94+'MO Vozidlo'!AG94+'MA Fixní'!AG94</f>
        <v>0</v>
      </c>
      <c r="AH94" s="103">
        <f>'MO Výkon'!AH94+'MO Hodiny'!AH94+'MO Vozidlo'!AH94+'MA Fixní'!AH94</f>
        <v>0</v>
      </c>
      <c r="AI94" s="103">
        <f>'MO Výkon'!AI94+'MO Hodiny'!AI94+'MO Vozidlo'!AI94+'MA Fixní'!AI94</f>
        <v>0</v>
      </c>
      <c r="AJ94" s="103">
        <f>'MO Výkon'!AJ94+'MO Hodiny'!AJ94+'MO Vozidlo'!AJ94+'MA Fixní'!AJ94</f>
        <v>0</v>
      </c>
      <c r="AK94" s="85">
        <f>'MO Výkon'!AK94+'MO Hodiny'!AK94+'MO Vozidlo'!AK94+'MA Fixní'!AK94</f>
        <v>0</v>
      </c>
      <c r="AL94" s="24">
        <f t="shared" si="93"/>
        <v>0</v>
      </c>
      <c r="AM94" s="149">
        <f t="shared" si="92"/>
        <v>0</v>
      </c>
    </row>
    <row r="95" spans="1:39" ht="14.4" x14ac:dyDescent="0.3">
      <c r="A95" s="4">
        <f t="shared" si="91"/>
        <v>7</v>
      </c>
      <c r="B95" s="45" t="str">
        <f t="shared" si="91"/>
        <v>Mzdové náklady</v>
      </c>
      <c r="C95" s="64">
        <f t="shared" si="91"/>
        <v>7.1</v>
      </c>
      <c r="D95" s="65" t="str">
        <f t="shared" si="91"/>
        <v>Vlaková četa</v>
      </c>
      <c r="E95" s="84">
        <f>'MO Výkon'!E95+'MO Hodiny'!E95+'MO Vozidlo'!E95+'MA Fixní'!E95</f>
        <v>0</v>
      </c>
      <c r="F95" s="103">
        <f>'MO Výkon'!F95+'MO Hodiny'!F95+'MO Vozidlo'!F95+'MA Fixní'!F95</f>
        <v>0</v>
      </c>
      <c r="G95" s="103">
        <f>'MO Výkon'!G95+'MO Hodiny'!G95+'MO Vozidlo'!G95+'MA Fixní'!G95</f>
        <v>0</v>
      </c>
      <c r="H95" s="103">
        <f>'MO Výkon'!H95+'MO Hodiny'!H95+'MO Vozidlo'!H95+'MA Fixní'!H95</f>
        <v>0</v>
      </c>
      <c r="I95" s="103">
        <f>'MO Výkon'!I95+'MO Hodiny'!I95+'MO Vozidlo'!I95+'MA Fixní'!I95</f>
        <v>0</v>
      </c>
      <c r="J95" s="103">
        <f>'MO Výkon'!J95+'MO Hodiny'!J95+'MO Vozidlo'!J95+'MA Fixní'!J95</f>
        <v>0</v>
      </c>
      <c r="K95" s="103">
        <f>'MO Výkon'!K95+'MO Hodiny'!K95+'MO Vozidlo'!K95+'MA Fixní'!K95</f>
        <v>0</v>
      </c>
      <c r="L95" s="103">
        <f>'MO Výkon'!L95+'MO Hodiny'!L95+'MO Vozidlo'!L95+'MA Fixní'!L95</f>
        <v>0</v>
      </c>
      <c r="M95" s="103">
        <f>'MO Výkon'!M95+'MO Hodiny'!M95+'MO Vozidlo'!M95+'MA Fixní'!M95</f>
        <v>0</v>
      </c>
      <c r="N95" s="103">
        <f>'MO Výkon'!N95+'MO Hodiny'!N95+'MO Vozidlo'!N95+'MA Fixní'!N95</f>
        <v>0</v>
      </c>
      <c r="O95" s="103">
        <f>'MO Výkon'!O95+'MO Hodiny'!O95+'MO Vozidlo'!O95+'MA Fixní'!O95</f>
        <v>0</v>
      </c>
      <c r="P95" s="103">
        <f>'MO Výkon'!P95+'MO Hodiny'!P95+'MO Vozidlo'!P95+'MA Fixní'!P95</f>
        <v>0</v>
      </c>
      <c r="Q95" s="103">
        <f>'MO Výkon'!Q95+'MO Hodiny'!Q95+'MO Vozidlo'!Q95+'MA Fixní'!Q95</f>
        <v>0</v>
      </c>
      <c r="R95" s="103">
        <f>'MO Výkon'!R95+'MO Hodiny'!R95+'MO Vozidlo'!R95+'MA Fixní'!R95</f>
        <v>0</v>
      </c>
      <c r="S95" s="103">
        <f>'MO Výkon'!S95+'MO Hodiny'!S95+'MO Vozidlo'!S95+'MA Fixní'!S95</f>
        <v>0</v>
      </c>
      <c r="T95" s="103">
        <f>'MO Výkon'!T95+'MO Hodiny'!T95+'MO Vozidlo'!T95+'MA Fixní'!T95</f>
        <v>0</v>
      </c>
      <c r="U95" s="103">
        <f>'MO Výkon'!U95+'MO Hodiny'!U95+'MO Vozidlo'!U95+'MA Fixní'!U95</f>
        <v>0</v>
      </c>
      <c r="V95" s="103">
        <f>'MO Výkon'!V95+'MO Hodiny'!V95+'MO Vozidlo'!V95+'MA Fixní'!V95</f>
        <v>0</v>
      </c>
      <c r="W95" s="103">
        <f>'MO Výkon'!W95+'MO Hodiny'!W95+'MO Vozidlo'!W95+'MA Fixní'!W95</f>
        <v>0</v>
      </c>
      <c r="X95" s="103">
        <f>'MO Výkon'!X95+'MO Hodiny'!X95+'MO Vozidlo'!X95+'MA Fixní'!X95</f>
        <v>0</v>
      </c>
      <c r="Y95" s="103">
        <f>'MO Výkon'!Y95+'MO Hodiny'!Y95+'MO Vozidlo'!Y95+'MA Fixní'!Y95</f>
        <v>0</v>
      </c>
      <c r="Z95" s="103">
        <f>'MO Výkon'!Z95+'MO Hodiny'!Z95+'MO Vozidlo'!Z95+'MA Fixní'!Z95</f>
        <v>0</v>
      </c>
      <c r="AA95" s="103">
        <f>'MO Výkon'!AA95+'MO Hodiny'!AA95+'MO Vozidlo'!AA95+'MA Fixní'!AA95</f>
        <v>0</v>
      </c>
      <c r="AB95" s="103">
        <f>'MO Výkon'!AB95+'MO Hodiny'!AB95+'MO Vozidlo'!AB95+'MA Fixní'!AB95</f>
        <v>0</v>
      </c>
      <c r="AC95" s="103">
        <f>'MO Výkon'!AC95+'MO Hodiny'!AC95+'MO Vozidlo'!AC95+'MA Fixní'!AC95</f>
        <v>0</v>
      </c>
      <c r="AD95" s="103">
        <f>'MO Výkon'!AD95+'MO Hodiny'!AD95+'MO Vozidlo'!AD95+'MA Fixní'!AD95</f>
        <v>0</v>
      </c>
      <c r="AE95" s="103">
        <f>'MO Výkon'!AE95+'MO Hodiny'!AE95+'MO Vozidlo'!AE95+'MA Fixní'!AE95</f>
        <v>0</v>
      </c>
      <c r="AF95" s="103">
        <f>'MO Výkon'!AF95+'MO Hodiny'!AF95+'MO Vozidlo'!AF95+'MA Fixní'!AF95</f>
        <v>0</v>
      </c>
      <c r="AG95" s="103">
        <f>'MO Výkon'!AG95+'MO Hodiny'!AG95+'MO Vozidlo'!AG95+'MA Fixní'!AG95</f>
        <v>0</v>
      </c>
      <c r="AH95" s="103">
        <f>'MO Výkon'!AH95+'MO Hodiny'!AH95+'MO Vozidlo'!AH95+'MA Fixní'!AH95</f>
        <v>0</v>
      </c>
      <c r="AI95" s="103">
        <f>'MO Výkon'!AI95+'MO Hodiny'!AI95+'MO Vozidlo'!AI95+'MA Fixní'!AI95</f>
        <v>0</v>
      </c>
      <c r="AJ95" s="103">
        <f>'MO Výkon'!AJ95+'MO Hodiny'!AJ95+'MO Vozidlo'!AJ95+'MA Fixní'!AJ95</f>
        <v>0</v>
      </c>
      <c r="AK95" s="85">
        <f>'MO Výkon'!AK95+'MO Hodiny'!AK95+'MO Vozidlo'!AK95+'MA Fixní'!AK95</f>
        <v>0</v>
      </c>
      <c r="AL95" s="24">
        <f t="shared" si="93"/>
        <v>0</v>
      </c>
      <c r="AM95" s="149">
        <f t="shared" si="92"/>
        <v>0</v>
      </c>
    </row>
    <row r="96" spans="1:39" ht="14.4" x14ac:dyDescent="0.3">
      <c r="A96" s="4" t="str">
        <f t="shared" si="91"/>
        <v/>
      </c>
      <c r="B96" s="45" t="str">
        <f t="shared" si="91"/>
        <v/>
      </c>
      <c r="C96" s="64" t="str">
        <f t="shared" si="91"/>
        <v>7.2</v>
      </c>
      <c r="D96" s="65" t="str">
        <f t="shared" si="91"/>
        <v>Strojvedoucí</v>
      </c>
      <c r="E96" s="84">
        <f>'MO Výkon'!E96+'MO Hodiny'!E96+'MO Vozidlo'!E96+'MA Fixní'!E96</f>
        <v>0</v>
      </c>
      <c r="F96" s="103">
        <f>'MO Výkon'!F96+'MO Hodiny'!F96+'MO Vozidlo'!F96+'MA Fixní'!F96</f>
        <v>0</v>
      </c>
      <c r="G96" s="103">
        <f>'MO Výkon'!G96+'MO Hodiny'!G96+'MO Vozidlo'!G96+'MA Fixní'!G96</f>
        <v>0</v>
      </c>
      <c r="H96" s="103">
        <f>'MO Výkon'!H96+'MO Hodiny'!H96+'MO Vozidlo'!H96+'MA Fixní'!H96</f>
        <v>0</v>
      </c>
      <c r="I96" s="103">
        <f>'MO Výkon'!I96+'MO Hodiny'!I96+'MO Vozidlo'!I96+'MA Fixní'!I96</f>
        <v>0</v>
      </c>
      <c r="J96" s="103">
        <f>'MO Výkon'!J96+'MO Hodiny'!J96+'MO Vozidlo'!J96+'MA Fixní'!J96</f>
        <v>0</v>
      </c>
      <c r="K96" s="103">
        <f>'MO Výkon'!K96+'MO Hodiny'!K96+'MO Vozidlo'!K96+'MA Fixní'!K96</f>
        <v>0</v>
      </c>
      <c r="L96" s="103">
        <f>'MO Výkon'!L96+'MO Hodiny'!L96+'MO Vozidlo'!L96+'MA Fixní'!L96</f>
        <v>0</v>
      </c>
      <c r="M96" s="103">
        <f>'MO Výkon'!M96+'MO Hodiny'!M96+'MO Vozidlo'!M96+'MA Fixní'!M96</f>
        <v>0</v>
      </c>
      <c r="N96" s="103">
        <f>'MO Výkon'!N96+'MO Hodiny'!N96+'MO Vozidlo'!N96+'MA Fixní'!N96</f>
        <v>0</v>
      </c>
      <c r="O96" s="103">
        <f>'MO Výkon'!O96+'MO Hodiny'!O96+'MO Vozidlo'!O96+'MA Fixní'!O96</f>
        <v>0</v>
      </c>
      <c r="P96" s="103">
        <f>'MO Výkon'!P96+'MO Hodiny'!P96+'MO Vozidlo'!P96+'MA Fixní'!P96</f>
        <v>0</v>
      </c>
      <c r="Q96" s="103">
        <f>'MO Výkon'!Q96+'MO Hodiny'!Q96+'MO Vozidlo'!Q96+'MA Fixní'!Q96</f>
        <v>0</v>
      </c>
      <c r="R96" s="103">
        <f>'MO Výkon'!R96+'MO Hodiny'!R96+'MO Vozidlo'!R96+'MA Fixní'!R96</f>
        <v>0</v>
      </c>
      <c r="S96" s="103">
        <f>'MO Výkon'!S96+'MO Hodiny'!S96+'MO Vozidlo'!S96+'MA Fixní'!S96</f>
        <v>0</v>
      </c>
      <c r="T96" s="103">
        <f>'MO Výkon'!T96+'MO Hodiny'!T96+'MO Vozidlo'!T96+'MA Fixní'!T96</f>
        <v>0</v>
      </c>
      <c r="U96" s="103">
        <f>'MO Výkon'!U96+'MO Hodiny'!U96+'MO Vozidlo'!U96+'MA Fixní'!U96</f>
        <v>0</v>
      </c>
      <c r="V96" s="103">
        <f>'MO Výkon'!V96+'MO Hodiny'!V96+'MO Vozidlo'!V96+'MA Fixní'!V96</f>
        <v>0</v>
      </c>
      <c r="W96" s="103">
        <f>'MO Výkon'!W96+'MO Hodiny'!W96+'MO Vozidlo'!W96+'MA Fixní'!W96</f>
        <v>0</v>
      </c>
      <c r="X96" s="103">
        <f>'MO Výkon'!X96+'MO Hodiny'!X96+'MO Vozidlo'!X96+'MA Fixní'!X96</f>
        <v>0</v>
      </c>
      <c r="Y96" s="103">
        <f>'MO Výkon'!Y96+'MO Hodiny'!Y96+'MO Vozidlo'!Y96+'MA Fixní'!Y96</f>
        <v>0</v>
      </c>
      <c r="Z96" s="103">
        <f>'MO Výkon'!Z96+'MO Hodiny'!Z96+'MO Vozidlo'!Z96+'MA Fixní'!Z96</f>
        <v>0</v>
      </c>
      <c r="AA96" s="103">
        <f>'MO Výkon'!AA96+'MO Hodiny'!AA96+'MO Vozidlo'!AA96+'MA Fixní'!AA96</f>
        <v>0</v>
      </c>
      <c r="AB96" s="103">
        <f>'MO Výkon'!AB96+'MO Hodiny'!AB96+'MO Vozidlo'!AB96+'MA Fixní'!AB96</f>
        <v>0</v>
      </c>
      <c r="AC96" s="103">
        <f>'MO Výkon'!AC96+'MO Hodiny'!AC96+'MO Vozidlo'!AC96+'MA Fixní'!AC96</f>
        <v>0</v>
      </c>
      <c r="AD96" s="103">
        <f>'MO Výkon'!AD96+'MO Hodiny'!AD96+'MO Vozidlo'!AD96+'MA Fixní'!AD96</f>
        <v>0</v>
      </c>
      <c r="AE96" s="103">
        <f>'MO Výkon'!AE96+'MO Hodiny'!AE96+'MO Vozidlo'!AE96+'MA Fixní'!AE96</f>
        <v>0</v>
      </c>
      <c r="AF96" s="103">
        <f>'MO Výkon'!AF96+'MO Hodiny'!AF96+'MO Vozidlo'!AF96+'MA Fixní'!AF96</f>
        <v>0</v>
      </c>
      <c r="AG96" s="103">
        <f>'MO Výkon'!AG96+'MO Hodiny'!AG96+'MO Vozidlo'!AG96+'MA Fixní'!AG96</f>
        <v>0</v>
      </c>
      <c r="AH96" s="103">
        <f>'MO Výkon'!AH96+'MO Hodiny'!AH96+'MO Vozidlo'!AH96+'MA Fixní'!AH96</f>
        <v>0</v>
      </c>
      <c r="AI96" s="103">
        <f>'MO Výkon'!AI96+'MO Hodiny'!AI96+'MO Vozidlo'!AI96+'MA Fixní'!AI96</f>
        <v>0</v>
      </c>
      <c r="AJ96" s="103">
        <f>'MO Výkon'!AJ96+'MO Hodiny'!AJ96+'MO Vozidlo'!AJ96+'MA Fixní'!AJ96</f>
        <v>0</v>
      </c>
      <c r="AK96" s="85">
        <f>'MO Výkon'!AK96+'MO Hodiny'!AK96+'MO Vozidlo'!AK96+'MA Fixní'!AK96</f>
        <v>0</v>
      </c>
      <c r="AL96" s="24">
        <f t="shared" si="93"/>
        <v>0</v>
      </c>
      <c r="AM96" s="149">
        <f t="shared" si="92"/>
        <v>0</v>
      </c>
    </row>
    <row r="97" spans="1:39" ht="14.4" x14ac:dyDescent="0.3">
      <c r="A97" s="4" t="str">
        <f t="shared" si="91"/>
        <v/>
      </c>
      <c r="B97" s="45" t="str">
        <f t="shared" si="91"/>
        <v/>
      </c>
      <c r="C97" s="64" t="str">
        <f t="shared" si="91"/>
        <v>7.3</v>
      </c>
      <c r="D97" s="65" t="str">
        <f t="shared" si="91"/>
        <v>Pokladní</v>
      </c>
      <c r="E97" s="84">
        <f>'MO Výkon'!E97+'MO Hodiny'!E97+'MO Vozidlo'!E97+'MA Fixní'!E97</f>
        <v>0</v>
      </c>
      <c r="F97" s="103">
        <f>'MO Výkon'!F97+'MO Hodiny'!F97+'MO Vozidlo'!F97+'MA Fixní'!F97</f>
        <v>0</v>
      </c>
      <c r="G97" s="103">
        <f>'MO Výkon'!G97+'MO Hodiny'!G97+'MO Vozidlo'!G97+'MA Fixní'!G97</f>
        <v>0</v>
      </c>
      <c r="H97" s="103">
        <f>'MO Výkon'!H97+'MO Hodiny'!H97+'MO Vozidlo'!H97+'MA Fixní'!H97</f>
        <v>0</v>
      </c>
      <c r="I97" s="103">
        <f>'MO Výkon'!I97+'MO Hodiny'!I97+'MO Vozidlo'!I97+'MA Fixní'!I97</f>
        <v>0</v>
      </c>
      <c r="J97" s="103">
        <f>'MO Výkon'!J97+'MO Hodiny'!J97+'MO Vozidlo'!J97+'MA Fixní'!J97</f>
        <v>0</v>
      </c>
      <c r="K97" s="103">
        <f>'MO Výkon'!K97+'MO Hodiny'!K97+'MO Vozidlo'!K97+'MA Fixní'!K97</f>
        <v>0</v>
      </c>
      <c r="L97" s="103">
        <f>'MO Výkon'!L97+'MO Hodiny'!L97+'MO Vozidlo'!L97+'MA Fixní'!L97</f>
        <v>0</v>
      </c>
      <c r="M97" s="103">
        <f>'MO Výkon'!M97+'MO Hodiny'!M97+'MO Vozidlo'!M97+'MA Fixní'!M97</f>
        <v>0</v>
      </c>
      <c r="N97" s="103">
        <f>'MO Výkon'!N97+'MO Hodiny'!N97+'MO Vozidlo'!N97+'MA Fixní'!N97</f>
        <v>0</v>
      </c>
      <c r="O97" s="103">
        <f>'MO Výkon'!O97+'MO Hodiny'!O97+'MO Vozidlo'!O97+'MA Fixní'!O97</f>
        <v>0</v>
      </c>
      <c r="P97" s="103">
        <f>'MO Výkon'!P97+'MO Hodiny'!P97+'MO Vozidlo'!P97+'MA Fixní'!P97</f>
        <v>0</v>
      </c>
      <c r="Q97" s="103">
        <f>'MO Výkon'!Q97+'MO Hodiny'!Q97+'MO Vozidlo'!Q97+'MA Fixní'!Q97</f>
        <v>0</v>
      </c>
      <c r="R97" s="103">
        <f>'MO Výkon'!R97+'MO Hodiny'!R97+'MO Vozidlo'!R97+'MA Fixní'!R97</f>
        <v>0</v>
      </c>
      <c r="S97" s="103">
        <f>'MO Výkon'!S97+'MO Hodiny'!S97+'MO Vozidlo'!S97+'MA Fixní'!S97</f>
        <v>0</v>
      </c>
      <c r="T97" s="103">
        <f>'MO Výkon'!T97+'MO Hodiny'!T97+'MO Vozidlo'!T97+'MA Fixní'!T97</f>
        <v>0</v>
      </c>
      <c r="U97" s="103">
        <f>'MO Výkon'!U97+'MO Hodiny'!U97+'MO Vozidlo'!U97+'MA Fixní'!U97</f>
        <v>0</v>
      </c>
      <c r="V97" s="103">
        <f>'MO Výkon'!V97+'MO Hodiny'!V97+'MO Vozidlo'!V97+'MA Fixní'!V97</f>
        <v>0</v>
      </c>
      <c r="W97" s="103">
        <f>'MO Výkon'!W97+'MO Hodiny'!W97+'MO Vozidlo'!W97+'MA Fixní'!W97</f>
        <v>0</v>
      </c>
      <c r="X97" s="103">
        <f>'MO Výkon'!X97+'MO Hodiny'!X97+'MO Vozidlo'!X97+'MA Fixní'!X97</f>
        <v>0</v>
      </c>
      <c r="Y97" s="103">
        <f>'MO Výkon'!Y97+'MO Hodiny'!Y97+'MO Vozidlo'!Y97+'MA Fixní'!Y97</f>
        <v>0</v>
      </c>
      <c r="Z97" s="103">
        <f>'MO Výkon'!Z97+'MO Hodiny'!Z97+'MO Vozidlo'!Z97+'MA Fixní'!Z97</f>
        <v>0</v>
      </c>
      <c r="AA97" s="103">
        <f>'MO Výkon'!AA97+'MO Hodiny'!AA97+'MO Vozidlo'!AA97+'MA Fixní'!AA97</f>
        <v>0</v>
      </c>
      <c r="AB97" s="103">
        <f>'MO Výkon'!AB97+'MO Hodiny'!AB97+'MO Vozidlo'!AB97+'MA Fixní'!AB97</f>
        <v>0</v>
      </c>
      <c r="AC97" s="103">
        <f>'MO Výkon'!AC97+'MO Hodiny'!AC97+'MO Vozidlo'!AC97+'MA Fixní'!AC97</f>
        <v>0</v>
      </c>
      <c r="AD97" s="103">
        <f>'MO Výkon'!AD97+'MO Hodiny'!AD97+'MO Vozidlo'!AD97+'MA Fixní'!AD97</f>
        <v>0</v>
      </c>
      <c r="AE97" s="103">
        <f>'MO Výkon'!AE97+'MO Hodiny'!AE97+'MO Vozidlo'!AE97+'MA Fixní'!AE97</f>
        <v>0</v>
      </c>
      <c r="AF97" s="103">
        <f>'MO Výkon'!AF97+'MO Hodiny'!AF97+'MO Vozidlo'!AF97+'MA Fixní'!AF97</f>
        <v>0</v>
      </c>
      <c r="AG97" s="103">
        <f>'MO Výkon'!AG97+'MO Hodiny'!AG97+'MO Vozidlo'!AG97+'MA Fixní'!AG97</f>
        <v>0</v>
      </c>
      <c r="AH97" s="103">
        <f>'MO Výkon'!AH97+'MO Hodiny'!AH97+'MO Vozidlo'!AH97+'MA Fixní'!AH97</f>
        <v>0</v>
      </c>
      <c r="AI97" s="103">
        <f>'MO Výkon'!AI97+'MO Hodiny'!AI97+'MO Vozidlo'!AI97+'MA Fixní'!AI97</f>
        <v>0</v>
      </c>
      <c r="AJ97" s="103">
        <f>'MO Výkon'!AJ97+'MO Hodiny'!AJ97+'MO Vozidlo'!AJ97+'MA Fixní'!AJ97</f>
        <v>0</v>
      </c>
      <c r="AK97" s="85">
        <f>'MO Výkon'!AK97+'MO Hodiny'!AK97+'MO Vozidlo'!AK97+'MA Fixní'!AK97</f>
        <v>0</v>
      </c>
      <c r="AL97" s="24">
        <f t="shared" si="93"/>
        <v>0</v>
      </c>
      <c r="AM97" s="149">
        <f t="shared" si="92"/>
        <v>0</v>
      </c>
    </row>
    <row r="98" spans="1:39" ht="14.4" x14ac:dyDescent="0.3">
      <c r="A98" s="4" t="str">
        <f t="shared" si="91"/>
        <v/>
      </c>
      <c r="B98" s="45" t="str">
        <f t="shared" si="91"/>
        <v/>
      </c>
      <c r="C98" s="64" t="str">
        <f t="shared" si="91"/>
        <v>7.4</v>
      </c>
      <c r="D98" s="65" t="str">
        <f t="shared" si="91"/>
        <v>Ostatní zaměstnanci</v>
      </c>
      <c r="E98" s="84">
        <f>'MO Výkon'!E98+'MO Hodiny'!E98+'MO Vozidlo'!E98+'MA Fixní'!E98</f>
        <v>0</v>
      </c>
      <c r="F98" s="103">
        <f>'MO Výkon'!F98+'MO Hodiny'!F98+'MO Vozidlo'!F98+'MA Fixní'!F98</f>
        <v>0</v>
      </c>
      <c r="G98" s="103">
        <f>'MO Výkon'!G98+'MO Hodiny'!G98+'MO Vozidlo'!G98+'MA Fixní'!G98</f>
        <v>0</v>
      </c>
      <c r="H98" s="103">
        <f>'MO Výkon'!H98+'MO Hodiny'!H98+'MO Vozidlo'!H98+'MA Fixní'!H98</f>
        <v>0</v>
      </c>
      <c r="I98" s="103">
        <f>'MO Výkon'!I98+'MO Hodiny'!I98+'MO Vozidlo'!I98+'MA Fixní'!I98</f>
        <v>0</v>
      </c>
      <c r="J98" s="103">
        <f>'MO Výkon'!J98+'MO Hodiny'!J98+'MO Vozidlo'!J98+'MA Fixní'!J98</f>
        <v>0</v>
      </c>
      <c r="K98" s="103">
        <f>'MO Výkon'!K98+'MO Hodiny'!K98+'MO Vozidlo'!K98+'MA Fixní'!K98</f>
        <v>0</v>
      </c>
      <c r="L98" s="103">
        <f>'MO Výkon'!L98+'MO Hodiny'!L98+'MO Vozidlo'!L98+'MA Fixní'!L98</f>
        <v>0</v>
      </c>
      <c r="M98" s="103">
        <f>'MO Výkon'!M98+'MO Hodiny'!M98+'MO Vozidlo'!M98+'MA Fixní'!M98</f>
        <v>0</v>
      </c>
      <c r="N98" s="103">
        <f>'MO Výkon'!N98+'MO Hodiny'!N98+'MO Vozidlo'!N98+'MA Fixní'!N98</f>
        <v>0</v>
      </c>
      <c r="O98" s="103">
        <f>'MO Výkon'!O98+'MO Hodiny'!O98+'MO Vozidlo'!O98+'MA Fixní'!O98</f>
        <v>0</v>
      </c>
      <c r="P98" s="103">
        <f>'MO Výkon'!P98+'MO Hodiny'!P98+'MO Vozidlo'!P98+'MA Fixní'!P98</f>
        <v>0</v>
      </c>
      <c r="Q98" s="103">
        <f>'MO Výkon'!Q98+'MO Hodiny'!Q98+'MO Vozidlo'!Q98+'MA Fixní'!Q98</f>
        <v>0</v>
      </c>
      <c r="R98" s="103">
        <f>'MO Výkon'!R98+'MO Hodiny'!R98+'MO Vozidlo'!R98+'MA Fixní'!R98</f>
        <v>0</v>
      </c>
      <c r="S98" s="103">
        <f>'MO Výkon'!S98+'MO Hodiny'!S98+'MO Vozidlo'!S98+'MA Fixní'!S98</f>
        <v>0</v>
      </c>
      <c r="T98" s="103">
        <f>'MO Výkon'!T98+'MO Hodiny'!T98+'MO Vozidlo'!T98+'MA Fixní'!T98</f>
        <v>0</v>
      </c>
      <c r="U98" s="103">
        <f>'MO Výkon'!U98+'MO Hodiny'!U98+'MO Vozidlo'!U98+'MA Fixní'!U98</f>
        <v>0</v>
      </c>
      <c r="V98" s="103">
        <f>'MO Výkon'!V98+'MO Hodiny'!V98+'MO Vozidlo'!V98+'MA Fixní'!V98</f>
        <v>0</v>
      </c>
      <c r="W98" s="103">
        <f>'MO Výkon'!W98+'MO Hodiny'!W98+'MO Vozidlo'!W98+'MA Fixní'!W98</f>
        <v>0</v>
      </c>
      <c r="X98" s="103">
        <f>'MO Výkon'!X98+'MO Hodiny'!X98+'MO Vozidlo'!X98+'MA Fixní'!X98</f>
        <v>0</v>
      </c>
      <c r="Y98" s="103">
        <f>'MO Výkon'!Y98+'MO Hodiny'!Y98+'MO Vozidlo'!Y98+'MA Fixní'!Y98</f>
        <v>0</v>
      </c>
      <c r="Z98" s="103">
        <f>'MO Výkon'!Z98+'MO Hodiny'!Z98+'MO Vozidlo'!Z98+'MA Fixní'!Z98</f>
        <v>0</v>
      </c>
      <c r="AA98" s="103">
        <f>'MO Výkon'!AA98+'MO Hodiny'!AA98+'MO Vozidlo'!AA98+'MA Fixní'!AA98</f>
        <v>0</v>
      </c>
      <c r="AB98" s="103">
        <f>'MO Výkon'!AB98+'MO Hodiny'!AB98+'MO Vozidlo'!AB98+'MA Fixní'!AB98</f>
        <v>0</v>
      </c>
      <c r="AC98" s="103">
        <f>'MO Výkon'!AC98+'MO Hodiny'!AC98+'MO Vozidlo'!AC98+'MA Fixní'!AC98</f>
        <v>0</v>
      </c>
      <c r="AD98" s="103">
        <f>'MO Výkon'!AD98+'MO Hodiny'!AD98+'MO Vozidlo'!AD98+'MA Fixní'!AD98</f>
        <v>0</v>
      </c>
      <c r="AE98" s="103">
        <f>'MO Výkon'!AE98+'MO Hodiny'!AE98+'MO Vozidlo'!AE98+'MA Fixní'!AE98</f>
        <v>0</v>
      </c>
      <c r="AF98" s="103">
        <f>'MO Výkon'!AF98+'MO Hodiny'!AF98+'MO Vozidlo'!AF98+'MA Fixní'!AF98</f>
        <v>0</v>
      </c>
      <c r="AG98" s="103">
        <f>'MO Výkon'!AG98+'MO Hodiny'!AG98+'MO Vozidlo'!AG98+'MA Fixní'!AG98</f>
        <v>0</v>
      </c>
      <c r="AH98" s="103">
        <f>'MO Výkon'!AH98+'MO Hodiny'!AH98+'MO Vozidlo'!AH98+'MA Fixní'!AH98</f>
        <v>0</v>
      </c>
      <c r="AI98" s="103">
        <f>'MO Výkon'!AI98+'MO Hodiny'!AI98+'MO Vozidlo'!AI98+'MA Fixní'!AI98</f>
        <v>0</v>
      </c>
      <c r="AJ98" s="103">
        <f>'MO Výkon'!AJ98+'MO Hodiny'!AJ98+'MO Vozidlo'!AJ98+'MA Fixní'!AJ98</f>
        <v>0</v>
      </c>
      <c r="AK98" s="85">
        <f>'MO Výkon'!AK98+'MO Hodiny'!AK98+'MO Vozidlo'!AK98+'MA Fixní'!AK98</f>
        <v>0</v>
      </c>
      <c r="AL98" s="24">
        <f t="shared" si="93"/>
        <v>0</v>
      </c>
      <c r="AM98" s="149">
        <f t="shared" si="92"/>
        <v>0</v>
      </c>
    </row>
    <row r="99" spans="1:39" ht="14.4" x14ac:dyDescent="0.3">
      <c r="A99" s="4">
        <f t="shared" si="91"/>
        <v>8</v>
      </c>
      <c r="B99" s="45" t="str">
        <f t="shared" si="91"/>
        <v>Sociální a zdravotní pojištění</v>
      </c>
      <c r="C99" s="64">
        <f t="shared" si="91"/>
        <v>8.1</v>
      </c>
      <c r="D99" s="65" t="str">
        <f t="shared" si="91"/>
        <v>Vlaková četa</v>
      </c>
      <c r="E99" s="84">
        <f>'MO Výkon'!E99+'MO Hodiny'!E99+'MO Vozidlo'!E99+'MA Fixní'!E99</f>
        <v>0</v>
      </c>
      <c r="F99" s="103">
        <f>'MO Výkon'!F99+'MO Hodiny'!F99+'MO Vozidlo'!F99+'MA Fixní'!F99</f>
        <v>0</v>
      </c>
      <c r="G99" s="103">
        <f>'MO Výkon'!G99+'MO Hodiny'!G99+'MO Vozidlo'!G99+'MA Fixní'!G99</f>
        <v>0</v>
      </c>
      <c r="H99" s="103">
        <f>'MO Výkon'!H99+'MO Hodiny'!H99+'MO Vozidlo'!H99+'MA Fixní'!H99</f>
        <v>0</v>
      </c>
      <c r="I99" s="103">
        <f>'MO Výkon'!I99+'MO Hodiny'!I99+'MO Vozidlo'!I99+'MA Fixní'!I99</f>
        <v>0</v>
      </c>
      <c r="J99" s="103">
        <f>'MO Výkon'!J99+'MO Hodiny'!J99+'MO Vozidlo'!J99+'MA Fixní'!J99</f>
        <v>0</v>
      </c>
      <c r="K99" s="103">
        <f>'MO Výkon'!K99+'MO Hodiny'!K99+'MO Vozidlo'!K99+'MA Fixní'!K99</f>
        <v>0</v>
      </c>
      <c r="L99" s="103">
        <f>'MO Výkon'!L99+'MO Hodiny'!L99+'MO Vozidlo'!L99+'MA Fixní'!L99</f>
        <v>0</v>
      </c>
      <c r="M99" s="103">
        <f>'MO Výkon'!M99+'MO Hodiny'!M99+'MO Vozidlo'!M99+'MA Fixní'!M99</f>
        <v>0</v>
      </c>
      <c r="N99" s="103">
        <f>'MO Výkon'!N99+'MO Hodiny'!N99+'MO Vozidlo'!N99+'MA Fixní'!N99</f>
        <v>0</v>
      </c>
      <c r="O99" s="103">
        <f>'MO Výkon'!O99+'MO Hodiny'!O99+'MO Vozidlo'!O99+'MA Fixní'!O99</f>
        <v>0</v>
      </c>
      <c r="P99" s="103">
        <f>'MO Výkon'!P99+'MO Hodiny'!P99+'MO Vozidlo'!P99+'MA Fixní'!P99</f>
        <v>0</v>
      </c>
      <c r="Q99" s="103">
        <f>'MO Výkon'!Q99+'MO Hodiny'!Q99+'MO Vozidlo'!Q99+'MA Fixní'!Q99</f>
        <v>0</v>
      </c>
      <c r="R99" s="103">
        <f>'MO Výkon'!R99+'MO Hodiny'!R99+'MO Vozidlo'!R99+'MA Fixní'!R99</f>
        <v>0</v>
      </c>
      <c r="S99" s="103">
        <f>'MO Výkon'!S99+'MO Hodiny'!S99+'MO Vozidlo'!S99+'MA Fixní'!S99</f>
        <v>0</v>
      </c>
      <c r="T99" s="103">
        <f>'MO Výkon'!T99+'MO Hodiny'!T99+'MO Vozidlo'!T99+'MA Fixní'!T99</f>
        <v>0</v>
      </c>
      <c r="U99" s="103">
        <f>'MO Výkon'!U99+'MO Hodiny'!U99+'MO Vozidlo'!U99+'MA Fixní'!U99</f>
        <v>0</v>
      </c>
      <c r="V99" s="103">
        <f>'MO Výkon'!V99+'MO Hodiny'!V99+'MO Vozidlo'!V99+'MA Fixní'!V99</f>
        <v>0</v>
      </c>
      <c r="W99" s="103">
        <f>'MO Výkon'!W99+'MO Hodiny'!W99+'MO Vozidlo'!W99+'MA Fixní'!W99</f>
        <v>0</v>
      </c>
      <c r="X99" s="103">
        <f>'MO Výkon'!X99+'MO Hodiny'!X99+'MO Vozidlo'!X99+'MA Fixní'!X99</f>
        <v>0</v>
      </c>
      <c r="Y99" s="103">
        <f>'MO Výkon'!Y99+'MO Hodiny'!Y99+'MO Vozidlo'!Y99+'MA Fixní'!Y99</f>
        <v>0</v>
      </c>
      <c r="Z99" s="103">
        <f>'MO Výkon'!Z99+'MO Hodiny'!Z99+'MO Vozidlo'!Z99+'MA Fixní'!Z99</f>
        <v>0</v>
      </c>
      <c r="AA99" s="103">
        <f>'MO Výkon'!AA99+'MO Hodiny'!AA99+'MO Vozidlo'!AA99+'MA Fixní'!AA99</f>
        <v>0</v>
      </c>
      <c r="AB99" s="103">
        <f>'MO Výkon'!AB99+'MO Hodiny'!AB99+'MO Vozidlo'!AB99+'MA Fixní'!AB99</f>
        <v>0</v>
      </c>
      <c r="AC99" s="103">
        <f>'MO Výkon'!AC99+'MO Hodiny'!AC99+'MO Vozidlo'!AC99+'MA Fixní'!AC99</f>
        <v>0</v>
      </c>
      <c r="AD99" s="103">
        <f>'MO Výkon'!AD99+'MO Hodiny'!AD99+'MO Vozidlo'!AD99+'MA Fixní'!AD99</f>
        <v>0</v>
      </c>
      <c r="AE99" s="103">
        <f>'MO Výkon'!AE99+'MO Hodiny'!AE99+'MO Vozidlo'!AE99+'MA Fixní'!AE99</f>
        <v>0</v>
      </c>
      <c r="AF99" s="103">
        <f>'MO Výkon'!AF99+'MO Hodiny'!AF99+'MO Vozidlo'!AF99+'MA Fixní'!AF99</f>
        <v>0</v>
      </c>
      <c r="AG99" s="103">
        <f>'MO Výkon'!AG99+'MO Hodiny'!AG99+'MO Vozidlo'!AG99+'MA Fixní'!AG99</f>
        <v>0</v>
      </c>
      <c r="AH99" s="103">
        <f>'MO Výkon'!AH99+'MO Hodiny'!AH99+'MO Vozidlo'!AH99+'MA Fixní'!AH99</f>
        <v>0</v>
      </c>
      <c r="AI99" s="103">
        <f>'MO Výkon'!AI99+'MO Hodiny'!AI99+'MO Vozidlo'!AI99+'MA Fixní'!AI99</f>
        <v>0</v>
      </c>
      <c r="AJ99" s="103">
        <f>'MO Výkon'!AJ99+'MO Hodiny'!AJ99+'MO Vozidlo'!AJ99+'MA Fixní'!AJ99</f>
        <v>0</v>
      </c>
      <c r="AK99" s="85">
        <f>'MO Výkon'!AK99+'MO Hodiny'!AK99+'MO Vozidlo'!AK99+'MA Fixní'!AK99</f>
        <v>0</v>
      </c>
      <c r="AL99" s="24">
        <f t="shared" si="93"/>
        <v>0</v>
      </c>
      <c r="AM99" s="149">
        <f t="shared" si="92"/>
        <v>0</v>
      </c>
    </row>
    <row r="100" spans="1:39" ht="14.4" x14ac:dyDescent="0.3">
      <c r="A100" s="4" t="str">
        <f t="shared" si="91"/>
        <v/>
      </c>
      <c r="B100" s="45" t="str">
        <f t="shared" si="91"/>
        <v/>
      </c>
      <c r="C100" s="64" t="str">
        <f t="shared" si="91"/>
        <v>8.2</v>
      </c>
      <c r="D100" s="65" t="str">
        <f t="shared" si="91"/>
        <v>Strojvedoucí</v>
      </c>
      <c r="E100" s="84">
        <f>'MO Výkon'!E100+'MO Hodiny'!E100+'MO Vozidlo'!E100+'MA Fixní'!E100</f>
        <v>0</v>
      </c>
      <c r="F100" s="103">
        <f>'MO Výkon'!F100+'MO Hodiny'!F100+'MO Vozidlo'!F100+'MA Fixní'!F100</f>
        <v>0</v>
      </c>
      <c r="G100" s="103">
        <f>'MO Výkon'!G100+'MO Hodiny'!G100+'MO Vozidlo'!G100+'MA Fixní'!G100</f>
        <v>0</v>
      </c>
      <c r="H100" s="103">
        <f>'MO Výkon'!H100+'MO Hodiny'!H100+'MO Vozidlo'!H100+'MA Fixní'!H100</f>
        <v>0</v>
      </c>
      <c r="I100" s="103">
        <f>'MO Výkon'!I100+'MO Hodiny'!I100+'MO Vozidlo'!I100+'MA Fixní'!I100</f>
        <v>0</v>
      </c>
      <c r="J100" s="103">
        <f>'MO Výkon'!J100+'MO Hodiny'!J100+'MO Vozidlo'!J100+'MA Fixní'!J100</f>
        <v>0</v>
      </c>
      <c r="K100" s="103">
        <f>'MO Výkon'!K100+'MO Hodiny'!K100+'MO Vozidlo'!K100+'MA Fixní'!K100</f>
        <v>0</v>
      </c>
      <c r="L100" s="103">
        <f>'MO Výkon'!L100+'MO Hodiny'!L100+'MO Vozidlo'!L100+'MA Fixní'!L100</f>
        <v>0</v>
      </c>
      <c r="M100" s="103">
        <f>'MO Výkon'!M100+'MO Hodiny'!M100+'MO Vozidlo'!M100+'MA Fixní'!M100</f>
        <v>0</v>
      </c>
      <c r="N100" s="103">
        <f>'MO Výkon'!N100+'MO Hodiny'!N100+'MO Vozidlo'!N100+'MA Fixní'!N100</f>
        <v>0</v>
      </c>
      <c r="O100" s="103">
        <f>'MO Výkon'!O100+'MO Hodiny'!O100+'MO Vozidlo'!O100+'MA Fixní'!O100</f>
        <v>0</v>
      </c>
      <c r="P100" s="103">
        <f>'MO Výkon'!P100+'MO Hodiny'!P100+'MO Vozidlo'!P100+'MA Fixní'!P100</f>
        <v>0</v>
      </c>
      <c r="Q100" s="103">
        <f>'MO Výkon'!Q100+'MO Hodiny'!Q100+'MO Vozidlo'!Q100+'MA Fixní'!Q100</f>
        <v>0</v>
      </c>
      <c r="R100" s="103">
        <f>'MO Výkon'!R100+'MO Hodiny'!R100+'MO Vozidlo'!R100+'MA Fixní'!R100</f>
        <v>0</v>
      </c>
      <c r="S100" s="103">
        <f>'MO Výkon'!S100+'MO Hodiny'!S100+'MO Vozidlo'!S100+'MA Fixní'!S100</f>
        <v>0</v>
      </c>
      <c r="T100" s="103">
        <f>'MO Výkon'!T100+'MO Hodiny'!T100+'MO Vozidlo'!T100+'MA Fixní'!T100</f>
        <v>0</v>
      </c>
      <c r="U100" s="103">
        <f>'MO Výkon'!U100+'MO Hodiny'!U100+'MO Vozidlo'!U100+'MA Fixní'!U100</f>
        <v>0</v>
      </c>
      <c r="V100" s="103">
        <f>'MO Výkon'!V100+'MO Hodiny'!V100+'MO Vozidlo'!V100+'MA Fixní'!V100</f>
        <v>0</v>
      </c>
      <c r="W100" s="103">
        <f>'MO Výkon'!W100+'MO Hodiny'!W100+'MO Vozidlo'!W100+'MA Fixní'!W100</f>
        <v>0</v>
      </c>
      <c r="X100" s="103">
        <f>'MO Výkon'!X100+'MO Hodiny'!X100+'MO Vozidlo'!X100+'MA Fixní'!X100</f>
        <v>0</v>
      </c>
      <c r="Y100" s="103">
        <f>'MO Výkon'!Y100+'MO Hodiny'!Y100+'MO Vozidlo'!Y100+'MA Fixní'!Y100</f>
        <v>0</v>
      </c>
      <c r="Z100" s="103">
        <f>'MO Výkon'!Z100+'MO Hodiny'!Z100+'MO Vozidlo'!Z100+'MA Fixní'!Z100</f>
        <v>0</v>
      </c>
      <c r="AA100" s="103">
        <f>'MO Výkon'!AA100+'MO Hodiny'!AA100+'MO Vozidlo'!AA100+'MA Fixní'!AA100</f>
        <v>0</v>
      </c>
      <c r="AB100" s="103">
        <f>'MO Výkon'!AB100+'MO Hodiny'!AB100+'MO Vozidlo'!AB100+'MA Fixní'!AB100</f>
        <v>0</v>
      </c>
      <c r="AC100" s="103">
        <f>'MO Výkon'!AC100+'MO Hodiny'!AC100+'MO Vozidlo'!AC100+'MA Fixní'!AC100</f>
        <v>0</v>
      </c>
      <c r="AD100" s="103">
        <f>'MO Výkon'!AD100+'MO Hodiny'!AD100+'MO Vozidlo'!AD100+'MA Fixní'!AD100</f>
        <v>0</v>
      </c>
      <c r="AE100" s="103">
        <f>'MO Výkon'!AE100+'MO Hodiny'!AE100+'MO Vozidlo'!AE100+'MA Fixní'!AE100</f>
        <v>0</v>
      </c>
      <c r="AF100" s="103">
        <f>'MO Výkon'!AF100+'MO Hodiny'!AF100+'MO Vozidlo'!AF100+'MA Fixní'!AF100</f>
        <v>0</v>
      </c>
      <c r="AG100" s="103">
        <f>'MO Výkon'!AG100+'MO Hodiny'!AG100+'MO Vozidlo'!AG100+'MA Fixní'!AG100</f>
        <v>0</v>
      </c>
      <c r="AH100" s="103">
        <f>'MO Výkon'!AH100+'MO Hodiny'!AH100+'MO Vozidlo'!AH100+'MA Fixní'!AH100</f>
        <v>0</v>
      </c>
      <c r="AI100" s="103">
        <f>'MO Výkon'!AI100+'MO Hodiny'!AI100+'MO Vozidlo'!AI100+'MA Fixní'!AI100</f>
        <v>0</v>
      </c>
      <c r="AJ100" s="103">
        <f>'MO Výkon'!AJ100+'MO Hodiny'!AJ100+'MO Vozidlo'!AJ100+'MA Fixní'!AJ100</f>
        <v>0</v>
      </c>
      <c r="AK100" s="85">
        <f>'MO Výkon'!AK100+'MO Hodiny'!AK100+'MO Vozidlo'!AK100+'MA Fixní'!AK100</f>
        <v>0</v>
      </c>
      <c r="AL100" s="24">
        <f t="shared" si="93"/>
        <v>0</v>
      </c>
      <c r="AM100" s="149">
        <f t="shared" si="92"/>
        <v>0</v>
      </c>
    </row>
    <row r="101" spans="1:39" ht="14.4" x14ac:dyDescent="0.3">
      <c r="A101" s="4" t="str">
        <f t="shared" si="91"/>
        <v/>
      </c>
      <c r="B101" s="45" t="str">
        <f t="shared" si="91"/>
        <v/>
      </c>
      <c r="C101" s="64" t="str">
        <f t="shared" si="91"/>
        <v>8.3</v>
      </c>
      <c r="D101" s="65" t="str">
        <f t="shared" si="91"/>
        <v>Pokladní</v>
      </c>
      <c r="E101" s="84">
        <f>'MO Výkon'!E101+'MO Hodiny'!E101+'MO Vozidlo'!E101+'MA Fixní'!E101</f>
        <v>0</v>
      </c>
      <c r="F101" s="103">
        <f>'MO Výkon'!F101+'MO Hodiny'!F101+'MO Vozidlo'!F101+'MA Fixní'!F101</f>
        <v>0</v>
      </c>
      <c r="G101" s="103">
        <f>'MO Výkon'!G101+'MO Hodiny'!G101+'MO Vozidlo'!G101+'MA Fixní'!G101</f>
        <v>0</v>
      </c>
      <c r="H101" s="103">
        <f>'MO Výkon'!H101+'MO Hodiny'!H101+'MO Vozidlo'!H101+'MA Fixní'!H101</f>
        <v>0</v>
      </c>
      <c r="I101" s="103">
        <f>'MO Výkon'!I101+'MO Hodiny'!I101+'MO Vozidlo'!I101+'MA Fixní'!I101</f>
        <v>0</v>
      </c>
      <c r="J101" s="103">
        <f>'MO Výkon'!J101+'MO Hodiny'!J101+'MO Vozidlo'!J101+'MA Fixní'!J101</f>
        <v>0</v>
      </c>
      <c r="K101" s="103">
        <f>'MO Výkon'!K101+'MO Hodiny'!K101+'MO Vozidlo'!K101+'MA Fixní'!K101</f>
        <v>0</v>
      </c>
      <c r="L101" s="103">
        <f>'MO Výkon'!L101+'MO Hodiny'!L101+'MO Vozidlo'!L101+'MA Fixní'!L101</f>
        <v>0</v>
      </c>
      <c r="M101" s="103">
        <f>'MO Výkon'!M101+'MO Hodiny'!M101+'MO Vozidlo'!M101+'MA Fixní'!M101</f>
        <v>0</v>
      </c>
      <c r="N101" s="103">
        <f>'MO Výkon'!N101+'MO Hodiny'!N101+'MO Vozidlo'!N101+'MA Fixní'!N101</f>
        <v>0</v>
      </c>
      <c r="O101" s="103">
        <f>'MO Výkon'!O101+'MO Hodiny'!O101+'MO Vozidlo'!O101+'MA Fixní'!O101</f>
        <v>0</v>
      </c>
      <c r="P101" s="103">
        <f>'MO Výkon'!P101+'MO Hodiny'!P101+'MO Vozidlo'!P101+'MA Fixní'!P101</f>
        <v>0</v>
      </c>
      <c r="Q101" s="103">
        <f>'MO Výkon'!Q101+'MO Hodiny'!Q101+'MO Vozidlo'!Q101+'MA Fixní'!Q101</f>
        <v>0</v>
      </c>
      <c r="R101" s="103">
        <f>'MO Výkon'!R101+'MO Hodiny'!R101+'MO Vozidlo'!R101+'MA Fixní'!R101</f>
        <v>0</v>
      </c>
      <c r="S101" s="103">
        <f>'MO Výkon'!S101+'MO Hodiny'!S101+'MO Vozidlo'!S101+'MA Fixní'!S101</f>
        <v>0</v>
      </c>
      <c r="T101" s="103">
        <f>'MO Výkon'!T101+'MO Hodiny'!T101+'MO Vozidlo'!T101+'MA Fixní'!T101</f>
        <v>0</v>
      </c>
      <c r="U101" s="103">
        <f>'MO Výkon'!U101+'MO Hodiny'!U101+'MO Vozidlo'!U101+'MA Fixní'!U101</f>
        <v>0</v>
      </c>
      <c r="V101" s="103">
        <f>'MO Výkon'!V101+'MO Hodiny'!V101+'MO Vozidlo'!V101+'MA Fixní'!V101</f>
        <v>0</v>
      </c>
      <c r="W101" s="103">
        <f>'MO Výkon'!W101+'MO Hodiny'!W101+'MO Vozidlo'!W101+'MA Fixní'!W101</f>
        <v>0</v>
      </c>
      <c r="X101" s="103">
        <f>'MO Výkon'!X101+'MO Hodiny'!X101+'MO Vozidlo'!X101+'MA Fixní'!X101</f>
        <v>0</v>
      </c>
      <c r="Y101" s="103">
        <f>'MO Výkon'!Y101+'MO Hodiny'!Y101+'MO Vozidlo'!Y101+'MA Fixní'!Y101</f>
        <v>0</v>
      </c>
      <c r="Z101" s="103">
        <f>'MO Výkon'!Z101+'MO Hodiny'!Z101+'MO Vozidlo'!Z101+'MA Fixní'!Z101</f>
        <v>0</v>
      </c>
      <c r="AA101" s="103">
        <f>'MO Výkon'!AA101+'MO Hodiny'!AA101+'MO Vozidlo'!AA101+'MA Fixní'!AA101</f>
        <v>0</v>
      </c>
      <c r="AB101" s="103">
        <f>'MO Výkon'!AB101+'MO Hodiny'!AB101+'MO Vozidlo'!AB101+'MA Fixní'!AB101</f>
        <v>0</v>
      </c>
      <c r="AC101" s="103">
        <f>'MO Výkon'!AC101+'MO Hodiny'!AC101+'MO Vozidlo'!AC101+'MA Fixní'!AC101</f>
        <v>0</v>
      </c>
      <c r="AD101" s="103">
        <f>'MO Výkon'!AD101+'MO Hodiny'!AD101+'MO Vozidlo'!AD101+'MA Fixní'!AD101</f>
        <v>0</v>
      </c>
      <c r="AE101" s="103">
        <f>'MO Výkon'!AE101+'MO Hodiny'!AE101+'MO Vozidlo'!AE101+'MA Fixní'!AE101</f>
        <v>0</v>
      </c>
      <c r="AF101" s="103">
        <f>'MO Výkon'!AF101+'MO Hodiny'!AF101+'MO Vozidlo'!AF101+'MA Fixní'!AF101</f>
        <v>0</v>
      </c>
      <c r="AG101" s="103">
        <f>'MO Výkon'!AG101+'MO Hodiny'!AG101+'MO Vozidlo'!AG101+'MA Fixní'!AG101</f>
        <v>0</v>
      </c>
      <c r="AH101" s="103">
        <f>'MO Výkon'!AH101+'MO Hodiny'!AH101+'MO Vozidlo'!AH101+'MA Fixní'!AH101</f>
        <v>0</v>
      </c>
      <c r="AI101" s="103">
        <f>'MO Výkon'!AI101+'MO Hodiny'!AI101+'MO Vozidlo'!AI101+'MA Fixní'!AI101</f>
        <v>0</v>
      </c>
      <c r="AJ101" s="103">
        <f>'MO Výkon'!AJ101+'MO Hodiny'!AJ101+'MO Vozidlo'!AJ101+'MA Fixní'!AJ101</f>
        <v>0</v>
      </c>
      <c r="AK101" s="85">
        <f>'MO Výkon'!AK101+'MO Hodiny'!AK101+'MO Vozidlo'!AK101+'MA Fixní'!AK101</f>
        <v>0</v>
      </c>
      <c r="AL101" s="24">
        <f t="shared" si="93"/>
        <v>0</v>
      </c>
      <c r="AM101" s="149">
        <f t="shared" si="92"/>
        <v>0</v>
      </c>
    </row>
    <row r="102" spans="1:39" ht="14.4" x14ac:dyDescent="0.3">
      <c r="A102" s="4" t="str">
        <f t="shared" si="91"/>
        <v/>
      </c>
      <c r="B102" s="45" t="str">
        <f t="shared" si="91"/>
        <v/>
      </c>
      <c r="C102" s="64" t="str">
        <f t="shared" si="91"/>
        <v>8.4</v>
      </c>
      <c r="D102" s="65" t="str">
        <f t="shared" si="91"/>
        <v>Ostatní zaměstnanci</v>
      </c>
      <c r="E102" s="84">
        <f>'MO Výkon'!E102+'MO Hodiny'!E102+'MO Vozidlo'!E102+'MA Fixní'!E102</f>
        <v>0</v>
      </c>
      <c r="F102" s="103">
        <f>'MO Výkon'!F102+'MO Hodiny'!F102+'MO Vozidlo'!F102+'MA Fixní'!F102</f>
        <v>0</v>
      </c>
      <c r="G102" s="103">
        <f>'MO Výkon'!G102+'MO Hodiny'!G102+'MO Vozidlo'!G102+'MA Fixní'!G102</f>
        <v>0</v>
      </c>
      <c r="H102" s="103">
        <f>'MO Výkon'!H102+'MO Hodiny'!H102+'MO Vozidlo'!H102+'MA Fixní'!H102</f>
        <v>0</v>
      </c>
      <c r="I102" s="103">
        <f>'MO Výkon'!I102+'MO Hodiny'!I102+'MO Vozidlo'!I102+'MA Fixní'!I102</f>
        <v>0</v>
      </c>
      <c r="J102" s="103">
        <f>'MO Výkon'!J102+'MO Hodiny'!J102+'MO Vozidlo'!J102+'MA Fixní'!J102</f>
        <v>0</v>
      </c>
      <c r="K102" s="103">
        <f>'MO Výkon'!K102+'MO Hodiny'!K102+'MO Vozidlo'!K102+'MA Fixní'!K102</f>
        <v>0</v>
      </c>
      <c r="L102" s="103">
        <f>'MO Výkon'!L102+'MO Hodiny'!L102+'MO Vozidlo'!L102+'MA Fixní'!L102</f>
        <v>0</v>
      </c>
      <c r="M102" s="103">
        <f>'MO Výkon'!M102+'MO Hodiny'!M102+'MO Vozidlo'!M102+'MA Fixní'!M102</f>
        <v>0</v>
      </c>
      <c r="N102" s="103">
        <f>'MO Výkon'!N102+'MO Hodiny'!N102+'MO Vozidlo'!N102+'MA Fixní'!N102</f>
        <v>0</v>
      </c>
      <c r="O102" s="103">
        <f>'MO Výkon'!O102+'MO Hodiny'!O102+'MO Vozidlo'!O102+'MA Fixní'!O102</f>
        <v>0</v>
      </c>
      <c r="P102" s="103">
        <f>'MO Výkon'!P102+'MO Hodiny'!P102+'MO Vozidlo'!P102+'MA Fixní'!P102</f>
        <v>0</v>
      </c>
      <c r="Q102" s="103">
        <f>'MO Výkon'!Q102+'MO Hodiny'!Q102+'MO Vozidlo'!Q102+'MA Fixní'!Q102</f>
        <v>0</v>
      </c>
      <c r="R102" s="103">
        <f>'MO Výkon'!R102+'MO Hodiny'!R102+'MO Vozidlo'!R102+'MA Fixní'!R102</f>
        <v>0</v>
      </c>
      <c r="S102" s="103">
        <f>'MO Výkon'!S102+'MO Hodiny'!S102+'MO Vozidlo'!S102+'MA Fixní'!S102</f>
        <v>0</v>
      </c>
      <c r="T102" s="103">
        <f>'MO Výkon'!T102+'MO Hodiny'!T102+'MO Vozidlo'!T102+'MA Fixní'!T102</f>
        <v>0</v>
      </c>
      <c r="U102" s="103">
        <f>'MO Výkon'!U102+'MO Hodiny'!U102+'MO Vozidlo'!U102+'MA Fixní'!U102</f>
        <v>0</v>
      </c>
      <c r="V102" s="103">
        <f>'MO Výkon'!V102+'MO Hodiny'!V102+'MO Vozidlo'!V102+'MA Fixní'!V102</f>
        <v>0</v>
      </c>
      <c r="W102" s="103">
        <f>'MO Výkon'!W102+'MO Hodiny'!W102+'MO Vozidlo'!W102+'MA Fixní'!W102</f>
        <v>0</v>
      </c>
      <c r="X102" s="103">
        <f>'MO Výkon'!X102+'MO Hodiny'!X102+'MO Vozidlo'!X102+'MA Fixní'!X102</f>
        <v>0</v>
      </c>
      <c r="Y102" s="103">
        <f>'MO Výkon'!Y102+'MO Hodiny'!Y102+'MO Vozidlo'!Y102+'MA Fixní'!Y102</f>
        <v>0</v>
      </c>
      <c r="Z102" s="103">
        <f>'MO Výkon'!Z102+'MO Hodiny'!Z102+'MO Vozidlo'!Z102+'MA Fixní'!Z102</f>
        <v>0</v>
      </c>
      <c r="AA102" s="103">
        <f>'MO Výkon'!AA102+'MO Hodiny'!AA102+'MO Vozidlo'!AA102+'MA Fixní'!AA102</f>
        <v>0</v>
      </c>
      <c r="AB102" s="103">
        <f>'MO Výkon'!AB102+'MO Hodiny'!AB102+'MO Vozidlo'!AB102+'MA Fixní'!AB102</f>
        <v>0</v>
      </c>
      <c r="AC102" s="103">
        <f>'MO Výkon'!AC102+'MO Hodiny'!AC102+'MO Vozidlo'!AC102+'MA Fixní'!AC102</f>
        <v>0</v>
      </c>
      <c r="AD102" s="103">
        <f>'MO Výkon'!AD102+'MO Hodiny'!AD102+'MO Vozidlo'!AD102+'MA Fixní'!AD102</f>
        <v>0</v>
      </c>
      <c r="AE102" s="103">
        <f>'MO Výkon'!AE102+'MO Hodiny'!AE102+'MO Vozidlo'!AE102+'MA Fixní'!AE102</f>
        <v>0</v>
      </c>
      <c r="AF102" s="103">
        <f>'MO Výkon'!AF102+'MO Hodiny'!AF102+'MO Vozidlo'!AF102+'MA Fixní'!AF102</f>
        <v>0</v>
      </c>
      <c r="AG102" s="103">
        <f>'MO Výkon'!AG102+'MO Hodiny'!AG102+'MO Vozidlo'!AG102+'MA Fixní'!AG102</f>
        <v>0</v>
      </c>
      <c r="AH102" s="103">
        <f>'MO Výkon'!AH102+'MO Hodiny'!AH102+'MO Vozidlo'!AH102+'MA Fixní'!AH102</f>
        <v>0</v>
      </c>
      <c r="AI102" s="103">
        <f>'MO Výkon'!AI102+'MO Hodiny'!AI102+'MO Vozidlo'!AI102+'MA Fixní'!AI102</f>
        <v>0</v>
      </c>
      <c r="AJ102" s="103">
        <f>'MO Výkon'!AJ102+'MO Hodiny'!AJ102+'MO Vozidlo'!AJ102+'MA Fixní'!AJ102</f>
        <v>0</v>
      </c>
      <c r="AK102" s="85">
        <f>'MO Výkon'!AK102+'MO Hodiny'!AK102+'MO Vozidlo'!AK102+'MA Fixní'!AK102</f>
        <v>0</v>
      </c>
      <c r="AL102" s="24">
        <f t="shared" si="93"/>
        <v>0</v>
      </c>
      <c r="AM102" s="149">
        <f t="shared" si="92"/>
        <v>0</v>
      </c>
    </row>
    <row r="103" spans="1:39" ht="14.4" x14ac:dyDescent="0.3">
      <c r="A103" s="4">
        <f t="shared" si="91"/>
        <v>9</v>
      </c>
      <c r="B103" s="45" t="str">
        <f t="shared" si="91"/>
        <v>Cestovné</v>
      </c>
      <c r="C103" s="64" t="str">
        <f t="shared" si="91"/>
        <v/>
      </c>
      <c r="D103" s="65" t="str">
        <f t="shared" si="91"/>
        <v/>
      </c>
      <c r="E103" s="84">
        <f>'MO Výkon'!E103+'MO Hodiny'!E103+'MO Vozidlo'!E103+'MA Fixní'!E103</f>
        <v>0</v>
      </c>
      <c r="F103" s="103">
        <f>'MO Výkon'!F103+'MO Hodiny'!F103+'MO Vozidlo'!F103+'MA Fixní'!F103</f>
        <v>0</v>
      </c>
      <c r="G103" s="103">
        <f>'MO Výkon'!G103+'MO Hodiny'!G103+'MO Vozidlo'!G103+'MA Fixní'!G103</f>
        <v>0</v>
      </c>
      <c r="H103" s="103">
        <f>'MO Výkon'!H103+'MO Hodiny'!H103+'MO Vozidlo'!H103+'MA Fixní'!H103</f>
        <v>0</v>
      </c>
      <c r="I103" s="103">
        <f>'MO Výkon'!I103+'MO Hodiny'!I103+'MO Vozidlo'!I103+'MA Fixní'!I103</f>
        <v>0</v>
      </c>
      <c r="J103" s="103">
        <f>'MO Výkon'!J103+'MO Hodiny'!J103+'MO Vozidlo'!J103+'MA Fixní'!J103</f>
        <v>0</v>
      </c>
      <c r="K103" s="103">
        <f>'MO Výkon'!K103+'MO Hodiny'!K103+'MO Vozidlo'!K103+'MA Fixní'!K103</f>
        <v>0</v>
      </c>
      <c r="L103" s="103">
        <f>'MO Výkon'!L103+'MO Hodiny'!L103+'MO Vozidlo'!L103+'MA Fixní'!L103</f>
        <v>0</v>
      </c>
      <c r="M103" s="103">
        <f>'MO Výkon'!M103+'MO Hodiny'!M103+'MO Vozidlo'!M103+'MA Fixní'!M103</f>
        <v>0</v>
      </c>
      <c r="N103" s="103">
        <f>'MO Výkon'!N103+'MO Hodiny'!N103+'MO Vozidlo'!N103+'MA Fixní'!N103</f>
        <v>0</v>
      </c>
      <c r="O103" s="103">
        <f>'MO Výkon'!O103+'MO Hodiny'!O103+'MO Vozidlo'!O103+'MA Fixní'!O103</f>
        <v>0</v>
      </c>
      <c r="P103" s="103">
        <f>'MO Výkon'!P103+'MO Hodiny'!P103+'MO Vozidlo'!P103+'MA Fixní'!P103</f>
        <v>0</v>
      </c>
      <c r="Q103" s="103">
        <f>'MO Výkon'!Q103+'MO Hodiny'!Q103+'MO Vozidlo'!Q103+'MA Fixní'!Q103</f>
        <v>0</v>
      </c>
      <c r="R103" s="103">
        <f>'MO Výkon'!R103+'MO Hodiny'!R103+'MO Vozidlo'!R103+'MA Fixní'!R103</f>
        <v>0</v>
      </c>
      <c r="S103" s="103">
        <f>'MO Výkon'!S103+'MO Hodiny'!S103+'MO Vozidlo'!S103+'MA Fixní'!S103</f>
        <v>0</v>
      </c>
      <c r="T103" s="103">
        <f>'MO Výkon'!T103+'MO Hodiny'!T103+'MO Vozidlo'!T103+'MA Fixní'!T103</f>
        <v>0</v>
      </c>
      <c r="U103" s="103">
        <f>'MO Výkon'!U103+'MO Hodiny'!U103+'MO Vozidlo'!U103+'MA Fixní'!U103</f>
        <v>0</v>
      </c>
      <c r="V103" s="103">
        <f>'MO Výkon'!V103+'MO Hodiny'!V103+'MO Vozidlo'!V103+'MA Fixní'!V103</f>
        <v>0</v>
      </c>
      <c r="W103" s="103">
        <f>'MO Výkon'!W103+'MO Hodiny'!W103+'MO Vozidlo'!W103+'MA Fixní'!W103</f>
        <v>0</v>
      </c>
      <c r="X103" s="103">
        <f>'MO Výkon'!X103+'MO Hodiny'!X103+'MO Vozidlo'!X103+'MA Fixní'!X103</f>
        <v>0</v>
      </c>
      <c r="Y103" s="103">
        <f>'MO Výkon'!Y103+'MO Hodiny'!Y103+'MO Vozidlo'!Y103+'MA Fixní'!Y103</f>
        <v>0</v>
      </c>
      <c r="Z103" s="103">
        <f>'MO Výkon'!Z103+'MO Hodiny'!Z103+'MO Vozidlo'!Z103+'MA Fixní'!Z103</f>
        <v>0</v>
      </c>
      <c r="AA103" s="103">
        <f>'MO Výkon'!AA103+'MO Hodiny'!AA103+'MO Vozidlo'!AA103+'MA Fixní'!AA103</f>
        <v>0</v>
      </c>
      <c r="AB103" s="103">
        <f>'MO Výkon'!AB103+'MO Hodiny'!AB103+'MO Vozidlo'!AB103+'MA Fixní'!AB103</f>
        <v>0</v>
      </c>
      <c r="AC103" s="103">
        <f>'MO Výkon'!AC103+'MO Hodiny'!AC103+'MO Vozidlo'!AC103+'MA Fixní'!AC103</f>
        <v>0</v>
      </c>
      <c r="AD103" s="103">
        <f>'MO Výkon'!AD103+'MO Hodiny'!AD103+'MO Vozidlo'!AD103+'MA Fixní'!AD103</f>
        <v>0</v>
      </c>
      <c r="AE103" s="103">
        <f>'MO Výkon'!AE103+'MO Hodiny'!AE103+'MO Vozidlo'!AE103+'MA Fixní'!AE103</f>
        <v>0</v>
      </c>
      <c r="AF103" s="103">
        <f>'MO Výkon'!AF103+'MO Hodiny'!AF103+'MO Vozidlo'!AF103+'MA Fixní'!AF103</f>
        <v>0</v>
      </c>
      <c r="AG103" s="103">
        <f>'MO Výkon'!AG103+'MO Hodiny'!AG103+'MO Vozidlo'!AG103+'MA Fixní'!AG103</f>
        <v>0</v>
      </c>
      <c r="AH103" s="103">
        <f>'MO Výkon'!AH103+'MO Hodiny'!AH103+'MO Vozidlo'!AH103+'MA Fixní'!AH103</f>
        <v>0</v>
      </c>
      <c r="AI103" s="103">
        <f>'MO Výkon'!AI103+'MO Hodiny'!AI103+'MO Vozidlo'!AI103+'MA Fixní'!AI103</f>
        <v>0</v>
      </c>
      <c r="AJ103" s="103">
        <f>'MO Výkon'!AJ103+'MO Hodiny'!AJ103+'MO Vozidlo'!AJ103+'MA Fixní'!AJ103</f>
        <v>0</v>
      </c>
      <c r="AK103" s="85">
        <f>'MO Výkon'!AK103+'MO Hodiny'!AK103+'MO Vozidlo'!AK103+'MA Fixní'!AK103</f>
        <v>0</v>
      </c>
      <c r="AL103" s="24">
        <f t="shared" si="93"/>
        <v>0</v>
      </c>
      <c r="AM103" s="149">
        <f t="shared" si="92"/>
        <v>0</v>
      </c>
    </row>
    <row r="104" spans="1:39" ht="14.4" x14ac:dyDescent="0.3">
      <c r="A104" s="4">
        <f t="shared" si="91"/>
        <v>10</v>
      </c>
      <c r="B104" s="45" t="str">
        <f t="shared" si="91"/>
        <v>Úhrada za použití dopravní cesty</v>
      </c>
      <c r="C104" s="64" t="str">
        <f t="shared" si="91"/>
        <v/>
      </c>
      <c r="D104" s="65" t="str">
        <f t="shared" si="91"/>
        <v/>
      </c>
      <c r="E104" s="84">
        <f>'MO Výkon'!E104+'MO Hodiny'!E104+'MO Vozidlo'!E104+'MA Fixní'!E104</f>
        <v>0</v>
      </c>
      <c r="F104" s="103">
        <f>'MO Výkon'!F104+'MO Hodiny'!F104+'MO Vozidlo'!F104+'MA Fixní'!F104</f>
        <v>0</v>
      </c>
      <c r="G104" s="103">
        <f>'MO Výkon'!G104+'MO Hodiny'!G104+'MO Vozidlo'!G104+'MA Fixní'!G104</f>
        <v>0</v>
      </c>
      <c r="H104" s="103">
        <f>'MO Výkon'!H104+'MO Hodiny'!H104+'MO Vozidlo'!H104+'MA Fixní'!H104</f>
        <v>0</v>
      </c>
      <c r="I104" s="103">
        <f>'MO Výkon'!I104+'MO Hodiny'!I104+'MO Vozidlo'!I104+'MA Fixní'!I104</f>
        <v>0</v>
      </c>
      <c r="J104" s="103">
        <f>'MO Výkon'!J104+'MO Hodiny'!J104+'MO Vozidlo'!J104+'MA Fixní'!J104</f>
        <v>0</v>
      </c>
      <c r="K104" s="103">
        <f>'MO Výkon'!K104+'MO Hodiny'!K104+'MO Vozidlo'!K104+'MA Fixní'!K104</f>
        <v>0</v>
      </c>
      <c r="L104" s="103">
        <f>'MO Výkon'!L104+'MO Hodiny'!L104+'MO Vozidlo'!L104+'MA Fixní'!L104</f>
        <v>0</v>
      </c>
      <c r="M104" s="103">
        <f>'MO Výkon'!M104+'MO Hodiny'!M104+'MO Vozidlo'!M104+'MA Fixní'!M104</f>
        <v>0</v>
      </c>
      <c r="N104" s="103">
        <f>'MO Výkon'!N104+'MO Hodiny'!N104+'MO Vozidlo'!N104+'MA Fixní'!N104</f>
        <v>0</v>
      </c>
      <c r="O104" s="103">
        <f>'MO Výkon'!O104+'MO Hodiny'!O104+'MO Vozidlo'!O104+'MA Fixní'!O104</f>
        <v>0</v>
      </c>
      <c r="P104" s="103">
        <f>'MO Výkon'!P104+'MO Hodiny'!P104+'MO Vozidlo'!P104+'MA Fixní'!P104</f>
        <v>0</v>
      </c>
      <c r="Q104" s="103">
        <f>'MO Výkon'!Q104+'MO Hodiny'!Q104+'MO Vozidlo'!Q104+'MA Fixní'!Q104</f>
        <v>0</v>
      </c>
      <c r="R104" s="103">
        <f>'MO Výkon'!R104+'MO Hodiny'!R104+'MO Vozidlo'!R104+'MA Fixní'!R104</f>
        <v>0</v>
      </c>
      <c r="S104" s="103">
        <f>'MO Výkon'!S104+'MO Hodiny'!S104+'MO Vozidlo'!S104+'MA Fixní'!S104</f>
        <v>0</v>
      </c>
      <c r="T104" s="103">
        <f>'MO Výkon'!T104+'MO Hodiny'!T104+'MO Vozidlo'!T104+'MA Fixní'!T104</f>
        <v>0</v>
      </c>
      <c r="U104" s="103">
        <f>'MO Výkon'!U104+'MO Hodiny'!U104+'MO Vozidlo'!U104+'MA Fixní'!U104</f>
        <v>0</v>
      </c>
      <c r="V104" s="103">
        <f>'MO Výkon'!V104+'MO Hodiny'!V104+'MO Vozidlo'!V104+'MA Fixní'!V104</f>
        <v>0</v>
      </c>
      <c r="W104" s="103">
        <f>'MO Výkon'!W104+'MO Hodiny'!W104+'MO Vozidlo'!W104+'MA Fixní'!W104</f>
        <v>0</v>
      </c>
      <c r="X104" s="103">
        <f>'MO Výkon'!X104+'MO Hodiny'!X104+'MO Vozidlo'!X104+'MA Fixní'!X104</f>
        <v>0</v>
      </c>
      <c r="Y104" s="103">
        <f>'MO Výkon'!Y104+'MO Hodiny'!Y104+'MO Vozidlo'!Y104+'MA Fixní'!Y104</f>
        <v>0</v>
      </c>
      <c r="Z104" s="103">
        <f>'MO Výkon'!Z104+'MO Hodiny'!Z104+'MO Vozidlo'!Z104+'MA Fixní'!Z104</f>
        <v>0</v>
      </c>
      <c r="AA104" s="103">
        <f>'MO Výkon'!AA104+'MO Hodiny'!AA104+'MO Vozidlo'!AA104+'MA Fixní'!AA104</f>
        <v>0</v>
      </c>
      <c r="AB104" s="103">
        <f>'MO Výkon'!AB104+'MO Hodiny'!AB104+'MO Vozidlo'!AB104+'MA Fixní'!AB104</f>
        <v>0</v>
      </c>
      <c r="AC104" s="103">
        <f>'MO Výkon'!AC104+'MO Hodiny'!AC104+'MO Vozidlo'!AC104+'MA Fixní'!AC104</f>
        <v>0</v>
      </c>
      <c r="AD104" s="103">
        <f>'MO Výkon'!AD104+'MO Hodiny'!AD104+'MO Vozidlo'!AD104+'MA Fixní'!AD104</f>
        <v>0</v>
      </c>
      <c r="AE104" s="103">
        <f>'MO Výkon'!AE104+'MO Hodiny'!AE104+'MO Vozidlo'!AE104+'MA Fixní'!AE104</f>
        <v>0</v>
      </c>
      <c r="AF104" s="103">
        <f>'MO Výkon'!AF104+'MO Hodiny'!AF104+'MO Vozidlo'!AF104+'MA Fixní'!AF104</f>
        <v>0</v>
      </c>
      <c r="AG104" s="103">
        <f>'MO Výkon'!AG104+'MO Hodiny'!AG104+'MO Vozidlo'!AG104+'MA Fixní'!AG104</f>
        <v>0</v>
      </c>
      <c r="AH104" s="103">
        <f>'MO Výkon'!AH104+'MO Hodiny'!AH104+'MO Vozidlo'!AH104+'MA Fixní'!AH104</f>
        <v>0</v>
      </c>
      <c r="AI104" s="103">
        <f>'MO Výkon'!AI104+'MO Hodiny'!AI104+'MO Vozidlo'!AI104+'MA Fixní'!AI104</f>
        <v>0</v>
      </c>
      <c r="AJ104" s="103">
        <f>'MO Výkon'!AJ104+'MO Hodiny'!AJ104+'MO Vozidlo'!AJ104+'MA Fixní'!AJ104</f>
        <v>0</v>
      </c>
      <c r="AK104" s="85">
        <f>'MO Výkon'!AK104+'MO Hodiny'!AK104+'MO Vozidlo'!AK104+'MA Fixní'!AK104</f>
        <v>0</v>
      </c>
      <c r="AL104" s="24">
        <f t="shared" si="93"/>
        <v>0</v>
      </c>
      <c r="AM104" s="149">
        <f t="shared" si="92"/>
        <v>0</v>
      </c>
    </row>
    <row r="105" spans="1:39" ht="14.4" x14ac:dyDescent="0.3">
      <c r="A105" s="4">
        <f t="shared" si="91"/>
        <v>11</v>
      </c>
      <c r="B105" s="45" t="str">
        <f t="shared" si="91"/>
        <v>Úhrada za použití ostatní infrastruktury</v>
      </c>
      <c r="C105" s="64" t="str">
        <f t="shared" si="91"/>
        <v/>
      </c>
      <c r="D105" s="65" t="str">
        <f t="shared" si="91"/>
        <v/>
      </c>
      <c r="E105" s="84">
        <f>'MO Výkon'!E105+'MO Hodiny'!E105+'MO Vozidlo'!E105+'MA Fixní'!E105</f>
        <v>0</v>
      </c>
      <c r="F105" s="103">
        <f>'MO Výkon'!F105+'MO Hodiny'!F105+'MO Vozidlo'!F105+'MA Fixní'!F105</f>
        <v>0</v>
      </c>
      <c r="G105" s="103">
        <f>'MO Výkon'!G105+'MO Hodiny'!G105+'MO Vozidlo'!G105+'MA Fixní'!G105</f>
        <v>0</v>
      </c>
      <c r="H105" s="103">
        <f>'MO Výkon'!H105+'MO Hodiny'!H105+'MO Vozidlo'!H105+'MA Fixní'!H105</f>
        <v>0</v>
      </c>
      <c r="I105" s="103">
        <f>'MO Výkon'!I105+'MO Hodiny'!I105+'MO Vozidlo'!I105+'MA Fixní'!I105</f>
        <v>0</v>
      </c>
      <c r="J105" s="103">
        <f>'MO Výkon'!J105+'MO Hodiny'!J105+'MO Vozidlo'!J105+'MA Fixní'!J105</f>
        <v>0</v>
      </c>
      <c r="K105" s="103">
        <f>'MO Výkon'!K105+'MO Hodiny'!K105+'MO Vozidlo'!K105+'MA Fixní'!K105</f>
        <v>0</v>
      </c>
      <c r="L105" s="103">
        <f>'MO Výkon'!L105+'MO Hodiny'!L105+'MO Vozidlo'!L105+'MA Fixní'!L105</f>
        <v>0</v>
      </c>
      <c r="M105" s="103">
        <f>'MO Výkon'!M105+'MO Hodiny'!M105+'MO Vozidlo'!M105+'MA Fixní'!M105</f>
        <v>0</v>
      </c>
      <c r="N105" s="103">
        <f>'MO Výkon'!N105+'MO Hodiny'!N105+'MO Vozidlo'!N105+'MA Fixní'!N105</f>
        <v>0</v>
      </c>
      <c r="O105" s="103">
        <f>'MO Výkon'!O105+'MO Hodiny'!O105+'MO Vozidlo'!O105+'MA Fixní'!O105</f>
        <v>0</v>
      </c>
      <c r="P105" s="103">
        <f>'MO Výkon'!P105+'MO Hodiny'!P105+'MO Vozidlo'!P105+'MA Fixní'!P105</f>
        <v>0</v>
      </c>
      <c r="Q105" s="103">
        <f>'MO Výkon'!Q105+'MO Hodiny'!Q105+'MO Vozidlo'!Q105+'MA Fixní'!Q105</f>
        <v>0</v>
      </c>
      <c r="R105" s="103">
        <f>'MO Výkon'!R105+'MO Hodiny'!R105+'MO Vozidlo'!R105+'MA Fixní'!R105</f>
        <v>0</v>
      </c>
      <c r="S105" s="103">
        <f>'MO Výkon'!S105+'MO Hodiny'!S105+'MO Vozidlo'!S105+'MA Fixní'!S105</f>
        <v>0</v>
      </c>
      <c r="T105" s="103">
        <f>'MO Výkon'!T105+'MO Hodiny'!T105+'MO Vozidlo'!T105+'MA Fixní'!T105</f>
        <v>0</v>
      </c>
      <c r="U105" s="103">
        <f>'MO Výkon'!U105+'MO Hodiny'!U105+'MO Vozidlo'!U105+'MA Fixní'!U105</f>
        <v>0</v>
      </c>
      <c r="V105" s="103">
        <f>'MO Výkon'!V105+'MO Hodiny'!V105+'MO Vozidlo'!V105+'MA Fixní'!V105</f>
        <v>0</v>
      </c>
      <c r="W105" s="103">
        <f>'MO Výkon'!W105+'MO Hodiny'!W105+'MO Vozidlo'!W105+'MA Fixní'!W105</f>
        <v>0</v>
      </c>
      <c r="X105" s="103">
        <f>'MO Výkon'!X105+'MO Hodiny'!X105+'MO Vozidlo'!X105+'MA Fixní'!X105</f>
        <v>0</v>
      </c>
      <c r="Y105" s="103">
        <f>'MO Výkon'!Y105+'MO Hodiny'!Y105+'MO Vozidlo'!Y105+'MA Fixní'!Y105</f>
        <v>0</v>
      </c>
      <c r="Z105" s="103">
        <f>'MO Výkon'!Z105+'MO Hodiny'!Z105+'MO Vozidlo'!Z105+'MA Fixní'!Z105</f>
        <v>0</v>
      </c>
      <c r="AA105" s="103">
        <f>'MO Výkon'!AA105+'MO Hodiny'!AA105+'MO Vozidlo'!AA105+'MA Fixní'!AA105</f>
        <v>0</v>
      </c>
      <c r="AB105" s="103">
        <f>'MO Výkon'!AB105+'MO Hodiny'!AB105+'MO Vozidlo'!AB105+'MA Fixní'!AB105</f>
        <v>0</v>
      </c>
      <c r="AC105" s="103">
        <f>'MO Výkon'!AC105+'MO Hodiny'!AC105+'MO Vozidlo'!AC105+'MA Fixní'!AC105</f>
        <v>0</v>
      </c>
      <c r="AD105" s="103">
        <f>'MO Výkon'!AD105+'MO Hodiny'!AD105+'MO Vozidlo'!AD105+'MA Fixní'!AD105</f>
        <v>0</v>
      </c>
      <c r="AE105" s="103">
        <f>'MO Výkon'!AE105+'MO Hodiny'!AE105+'MO Vozidlo'!AE105+'MA Fixní'!AE105</f>
        <v>0</v>
      </c>
      <c r="AF105" s="103">
        <f>'MO Výkon'!AF105+'MO Hodiny'!AF105+'MO Vozidlo'!AF105+'MA Fixní'!AF105</f>
        <v>0</v>
      </c>
      <c r="AG105" s="103">
        <f>'MO Výkon'!AG105+'MO Hodiny'!AG105+'MO Vozidlo'!AG105+'MA Fixní'!AG105</f>
        <v>0</v>
      </c>
      <c r="AH105" s="103">
        <f>'MO Výkon'!AH105+'MO Hodiny'!AH105+'MO Vozidlo'!AH105+'MA Fixní'!AH105</f>
        <v>0</v>
      </c>
      <c r="AI105" s="103">
        <f>'MO Výkon'!AI105+'MO Hodiny'!AI105+'MO Vozidlo'!AI105+'MA Fixní'!AI105</f>
        <v>0</v>
      </c>
      <c r="AJ105" s="103">
        <f>'MO Výkon'!AJ105+'MO Hodiny'!AJ105+'MO Vozidlo'!AJ105+'MA Fixní'!AJ105</f>
        <v>0</v>
      </c>
      <c r="AK105" s="85">
        <f>'MO Výkon'!AK105+'MO Hodiny'!AK105+'MO Vozidlo'!AK105+'MA Fixní'!AK105</f>
        <v>0</v>
      </c>
      <c r="AL105" s="24">
        <f t="shared" si="93"/>
        <v>0</v>
      </c>
      <c r="AM105" s="149">
        <f t="shared" si="92"/>
        <v>0</v>
      </c>
    </row>
    <row r="106" spans="1:39" ht="14.4" x14ac:dyDescent="0.3">
      <c r="A106" s="4">
        <f t="shared" si="91"/>
        <v>12</v>
      </c>
      <c r="B106" s="45" t="str">
        <f t="shared" si="91"/>
        <v>Ostatní přímé náklady</v>
      </c>
      <c r="C106" s="64" t="str">
        <f t="shared" si="91"/>
        <v>12.1</v>
      </c>
      <c r="D106" s="65" t="str">
        <f t="shared" si="91"/>
        <v>Finanční náklady</v>
      </c>
      <c r="E106" s="84">
        <f>'MO Výkon'!E106+'MO Hodiny'!E106+'MO Vozidlo'!E106+'MA Fixní'!E106</f>
        <v>0</v>
      </c>
      <c r="F106" s="103">
        <f>'MO Výkon'!F106+'MO Hodiny'!F106+'MO Vozidlo'!F106+'MA Fixní'!F106</f>
        <v>0</v>
      </c>
      <c r="G106" s="103">
        <f>'MO Výkon'!G106+'MO Hodiny'!G106+'MO Vozidlo'!G106+'MA Fixní'!G106</f>
        <v>0</v>
      </c>
      <c r="H106" s="103">
        <f>'MO Výkon'!H106+'MO Hodiny'!H106+'MO Vozidlo'!H106+'MA Fixní'!H106</f>
        <v>0</v>
      </c>
      <c r="I106" s="103">
        <f>'MO Výkon'!I106+'MO Hodiny'!I106+'MO Vozidlo'!I106+'MA Fixní'!I106</f>
        <v>0</v>
      </c>
      <c r="J106" s="103">
        <f>'MO Výkon'!J106+'MO Hodiny'!J106+'MO Vozidlo'!J106+'MA Fixní'!J106</f>
        <v>0</v>
      </c>
      <c r="K106" s="103">
        <f>'MO Výkon'!K106+'MO Hodiny'!K106+'MO Vozidlo'!K106+'MA Fixní'!K106</f>
        <v>0</v>
      </c>
      <c r="L106" s="103">
        <f>'MO Výkon'!L106+'MO Hodiny'!L106+'MO Vozidlo'!L106+'MA Fixní'!L106</f>
        <v>0</v>
      </c>
      <c r="M106" s="103">
        <f>'MO Výkon'!M106+'MO Hodiny'!M106+'MO Vozidlo'!M106+'MA Fixní'!M106</f>
        <v>0</v>
      </c>
      <c r="N106" s="103">
        <f>'MO Výkon'!N106+'MO Hodiny'!N106+'MO Vozidlo'!N106+'MA Fixní'!N106</f>
        <v>0</v>
      </c>
      <c r="O106" s="103">
        <f>'MO Výkon'!O106+'MO Hodiny'!O106+'MO Vozidlo'!O106+'MA Fixní'!O106</f>
        <v>0</v>
      </c>
      <c r="P106" s="103">
        <f>'MO Výkon'!P106+'MO Hodiny'!P106+'MO Vozidlo'!P106+'MA Fixní'!P106</f>
        <v>0</v>
      </c>
      <c r="Q106" s="103">
        <f>'MO Výkon'!Q106+'MO Hodiny'!Q106+'MO Vozidlo'!Q106+'MA Fixní'!Q106</f>
        <v>0</v>
      </c>
      <c r="R106" s="103">
        <f>'MO Výkon'!R106+'MO Hodiny'!R106+'MO Vozidlo'!R106+'MA Fixní'!R106</f>
        <v>0</v>
      </c>
      <c r="S106" s="103">
        <f>'MO Výkon'!S106+'MO Hodiny'!S106+'MO Vozidlo'!S106+'MA Fixní'!S106</f>
        <v>0</v>
      </c>
      <c r="T106" s="103">
        <f>'MO Výkon'!T106+'MO Hodiny'!T106+'MO Vozidlo'!T106+'MA Fixní'!T106</f>
        <v>0</v>
      </c>
      <c r="U106" s="103">
        <f>'MO Výkon'!U106+'MO Hodiny'!U106+'MO Vozidlo'!U106+'MA Fixní'!U106</f>
        <v>0</v>
      </c>
      <c r="V106" s="103">
        <f>'MO Výkon'!V106+'MO Hodiny'!V106+'MO Vozidlo'!V106+'MA Fixní'!V106</f>
        <v>0</v>
      </c>
      <c r="W106" s="103">
        <f>'MO Výkon'!W106+'MO Hodiny'!W106+'MO Vozidlo'!W106+'MA Fixní'!W106</f>
        <v>0</v>
      </c>
      <c r="X106" s="103">
        <f>'MO Výkon'!X106+'MO Hodiny'!X106+'MO Vozidlo'!X106+'MA Fixní'!X106</f>
        <v>0</v>
      </c>
      <c r="Y106" s="103">
        <f>'MO Výkon'!Y106+'MO Hodiny'!Y106+'MO Vozidlo'!Y106+'MA Fixní'!Y106</f>
        <v>0</v>
      </c>
      <c r="Z106" s="103">
        <f>'MO Výkon'!Z106+'MO Hodiny'!Z106+'MO Vozidlo'!Z106+'MA Fixní'!Z106</f>
        <v>0</v>
      </c>
      <c r="AA106" s="103">
        <f>'MO Výkon'!AA106+'MO Hodiny'!AA106+'MO Vozidlo'!AA106+'MA Fixní'!AA106</f>
        <v>0</v>
      </c>
      <c r="AB106" s="103">
        <f>'MO Výkon'!AB106+'MO Hodiny'!AB106+'MO Vozidlo'!AB106+'MA Fixní'!AB106</f>
        <v>0</v>
      </c>
      <c r="AC106" s="103">
        <f>'MO Výkon'!AC106+'MO Hodiny'!AC106+'MO Vozidlo'!AC106+'MA Fixní'!AC106</f>
        <v>0</v>
      </c>
      <c r="AD106" s="103">
        <f>'MO Výkon'!AD106+'MO Hodiny'!AD106+'MO Vozidlo'!AD106+'MA Fixní'!AD106</f>
        <v>0</v>
      </c>
      <c r="AE106" s="103">
        <f>'MO Výkon'!AE106+'MO Hodiny'!AE106+'MO Vozidlo'!AE106+'MA Fixní'!AE106</f>
        <v>0</v>
      </c>
      <c r="AF106" s="103">
        <f>'MO Výkon'!AF106+'MO Hodiny'!AF106+'MO Vozidlo'!AF106+'MA Fixní'!AF106</f>
        <v>0</v>
      </c>
      <c r="AG106" s="103">
        <f>'MO Výkon'!AG106+'MO Hodiny'!AG106+'MO Vozidlo'!AG106+'MA Fixní'!AG106</f>
        <v>0</v>
      </c>
      <c r="AH106" s="103">
        <f>'MO Výkon'!AH106+'MO Hodiny'!AH106+'MO Vozidlo'!AH106+'MA Fixní'!AH106</f>
        <v>0</v>
      </c>
      <c r="AI106" s="103">
        <f>'MO Výkon'!AI106+'MO Hodiny'!AI106+'MO Vozidlo'!AI106+'MA Fixní'!AI106</f>
        <v>0</v>
      </c>
      <c r="AJ106" s="103">
        <f>'MO Výkon'!AJ106+'MO Hodiny'!AJ106+'MO Vozidlo'!AJ106+'MA Fixní'!AJ106</f>
        <v>0</v>
      </c>
      <c r="AK106" s="85">
        <f>'MO Výkon'!AK106+'MO Hodiny'!AK106+'MO Vozidlo'!AK106+'MA Fixní'!AK106</f>
        <v>0</v>
      </c>
      <c r="AL106" s="24">
        <f t="shared" si="93"/>
        <v>0</v>
      </c>
      <c r="AM106" s="149">
        <f t="shared" si="92"/>
        <v>0</v>
      </c>
    </row>
    <row r="107" spans="1:39" ht="14.4" x14ac:dyDescent="0.3">
      <c r="A107" s="4" t="str">
        <f t="shared" si="91"/>
        <v/>
      </c>
      <c r="B107" s="45" t="str">
        <f t="shared" si="91"/>
        <v/>
      </c>
      <c r="C107" s="64" t="str">
        <f t="shared" si="91"/>
        <v>12.2</v>
      </c>
      <c r="D107" s="65" t="str">
        <f t="shared" si="91"/>
        <v>Ostatní</v>
      </c>
      <c r="E107" s="84">
        <f>'MO Výkon'!E107+'MO Hodiny'!E107+'MO Vozidlo'!E107+'MA Fixní'!E107</f>
        <v>0</v>
      </c>
      <c r="F107" s="103">
        <f>'MO Výkon'!F107+'MO Hodiny'!F107+'MO Vozidlo'!F107+'MA Fixní'!F107</f>
        <v>0</v>
      </c>
      <c r="G107" s="103">
        <f>'MO Výkon'!G107+'MO Hodiny'!G107+'MO Vozidlo'!G107+'MA Fixní'!G107</f>
        <v>0</v>
      </c>
      <c r="H107" s="103">
        <f>'MO Výkon'!H107+'MO Hodiny'!H107+'MO Vozidlo'!H107+'MA Fixní'!H107</f>
        <v>0</v>
      </c>
      <c r="I107" s="103">
        <f>'MO Výkon'!I107+'MO Hodiny'!I107+'MO Vozidlo'!I107+'MA Fixní'!I107</f>
        <v>0</v>
      </c>
      <c r="J107" s="103">
        <f>'MO Výkon'!J107+'MO Hodiny'!J107+'MO Vozidlo'!J107+'MA Fixní'!J107</f>
        <v>0</v>
      </c>
      <c r="K107" s="103">
        <f>'MO Výkon'!K107+'MO Hodiny'!K107+'MO Vozidlo'!K107+'MA Fixní'!K107</f>
        <v>0</v>
      </c>
      <c r="L107" s="103">
        <f>'MO Výkon'!L107+'MO Hodiny'!L107+'MO Vozidlo'!L107+'MA Fixní'!L107</f>
        <v>0</v>
      </c>
      <c r="M107" s="103">
        <f>'MO Výkon'!M107+'MO Hodiny'!M107+'MO Vozidlo'!M107+'MA Fixní'!M107</f>
        <v>0</v>
      </c>
      <c r="N107" s="103">
        <f>'MO Výkon'!N107+'MO Hodiny'!N107+'MO Vozidlo'!N107+'MA Fixní'!N107</f>
        <v>0</v>
      </c>
      <c r="O107" s="103">
        <f>'MO Výkon'!O107+'MO Hodiny'!O107+'MO Vozidlo'!O107+'MA Fixní'!O107</f>
        <v>0</v>
      </c>
      <c r="P107" s="103">
        <f>'MO Výkon'!P107+'MO Hodiny'!P107+'MO Vozidlo'!P107+'MA Fixní'!P107</f>
        <v>0</v>
      </c>
      <c r="Q107" s="103">
        <f>'MO Výkon'!Q107+'MO Hodiny'!Q107+'MO Vozidlo'!Q107+'MA Fixní'!Q107</f>
        <v>0</v>
      </c>
      <c r="R107" s="103">
        <f>'MO Výkon'!R107+'MO Hodiny'!R107+'MO Vozidlo'!R107+'MA Fixní'!R107</f>
        <v>0</v>
      </c>
      <c r="S107" s="103">
        <f>'MO Výkon'!S107+'MO Hodiny'!S107+'MO Vozidlo'!S107+'MA Fixní'!S107</f>
        <v>0</v>
      </c>
      <c r="T107" s="103">
        <f>'MO Výkon'!T107+'MO Hodiny'!T107+'MO Vozidlo'!T107+'MA Fixní'!T107</f>
        <v>0</v>
      </c>
      <c r="U107" s="103">
        <f>'MO Výkon'!U107+'MO Hodiny'!U107+'MO Vozidlo'!U107+'MA Fixní'!U107</f>
        <v>0</v>
      </c>
      <c r="V107" s="103">
        <f>'MO Výkon'!V107+'MO Hodiny'!V107+'MO Vozidlo'!V107+'MA Fixní'!V107</f>
        <v>0</v>
      </c>
      <c r="W107" s="103">
        <f>'MO Výkon'!W107+'MO Hodiny'!W107+'MO Vozidlo'!W107+'MA Fixní'!W107</f>
        <v>0</v>
      </c>
      <c r="X107" s="103">
        <f>'MO Výkon'!X107+'MO Hodiny'!X107+'MO Vozidlo'!X107+'MA Fixní'!X107</f>
        <v>0</v>
      </c>
      <c r="Y107" s="103">
        <f>'MO Výkon'!Y107+'MO Hodiny'!Y107+'MO Vozidlo'!Y107+'MA Fixní'!Y107</f>
        <v>0</v>
      </c>
      <c r="Z107" s="103">
        <f>'MO Výkon'!Z107+'MO Hodiny'!Z107+'MO Vozidlo'!Z107+'MA Fixní'!Z107</f>
        <v>0</v>
      </c>
      <c r="AA107" s="103">
        <f>'MO Výkon'!AA107+'MO Hodiny'!AA107+'MO Vozidlo'!AA107+'MA Fixní'!AA107</f>
        <v>0</v>
      </c>
      <c r="AB107" s="103">
        <f>'MO Výkon'!AB107+'MO Hodiny'!AB107+'MO Vozidlo'!AB107+'MA Fixní'!AB107</f>
        <v>0</v>
      </c>
      <c r="AC107" s="103">
        <f>'MO Výkon'!AC107+'MO Hodiny'!AC107+'MO Vozidlo'!AC107+'MA Fixní'!AC107</f>
        <v>0</v>
      </c>
      <c r="AD107" s="103">
        <f>'MO Výkon'!AD107+'MO Hodiny'!AD107+'MO Vozidlo'!AD107+'MA Fixní'!AD107</f>
        <v>0</v>
      </c>
      <c r="AE107" s="103">
        <f>'MO Výkon'!AE107+'MO Hodiny'!AE107+'MO Vozidlo'!AE107+'MA Fixní'!AE107</f>
        <v>0</v>
      </c>
      <c r="AF107" s="103">
        <f>'MO Výkon'!AF107+'MO Hodiny'!AF107+'MO Vozidlo'!AF107+'MA Fixní'!AF107</f>
        <v>0</v>
      </c>
      <c r="AG107" s="103">
        <f>'MO Výkon'!AG107+'MO Hodiny'!AG107+'MO Vozidlo'!AG107+'MA Fixní'!AG107</f>
        <v>0</v>
      </c>
      <c r="AH107" s="103">
        <f>'MO Výkon'!AH107+'MO Hodiny'!AH107+'MO Vozidlo'!AH107+'MA Fixní'!AH107</f>
        <v>0</v>
      </c>
      <c r="AI107" s="103">
        <f>'MO Výkon'!AI107+'MO Hodiny'!AI107+'MO Vozidlo'!AI107+'MA Fixní'!AI107</f>
        <v>0</v>
      </c>
      <c r="AJ107" s="103">
        <f>'MO Výkon'!AJ107+'MO Hodiny'!AJ107+'MO Vozidlo'!AJ107+'MA Fixní'!AJ107</f>
        <v>0</v>
      </c>
      <c r="AK107" s="85">
        <f>'MO Výkon'!AK107+'MO Hodiny'!AK107+'MO Vozidlo'!AK107+'MA Fixní'!AK107</f>
        <v>0</v>
      </c>
      <c r="AL107" s="24">
        <f t="shared" si="93"/>
        <v>0</v>
      </c>
      <c r="AM107" s="149">
        <f t="shared" si="92"/>
        <v>0</v>
      </c>
    </row>
    <row r="108" spans="1:39" ht="14.4" x14ac:dyDescent="0.3">
      <c r="A108" s="4">
        <f t="shared" si="91"/>
        <v>13</v>
      </c>
      <c r="B108" s="45" t="str">
        <f t="shared" si="91"/>
        <v>Ostatní služby</v>
      </c>
      <c r="C108" s="45" t="str">
        <f t="shared" si="91"/>
        <v>13.1</v>
      </c>
      <c r="D108" s="65" t="str">
        <f t="shared" si="91"/>
        <v>Ostraha</v>
      </c>
      <c r="E108" s="84">
        <f>'MO Výkon'!E108+'MO Hodiny'!E108+'MO Vozidlo'!E108+'MA Fixní'!E108</f>
        <v>0</v>
      </c>
      <c r="F108" s="103">
        <f>'MO Výkon'!F108+'MO Hodiny'!F108+'MO Vozidlo'!F108+'MA Fixní'!F108</f>
        <v>0</v>
      </c>
      <c r="G108" s="103">
        <f>'MO Výkon'!G108+'MO Hodiny'!G108+'MO Vozidlo'!G108+'MA Fixní'!G108</f>
        <v>0</v>
      </c>
      <c r="H108" s="103">
        <f>'MO Výkon'!H108+'MO Hodiny'!H108+'MO Vozidlo'!H108+'MA Fixní'!H108</f>
        <v>0</v>
      </c>
      <c r="I108" s="103">
        <f>'MO Výkon'!I108+'MO Hodiny'!I108+'MO Vozidlo'!I108+'MA Fixní'!I108</f>
        <v>0</v>
      </c>
      <c r="J108" s="103">
        <f>'MO Výkon'!J108+'MO Hodiny'!J108+'MO Vozidlo'!J108+'MA Fixní'!J108</f>
        <v>0</v>
      </c>
      <c r="K108" s="103">
        <f>'MO Výkon'!K108+'MO Hodiny'!K108+'MO Vozidlo'!K108+'MA Fixní'!K108</f>
        <v>0</v>
      </c>
      <c r="L108" s="103">
        <f>'MO Výkon'!L108+'MO Hodiny'!L108+'MO Vozidlo'!L108+'MA Fixní'!L108</f>
        <v>0</v>
      </c>
      <c r="M108" s="103">
        <f>'MO Výkon'!M108+'MO Hodiny'!M108+'MO Vozidlo'!M108+'MA Fixní'!M108</f>
        <v>0</v>
      </c>
      <c r="N108" s="103">
        <f>'MO Výkon'!N108+'MO Hodiny'!N108+'MO Vozidlo'!N108+'MA Fixní'!N108</f>
        <v>0</v>
      </c>
      <c r="O108" s="103">
        <f>'MO Výkon'!O108+'MO Hodiny'!O108+'MO Vozidlo'!O108+'MA Fixní'!O108</f>
        <v>0</v>
      </c>
      <c r="P108" s="103">
        <f>'MO Výkon'!P108+'MO Hodiny'!P108+'MO Vozidlo'!P108+'MA Fixní'!P108</f>
        <v>0</v>
      </c>
      <c r="Q108" s="103">
        <f>'MO Výkon'!Q108+'MO Hodiny'!Q108+'MO Vozidlo'!Q108+'MA Fixní'!Q108</f>
        <v>0</v>
      </c>
      <c r="R108" s="103">
        <f>'MO Výkon'!R108+'MO Hodiny'!R108+'MO Vozidlo'!R108+'MA Fixní'!R108</f>
        <v>0</v>
      </c>
      <c r="S108" s="103">
        <f>'MO Výkon'!S108+'MO Hodiny'!S108+'MO Vozidlo'!S108+'MA Fixní'!S108</f>
        <v>0</v>
      </c>
      <c r="T108" s="103">
        <f>'MO Výkon'!T108+'MO Hodiny'!T108+'MO Vozidlo'!T108+'MA Fixní'!T108</f>
        <v>0</v>
      </c>
      <c r="U108" s="103">
        <f>'MO Výkon'!U108+'MO Hodiny'!U108+'MO Vozidlo'!U108+'MA Fixní'!U108</f>
        <v>0</v>
      </c>
      <c r="V108" s="103">
        <f>'MO Výkon'!V108+'MO Hodiny'!V108+'MO Vozidlo'!V108+'MA Fixní'!V108</f>
        <v>0</v>
      </c>
      <c r="W108" s="103">
        <f>'MO Výkon'!W108+'MO Hodiny'!W108+'MO Vozidlo'!W108+'MA Fixní'!W108</f>
        <v>0</v>
      </c>
      <c r="X108" s="103">
        <f>'MO Výkon'!X108+'MO Hodiny'!X108+'MO Vozidlo'!X108+'MA Fixní'!X108</f>
        <v>0</v>
      </c>
      <c r="Y108" s="103">
        <f>'MO Výkon'!Y108+'MO Hodiny'!Y108+'MO Vozidlo'!Y108+'MA Fixní'!Y108</f>
        <v>0</v>
      </c>
      <c r="Z108" s="103">
        <f>'MO Výkon'!Z108+'MO Hodiny'!Z108+'MO Vozidlo'!Z108+'MA Fixní'!Z108</f>
        <v>0</v>
      </c>
      <c r="AA108" s="103">
        <f>'MO Výkon'!AA108+'MO Hodiny'!AA108+'MO Vozidlo'!AA108+'MA Fixní'!AA108</f>
        <v>0</v>
      </c>
      <c r="AB108" s="103">
        <f>'MO Výkon'!AB108+'MO Hodiny'!AB108+'MO Vozidlo'!AB108+'MA Fixní'!AB108</f>
        <v>0</v>
      </c>
      <c r="AC108" s="103">
        <f>'MO Výkon'!AC108+'MO Hodiny'!AC108+'MO Vozidlo'!AC108+'MA Fixní'!AC108</f>
        <v>0</v>
      </c>
      <c r="AD108" s="103">
        <f>'MO Výkon'!AD108+'MO Hodiny'!AD108+'MO Vozidlo'!AD108+'MA Fixní'!AD108</f>
        <v>0</v>
      </c>
      <c r="AE108" s="103">
        <f>'MO Výkon'!AE108+'MO Hodiny'!AE108+'MO Vozidlo'!AE108+'MA Fixní'!AE108</f>
        <v>0</v>
      </c>
      <c r="AF108" s="103">
        <f>'MO Výkon'!AF108+'MO Hodiny'!AF108+'MO Vozidlo'!AF108+'MA Fixní'!AF108</f>
        <v>0</v>
      </c>
      <c r="AG108" s="103">
        <f>'MO Výkon'!AG108+'MO Hodiny'!AG108+'MO Vozidlo'!AG108+'MA Fixní'!AG108</f>
        <v>0</v>
      </c>
      <c r="AH108" s="103">
        <f>'MO Výkon'!AH108+'MO Hodiny'!AH108+'MO Vozidlo'!AH108+'MA Fixní'!AH108</f>
        <v>0</v>
      </c>
      <c r="AI108" s="103">
        <f>'MO Výkon'!AI108+'MO Hodiny'!AI108+'MO Vozidlo'!AI108+'MA Fixní'!AI108</f>
        <v>0</v>
      </c>
      <c r="AJ108" s="103">
        <f>'MO Výkon'!AJ108+'MO Hodiny'!AJ108+'MO Vozidlo'!AJ108+'MA Fixní'!AJ108</f>
        <v>0</v>
      </c>
      <c r="AK108" s="85">
        <f>'MO Výkon'!AK108+'MO Hodiny'!AK108+'MO Vozidlo'!AK108+'MA Fixní'!AK108</f>
        <v>0</v>
      </c>
      <c r="AL108" s="24">
        <f t="shared" si="93"/>
        <v>0</v>
      </c>
      <c r="AM108" s="149">
        <f t="shared" si="92"/>
        <v>0</v>
      </c>
    </row>
    <row r="109" spans="1:39" ht="14.4" x14ac:dyDescent="0.3">
      <c r="A109" s="4"/>
      <c r="B109" s="45"/>
      <c r="C109" s="45" t="str">
        <f t="shared" ref="C109:D112" si="94">IF(C67="","",C67)</f>
        <v>13.2</v>
      </c>
      <c r="D109" s="65" t="str">
        <f t="shared" si="94"/>
        <v>Ostatní služby</v>
      </c>
      <c r="E109" s="84">
        <f>'MO Výkon'!E109+'MO Hodiny'!E109+'MO Vozidlo'!E109+'MA Fixní'!E109</f>
        <v>0</v>
      </c>
      <c r="F109" s="103">
        <f>'MO Výkon'!F109+'MO Hodiny'!F109+'MO Vozidlo'!F109+'MA Fixní'!F109</f>
        <v>0</v>
      </c>
      <c r="G109" s="103">
        <f>'MO Výkon'!G109+'MO Hodiny'!G109+'MO Vozidlo'!G109+'MA Fixní'!G109</f>
        <v>0</v>
      </c>
      <c r="H109" s="103">
        <f>'MO Výkon'!H109+'MO Hodiny'!H109+'MO Vozidlo'!H109+'MA Fixní'!H109</f>
        <v>0</v>
      </c>
      <c r="I109" s="103">
        <f>'MO Výkon'!I109+'MO Hodiny'!I109+'MO Vozidlo'!I109+'MA Fixní'!I109</f>
        <v>0</v>
      </c>
      <c r="J109" s="103">
        <f>'MO Výkon'!J109+'MO Hodiny'!J109+'MO Vozidlo'!J109+'MA Fixní'!J109</f>
        <v>0</v>
      </c>
      <c r="K109" s="103">
        <f>'MO Výkon'!K109+'MO Hodiny'!K109+'MO Vozidlo'!K109+'MA Fixní'!K109</f>
        <v>0</v>
      </c>
      <c r="L109" s="103">
        <f>'MO Výkon'!L109+'MO Hodiny'!L109+'MO Vozidlo'!L109+'MA Fixní'!L109</f>
        <v>0</v>
      </c>
      <c r="M109" s="103">
        <f>'MO Výkon'!M109+'MO Hodiny'!M109+'MO Vozidlo'!M109+'MA Fixní'!M109</f>
        <v>0</v>
      </c>
      <c r="N109" s="103">
        <f>'MO Výkon'!N109+'MO Hodiny'!N109+'MO Vozidlo'!N109+'MA Fixní'!N109</f>
        <v>0</v>
      </c>
      <c r="O109" s="103">
        <f>'MO Výkon'!O109+'MO Hodiny'!O109+'MO Vozidlo'!O109+'MA Fixní'!O109</f>
        <v>0</v>
      </c>
      <c r="P109" s="103">
        <f>'MO Výkon'!P109+'MO Hodiny'!P109+'MO Vozidlo'!P109+'MA Fixní'!P109</f>
        <v>0</v>
      </c>
      <c r="Q109" s="103">
        <f>'MO Výkon'!Q109+'MO Hodiny'!Q109+'MO Vozidlo'!Q109+'MA Fixní'!Q109</f>
        <v>0</v>
      </c>
      <c r="R109" s="103">
        <f>'MO Výkon'!R109+'MO Hodiny'!R109+'MO Vozidlo'!R109+'MA Fixní'!R109</f>
        <v>0</v>
      </c>
      <c r="S109" s="103">
        <f>'MO Výkon'!S109+'MO Hodiny'!S109+'MO Vozidlo'!S109+'MA Fixní'!S109</f>
        <v>0</v>
      </c>
      <c r="T109" s="103">
        <f>'MO Výkon'!T109+'MO Hodiny'!T109+'MO Vozidlo'!T109+'MA Fixní'!T109</f>
        <v>0</v>
      </c>
      <c r="U109" s="103">
        <f>'MO Výkon'!U109+'MO Hodiny'!U109+'MO Vozidlo'!U109+'MA Fixní'!U109</f>
        <v>0</v>
      </c>
      <c r="V109" s="103">
        <f>'MO Výkon'!V109+'MO Hodiny'!V109+'MO Vozidlo'!V109+'MA Fixní'!V109</f>
        <v>0</v>
      </c>
      <c r="W109" s="103">
        <f>'MO Výkon'!W109+'MO Hodiny'!W109+'MO Vozidlo'!W109+'MA Fixní'!W109</f>
        <v>0</v>
      </c>
      <c r="X109" s="103">
        <f>'MO Výkon'!X109+'MO Hodiny'!X109+'MO Vozidlo'!X109+'MA Fixní'!X109</f>
        <v>0</v>
      </c>
      <c r="Y109" s="103">
        <f>'MO Výkon'!Y109+'MO Hodiny'!Y109+'MO Vozidlo'!Y109+'MA Fixní'!Y109</f>
        <v>0</v>
      </c>
      <c r="Z109" s="103">
        <f>'MO Výkon'!Z109+'MO Hodiny'!Z109+'MO Vozidlo'!Z109+'MA Fixní'!Z109</f>
        <v>0</v>
      </c>
      <c r="AA109" s="103">
        <f>'MO Výkon'!AA109+'MO Hodiny'!AA109+'MO Vozidlo'!AA109+'MA Fixní'!AA109</f>
        <v>0</v>
      </c>
      <c r="AB109" s="103">
        <f>'MO Výkon'!AB109+'MO Hodiny'!AB109+'MO Vozidlo'!AB109+'MA Fixní'!AB109</f>
        <v>0</v>
      </c>
      <c r="AC109" s="103">
        <f>'MO Výkon'!AC109+'MO Hodiny'!AC109+'MO Vozidlo'!AC109+'MA Fixní'!AC109</f>
        <v>0</v>
      </c>
      <c r="AD109" s="103">
        <f>'MO Výkon'!AD109+'MO Hodiny'!AD109+'MO Vozidlo'!AD109+'MA Fixní'!AD109</f>
        <v>0</v>
      </c>
      <c r="AE109" s="103">
        <f>'MO Výkon'!AE109+'MO Hodiny'!AE109+'MO Vozidlo'!AE109+'MA Fixní'!AE109</f>
        <v>0</v>
      </c>
      <c r="AF109" s="103">
        <f>'MO Výkon'!AF109+'MO Hodiny'!AF109+'MO Vozidlo'!AF109+'MA Fixní'!AF109</f>
        <v>0</v>
      </c>
      <c r="AG109" s="103">
        <f>'MO Výkon'!AG109+'MO Hodiny'!AG109+'MO Vozidlo'!AG109+'MA Fixní'!AG109</f>
        <v>0</v>
      </c>
      <c r="AH109" s="103">
        <f>'MO Výkon'!AH109+'MO Hodiny'!AH109+'MO Vozidlo'!AH109+'MA Fixní'!AH109</f>
        <v>0</v>
      </c>
      <c r="AI109" s="103">
        <f>'MO Výkon'!AI109+'MO Hodiny'!AI109+'MO Vozidlo'!AI109+'MA Fixní'!AI109</f>
        <v>0</v>
      </c>
      <c r="AJ109" s="103">
        <f>'MO Výkon'!AJ109+'MO Hodiny'!AJ109+'MO Vozidlo'!AJ109+'MA Fixní'!AJ109</f>
        <v>0</v>
      </c>
      <c r="AK109" s="85">
        <f>'MO Výkon'!AK109+'MO Hodiny'!AK109+'MO Vozidlo'!AK109+'MA Fixní'!AK109</f>
        <v>0</v>
      </c>
      <c r="AL109" s="24">
        <f t="shared" si="93"/>
        <v>0</v>
      </c>
      <c r="AM109" s="149">
        <f t="shared" si="92"/>
        <v>0</v>
      </c>
    </row>
    <row r="110" spans="1:39" ht="14.4" x14ac:dyDescent="0.3">
      <c r="A110" s="4">
        <f t="shared" ref="A110:B124" si="95">IF(A68="","",A68)</f>
        <v>14</v>
      </c>
      <c r="B110" s="45" t="str">
        <f t="shared" si="95"/>
        <v>Provozní režie</v>
      </c>
      <c r="C110" s="45" t="str">
        <f t="shared" si="94"/>
        <v/>
      </c>
      <c r="D110" s="65" t="str">
        <f t="shared" si="94"/>
        <v/>
      </c>
      <c r="E110" s="84">
        <f>'MO Výkon'!E110+'MO Hodiny'!E110+'MO Vozidlo'!E110+'MA Fixní'!E110</f>
        <v>0</v>
      </c>
      <c r="F110" s="103">
        <f>'MO Výkon'!F110+'MO Hodiny'!F110+'MO Vozidlo'!F110+'MA Fixní'!F110</f>
        <v>0</v>
      </c>
      <c r="G110" s="103">
        <f>'MO Výkon'!G110+'MO Hodiny'!G110+'MO Vozidlo'!G110+'MA Fixní'!G110</f>
        <v>0</v>
      </c>
      <c r="H110" s="103">
        <f>'MO Výkon'!H110+'MO Hodiny'!H110+'MO Vozidlo'!H110+'MA Fixní'!H110</f>
        <v>0</v>
      </c>
      <c r="I110" s="103">
        <f>'MO Výkon'!I110+'MO Hodiny'!I110+'MO Vozidlo'!I110+'MA Fixní'!I110</f>
        <v>0</v>
      </c>
      <c r="J110" s="103">
        <f>'MO Výkon'!J110+'MO Hodiny'!J110+'MO Vozidlo'!J110+'MA Fixní'!J110</f>
        <v>0</v>
      </c>
      <c r="K110" s="103">
        <f>'MO Výkon'!K110+'MO Hodiny'!K110+'MO Vozidlo'!K110+'MA Fixní'!K110</f>
        <v>0</v>
      </c>
      <c r="L110" s="103">
        <f>'MO Výkon'!L110+'MO Hodiny'!L110+'MO Vozidlo'!L110+'MA Fixní'!L110</f>
        <v>0</v>
      </c>
      <c r="M110" s="103">
        <f>'MO Výkon'!M110+'MO Hodiny'!M110+'MO Vozidlo'!M110+'MA Fixní'!M110</f>
        <v>0</v>
      </c>
      <c r="N110" s="103">
        <f>'MO Výkon'!N110+'MO Hodiny'!N110+'MO Vozidlo'!N110+'MA Fixní'!N110</f>
        <v>0</v>
      </c>
      <c r="O110" s="103">
        <f>'MO Výkon'!O110+'MO Hodiny'!O110+'MO Vozidlo'!O110+'MA Fixní'!O110</f>
        <v>0</v>
      </c>
      <c r="P110" s="103">
        <f>'MO Výkon'!P110+'MO Hodiny'!P110+'MO Vozidlo'!P110+'MA Fixní'!P110</f>
        <v>0</v>
      </c>
      <c r="Q110" s="103">
        <f>'MO Výkon'!Q110+'MO Hodiny'!Q110+'MO Vozidlo'!Q110+'MA Fixní'!Q110</f>
        <v>0</v>
      </c>
      <c r="R110" s="103">
        <f>'MO Výkon'!R110+'MO Hodiny'!R110+'MO Vozidlo'!R110+'MA Fixní'!R110</f>
        <v>0</v>
      </c>
      <c r="S110" s="103">
        <f>'MO Výkon'!S110+'MO Hodiny'!S110+'MO Vozidlo'!S110+'MA Fixní'!S110</f>
        <v>0</v>
      </c>
      <c r="T110" s="103">
        <f>'MO Výkon'!T110+'MO Hodiny'!T110+'MO Vozidlo'!T110+'MA Fixní'!T110</f>
        <v>0</v>
      </c>
      <c r="U110" s="103">
        <f>'MO Výkon'!U110+'MO Hodiny'!U110+'MO Vozidlo'!U110+'MA Fixní'!U110</f>
        <v>0</v>
      </c>
      <c r="V110" s="103">
        <f>'MO Výkon'!V110+'MO Hodiny'!V110+'MO Vozidlo'!V110+'MA Fixní'!V110</f>
        <v>0</v>
      </c>
      <c r="W110" s="103">
        <f>'MO Výkon'!W110+'MO Hodiny'!W110+'MO Vozidlo'!W110+'MA Fixní'!W110</f>
        <v>0</v>
      </c>
      <c r="X110" s="103">
        <f>'MO Výkon'!X110+'MO Hodiny'!X110+'MO Vozidlo'!X110+'MA Fixní'!X110</f>
        <v>0</v>
      </c>
      <c r="Y110" s="103">
        <f>'MO Výkon'!Y110+'MO Hodiny'!Y110+'MO Vozidlo'!Y110+'MA Fixní'!Y110</f>
        <v>0</v>
      </c>
      <c r="Z110" s="103">
        <f>'MO Výkon'!Z110+'MO Hodiny'!Z110+'MO Vozidlo'!Z110+'MA Fixní'!Z110</f>
        <v>0</v>
      </c>
      <c r="AA110" s="103">
        <f>'MO Výkon'!AA110+'MO Hodiny'!AA110+'MO Vozidlo'!AA110+'MA Fixní'!AA110</f>
        <v>0</v>
      </c>
      <c r="AB110" s="103">
        <f>'MO Výkon'!AB110+'MO Hodiny'!AB110+'MO Vozidlo'!AB110+'MA Fixní'!AB110</f>
        <v>0</v>
      </c>
      <c r="AC110" s="103">
        <f>'MO Výkon'!AC110+'MO Hodiny'!AC110+'MO Vozidlo'!AC110+'MA Fixní'!AC110</f>
        <v>0</v>
      </c>
      <c r="AD110" s="103">
        <f>'MO Výkon'!AD110+'MO Hodiny'!AD110+'MO Vozidlo'!AD110+'MA Fixní'!AD110</f>
        <v>0</v>
      </c>
      <c r="AE110" s="103">
        <f>'MO Výkon'!AE110+'MO Hodiny'!AE110+'MO Vozidlo'!AE110+'MA Fixní'!AE110</f>
        <v>0</v>
      </c>
      <c r="AF110" s="103">
        <f>'MO Výkon'!AF110+'MO Hodiny'!AF110+'MO Vozidlo'!AF110+'MA Fixní'!AF110</f>
        <v>0</v>
      </c>
      <c r="AG110" s="103">
        <f>'MO Výkon'!AG110+'MO Hodiny'!AG110+'MO Vozidlo'!AG110+'MA Fixní'!AG110</f>
        <v>0</v>
      </c>
      <c r="AH110" s="103">
        <f>'MO Výkon'!AH110+'MO Hodiny'!AH110+'MO Vozidlo'!AH110+'MA Fixní'!AH110</f>
        <v>0</v>
      </c>
      <c r="AI110" s="103">
        <f>'MO Výkon'!AI110+'MO Hodiny'!AI110+'MO Vozidlo'!AI110+'MA Fixní'!AI110</f>
        <v>0</v>
      </c>
      <c r="AJ110" s="103">
        <f>'MO Výkon'!AJ110+'MO Hodiny'!AJ110+'MO Vozidlo'!AJ110+'MA Fixní'!AJ110</f>
        <v>0</v>
      </c>
      <c r="AK110" s="85">
        <f>'MO Výkon'!AK110+'MO Hodiny'!AK110+'MO Vozidlo'!AK110+'MA Fixní'!AK110</f>
        <v>0</v>
      </c>
      <c r="AL110" s="24">
        <f t="shared" si="93"/>
        <v>0</v>
      </c>
      <c r="AM110" s="149">
        <f t="shared" si="92"/>
        <v>0</v>
      </c>
    </row>
    <row r="111" spans="1:39" ht="14.4" x14ac:dyDescent="0.3">
      <c r="A111" s="4">
        <f t="shared" si="95"/>
        <v>15</v>
      </c>
      <c r="B111" s="45" t="str">
        <f t="shared" si="95"/>
        <v>Správní režie</v>
      </c>
      <c r="C111" s="45" t="str">
        <f t="shared" si="94"/>
        <v/>
      </c>
      <c r="D111" s="65" t="str">
        <f t="shared" si="94"/>
        <v/>
      </c>
      <c r="E111" s="84">
        <f>'MO Výkon'!E111+'MO Hodiny'!E111+'MO Vozidlo'!E111+'MA Fixní'!E111</f>
        <v>0</v>
      </c>
      <c r="F111" s="103">
        <f>'MO Výkon'!F111+'MO Hodiny'!F111+'MO Vozidlo'!F111+'MA Fixní'!F111</f>
        <v>0</v>
      </c>
      <c r="G111" s="103">
        <f>'MO Výkon'!G111+'MO Hodiny'!G111+'MO Vozidlo'!G111+'MA Fixní'!G111</f>
        <v>0</v>
      </c>
      <c r="H111" s="103">
        <f>'MO Výkon'!H111+'MO Hodiny'!H111+'MO Vozidlo'!H111+'MA Fixní'!H111</f>
        <v>0</v>
      </c>
      <c r="I111" s="103">
        <f>'MO Výkon'!I111+'MO Hodiny'!I111+'MO Vozidlo'!I111+'MA Fixní'!I111</f>
        <v>0</v>
      </c>
      <c r="J111" s="103">
        <f>'MO Výkon'!J111+'MO Hodiny'!J111+'MO Vozidlo'!J111+'MA Fixní'!J111</f>
        <v>0</v>
      </c>
      <c r="K111" s="103">
        <f>'MO Výkon'!K111+'MO Hodiny'!K111+'MO Vozidlo'!K111+'MA Fixní'!K111</f>
        <v>0</v>
      </c>
      <c r="L111" s="103">
        <f>'MO Výkon'!L111+'MO Hodiny'!L111+'MO Vozidlo'!L111+'MA Fixní'!L111</f>
        <v>0</v>
      </c>
      <c r="M111" s="103">
        <f>'MO Výkon'!M111+'MO Hodiny'!M111+'MO Vozidlo'!M111+'MA Fixní'!M111</f>
        <v>0</v>
      </c>
      <c r="N111" s="103">
        <f>'MO Výkon'!N111+'MO Hodiny'!N111+'MO Vozidlo'!N111+'MA Fixní'!N111</f>
        <v>0</v>
      </c>
      <c r="O111" s="103">
        <f>'MO Výkon'!O111+'MO Hodiny'!O111+'MO Vozidlo'!O111+'MA Fixní'!O111</f>
        <v>0</v>
      </c>
      <c r="P111" s="103">
        <f>'MO Výkon'!P111+'MO Hodiny'!P111+'MO Vozidlo'!P111+'MA Fixní'!P111</f>
        <v>0</v>
      </c>
      <c r="Q111" s="103">
        <f>'MO Výkon'!Q111+'MO Hodiny'!Q111+'MO Vozidlo'!Q111+'MA Fixní'!Q111</f>
        <v>0</v>
      </c>
      <c r="R111" s="103">
        <f>'MO Výkon'!R111+'MO Hodiny'!R111+'MO Vozidlo'!R111+'MA Fixní'!R111</f>
        <v>0</v>
      </c>
      <c r="S111" s="103">
        <f>'MO Výkon'!S111+'MO Hodiny'!S111+'MO Vozidlo'!S111+'MA Fixní'!S111</f>
        <v>0</v>
      </c>
      <c r="T111" s="103">
        <f>'MO Výkon'!T111+'MO Hodiny'!T111+'MO Vozidlo'!T111+'MA Fixní'!T111</f>
        <v>0</v>
      </c>
      <c r="U111" s="103">
        <f>'MO Výkon'!U111+'MO Hodiny'!U111+'MO Vozidlo'!U111+'MA Fixní'!U111</f>
        <v>0</v>
      </c>
      <c r="V111" s="103">
        <f>'MO Výkon'!V111+'MO Hodiny'!V111+'MO Vozidlo'!V111+'MA Fixní'!V111</f>
        <v>0</v>
      </c>
      <c r="W111" s="103">
        <f>'MO Výkon'!W111+'MO Hodiny'!W111+'MO Vozidlo'!W111+'MA Fixní'!W111</f>
        <v>0</v>
      </c>
      <c r="X111" s="103">
        <f>'MO Výkon'!X111+'MO Hodiny'!X111+'MO Vozidlo'!X111+'MA Fixní'!X111</f>
        <v>0</v>
      </c>
      <c r="Y111" s="103">
        <f>'MO Výkon'!Y111+'MO Hodiny'!Y111+'MO Vozidlo'!Y111+'MA Fixní'!Y111</f>
        <v>0</v>
      </c>
      <c r="Z111" s="103">
        <f>'MO Výkon'!Z111+'MO Hodiny'!Z111+'MO Vozidlo'!Z111+'MA Fixní'!Z111</f>
        <v>0</v>
      </c>
      <c r="AA111" s="103">
        <f>'MO Výkon'!AA111+'MO Hodiny'!AA111+'MO Vozidlo'!AA111+'MA Fixní'!AA111</f>
        <v>0</v>
      </c>
      <c r="AB111" s="103">
        <f>'MO Výkon'!AB111+'MO Hodiny'!AB111+'MO Vozidlo'!AB111+'MA Fixní'!AB111</f>
        <v>0</v>
      </c>
      <c r="AC111" s="103">
        <f>'MO Výkon'!AC111+'MO Hodiny'!AC111+'MO Vozidlo'!AC111+'MA Fixní'!AC111</f>
        <v>0</v>
      </c>
      <c r="AD111" s="103">
        <f>'MO Výkon'!AD111+'MO Hodiny'!AD111+'MO Vozidlo'!AD111+'MA Fixní'!AD111</f>
        <v>0</v>
      </c>
      <c r="AE111" s="103">
        <f>'MO Výkon'!AE111+'MO Hodiny'!AE111+'MO Vozidlo'!AE111+'MA Fixní'!AE111</f>
        <v>0</v>
      </c>
      <c r="AF111" s="103">
        <f>'MO Výkon'!AF111+'MO Hodiny'!AF111+'MO Vozidlo'!AF111+'MA Fixní'!AF111</f>
        <v>0</v>
      </c>
      <c r="AG111" s="103">
        <f>'MO Výkon'!AG111+'MO Hodiny'!AG111+'MO Vozidlo'!AG111+'MA Fixní'!AG111</f>
        <v>0</v>
      </c>
      <c r="AH111" s="103">
        <f>'MO Výkon'!AH111+'MO Hodiny'!AH111+'MO Vozidlo'!AH111+'MA Fixní'!AH111</f>
        <v>0</v>
      </c>
      <c r="AI111" s="103">
        <f>'MO Výkon'!AI111+'MO Hodiny'!AI111+'MO Vozidlo'!AI111+'MA Fixní'!AI111</f>
        <v>0</v>
      </c>
      <c r="AJ111" s="103">
        <f>'MO Výkon'!AJ111+'MO Hodiny'!AJ111+'MO Vozidlo'!AJ111+'MA Fixní'!AJ111</f>
        <v>0</v>
      </c>
      <c r="AK111" s="85">
        <f>'MO Výkon'!AK111+'MO Hodiny'!AK111+'MO Vozidlo'!AK111+'MA Fixní'!AK111</f>
        <v>0</v>
      </c>
      <c r="AL111" s="24">
        <f t="shared" si="93"/>
        <v>0</v>
      </c>
      <c r="AM111" s="149">
        <f t="shared" si="92"/>
        <v>0</v>
      </c>
    </row>
    <row r="112" spans="1:39" ht="14.4" x14ac:dyDescent="0.3">
      <c r="A112" s="9">
        <f t="shared" si="95"/>
        <v>16</v>
      </c>
      <c r="B112" s="67" t="str">
        <f t="shared" si="95"/>
        <v>Zisk</v>
      </c>
      <c r="C112" s="67" t="str">
        <f t="shared" si="94"/>
        <v/>
      </c>
      <c r="D112" s="68" t="str">
        <f t="shared" si="94"/>
        <v/>
      </c>
      <c r="E112" s="84">
        <f>'MO Výkon'!E112+'MO Hodiny'!E112+'MO Vozidlo'!E112+'MA Fixní'!E112</f>
        <v>0</v>
      </c>
      <c r="F112" s="103">
        <f>'MO Výkon'!F112+'MO Hodiny'!F112+'MO Vozidlo'!F112+'MA Fixní'!F112</f>
        <v>0</v>
      </c>
      <c r="G112" s="103">
        <f>'MO Výkon'!G112+'MO Hodiny'!G112+'MO Vozidlo'!G112+'MA Fixní'!G112</f>
        <v>0</v>
      </c>
      <c r="H112" s="103">
        <f>'MO Výkon'!H112+'MO Hodiny'!H112+'MO Vozidlo'!H112+'MA Fixní'!H112</f>
        <v>0</v>
      </c>
      <c r="I112" s="103">
        <f>'MO Výkon'!I112+'MO Hodiny'!I112+'MO Vozidlo'!I112+'MA Fixní'!I112</f>
        <v>0</v>
      </c>
      <c r="J112" s="103">
        <f>'MO Výkon'!J112+'MO Hodiny'!J112+'MO Vozidlo'!J112+'MA Fixní'!J112</f>
        <v>0</v>
      </c>
      <c r="K112" s="103">
        <f>'MO Výkon'!K112+'MO Hodiny'!K112+'MO Vozidlo'!K112+'MA Fixní'!K112</f>
        <v>0</v>
      </c>
      <c r="L112" s="103">
        <f>'MO Výkon'!L112+'MO Hodiny'!L112+'MO Vozidlo'!L112+'MA Fixní'!L112</f>
        <v>0</v>
      </c>
      <c r="M112" s="103">
        <f>'MO Výkon'!M112+'MO Hodiny'!M112+'MO Vozidlo'!M112+'MA Fixní'!M112</f>
        <v>0</v>
      </c>
      <c r="N112" s="103">
        <f>'MO Výkon'!N112+'MO Hodiny'!N112+'MO Vozidlo'!N112+'MA Fixní'!N112</f>
        <v>0</v>
      </c>
      <c r="O112" s="103">
        <f>'MO Výkon'!O112+'MO Hodiny'!O112+'MO Vozidlo'!O112+'MA Fixní'!O112</f>
        <v>0</v>
      </c>
      <c r="P112" s="103">
        <f>'MO Výkon'!P112+'MO Hodiny'!P112+'MO Vozidlo'!P112+'MA Fixní'!P112</f>
        <v>0</v>
      </c>
      <c r="Q112" s="103">
        <f>'MO Výkon'!Q112+'MO Hodiny'!Q112+'MO Vozidlo'!Q112+'MA Fixní'!Q112</f>
        <v>0</v>
      </c>
      <c r="R112" s="103">
        <f>'MO Výkon'!R112+'MO Hodiny'!R112+'MO Vozidlo'!R112+'MA Fixní'!R112</f>
        <v>0</v>
      </c>
      <c r="S112" s="103">
        <f>'MO Výkon'!S112+'MO Hodiny'!S112+'MO Vozidlo'!S112+'MA Fixní'!S112</f>
        <v>0</v>
      </c>
      <c r="T112" s="103">
        <f>'MO Výkon'!T112+'MO Hodiny'!T112+'MO Vozidlo'!T112+'MA Fixní'!T112</f>
        <v>0</v>
      </c>
      <c r="U112" s="103">
        <f>'MO Výkon'!U112+'MO Hodiny'!U112+'MO Vozidlo'!U112+'MA Fixní'!U112</f>
        <v>0</v>
      </c>
      <c r="V112" s="103">
        <f>'MO Výkon'!V112+'MO Hodiny'!V112+'MO Vozidlo'!V112+'MA Fixní'!V112</f>
        <v>0</v>
      </c>
      <c r="W112" s="103">
        <f>'MO Výkon'!W112+'MO Hodiny'!W112+'MO Vozidlo'!W112+'MA Fixní'!W112</f>
        <v>0</v>
      </c>
      <c r="X112" s="103">
        <f>'MO Výkon'!X112+'MO Hodiny'!X112+'MO Vozidlo'!X112+'MA Fixní'!X112</f>
        <v>0</v>
      </c>
      <c r="Y112" s="103">
        <f>'MO Výkon'!Y112+'MO Hodiny'!Y112+'MO Vozidlo'!Y112+'MA Fixní'!Y112</f>
        <v>0</v>
      </c>
      <c r="Z112" s="103">
        <f>'MO Výkon'!Z112+'MO Hodiny'!Z112+'MO Vozidlo'!Z112+'MA Fixní'!Z112</f>
        <v>0</v>
      </c>
      <c r="AA112" s="103">
        <f>'MO Výkon'!AA112+'MO Hodiny'!AA112+'MO Vozidlo'!AA112+'MA Fixní'!AA112</f>
        <v>0</v>
      </c>
      <c r="AB112" s="103">
        <f>'MO Výkon'!AB112+'MO Hodiny'!AB112+'MO Vozidlo'!AB112+'MA Fixní'!AB112</f>
        <v>0</v>
      </c>
      <c r="AC112" s="103">
        <f>'MO Výkon'!AC112+'MO Hodiny'!AC112+'MO Vozidlo'!AC112+'MA Fixní'!AC112</f>
        <v>0</v>
      </c>
      <c r="AD112" s="103">
        <f>'MO Výkon'!AD112+'MO Hodiny'!AD112+'MO Vozidlo'!AD112+'MA Fixní'!AD112</f>
        <v>0</v>
      </c>
      <c r="AE112" s="103">
        <f>'MO Výkon'!AE112+'MO Hodiny'!AE112+'MO Vozidlo'!AE112+'MA Fixní'!AE112</f>
        <v>0</v>
      </c>
      <c r="AF112" s="103">
        <f>'MO Výkon'!AF112+'MO Hodiny'!AF112+'MO Vozidlo'!AF112+'MA Fixní'!AF112</f>
        <v>0</v>
      </c>
      <c r="AG112" s="103">
        <f>'MO Výkon'!AG112+'MO Hodiny'!AG112+'MO Vozidlo'!AG112+'MA Fixní'!AG112</f>
        <v>0</v>
      </c>
      <c r="AH112" s="103">
        <f>'MO Výkon'!AH112+'MO Hodiny'!AH112+'MO Vozidlo'!AH112+'MA Fixní'!AH112</f>
        <v>0</v>
      </c>
      <c r="AI112" s="103">
        <f>'MO Výkon'!AI112+'MO Hodiny'!AI112+'MO Vozidlo'!AI112+'MA Fixní'!AI112</f>
        <v>0</v>
      </c>
      <c r="AJ112" s="103">
        <f>'MO Výkon'!AJ112+'MO Hodiny'!AJ112+'MO Vozidlo'!AJ112+'MA Fixní'!AJ112</f>
        <v>0</v>
      </c>
      <c r="AK112" s="85">
        <f>'MO Výkon'!AK112+'MO Hodiny'!AK112+'MO Vozidlo'!AK112+'MA Fixní'!AK112</f>
        <v>0</v>
      </c>
      <c r="AL112" s="24">
        <f t="shared" si="93"/>
        <v>0</v>
      </c>
      <c r="AM112" s="149">
        <f t="shared" si="92"/>
        <v>0</v>
      </c>
    </row>
    <row r="113" spans="1:39" ht="15.6" thickBot="1" x14ac:dyDescent="0.4">
      <c r="A113" s="5">
        <f t="shared" si="95"/>
        <v>21</v>
      </c>
      <c r="B113" s="69" t="str">
        <f t="shared" si="95"/>
        <v>Objednávková cena [tis.Kč]</v>
      </c>
      <c r="C113" s="69" t="str">
        <f>IF(C71="","",C71)</f>
        <v/>
      </c>
      <c r="D113" s="202" t="s">
        <v>305</v>
      </c>
      <c r="E113" s="108">
        <f t="shared" ref="E113:AK113" si="96">SUM(E87:E112)</f>
        <v>0</v>
      </c>
      <c r="F113" s="108">
        <f t="shared" si="96"/>
        <v>0</v>
      </c>
      <c r="G113" s="108">
        <f t="shared" ref="G113:H113" si="97">SUM(G87:G112)</f>
        <v>0</v>
      </c>
      <c r="H113" s="108">
        <f t="shared" si="97"/>
        <v>0</v>
      </c>
      <c r="I113" s="108">
        <f t="shared" si="96"/>
        <v>0</v>
      </c>
      <c r="J113" s="108">
        <f t="shared" si="96"/>
        <v>0</v>
      </c>
      <c r="K113" s="108">
        <f t="shared" si="96"/>
        <v>0</v>
      </c>
      <c r="L113" s="108">
        <f t="shared" si="96"/>
        <v>0</v>
      </c>
      <c r="M113" s="108">
        <f t="shared" si="96"/>
        <v>0</v>
      </c>
      <c r="N113" s="108">
        <f t="shared" si="96"/>
        <v>0</v>
      </c>
      <c r="O113" s="108">
        <f t="shared" si="96"/>
        <v>0</v>
      </c>
      <c r="P113" s="108">
        <f t="shared" si="96"/>
        <v>0</v>
      </c>
      <c r="Q113" s="108">
        <f t="shared" si="96"/>
        <v>0</v>
      </c>
      <c r="R113" s="108">
        <f t="shared" si="96"/>
        <v>0</v>
      </c>
      <c r="S113" s="108">
        <f t="shared" si="96"/>
        <v>0</v>
      </c>
      <c r="T113" s="108">
        <f t="shared" si="96"/>
        <v>0</v>
      </c>
      <c r="U113" s="108">
        <f t="shared" si="96"/>
        <v>0</v>
      </c>
      <c r="V113" s="108">
        <f t="shared" si="96"/>
        <v>0</v>
      </c>
      <c r="W113" s="108">
        <f t="shared" si="96"/>
        <v>0</v>
      </c>
      <c r="X113" s="108">
        <f t="shared" si="96"/>
        <v>0</v>
      </c>
      <c r="Y113" s="108">
        <f t="shared" si="96"/>
        <v>0</v>
      </c>
      <c r="Z113" s="108">
        <f t="shared" si="96"/>
        <v>0</v>
      </c>
      <c r="AA113" s="108">
        <f t="shared" si="96"/>
        <v>0</v>
      </c>
      <c r="AB113" s="108">
        <f t="shared" si="96"/>
        <v>0</v>
      </c>
      <c r="AC113" s="108">
        <f t="shared" si="96"/>
        <v>0</v>
      </c>
      <c r="AD113" s="108">
        <f t="shared" si="96"/>
        <v>0</v>
      </c>
      <c r="AE113" s="108">
        <f t="shared" si="96"/>
        <v>0</v>
      </c>
      <c r="AF113" s="108">
        <f t="shared" si="96"/>
        <v>0</v>
      </c>
      <c r="AG113" s="108">
        <f t="shared" si="96"/>
        <v>0</v>
      </c>
      <c r="AH113" s="108">
        <f t="shared" si="96"/>
        <v>0</v>
      </c>
      <c r="AI113" s="108">
        <f t="shared" si="96"/>
        <v>0</v>
      </c>
      <c r="AJ113" s="108">
        <f t="shared" si="96"/>
        <v>0</v>
      </c>
      <c r="AK113" s="108">
        <f t="shared" si="96"/>
        <v>0</v>
      </c>
      <c r="AL113" s="27">
        <f t="shared" ref="AL113:AL121" si="98">SUM(E113:AK113)</f>
        <v>0</v>
      </c>
      <c r="AM113" s="574">
        <f t="shared" si="92"/>
        <v>0</v>
      </c>
    </row>
    <row r="114" spans="1:39" ht="14.4" x14ac:dyDescent="0.3">
      <c r="A114" s="17">
        <f t="shared" si="95"/>
        <v>17</v>
      </c>
      <c r="B114" s="71" t="str">
        <f t="shared" si="95"/>
        <v>Tržby z jízdného</v>
      </c>
      <c r="C114" s="45" t="str">
        <f>IF(C72="","",C72)</f>
        <v>17.1</v>
      </c>
      <c r="D114" s="65" t="str">
        <f>IF(D72="","",D72)</f>
        <v>Tržby z jízdného PID</v>
      </c>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8"/>
      <c r="AA114" s="958"/>
      <c r="AB114" s="958"/>
      <c r="AC114" s="958"/>
      <c r="AD114" s="958"/>
      <c r="AE114" s="958"/>
      <c r="AF114" s="958"/>
      <c r="AG114" s="958"/>
      <c r="AH114" s="958"/>
      <c r="AI114" s="958"/>
      <c r="AJ114" s="958"/>
      <c r="AK114" s="958"/>
      <c r="AL114" s="26">
        <f t="shared" si="98"/>
        <v>0</v>
      </c>
      <c r="AM114" s="591">
        <f t="shared" si="92"/>
        <v>0</v>
      </c>
    </row>
    <row r="115" spans="1:39" ht="14.4" x14ac:dyDescent="0.3">
      <c r="A115" s="9" t="str">
        <f t="shared" si="95"/>
        <v/>
      </c>
      <c r="B115" s="67" t="str">
        <f t="shared" si="95"/>
        <v/>
      </c>
      <c r="C115" s="45" t="str">
        <f>IF(C73="","",C73)</f>
        <v>17.2</v>
      </c>
      <c r="D115" s="65" t="str">
        <f>IF(D73="","",D73)</f>
        <v>Tržby z jízdného SJT</v>
      </c>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8"/>
      <c r="AA115" s="958"/>
      <c r="AB115" s="958"/>
      <c r="AC115" s="958"/>
      <c r="AD115" s="958"/>
      <c r="AE115" s="958"/>
      <c r="AF115" s="958"/>
      <c r="AG115" s="958"/>
      <c r="AH115" s="958"/>
      <c r="AI115" s="958"/>
      <c r="AJ115" s="958"/>
      <c r="AK115" s="958"/>
      <c r="AL115" s="26">
        <f t="shared" si="98"/>
        <v>0</v>
      </c>
      <c r="AM115" s="592">
        <f t="shared" ref="AM115:AM120" si="99">IFERROR(SUMPRODUCT(E115:AK115,E$121:AK$121)/SUM(E$121:AK$121),0)</f>
        <v>0</v>
      </c>
    </row>
    <row r="116" spans="1:39" ht="14.4" x14ac:dyDescent="0.3">
      <c r="A116" s="9">
        <f t="shared" si="95"/>
        <v>18</v>
      </c>
      <c r="B116" s="67" t="str">
        <f t="shared" si="95"/>
        <v>Ostatní tržby z přepravy</v>
      </c>
      <c r="C116" s="45" t="str">
        <f>IF(C74="","",C74)</f>
        <v>18.1</v>
      </c>
      <c r="D116" s="65" t="str">
        <f>IF(D74="","",D74)</f>
        <v>Kompenzace slev</v>
      </c>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8"/>
      <c r="AD116" s="958"/>
      <c r="AE116" s="958"/>
      <c r="AF116" s="958"/>
      <c r="AG116" s="958"/>
      <c r="AH116" s="958"/>
      <c r="AI116" s="958"/>
      <c r="AJ116" s="958"/>
      <c r="AK116" s="958"/>
      <c r="AL116" s="26">
        <f t="shared" si="98"/>
        <v>0</v>
      </c>
      <c r="AM116" s="592">
        <f t="shared" si="99"/>
        <v>0</v>
      </c>
    </row>
    <row r="117" spans="1:39" ht="14.4" x14ac:dyDescent="0.3">
      <c r="A117" s="9" t="str">
        <f t="shared" si="95"/>
        <v/>
      </c>
      <c r="B117" s="67" t="str">
        <f t="shared" si="95"/>
        <v/>
      </c>
      <c r="C117" s="67" t="str">
        <f>IF(C75="","",C75)</f>
        <v>18.2</v>
      </c>
      <c r="D117" s="68" t="str">
        <f>IF(D75="","",D75)</f>
        <v xml:space="preserve">Ostatní </v>
      </c>
      <c r="E117" s="958"/>
      <c r="F117" s="958"/>
      <c r="G117" s="958"/>
      <c r="H117" s="958"/>
      <c r="I117" s="958"/>
      <c r="J117" s="958"/>
      <c r="K117" s="958"/>
      <c r="L117" s="958"/>
      <c r="M117" s="958"/>
      <c r="N117" s="958"/>
      <c r="O117" s="958"/>
      <c r="P117" s="958"/>
      <c r="Q117" s="958"/>
      <c r="R117" s="958"/>
      <c r="S117" s="958"/>
      <c r="T117" s="958"/>
      <c r="U117" s="958"/>
      <c r="V117" s="958"/>
      <c r="W117" s="958"/>
      <c r="X117" s="958"/>
      <c r="Y117" s="958"/>
      <c r="Z117" s="958"/>
      <c r="AA117" s="958"/>
      <c r="AB117" s="958"/>
      <c r="AC117" s="958"/>
      <c r="AD117" s="958"/>
      <c r="AE117" s="958"/>
      <c r="AF117" s="958"/>
      <c r="AG117" s="958"/>
      <c r="AH117" s="958"/>
      <c r="AI117" s="958"/>
      <c r="AJ117" s="958"/>
      <c r="AK117" s="958"/>
      <c r="AL117" s="26">
        <f t="shared" si="98"/>
        <v>0</v>
      </c>
      <c r="AM117" s="592">
        <f t="shared" si="99"/>
        <v>0</v>
      </c>
    </row>
    <row r="118" spans="1:39" ht="14.4" x14ac:dyDescent="0.3">
      <c r="A118" s="4">
        <f t="shared" si="95"/>
        <v>19</v>
      </c>
      <c r="B118" s="45" t="str">
        <f t="shared" si="95"/>
        <v>Ostatní výnosy</v>
      </c>
      <c r="C118" s="72"/>
      <c r="D118" s="73"/>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8"/>
      <c r="AA118" s="958"/>
      <c r="AB118" s="958"/>
      <c r="AC118" s="958"/>
      <c r="AD118" s="958"/>
      <c r="AE118" s="958"/>
      <c r="AF118" s="958"/>
      <c r="AG118" s="958"/>
      <c r="AH118" s="958"/>
      <c r="AI118" s="958"/>
      <c r="AJ118" s="958"/>
      <c r="AK118" s="958"/>
      <c r="AL118" s="26">
        <f t="shared" si="98"/>
        <v>0</v>
      </c>
      <c r="AM118" s="592">
        <f t="shared" si="99"/>
        <v>0</v>
      </c>
    </row>
    <row r="119" spans="1:39" ht="15" x14ac:dyDescent="0.35">
      <c r="A119" s="56">
        <f t="shared" si="95"/>
        <v>22</v>
      </c>
      <c r="B119" s="72" t="str">
        <f t="shared" si="95"/>
        <v>Objednávkové výnosy [tis.Kč]</v>
      </c>
      <c r="C119" s="72"/>
      <c r="D119" s="73" t="s">
        <v>317</v>
      </c>
      <c r="E119" s="55">
        <f>SUM(E114:E118)</f>
        <v>0</v>
      </c>
      <c r="F119" s="55">
        <f t="shared" ref="F119:AK119" si="100">SUM(F114:F118)</f>
        <v>0</v>
      </c>
      <c r="G119" s="55">
        <f t="shared" ref="G119:H119" si="101">SUM(G114:G118)</f>
        <v>0</v>
      </c>
      <c r="H119" s="55">
        <f t="shared" si="101"/>
        <v>0</v>
      </c>
      <c r="I119" s="55">
        <f t="shared" si="100"/>
        <v>0</v>
      </c>
      <c r="J119" s="55">
        <f t="shared" si="100"/>
        <v>0</v>
      </c>
      <c r="K119" s="55">
        <f t="shared" si="100"/>
        <v>0</v>
      </c>
      <c r="L119" s="55">
        <f t="shared" si="100"/>
        <v>0</v>
      </c>
      <c r="M119" s="55">
        <f t="shared" si="100"/>
        <v>0</v>
      </c>
      <c r="N119" s="55">
        <f t="shared" si="100"/>
        <v>0</v>
      </c>
      <c r="O119" s="55">
        <f t="shared" si="100"/>
        <v>0</v>
      </c>
      <c r="P119" s="55">
        <f t="shared" si="100"/>
        <v>0</v>
      </c>
      <c r="Q119" s="55">
        <f t="shared" si="100"/>
        <v>0</v>
      </c>
      <c r="R119" s="55">
        <f t="shared" si="100"/>
        <v>0</v>
      </c>
      <c r="S119" s="55">
        <f t="shared" si="100"/>
        <v>0</v>
      </c>
      <c r="T119" s="55">
        <f t="shared" si="100"/>
        <v>0</v>
      </c>
      <c r="U119" s="55">
        <f t="shared" si="100"/>
        <v>0</v>
      </c>
      <c r="V119" s="55">
        <f t="shared" si="100"/>
        <v>0</v>
      </c>
      <c r="W119" s="55">
        <f t="shared" si="100"/>
        <v>0</v>
      </c>
      <c r="X119" s="55">
        <f t="shared" si="100"/>
        <v>0</v>
      </c>
      <c r="Y119" s="55">
        <f t="shared" si="100"/>
        <v>0</v>
      </c>
      <c r="Z119" s="55">
        <f t="shared" si="100"/>
        <v>0</v>
      </c>
      <c r="AA119" s="55">
        <f t="shared" si="100"/>
        <v>0</v>
      </c>
      <c r="AB119" s="55">
        <f t="shared" si="100"/>
        <v>0</v>
      </c>
      <c r="AC119" s="55">
        <f t="shared" si="100"/>
        <v>0</v>
      </c>
      <c r="AD119" s="55">
        <f t="shared" si="100"/>
        <v>0</v>
      </c>
      <c r="AE119" s="55">
        <f t="shared" si="100"/>
        <v>0</v>
      </c>
      <c r="AF119" s="55">
        <f t="shared" si="100"/>
        <v>0</v>
      </c>
      <c r="AG119" s="55">
        <f t="shared" si="100"/>
        <v>0</v>
      </c>
      <c r="AH119" s="55">
        <f t="shared" si="100"/>
        <v>0</v>
      </c>
      <c r="AI119" s="55">
        <f t="shared" si="100"/>
        <v>0</v>
      </c>
      <c r="AJ119" s="55">
        <f t="shared" si="100"/>
        <v>0</v>
      </c>
      <c r="AK119" s="55">
        <f t="shared" si="100"/>
        <v>0</v>
      </c>
      <c r="AL119" s="54">
        <f t="shared" si="98"/>
        <v>0</v>
      </c>
      <c r="AM119" s="593">
        <f t="shared" si="99"/>
        <v>0</v>
      </c>
    </row>
    <row r="120" spans="1:39" ht="15.6" thickBot="1" x14ac:dyDescent="0.4">
      <c r="A120" s="57">
        <f t="shared" si="95"/>
        <v>23</v>
      </c>
      <c r="B120" s="74" t="str">
        <f t="shared" si="95"/>
        <v>Objednávková kompenzace [tis.Kč]</v>
      </c>
      <c r="C120" s="74"/>
      <c r="D120" s="75" t="s">
        <v>318</v>
      </c>
      <c r="E120" s="58">
        <f>E113-E119</f>
        <v>0</v>
      </c>
      <c r="F120" s="58">
        <f t="shared" ref="F120:AK120" si="102">F113-F119</f>
        <v>0</v>
      </c>
      <c r="G120" s="58">
        <f t="shared" ref="G120:H120" si="103">G113-G119</f>
        <v>0</v>
      </c>
      <c r="H120" s="58">
        <f t="shared" si="103"/>
        <v>0</v>
      </c>
      <c r="I120" s="58">
        <f t="shared" si="102"/>
        <v>0</v>
      </c>
      <c r="J120" s="58">
        <f t="shared" si="102"/>
        <v>0</v>
      </c>
      <c r="K120" s="58">
        <f t="shared" si="102"/>
        <v>0</v>
      </c>
      <c r="L120" s="58">
        <f t="shared" si="102"/>
        <v>0</v>
      </c>
      <c r="M120" s="58">
        <f t="shared" si="102"/>
        <v>0</v>
      </c>
      <c r="N120" s="58">
        <f t="shared" si="102"/>
        <v>0</v>
      </c>
      <c r="O120" s="58">
        <f t="shared" si="102"/>
        <v>0</v>
      </c>
      <c r="P120" s="58">
        <f t="shared" si="102"/>
        <v>0</v>
      </c>
      <c r="Q120" s="58">
        <f t="shared" si="102"/>
        <v>0</v>
      </c>
      <c r="R120" s="58">
        <f t="shared" si="102"/>
        <v>0</v>
      </c>
      <c r="S120" s="58">
        <f t="shared" si="102"/>
        <v>0</v>
      </c>
      <c r="T120" s="58">
        <f t="shared" si="102"/>
        <v>0</v>
      </c>
      <c r="U120" s="58">
        <f t="shared" si="102"/>
        <v>0</v>
      </c>
      <c r="V120" s="58">
        <f t="shared" si="102"/>
        <v>0</v>
      </c>
      <c r="W120" s="58">
        <f t="shared" si="102"/>
        <v>0</v>
      </c>
      <c r="X120" s="58">
        <f t="shared" si="102"/>
        <v>0</v>
      </c>
      <c r="Y120" s="58">
        <f t="shared" si="102"/>
        <v>0</v>
      </c>
      <c r="Z120" s="58">
        <f t="shared" si="102"/>
        <v>0</v>
      </c>
      <c r="AA120" s="58">
        <f t="shared" si="102"/>
        <v>0</v>
      </c>
      <c r="AB120" s="58">
        <f t="shared" si="102"/>
        <v>0</v>
      </c>
      <c r="AC120" s="58">
        <f t="shared" si="102"/>
        <v>0</v>
      </c>
      <c r="AD120" s="58">
        <f t="shared" si="102"/>
        <v>0</v>
      </c>
      <c r="AE120" s="58">
        <f t="shared" si="102"/>
        <v>0</v>
      </c>
      <c r="AF120" s="58">
        <f t="shared" si="102"/>
        <v>0</v>
      </c>
      <c r="AG120" s="58">
        <f t="shared" si="102"/>
        <v>0</v>
      </c>
      <c r="AH120" s="58">
        <f t="shared" si="102"/>
        <v>0</v>
      </c>
      <c r="AI120" s="58">
        <f t="shared" si="102"/>
        <v>0</v>
      </c>
      <c r="AJ120" s="58">
        <f t="shared" si="102"/>
        <v>0</v>
      </c>
      <c r="AK120" s="58">
        <f t="shared" si="102"/>
        <v>0</v>
      </c>
      <c r="AL120" s="59">
        <f t="shared" si="98"/>
        <v>0</v>
      </c>
      <c r="AM120" s="594">
        <f t="shared" si="99"/>
        <v>0</v>
      </c>
    </row>
    <row r="121" spans="1:39" ht="15.6" thickTop="1" x14ac:dyDescent="0.35">
      <c r="A121" s="9">
        <f t="shared" si="95"/>
        <v>26</v>
      </c>
      <c r="B121" s="67" t="str">
        <f t="shared" si="95"/>
        <v>Objednaný dopravní výkon [tis.vlkm]</v>
      </c>
      <c r="C121" s="67"/>
      <c r="D121" s="203" t="s">
        <v>319</v>
      </c>
      <c r="E121" s="109">
        <f>'Objednávka HMP'!C39</f>
        <v>0</v>
      </c>
      <c r="F121" s="109">
        <f>'Objednávka HMP'!D39</f>
        <v>0</v>
      </c>
      <c r="G121" s="109">
        <f>'Objednávka HMP'!E39</f>
        <v>0</v>
      </c>
      <c r="H121" s="109">
        <f>'Objednávka HMP'!F39</f>
        <v>0</v>
      </c>
      <c r="I121" s="109">
        <f>'Objednávka HMP'!G39</f>
        <v>0</v>
      </c>
      <c r="J121" s="109">
        <f>'Objednávka HMP'!H39</f>
        <v>0</v>
      </c>
      <c r="K121" s="109">
        <f>'Objednávka HMP'!I39</f>
        <v>0</v>
      </c>
      <c r="L121" s="109">
        <f>'Objednávka HMP'!J39</f>
        <v>0</v>
      </c>
      <c r="M121" s="109">
        <f>'Objednávka HMP'!K39</f>
        <v>0</v>
      </c>
      <c r="N121" s="109">
        <f>'Objednávka HMP'!L39</f>
        <v>0</v>
      </c>
      <c r="O121" s="109">
        <f>'Objednávka HMP'!M39</f>
        <v>0</v>
      </c>
      <c r="P121" s="109">
        <f>'Objednávka HMP'!N39</f>
        <v>0</v>
      </c>
      <c r="Q121" s="109">
        <f>'Objednávka HMP'!O39</f>
        <v>0</v>
      </c>
      <c r="R121" s="109">
        <f>'Objednávka HMP'!P39</f>
        <v>0</v>
      </c>
      <c r="S121" s="109">
        <f>'Objednávka HMP'!Q39</f>
        <v>0</v>
      </c>
      <c r="T121" s="109">
        <f>'Objednávka HMP'!R39</f>
        <v>0</v>
      </c>
      <c r="U121" s="109">
        <f>'Objednávka HMP'!S39</f>
        <v>0</v>
      </c>
      <c r="V121" s="109">
        <f>'Objednávka HMP'!T39</f>
        <v>0</v>
      </c>
      <c r="W121" s="109">
        <f>'Objednávka HMP'!U39</f>
        <v>0</v>
      </c>
      <c r="X121" s="109">
        <f>'Objednávka HMP'!V39</f>
        <v>0</v>
      </c>
      <c r="Y121" s="109">
        <f>'Objednávka HMP'!W39</f>
        <v>0</v>
      </c>
      <c r="Z121" s="109">
        <f>'Objednávka HMP'!X39</f>
        <v>0</v>
      </c>
      <c r="AA121" s="109">
        <f>'Objednávka HMP'!Y39</f>
        <v>0</v>
      </c>
      <c r="AB121" s="109">
        <f>'Objednávka HMP'!Z39</f>
        <v>0</v>
      </c>
      <c r="AC121" s="109">
        <f>'Objednávka HMP'!AA39</f>
        <v>0</v>
      </c>
      <c r="AD121" s="109">
        <f>'Objednávka HMP'!AB39</f>
        <v>0</v>
      </c>
      <c r="AE121" s="109">
        <f>'Objednávka HMP'!AC39</f>
        <v>0</v>
      </c>
      <c r="AF121" s="109">
        <f>'Objednávka HMP'!AD39</f>
        <v>0</v>
      </c>
      <c r="AG121" s="109">
        <f>'Objednávka HMP'!AE39</f>
        <v>0</v>
      </c>
      <c r="AH121" s="109">
        <f>'Objednávka HMP'!AF39</f>
        <v>0</v>
      </c>
      <c r="AI121" s="109">
        <f>'Objednávka HMP'!AG39</f>
        <v>0</v>
      </c>
      <c r="AJ121" s="109">
        <f>'Objednávka HMP'!AH39</f>
        <v>0</v>
      </c>
      <c r="AK121" s="109">
        <f>'Objednávka HMP'!AI39</f>
        <v>0</v>
      </c>
      <c r="AL121" s="48">
        <f t="shared" si="98"/>
        <v>0</v>
      </c>
      <c r="AM121" s="570" t="s">
        <v>134</v>
      </c>
    </row>
    <row r="122" spans="1:39" ht="15.6" thickBot="1" x14ac:dyDescent="0.4">
      <c r="A122" s="5">
        <f t="shared" si="95"/>
        <v>27</v>
      </c>
      <c r="B122" s="69" t="str">
        <f t="shared" si="95"/>
        <v>Objednávková jednotková cena [Kč/vlkm]</v>
      </c>
      <c r="C122" s="69"/>
      <c r="D122" s="202" t="s">
        <v>297</v>
      </c>
      <c r="E122" s="105">
        <f t="shared" ref="E122:AL122" si="104">IFERROR(E113/E121,0)</f>
        <v>0</v>
      </c>
      <c r="F122" s="105">
        <f t="shared" si="104"/>
        <v>0</v>
      </c>
      <c r="G122" s="105">
        <f t="shared" ref="G122:H122" si="105">IFERROR(G113/G121,0)</f>
        <v>0</v>
      </c>
      <c r="H122" s="105">
        <f t="shared" si="105"/>
        <v>0</v>
      </c>
      <c r="I122" s="105">
        <f t="shared" si="104"/>
        <v>0</v>
      </c>
      <c r="J122" s="105">
        <f t="shared" si="104"/>
        <v>0</v>
      </c>
      <c r="K122" s="105">
        <f t="shared" si="104"/>
        <v>0</v>
      </c>
      <c r="L122" s="105">
        <f t="shared" si="104"/>
        <v>0</v>
      </c>
      <c r="M122" s="105">
        <f t="shared" si="104"/>
        <v>0</v>
      </c>
      <c r="N122" s="105">
        <f t="shared" si="104"/>
        <v>0</v>
      </c>
      <c r="O122" s="105">
        <f t="shared" si="104"/>
        <v>0</v>
      </c>
      <c r="P122" s="105">
        <f t="shared" si="104"/>
        <v>0</v>
      </c>
      <c r="Q122" s="105">
        <f t="shared" si="104"/>
        <v>0</v>
      </c>
      <c r="R122" s="105">
        <f t="shared" si="104"/>
        <v>0</v>
      </c>
      <c r="S122" s="105">
        <f t="shared" si="104"/>
        <v>0</v>
      </c>
      <c r="T122" s="105">
        <f t="shared" si="104"/>
        <v>0</v>
      </c>
      <c r="U122" s="105">
        <f t="shared" si="104"/>
        <v>0</v>
      </c>
      <c r="V122" s="105">
        <f t="shared" si="104"/>
        <v>0</v>
      </c>
      <c r="W122" s="105">
        <f t="shared" si="104"/>
        <v>0</v>
      </c>
      <c r="X122" s="105">
        <f t="shared" si="104"/>
        <v>0</v>
      </c>
      <c r="Y122" s="105">
        <f t="shared" si="104"/>
        <v>0</v>
      </c>
      <c r="Z122" s="105">
        <f t="shared" si="104"/>
        <v>0</v>
      </c>
      <c r="AA122" s="105">
        <f t="shared" si="104"/>
        <v>0</v>
      </c>
      <c r="AB122" s="105">
        <f t="shared" si="104"/>
        <v>0</v>
      </c>
      <c r="AC122" s="105">
        <f t="shared" si="104"/>
        <v>0</v>
      </c>
      <c r="AD122" s="105">
        <f t="shared" si="104"/>
        <v>0</v>
      </c>
      <c r="AE122" s="105">
        <f t="shared" si="104"/>
        <v>0</v>
      </c>
      <c r="AF122" s="105">
        <f t="shared" si="104"/>
        <v>0</v>
      </c>
      <c r="AG122" s="105">
        <f t="shared" si="104"/>
        <v>0</v>
      </c>
      <c r="AH122" s="105">
        <f t="shared" si="104"/>
        <v>0</v>
      </c>
      <c r="AI122" s="105">
        <f t="shared" si="104"/>
        <v>0</v>
      </c>
      <c r="AJ122" s="105">
        <f t="shared" si="104"/>
        <v>0</v>
      </c>
      <c r="AK122" s="105">
        <f t="shared" si="104"/>
        <v>0</v>
      </c>
      <c r="AL122" s="111">
        <f t="shared" si="104"/>
        <v>0</v>
      </c>
      <c r="AM122" s="571" t="s">
        <v>134</v>
      </c>
    </row>
    <row r="123" spans="1:39" ht="15.6" x14ac:dyDescent="0.35">
      <c r="A123" s="17">
        <f t="shared" si="95"/>
        <v>28</v>
      </c>
      <c r="B123" s="71" t="str">
        <f t="shared" si="95"/>
        <v>Objednávková jednotková cena za jednotku [Kč/vlkm]</v>
      </c>
      <c r="C123" s="67"/>
      <c r="D123" s="114" t="s">
        <v>299</v>
      </c>
      <c r="E123" s="248">
        <f>IFERROR(('MO Výkon'!E123+'MO Hodiny'!E122+'MO Vozidlo'!E122+'MA Fixní'!E113/E121),0)</f>
        <v>0</v>
      </c>
      <c r="F123" s="249">
        <f>IFERROR(('MO Výkon'!F123+'MO Hodiny'!F122+'MO Vozidlo'!F122+'MA Fixní'!F113/F121),0)</f>
        <v>0</v>
      </c>
      <c r="G123" s="249">
        <f>IFERROR(('MO Výkon'!G123+'MO Hodiny'!G122+'MO Vozidlo'!G122+'MA Fixní'!G113/G121),0)</f>
        <v>0</v>
      </c>
      <c r="H123" s="249">
        <f>IFERROR(('MO Výkon'!H123+'MO Hodiny'!H122+'MO Vozidlo'!H122+'MA Fixní'!H113/H121),0)</f>
        <v>0</v>
      </c>
      <c r="I123" s="249">
        <f>IFERROR(('MO Výkon'!I123+'MO Hodiny'!I122+'MO Vozidlo'!I122+'MA Fixní'!I113/I121),0)</f>
        <v>0</v>
      </c>
      <c r="J123" s="249">
        <f>IFERROR(('MO Výkon'!J123+'MO Hodiny'!J122+'MO Vozidlo'!J122+'MA Fixní'!J113/J121),0)</f>
        <v>0</v>
      </c>
      <c r="K123" s="249">
        <f>IFERROR(('MO Výkon'!K123+'MO Hodiny'!K122+'MO Vozidlo'!K122+'MA Fixní'!K113/K121),0)</f>
        <v>0</v>
      </c>
      <c r="L123" s="249">
        <f>IFERROR(('MO Výkon'!L123+'MO Hodiny'!L122+'MO Vozidlo'!L122+'MA Fixní'!L113/L121),0)</f>
        <v>0</v>
      </c>
      <c r="M123" s="249">
        <f>IFERROR(('MO Výkon'!M123+'MO Hodiny'!M122+'MO Vozidlo'!M122+'MA Fixní'!M113/M121),0)</f>
        <v>0</v>
      </c>
      <c r="N123" s="249">
        <f>IFERROR(('MO Výkon'!N123+'MO Hodiny'!N122+'MO Vozidlo'!N122+'MA Fixní'!N113/N121),0)</f>
        <v>0</v>
      </c>
      <c r="O123" s="249">
        <f>IFERROR(('MO Výkon'!O123+'MO Hodiny'!O122+'MO Vozidlo'!O122+'MA Fixní'!O113/O121),0)</f>
        <v>0</v>
      </c>
      <c r="P123" s="249">
        <f>IFERROR(('MO Výkon'!P123+'MO Hodiny'!P122+'MO Vozidlo'!P122+'MA Fixní'!P113/P121),0)</f>
        <v>0</v>
      </c>
      <c r="Q123" s="249">
        <f>IFERROR(('MO Výkon'!Q123+'MO Hodiny'!Q122+'MO Vozidlo'!Q122+'MA Fixní'!Q113/Q121),0)</f>
        <v>0</v>
      </c>
      <c r="R123" s="249">
        <f>IFERROR(('MO Výkon'!R123+'MO Hodiny'!R122+'MO Vozidlo'!R122+'MA Fixní'!R113/R121),0)</f>
        <v>0</v>
      </c>
      <c r="S123" s="249">
        <f>IFERROR(('MO Výkon'!S123+'MO Hodiny'!S122+'MO Vozidlo'!S122+'MA Fixní'!S113/S121),0)</f>
        <v>0</v>
      </c>
      <c r="T123" s="249">
        <f>IFERROR(('MO Výkon'!T123+'MO Hodiny'!T122+'MO Vozidlo'!T122+'MA Fixní'!T113/T121),0)</f>
        <v>0</v>
      </c>
      <c r="U123" s="249">
        <f>IFERROR(('MO Výkon'!U123+'MO Hodiny'!U122+'MO Vozidlo'!U122+'MA Fixní'!U113/U121),0)</f>
        <v>0</v>
      </c>
      <c r="V123" s="249">
        <f>IFERROR(('MO Výkon'!V123+'MO Hodiny'!V122+'MO Vozidlo'!V122+'MA Fixní'!V113/V121),0)</f>
        <v>0</v>
      </c>
      <c r="W123" s="249">
        <f>IFERROR(('MO Výkon'!W123+'MO Hodiny'!W122+'MO Vozidlo'!W122+'MA Fixní'!W113/W121),0)</f>
        <v>0</v>
      </c>
      <c r="X123" s="249">
        <f>IFERROR(('MO Výkon'!X123+'MO Hodiny'!X122+'MO Vozidlo'!X122+'MA Fixní'!X113/X121),0)</f>
        <v>0</v>
      </c>
      <c r="Y123" s="249">
        <f>IFERROR(('MO Výkon'!Y123+'MO Hodiny'!Y122+'MO Vozidlo'!Y122+'MA Fixní'!Y113/Y121),0)</f>
        <v>0</v>
      </c>
      <c r="Z123" s="249">
        <f>IFERROR(('MO Výkon'!Z123+'MO Hodiny'!Z122+'MO Vozidlo'!Z122+'MA Fixní'!Z113/Z121),0)</f>
        <v>0</v>
      </c>
      <c r="AA123" s="249">
        <f>IFERROR(('MO Výkon'!AA123+'MO Hodiny'!AA122+'MO Vozidlo'!AA122+'MA Fixní'!AA113/AA121),0)</f>
        <v>0</v>
      </c>
      <c r="AB123" s="249">
        <f>IFERROR(('MO Výkon'!AB123+'MO Hodiny'!AB122+'MO Vozidlo'!AB122+'MA Fixní'!AB113/AB121),0)</f>
        <v>0</v>
      </c>
      <c r="AC123" s="249">
        <f>IFERROR(('MO Výkon'!AC123+'MO Hodiny'!AC122+'MO Vozidlo'!AC122+'MA Fixní'!AC113/AC121),0)</f>
        <v>0</v>
      </c>
      <c r="AD123" s="249">
        <f>IFERROR(('MO Výkon'!AD123+'MO Hodiny'!AD122+'MO Vozidlo'!AD122+'MA Fixní'!AD113/AD121),0)</f>
        <v>0</v>
      </c>
      <c r="AE123" s="249">
        <f>IFERROR(('MO Výkon'!AE123+'MO Hodiny'!AE122+'MO Vozidlo'!AE122+'MA Fixní'!AE113/AE121),0)</f>
        <v>0</v>
      </c>
      <c r="AF123" s="249">
        <f>IFERROR(('MO Výkon'!AF123+'MO Hodiny'!AF122+'MO Vozidlo'!AF122+'MA Fixní'!AF113/AF121),0)</f>
        <v>0</v>
      </c>
      <c r="AG123" s="249">
        <f>IFERROR(('MO Výkon'!AG123+'MO Hodiny'!AG122+'MO Vozidlo'!AG122+'MA Fixní'!AG113/AG121),0)</f>
        <v>0</v>
      </c>
      <c r="AH123" s="249">
        <f>IFERROR(('MO Výkon'!AH123+'MO Hodiny'!AH122+'MO Vozidlo'!AH122+'MA Fixní'!AH113/AH121),0)</f>
        <v>0</v>
      </c>
      <c r="AI123" s="249">
        <f>IFERROR(('MO Výkon'!AI123+'MO Hodiny'!AI122+'MO Vozidlo'!AI122+'MA Fixní'!AI113/AI121),0)</f>
        <v>0</v>
      </c>
      <c r="AJ123" s="249">
        <f>IFERROR(('MO Výkon'!AJ123+'MO Hodiny'!AJ122+'MO Vozidlo'!AJ122+'MA Fixní'!AJ113/AJ121),0)</f>
        <v>0</v>
      </c>
      <c r="AK123" s="230">
        <f>IFERROR(('MO Výkon'!AK123+'MO Hodiny'!AK122+'MO Vozidlo'!AK122+'MA Fixní'!AK113/AK121),0)</f>
        <v>0</v>
      </c>
      <c r="AL123" s="564" t="s">
        <v>134</v>
      </c>
      <c r="AM123" s="570" t="s">
        <v>134</v>
      </c>
    </row>
    <row r="124" spans="1:39" ht="16.2" thickBot="1" x14ac:dyDescent="0.4">
      <c r="A124" s="10">
        <f t="shared" si="95"/>
        <v>29</v>
      </c>
      <c r="B124" s="115" t="str">
        <f t="shared" si="95"/>
        <v>Objednávková jednotková cena za soupravu [Kč/vlkm]</v>
      </c>
      <c r="C124" s="115"/>
      <c r="D124" s="116" t="s">
        <v>300</v>
      </c>
      <c r="E124" s="250">
        <f>IFERROR(('MO Výkon'!E124+'MO Hodiny'!E122+'MO Vozidlo'!E122+'MA Fixní'!E113/E121),0)</f>
        <v>0</v>
      </c>
      <c r="F124" s="117">
        <f>IFERROR(('MO Výkon'!F124+'MO Hodiny'!F122+'MO Vozidlo'!F122+'MA Fixní'!F113/F121),0)</f>
        <v>0</v>
      </c>
      <c r="G124" s="117">
        <f>IFERROR(('MO Výkon'!G124+'MO Hodiny'!G122+'MO Vozidlo'!G122+'MA Fixní'!G113/G121),0)</f>
        <v>0</v>
      </c>
      <c r="H124" s="117">
        <f>IFERROR(('MO Výkon'!H124+'MO Hodiny'!H122+'MO Vozidlo'!H122+'MA Fixní'!H113/H121),0)</f>
        <v>0</v>
      </c>
      <c r="I124" s="117">
        <f>IFERROR(('MO Výkon'!I124+'MO Hodiny'!I122+'MO Vozidlo'!I122+'MA Fixní'!I113/I121),0)</f>
        <v>0</v>
      </c>
      <c r="J124" s="117">
        <f>IFERROR(('MO Výkon'!J124+'MO Hodiny'!J122+'MO Vozidlo'!J122+'MA Fixní'!J113/J121),0)</f>
        <v>0</v>
      </c>
      <c r="K124" s="117">
        <f>IFERROR(('MO Výkon'!K124+'MO Hodiny'!K122+'MO Vozidlo'!K122+'MA Fixní'!K113/K121),0)</f>
        <v>0</v>
      </c>
      <c r="L124" s="117">
        <f>IFERROR(('MO Výkon'!L124+'MO Hodiny'!L122+'MO Vozidlo'!L122+'MA Fixní'!L113/L121),0)</f>
        <v>0</v>
      </c>
      <c r="M124" s="117">
        <f>IFERROR(('MO Výkon'!M124+'MO Hodiny'!M122+'MO Vozidlo'!M122+'MA Fixní'!M113/M121),0)</f>
        <v>0</v>
      </c>
      <c r="N124" s="117">
        <f>IFERROR(('MO Výkon'!N124+'MO Hodiny'!N122+'MO Vozidlo'!N122+'MA Fixní'!N113/N121),0)</f>
        <v>0</v>
      </c>
      <c r="O124" s="117">
        <f>IFERROR(('MO Výkon'!O124+'MO Hodiny'!O122+'MO Vozidlo'!O122+'MA Fixní'!O113/O121),0)</f>
        <v>0</v>
      </c>
      <c r="P124" s="117">
        <f>IFERROR(('MO Výkon'!P124+'MO Hodiny'!P122+'MO Vozidlo'!P122+'MA Fixní'!P113/P121),0)</f>
        <v>0</v>
      </c>
      <c r="Q124" s="117">
        <f>IFERROR(('MO Výkon'!Q124+'MO Hodiny'!Q122+'MO Vozidlo'!Q122+'MA Fixní'!Q113/Q121),0)</f>
        <v>0</v>
      </c>
      <c r="R124" s="117">
        <f>IFERROR(('MO Výkon'!R124+'MO Hodiny'!R122+'MO Vozidlo'!R122+'MA Fixní'!R113/R121),0)</f>
        <v>0</v>
      </c>
      <c r="S124" s="117">
        <f>IFERROR(('MO Výkon'!S124+'MO Hodiny'!S122+'MO Vozidlo'!S122+'MA Fixní'!S113/S121),0)</f>
        <v>0</v>
      </c>
      <c r="T124" s="117">
        <f>IFERROR(('MO Výkon'!T124+'MO Hodiny'!T122+'MO Vozidlo'!T122+'MA Fixní'!T113/T121),0)</f>
        <v>0</v>
      </c>
      <c r="U124" s="117">
        <f>IFERROR(('MO Výkon'!U124+'MO Hodiny'!U122+'MO Vozidlo'!U122+'MA Fixní'!U113/U121),0)</f>
        <v>0</v>
      </c>
      <c r="V124" s="117">
        <f>IFERROR(('MO Výkon'!V124+'MO Hodiny'!V122+'MO Vozidlo'!V122+'MA Fixní'!V113/V121),0)</f>
        <v>0</v>
      </c>
      <c r="W124" s="117">
        <f>IFERROR(('MO Výkon'!W124+'MO Hodiny'!W122+'MO Vozidlo'!W122+'MA Fixní'!W113/W121),0)</f>
        <v>0</v>
      </c>
      <c r="X124" s="117">
        <f>IFERROR(('MO Výkon'!X124+'MO Hodiny'!X122+'MO Vozidlo'!X122+'MA Fixní'!X113/X121),0)</f>
        <v>0</v>
      </c>
      <c r="Y124" s="117">
        <f>IFERROR(('MO Výkon'!Y124+'MO Hodiny'!Y122+'MO Vozidlo'!Y122+'MA Fixní'!Y113/Y121),0)</f>
        <v>0</v>
      </c>
      <c r="Z124" s="117">
        <f>IFERROR(('MO Výkon'!Z124+'MO Hodiny'!Z122+'MO Vozidlo'!Z122+'MA Fixní'!Z113/Z121),0)</f>
        <v>0</v>
      </c>
      <c r="AA124" s="117">
        <f>IFERROR(('MO Výkon'!AA124+'MO Hodiny'!AA122+'MO Vozidlo'!AA122+'MA Fixní'!AA113/AA121),0)</f>
        <v>0</v>
      </c>
      <c r="AB124" s="117">
        <f>IFERROR(('MO Výkon'!AB124+'MO Hodiny'!AB122+'MO Vozidlo'!AB122+'MA Fixní'!AB113/AB121),0)</f>
        <v>0</v>
      </c>
      <c r="AC124" s="117">
        <f>IFERROR(('MO Výkon'!AC124+'MO Hodiny'!AC122+'MO Vozidlo'!AC122+'MA Fixní'!AC113/AC121),0)</f>
        <v>0</v>
      </c>
      <c r="AD124" s="117">
        <f>IFERROR(('MO Výkon'!AD124+'MO Hodiny'!AD122+'MO Vozidlo'!AD122+'MA Fixní'!AD113/AD121),0)</f>
        <v>0</v>
      </c>
      <c r="AE124" s="117">
        <f>IFERROR(('MO Výkon'!AE124+'MO Hodiny'!AE122+'MO Vozidlo'!AE122+'MA Fixní'!AE113/AE121),0)</f>
        <v>0</v>
      </c>
      <c r="AF124" s="117">
        <f>IFERROR(('MO Výkon'!AF124+'MO Hodiny'!AF122+'MO Vozidlo'!AF122+'MA Fixní'!AF113/AF121),0)</f>
        <v>0</v>
      </c>
      <c r="AG124" s="117">
        <f>IFERROR(('MO Výkon'!AG124+'MO Hodiny'!AG122+'MO Vozidlo'!AG122+'MA Fixní'!AG113/AG121),0)</f>
        <v>0</v>
      </c>
      <c r="AH124" s="117">
        <f>IFERROR(('MO Výkon'!AH124+'MO Hodiny'!AH122+'MO Vozidlo'!AH122+'MA Fixní'!AH113/AH121),0)</f>
        <v>0</v>
      </c>
      <c r="AI124" s="117">
        <f>IFERROR(('MO Výkon'!AI124+'MO Hodiny'!AI122+'MO Vozidlo'!AI122+'MA Fixní'!AI113/AI121),0)</f>
        <v>0</v>
      </c>
      <c r="AJ124" s="117">
        <f>IFERROR(('MO Výkon'!AJ124+'MO Hodiny'!AJ122+'MO Vozidlo'!AJ122+'MA Fixní'!AJ113/AJ121),0)</f>
        <v>0</v>
      </c>
      <c r="AK124" s="231">
        <f>IFERROR(('MO Výkon'!AK124+'MO Hodiny'!AK122+'MO Vozidlo'!AK122+'MA Fixní'!AK113/AK121),0)</f>
        <v>0</v>
      </c>
      <c r="AL124" s="262" t="s">
        <v>134</v>
      </c>
      <c r="AM124" s="573" t="s">
        <v>134</v>
      </c>
    </row>
    <row r="125" spans="1:39" ht="14.4" x14ac:dyDescent="0.3"/>
  </sheetData>
  <sheetProtection algorithmName="SHA-512" hashValue="6xRV8ynG+oToIHqvYi9ToErFFqLYNSaX/xuB7Kb1YmmE3PiHdYxZFWTHoc0L5ncq9wxx0tX13rCkwHNVZ0L67A==" saltValue="NWcnpoT+Ko9XJ6GtdEil2w==" spinCount="100000" sheet="1" objects="1" scenarios="1"/>
  <conditionalFormatting sqref="E39:H39 E81:H81 E123:H123">
    <cfRule type="expression" dxfId="141" priority="13">
      <formula>E$38&lt;D$38*(1-#REF!)</formula>
    </cfRule>
    <cfRule type="expression" dxfId="140" priority="14">
      <formula>E$38&gt;D$38*(1+#REF!)</formula>
    </cfRule>
  </conditionalFormatting>
  <conditionalFormatting sqref="E38:AK40">
    <cfRule type="expression" dxfId="139" priority="15">
      <formula>$E$38&gt;#REF!</formula>
    </cfRule>
  </conditionalFormatting>
  <conditionalFormatting sqref="E80:AK80">
    <cfRule type="expression" dxfId="138" priority="24">
      <formula>$E$38&gt;#REF!</formula>
    </cfRule>
  </conditionalFormatting>
  <conditionalFormatting sqref="E81:AK82">
    <cfRule type="expression" dxfId="137" priority="9">
      <formula>$E$38&gt;#REF!</formula>
    </cfRule>
  </conditionalFormatting>
  <conditionalFormatting sqref="E122:AK124">
    <cfRule type="expression" dxfId="136" priority="3">
      <formula>$E$38&gt;#REF!</formula>
    </cfRule>
  </conditionalFormatting>
  <conditionalFormatting sqref="F38:H38">
    <cfRule type="expression" dxfId="135" priority="25">
      <formula>$F$38&lt;$E$38*(1-#REF!)</formula>
    </cfRule>
    <cfRule type="expression" dxfId="134" priority="26">
      <formula>$F$38&gt;$E$38*(1+#REF!)</formula>
    </cfRule>
  </conditionalFormatting>
  <conditionalFormatting sqref="F80:H80">
    <cfRule type="expression" dxfId="133" priority="22">
      <formula>$F$38&lt;$E$38*(1-#REF!)</formula>
    </cfRule>
    <cfRule type="expression" dxfId="132" priority="23">
      <formula>$F$38&gt;$E$38*(1+#REF!)</formula>
    </cfRule>
  </conditionalFormatting>
  <conditionalFormatting sqref="F122:H122">
    <cfRule type="expression" dxfId="131" priority="19">
      <formula>$F$38&lt;$E$38*(1-#REF!)</formula>
    </cfRule>
    <cfRule type="expression" dxfId="130" priority="20">
      <formula>$F$38&gt;$E$38*(1+#REF!)</formula>
    </cfRule>
  </conditionalFormatting>
  <conditionalFormatting sqref="I39:AK39 I81:AK81 I123:AK123">
    <cfRule type="expression" dxfId="129" priority="619">
      <formula>I$38&lt;C$38*(1-#REF!)</formula>
    </cfRule>
    <cfRule type="expression" dxfId="128" priority="620">
      <formula>I$38&gt;C$38*(1+#REF!)</formula>
    </cfRule>
    <cfRule type="expression" dxfId="127" priority="613">
      <formula>I$38&lt;F$38*(1-#REF!)</formula>
    </cfRule>
    <cfRule type="expression" dxfId="126" priority="614">
      <formula>I$38&gt;F$38*(1+#REF!)</formula>
    </cfRule>
  </conditionalFormatting>
  <conditionalFormatting sqref="J38:AJ38 J80:AJ80 J122:AJ122">
    <cfRule type="expression" dxfId="125" priority="27">
      <formula>J$38&lt;I$38*(1-#REF!)</formula>
    </cfRule>
    <cfRule type="expression" dxfId="124" priority="28">
      <formula>J$38&gt;I$38*(1+#REF!)</formula>
    </cfRule>
  </conditionalFormatting>
  <conditionalFormatting sqref="P38:R38 E39:H39 E81:H81 E123:H123">
    <cfRule type="expression" dxfId="123" priority="37">
      <formula>E$38&gt;A$38*(1+#REF!)</formula>
    </cfRule>
    <cfRule type="expression" dxfId="122" priority="36">
      <formula>E$38&lt;A$38*(1-#REF!)</formula>
    </cfRule>
  </conditionalFormatting>
  <conditionalFormatting sqref="S38:U38">
    <cfRule type="expression" dxfId="121" priority="38">
      <formula>S$38&lt;L$38*(1-#REF!)</formula>
    </cfRule>
    <cfRule type="expression" dxfId="120" priority="39">
      <formula>S$38&gt;L$38*(1+#REF!)</formula>
    </cfRule>
  </conditionalFormatting>
  <conditionalFormatting sqref="V38:AC38">
    <cfRule type="expression" dxfId="119" priority="40">
      <formula>V$38&lt;L$38*(1-#REF!)</formula>
    </cfRule>
    <cfRule type="expression" dxfId="118" priority="41">
      <formula>V$38&gt;L$38*(1+#REF!)</formula>
    </cfRule>
  </conditionalFormatting>
  <conditionalFormatting sqref="AD38:AF38">
    <cfRule type="expression" dxfId="117" priority="42">
      <formula>AD$38&lt;L$38*(1-#REF!)</formula>
    </cfRule>
    <cfRule type="expression" dxfId="116" priority="43">
      <formula>AD$38&gt;L$38*(1+#REF!)</formula>
    </cfRule>
  </conditionalFormatting>
  <conditionalFormatting sqref="AG38">
    <cfRule type="expression" dxfId="115" priority="34">
      <formula>AG$38&lt;L$38*(1-#REF!)</formula>
    </cfRule>
    <cfRule type="expression" dxfId="114" priority="35">
      <formula>AG$38&gt;L$38*(1+#REF!)</formula>
    </cfRule>
  </conditionalFormatting>
  <conditionalFormatting sqref="AH38:AJ38">
    <cfRule type="expression" dxfId="113" priority="32">
      <formula>AH$38&lt;L$38*(1-#REF!)</formula>
    </cfRule>
    <cfRule type="expression" dxfId="112" priority="33">
      <formula>AH$38&gt;L$38*(1+#REF!)</formula>
    </cfRule>
  </conditionalFormatting>
  <conditionalFormatting sqref="AK38 AK80 AK122">
    <cfRule type="expression" dxfId="111" priority="44">
      <formula>AK$38&lt;AI$38*(1-#REF!)</formula>
    </cfRule>
    <cfRule type="expression" dxfId="110" priority="45">
      <formula>AK$38&gt;AI$38*(1+#REF!)</formula>
    </cfRule>
  </conditionalFormatting>
  <conditionalFormatting sqref="AK38">
    <cfRule type="expression" dxfId="109" priority="30">
      <formula>AK$38&lt;L$38*(1-#REF!)</formula>
    </cfRule>
    <cfRule type="expression" dxfId="108" priority="31">
      <formula>AK$38&gt;L$38*(1+#REF!)</formula>
    </cfRule>
  </conditionalFormatting>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B718A-F7EE-48C1-BCAA-97AA6BEFDB6E}">
  <sheetPr>
    <tabColor theme="4"/>
  </sheetPr>
  <dimension ref="A1:AN125"/>
  <sheetViews>
    <sheetView showGridLines="0" zoomScaleNormal="100" workbookViewId="0">
      <pane xSplit="4" topLeftCell="E1" activePane="topRight" state="frozen"/>
      <selection activeCell="F86" sqref="F86:H86"/>
      <selection pane="topRight" activeCell="E122" sqref="E122"/>
    </sheetView>
  </sheetViews>
  <sheetFormatPr defaultColWidth="0" defaultRowHeight="15"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ht="14.4" x14ac:dyDescent="0.3">
      <c r="A1" s="169" t="s">
        <v>320</v>
      </c>
      <c r="B1" s="170"/>
      <c r="C1" s="170"/>
      <c r="D1" s="282"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563"/>
    </row>
    <row r="2" spans="1:39"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43" t="s">
        <v>79</v>
      </c>
    </row>
    <row r="3" spans="1:39" thickTop="1" x14ac:dyDescent="0.3">
      <c r="A3" s="3">
        <v>1</v>
      </c>
      <c r="B3" s="44" t="s">
        <v>84</v>
      </c>
      <c r="C3" s="62">
        <v>1.1000000000000001</v>
      </c>
      <c r="D3" s="63" t="s">
        <v>85</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ht="14.4" x14ac:dyDescent="0.3">
      <c r="A4" s="4"/>
      <c r="B4" s="45"/>
      <c r="C4" s="64">
        <v>1.2</v>
      </c>
      <c r="D4" s="65" t="s">
        <v>86</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ht="14.4" x14ac:dyDescent="0.3">
      <c r="A5" s="4">
        <v>2</v>
      </c>
      <c r="B5" s="45" t="s">
        <v>87</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ht="14.4" x14ac:dyDescent="0.3">
      <c r="A6" s="4">
        <v>3</v>
      </c>
      <c r="B6" s="45" t="s">
        <v>88</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ht="14.4" x14ac:dyDescent="0.3">
      <c r="A7" s="4">
        <v>4</v>
      </c>
      <c r="B7" s="45" t="s">
        <v>89</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ht="14.4" x14ac:dyDescent="0.3">
      <c r="A8" s="4">
        <v>5</v>
      </c>
      <c r="B8" s="45" t="s">
        <v>90</v>
      </c>
      <c r="C8" s="64">
        <v>5.0999999999999996</v>
      </c>
      <c r="D8" s="66" t="s">
        <v>91</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ht="14.4" x14ac:dyDescent="0.3">
      <c r="A9" s="4"/>
      <c r="B9" s="45"/>
      <c r="C9" s="64">
        <v>5.2</v>
      </c>
      <c r="D9" s="66" t="s">
        <v>92</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ht="14.4" x14ac:dyDescent="0.3">
      <c r="A10" s="4">
        <v>6</v>
      </c>
      <c r="B10" s="45" t="s">
        <v>93</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ht="14.4" x14ac:dyDescent="0.3">
      <c r="A11" s="4">
        <v>7</v>
      </c>
      <c r="B11" s="45" t="s">
        <v>94</v>
      </c>
      <c r="C11" s="64">
        <v>7.1</v>
      </c>
      <c r="D11" s="65" t="s">
        <v>95</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ht="14.4" x14ac:dyDescent="0.3">
      <c r="A12" s="4"/>
      <c r="B12" s="45"/>
      <c r="C12" s="64" t="s">
        <v>96</v>
      </c>
      <c r="D12" s="65" t="s">
        <v>97</v>
      </c>
      <c r="E12" s="356">
        <f t="shared" ref="E12:AK12" si="20">E54+E96</f>
        <v>0</v>
      </c>
      <c r="F12" s="357">
        <f t="shared" si="20"/>
        <v>0</v>
      </c>
      <c r="G12" s="357">
        <f t="shared" ref="G12:H12" si="21">G54+G96</f>
        <v>0</v>
      </c>
      <c r="H12" s="357">
        <f t="shared" si="21"/>
        <v>0</v>
      </c>
      <c r="I12" s="357">
        <f t="shared" si="20"/>
        <v>0</v>
      </c>
      <c r="J12" s="357">
        <f t="shared" si="20"/>
        <v>0</v>
      </c>
      <c r="K12" s="357">
        <f t="shared" si="20"/>
        <v>0</v>
      </c>
      <c r="L12" s="357">
        <f t="shared" si="20"/>
        <v>0</v>
      </c>
      <c r="M12" s="357">
        <f t="shared" si="20"/>
        <v>0</v>
      </c>
      <c r="N12" s="357">
        <f t="shared" si="20"/>
        <v>0</v>
      </c>
      <c r="O12" s="357">
        <f t="shared" si="20"/>
        <v>0</v>
      </c>
      <c r="P12" s="357">
        <f t="shared" si="20"/>
        <v>0</v>
      </c>
      <c r="Q12" s="357">
        <f t="shared" si="20"/>
        <v>0</v>
      </c>
      <c r="R12" s="357">
        <f t="shared" si="20"/>
        <v>0</v>
      </c>
      <c r="S12" s="357">
        <f t="shared" si="20"/>
        <v>0</v>
      </c>
      <c r="T12" s="357">
        <f t="shared" si="20"/>
        <v>0</v>
      </c>
      <c r="U12" s="357">
        <f t="shared" si="20"/>
        <v>0</v>
      </c>
      <c r="V12" s="357">
        <f t="shared" si="20"/>
        <v>0</v>
      </c>
      <c r="W12" s="357">
        <f t="shared" si="20"/>
        <v>0</v>
      </c>
      <c r="X12" s="357">
        <f t="shared" si="20"/>
        <v>0</v>
      </c>
      <c r="Y12" s="357">
        <f t="shared" si="20"/>
        <v>0</v>
      </c>
      <c r="Z12" s="357">
        <f t="shared" si="20"/>
        <v>0</v>
      </c>
      <c r="AA12" s="357">
        <f t="shared" si="20"/>
        <v>0</v>
      </c>
      <c r="AB12" s="357">
        <f t="shared" si="20"/>
        <v>0</v>
      </c>
      <c r="AC12" s="357">
        <f t="shared" si="20"/>
        <v>0</v>
      </c>
      <c r="AD12" s="357">
        <f t="shared" si="20"/>
        <v>0</v>
      </c>
      <c r="AE12" s="357">
        <f t="shared" si="20"/>
        <v>0</v>
      </c>
      <c r="AF12" s="357">
        <f t="shared" si="20"/>
        <v>0</v>
      </c>
      <c r="AG12" s="357">
        <f t="shared" si="20"/>
        <v>0</v>
      </c>
      <c r="AH12" s="357">
        <f t="shared" si="20"/>
        <v>0</v>
      </c>
      <c r="AI12" s="357">
        <f t="shared" si="20"/>
        <v>0</v>
      </c>
      <c r="AJ12" s="357">
        <f t="shared" si="20"/>
        <v>0</v>
      </c>
      <c r="AK12" s="358">
        <f t="shared" si="20"/>
        <v>0</v>
      </c>
      <c r="AL12" s="103">
        <f t="shared" si="5"/>
        <v>0</v>
      </c>
      <c r="AM12" s="149">
        <f t="shared" si="2"/>
        <v>0</v>
      </c>
    </row>
    <row r="13" spans="1:39" ht="14.4" x14ac:dyDescent="0.3">
      <c r="A13" s="4"/>
      <c r="B13" s="45"/>
      <c r="C13" s="64" t="s">
        <v>98</v>
      </c>
      <c r="D13" s="65" t="s">
        <v>99</v>
      </c>
      <c r="E13" s="356">
        <f t="shared" ref="E13:AK13" si="22">E55+E97</f>
        <v>0</v>
      </c>
      <c r="F13" s="357">
        <f t="shared" si="22"/>
        <v>0</v>
      </c>
      <c r="G13" s="357">
        <f t="shared" ref="G13:H13" si="23">G55+G97</f>
        <v>0</v>
      </c>
      <c r="H13" s="357">
        <f t="shared" si="23"/>
        <v>0</v>
      </c>
      <c r="I13" s="357">
        <f t="shared" si="22"/>
        <v>0</v>
      </c>
      <c r="J13" s="357">
        <f t="shared" si="22"/>
        <v>0</v>
      </c>
      <c r="K13" s="357">
        <f t="shared" si="22"/>
        <v>0</v>
      </c>
      <c r="L13" s="357">
        <f t="shared" si="22"/>
        <v>0</v>
      </c>
      <c r="M13" s="357">
        <f t="shared" si="22"/>
        <v>0</v>
      </c>
      <c r="N13" s="357">
        <f t="shared" si="22"/>
        <v>0</v>
      </c>
      <c r="O13" s="357">
        <f t="shared" si="22"/>
        <v>0</v>
      </c>
      <c r="P13" s="357">
        <f t="shared" si="22"/>
        <v>0</v>
      </c>
      <c r="Q13" s="357">
        <f t="shared" si="22"/>
        <v>0</v>
      </c>
      <c r="R13" s="357">
        <f t="shared" si="22"/>
        <v>0</v>
      </c>
      <c r="S13" s="357">
        <f t="shared" si="22"/>
        <v>0</v>
      </c>
      <c r="T13" s="357">
        <f t="shared" si="22"/>
        <v>0</v>
      </c>
      <c r="U13" s="357">
        <f t="shared" si="22"/>
        <v>0</v>
      </c>
      <c r="V13" s="357">
        <f t="shared" si="22"/>
        <v>0</v>
      </c>
      <c r="W13" s="357">
        <f t="shared" si="22"/>
        <v>0</v>
      </c>
      <c r="X13" s="357">
        <f t="shared" si="22"/>
        <v>0</v>
      </c>
      <c r="Y13" s="357">
        <f t="shared" si="22"/>
        <v>0</v>
      </c>
      <c r="Z13" s="357">
        <f t="shared" si="22"/>
        <v>0</v>
      </c>
      <c r="AA13" s="357">
        <f t="shared" si="22"/>
        <v>0</v>
      </c>
      <c r="AB13" s="357">
        <f t="shared" si="22"/>
        <v>0</v>
      </c>
      <c r="AC13" s="357">
        <f t="shared" si="22"/>
        <v>0</v>
      </c>
      <c r="AD13" s="357">
        <f t="shared" si="22"/>
        <v>0</v>
      </c>
      <c r="AE13" s="357">
        <f t="shared" si="22"/>
        <v>0</v>
      </c>
      <c r="AF13" s="357">
        <f t="shared" si="22"/>
        <v>0</v>
      </c>
      <c r="AG13" s="357">
        <f t="shared" si="22"/>
        <v>0</v>
      </c>
      <c r="AH13" s="357">
        <f t="shared" si="22"/>
        <v>0</v>
      </c>
      <c r="AI13" s="357">
        <f t="shared" si="22"/>
        <v>0</v>
      </c>
      <c r="AJ13" s="357">
        <f t="shared" si="22"/>
        <v>0</v>
      </c>
      <c r="AK13" s="358">
        <f t="shared" si="22"/>
        <v>0</v>
      </c>
      <c r="AL13" s="103">
        <f t="shared" si="5"/>
        <v>0</v>
      </c>
      <c r="AM13" s="149">
        <f t="shared" si="2"/>
        <v>0</v>
      </c>
    </row>
    <row r="14" spans="1:39" ht="14.4" x14ac:dyDescent="0.3">
      <c r="A14" s="4"/>
      <c r="B14" s="45"/>
      <c r="C14" s="64" t="s">
        <v>100</v>
      </c>
      <c r="D14" s="65" t="s">
        <v>101</v>
      </c>
      <c r="E14" s="356">
        <f t="shared" ref="E14:AK14" si="24">E56+E98</f>
        <v>0</v>
      </c>
      <c r="F14" s="357">
        <f t="shared" si="24"/>
        <v>0</v>
      </c>
      <c r="G14" s="357">
        <f t="shared" ref="G14:H14" si="25">G56+G98</f>
        <v>0</v>
      </c>
      <c r="H14" s="357">
        <f t="shared" si="25"/>
        <v>0</v>
      </c>
      <c r="I14" s="357">
        <f t="shared" si="24"/>
        <v>0</v>
      </c>
      <c r="J14" s="357">
        <f t="shared" si="24"/>
        <v>0</v>
      </c>
      <c r="K14" s="357">
        <f t="shared" si="24"/>
        <v>0</v>
      </c>
      <c r="L14" s="357">
        <f t="shared" si="24"/>
        <v>0</v>
      </c>
      <c r="M14" s="357">
        <f t="shared" si="24"/>
        <v>0</v>
      </c>
      <c r="N14" s="357">
        <f t="shared" si="24"/>
        <v>0</v>
      </c>
      <c r="O14" s="357">
        <f t="shared" si="24"/>
        <v>0</v>
      </c>
      <c r="P14" s="357">
        <f t="shared" si="24"/>
        <v>0</v>
      </c>
      <c r="Q14" s="357">
        <f t="shared" si="24"/>
        <v>0</v>
      </c>
      <c r="R14" s="357">
        <f t="shared" si="24"/>
        <v>0</v>
      </c>
      <c r="S14" s="357">
        <f t="shared" si="24"/>
        <v>0</v>
      </c>
      <c r="T14" s="357">
        <f t="shared" si="24"/>
        <v>0</v>
      </c>
      <c r="U14" s="357">
        <f t="shared" si="24"/>
        <v>0</v>
      </c>
      <c r="V14" s="357">
        <f t="shared" si="24"/>
        <v>0</v>
      </c>
      <c r="W14" s="357">
        <f t="shared" si="24"/>
        <v>0</v>
      </c>
      <c r="X14" s="357">
        <f t="shared" si="24"/>
        <v>0</v>
      </c>
      <c r="Y14" s="357">
        <f t="shared" si="24"/>
        <v>0</v>
      </c>
      <c r="Z14" s="357">
        <f t="shared" si="24"/>
        <v>0</v>
      </c>
      <c r="AA14" s="357">
        <f t="shared" si="24"/>
        <v>0</v>
      </c>
      <c r="AB14" s="357">
        <f t="shared" si="24"/>
        <v>0</v>
      </c>
      <c r="AC14" s="357">
        <f t="shared" si="24"/>
        <v>0</v>
      </c>
      <c r="AD14" s="357">
        <f t="shared" si="24"/>
        <v>0</v>
      </c>
      <c r="AE14" s="357">
        <f t="shared" si="24"/>
        <v>0</v>
      </c>
      <c r="AF14" s="357">
        <f t="shared" si="24"/>
        <v>0</v>
      </c>
      <c r="AG14" s="357">
        <f t="shared" si="24"/>
        <v>0</v>
      </c>
      <c r="AH14" s="357">
        <f t="shared" si="24"/>
        <v>0</v>
      </c>
      <c r="AI14" s="357">
        <f t="shared" si="24"/>
        <v>0</v>
      </c>
      <c r="AJ14" s="357">
        <f t="shared" si="24"/>
        <v>0</v>
      </c>
      <c r="AK14" s="358">
        <f t="shared" si="24"/>
        <v>0</v>
      </c>
      <c r="AL14" s="103">
        <f t="shared" si="5"/>
        <v>0</v>
      </c>
      <c r="AM14" s="149">
        <f t="shared" si="2"/>
        <v>0</v>
      </c>
    </row>
    <row r="15" spans="1:39" ht="14.4" x14ac:dyDescent="0.3">
      <c r="A15" s="4">
        <v>8</v>
      </c>
      <c r="B15" s="45" t="s">
        <v>102</v>
      </c>
      <c r="C15" s="64">
        <v>8.1</v>
      </c>
      <c r="D15" s="65" t="s">
        <v>95</v>
      </c>
      <c r="E15" s="356">
        <f t="shared" ref="E15:AK15" si="26">E57+E99</f>
        <v>0</v>
      </c>
      <c r="F15" s="357">
        <f t="shared" si="26"/>
        <v>0</v>
      </c>
      <c r="G15" s="357">
        <f t="shared" ref="G15:H15" si="27">G57+G99</f>
        <v>0</v>
      </c>
      <c r="H15" s="357">
        <f t="shared" si="27"/>
        <v>0</v>
      </c>
      <c r="I15" s="357">
        <f t="shared" si="26"/>
        <v>0</v>
      </c>
      <c r="J15" s="357">
        <f t="shared" si="26"/>
        <v>0</v>
      </c>
      <c r="K15" s="357">
        <f t="shared" si="26"/>
        <v>0</v>
      </c>
      <c r="L15" s="357">
        <f t="shared" si="26"/>
        <v>0</v>
      </c>
      <c r="M15" s="357">
        <f t="shared" si="26"/>
        <v>0</v>
      </c>
      <c r="N15" s="357">
        <f t="shared" si="26"/>
        <v>0</v>
      </c>
      <c r="O15" s="357">
        <f t="shared" si="26"/>
        <v>0</v>
      </c>
      <c r="P15" s="357">
        <f t="shared" si="26"/>
        <v>0</v>
      </c>
      <c r="Q15" s="357">
        <f t="shared" si="26"/>
        <v>0</v>
      </c>
      <c r="R15" s="357">
        <f t="shared" si="26"/>
        <v>0</v>
      </c>
      <c r="S15" s="357">
        <f t="shared" si="26"/>
        <v>0</v>
      </c>
      <c r="T15" s="357">
        <f t="shared" si="26"/>
        <v>0</v>
      </c>
      <c r="U15" s="357">
        <f t="shared" si="26"/>
        <v>0</v>
      </c>
      <c r="V15" s="357">
        <f t="shared" si="26"/>
        <v>0</v>
      </c>
      <c r="W15" s="357">
        <f t="shared" si="26"/>
        <v>0</v>
      </c>
      <c r="X15" s="357">
        <f t="shared" si="26"/>
        <v>0</v>
      </c>
      <c r="Y15" s="357">
        <f t="shared" si="26"/>
        <v>0</v>
      </c>
      <c r="Z15" s="357">
        <f t="shared" si="26"/>
        <v>0</v>
      </c>
      <c r="AA15" s="357">
        <f t="shared" si="26"/>
        <v>0</v>
      </c>
      <c r="AB15" s="357">
        <f t="shared" si="26"/>
        <v>0</v>
      </c>
      <c r="AC15" s="357">
        <f t="shared" si="26"/>
        <v>0</v>
      </c>
      <c r="AD15" s="357">
        <f t="shared" si="26"/>
        <v>0</v>
      </c>
      <c r="AE15" s="357">
        <f t="shared" si="26"/>
        <v>0</v>
      </c>
      <c r="AF15" s="357">
        <f t="shared" si="26"/>
        <v>0</v>
      </c>
      <c r="AG15" s="357">
        <f t="shared" si="26"/>
        <v>0</v>
      </c>
      <c r="AH15" s="357">
        <f t="shared" si="26"/>
        <v>0</v>
      </c>
      <c r="AI15" s="357">
        <f t="shared" si="26"/>
        <v>0</v>
      </c>
      <c r="AJ15" s="357">
        <f t="shared" si="26"/>
        <v>0</v>
      </c>
      <c r="AK15" s="358">
        <f t="shared" si="26"/>
        <v>0</v>
      </c>
      <c r="AL15" s="103">
        <f t="shared" si="5"/>
        <v>0</v>
      </c>
      <c r="AM15" s="149">
        <f t="shared" si="2"/>
        <v>0</v>
      </c>
    </row>
    <row r="16" spans="1:39" ht="14.4" x14ac:dyDescent="0.3">
      <c r="A16" s="4"/>
      <c r="B16" s="45"/>
      <c r="C16" s="64" t="s">
        <v>103</v>
      </c>
      <c r="D16" s="65" t="s">
        <v>97</v>
      </c>
      <c r="E16" s="356">
        <f t="shared" ref="E16:AK16" si="28">E58+E100</f>
        <v>0</v>
      </c>
      <c r="F16" s="357">
        <f t="shared" si="28"/>
        <v>0</v>
      </c>
      <c r="G16" s="357">
        <f t="shared" ref="G16:H16" si="29">G58+G100</f>
        <v>0</v>
      </c>
      <c r="H16" s="357">
        <f t="shared" si="29"/>
        <v>0</v>
      </c>
      <c r="I16" s="357">
        <f t="shared" si="28"/>
        <v>0</v>
      </c>
      <c r="J16" s="357">
        <f t="shared" si="28"/>
        <v>0</v>
      </c>
      <c r="K16" s="357">
        <f t="shared" si="28"/>
        <v>0</v>
      </c>
      <c r="L16" s="357">
        <f t="shared" si="28"/>
        <v>0</v>
      </c>
      <c r="M16" s="357">
        <f t="shared" si="28"/>
        <v>0</v>
      </c>
      <c r="N16" s="357">
        <f t="shared" si="28"/>
        <v>0</v>
      </c>
      <c r="O16" s="357">
        <f t="shared" si="28"/>
        <v>0</v>
      </c>
      <c r="P16" s="357">
        <f t="shared" si="28"/>
        <v>0</v>
      </c>
      <c r="Q16" s="357">
        <f t="shared" si="28"/>
        <v>0</v>
      </c>
      <c r="R16" s="357">
        <f t="shared" si="28"/>
        <v>0</v>
      </c>
      <c r="S16" s="357">
        <f t="shared" si="28"/>
        <v>0</v>
      </c>
      <c r="T16" s="357">
        <f t="shared" si="28"/>
        <v>0</v>
      </c>
      <c r="U16" s="357">
        <f t="shared" si="28"/>
        <v>0</v>
      </c>
      <c r="V16" s="357">
        <f t="shared" si="28"/>
        <v>0</v>
      </c>
      <c r="W16" s="357">
        <f t="shared" si="28"/>
        <v>0</v>
      </c>
      <c r="X16" s="357">
        <f t="shared" si="28"/>
        <v>0</v>
      </c>
      <c r="Y16" s="357">
        <f t="shared" si="28"/>
        <v>0</v>
      </c>
      <c r="Z16" s="357">
        <f t="shared" si="28"/>
        <v>0</v>
      </c>
      <c r="AA16" s="357">
        <f t="shared" si="28"/>
        <v>0</v>
      </c>
      <c r="AB16" s="357">
        <f t="shared" si="28"/>
        <v>0</v>
      </c>
      <c r="AC16" s="357">
        <f t="shared" si="28"/>
        <v>0</v>
      </c>
      <c r="AD16" s="357">
        <f t="shared" si="28"/>
        <v>0</v>
      </c>
      <c r="AE16" s="357">
        <f t="shared" si="28"/>
        <v>0</v>
      </c>
      <c r="AF16" s="357">
        <f t="shared" si="28"/>
        <v>0</v>
      </c>
      <c r="AG16" s="357">
        <f t="shared" si="28"/>
        <v>0</v>
      </c>
      <c r="AH16" s="357">
        <f t="shared" si="28"/>
        <v>0</v>
      </c>
      <c r="AI16" s="357">
        <f t="shared" si="28"/>
        <v>0</v>
      </c>
      <c r="AJ16" s="357">
        <f t="shared" si="28"/>
        <v>0</v>
      </c>
      <c r="AK16" s="358">
        <f t="shared" si="28"/>
        <v>0</v>
      </c>
      <c r="AL16" s="103">
        <f t="shared" si="5"/>
        <v>0</v>
      </c>
      <c r="AM16" s="149">
        <f t="shared" si="2"/>
        <v>0</v>
      </c>
    </row>
    <row r="17" spans="1:39" ht="14.4" x14ac:dyDescent="0.3">
      <c r="A17" s="4"/>
      <c r="B17" s="45"/>
      <c r="C17" s="64" t="s">
        <v>104</v>
      </c>
      <c r="D17" s="65" t="s">
        <v>99</v>
      </c>
      <c r="E17" s="356">
        <f t="shared" ref="E17:AK17" si="30">E59+E101</f>
        <v>0</v>
      </c>
      <c r="F17" s="357">
        <f t="shared" si="30"/>
        <v>0</v>
      </c>
      <c r="G17" s="357">
        <f t="shared" ref="G17:H17" si="31">G59+G101</f>
        <v>0</v>
      </c>
      <c r="H17" s="357">
        <f t="shared" si="31"/>
        <v>0</v>
      </c>
      <c r="I17" s="357">
        <f t="shared" si="30"/>
        <v>0</v>
      </c>
      <c r="J17" s="357">
        <f t="shared" si="30"/>
        <v>0</v>
      </c>
      <c r="K17" s="357">
        <f t="shared" si="30"/>
        <v>0</v>
      </c>
      <c r="L17" s="357">
        <f t="shared" si="30"/>
        <v>0</v>
      </c>
      <c r="M17" s="357">
        <f t="shared" si="30"/>
        <v>0</v>
      </c>
      <c r="N17" s="357">
        <f t="shared" si="30"/>
        <v>0</v>
      </c>
      <c r="O17" s="357">
        <f t="shared" si="30"/>
        <v>0</v>
      </c>
      <c r="P17" s="357">
        <f t="shared" si="30"/>
        <v>0</v>
      </c>
      <c r="Q17" s="357">
        <f t="shared" si="30"/>
        <v>0</v>
      </c>
      <c r="R17" s="357">
        <f t="shared" si="30"/>
        <v>0</v>
      </c>
      <c r="S17" s="357">
        <f t="shared" si="30"/>
        <v>0</v>
      </c>
      <c r="T17" s="357">
        <f t="shared" si="30"/>
        <v>0</v>
      </c>
      <c r="U17" s="357">
        <f t="shared" si="30"/>
        <v>0</v>
      </c>
      <c r="V17" s="357">
        <f t="shared" si="30"/>
        <v>0</v>
      </c>
      <c r="W17" s="357">
        <f t="shared" si="30"/>
        <v>0</v>
      </c>
      <c r="X17" s="357">
        <f t="shared" si="30"/>
        <v>0</v>
      </c>
      <c r="Y17" s="357">
        <f t="shared" si="30"/>
        <v>0</v>
      </c>
      <c r="Z17" s="357">
        <f t="shared" si="30"/>
        <v>0</v>
      </c>
      <c r="AA17" s="357">
        <f t="shared" si="30"/>
        <v>0</v>
      </c>
      <c r="AB17" s="357">
        <f t="shared" si="30"/>
        <v>0</v>
      </c>
      <c r="AC17" s="357">
        <f t="shared" si="30"/>
        <v>0</v>
      </c>
      <c r="AD17" s="357">
        <f t="shared" si="30"/>
        <v>0</v>
      </c>
      <c r="AE17" s="357">
        <f t="shared" si="30"/>
        <v>0</v>
      </c>
      <c r="AF17" s="357">
        <f t="shared" si="30"/>
        <v>0</v>
      </c>
      <c r="AG17" s="357">
        <f t="shared" si="30"/>
        <v>0</v>
      </c>
      <c r="AH17" s="357">
        <f t="shared" si="30"/>
        <v>0</v>
      </c>
      <c r="AI17" s="357">
        <f t="shared" si="30"/>
        <v>0</v>
      </c>
      <c r="AJ17" s="357">
        <f t="shared" si="30"/>
        <v>0</v>
      </c>
      <c r="AK17" s="358">
        <f t="shared" si="30"/>
        <v>0</v>
      </c>
      <c r="AL17" s="103">
        <f t="shared" si="5"/>
        <v>0</v>
      </c>
      <c r="AM17" s="149">
        <f t="shared" si="2"/>
        <v>0</v>
      </c>
    </row>
    <row r="18" spans="1:39" ht="14.4" x14ac:dyDescent="0.3">
      <c r="A18" s="4"/>
      <c r="B18" s="45"/>
      <c r="C18" s="64" t="s">
        <v>105</v>
      </c>
      <c r="D18" s="65" t="s">
        <v>101</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ht="14.4" x14ac:dyDescent="0.3">
      <c r="A19" s="4">
        <v>9</v>
      </c>
      <c r="B19" s="45" t="s">
        <v>106</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ht="14.4" x14ac:dyDescent="0.3">
      <c r="A20" s="4">
        <v>10</v>
      </c>
      <c r="B20" s="45" t="s">
        <v>107</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ht="14.4" x14ac:dyDescent="0.3">
      <c r="A21" s="4">
        <v>11</v>
      </c>
      <c r="B21" s="45" t="s">
        <v>108</v>
      </c>
      <c r="C21" s="64"/>
      <c r="D21" s="65"/>
      <c r="E21" s="24">
        <f t="shared" ref="E21:AK21" si="38">E63+E105</f>
        <v>0</v>
      </c>
      <c r="F21" s="107">
        <f>F63+F105</f>
        <v>0</v>
      </c>
      <c r="G21" s="107">
        <f>G63+G105</f>
        <v>0</v>
      </c>
      <c r="H21" s="107">
        <f t="shared" ref="H21" si="39">H63+H105</f>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ht="14.4" x14ac:dyDescent="0.3">
      <c r="A22" s="4">
        <v>12</v>
      </c>
      <c r="B22" s="45" t="s">
        <v>109</v>
      </c>
      <c r="C22" s="64" t="s">
        <v>110</v>
      </c>
      <c r="D22" s="65" t="s">
        <v>111</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ht="14.4" x14ac:dyDescent="0.3">
      <c r="A23" s="4"/>
      <c r="B23" s="45"/>
      <c r="C23" s="64" t="s">
        <v>112</v>
      </c>
      <c r="D23" s="65" t="s">
        <v>92</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ht="14.4" x14ac:dyDescent="0.3">
      <c r="A24" s="4">
        <v>13</v>
      </c>
      <c r="B24" s="45" t="s">
        <v>113</v>
      </c>
      <c r="C24" s="64" t="s">
        <v>114</v>
      </c>
      <c r="D24" s="137" t="s">
        <v>115</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ht="14.4" x14ac:dyDescent="0.3">
      <c r="A25" s="4"/>
      <c r="B25" s="45"/>
      <c r="C25" s="64" t="s">
        <v>116</v>
      </c>
      <c r="D25" s="137" t="s">
        <v>113</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ht="14.4" x14ac:dyDescent="0.3">
      <c r="A26" s="4">
        <v>14</v>
      </c>
      <c r="B26" s="45" t="s">
        <v>117</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ht="14.4" x14ac:dyDescent="0.3">
      <c r="A27" s="4">
        <v>15</v>
      </c>
      <c r="B27" s="45" t="s">
        <v>118</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ht="14.4" x14ac:dyDescent="0.3">
      <c r="A28" s="9">
        <v>16</v>
      </c>
      <c r="B28" s="67" t="s">
        <v>119</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251" t="s">
        <v>321</v>
      </c>
      <c r="C29" s="69"/>
      <c r="D29" s="252" t="s">
        <v>322</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t="14.4"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t="14.4"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t="14.4"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t="14.4"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t="14.4"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t="14.4"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x14ac:dyDescent="0.35">
      <c r="A37" s="4">
        <v>26</v>
      </c>
      <c r="B37" s="45" t="s">
        <v>312</v>
      </c>
      <c r="C37" s="45"/>
      <c r="D37" s="268" t="s">
        <v>323</v>
      </c>
      <c r="E37" s="103">
        <f t="shared" ref="E37:AK37" si="57">E79+E121</f>
        <v>0</v>
      </c>
      <c r="F37" s="103">
        <f t="shared" si="57"/>
        <v>0</v>
      </c>
      <c r="G37" s="103">
        <f t="shared" si="57"/>
        <v>0</v>
      </c>
      <c r="H37" s="103">
        <f t="shared" si="57"/>
        <v>0</v>
      </c>
      <c r="I37" s="103">
        <f t="shared" si="57"/>
        <v>0</v>
      </c>
      <c r="J37" s="103">
        <f t="shared" si="57"/>
        <v>0</v>
      </c>
      <c r="K37" s="103">
        <f t="shared" si="57"/>
        <v>0</v>
      </c>
      <c r="L37" s="103">
        <f t="shared" si="57"/>
        <v>0</v>
      </c>
      <c r="M37" s="103">
        <f t="shared" si="57"/>
        <v>0</v>
      </c>
      <c r="N37" s="103">
        <f t="shared" si="57"/>
        <v>0</v>
      </c>
      <c r="O37" s="103">
        <f t="shared" si="57"/>
        <v>0</v>
      </c>
      <c r="P37" s="103">
        <f t="shared" si="57"/>
        <v>0</v>
      </c>
      <c r="Q37" s="103">
        <f t="shared" si="57"/>
        <v>0</v>
      </c>
      <c r="R37" s="103">
        <f t="shared" si="57"/>
        <v>0</v>
      </c>
      <c r="S37" s="103">
        <f t="shared" si="57"/>
        <v>0</v>
      </c>
      <c r="T37" s="103">
        <f t="shared" si="57"/>
        <v>0</v>
      </c>
      <c r="U37" s="103">
        <f t="shared" si="57"/>
        <v>0</v>
      </c>
      <c r="V37" s="103">
        <f t="shared" si="57"/>
        <v>0</v>
      </c>
      <c r="W37" s="103">
        <f t="shared" si="57"/>
        <v>0</v>
      </c>
      <c r="X37" s="103">
        <f t="shared" si="57"/>
        <v>0</v>
      </c>
      <c r="Y37" s="103">
        <f t="shared" si="57"/>
        <v>0</v>
      </c>
      <c r="Z37" s="103">
        <f t="shared" si="57"/>
        <v>0</v>
      </c>
      <c r="AA37" s="103">
        <f t="shared" si="57"/>
        <v>0</v>
      </c>
      <c r="AB37" s="103">
        <f t="shared" si="57"/>
        <v>0</v>
      </c>
      <c r="AC37" s="103">
        <f t="shared" si="57"/>
        <v>0</v>
      </c>
      <c r="AD37" s="103">
        <f t="shared" si="57"/>
        <v>0</v>
      </c>
      <c r="AE37" s="103">
        <f t="shared" si="57"/>
        <v>0</v>
      </c>
      <c r="AF37" s="103">
        <f t="shared" si="57"/>
        <v>0</v>
      </c>
      <c r="AG37" s="103">
        <f t="shared" si="57"/>
        <v>0</v>
      </c>
      <c r="AH37" s="103">
        <f t="shared" si="57"/>
        <v>0</v>
      </c>
      <c r="AI37" s="103">
        <f t="shared" si="57"/>
        <v>0</v>
      </c>
      <c r="AJ37" s="103">
        <f t="shared" si="57"/>
        <v>0</v>
      </c>
      <c r="AK37" s="103">
        <f t="shared" si="57"/>
        <v>0</v>
      </c>
      <c r="AL37" s="84">
        <f t="shared" si="56"/>
        <v>0</v>
      </c>
      <c r="AM37" s="570" t="s">
        <v>134</v>
      </c>
    </row>
    <row r="38" spans="1:39" s="113" customFormat="1" ht="16.2" thickBot="1" x14ac:dyDescent="0.4">
      <c r="A38" s="5">
        <v>27</v>
      </c>
      <c r="B38" s="69" t="s">
        <v>241</v>
      </c>
      <c r="C38" s="69"/>
      <c r="D38" s="253" t="s">
        <v>324</v>
      </c>
      <c r="E38" s="110">
        <f t="shared" ref="E38:AL38" si="58">IFERROR(E29/E37,0)</f>
        <v>0</v>
      </c>
      <c r="F38" s="110">
        <f t="shared" si="58"/>
        <v>0</v>
      </c>
      <c r="G38" s="110">
        <f t="shared" si="58"/>
        <v>0</v>
      </c>
      <c r="H38" s="110">
        <f t="shared" si="58"/>
        <v>0</v>
      </c>
      <c r="I38" s="110">
        <f t="shared" si="58"/>
        <v>0</v>
      </c>
      <c r="J38" s="110">
        <f t="shared" si="58"/>
        <v>0</v>
      </c>
      <c r="K38" s="110">
        <f t="shared" si="58"/>
        <v>0</v>
      </c>
      <c r="L38" s="110">
        <f t="shared" si="58"/>
        <v>0</v>
      </c>
      <c r="M38" s="110">
        <f t="shared" si="58"/>
        <v>0</v>
      </c>
      <c r="N38" s="110">
        <f t="shared" si="58"/>
        <v>0</v>
      </c>
      <c r="O38" s="110">
        <f t="shared" si="58"/>
        <v>0</v>
      </c>
      <c r="P38" s="110">
        <f t="shared" si="58"/>
        <v>0</v>
      </c>
      <c r="Q38" s="110">
        <f t="shared" si="58"/>
        <v>0</v>
      </c>
      <c r="R38" s="110">
        <f t="shared" si="58"/>
        <v>0</v>
      </c>
      <c r="S38" s="110">
        <f t="shared" si="58"/>
        <v>0</v>
      </c>
      <c r="T38" s="110">
        <f t="shared" si="58"/>
        <v>0</v>
      </c>
      <c r="U38" s="110">
        <f t="shared" si="58"/>
        <v>0</v>
      </c>
      <c r="V38" s="110">
        <f t="shared" si="58"/>
        <v>0</v>
      </c>
      <c r="W38" s="110">
        <f t="shared" si="58"/>
        <v>0</v>
      </c>
      <c r="X38" s="110">
        <f t="shared" si="58"/>
        <v>0</v>
      </c>
      <c r="Y38" s="110">
        <f t="shared" si="58"/>
        <v>0</v>
      </c>
      <c r="Z38" s="110">
        <f t="shared" si="58"/>
        <v>0</v>
      </c>
      <c r="AA38" s="110">
        <f t="shared" si="58"/>
        <v>0</v>
      </c>
      <c r="AB38" s="110">
        <f t="shared" si="58"/>
        <v>0</v>
      </c>
      <c r="AC38" s="110">
        <f t="shared" si="58"/>
        <v>0</v>
      </c>
      <c r="AD38" s="110">
        <f t="shared" si="58"/>
        <v>0</v>
      </c>
      <c r="AE38" s="110">
        <f t="shared" si="58"/>
        <v>0</v>
      </c>
      <c r="AF38" s="110">
        <f t="shared" si="58"/>
        <v>0</v>
      </c>
      <c r="AG38" s="110">
        <f t="shared" si="58"/>
        <v>0</v>
      </c>
      <c r="AH38" s="110">
        <f t="shared" si="58"/>
        <v>0</v>
      </c>
      <c r="AI38" s="110">
        <f t="shared" si="58"/>
        <v>0</v>
      </c>
      <c r="AJ38" s="110">
        <f t="shared" si="58"/>
        <v>0</v>
      </c>
      <c r="AK38" s="110">
        <f t="shared" si="58"/>
        <v>0</v>
      </c>
      <c r="AL38" s="111">
        <f t="shared" si="58"/>
        <v>0</v>
      </c>
      <c r="AM38" s="571" t="s">
        <v>134</v>
      </c>
    </row>
    <row r="39" spans="1:39" ht="15.6" x14ac:dyDescent="0.35">
      <c r="A39" s="9">
        <v>28</v>
      </c>
      <c r="B39" s="67" t="s">
        <v>325</v>
      </c>
      <c r="C39" s="67"/>
      <c r="D39" s="114" t="s">
        <v>326</v>
      </c>
      <c r="E39" s="121">
        <f>IFERROR(E29/(Objednávka!C$49+2*Objednávka!C$60),0)</f>
        <v>0</v>
      </c>
      <c r="F39" s="121">
        <f>IFERROR(F29/(Objednávka!D$49+2*Objednávka!D$60),0)</f>
        <v>0</v>
      </c>
      <c r="G39" s="121">
        <f>IFERROR(G29/(Objednávka!E$49+2*Objednávka!E$60),0)</f>
        <v>0</v>
      </c>
      <c r="H39" s="121">
        <f>IFERROR(H29/(Objednávka!F$49+2*Objednávka!F$60),0)</f>
        <v>0</v>
      </c>
      <c r="I39" s="121">
        <f>IFERROR(I29/(Objednávka!G$49+2*Objednávka!G$60),0)</f>
        <v>0</v>
      </c>
      <c r="J39" s="121">
        <f>IFERROR(J29/(Objednávka!H$49+2*Objednávka!H$60),0)</f>
        <v>0</v>
      </c>
      <c r="K39" s="121">
        <f>IFERROR(K29/(Objednávka!I$49+2*Objednávka!I$60),0)</f>
        <v>0</v>
      </c>
      <c r="L39" s="121">
        <f>IFERROR(L29/(Objednávka!J$49+2*Objednávka!J$60),0)</f>
        <v>0</v>
      </c>
      <c r="M39" s="121">
        <f>IFERROR(M29/(Objednávka!K$49+2*Objednávka!K$60),0)</f>
        <v>0</v>
      </c>
      <c r="N39" s="121">
        <f>IFERROR(N29/(Objednávka!L$49+2*Objednávka!L$60),0)</f>
        <v>0</v>
      </c>
      <c r="O39" s="121">
        <f>IFERROR(O29/(Objednávka!M$49+2*Objednávka!M$60),0)</f>
        <v>0</v>
      </c>
      <c r="P39" s="121">
        <f>IFERROR(P29/(Objednávka!N$49+2*Objednávka!N$60),0)</f>
        <v>0</v>
      </c>
      <c r="Q39" s="121">
        <f>IFERROR(Q29/(Objednávka!O$49+2*Objednávka!O$60),0)</f>
        <v>0</v>
      </c>
      <c r="R39" s="121">
        <f>IFERROR(R29/(Objednávka!P$49+2*Objednávka!P$60),0)</f>
        <v>0</v>
      </c>
      <c r="S39" s="121">
        <f>IFERROR(S29/(Objednávka!Q$49+2*Objednávka!Q$60),0)</f>
        <v>0</v>
      </c>
      <c r="T39" s="121">
        <f>IFERROR(T29/(Objednávka!R$49+2*Objednávka!R$60),0)</f>
        <v>0</v>
      </c>
      <c r="U39" s="121">
        <f>IFERROR(U29/(Objednávka!S$49+2*Objednávka!S$60),0)</f>
        <v>0</v>
      </c>
      <c r="V39" s="121">
        <f>IFERROR(V29/(Objednávka!T$49+2*Objednávka!T$60),0)</f>
        <v>0</v>
      </c>
      <c r="W39" s="121">
        <f>IFERROR(W29/(Objednávka!U$49+2*Objednávka!U$60),0)</f>
        <v>0</v>
      </c>
      <c r="X39" s="121">
        <f>IFERROR(X29/(Objednávka!V$49+2*Objednávka!V$60),0)</f>
        <v>0</v>
      </c>
      <c r="Y39" s="121">
        <f>IFERROR(Y29/(Objednávka!W$49+2*Objednávka!W$60),0)</f>
        <v>0</v>
      </c>
      <c r="Z39" s="121">
        <f>IFERROR(Z29/(Objednávka!X$49+2*Objednávka!X$60),0)</f>
        <v>0</v>
      </c>
      <c r="AA39" s="121">
        <f>IFERROR(AA29/(Objednávka!Y$49+2*Objednávka!Y$60),0)</f>
        <v>0</v>
      </c>
      <c r="AB39" s="121">
        <f>IFERROR(AB29/(Objednávka!Z$49+2*Objednávka!Z$60),0)</f>
        <v>0</v>
      </c>
      <c r="AC39" s="121">
        <f>IFERROR(AC29/(Objednávka!AA$49+2*Objednávka!AA$60),0)</f>
        <v>0</v>
      </c>
      <c r="AD39" s="121">
        <f>IFERROR(AD29/(Objednávka!AB$49+2*Objednávka!AB$60),0)</f>
        <v>0</v>
      </c>
      <c r="AE39" s="121">
        <f>IFERROR(AE29/(Objednávka!AC$49+2*Objednávka!AC$60),0)</f>
        <v>0</v>
      </c>
      <c r="AF39" s="121">
        <f>IFERROR(AF29/(Objednávka!AD$49+2*Objednávka!AD$60),0)</f>
        <v>0</v>
      </c>
      <c r="AG39" s="121">
        <f>IFERROR(AG29/(Objednávka!AE$49+2*Objednávka!AE$60),0)</f>
        <v>0</v>
      </c>
      <c r="AH39" s="121">
        <f>IFERROR(AH29/(Objednávka!AF$49+2*Objednávka!AF$60),0)</f>
        <v>0</v>
      </c>
      <c r="AI39" s="121">
        <f>IFERROR(AI29/(Objednávka!AG$49+2*Objednávka!AG$60),0)</f>
        <v>0</v>
      </c>
      <c r="AJ39" s="121">
        <f>IFERROR(AJ29/(Objednávka!AH$49+2*Objednávka!AH$60),0)</f>
        <v>0</v>
      </c>
      <c r="AK39" s="121">
        <f>IFERROR(AK29/(Objednávka!AI$49+2*Objednávka!AI$60),0)</f>
        <v>0</v>
      </c>
      <c r="AL39" s="48"/>
      <c r="AM39" s="572"/>
    </row>
    <row r="40" spans="1:39" s="113" customFormat="1" ht="16.2" thickBot="1" x14ac:dyDescent="0.4">
      <c r="A40" s="10">
        <v>29</v>
      </c>
      <c r="B40" s="120" t="s">
        <v>327</v>
      </c>
      <c r="C40" s="115"/>
      <c r="D40" s="116" t="s">
        <v>328</v>
      </c>
      <c r="E40" s="117">
        <f>IFERROR((E39+E29/(Objednávka!C$49+2*Objednávka!C$60)),0)</f>
        <v>0</v>
      </c>
      <c r="F40" s="117">
        <f>IFERROR((F39+F29/(Objednávka!D$49+2*Objednávka!D$60)),0)</f>
        <v>0</v>
      </c>
      <c r="G40" s="117">
        <f>IFERROR((G39+G29/(Objednávka!E$49+2*Objednávka!E$60)),0)</f>
        <v>0</v>
      </c>
      <c r="H40" s="117">
        <f>IFERROR((H39+H29/(Objednávka!F$49+2*Objednávka!F$60)),0)</f>
        <v>0</v>
      </c>
      <c r="I40" s="117">
        <f>IFERROR((I39+I29/(Objednávka!G$49+2*Objednávka!G$60)),0)</f>
        <v>0</v>
      </c>
      <c r="J40" s="117">
        <f>IFERROR((J39+J29/(Objednávka!H$49+2*Objednávka!H$60)),0)</f>
        <v>0</v>
      </c>
      <c r="K40" s="117">
        <f>IFERROR((K39+K29/(Objednávka!I$49+2*Objednávka!I$60)),0)</f>
        <v>0</v>
      </c>
      <c r="L40" s="117">
        <f>IFERROR((L39+L29/(Objednávka!J$49+2*Objednávka!J$60)),0)</f>
        <v>0</v>
      </c>
      <c r="M40" s="117">
        <f>IFERROR((M39+M29/(Objednávka!K$49+2*Objednávka!K$60)),0)</f>
        <v>0</v>
      </c>
      <c r="N40" s="117">
        <f>IFERROR((N39+N29/(Objednávka!L$49+2*Objednávka!L$60)),0)</f>
        <v>0</v>
      </c>
      <c r="O40" s="117">
        <f>IFERROR((O39+O29/(Objednávka!M$49+2*Objednávka!M$60)),0)</f>
        <v>0</v>
      </c>
      <c r="P40" s="117">
        <f>IFERROR((P39+P29/(Objednávka!N$49+2*Objednávka!N$60)),0)</f>
        <v>0</v>
      </c>
      <c r="Q40" s="117">
        <f>IFERROR((Q39+Q29/(Objednávka!O$49+2*Objednávka!O$60)),0)</f>
        <v>0</v>
      </c>
      <c r="R40" s="117">
        <f>IFERROR((R39+R29/(Objednávka!P$49+2*Objednávka!P$60)),0)</f>
        <v>0</v>
      </c>
      <c r="S40" s="117">
        <f>IFERROR((S39+S29/(Objednávka!Q$49+2*Objednávka!Q$60)),0)</f>
        <v>0</v>
      </c>
      <c r="T40" s="117">
        <f>IFERROR((T39+T29/(Objednávka!R$49+2*Objednávka!R$60)),0)</f>
        <v>0</v>
      </c>
      <c r="U40" s="117">
        <f>IFERROR((U39+U29/(Objednávka!S$49+2*Objednávka!S$60)),0)</f>
        <v>0</v>
      </c>
      <c r="V40" s="117">
        <f>IFERROR((V39+V29/(Objednávka!T$49+2*Objednávka!T$60)),0)</f>
        <v>0</v>
      </c>
      <c r="W40" s="117">
        <f>IFERROR((W39+W29/(Objednávka!U$49+2*Objednávka!U$60)),0)</f>
        <v>0</v>
      </c>
      <c r="X40" s="117">
        <f>IFERROR((X39+X29/(Objednávka!V$49+2*Objednávka!V$60)),0)</f>
        <v>0</v>
      </c>
      <c r="Y40" s="117">
        <f>IFERROR((Y39+Y29/(Objednávka!W$49+2*Objednávka!W$60)),0)</f>
        <v>0</v>
      </c>
      <c r="Z40" s="117">
        <f>IFERROR((Z39+Z29/(Objednávka!X$49+2*Objednávka!X$60)),0)</f>
        <v>0</v>
      </c>
      <c r="AA40" s="117">
        <f>IFERROR((AA39+AA29/(Objednávka!Y$49+2*Objednávka!Y$60)),0)</f>
        <v>0</v>
      </c>
      <c r="AB40" s="117">
        <f>IFERROR((AB39+AB29/(Objednávka!Z$49+2*Objednávka!Z$60)),0)</f>
        <v>0</v>
      </c>
      <c r="AC40" s="117">
        <f>IFERROR((AC39+AC29/(Objednávka!AA$49+2*Objednávka!AA$60)),0)</f>
        <v>0</v>
      </c>
      <c r="AD40" s="117">
        <f>IFERROR((AD39+AD29/(Objednávka!AB$49+2*Objednávka!AB$60)),0)</f>
        <v>0</v>
      </c>
      <c r="AE40" s="117">
        <f>IFERROR((AE39+AE29/(Objednávka!AC$49+2*Objednávka!AC$60)),0)</f>
        <v>0</v>
      </c>
      <c r="AF40" s="117">
        <f>IFERROR((AF39+AF29/(Objednávka!AD$49+2*Objednávka!AD$60)),0)</f>
        <v>0</v>
      </c>
      <c r="AG40" s="117">
        <f>IFERROR((AG39+AG29/(Objednávka!AE$49+2*Objednávka!AE$60)),0)</f>
        <v>0</v>
      </c>
      <c r="AH40" s="117">
        <f>IFERROR((AH39+AH29/(Objednávka!AF$49+2*Objednávka!AF$60)),0)</f>
        <v>0</v>
      </c>
      <c r="AI40" s="117">
        <f>IFERROR((AI39+AI29/(Objednávka!AG$49+2*Objednávka!AG$60)),0)</f>
        <v>0</v>
      </c>
      <c r="AJ40" s="117">
        <f>IFERROR((AJ39+AJ29/(Objednávka!AH$49+2*Objednávka!AH$60)),0)</f>
        <v>0</v>
      </c>
      <c r="AK40" s="117">
        <f>IFERROR((AK39+AK29/(Objednávka!AI$49+2*Objednávka!AI$60)),0)</f>
        <v>0</v>
      </c>
      <c r="AL40" s="118"/>
      <c r="AM40" s="573"/>
    </row>
    <row r="41" spans="1:39" ht="14.4"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ht="14.4" x14ac:dyDescent="0.3">
      <c r="A43" s="169" t="s">
        <v>320</v>
      </c>
      <c r="B43" s="170"/>
      <c r="C43" s="170"/>
      <c r="D43" s="282"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53"/>
    </row>
    <row r="44" spans="1:39" thickBot="1" x14ac:dyDescent="0.35">
      <c r="A44" s="6" t="str">
        <f>A2</f>
        <v>Cenová úroveň pro Kalendářní rok [tis.Kč]</v>
      </c>
      <c r="B44" s="60"/>
      <c r="C44" s="40"/>
      <c r="D44" s="61"/>
      <c r="E44" s="153" t="str">
        <f>E2</f>
        <v>XII/29</v>
      </c>
      <c r="F44" s="153" t="str">
        <f t="shared" ref="F44:AK44" si="59">F2</f>
        <v>I-VI/30</v>
      </c>
      <c r="G44" s="153" t="str">
        <f t="shared" si="59"/>
        <v>VI-XII/30</v>
      </c>
      <c r="H44" s="153" t="str">
        <f t="shared" si="59"/>
        <v>XII/30</v>
      </c>
      <c r="I44" s="153">
        <f t="shared" si="59"/>
        <v>2031</v>
      </c>
      <c r="J44" s="153">
        <f t="shared" si="59"/>
        <v>2032</v>
      </c>
      <c r="K44" s="153">
        <f t="shared" si="59"/>
        <v>2033</v>
      </c>
      <c r="L44" s="153">
        <f t="shared" si="59"/>
        <v>2034</v>
      </c>
      <c r="M44" s="153">
        <f t="shared" si="59"/>
        <v>2035</v>
      </c>
      <c r="N44" s="153">
        <f t="shared" si="59"/>
        <v>2036</v>
      </c>
      <c r="O44" s="153">
        <f t="shared" si="59"/>
        <v>2037</v>
      </c>
      <c r="P44" s="153">
        <f t="shared" si="59"/>
        <v>2038</v>
      </c>
      <c r="Q44" s="153">
        <f t="shared" si="59"/>
        <v>2039</v>
      </c>
      <c r="R44" s="153">
        <f t="shared" si="59"/>
        <v>2040</v>
      </c>
      <c r="S44" s="153">
        <f t="shared" si="59"/>
        <v>2041</v>
      </c>
      <c r="T44" s="153">
        <f t="shared" si="59"/>
        <v>2042</v>
      </c>
      <c r="U44" s="153">
        <f t="shared" si="59"/>
        <v>2043</v>
      </c>
      <c r="V44" s="153">
        <f t="shared" si="59"/>
        <v>2044</v>
      </c>
      <c r="W44" s="153">
        <f t="shared" si="59"/>
        <v>2045</v>
      </c>
      <c r="X44" s="153">
        <f t="shared" si="59"/>
        <v>2046</v>
      </c>
      <c r="Y44" s="153">
        <f t="shared" si="59"/>
        <v>2047</v>
      </c>
      <c r="Z44" s="153">
        <f t="shared" si="59"/>
        <v>2048</v>
      </c>
      <c r="AA44" s="153">
        <f t="shared" si="59"/>
        <v>2049</v>
      </c>
      <c r="AB44" s="153">
        <f t="shared" si="59"/>
        <v>2050</v>
      </c>
      <c r="AC44" s="153">
        <f t="shared" si="59"/>
        <v>2051</v>
      </c>
      <c r="AD44" s="153">
        <f t="shared" si="59"/>
        <v>2052</v>
      </c>
      <c r="AE44" s="153">
        <f t="shared" si="59"/>
        <v>2053</v>
      </c>
      <c r="AF44" s="153">
        <f t="shared" si="59"/>
        <v>2054</v>
      </c>
      <c r="AG44" s="153">
        <f t="shared" si="59"/>
        <v>2055</v>
      </c>
      <c r="AH44" s="153">
        <f t="shared" si="59"/>
        <v>2056</v>
      </c>
      <c r="AI44" s="153">
        <f t="shared" si="59"/>
        <v>2057</v>
      </c>
      <c r="AJ44" s="153">
        <f t="shared" si="59"/>
        <v>2058</v>
      </c>
      <c r="AK44" s="153">
        <f t="shared" si="59"/>
        <v>2059</v>
      </c>
      <c r="AL44" s="99" t="s">
        <v>78</v>
      </c>
      <c r="AM44" s="562" t="s">
        <v>79</v>
      </c>
    </row>
    <row r="45" spans="1:39" thickTop="1" x14ac:dyDescent="0.3">
      <c r="A45" s="3">
        <f t="shared" ref="A45:D66" si="60">IF(A3="","",A3)</f>
        <v>1</v>
      </c>
      <c r="B45" s="44" t="str">
        <f t="shared" si="60"/>
        <v>Trakční energie a palivo</v>
      </c>
      <c r="C45" s="62">
        <f t="shared" si="60"/>
        <v>1.1000000000000001</v>
      </c>
      <c r="D45" s="63" t="str">
        <f t="shared" si="60"/>
        <v>Elektrická energie</v>
      </c>
      <c r="E45" s="107">
        <f>IFERROR(('MA Výkon'!E45*('Objednávka SČK'!C$49+2*'Objednávka SČK'!C$60)/('Objednávka SČK'!C$4+2*'Objednávka SČK'!C$5)),0)</f>
        <v>0</v>
      </c>
      <c r="F45" s="107">
        <f>IFERROR(('MA Výkon'!F45*('Objednávka SČK'!D$49+2*'Objednávka SČK'!D$60)/('Objednávka SČK'!D$4+2*'Objednávka SČK'!D$5)),0)</f>
        <v>0</v>
      </c>
      <c r="G45" s="107">
        <f>IFERROR(('MA Výkon'!G45*('Objednávka SČK'!E$49+2*'Objednávka SČK'!E$60)/('Objednávka SČK'!E$4+2*'Objednávka SČK'!E$5)),0)</f>
        <v>0</v>
      </c>
      <c r="H45" s="107">
        <f>IFERROR(('MA Výkon'!H45*('Objednávka SČK'!F$49+2*'Objednávka SČK'!F$60)/('Objednávka SČK'!F$4+2*'Objednávka SČK'!F$5)),0)</f>
        <v>0</v>
      </c>
      <c r="I45" s="107">
        <f>IFERROR(('MA Výkon'!I45*('Objednávka SČK'!G$49+2*'Objednávka SČK'!G$60)/('Objednávka SČK'!G$4+2*'Objednávka SČK'!G$5)),0)</f>
        <v>0</v>
      </c>
      <c r="J45" s="107">
        <f>IFERROR(('MA Výkon'!J45*('Objednávka SČK'!H$49+2*'Objednávka SČK'!H$60)/('Objednávka SČK'!H$4+2*'Objednávka SČK'!H$5)),0)</f>
        <v>0</v>
      </c>
      <c r="K45" s="107">
        <f>IFERROR(('MA Výkon'!K45*('Objednávka SČK'!I$49+2*'Objednávka SČK'!I$60)/('Objednávka SČK'!I$4+2*'Objednávka SČK'!I$5)),0)</f>
        <v>0</v>
      </c>
      <c r="L45" s="107">
        <f>IFERROR(('MA Výkon'!L45*('Objednávka SČK'!J$49+2*'Objednávka SČK'!J$60)/('Objednávka SČK'!J$4+2*'Objednávka SČK'!J$5)),0)</f>
        <v>0</v>
      </c>
      <c r="M45" s="107">
        <f>IFERROR(('MA Výkon'!M45*('Objednávka SČK'!K$49+2*'Objednávka SČK'!K$60)/('Objednávka SČK'!K$4+2*'Objednávka SČK'!K$5)),0)</f>
        <v>0</v>
      </c>
      <c r="N45" s="107">
        <f>IFERROR(('MA Výkon'!N45*('Objednávka SČK'!L$49+2*'Objednávka SČK'!L$60)/('Objednávka SČK'!L$4+2*'Objednávka SČK'!L$5)),0)</f>
        <v>0</v>
      </c>
      <c r="O45" s="107">
        <f>IFERROR(('MA Výkon'!O45*('Objednávka SČK'!M$49+2*'Objednávka SČK'!M$60)/('Objednávka SČK'!M$4+2*'Objednávka SČK'!M$5)),0)</f>
        <v>0</v>
      </c>
      <c r="P45" s="107">
        <f>IFERROR(('MA Výkon'!P45*('Objednávka SČK'!N$49+2*'Objednávka SČK'!N$60)/('Objednávka SČK'!N$4+2*'Objednávka SČK'!N$5)),0)</f>
        <v>0</v>
      </c>
      <c r="Q45" s="107">
        <f>IFERROR(('MA Výkon'!Q45*('Objednávka SČK'!O$49+2*'Objednávka SČK'!O$60)/('Objednávka SČK'!O$4+2*'Objednávka SČK'!O$5)),0)</f>
        <v>0</v>
      </c>
      <c r="R45" s="107">
        <f>IFERROR(('MA Výkon'!R45*('Objednávka SČK'!P$49+2*'Objednávka SČK'!P$60)/('Objednávka SČK'!P$4+2*'Objednávka SČK'!P$5)),0)</f>
        <v>0</v>
      </c>
      <c r="S45" s="107">
        <f>IFERROR(('MA Výkon'!S45*('Objednávka SČK'!Q$49+2*'Objednávka SČK'!Q$60)/('Objednávka SČK'!Q$4+2*'Objednávka SČK'!Q$5)),0)</f>
        <v>0</v>
      </c>
      <c r="T45" s="107">
        <f>IFERROR(('MA Výkon'!T45*('Objednávka SČK'!R$49+2*'Objednávka SČK'!R$60)/('Objednávka SČK'!R$4+2*'Objednávka SČK'!R$5)),0)</f>
        <v>0</v>
      </c>
      <c r="U45" s="107">
        <f>IFERROR(('MA Výkon'!U45*('Objednávka SČK'!S$49+2*'Objednávka SČK'!S$60)/('Objednávka SČK'!S$4+2*'Objednávka SČK'!S$5)),0)</f>
        <v>0</v>
      </c>
      <c r="V45" s="107">
        <f>IFERROR(('MA Výkon'!V45*('Objednávka SČK'!T$49+2*'Objednávka SČK'!T$60)/('Objednávka SČK'!T$4+2*'Objednávka SČK'!T$5)),0)</f>
        <v>0</v>
      </c>
      <c r="W45" s="107">
        <f>IFERROR(('MA Výkon'!W45*('Objednávka SČK'!U$49+2*'Objednávka SČK'!U$60)/('Objednávka SČK'!U$4+2*'Objednávka SČK'!U$5)),0)</f>
        <v>0</v>
      </c>
      <c r="X45" s="107">
        <f>IFERROR(('MA Výkon'!X45*('Objednávka SČK'!V$49+2*'Objednávka SČK'!V$60)/('Objednávka SČK'!V$4+2*'Objednávka SČK'!V$5)),0)</f>
        <v>0</v>
      </c>
      <c r="Y45" s="107">
        <f>IFERROR(('MA Výkon'!Y45*('Objednávka SČK'!W$49+2*'Objednávka SČK'!W$60)/('Objednávka SČK'!W$4+2*'Objednávka SČK'!W$5)),0)</f>
        <v>0</v>
      </c>
      <c r="Z45" s="107">
        <f>IFERROR(('MA Výkon'!Z45*('Objednávka SČK'!X$49+2*'Objednávka SČK'!X$60)/('Objednávka SČK'!X$4+2*'Objednávka SČK'!X$5)),0)</f>
        <v>0</v>
      </c>
      <c r="AA45" s="107">
        <f>IFERROR(('MA Výkon'!AA45*('Objednávka SČK'!Y$49+2*'Objednávka SČK'!Y$60)/('Objednávka SČK'!Y$4+2*'Objednávka SČK'!Y$5)),0)</f>
        <v>0</v>
      </c>
      <c r="AB45" s="107">
        <f>IFERROR(('MA Výkon'!AB45*('Objednávka SČK'!Z$49+2*'Objednávka SČK'!Z$60)/('Objednávka SČK'!Z$4+2*'Objednávka SČK'!Z$5)),0)</f>
        <v>0</v>
      </c>
      <c r="AC45" s="107">
        <f>IFERROR(('MA Výkon'!AC45*('Objednávka SČK'!AA$49+2*'Objednávka SČK'!AA$60)/('Objednávka SČK'!AA$4+2*'Objednávka SČK'!AA$5)),0)</f>
        <v>0</v>
      </c>
      <c r="AD45" s="107">
        <f>IFERROR(('MA Výkon'!AD45*('Objednávka SČK'!AB$49+2*'Objednávka SČK'!AB$60)/('Objednávka SČK'!AB$4+2*'Objednávka SČK'!AB$5)),0)</f>
        <v>0</v>
      </c>
      <c r="AE45" s="107">
        <f>IFERROR(('MA Výkon'!AE45*('Objednávka SČK'!AC$49+2*'Objednávka SČK'!AC$60)/('Objednávka SČK'!AC$4+2*'Objednávka SČK'!AC$5)),0)</f>
        <v>0</v>
      </c>
      <c r="AF45" s="107">
        <f>IFERROR(('MA Výkon'!AF45*('Objednávka SČK'!AD$49+2*'Objednávka SČK'!AD$60)/('Objednávka SČK'!AD$4+2*'Objednávka SČK'!AD$5)),0)</f>
        <v>0</v>
      </c>
      <c r="AG45" s="107">
        <f>IFERROR(('MA Výkon'!AG45*('Objednávka SČK'!AE$49+2*'Objednávka SČK'!AE$60)/('Objednávka SČK'!AE$4+2*'Objednávka SČK'!AE$5)),0)</f>
        <v>0</v>
      </c>
      <c r="AH45" s="107">
        <f>IFERROR(('MA Výkon'!AH45*('Objednávka SČK'!AF$49+2*'Objednávka SČK'!AF$60)/('Objednávka SČK'!AF$4+2*'Objednávka SČK'!AF$5)),0)</f>
        <v>0</v>
      </c>
      <c r="AI45" s="107">
        <f>IFERROR(('MA Výkon'!AI45*('Objednávka SČK'!AG$49+2*'Objednávka SČK'!AG$60)/('Objednávka SČK'!AG$4+2*'Objednávka SČK'!AG$5)),0)</f>
        <v>0</v>
      </c>
      <c r="AJ45" s="107">
        <f>IFERROR(('MA Výkon'!AJ45*('Objednávka SČK'!AH$49+2*'Objednávka SČK'!AH$60)/('Objednávka SČK'!AH$4+2*'Objednávka SČK'!AH$5)),0)</f>
        <v>0</v>
      </c>
      <c r="AK45" s="107">
        <f>IFERROR(('MA Výkon'!AK45*('Objednávka SČK'!AI$49+2*'Objednávka SČK'!AI$60)/('Objednávka SČK'!AI$4+2*'Objednávka SČK'!AI$5)),0)</f>
        <v>0</v>
      </c>
      <c r="AL45" s="20">
        <f>SUM(E45:AK45)</f>
        <v>0</v>
      </c>
      <c r="AM45" s="566">
        <f t="shared" ref="AM45:AM70" si="61">IFERROR(SUMPRODUCT(E45:AK45,E$79:AK$79)/SUM(E$79:AK$79),0)</f>
        <v>0</v>
      </c>
    </row>
    <row r="46" spans="1:39" ht="14.4" x14ac:dyDescent="0.3">
      <c r="A46" s="4" t="str">
        <f t="shared" si="60"/>
        <v/>
      </c>
      <c r="B46" s="45" t="str">
        <f t="shared" si="60"/>
        <v/>
      </c>
      <c r="C46" s="64">
        <f t="shared" si="60"/>
        <v>1.2</v>
      </c>
      <c r="D46" s="65" t="str">
        <f t="shared" si="60"/>
        <v>Motorová nafta</v>
      </c>
      <c r="E46" s="107">
        <f>IFERROR(('MA Výkon'!E46*('Objednávka SČK'!C$49+2*'Objednávka SČK'!C$60)/('Objednávka SČK'!C$4+2*'Objednávka SČK'!C$5)),0)</f>
        <v>0</v>
      </c>
      <c r="F46" s="107">
        <f>IFERROR(('MA Výkon'!F46*('Objednávka SČK'!D$49+2*'Objednávka SČK'!D$60)/('Objednávka SČK'!D$4+2*'Objednávka SČK'!D$5)),0)</f>
        <v>0</v>
      </c>
      <c r="G46" s="107">
        <f>IFERROR(('MA Výkon'!G46*('Objednávka SČK'!E$49+2*'Objednávka SČK'!E$60)/('Objednávka SČK'!E$4+2*'Objednávka SČK'!E$5)),0)</f>
        <v>0</v>
      </c>
      <c r="H46" s="107">
        <f>IFERROR(('MA Výkon'!H46*('Objednávka SČK'!F$49+2*'Objednávka SČK'!F$60)/('Objednávka SČK'!F$4+2*'Objednávka SČK'!F$5)),0)</f>
        <v>0</v>
      </c>
      <c r="I46" s="107">
        <f>IFERROR(('MA Výkon'!I46*('Objednávka SČK'!G$49+2*'Objednávka SČK'!G$60)/('Objednávka SČK'!G$4+2*'Objednávka SČK'!G$5)),0)</f>
        <v>0</v>
      </c>
      <c r="J46" s="107">
        <f>IFERROR(('MA Výkon'!J46*('Objednávka SČK'!H$49+2*'Objednávka SČK'!H$60)/('Objednávka SČK'!H$4+2*'Objednávka SČK'!H$5)),0)</f>
        <v>0</v>
      </c>
      <c r="K46" s="107">
        <f>IFERROR(('MA Výkon'!K46*('Objednávka SČK'!I$49+2*'Objednávka SČK'!I$60)/('Objednávka SČK'!I$4+2*'Objednávka SČK'!I$5)),0)</f>
        <v>0</v>
      </c>
      <c r="L46" s="107">
        <f>IFERROR(('MA Výkon'!L46*('Objednávka SČK'!J$49+2*'Objednávka SČK'!J$60)/('Objednávka SČK'!J$4+2*'Objednávka SČK'!J$5)),0)</f>
        <v>0</v>
      </c>
      <c r="M46" s="107">
        <f>IFERROR(('MA Výkon'!M46*('Objednávka SČK'!K$49+2*'Objednávka SČK'!K$60)/('Objednávka SČK'!K$4+2*'Objednávka SČK'!K$5)),0)</f>
        <v>0</v>
      </c>
      <c r="N46" s="107">
        <f>IFERROR(('MA Výkon'!N46*('Objednávka SČK'!L$49+2*'Objednávka SČK'!L$60)/('Objednávka SČK'!L$4+2*'Objednávka SČK'!L$5)),0)</f>
        <v>0</v>
      </c>
      <c r="O46" s="107">
        <f>IFERROR(('MA Výkon'!O46*('Objednávka SČK'!M$49+2*'Objednávka SČK'!M$60)/('Objednávka SČK'!M$4+2*'Objednávka SČK'!M$5)),0)</f>
        <v>0</v>
      </c>
      <c r="P46" s="107">
        <f>IFERROR(('MA Výkon'!P46*('Objednávka SČK'!N$49+2*'Objednávka SČK'!N$60)/('Objednávka SČK'!N$4+2*'Objednávka SČK'!N$5)),0)</f>
        <v>0</v>
      </c>
      <c r="Q46" s="107">
        <f>IFERROR(('MA Výkon'!Q46*('Objednávka SČK'!O$49+2*'Objednávka SČK'!O$60)/('Objednávka SČK'!O$4+2*'Objednávka SČK'!O$5)),0)</f>
        <v>0</v>
      </c>
      <c r="R46" s="107">
        <f>IFERROR(('MA Výkon'!R46*('Objednávka SČK'!P$49+2*'Objednávka SČK'!P$60)/('Objednávka SČK'!P$4+2*'Objednávka SČK'!P$5)),0)</f>
        <v>0</v>
      </c>
      <c r="S46" s="107">
        <f>IFERROR(('MA Výkon'!S46*('Objednávka SČK'!Q$49+2*'Objednávka SČK'!Q$60)/('Objednávka SČK'!Q$4+2*'Objednávka SČK'!Q$5)),0)</f>
        <v>0</v>
      </c>
      <c r="T46" s="107">
        <f>IFERROR(('MA Výkon'!T46*('Objednávka SČK'!R$49+2*'Objednávka SČK'!R$60)/('Objednávka SČK'!R$4+2*'Objednávka SČK'!R$5)),0)</f>
        <v>0</v>
      </c>
      <c r="U46" s="107">
        <f>IFERROR(('MA Výkon'!U46*('Objednávka SČK'!S$49+2*'Objednávka SČK'!S$60)/('Objednávka SČK'!S$4+2*'Objednávka SČK'!S$5)),0)</f>
        <v>0</v>
      </c>
      <c r="V46" s="107">
        <f>IFERROR(('MA Výkon'!V46*('Objednávka SČK'!T$49+2*'Objednávka SČK'!T$60)/('Objednávka SČK'!T$4+2*'Objednávka SČK'!T$5)),0)</f>
        <v>0</v>
      </c>
      <c r="W46" s="107">
        <f>IFERROR(('MA Výkon'!W46*('Objednávka SČK'!U$49+2*'Objednávka SČK'!U$60)/('Objednávka SČK'!U$4+2*'Objednávka SČK'!U$5)),0)</f>
        <v>0</v>
      </c>
      <c r="X46" s="107">
        <f>IFERROR(('MA Výkon'!X46*('Objednávka SČK'!V$49+2*'Objednávka SČK'!V$60)/('Objednávka SČK'!V$4+2*'Objednávka SČK'!V$5)),0)</f>
        <v>0</v>
      </c>
      <c r="Y46" s="107">
        <f>IFERROR(('MA Výkon'!Y46*('Objednávka SČK'!W$49+2*'Objednávka SČK'!W$60)/('Objednávka SČK'!W$4+2*'Objednávka SČK'!W$5)),0)</f>
        <v>0</v>
      </c>
      <c r="Z46" s="107">
        <f>IFERROR(('MA Výkon'!Z46*('Objednávka SČK'!X$49+2*'Objednávka SČK'!X$60)/('Objednávka SČK'!X$4+2*'Objednávka SČK'!X$5)),0)</f>
        <v>0</v>
      </c>
      <c r="AA46" s="107">
        <f>IFERROR(('MA Výkon'!AA46*('Objednávka SČK'!Y$49+2*'Objednávka SČK'!Y$60)/('Objednávka SČK'!Y$4+2*'Objednávka SČK'!Y$5)),0)</f>
        <v>0</v>
      </c>
      <c r="AB46" s="107">
        <f>IFERROR(('MA Výkon'!AB46*('Objednávka SČK'!Z$49+2*'Objednávka SČK'!Z$60)/('Objednávka SČK'!Z$4+2*'Objednávka SČK'!Z$5)),0)</f>
        <v>0</v>
      </c>
      <c r="AC46" s="107">
        <f>IFERROR(('MA Výkon'!AC46*('Objednávka SČK'!AA$49+2*'Objednávka SČK'!AA$60)/('Objednávka SČK'!AA$4+2*'Objednávka SČK'!AA$5)),0)</f>
        <v>0</v>
      </c>
      <c r="AD46" s="107">
        <f>IFERROR(('MA Výkon'!AD46*('Objednávka SČK'!AB$49+2*'Objednávka SČK'!AB$60)/('Objednávka SČK'!AB$4+2*'Objednávka SČK'!AB$5)),0)</f>
        <v>0</v>
      </c>
      <c r="AE46" s="107">
        <f>IFERROR(('MA Výkon'!AE46*('Objednávka SČK'!AC$49+2*'Objednávka SČK'!AC$60)/('Objednávka SČK'!AC$4+2*'Objednávka SČK'!AC$5)),0)</f>
        <v>0</v>
      </c>
      <c r="AF46" s="107">
        <f>IFERROR(('MA Výkon'!AF46*('Objednávka SČK'!AD$49+2*'Objednávka SČK'!AD$60)/('Objednávka SČK'!AD$4+2*'Objednávka SČK'!AD$5)),0)</f>
        <v>0</v>
      </c>
      <c r="AG46" s="107">
        <f>IFERROR(('MA Výkon'!AG46*('Objednávka SČK'!AE$49+2*'Objednávka SČK'!AE$60)/('Objednávka SČK'!AE$4+2*'Objednávka SČK'!AE$5)),0)</f>
        <v>0</v>
      </c>
      <c r="AH46" s="107">
        <f>IFERROR(('MA Výkon'!AH46*('Objednávka SČK'!AF$49+2*'Objednávka SČK'!AF$60)/('Objednávka SČK'!AF$4+2*'Objednávka SČK'!AF$5)),0)</f>
        <v>0</v>
      </c>
      <c r="AI46" s="107">
        <f>IFERROR(('MA Výkon'!AI46*('Objednávka SČK'!AG$49+2*'Objednávka SČK'!AG$60)/('Objednávka SČK'!AG$4+2*'Objednávka SČK'!AG$5)),0)</f>
        <v>0</v>
      </c>
      <c r="AJ46" s="107">
        <f>IFERROR(('MA Výkon'!AJ46*('Objednávka SČK'!AH$49+2*'Objednávka SČK'!AH$60)/('Objednávka SČK'!AH$4+2*'Objednávka SČK'!AH$5)),0)</f>
        <v>0</v>
      </c>
      <c r="AK46" s="107">
        <f>IFERROR(('MA Výkon'!AK46*('Objednávka SČK'!AI$49+2*'Objednávka SČK'!AI$60)/('Objednávka SČK'!AI$4+2*'Objednávka SČK'!AI$5)),0)</f>
        <v>0</v>
      </c>
      <c r="AL46" s="24">
        <f t="shared" ref="AL46:AL70" si="62">SUM(E46:AK46)</f>
        <v>0</v>
      </c>
      <c r="AM46" s="149">
        <f t="shared" si="61"/>
        <v>0</v>
      </c>
    </row>
    <row r="47" spans="1:39" ht="14.4" x14ac:dyDescent="0.3">
      <c r="A47" s="4">
        <f t="shared" si="60"/>
        <v>2</v>
      </c>
      <c r="B47" s="45" t="str">
        <f t="shared" si="60"/>
        <v>Netrakční energie a palivo</v>
      </c>
      <c r="C47" s="64" t="str">
        <f t="shared" si="60"/>
        <v/>
      </c>
      <c r="D47" s="65" t="str">
        <f t="shared" si="60"/>
        <v/>
      </c>
      <c r="E47" s="107">
        <f>IFERROR(('MA Výkon'!E47*('Objednávka SČK'!C$49+2*'Objednávka SČK'!C$60)/('Objednávka SČK'!C$4+2*'Objednávka SČK'!C$5)),0)</f>
        <v>0</v>
      </c>
      <c r="F47" s="107">
        <f>IFERROR(('MA Výkon'!F47*('Objednávka SČK'!D$49+2*'Objednávka SČK'!D$60)/('Objednávka SČK'!D$4+2*'Objednávka SČK'!D$5)),0)</f>
        <v>0</v>
      </c>
      <c r="G47" s="107">
        <f>IFERROR(('MA Výkon'!G47*('Objednávka SČK'!E$49+2*'Objednávka SČK'!E$60)/('Objednávka SČK'!E$4+2*'Objednávka SČK'!E$5)),0)</f>
        <v>0</v>
      </c>
      <c r="H47" s="107">
        <f>IFERROR(('MA Výkon'!H47*('Objednávka SČK'!F$49+2*'Objednávka SČK'!F$60)/('Objednávka SČK'!F$4+2*'Objednávka SČK'!F$5)),0)</f>
        <v>0</v>
      </c>
      <c r="I47" s="107">
        <f>IFERROR(('MA Výkon'!I47*('Objednávka SČK'!G$49+2*'Objednávka SČK'!G$60)/('Objednávka SČK'!G$4+2*'Objednávka SČK'!G$5)),0)</f>
        <v>0</v>
      </c>
      <c r="J47" s="107">
        <f>IFERROR(('MA Výkon'!J47*('Objednávka SČK'!H$49+2*'Objednávka SČK'!H$60)/('Objednávka SČK'!H$4+2*'Objednávka SČK'!H$5)),0)</f>
        <v>0</v>
      </c>
      <c r="K47" s="107">
        <f>IFERROR(('MA Výkon'!K47*('Objednávka SČK'!I$49+2*'Objednávka SČK'!I$60)/('Objednávka SČK'!I$4+2*'Objednávka SČK'!I$5)),0)</f>
        <v>0</v>
      </c>
      <c r="L47" s="107">
        <f>IFERROR(('MA Výkon'!L47*('Objednávka SČK'!J$49+2*'Objednávka SČK'!J$60)/('Objednávka SČK'!J$4+2*'Objednávka SČK'!J$5)),0)</f>
        <v>0</v>
      </c>
      <c r="M47" s="107">
        <f>IFERROR(('MA Výkon'!M47*('Objednávka SČK'!K$49+2*'Objednávka SČK'!K$60)/('Objednávka SČK'!K$4+2*'Objednávka SČK'!K$5)),0)</f>
        <v>0</v>
      </c>
      <c r="N47" s="107">
        <f>IFERROR(('MA Výkon'!N47*('Objednávka SČK'!L$49+2*'Objednávka SČK'!L$60)/('Objednávka SČK'!L$4+2*'Objednávka SČK'!L$5)),0)</f>
        <v>0</v>
      </c>
      <c r="O47" s="107">
        <f>IFERROR(('MA Výkon'!O47*('Objednávka SČK'!M$49+2*'Objednávka SČK'!M$60)/('Objednávka SČK'!M$4+2*'Objednávka SČK'!M$5)),0)</f>
        <v>0</v>
      </c>
      <c r="P47" s="107">
        <f>IFERROR(('MA Výkon'!P47*('Objednávka SČK'!N$49+2*'Objednávka SČK'!N$60)/('Objednávka SČK'!N$4+2*'Objednávka SČK'!N$5)),0)</f>
        <v>0</v>
      </c>
      <c r="Q47" s="107">
        <f>IFERROR(('MA Výkon'!Q47*('Objednávka SČK'!O$49+2*'Objednávka SČK'!O$60)/('Objednávka SČK'!O$4+2*'Objednávka SČK'!O$5)),0)</f>
        <v>0</v>
      </c>
      <c r="R47" s="107">
        <f>IFERROR(('MA Výkon'!R47*('Objednávka SČK'!P$49+2*'Objednávka SČK'!P$60)/('Objednávka SČK'!P$4+2*'Objednávka SČK'!P$5)),0)</f>
        <v>0</v>
      </c>
      <c r="S47" s="107">
        <f>IFERROR(('MA Výkon'!S47*('Objednávka SČK'!Q$49+2*'Objednávka SČK'!Q$60)/('Objednávka SČK'!Q$4+2*'Objednávka SČK'!Q$5)),0)</f>
        <v>0</v>
      </c>
      <c r="T47" s="107">
        <f>IFERROR(('MA Výkon'!T47*('Objednávka SČK'!R$49+2*'Objednávka SČK'!R$60)/('Objednávka SČK'!R$4+2*'Objednávka SČK'!R$5)),0)</f>
        <v>0</v>
      </c>
      <c r="U47" s="107">
        <f>IFERROR(('MA Výkon'!U47*('Objednávka SČK'!S$49+2*'Objednávka SČK'!S$60)/('Objednávka SČK'!S$4+2*'Objednávka SČK'!S$5)),0)</f>
        <v>0</v>
      </c>
      <c r="V47" s="107">
        <f>IFERROR(('MA Výkon'!V47*('Objednávka SČK'!T$49+2*'Objednávka SČK'!T$60)/('Objednávka SČK'!T$4+2*'Objednávka SČK'!T$5)),0)</f>
        <v>0</v>
      </c>
      <c r="W47" s="107">
        <f>IFERROR(('MA Výkon'!W47*('Objednávka SČK'!U$49+2*'Objednávka SČK'!U$60)/('Objednávka SČK'!U$4+2*'Objednávka SČK'!U$5)),0)</f>
        <v>0</v>
      </c>
      <c r="X47" s="107">
        <f>IFERROR(('MA Výkon'!X47*('Objednávka SČK'!V$49+2*'Objednávka SČK'!V$60)/('Objednávka SČK'!V$4+2*'Objednávka SČK'!V$5)),0)</f>
        <v>0</v>
      </c>
      <c r="Y47" s="107">
        <f>IFERROR(('MA Výkon'!Y47*('Objednávka SČK'!W$49+2*'Objednávka SČK'!W$60)/('Objednávka SČK'!W$4+2*'Objednávka SČK'!W$5)),0)</f>
        <v>0</v>
      </c>
      <c r="Z47" s="107">
        <f>IFERROR(('MA Výkon'!Z47*('Objednávka SČK'!X$49+2*'Objednávka SČK'!X$60)/('Objednávka SČK'!X$4+2*'Objednávka SČK'!X$5)),0)</f>
        <v>0</v>
      </c>
      <c r="AA47" s="107">
        <f>IFERROR(('MA Výkon'!AA47*('Objednávka SČK'!Y$49+2*'Objednávka SČK'!Y$60)/('Objednávka SČK'!Y$4+2*'Objednávka SČK'!Y$5)),0)</f>
        <v>0</v>
      </c>
      <c r="AB47" s="107">
        <f>IFERROR(('MA Výkon'!AB47*('Objednávka SČK'!Z$49+2*'Objednávka SČK'!Z$60)/('Objednávka SČK'!Z$4+2*'Objednávka SČK'!Z$5)),0)</f>
        <v>0</v>
      </c>
      <c r="AC47" s="107">
        <f>IFERROR(('MA Výkon'!AC47*('Objednávka SČK'!AA$49+2*'Objednávka SČK'!AA$60)/('Objednávka SČK'!AA$4+2*'Objednávka SČK'!AA$5)),0)</f>
        <v>0</v>
      </c>
      <c r="AD47" s="107">
        <f>IFERROR(('MA Výkon'!AD47*('Objednávka SČK'!AB$49+2*'Objednávka SČK'!AB$60)/('Objednávka SČK'!AB$4+2*'Objednávka SČK'!AB$5)),0)</f>
        <v>0</v>
      </c>
      <c r="AE47" s="107">
        <f>IFERROR(('MA Výkon'!AE47*('Objednávka SČK'!AC$49+2*'Objednávka SČK'!AC$60)/('Objednávka SČK'!AC$4+2*'Objednávka SČK'!AC$5)),0)</f>
        <v>0</v>
      </c>
      <c r="AF47" s="107">
        <f>IFERROR(('MA Výkon'!AF47*('Objednávka SČK'!AD$49+2*'Objednávka SČK'!AD$60)/('Objednávka SČK'!AD$4+2*'Objednávka SČK'!AD$5)),0)</f>
        <v>0</v>
      </c>
      <c r="AG47" s="107">
        <f>IFERROR(('MA Výkon'!AG47*('Objednávka SČK'!AE$49+2*'Objednávka SČK'!AE$60)/('Objednávka SČK'!AE$4+2*'Objednávka SČK'!AE$5)),0)</f>
        <v>0</v>
      </c>
      <c r="AH47" s="107">
        <f>IFERROR(('MA Výkon'!AH47*('Objednávka SČK'!AF$49+2*'Objednávka SČK'!AF$60)/('Objednávka SČK'!AF$4+2*'Objednávka SČK'!AF$5)),0)</f>
        <v>0</v>
      </c>
      <c r="AI47" s="107">
        <f>IFERROR(('MA Výkon'!AI47*('Objednávka SČK'!AG$49+2*'Objednávka SČK'!AG$60)/('Objednávka SČK'!AG$4+2*'Objednávka SČK'!AG$5)),0)</f>
        <v>0</v>
      </c>
      <c r="AJ47" s="107">
        <f>IFERROR(('MA Výkon'!AJ47*('Objednávka SČK'!AH$49+2*'Objednávka SČK'!AH$60)/('Objednávka SČK'!AH$4+2*'Objednávka SČK'!AH$5)),0)</f>
        <v>0</v>
      </c>
      <c r="AK47" s="107">
        <f>IFERROR(('MA Výkon'!AK47*('Objednávka SČK'!AI$49+2*'Objednávka SČK'!AI$60)/('Objednávka SČK'!AI$4+2*'Objednávka SČK'!AI$5)),0)</f>
        <v>0</v>
      </c>
      <c r="AL47" s="24">
        <f t="shared" si="62"/>
        <v>0</v>
      </c>
      <c r="AM47" s="149">
        <f t="shared" si="61"/>
        <v>0</v>
      </c>
    </row>
    <row r="48" spans="1:39" ht="14.4" x14ac:dyDescent="0.3">
      <c r="A48" s="4">
        <f t="shared" si="60"/>
        <v>3</v>
      </c>
      <c r="B48" s="45" t="str">
        <f t="shared" si="60"/>
        <v>Přímý materiál</v>
      </c>
      <c r="C48" s="64" t="str">
        <f t="shared" si="60"/>
        <v/>
      </c>
      <c r="D48" s="65" t="str">
        <f t="shared" si="60"/>
        <v/>
      </c>
      <c r="E48" s="107">
        <f>IFERROR(('MA Výkon'!E48*('Objednávka SČK'!C$49+2*'Objednávka SČK'!C$60)/('Objednávka SČK'!C$4+2*'Objednávka SČK'!C$5)),0)</f>
        <v>0</v>
      </c>
      <c r="F48" s="107">
        <f>IFERROR(('MA Výkon'!F48*('Objednávka SČK'!D$49+2*'Objednávka SČK'!D$60)/('Objednávka SČK'!D$4+2*'Objednávka SČK'!D$5)),0)</f>
        <v>0</v>
      </c>
      <c r="G48" s="107">
        <f>IFERROR(('MA Výkon'!G48*('Objednávka SČK'!E$49+2*'Objednávka SČK'!E$60)/('Objednávka SČK'!E$4+2*'Objednávka SČK'!E$5)),0)</f>
        <v>0</v>
      </c>
      <c r="H48" s="107">
        <f>IFERROR(('MA Výkon'!H48*('Objednávka SČK'!F$49+2*'Objednávka SČK'!F$60)/('Objednávka SČK'!F$4+2*'Objednávka SČK'!F$5)),0)</f>
        <v>0</v>
      </c>
      <c r="I48" s="107">
        <f>IFERROR(('MA Výkon'!I48*('Objednávka SČK'!G$49+2*'Objednávka SČK'!G$60)/('Objednávka SČK'!G$4+2*'Objednávka SČK'!G$5)),0)</f>
        <v>0</v>
      </c>
      <c r="J48" s="107">
        <f>IFERROR(('MA Výkon'!J48*('Objednávka SČK'!H$49+2*'Objednávka SČK'!H$60)/('Objednávka SČK'!H$4+2*'Objednávka SČK'!H$5)),0)</f>
        <v>0</v>
      </c>
      <c r="K48" s="107">
        <f>IFERROR(('MA Výkon'!K48*('Objednávka SČK'!I$49+2*'Objednávka SČK'!I$60)/('Objednávka SČK'!I$4+2*'Objednávka SČK'!I$5)),0)</f>
        <v>0</v>
      </c>
      <c r="L48" s="107">
        <f>IFERROR(('MA Výkon'!L48*('Objednávka SČK'!J$49+2*'Objednávka SČK'!J$60)/('Objednávka SČK'!J$4+2*'Objednávka SČK'!J$5)),0)</f>
        <v>0</v>
      </c>
      <c r="M48" s="107">
        <f>IFERROR(('MA Výkon'!M48*('Objednávka SČK'!K$49+2*'Objednávka SČK'!K$60)/('Objednávka SČK'!K$4+2*'Objednávka SČK'!K$5)),0)</f>
        <v>0</v>
      </c>
      <c r="N48" s="107">
        <f>IFERROR(('MA Výkon'!N48*('Objednávka SČK'!L$49+2*'Objednávka SČK'!L$60)/('Objednávka SČK'!L$4+2*'Objednávka SČK'!L$5)),0)</f>
        <v>0</v>
      </c>
      <c r="O48" s="107">
        <f>IFERROR(('MA Výkon'!O48*('Objednávka SČK'!M$49+2*'Objednávka SČK'!M$60)/('Objednávka SČK'!M$4+2*'Objednávka SČK'!M$5)),0)</f>
        <v>0</v>
      </c>
      <c r="P48" s="107">
        <f>IFERROR(('MA Výkon'!P48*('Objednávka SČK'!N$49+2*'Objednávka SČK'!N$60)/('Objednávka SČK'!N$4+2*'Objednávka SČK'!N$5)),0)</f>
        <v>0</v>
      </c>
      <c r="Q48" s="107">
        <f>IFERROR(('MA Výkon'!Q48*('Objednávka SČK'!O$49+2*'Objednávka SČK'!O$60)/('Objednávka SČK'!O$4+2*'Objednávka SČK'!O$5)),0)</f>
        <v>0</v>
      </c>
      <c r="R48" s="107">
        <f>IFERROR(('MA Výkon'!R48*('Objednávka SČK'!P$49+2*'Objednávka SČK'!P$60)/('Objednávka SČK'!P$4+2*'Objednávka SČK'!P$5)),0)</f>
        <v>0</v>
      </c>
      <c r="S48" s="107">
        <f>IFERROR(('MA Výkon'!S48*('Objednávka SČK'!Q$49+2*'Objednávka SČK'!Q$60)/('Objednávka SČK'!Q$4+2*'Objednávka SČK'!Q$5)),0)</f>
        <v>0</v>
      </c>
      <c r="T48" s="107">
        <f>IFERROR(('MA Výkon'!T48*('Objednávka SČK'!R$49+2*'Objednávka SČK'!R$60)/('Objednávka SČK'!R$4+2*'Objednávka SČK'!R$5)),0)</f>
        <v>0</v>
      </c>
      <c r="U48" s="107">
        <f>IFERROR(('MA Výkon'!U48*('Objednávka SČK'!S$49+2*'Objednávka SČK'!S$60)/('Objednávka SČK'!S$4+2*'Objednávka SČK'!S$5)),0)</f>
        <v>0</v>
      </c>
      <c r="V48" s="107">
        <f>IFERROR(('MA Výkon'!V48*('Objednávka SČK'!T$49+2*'Objednávka SČK'!T$60)/('Objednávka SČK'!T$4+2*'Objednávka SČK'!T$5)),0)</f>
        <v>0</v>
      </c>
      <c r="W48" s="107">
        <f>IFERROR(('MA Výkon'!W48*('Objednávka SČK'!U$49+2*'Objednávka SČK'!U$60)/('Objednávka SČK'!U$4+2*'Objednávka SČK'!U$5)),0)</f>
        <v>0</v>
      </c>
      <c r="X48" s="107">
        <f>IFERROR(('MA Výkon'!X48*('Objednávka SČK'!V$49+2*'Objednávka SČK'!V$60)/('Objednávka SČK'!V$4+2*'Objednávka SČK'!V$5)),0)</f>
        <v>0</v>
      </c>
      <c r="Y48" s="107">
        <f>IFERROR(('MA Výkon'!Y48*('Objednávka SČK'!W$49+2*'Objednávka SČK'!W$60)/('Objednávka SČK'!W$4+2*'Objednávka SČK'!W$5)),0)</f>
        <v>0</v>
      </c>
      <c r="Z48" s="107">
        <f>IFERROR(('MA Výkon'!Z48*('Objednávka SČK'!X$49+2*'Objednávka SČK'!X$60)/('Objednávka SČK'!X$4+2*'Objednávka SČK'!X$5)),0)</f>
        <v>0</v>
      </c>
      <c r="AA48" s="107">
        <f>IFERROR(('MA Výkon'!AA48*('Objednávka SČK'!Y$49+2*'Objednávka SČK'!Y$60)/('Objednávka SČK'!Y$4+2*'Objednávka SČK'!Y$5)),0)</f>
        <v>0</v>
      </c>
      <c r="AB48" s="107">
        <f>IFERROR(('MA Výkon'!AB48*('Objednávka SČK'!Z$49+2*'Objednávka SČK'!Z$60)/('Objednávka SČK'!Z$4+2*'Objednávka SČK'!Z$5)),0)</f>
        <v>0</v>
      </c>
      <c r="AC48" s="107">
        <f>IFERROR(('MA Výkon'!AC48*('Objednávka SČK'!AA$49+2*'Objednávka SČK'!AA$60)/('Objednávka SČK'!AA$4+2*'Objednávka SČK'!AA$5)),0)</f>
        <v>0</v>
      </c>
      <c r="AD48" s="107">
        <f>IFERROR(('MA Výkon'!AD48*('Objednávka SČK'!AB$49+2*'Objednávka SČK'!AB$60)/('Objednávka SČK'!AB$4+2*'Objednávka SČK'!AB$5)),0)</f>
        <v>0</v>
      </c>
      <c r="AE48" s="107">
        <f>IFERROR(('MA Výkon'!AE48*('Objednávka SČK'!AC$49+2*'Objednávka SČK'!AC$60)/('Objednávka SČK'!AC$4+2*'Objednávka SČK'!AC$5)),0)</f>
        <v>0</v>
      </c>
      <c r="AF48" s="107">
        <f>IFERROR(('MA Výkon'!AF48*('Objednávka SČK'!AD$49+2*'Objednávka SČK'!AD$60)/('Objednávka SČK'!AD$4+2*'Objednávka SČK'!AD$5)),0)</f>
        <v>0</v>
      </c>
      <c r="AG48" s="107">
        <f>IFERROR(('MA Výkon'!AG48*('Objednávka SČK'!AE$49+2*'Objednávka SČK'!AE$60)/('Objednávka SČK'!AE$4+2*'Objednávka SČK'!AE$5)),0)</f>
        <v>0</v>
      </c>
      <c r="AH48" s="107">
        <f>IFERROR(('MA Výkon'!AH48*('Objednávka SČK'!AF$49+2*'Objednávka SČK'!AF$60)/('Objednávka SČK'!AF$4+2*'Objednávka SČK'!AF$5)),0)</f>
        <v>0</v>
      </c>
      <c r="AI48" s="107">
        <f>IFERROR(('MA Výkon'!AI48*('Objednávka SČK'!AG$49+2*'Objednávka SČK'!AG$60)/('Objednávka SČK'!AG$4+2*'Objednávka SČK'!AG$5)),0)</f>
        <v>0</v>
      </c>
      <c r="AJ48" s="107">
        <f>IFERROR(('MA Výkon'!AJ48*('Objednávka SČK'!AH$49+2*'Objednávka SČK'!AH$60)/('Objednávka SČK'!AH$4+2*'Objednávka SČK'!AH$5)),0)</f>
        <v>0</v>
      </c>
      <c r="AK48" s="107">
        <f>IFERROR(('MA Výkon'!AK48*('Objednávka SČK'!AI$49+2*'Objednávka SČK'!AI$60)/('Objednávka SČK'!AI$4+2*'Objednávka SČK'!AI$5)),0)</f>
        <v>0</v>
      </c>
      <c r="AL48" s="24">
        <f t="shared" si="62"/>
        <v>0</v>
      </c>
      <c r="AM48" s="149">
        <f t="shared" si="61"/>
        <v>0</v>
      </c>
    </row>
    <row r="49" spans="1:39" ht="14.4" x14ac:dyDescent="0.3">
      <c r="A49" s="4">
        <f t="shared" si="60"/>
        <v>4</v>
      </c>
      <c r="B49" s="45" t="str">
        <f t="shared" si="60"/>
        <v>Opravy a údržba vozidel</v>
      </c>
      <c r="C49" s="64" t="str">
        <f t="shared" si="60"/>
        <v/>
      </c>
      <c r="D49" s="65" t="str">
        <f t="shared" si="60"/>
        <v/>
      </c>
      <c r="E49" s="107">
        <f>IFERROR(('MA Výkon'!E49*('Objednávka SČK'!C$49+2*'Objednávka SČK'!C$60)/('Objednávka SČK'!C$4+2*'Objednávka SČK'!C$5)),0)</f>
        <v>0</v>
      </c>
      <c r="F49" s="107">
        <f>IFERROR(('MA Výkon'!F49*('Objednávka SČK'!D$49+2*'Objednávka SČK'!D$60)/('Objednávka SČK'!D$4+2*'Objednávka SČK'!D$5)),0)</f>
        <v>0</v>
      </c>
      <c r="G49" s="107">
        <f>IFERROR(('MA Výkon'!G49*('Objednávka SČK'!E$49+2*'Objednávka SČK'!E$60)/('Objednávka SČK'!E$4+2*'Objednávka SČK'!E$5)),0)</f>
        <v>0</v>
      </c>
      <c r="H49" s="107">
        <f>IFERROR(('MA Výkon'!H49*('Objednávka SČK'!F$49+2*'Objednávka SČK'!F$60)/('Objednávka SČK'!F$4+2*'Objednávka SČK'!F$5)),0)</f>
        <v>0</v>
      </c>
      <c r="I49" s="107">
        <f>IFERROR(('MA Výkon'!I49*('Objednávka SČK'!G$49+2*'Objednávka SČK'!G$60)/('Objednávka SČK'!G$4+2*'Objednávka SČK'!G$5)),0)</f>
        <v>0</v>
      </c>
      <c r="J49" s="107">
        <f>IFERROR(('MA Výkon'!J49*('Objednávka SČK'!H$49+2*'Objednávka SČK'!H$60)/('Objednávka SČK'!H$4+2*'Objednávka SČK'!H$5)),0)</f>
        <v>0</v>
      </c>
      <c r="K49" s="107">
        <f>IFERROR(('MA Výkon'!K49*('Objednávka SČK'!I$49+2*'Objednávka SČK'!I$60)/('Objednávka SČK'!I$4+2*'Objednávka SČK'!I$5)),0)</f>
        <v>0</v>
      </c>
      <c r="L49" s="107">
        <f>IFERROR(('MA Výkon'!L49*('Objednávka SČK'!J$49+2*'Objednávka SČK'!J$60)/('Objednávka SČK'!J$4+2*'Objednávka SČK'!J$5)),0)</f>
        <v>0</v>
      </c>
      <c r="M49" s="107">
        <f>IFERROR(('MA Výkon'!M49*('Objednávka SČK'!K$49+2*'Objednávka SČK'!K$60)/('Objednávka SČK'!K$4+2*'Objednávka SČK'!K$5)),0)</f>
        <v>0</v>
      </c>
      <c r="N49" s="107">
        <f>IFERROR(('MA Výkon'!N49*('Objednávka SČK'!L$49+2*'Objednávka SČK'!L$60)/('Objednávka SČK'!L$4+2*'Objednávka SČK'!L$5)),0)</f>
        <v>0</v>
      </c>
      <c r="O49" s="107">
        <f>IFERROR(('MA Výkon'!O49*('Objednávka SČK'!M$49+2*'Objednávka SČK'!M$60)/('Objednávka SČK'!M$4+2*'Objednávka SČK'!M$5)),0)</f>
        <v>0</v>
      </c>
      <c r="P49" s="107">
        <f>IFERROR(('MA Výkon'!P49*('Objednávka SČK'!N$49+2*'Objednávka SČK'!N$60)/('Objednávka SČK'!N$4+2*'Objednávka SČK'!N$5)),0)</f>
        <v>0</v>
      </c>
      <c r="Q49" s="107">
        <f>IFERROR(('MA Výkon'!Q49*('Objednávka SČK'!O$49+2*'Objednávka SČK'!O$60)/('Objednávka SČK'!O$4+2*'Objednávka SČK'!O$5)),0)</f>
        <v>0</v>
      </c>
      <c r="R49" s="107">
        <f>IFERROR(('MA Výkon'!R49*('Objednávka SČK'!P$49+2*'Objednávka SČK'!P$60)/('Objednávka SČK'!P$4+2*'Objednávka SČK'!P$5)),0)</f>
        <v>0</v>
      </c>
      <c r="S49" s="107">
        <f>IFERROR(('MA Výkon'!S49*('Objednávka SČK'!Q$49+2*'Objednávka SČK'!Q$60)/('Objednávka SČK'!Q$4+2*'Objednávka SČK'!Q$5)),0)</f>
        <v>0</v>
      </c>
      <c r="T49" s="107">
        <f>IFERROR(('MA Výkon'!T49*('Objednávka SČK'!R$49+2*'Objednávka SČK'!R$60)/('Objednávka SČK'!R$4+2*'Objednávka SČK'!R$5)),0)</f>
        <v>0</v>
      </c>
      <c r="U49" s="107">
        <f>IFERROR(('MA Výkon'!U49*('Objednávka SČK'!S$49+2*'Objednávka SČK'!S$60)/('Objednávka SČK'!S$4+2*'Objednávka SČK'!S$5)),0)</f>
        <v>0</v>
      </c>
      <c r="V49" s="107">
        <f>IFERROR(('MA Výkon'!V49*('Objednávka SČK'!T$49+2*'Objednávka SČK'!T$60)/('Objednávka SČK'!T$4+2*'Objednávka SČK'!T$5)),0)</f>
        <v>0</v>
      </c>
      <c r="W49" s="107">
        <f>IFERROR(('MA Výkon'!W49*('Objednávka SČK'!U$49+2*'Objednávka SČK'!U$60)/('Objednávka SČK'!U$4+2*'Objednávka SČK'!U$5)),0)</f>
        <v>0</v>
      </c>
      <c r="X49" s="107">
        <f>IFERROR(('MA Výkon'!X49*('Objednávka SČK'!V$49+2*'Objednávka SČK'!V$60)/('Objednávka SČK'!V$4+2*'Objednávka SČK'!V$5)),0)</f>
        <v>0</v>
      </c>
      <c r="Y49" s="107">
        <f>IFERROR(('MA Výkon'!Y49*('Objednávka SČK'!W$49+2*'Objednávka SČK'!W$60)/('Objednávka SČK'!W$4+2*'Objednávka SČK'!W$5)),0)</f>
        <v>0</v>
      </c>
      <c r="Z49" s="107">
        <f>IFERROR(('MA Výkon'!Z49*('Objednávka SČK'!X$49+2*'Objednávka SČK'!X$60)/('Objednávka SČK'!X$4+2*'Objednávka SČK'!X$5)),0)</f>
        <v>0</v>
      </c>
      <c r="AA49" s="107">
        <f>IFERROR(('MA Výkon'!AA49*('Objednávka SČK'!Y$49+2*'Objednávka SČK'!Y$60)/('Objednávka SČK'!Y$4+2*'Objednávka SČK'!Y$5)),0)</f>
        <v>0</v>
      </c>
      <c r="AB49" s="107">
        <f>IFERROR(('MA Výkon'!AB49*('Objednávka SČK'!Z$49+2*'Objednávka SČK'!Z$60)/('Objednávka SČK'!Z$4+2*'Objednávka SČK'!Z$5)),0)</f>
        <v>0</v>
      </c>
      <c r="AC49" s="107">
        <f>IFERROR(('MA Výkon'!AC49*('Objednávka SČK'!AA$49+2*'Objednávka SČK'!AA$60)/('Objednávka SČK'!AA$4+2*'Objednávka SČK'!AA$5)),0)</f>
        <v>0</v>
      </c>
      <c r="AD49" s="107">
        <f>IFERROR(('MA Výkon'!AD49*('Objednávka SČK'!AB$49+2*'Objednávka SČK'!AB$60)/('Objednávka SČK'!AB$4+2*'Objednávka SČK'!AB$5)),0)</f>
        <v>0</v>
      </c>
      <c r="AE49" s="107">
        <f>IFERROR(('MA Výkon'!AE49*('Objednávka SČK'!AC$49+2*'Objednávka SČK'!AC$60)/('Objednávka SČK'!AC$4+2*'Objednávka SČK'!AC$5)),0)</f>
        <v>0</v>
      </c>
      <c r="AF49" s="107">
        <f>IFERROR(('MA Výkon'!AF49*('Objednávka SČK'!AD$49+2*'Objednávka SČK'!AD$60)/('Objednávka SČK'!AD$4+2*'Objednávka SČK'!AD$5)),0)</f>
        <v>0</v>
      </c>
      <c r="AG49" s="107">
        <f>IFERROR(('MA Výkon'!AG49*('Objednávka SČK'!AE$49+2*'Objednávka SČK'!AE$60)/('Objednávka SČK'!AE$4+2*'Objednávka SČK'!AE$5)),0)</f>
        <v>0</v>
      </c>
      <c r="AH49" s="107">
        <f>IFERROR(('MA Výkon'!AH49*('Objednávka SČK'!AF$49+2*'Objednávka SČK'!AF$60)/('Objednávka SČK'!AF$4+2*'Objednávka SČK'!AF$5)),0)</f>
        <v>0</v>
      </c>
      <c r="AI49" s="107">
        <f>IFERROR(('MA Výkon'!AI49*('Objednávka SČK'!AG$49+2*'Objednávka SČK'!AG$60)/('Objednávka SČK'!AG$4+2*'Objednávka SČK'!AG$5)),0)</f>
        <v>0</v>
      </c>
      <c r="AJ49" s="107">
        <f>IFERROR(('MA Výkon'!AJ49*('Objednávka SČK'!AH$49+2*'Objednávka SČK'!AH$60)/('Objednávka SČK'!AH$4+2*'Objednávka SČK'!AH$5)),0)</f>
        <v>0</v>
      </c>
      <c r="AK49" s="107">
        <f>IFERROR(('MA Výkon'!AK49*('Objednávka SČK'!AI$49+2*'Objednávka SČK'!AI$60)/('Objednávka SČK'!AI$4+2*'Objednávka SČK'!AI$5)),0)</f>
        <v>0</v>
      </c>
      <c r="AL49" s="24">
        <f t="shared" si="62"/>
        <v>0</v>
      </c>
      <c r="AM49" s="149">
        <f t="shared" si="61"/>
        <v>0</v>
      </c>
    </row>
    <row r="50" spans="1:39" ht="14.4" x14ac:dyDescent="0.3">
      <c r="A50" s="4">
        <f t="shared" si="60"/>
        <v>5</v>
      </c>
      <c r="B50" s="45" t="str">
        <f t="shared" si="60"/>
        <v>Odpisy dlouhodobého majetku</v>
      </c>
      <c r="C50" s="64">
        <f t="shared" si="60"/>
        <v>5.0999999999999996</v>
      </c>
      <c r="D50" s="66" t="str">
        <f t="shared" si="60"/>
        <v>Vozidla</v>
      </c>
      <c r="E50" s="107">
        <f>IFERROR(('MA Výkon'!E50*('Objednávka SČK'!C$49+2*'Objednávka SČK'!C$60)/('Objednávka SČK'!C$4+2*'Objednávka SČK'!C$5)),0)</f>
        <v>0</v>
      </c>
      <c r="F50" s="107">
        <f>IFERROR(('MA Výkon'!F50*('Objednávka SČK'!D$49+2*'Objednávka SČK'!D$60)/('Objednávka SČK'!D$4+2*'Objednávka SČK'!D$5)),0)</f>
        <v>0</v>
      </c>
      <c r="G50" s="107">
        <f>IFERROR(('MA Výkon'!G50*('Objednávka SČK'!E$49+2*'Objednávka SČK'!E$60)/('Objednávka SČK'!E$4+2*'Objednávka SČK'!E$5)),0)</f>
        <v>0</v>
      </c>
      <c r="H50" s="107">
        <f>IFERROR(('MA Výkon'!H50*('Objednávka SČK'!F$49+2*'Objednávka SČK'!F$60)/('Objednávka SČK'!F$4+2*'Objednávka SČK'!F$5)),0)</f>
        <v>0</v>
      </c>
      <c r="I50" s="107">
        <f>IFERROR(('MA Výkon'!I50*('Objednávka SČK'!G$49+2*'Objednávka SČK'!G$60)/('Objednávka SČK'!G$4+2*'Objednávka SČK'!G$5)),0)</f>
        <v>0</v>
      </c>
      <c r="J50" s="107">
        <f>IFERROR(('MA Výkon'!J50*('Objednávka SČK'!H$49+2*'Objednávka SČK'!H$60)/('Objednávka SČK'!H$4+2*'Objednávka SČK'!H$5)),0)</f>
        <v>0</v>
      </c>
      <c r="K50" s="107">
        <f>IFERROR(('MA Výkon'!K50*('Objednávka SČK'!I$49+2*'Objednávka SČK'!I$60)/('Objednávka SČK'!I$4+2*'Objednávka SČK'!I$5)),0)</f>
        <v>0</v>
      </c>
      <c r="L50" s="107">
        <f>IFERROR(('MA Výkon'!L50*('Objednávka SČK'!J$49+2*'Objednávka SČK'!J$60)/('Objednávka SČK'!J$4+2*'Objednávka SČK'!J$5)),0)</f>
        <v>0</v>
      </c>
      <c r="M50" s="107">
        <f>IFERROR(('MA Výkon'!M50*('Objednávka SČK'!K$49+2*'Objednávka SČK'!K$60)/('Objednávka SČK'!K$4+2*'Objednávka SČK'!K$5)),0)</f>
        <v>0</v>
      </c>
      <c r="N50" s="107">
        <f>IFERROR(('MA Výkon'!N50*('Objednávka SČK'!L$49+2*'Objednávka SČK'!L$60)/('Objednávka SČK'!L$4+2*'Objednávka SČK'!L$5)),0)</f>
        <v>0</v>
      </c>
      <c r="O50" s="107">
        <f>IFERROR(('MA Výkon'!O50*('Objednávka SČK'!M$49+2*'Objednávka SČK'!M$60)/('Objednávka SČK'!M$4+2*'Objednávka SČK'!M$5)),0)</f>
        <v>0</v>
      </c>
      <c r="P50" s="107">
        <f>IFERROR(('MA Výkon'!P50*('Objednávka SČK'!N$49+2*'Objednávka SČK'!N$60)/('Objednávka SČK'!N$4+2*'Objednávka SČK'!N$5)),0)</f>
        <v>0</v>
      </c>
      <c r="Q50" s="107">
        <f>IFERROR(('MA Výkon'!Q50*('Objednávka SČK'!O$49+2*'Objednávka SČK'!O$60)/('Objednávka SČK'!O$4+2*'Objednávka SČK'!O$5)),0)</f>
        <v>0</v>
      </c>
      <c r="R50" s="107">
        <f>IFERROR(('MA Výkon'!R50*('Objednávka SČK'!P$49+2*'Objednávka SČK'!P$60)/('Objednávka SČK'!P$4+2*'Objednávka SČK'!P$5)),0)</f>
        <v>0</v>
      </c>
      <c r="S50" s="107">
        <f>IFERROR(('MA Výkon'!S50*('Objednávka SČK'!Q$49+2*'Objednávka SČK'!Q$60)/('Objednávka SČK'!Q$4+2*'Objednávka SČK'!Q$5)),0)</f>
        <v>0</v>
      </c>
      <c r="T50" s="107">
        <f>IFERROR(('MA Výkon'!T50*('Objednávka SČK'!R$49+2*'Objednávka SČK'!R$60)/('Objednávka SČK'!R$4+2*'Objednávka SČK'!R$5)),0)</f>
        <v>0</v>
      </c>
      <c r="U50" s="107">
        <f>IFERROR(('MA Výkon'!U50*('Objednávka SČK'!S$49+2*'Objednávka SČK'!S$60)/('Objednávka SČK'!S$4+2*'Objednávka SČK'!S$5)),0)</f>
        <v>0</v>
      </c>
      <c r="V50" s="107">
        <f>IFERROR(('MA Výkon'!V50*('Objednávka SČK'!T$49+2*'Objednávka SČK'!T$60)/('Objednávka SČK'!T$4+2*'Objednávka SČK'!T$5)),0)</f>
        <v>0</v>
      </c>
      <c r="W50" s="107">
        <f>IFERROR(('MA Výkon'!W50*('Objednávka SČK'!U$49+2*'Objednávka SČK'!U$60)/('Objednávka SČK'!U$4+2*'Objednávka SČK'!U$5)),0)</f>
        <v>0</v>
      </c>
      <c r="X50" s="107">
        <f>IFERROR(('MA Výkon'!X50*('Objednávka SČK'!V$49+2*'Objednávka SČK'!V$60)/('Objednávka SČK'!V$4+2*'Objednávka SČK'!V$5)),0)</f>
        <v>0</v>
      </c>
      <c r="Y50" s="107">
        <f>IFERROR(('MA Výkon'!Y50*('Objednávka SČK'!W$49+2*'Objednávka SČK'!W$60)/('Objednávka SČK'!W$4+2*'Objednávka SČK'!W$5)),0)</f>
        <v>0</v>
      </c>
      <c r="Z50" s="107">
        <f>IFERROR(('MA Výkon'!Z50*('Objednávka SČK'!X$49+2*'Objednávka SČK'!X$60)/('Objednávka SČK'!X$4+2*'Objednávka SČK'!X$5)),0)</f>
        <v>0</v>
      </c>
      <c r="AA50" s="107">
        <f>IFERROR(('MA Výkon'!AA50*('Objednávka SČK'!Y$49+2*'Objednávka SČK'!Y$60)/('Objednávka SČK'!Y$4+2*'Objednávka SČK'!Y$5)),0)</f>
        <v>0</v>
      </c>
      <c r="AB50" s="107">
        <f>IFERROR(('MA Výkon'!AB50*('Objednávka SČK'!Z$49+2*'Objednávka SČK'!Z$60)/('Objednávka SČK'!Z$4+2*'Objednávka SČK'!Z$5)),0)</f>
        <v>0</v>
      </c>
      <c r="AC50" s="107">
        <f>IFERROR(('MA Výkon'!AC50*('Objednávka SČK'!AA$49+2*'Objednávka SČK'!AA$60)/('Objednávka SČK'!AA$4+2*'Objednávka SČK'!AA$5)),0)</f>
        <v>0</v>
      </c>
      <c r="AD50" s="107">
        <f>IFERROR(('MA Výkon'!AD50*('Objednávka SČK'!AB$49+2*'Objednávka SČK'!AB$60)/('Objednávka SČK'!AB$4+2*'Objednávka SČK'!AB$5)),0)</f>
        <v>0</v>
      </c>
      <c r="AE50" s="107">
        <f>IFERROR(('MA Výkon'!AE50*('Objednávka SČK'!AC$49+2*'Objednávka SČK'!AC$60)/('Objednávka SČK'!AC$4+2*'Objednávka SČK'!AC$5)),0)</f>
        <v>0</v>
      </c>
      <c r="AF50" s="107">
        <f>IFERROR(('MA Výkon'!AF50*('Objednávka SČK'!AD$49+2*'Objednávka SČK'!AD$60)/('Objednávka SČK'!AD$4+2*'Objednávka SČK'!AD$5)),0)</f>
        <v>0</v>
      </c>
      <c r="AG50" s="107">
        <f>IFERROR(('MA Výkon'!AG50*('Objednávka SČK'!AE$49+2*'Objednávka SČK'!AE$60)/('Objednávka SČK'!AE$4+2*'Objednávka SČK'!AE$5)),0)</f>
        <v>0</v>
      </c>
      <c r="AH50" s="107">
        <f>IFERROR(('MA Výkon'!AH50*('Objednávka SČK'!AF$49+2*'Objednávka SČK'!AF$60)/('Objednávka SČK'!AF$4+2*'Objednávka SČK'!AF$5)),0)</f>
        <v>0</v>
      </c>
      <c r="AI50" s="107">
        <f>IFERROR(('MA Výkon'!AI50*('Objednávka SČK'!AG$49+2*'Objednávka SČK'!AG$60)/('Objednávka SČK'!AG$4+2*'Objednávka SČK'!AG$5)),0)</f>
        <v>0</v>
      </c>
      <c r="AJ50" s="107">
        <f>IFERROR(('MA Výkon'!AJ50*('Objednávka SČK'!AH$49+2*'Objednávka SČK'!AH$60)/('Objednávka SČK'!AH$4+2*'Objednávka SČK'!AH$5)),0)</f>
        <v>0</v>
      </c>
      <c r="AK50" s="107">
        <f>IFERROR(('MA Výkon'!AK50*('Objednávka SČK'!AI$49+2*'Objednávka SČK'!AI$60)/('Objednávka SČK'!AI$4+2*'Objednávka SČK'!AI$5)),0)</f>
        <v>0</v>
      </c>
      <c r="AL50" s="24">
        <f t="shared" si="62"/>
        <v>0</v>
      </c>
      <c r="AM50" s="149">
        <f t="shared" si="61"/>
        <v>0</v>
      </c>
    </row>
    <row r="51" spans="1:39" ht="14.4" x14ac:dyDescent="0.3">
      <c r="A51" s="4" t="str">
        <f t="shared" si="60"/>
        <v/>
      </c>
      <c r="B51" s="45" t="str">
        <f t="shared" si="60"/>
        <v/>
      </c>
      <c r="C51" s="64">
        <f t="shared" si="60"/>
        <v>5.2</v>
      </c>
      <c r="D51" s="66" t="str">
        <f t="shared" si="60"/>
        <v>Ostatní</v>
      </c>
      <c r="E51" s="107">
        <f>IFERROR(('MA Výkon'!E51*('Objednávka SČK'!C$49+2*'Objednávka SČK'!C$60)/('Objednávka SČK'!C$4+2*'Objednávka SČK'!C$5)),0)</f>
        <v>0</v>
      </c>
      <c r="F51" s="107">
        <f>IFERROR(('MA Výkon'!F51*('Objednávka SČK'!D$49+2*'Objednávka SČK'!D$60)/('Objednávka SČK'!D$4+2*'Objednávka SČK'!D$5)),0)</f>
        <v>0</v>
      </c>
      <c r="G51" s="107">
        <f>IFERROR(('MA Výkon'!G51*('Objednávka SČK'!E$49+2*'Objednávka SČK'!E$60)/('Objednávka SČK'!E$4+2*'Objednávka SČK'!E$5)),0)</f>
        <v>0</v>
      </c>
      <c r="H51" s="107">
        <f>IFERROR(('MA Výkon'!H51*('Objednávka SČK'!F$49+2*'Objednávka SČK'!F$60)/('Objednávka SČK'!F$4+2*'Objednávka SČK'!F$5)),0)</f>
        <v>0</v>
      </c>
      <c r="I51" s="107">
        <f>IFERROR(('MA Výkon'!I51*('Objednávka SČK'!G$49+2*'Objednávka SČK'!G$60)/('Objednávka SČK'!G$4+2*'Objednávka SČK'!G$5)),0)</f>
        <v>0</v>
      </c>
      <c r="J51" s="107">
        <f>IFERROR(('MA Výkon'!J51*('Objednávka SČK'!H$49+2*'Objednávka SČK'!H$60)/('Objednávka SČK'!H$4+2*'Objednávka SČK'!H$5)),0)</f>
        <v>0</v>
      </c>
      <c r="K51" s="107">
        <f>IFERROR(('MA Výkon'!K51*('Objednávka SČK'!I$49+2*'Objednávka SČK'!I$60)/('Objednávka SČK'!I$4+2*'Objednávka SČK'!I$5)),0)</f>
        <v>0</v>
      </c>
      <c r="L51" s="107">
        <f>IFERROR(('MA Výkon'!L51*('Objednávka SČK'!J$49+2*'Objednávka SČK'!J$60)/('Objednávka SČK'!J$4+2*'Objednávka SČK'!J$5)),0)</f>
        <v>0</v>
      </c>
      <c r="M51" s="107">
        <f>IFERROR(('MA Výkon'!M51*('Objednávka SČK'!K$49+2*'Objednávka SČK'!K$60)/('Objednávka SČK'!K$4+2*'Objednávka SČK'!K$5)),0)</f>
        <v>0</v>
      </c>
      <c r="N51" s="107">
        <f>IFERROR(('MA Výkon'!N51*('Objednávka SČK'!L$49+2*'Objednávka SČK'!L$60)/('Objednávka SČK'!L$4+2*'Objednávka SČK'!L$5)),0)</f>
        <v>0</v>
      </c>
      <c r="O51" s="107">
        <f>IFERROR(('MA Výkon'!O51*('Objednávka SČK'!M$49+2*'Objednávka SČK'!M$60)/('Objednávka SČK'!M$4+2*'Objednávka SČK'!M$5)),0)</f>
        <v>0</v>
      </c>
      <c r="P51" s="107">
        <f>IFERROR(('MA Výkon'!P51*('Objednávka SČK'!N$49+2*'Objednávka SČK'!N$60)/('Objednávka SČK'!N$4+2*'Objednávka SČK'!N$5)),0)</f>
        <v>0</v>
      </c>
      <c r="Q51" s="107">
        <f>IFERROR(('MA Výkon'!Q51*('Objednávka SČK'!O$49+2*'Objednávka SČK'!O$60)/('Objednávka SČK'!O$4+2*'Objednávka SČK'!O$5)),0)</f>
        <v>0</v>
      </c>
      <c r="R51" s="107">
        <f>IFERROR(('MA Výkon'!R51*('Objednávka SČK'!P$49+2*'Objednávka SČK'!P$60)/('Objednávka SČK'!P$4+2*'Objednávka SČK'!P$5)),0)</f>
        <v>0</v>
      </c>
      <c r="S51" s="107">
        <f>IFERROR(('MA Výkon'!S51*('Objednávka SČK'!Q$49+2*'Objednávka SČK'!Q$60)/('Objednávka SČK'!Q$4+2*'Objednávka SČK'!Q$5)),0)</f>
        <v>0</v>
      </c>
      <c r="T51" s="107">
        <f>IFERROR(('MA Výkon'!T51*('Objednávka SČK'!R$49+2*'Objednávka SČK'!R$60)/('Objednávka SČK'!R$4+2*'Objednávka SČK'!R$5)),0)</f>
        <v>0</v>
      </c>
      <c r="U51" s="107">
        <f>IFERROR(('MA Výkon'!U51*('Objednávka SČK'!S$49+2*'Objednávka SČK'!S$60)/('Objednávka SČK'!S$4+2*'Objednávka SČK'!S$5)),0)</f>
        <v>0</v>
      </c>
      <c r="V51" s="107">
        <f>IFERROR(('MA Výkon'!V51*('Objednávka SČK'!T$49+2*'Objednávka SČK'!T$60)/('Objednávka SČK'!T$4+2*'Objednávka SČK'!T$5)),0)</f>
        <v>0</v>
      </c>
      <c r="W51" s="107">
        <f>IFERROR(('MA Výkon'!W51*('Objednávka SČK'!U$49+2*'Objednávka SČK'!U$60)/('Objednávka SČK'!U$4+2*'Objednávka SČK'!U$5)),0)</f>
        <v>0</v>
      </c>
      <c r="X51" s="107">
        <f>IFERROR(('MA Výkon'!X51*('Objednávka SČK'!V$49+2*'Objednávka SČK'!V$60)/('Objednávka SČK'!V$4+2*'Objednávka SČK'!V$5)),0)</f>
        <v>0</v>
      </c>
      <c r="Y51" s="107">
        <f>IFERROR(('MA Výkon'!Y51*('Objednávka SČK'!W$49+2*'Objednávka SČK'!W$60)/('Objednávka SČK'!W$4+2*'Objednávka SČK'!W$5)),0)</f>
        <v>0</v>
      </c>
      <c r="Z51" s="107">
        <f>IFERROR(('MA Výkon'!Z51*('Objednávka SČK'!X$49+2*'Objednávka SČK'!X$60)/('Objednávka SČK'!X$4+2*'Objednávka SČK'!X$5)),0)</f>
        <v>0</v>
      </c>
      <c r="AA51" s="107">
        <f>IFERROR(('MA Výkon'!AA51*('Objednávka SČK'!Y$49+2*'Objednávka SČK'!Y$60)/('Objednávka SČK'!Y$4+2*'Objednávka SČK'!Y$5)),0)</f>
        <v>0</v>
      </c>
      <c r="AB51" s="107">
        <f>IFERROR(('MA Výkon'!AB51*('Objednávka SČK'!Z$49+2*'Objednávka SČK'!Z$60)/('Objednávka SČK'!Z$4+2*'Objednávka SČK'!Z$5)),0)</f>
        <v>0</v>
      </c>
      <c r="AC51" s="107">
        <f>IFERROR(('MA Výkon'!AC51*('Objednávka SČK'!AA$49+2*'Objednávka SČK'!AA$60)/('Objednávka SČK'!AA$4+2*'Objednávka SČK'!AA$5)),0)</f>
        <v>0</v>
      </c>
      <c r="AD51" s="107">
        <f>IFERROR(('MA Výkon'!AD51*('Objednávka SČK'!AB$49+2*'Objednávka SČK'!AB$60)/('Objednávka SČK'!AB$4+2*'Objednávka SČK'!AB$5)),0)</f>
        <v>0</v>
      </c>
      <c r="AE51" s="107">
        <f>IFERROR(('MA Výkon'!AE51*('Objednávka SČK'!AC$49+2*'Objednávka SČK'!AC$60)/('Objednávka SČK'!AC$4+2*'Objednávka SČK'!AC$5)),0)</f>
        <v>0</v>
      </c>
      <c r="AF51" s="107">
        <f>IFERROR(('MA Výkon'!AF51*('Objednávka SČK'!AD$49+2*'Objednávka SČK'!AD$60)/('Objednávka SČK'!AD$4+2*'Objednávka SČK'!AD$5)),0)</f>
        <v>0</v>
      </c>
      <c r="AG51" s="107">
        <f>IFERROR(('MA Výkon'!AG51*('Objednávka SČK'!AE$49+2*'Objednávka SČK'!AE$60)/('Objednávka SČK'!AE$4+2*'Objednávka SČK'!AE$5)),0)</f>
        <v>0</v>
      </c>
      <c r="AH51" s="107">
        <f>IFERROR(('MA Výkon'!AH51*('Objednávka SČK'!AF$49+2*'Objednávka SČK'!AF$60)/('Objednávka SČK'!AF$4+2*'Objednávka SČK'!AF$5)),0)</f>
        <v>0</v>
      </c>
      <c r="AI51" s="107">
        <f>IFERROR(('MA Výkon'!AI51*('Objednávka SČK'!AG$49+2*'Objednávka SČK'!AG$60)/('Objednávka SČK'!AG$4+2*'Objednávka SČK'!AG$5)),0)</f>
        <v>0</v>
      </c>
      <c r="AJ51" s="107">
        <f>IFERROR(('MA Výkon'!AJ51*('Objednávka SČK'!AH$49+2*'Objednávka SČK'!AH$60)/('Objednávka SČK'!AH$4+2*'Objednávka SČK'!AH$5)),0)</f>
        <v>0</v>
      </c>
      <c r="AK51" s="107">
        <f>IFERROR(('MA Výkon'!AK51*('Objednávka SČK'!AI$49+2*'Objednávka SČK'!AI$60)/('Objednávka SČK'!AI$4+2*'Objednávka SČK'!AI$5)),0)</f>
        <v>0</v>
      </c>
      <c r="AL51" s="24">
        <f t="shared" si="62"/>
        <v>0</v>
      </c>
      <c r="AM51" s="149">
        <f t="shared" si="61"/>
        <v>0</v>
      </c>
    </row>
    <row r="52" spans="1:39" ht="14.4" x14ac:dyDescent="0.3">
      <c r="A52" s="4">
        <f t="shared" si="60"/>
        <v>6</v>
      </c>
      <c r="B52" s="45" t="str">
        <f t="shared" si="60"/>
        <v>Pronájem a leasing vozidel</v>
      </c>
      <c r="C52" s="64" t="str">
        <f t="shared" si="60"/>
        <v/>
      </c>
      <c r="D52" s="65" t="str">
        <f t="shared" si="60"/>
        <v/>
      </c>
      <c r="E52" s="107">
        <f>IFERROR(('MA Výkon'!E52*('Objednávka SČK'!C$49+2*'Objednávka SČK'!C$60)/('Objednávka SČK'!C$4+2*'Objednávka SČK'!C$5)),0)</f>
        <v>0</v>
      </c>
      <c r="F52" s="107">
        <f>IFERROR(('MA Výkon'!F52*('Objednávka SČK'!D$49+2*'Objednávka SČK'!D$60)/('Objednávka SČK'!D$4+2*'Objednávka SČK'!D$5)),0)</f>
        <v>0</v>
      </c>
      <c r="G52" s="107">
        <f>IFERROR(('MA Výkon'!G52*('Objednávka SČK'!E$49+2*'Objednávka SČK'!E$60)/('Objednávka SČK'!E$4+2*'Objednávka SČK'!E$5)),0)</f>
        <v>0</v>
      </c>
      <c r="H52" s="107">
        <f>IFERROR(('MA Výkon'!H52*('Objednávka SČK'!F$49+2*'Objednávka SČK'!F$60)/('Objednávka SČK'!F$4+2*'Objednávka SČK'!F$5)),0)</f>
        <v>0</v>
      </c>
      <c r="I52" s="107">
        <f>IFERROR(('MA Výkon'!I52*('Objednávka SČK'!G$49+2*'Objednávka SČK'!G$60)/('Objednávka SČK'!G$4+2*'Objednávka SČK'!G$5)),0)</f>
        <v>0</v>
      </c>
      <c r="J52" s="107">
        <f>IFERROR(('MA Výkon'!J52*('Objednávka SČK'!H$49+2*'Objednávka SČK'!H$60)/('Objednávka SČK'!H$4+2*'Objednávka SČK'!H$5)),0)</f>
        <v>0</v>
      </c>
      <c r="K52" s="107">
        <f>IFERROR(('MA Výkon'!K52*('Objednávka SČK'!I$49+2*'Objednávka SČK'!I$60)/('Objednávka SČK'!I$4+2*'Objednávka SČK'!I$5)),0)</f>
        <v>0</v>
      </c>
      <c r="L52" s="107">
        <f>IFERROR(('MA Výkon'!L52*('Objednávka SČK'!J$49+2*'Objednávka SČK'!J$60)/('Objednávka SČK'!J$4+2*'Objednávka SČK'!J$5)),0)</f>
        <v>0</v>
      </c>
      <c r="M52" s="107">
        <f>IFERROR(('MA Výkon'!M52*('Objednávka SČK'!K$49+2*'Objednávka SČK'!K$60)/('Objednávka SČK'!K$4+2*'Objednávka SČK'!K$5)),0)</f>
        <v>0</v>
      </c>
      <c r="N52" s="107">
        <f>IFERROR(('MA Výkon'!N52*('Objednávka SČK'!L$49+2*'Objednávka SČK'!L$60)/('Objednávka SČK'!L$4+2*'Objednávka SČK'!L$5)),0)</f>
        <v>0</v>
      </c>
      <c r="O52" s="107">
        <f>IFERROR(('MA Výkon'!O52*('Objednávka SČK'!M$49+2*'Objednávka SČK'!M$60)/('Objednávka SČK'!M$4+2*'Objednávka SČK'!M$5)),0)</f>
        <v>0</v>
      </c>
      <c r="P52" s="107">
        <f>IFERROR(('MA Výkon'!P52*('Objednávka SČK'!N$49+2*'Objednávka SČK'!N$60)/('Objednávka SČK'!N$4+2*'Objednávka SČK'!N$5)),0)</f>
        <v>0</v>
      </c>
      <c r="Q52" s="107">
        <f>IFERROR(('MA Výkon'!Q52*('Objednávka SČK'!O$49+2*'Objednávka SČK'!O$60)/('Objednávka SČK'!O$4+2*'Objednávka SČK'!O$5)),0)</f>
        <v>0</v>
      </c>
      <c r="R52" s="107">
        <f>IFERROR(('MA Výkon'!R52*('Objednávka SČK'!P$49+2*'Objednávka SČK'!P$60)/('Objednávka SČK'!P$4+2*'Objednávka SČK'!P$5)),0)</f>
        <v>0</v>
      </c>
      <c r="S52" s="107">
        <f>IFERROR(('MA Výkon'!S52*('Objednávka SČK'!Q$49+2*'Objednávka SČK'!Q$60)/('Objednávka SČK'!Q$4+2*'Objednávka SČK'!Q$5)),0)</f>
        <v>0</v>
      </c>
      <c r="T52" s="107">
        <f>IFERROR(('MA Výkon'!T52*('Objednávka SČK'!R$49+2*'Objednávka SČK'!R$60)/('Objednávka SČK'!R$4+2*'Objednávka SČK'!R$5)),0)</f>
        <v>0</v>
      </c>
      <c r="U52" s="107">
        <f>IFERROR(('MA Výkon'!U52*('Objednávka SČK'!S$49+2*'Objednávka SČK'!S$60)/('Objednávka SČK'!S$4+2*'Objednávka SČK'!S$5)),0)</f>
        <v>0</v>
      </c>
      <c r="V52" s="107">
        <f>IFERROR(('MA Výkon'!V52*('Objednávka SČK'!T$49+2*'Objednávka SČK'!T$60)/('Objednávka SČK'!T$4+2*'Objednávka SČK'!T$5)),0)</f>
        <v>0</v>
      </c>
      <c r="W52" s="107">
        <f>IFERROR(('MA Výkon'!W52*('Objednávka SČK'!U$49+2*'Objednávka SČK'!U$60)/('Objednávka SČK'!U$4+2*'Objednávka SČK'!U$5)),0)</f>
        <v>0</v>
      </c>
      <c r="X52" s="107">
        <f>IFERROR(('MA Výkon'!X52*('Objednávka SČK'!V$49+2*'Objednávka SČK'!V$60)/('Objednávka SČK'!V$4+2*'Objednávka SČK'!V$5)),0)</f>
        <v>0</v>
      </c>
      <c r="Y52" s="107">
        <f>IFERROR(('MA Výkon'!Y52*('Objednávka SČK'!W$49+2*'Objednávka SČK'!W$60)/('Objednávka SČK'!W$4+2*'Objednávka SČK'!W$5)),0)</f>
        <v>0</v>
      </c>
      <c r="Z52" s="107">
        <f>IFERROR(('MA Výkon'!Z52*('Objednávka SČK'!X$49+2*'Objednávka SČK'!X$60)/('Objednávka SČK'!X$4+2*'Objednávka SČK'!X$5)),0)</f>
        <v>0</v>
      </c>
      <c r="AA52" s="107">
        <f>IFERROR(('MA Výkon'!AA52*('Objednávka SČK'!Y$49+2*'Objednávka SČK'!Y$60)/('Objednávka SČK'!Y$4+2*'Objednávka SČK'!Y$5)),0)</f>
        <v>0</v>
      </c>
      <c r="AB52" s="107">
        <f>IFERROR(('MA Výkon'!AB52*('Objednávka SČK'!Z$49+2*'Objednávka SČK'!Z$60)/('Objednávka SČK'!Z$4+2*'Objednávka SČK'!Z$5)),0)</f>
        <v>0</v>
      </c>
      <c r="AC52" s="107">
        <f>IFERROR(('MA Výkon'!AC52*('Objednávka SČK'!AA$49+2*'Objednávka SČK'!AA$60)/('Objednávka SČK'!AA$4+2*'Objednávka SČK'!AA$5)),0)</f>
        <v>0</v>
      </c>
      <c r="AD52" s="107">
        <f>IFERROR(('MA Výkon'!AD52*('Objednávka SČK'!AB$49+2*'Objednávka SČK'!AB$60)/('Objednávka SČK'!AB$4+2*'Objednávka SČK'!AB$5)),0)</f>
        <v>0</v>
      </c>
      <c r="AE52" s="107">
        <f>IFERROR(('MA Výkon'!AE52*('Objednávka SČK'!AC$49+2*'Objednávka SČK'!AC$60)/('Objednávka SČK'!AC$4+2*'Objednávka SČK'!AC$5)),0)</f>
        <v>0</v>
      </c>
      <c r="AF52" s="107">
        <f>IFERROR(('MA Výkon'!AF52*('Objednávka SČK'!AD$49+2*'Objednávka SČK'!AD$60)/('Objednávka SČK'!AD$4+2*'Objednávka SČK'!AD$5)),0)</f>
        <v>0</v>
      </c>
      <c r="AG52" s="107">
        <f>IFERROR(('MA Výkon'!AG52*('Objednávka SČK'!AE$49+2*'Objednávka SČK'!AE$60)/('Objednávka SČK'!AE$4+2*'Objednávka SČK'!AE$5)),0)</f>
        <v>0</v>
      </c>
      <c r="AH52" s="107">
        <f>IFERROR(('MA Výkon'!AH52*('Objednávka SČK'!AF$49+2*'Objednávka SČK'!AF$60)/('Objednávka SČK'!AF$4+2*'Objednávka SČK'!AF$5)),0)</f>
        <v>0</v>
      </c>
      <c r="AI52" s="107">
        <f>IFERROR(('MA Výkon'!AI52*('Objednávka SČK'!AG$49+2*'Objednávka SČK'!AG$60)/('Objednávka SČK'!AG$4+2*'Objednávka SČK'!AG$5)),0)</f>
        <v>0</v>
      </c>
      <c r="AJ52" s="107">
        <f>IFERROR(('MA Výkon'!AJ52*('Objednávka SČK'!AH$49+2*'Objednávka SČK'!AH$60)/('Objednávka SČK'!AH$4+2*'Objednávka SČK'!AH$5)),0)</f>
        <v>0</v>
      </c>
      <c r="AK52" s="107">
        <f>IFERROR(('MA Výkon'!AK52*('Objednávka SČK'!AI$49+2*'Objednávka SČK'!AI$60)/('Objednávka SČK'!AI$4+2*'Objednávka SČK'!AI$5)),0)</f>
        <v>0</v>
      </c>
      <c r="AL52" s="24">
        <f t="shared" si="62"/>
        <v>0</v>
      </c>
      <c r="AM52" s="149">
        <f t="shared" si="61"/>
        <v>0</v>
      </c>
    </row>
    <row r="53" spans="1:39" ht="14.4" x14ac:dyDescent="0.3">
      <c r="A53" s="4">
        <f t="shared" si="60"/>
        <v>7</v>
      </c>
      <c r="B53" s="45" t="str">
        <f t="shared" si="60"/>
        <v>Mzdové náklady</v>
      </c>
      <c r="C53" s="64">
        <f t="shared" si="60"/>
        <v>7.1</v>
      </c>
      <c r="D53" s="65" t="str">
        <f t="shared" si="60"/>
        <v>Vlaková četa</v>
      </c>
      <c r="E53" s="107">
        <f>IFERROR(('MA Výkon'!E53*('Objednávka SČK'!C$49+2*'Objednávka SČK'!C$60)/('Objednávka SČK'!C$4+2*'Objednávka SČK'!C$5)),0)</f>
        <v>0</v>
      </c>
      <c r="F53" s="107">
        <f>IFERROR(('MA Výkon'!F53*('Objednávka SČK'!D$49+2*'Objednávka SČK'!D$60)/('Objednávka SČK'!D$4+2*'Objednávka SČK'!D$5)),0)</f>
        <v>0</v>
      </c>
      <c r="G53" s="107">
        <f>IFERROR(('MA Výkon'!G53*('Objednávka SČK'!E$49+2*'Objednávka SČK'!E$60)/('Objednávka SČK'!E$4+2*'Objednávka SČK'!E$5)),0)</f>
        <v>0</v>
      </c>
      <c r="H53" s="107">
        <f>IFERROR(('MA Výkon'!H53*('Objednávka SČK'!F$49+2*'Objednávka SČK'!F$60)/('Objednávka SČK'!F$4+2*'Objednávka SČK'!F$5)),0)</f>
        <v>0</v>
      </c>
      <c r="I53" s="107">
        <f>IFERROR(('MA Výkon'!I53*('Objednávka SČK'!G$49+2*'Objednávka SČK'!G$60)/('Objednávka SČK'!G$4+2*'Objednávka SČK'!G$5)),0)</f>
        <v>0</v>
      </c>
      <c r="J53" s="107">
        <f>IFERROR(('MA Výkon'!J53*('Objednávka SČK'!H$49+2*'Objednávka SČK'!H$60)/('Objednávka SČK'!H$4+2*'Objednávka SČK'!H$5)),0)</f>
        <v>0</v>
      </c>
      <c r="K53" s="107">
        <f>IFERROR(('MA Výkon'!K53*('Objednávka SČK'!I$49+2*'Objednávka SČK'!I$60)/('Objednávka SČK'!I$4+2*'Objednávka SČK'!I$5)),0)</f>
        <v>0</v>
      </c>
      <c r="L53" s="107">
        <f>IFERROR(('MA Výkon'!L53*('Objednávka SČK'!J$49+2*'Objednávka SČK'!J$60)/('Objednávka SČK'!J$4+2*'Objednávka SČK'!J$5)),0)</f>
        <v>0</v>
      </c>
      <c r="M53" s="107">
        <f>IFERROR(('MA Výkon'!M53*('Objednávka SČK'!K$49+2*'Objednávka SČK'!K$60)/('Objednávka SČK'!K$4+2*'Objednávka SČK'!K$5)),0)</f>
        <v>0</v>
      </c>
      <c r="N53" s="107">
        <f>IFERROR(('MA Výkon'!N53*('Objednávka SČK'!L$49+2*'Objednávka SČK'!L$60)/('Objednávka SČK'!L$4+2*'Objednávka SČK'!L$5)),0)</f>
        <v>0</v>
      </c>
      <c r="O53" s="107">
        <f>IFERROR(('MA Výkon'!O53*('Objednávka SČK'!M$49+2*'Objednávka SČK'!M$60)/('Objednávka SČK'!M$4+2*'Objednávka SČK'!M$5)),0)</f>
        <v>0</v>
      </c>
      <c r="P53" s="107">
        <f>IFERROR(('MA Výkon'!P53*('Objednávka SČK'!N$49+2*'Objednávka SČK'!N$60)/('Objednávka SČK'!N$4+2*'Objednávka SČK'!N$5)),0)</f>
        <v>0</v>
      </c>
      <c r="Q53" s="107">
        <f>IFERROR(('MA Výkon'!Q53*('Objednávka SČK'!O$49+2*'Objednávka SČK'!O$60)/('Objednávka SČK'!O$4+2*'Objednávka SČK'!O$5)),0)</f>
        <v>0</v>
      </c>
      <c r="R53" s="107">
        <f>IFERROR(('MA Výkon'!R53*('Objednávka SČK'!P$49+2*'Objednávka SČK'!P$60)/('Objednávka SČK'!P$4+2*'Objednávka SČK'!P$5)),0)</f>
        <v>0</v>
      </c>
      <c r="S53" s="107">
        <f>IFERROR(('MA Výkon'!S53*('Objednávka SČK'!Q$49+2*'Objednávka SČK'!Q$60)/('Objednávka SČK'!Q$4+2*'Objednávka SČK'!Q$5)),0)</f>
        <v>0</v>
      </c>
      <c r="T53" s="107">
        <f>IFERROR(('MA Výkon'!T53*('Objednávka SČK'!R$49+2*'Objednávka SČK'!R$60)/('Objednávka SČK'!R$4+2*'Objednávka SČK'!R$5)),0)</f>
        <v>0</v>
      </c>
      <c r="U53" s="107">
        <f>IFERROR(('MA Výkon'!U53*('Objednávka SČK'!S$49+2*'Objednávka SČK'!S$60)/('Objednávka SČK'!S$4+2*'Objednávka SČK'!S$5)),0)</f>
        <v>0</v>
      </c>
      <c r="V53" s="107">
        <f>IFERROR(('MA Výkon'!V53*('Objednávka SČK'!T$49+2*'Objednávka SČK'!T$60)/('Objednávka SČK'!T$4+2*'Objednávka SČK'!T$5)),0)</f>
        <v>0</v>
      </c>
      <c r="W53" s="107">
        <f>IFERROR(('MA Výkon'!W53*('Objednávka SČK'!U$49+2*'Objednávka SČK'!U$60)/('Objednávka SČK'!U$4+2*'Objednávka SČK'!U$5)),0)</f>
        <v>0</v>
      </c>
      <c r="X53" s="107">
        <f>IFERROR(('MA Výkon'!X53*('Objednávka SČK'!V$49+2*'Objednávka SČK'!V$60)/('Objednávka SČK'!V$4+2*'Objednávka SČK'!V$5)),0)</f>
        <v>0</v>
      </c>
      <c r="Y53" s="107">
        <f>IFERROR(('MA Výkon'!Y53*('Objednávka SČK'!W$49+2*'Objednávka SČK'!W$60)/('Objednávka SČK'!W$4+2*'Objednávka SČK'!W$5)),0)</f>
        <v>0</v>
      </c>
      <c r="Z53" s="107">
        <f>IFERROR(('MA Výkon'!Z53*('Objednávka SČK'!X$49+2*'Objednávka SČK'!X$60)/('Objednávka SČK'!X$4+2*'Objednávka SČK'!X$5)),0)</f>
        <v>0</v>
      </c>
      <c r="AA53" s="107">
        <f>IFERROR(('MA Výkon'!AA53*('Objednávka SČK'!Y$49+2*'Objednávka SČK'!Y$60)/('Objednávka SČK'!Y$4+2*'Objednávka SČK'!Y$5)),0)</f>
        <v>0</v>
      </c>
      <c r="AB53" s="107">
        <f>IFERROR(('MA Výkon'!AB53*('Objednávka SČK'!Z$49+2*'Objednávka SČK'!Z$60)/('Objednávka SČK'!Z$4+2*'Objednávka SČK'!Z$5)),0)</f>
        <v>0</v>
      </c>
      <c r="AC53" s="107">
        <f>IFERROR(('MA Výkon'!AC53*('Objednávka SČK'!AA$49+2*'Objednávka SČK'!AA$60)/('Objednávka SČK'!AA$4+2*'Objednávka SČK'!AA$5)),0)</f>
        <v>0</v>
      </c>
      <c r="AD53" s="107">
        <f>IFERROR(('MA Výkon'!AD53*('Objednávka SČK'!AB$49+2*'Objednávka SČK'!AB$60)/('Objednávka SČK'!AB$4+2*'Objednávka SČK'!AB$5)),0)</f>
        <v>0</v>
      </c>
      <c r="AE53" s="107">
        <f>IFERROR(('MA Výkon'!AE53*('Objednávka SČK'!AC$49+2*'Objednávka SČK'!AC$60)/('Objednávka SČK'!AC$4+2*'Objednávka SČK'!AC$5)),0)</f>
        <v>0</v>
      </c>
      <c r="AF53" s="107">
        <f>IFERROR(('MA Výkon'!AF53*('Objednávka SČK'!AD$49+2*'Objednávka SČK'!AD$60)/('Objednávka SČK'!AD$4+2*'Objednávka SČK'!AD$5)),0)</f>
        <v>0</v>
      </c>
      <c r="AG53" s="107">
        <f>IFERROR(('MA Výkon'!AG53*('Objednávka SČK'!AE$49+2*'Objednávka SČK'!AE$60)/('Objednávka SČK'!AE$4+2*'Objednávka SČK'!AE$5)),0)</f>
        <v>0</v>
      </c>
      <c r="AH53" s="107">
        <f>IFERROR(('MA Výkon'!AH53*('Objednávka SČK'!AF$49+2*'Objednávka SČK'!AF$60)/('Objednávka SČK'!AF$4+2*'Objednávka SČK'!AF$5)),0)</f>
        <v>0</v>
      </c>
      <c r="AI53" s="107">
        <f>IFERROR(('MA Výkon'!AI53*('Objednávka SČK'!AG$49+2*'Objednávka SČK'!AG$60)/('Objednávka SČK'!AG$4+2*'Objednávka SČK'!AG$5)),0)</f>
        <v>0</v>
      </c>
      <c r="AJ53" s="107">
        <f>IFERROR(('MA Výkon'!AJ53*('Objednávka SČK'!AH$49+2*'Objednávka SČK'!AH$60)/('Objednávka SČK'!AH$4+2*'Objednávka SČK'!AH$5)),0)</f>
        <v>0</v>
      </c>
      <c r="AK53" s="107">
        <f>IFERROR(('MA Výkon'!AK53*('Objednávka SČK'!AI$49+2*'Objednávka SČK'!AI$60)/('Objednávka SČK'!AI$4+2*'Objednávka SČK'!AI$5)),0)</f>
        <v>0</v>
      </c>
      <c r="AL53" s="24">
        <f t="shared" si="62"/>
        <v>0</v>
      </c>
      <c r="AM53" s="149">
        <f t="shared" si="61"/>
        <v>0</v>
      </c>
    </row>
    <row r="54" spans="1:39" ht="14.4" x14ac:dyDescent="0.3">
      <c r="A54" s="4" t="str">
        <f t="shared" si="60"/>
        <v/>
      </c>
      <c r="B54" s="45" t="str">
        <f t="shared" si="60"/>
        <v/>
      </c>
      <c r="C54" s="64" t="str">
        <f t="shared" si="60"/>
        <v>7.2</v>
      </c>
      <c r="D54" s="65" t="str">
        <f t="shared" si="60"/>
        <v>Strojvedoucí</v>
      </c>
      <c r="E54" s="107">
        <f>IFERROR(('MA Výkon'!E54*('Objednávka SČK'!C$49+2*'Objednávka SČK'!C$60)/('Objednávka SČK'!C$4+2*'Objednávka SČK'!C$5)),0)</f>
        <v>0</v>
      </c>
      <c r="F54" s="107">
        <f>IFERROR(('MA Výkon'!F54*('Objednávka SČK'!D$49+2*'Objednávka SČK'!D$60)/('Objednávka SČK'!D$4+2*'Objednávka SČK'!D$5)),0)</f>
        <v>0</v>
      </c>
      <c r="G54" s="107">
        <f>IFERROR(('MA Výkon'!G54*('Objednávka SČK'!E$49+2*'Objednávka SČK'!E$60)/('Objednávka SČK'!E$4+2*'Objednávka SČK'!E$5)),0)</f>
        <v>0</v>
      </c>
      <c r="H54" s="107">
        <f>IFERROR(('MA Výkon'!H54*('Objednávka SČK'!F$49+2*'Objednávka SČK'!F$60)/('Objednávka SČK'!F$4+2*'Objednávka SČK'!F$5)),0)</f>
        <v>0</v>
      </c>
      <c r="I54" s="107">
        <f>IFERROR(('MA Výkon'!I54*('Objednávka SČK'!G$49+2*'Objednávka SČK'!G$60)/('Objednávka SČK'!G$4+2*'Objednávka SČK'!G$5)),0)</f>
        <v>0</v>
      </c>
      <c r="J54" s="107">
        <f>IFERROR(('MA Výkon'!J54*('Objednávka SČK'!H$49+2*'Objednávka SČK'!H$60)/('Objednávka SČK'!H$4+2*'Objednávka SČK'!H$5)),0)</f>
        <v>0</v>
      </c>
      <c r="K54" s="107">
        <f>IFERROR(('MA Výkon'!K54*('Objednávka SČK'!I$49+2*'Objednávka SČK'!I$60)/('Objednávka SČK'!I$4+2*'Objednávka SČK'!I$5)),0)</f>
        <v>0</v>
      </c>
      <c r="L54" s="107">
        <f>IFERROR(('MA Výkon'!L54*('Objednávka SČK'!J$49+2*'Objednávka SČK'!J$60)/('Objednávka SČK'!J$4+2*'Objednávka SČK'!J$5)),0)</f>
        <v>0</v>
      </c>
      <c r="M54" s="107">
        <f>IFERROR(('MA Výkon'!M54*('Objednávka SČK'!K$49+2*'Objednávka SČK'!K$60)/('Objednávka SČK'!K$4+2*'Objednávka SČK'!K$5)),0)</f>
        <v>0</v>
      </c>
      <c r="N54" s="107">
        <f>IFERROR(('MA Výkon'!N54*('Objednávka SČK'!L$49+2*'Objednávka SČK'!L$60)/('Objednávka SČK'!L$4+2*'Objednávka SČK'!L$5)),0)</f>
        <v>0</v>
      </c>
      <c r="O54" s="107">
        <f>IFERROR(('MA Výkon'!O54*('Objednávka SČK'!M$49+2*'Objednávka SČK'!M$60)/('Objednávka SČK'!M$4+2*'Objednávka SČK'!M$5)),0)</f>
        <v>0</v>
      </c>
      <c r="P54" s="107">
        <f>IFERROR(('MA Výkon'!P54*('Objednávka SČK'!N$49+2*'Objednávka SČK'!N$60)/('Objednávka SČK'!N$4+2*'Objednávka SČK'!N$5)),0)</f>
        <v>0</v>
      </c>
      <c r="Q54" s="107">
        <f>IFERROR(('MA Výkon'!Q54*('Objednávka SČK'!O$49+2*'Objednávka SČK'!O$60)/('Objednávka SČK'!O$4+2*'Objednávka SČK'!O$5)),0)</f>
        <v>0</v>
      </c>
      <c r="R54" s="107">
        <f>IFERROR(('MA Výkon'!R54*('Objednávka SČK'!P$49+2*'Objednávka SČK'!P$60)/('Objednávka SČK'!P$4+2*'Objednávka SČK'!P$5)),0)</f>
        <v>0</v>
      </c>
      <c r="S54" s="107">
        <f>IFERROR(('MA Výkon'!S54*('Objednávka SČK'!Q$49+2*'Objednávka SČK'!Q$60)/('Objednávka SČK'!Q$4+2*'Objednávka SČK'!Q$5)),0)</f>
        <v>0</v>
      </c>
      <c r="T54" s="107">
        <f>IFERROR(('MA Výkon'!T54*('Objednávka SČK'!R$49+2*'Objednávka SČK'!R$60)/('Objednávka SČK'!R$4+2*'Objednávka SČK'!R$5)),0)</f>
        <v>0</v>
      </c>
      <c r="U54" s="107">
        <f>IFERROR(('MA Výkon'!U54*('Objednávka SČK'!S$49+2*'Objednávka SČK'!S$60)/('Objednávka SČK'!S$4+2*'Objednávka SČK'!S$5)),0)</f>
        <v>0</v>
      </c>
      <c r="V54" s="107">
        <f>IFERROR(('MA Výkon'!V54*('Objednávka SČK'!T$49+2*'Objednávka SČK'!T$60)/('Objednávka SČK'!T$4+2*'Objednávka SČK'!T$5)),0)</f>
        <v>0</v>
      </c>
      <c r="W54" s="107">
        <f>IFERROR(('MA Výkon'!W54*('Objednávka SČK'!U$49+2*'Objednávka SČK'!U$60)/('Objednávka SČK'!U$4+2*'Objednávka SČK'!U$5)),0)</f>
        <v>0</v>
      </c>
      <c r="X54" s="107">
        <f>IFERROR(('MA Výkon'!X54*('Objednávka SČK'!V$49+2*'Objednávka SČK'!V$60)/('Objednávka SČK'!V$4+2*'Objednávka SČK'!V$5)),0)</f>
        <v>0</v>
      </c>
      <c r="Y54" s="107">
        <f>IFERROR(('MA Výkon'!Y54*('Objednávka SČK'!W$49+2*'Objednávka SČK'!W$60)/('Objednávka SČK'!W$4+2*'Objednávka SČK'!W$5)),0)</f>
        <v>0</v>
      </c>
      <c r="Z54" s="107">
        <f>IFERROR(('MA Výkon'!Z54*('Objednávka SČK'!X$49+2*'Objednávka SČK'!X$60)/('Objednávka SČK'!X$4+2*'Objednávka SČK'!X$5)),0)</f>
        <v>0</v>
      </c>
      <c r="AA54" s="107">
        <f>IFERROR(('MA Výkon'!AA54*('Objednávka SČK'!Y$49+2*'Objednávka SČK'!Y$60)/('Objednávka SČK'!Y$4+2*'Objednávka SČK'!Y$5)),0)</f>
        <v>0</v>
      </c>
      <c r="AB54" s="107">
        <f>IFERROR(('MA Výkon'!AB54*('Objednávka SČK'!Z$49+2*'Objednávka SČK'!Z$60)/('Objednávka SČK'!Z$4+2*'Objednávka SČK'!Z$5)),0)</f>
        <v>0</v>
      </c>
      <c r="AC54" s="107">
        <f>IFERROR(('MA Výkon'!AC54*('Objednávka SČK'!AA$49+2*'Objednávka SČK'!AA$60)/('Objednávka SČK'!AA$4+2*'Objednávka SČK'!AA$5)),0)</f>
        <v>0</v>
      </c>
      <c r="AD54" s="107">
        <f>IFERROR(('MA Výkon'!AD54*('Objednávka SČK'!AB$49+2*'Objednávka SČK'!AB$60)/('Objednávka SČK'!AB$4+2*'Objednávka SČK'!AB$5)),0)</f>
        <v>0</v>
      </c>
      <c r="AE54" s="107">
        <f>IFERROR(('MA Výkon'!AE54*('Objednávka SČK'!AC$49+2*'Objednávka SČK'!AC$60)/('Objednávka SČK'!AC$4+2*'Objednávka SČK'!AC$5)),0)</f>
        <v>0</v>
      </c>
      <c r="AF54" s="107">
        <f>IFERROR(('MA Výkon'!AF54*('Objednávka SČK'!AD$49+2*'Objednávka SČK'!AD$60)/('Objednávka SČK'!AD$4+2*'Objednávka SČK'!AD$5)),0)</f>
        <v>0</v>
      </c>
      <c r="AG54" s="107">
        <f>IFERROR(('MA Výkon'!AG54*('Objednávka SČK'!AE$49+2*'Objednávka SČK'!AE$60)/('Objednávka SČK'!AE$4+2*'Objednávka SČK'!AE$5)),0)</f>
        <v>0</v>
      </c>
      <c r="AH54" s="107">
        <f>IFERROR(('MA Výkon'!AH54*('Objednávka SČK'!AF$49+2*'Objednávka SČK'!AF$60)/('Objednávka SČK'!AF$4+2*'Objednávka SČK'!AF$5)),0)</f>
        <v>0</v>
      </c>
      <c r="AI54" s="107">
        <f>IFERROR(('MA Výkon'!AI54*('Objednávka SČK'!AG$49+2*'Objednávka SČK'!AG$60)/('Objednávka SČK'!AG$4+2*'Objednávka SČK'!AG$5)),0)</f>
        <v>0</v>
      </c>
      <c r="AJ54" s="107">
        <f>IFERROR(('MA Výkon'!AJ54*('Objednávka SČK'!AH$49+2*'Objednávka SČK'!AH$60)/('Objednávka SČK'!AH$4+2*'Objednávka SČK'!AH$5)),0)</f>
        <v>0</v>
      </c>
      <c r="AK54" s="107">
        <f>IFERROR(('MA Výkon'!AK54*('Objednávka SČK'!AI$49+2*'Objednávka SČK'!AI$60)/('Objednávka SČK'!AI$4+2*'Objednávka SČK'!AI$5)),0)</f>
        <v>0</v>
      </c>
      <c r="AL54" s="24">
        <f t="shared" si="62"/>
        <v>0</v>
      </c>
      <c r="AM54" s="149">
        <f t="shared" si="61"/>
        <v>0</v>
      </c>
    </row>
    <row r="55" spans="1:39" ht="14.4" x14ac:dyDescent="0.3">
      <c r="A55" s="4" t="str">
        <f t="shared" si="60"/>
        <v/>
      </c>
      <c r="B55" s="45" t="str">
        <f t="shared" si="60"/>
        <v/>
      </c>
      <c r="C55" s="64" t="str">
        <f t="shared" si="60"/>
        <v>7.3</v>
      </c>
      <c r="D55" s="65" t="str">
        <f t="shared" si="60"/>
        <v>Pokladní</v>
      </c>
      <c r="E55" s="107">
        <f>IFERROR(('MA Výkon'!E55*('Objednávka SČK'!C$49+2*'Objednávka SČK'!C$60)/('Objednávka SČK'!C$4+2*'Objednávka SČK'!C$5)),0)</f>
        <v>0</v>
      </c>
      <c r="F55" s="107">
        <f>IFERROR(('MA Výkon'!F55*('Objednávka SČK'!D$49+2*'Objednávka SČK'!D$60)/('Objednávka SČK'!D$4+2*'Objednávka SČK'!D$5)),0)</f>
        <v>0</v>
      </c>
      <c r="G55" s="107">
        <f>IFERROR(('MA Výkon'!G55*('Objednávka SČK'!E$49+2*'Objednávka SČK'!E$60)/('Objednávka SČK'!E$4+2*'Objednávka SČK'!E$5)),0)</f>
        <v>0</v>
      </c>
      <c r="H55" s="107">
        <f>IFERROR(('MA Výkon'!H55*('Objednávka SČK'!F$49+2*'Objednávka SČK'!F$60)/('Objednávka SČK'!F$4+2*'Objednávka SČK'!F$5)),0)</f>
        <v>0</v>
      </c>
      <c r="I55" s="107">
        <f>IFERROR(('MA Výkon'!I55*('Objednávka SČK'!G$49+2*'Objednávka SČK'!G$60)/('Objednávka SČK'!G$4+2*'Objednávka SČK'!G$5)),0)</f>
        <v>0</v>
      </c>
      <c r="J55" s="107">
        <f>IFERROR(('MA Výkon'!J55*('Objednávka SČK'!H$49+2*'Objednávka SČK'!H$60)/('Objednávka SČK'!H$4+2*'Objednávka SČK'!H$5)),0)</f>
        <v>0</v>
      </c>
      <c r="K55" s="107">
        <f>IFERROR(('MA Výkon'!K55*('Objednávka SČK'!I$49+2*'Objednávka SČK'!I$60)/('Objednávka SČK'!I$4+2*'Objednávka SČK'!I$5)),0)</f>
        <v>0</v>
      </c>
      <c r="L55" s="107">
        <f>IFERROR(('MA Výkon'!L55*('Objednávka SČK'!J$49+2*'Objednávka SČK'!J$60)/('Objednávka SČK'!J$4+2*'Objednávka SČK'!J$5)),0)</f>
        <v>0</v>
      </c>
      <c r="M55" s="107">
        <f>IFERROR(('MA Výkon'!M55*('Objednávka SČK'!K$49+2*'Objednávka SČK'!K$60)/('Objednávka SČK'!K$4+2*'Objednávka SČK'!K$5)),0)</f>
        <v>0</v>
      </c>
      <c r="N55" s="107">
        <f>IFERROR(('MA Výkon'!N55*('Objednávka SČK'!L$49+2*'Objednávka SČK'!L$60)/('Objednávka SČK'!L$4+2*'Objednávka SČK'!L$5)),0)</f>
        <v>0</v>
      </c>
      <c r="O55" s="107">
        <f>IFERROR(('MA Výkon'!O55*('Objednávka SČK'!M$49+2*'Objednávka SČK'!M$60)/('Objednávka SČK'!M$4+2*'Objednávka SČK'!M$5)),0)</f>
        <v>0</v>
      </c>
      <c r="P55" s="107">
        <f>IFERROR(('MA Výkon'!P55*('Objednávka SČK'!N$49+2*'Objednávka SČK'!N$60)/('Objednávka SČK'!N$4+2*'Objednávka SČK'!N$5)),0)</f>
        <v>0</v>
      </c>
      <c r="Q55" s="107">
        <f>IFERROR(('MA Výkon'!Q55*('Objednávka SČK'!O$49+2*'Objednávka SČK'!O$60)/('Objednávka SČK'!O$4+2*'Objednávka SČK'!O$5)),0)</f>
        <v>0</v>
      </c>
      <c r="R55" s="107">
        <f>IFERROR(('MA Výkon'!R55*('Objednávka SČK'!P$49+2*'Objednávka SČK'!P$60)/('Objednávka SČK'!P$4+2*'Objednávka SČK'!P$5)),0)</f>
        <v>0</v>
      </c>
      <c r="S55" s="107">
        <f>IFERROR(('MA Výkon'!S55*('Objednávka SČK'!Q$49+2*'Objednávka SČK'!Q$60)/('Objednávka SČK'!Q$4+2*'Objednávka SČK'!Q$5)),0)</f>
        <v>0</v>
      </c>
      <c r="T55" s="107">
        <f>IFERROR(('MA Výkon'!T55*('Objednávka SČK'!R$49+2*'Objednávka SČK'!R$60)/('Objednávka SČK'!R$4+2*'Objednávka SČK'!R$5)),0)</f>
        <v>0</v>
      </c>
      <c r="U55" s="107">
        <f>IFERROR(('MA Výkon'!U55*('Objednávka SČK'!S$49+2*'Objednávka SČK'!S$60)/('Objednávka SČK'!S$4+2*'Objednávka SČK'!S$5)),0)</f>
        <v>0</v>
      </c>
      <c r="V55" s="107">
        <f>IFERROR(('MA Výkon'!V55*('Objednávka SČK'!T$49+2*'Objednávka SČK'!T$60)/('Objednávka SČK'!T$4+2*'Objednávka SČK'!T$5)),0)</f>
        <v>0</v>
      </c>
      <c r="W55" s="107">
        <f>IFERROR(('MA Výkon'!W55*('Objednávka SČK'!U$49+2*'Objednávka SČK'!U$60)/('Objednávka SČK'!U$4+2*'Objednávka SČK'!U$5)),0)</f>
        <v>0</v>
      </c>
      <c r="X55" s="107">
        <f>IFERROR(('MA Výkon'!X55*('Objednávka SČK'!V$49+2*'Objednávka SČK'!V$60)/('Objednávka SČK'!V$4+2*'Objednávka SČK'!V$5)),0)</f>
        <v>0</v>
      </c>
      <c r="Y55" s="107">
        <f>IFERROR(('MA Výkon'!Y55*('Objednávka SČK'!W$49+2*'Objednávka SČK'!W$60)/('Objednávka SČK'!W$4+2*'Objednávka SČK'!W$5)),0)</f>
        <v>0</v>
      </c>
      <c r="Z55" s="107">
        <f>IFERROR(('MA Výkon'!Z55*('Objednávka SČK'!X$49+2*'Objednávka SČK'!X$60)/('Objednávka SČK'!X$4+2*'Objednávka SČK'!X$5)),0)</f>
        <v>0</v>
      </c>
      <c r="AA55" s="107">
        <f>IFERROR(('MA Výkon'!AA55*('Objednávka SČK'!Y$49+2*'Objednávka SČK'!Y$60)/('Objednávka SČK'!Y$4+2*'Objednávka SČK'!Y$5)),0)</f>
        <v>0</v>
      </c>
      <c r="AB55" s="107">
        <f>IFERROR(('MA Výkon'!AB55*('Objednávka SČK'!Z$49+2*'Objednávka SČK'!Z$60)/('Objednávka SČK'!Z$4+2*'Objednávka SČK'!Z$5)),0)</f>
        <v>0</v>
      </c>
      <c r="AC55" s="107">
        <f>IFERROR(('MA Výkon'!AC55*('Objednávka SČK'!AA$49+2*'Objednávka SČK'!AA$60)/('Objednávka SČK'!AA$4+2*'Objednávka SČK'!AA$5)),0)</f>
        <v>0</v>
      </c>
      <c r="AD55" s="107">
        <f>IFERROR(('MA Výkon'!AD55*('Objednávka SČK'!AB$49+2*'Objednávka SČK'!AB$60)/('Objednávka SČK'!AB$4+2*'Objednávka SČK'!AB$5)),0)</f>
        <v>0</v>
      </c>
      <c r="AE55" s="107">
        <f>IFERROR(('MA Výkon'!AE55*('Objednávka SČK'!AC$49+2*'Objednávka SČK'!AC$60)/('Objednávka SČK'!AC$4+2*'Objednávka SČK'!AC$5)),0)</f>
        <v>0</v>
      </c>
      <c r="AF55" s="107">
        <f>IFERROR(('MA Výkon'!AF55*('Objednávka SČK'!AD$49+2*'Objednávka SČK'!AD$60)/('Objednávka SČK'!AD$4+2*'Objednávka SČK'!AD$5)),0)</f>
        <v>0</v>
      </c>
      <c r="AG55" s="107">
        <f>IFERROR(('MA Výkon'!AG55*('Objednávka SČK'!AE$49+2*'Objednávka SČK'!AE$60)/('Objednávka SČK'!AE$4+2*'Objednávka SČK'!AE$5)),0)</f>
        <v>0</v>
      </c>
      <c r="AH55" s="107">
        <f>IFERROR(('MA Výkon'!AH55*('Objednávka SČK'!AF$49+2*'Objednávka SČK'!AF$60)/('Objednávka SČK'!AF$4+2*'Objednávka SČK'!AF$5)),0)</f>
        <v>0</v>
      </c>
      <c r="AI55" s="107">
        <f>IFERROR(('MA Výkon'!AI55*('Objednávka SČK'!AG$49+2*'Objednávka SČK'!AG$60)/('Objednávka SČK'!AG$4+2*'Objednávka SČK'!AG$5)),0)</f>
        <v>0</v>
      </c>
      <c r="AJ55" s="107">
        <f>IFERROR(('MA Výkon'!AJ55*('Objednávka SČK'!AH$49+2*'Objednávka SČK'!AH$60)/('Objednávka SČK'!AH$4+2*'Objednávka SČK'!AH$5)),0)</f>
        <v>0</v>
      </c>
      <c r="AK55" s="107">
        <f>IFERROR(('MA Výkon'!AK55*('Objednávka SČK'!AI$49+2*'Objednávka SČK'!AI$60)/('Objednávka SČK'!AI$4+2*'Objednávka SČK'!AI$5)),0)</f>
        <v>0</v>
      </c>
      <c r="AL55" s="24">
        <f t="shared" si="62"/>
        <v>0</v>
      </c>
      <c r="AM55" s="149">
        <f t="shared" si="61"/>
        <v>0</v>
      </c>
    </row>
    <row r="56" spans="1:39" ht="14.4" x14ac:dyDescent="0.3">
      <c r="A56" s="4" t="str">
        <f t="shared" si="60"/>
        <v/>
      </c>
      <c r="B56" s="45" t="str">
        <f t="shared" si="60"/>
        <v/>
      </c>
      <c r="C56" s="64" t="str">
        <f t="shared" si="60"/>
        <v>7.4</v>
      </c>
      <c r="D56" s="65" t="str">
        <f t="shared" si="60"/>
        <v>Ostatní zaměstnanci</v>
      </c>
      <c r="E56" s="107">
        <f>IFERROR(('MA Výkon'!E56*('Objednávka SČK'!C$49+2*'Objednávka SČK'!C$60)/('Objednávka SČK'!C$4+2*'Objednávka SČK'!C$5)),0)</f>
        <v>0</v>
      </c>
      <c r="F56" s="107">
        <f>IFERROR(('MA Výkon'!F56*('Objednávka SČK'!D$49+2*'Objednávka SČK'!D$60)/('Objednávka SČK'!D$4+2*'Objednávka SČK'!D$5)),0)</f>
        <v>0</v>
      </c>
      <c r="G56" s="107">
        <f>IFERROR(('MA Výkon'!G56*('Objednávka SČK'!E$49+2*'Objednávka SČK'!E$60)/('Objednávka SČK'!E$4+2*'Objednávka SČK'!E$5)),0)</f>
        <v>0</v>
      </c>
      <c r="H56" s="107">
        <f>IFERROR(('MA Výkon'!H56*('Objednávka SČK'!F$49+2*'Objednávka SČK'!F$60)/('Objednávka SČK'!F$4+2*'Objednávka SČK'!F$5)),0)</f>
        <v>0</v>
      </c>
      <c r="I56" s="107">
        <f>IFERROR(('MA Výkon'!I56*('Objednávka SČK'!G$49+2*'Objednávka SČK'!G$60)/('Objednávka SČK'!G$4+2*'Objednávka SČK'!G$5)),0)</f>
        <v>0</v>
      </c>
      <c r="J56" s="107">
        <f>IFERROR(('MA Výkon'!J56*('Objednávka SČK'!H$49+2*'Objednávka SČK'!H$60)/('Objednávka SČK'!H$4+2*'Objednávka SČK'!H$5)),0)</f>
        <v>0</v>
      </c>
      <c r="K56" s="107">
        <f>IFERROR(('MA Výkon'!K56*('Objednávka SČK'!I$49+2*'Objednávka SČK'!I$60)/('Objednávka SČK'!I$4+2*'Objednávka SČK'!I$5)),0)</f>
        <v>0</v>
      </c>
      <c r="L56" s="107">
        <f>IFERROR(('MA Výkon'!L56*('Objednávka SČK'!J$49+2*'Objednávka SČK'!J$60)/('Objednávka SČK'!J$4+2*'Objednávka SČK'!J$5)),0)</f>
        <v>0</v>
      </c>
      <c r="M56" s="107">
        <f>IFERROR(('MA Výkon'!M56*('Objednávka SČK'!K$49+2*'Objednávka SČK'!K$60)/('Objednávka SČK'!K$4+2*'Objednávka SČK'!K$5)),0)</f>
        <v>0</v>
      </c>
      <c r="N56" s="107">
        <f>IFERROR(('MA Výkon'!N56*('Objednávka SČK'!L$49+2*'Objednávka SČK'!L$60)/('Objednávka SČK'!L$4+2*'Objednávka SČK'!L$5)),0)</f>
        <v>0</v>
      </c>
      <c r="O56" s="107">
        <f>IFERROR(('MA Výkon'!O56*('Objednávka SČK'!M$49+2*'Objednávka SČK'!M$60)/('Objednávka SČK'!M$4+2*'Objednávka SČK'!M$5)),0)</f>
        <v>0</v>
      </c>
      <c r="P56" s="107">
        <f>IFERROR(('MA Výkon'!P56*('Objednávka SČK'!N$49+2*'Objednávka SČK'!N$60)/('Objednávka SČK'!N$4+2*'Objednávka SČK'!N$5)),0)</f>
        <v>0</v>
      </c>
      <c r="Q56" s="107">
        <f>IFERROR(('MA Výkon'!Q56*('Objednávka SČK'!O$49+2*'Objednávka SČK'!O$60)/('Objednávka SČK'!O$4+2*'Objednávka SČK'!O$5)),0)</f>
        <v>0</v>
      </c>
      <c r="R56" s="107">
        <f>IFERROR(('MA Výkon'!R56*('Objednávka SČK'!P$49+2*'Objednávka SČK'!P$60)/('Objednávka SČK'!P$4+2*'Objednávka SČK'!P$5)),0)</f>
        <v>0</v>
      </c>
      <c r="S56" s="107">
        <f>IFERROR(('MA Výkon'!S56*('Objednávka SČK'!Q$49+2*'Objednávka SČK'!Q$60)/('Objednávka SČK'!Q$4+2*'Objednávka SČK'!Q$5)),0)</f>
        <v>0</v>
      </c>
      <c r="T56" s="107">
        <f>IFERROR(('MA Výkon'!T56*('Objednávka SČK'!R$49+2*'Objednávka SČK'!R$60)/('Objednávka SČK'!R$4+2*'Objednávka SČK'!R$5)),0)</f>
        <v>0</v>
      </c>
      <c r="U56" s="107">
        <f>IFERROR(('MA Výkon'!U56*('Objednávka SČK'!S$49+2*'Objednávka SČK'!S$60)/('Objednávka SČK'!S$4+2*'Objednávka SČK'!S$5)),0)</f>
        <v>0</v>
      </c>
      <c r="V56" s="107">
        <f>IFERROR(('MA Výkon'!V56*('Objednávka SČK'!T$49+2*'Objednávka SČK'!T$60)/('Objednávka SČK'!T$4+2*'Objednávka SČK'!T$5)),0)</f>
        <v>0</v>
      </c>
      <c r="W56" s="107">
        <f>IFERROR(('MA Výkon'!W56*('Objednávka SČK'!U$49+2*'Objednávka SČK'!U$60)/('Objednávka SČK'!U$4+2*'Objednávka SČK'!U$5)),0)</f>
        <v>0</v>
      </c>
      <c r="X56" s="107">
        <f>IFERROR(('MA Výkon'!X56*('Objednávka SČK'!V$49+2*'Objednávka SČK'!V$60)/('Objednávka SČK'!V$4+2*'Objednávka SČK'!V$5)),0)</f>
        <v>0</v>
      </c>
      <c r="Y56" s="107">
        <f>IFERROR(('MA Výkon'!Y56*('Objednávka SČK'!W$49+2*'Objednávka SČK'!W$60)/('Objednávka SČK'!W$4+2*'Objednávka SČK'!W$5)),0)</f>
        <v>0</v>
      </c>
      <c r="Z56" s="107">
        <f>IFERROR(('MA Výkon'!Z56*('Objednávka SČK'!X$49+2*'Objednávka SČK'!X$60)/('Objednávka SČK'!X$4+2*'Objednávka SČK'!X$5)),0)</f>
        <v>0</v>
      </c>
      <c r="AA56" s="107">
        <f>IFERROR(('MA Výkon'!AA56*('Objednávka SČK'!Y$49+2*'Objednávka SČK'!Y$60)/('Objednávka SČK'!Y$4+2*'Objednávka SČK'!Y$5)),0)</f>
        <v>0</v>
      </c>
      <c r="AB56" s="107">
        <f>IFERROR(('MA Výkon'!AB56*('Objednávka SČK'!Z$49+2*'Objednávka SČK'!Z$60)/('Objednávka SČK'!Z$4+2*'Objednávka SČK'!Z$5)),0)</f>
        <v>0</v>
      </c>
      <c r="AC56" s="107">
        <f>IFERROR(('MA Výkon'!AC56*('Objednávka SČK'!AA$49+2*'Objednávka SČK'!AA$60)/('Objednávka SČK'!AA$4+2*'Objednávka SČK'!AA$5)),0)</f>
        <v>0</v>
      </c>
      <c r="AD56" s="107">
        <f>IFERROR(('MA Výkon'!AD56*('Objednávka SČK'!AB$49+2*'Objednávka SČK'!AB$60)/('Objednávka SČK'!AB$4+2*'Objednávka SČK'!AB$5)),0)</f>
        <v>0</v>
      </c>
      <c r="AE56" s="107">
        <f>IFERROR(('MA Výkon'!AE56*('Objednávka SČK'!AC$49+2*'Objednávka SČK'!AC$60)/('Objednávka SČK'!AC$4+2*'Objednávka SČK'!AC$5)),0)</f>
        <v>0</v>
      </c>
      <c r="AF56" s="107">
        <f>IFERROR(('MA Výkon'!AF56*('Objednávka SČK'!AD$49+2*'Objednávka SČK'!AD$60)/('Objednávka SČK'!AD$4+2*'Objednávka SČK'!AD$5)),0)</f>
        <v>0</v>
      </c>
      <c r="AG56" s="107">
        <f>IFERROR(('MA Výkon'!AG56*('Objednávka SČK'!AE$49+2*'Objednávka SČK'!AE$60)/('Objednávka SČK'!AE$4+2*'Objednávka SČK'!AE$5)),0)</f>
        <v>0</v>
      </c>
      <c r="AH56" s="107">
        <f>IFERROR(('MA Výkon'!AH56*('Objednávka SČK'!AF$49+2*'Objednávka SČK'!AF$60)/('Objednávka SČK'!AF$4+2*'Objednávka SČK'!AF$5)),0)</f>
        <v>0</v>
      </c>
      <c r="AI56" s="107">
        <f>IFERROR(('MA Výkon'!AI56*('Objednávka SČK'!AG$49+2*'Objednávka SČK'!AG$60)/('Objednávka SČK'!AG$4+2*'Objednávka SČK'!AG$5)),0)</f>
        <v>0</v>
      </c>
      <c r="AJ56" s="107">
        <f>IFERROR(('MA Výkon'!AJ56*('Objednávka SČK'!AH$49+2*'Objednávka SČK'!AH$60)/('Objednávka SČK'!AH$4+2*'Objednávka SČK'!AH$5)),0)</f>
        <v>0</v>
      </c>
      <c r="AK56" s="107">
        <f>IFERROR(('MA Výkon'!AK56*('Objednávka SČK'!AI$49+2*'Objednávka SČK'!AI$60)/('Objednávka SČK'!AI$4+2*'Objednávka SČK'!AI$5)),0)</f>
        <v>0</v>
      </c>
      <c r="AL56" s="24">
        <f t="shared" si="62"/>
        <v>0</v>
      </c>
      <c r="AM56" s="149">
        <f t="shared" si="61"/>
        <v>0</v>
      </c>
    </row>
    <row r="57" spans="1:39" ht="14.4" x14ac:dyDescent="0.3">
      <c r="A57" s="4">
        <f t="shared" si="60"/>
        <v>8</v>
      </c>
      <c r="B57" s="45" t="str">
        <f t="shared" si="60"/>
        <v>Sociální a zdravotní pojištění</v>
      </c>
      <c r="C57" s="64">
        <f t="shared" si="60"/>
        <v>8.1</v>
      </c>
      <c r="D57" s="65" t="str">
        <f t="shared" si="60"/>
        <v>Vlaková četa</v>
      </c>
      <c r="E57" s="107">
        <f>IFERROR(('MA Výkon'!E57*('Objednávka SČK'!C$49+2*'Objednávka SČK'!C$60)/('Objednávka SČK'!C$4+2*'Objednávka SČK'!C$5)),0)</f>
        <v>0</v>
      </c>
      <c r="F57" s="107">
        <f>IFERROR(('MA Výkon'!F57*('Objednávka SČK'!D$49+2*'Objednávka SČK'!D$60)/('Objednávka SČK'!D$4+2*'Objednávka SČK'!D$5)),0)</f>
        <v>0</v>
      </c>
      <c r="G57" s="107">
        <f>IFERROR(('MA Výkon'!G57*('Objednávka SČK'!E$49+2*'Objednávka SČK'!E$60)/('Objednávka SČK'!E$4+2*'Objednávka SČK'!E$5)),0)</f>
        <v>0</v>
      </c>
      <c r="H57" s="107">
        <f>IFERROR(('MA Výkon'!H57*('Objednávka SČK'!F$49+2*'Objednávka SČK'!F$60)/('Objednávka SČK'!F$4+2*'Objednávka SČK'!F$5)),0)</f>
        <v>0</v>
      </c>
      <c r="I57" s="107">
        <f>IFERROR(('MA Výkon'!I57*('Objednávka SČK'!G$49+2*'Objednávka SČK'!G$60)/('Objednávka SČK'!G$4+2*'Objednávka SČK'!G$5)),0)</f>
        <v>0</v>
      </c>
      <c r="J57" s="107">
        <f>IFERROR(('MA Výkon'!J57*('Objednávka SČK'!H$49+2*'Objednávka SČK'!H$60)/('Objednávka SČK'!H$4+2*'Objednávka SČK'!H$5)),0)</f>
        <v>0</v>
      </c>
      <c r="K57" s="107">
        <f>IFERROR(('MA Výkon'!K57*('Objednávka SČK'!I$49+2*'Objednávka SČK'!I$60)/('Objednávka SČK'!I$4+2*'Objednávka SČK'!I$5)),0)</f>
        <v>0</v>
      </c>
      <c r="L57" s="107">
        <f>IFERROR(('MA Výkon'!L57*('Objednávka SČK'!J$49+2*'Objednávka SČK'!J$60)/('Objednávka SČK'!J$4+2*'Objednávka SČK'!J$5)),0)</f>
        <v>0</v>
      </c>
      <c r="M57" s="107">
        <f>IFERROR(('MA Výkon'!M57*('Objednávka SČK'!K$49+2*'Objednávka SČK'!K$60)/('Objednávka SČK'!K$4+2*'Objednávka SČK'!K$5)),0)</f>
        <v>0</v>
      </c>
      <c r="N57" s="107">
        <f>IFERROR(('MA Výkon'!N57*('Objednávka SČK'!L$49+2*'Objednávka SČK'!L$60)/('Objednávka SČK'!L$4+2*'Objednávka SČK'!L$5)),0)</f>
        <v>0</v>
      </c>
      <c r="O57" s="107">
        <f>IFERROR(('MA Výkon'!O57*('Objednávka SČK'!M$49+2*'Objednávka SČK'!M$60)/('Objednávka SČK'!M$4+2*'Objednávka SČK'!M$5)),0)</f>
        <v>0</v>
      </c>
      <c r="P57" s="107">
        <f>IFERROR(('MA Výkon'!P57*('Objednávka SČK'!N$49+2*'Objednávka SČK'!N$60)/('Objednávka SČK'!N$4+2*'Objednávka SČK'!N$5)),0)</f>
        <v>0</v>
      </c>
      <c r="Q57" s="107">
        <f>IFERROR(('MA Výkon'!Q57*('Objednávka SČK'!O$49+2*'Objednávka SČK'!O$60)/('Objednávka SČK'!O$4+2*'Objednávka SČK'!O$5)),0)</f>
        <v>0</v>
      </c>
      <c r="R57" s="107">
        <f>IFERROR(('MA Výkon'!R57*('Objednávka SČK'!P$49+2*'Objednávka SČK'!P$60)/('Objednávka SČK'!P$4+2*'Objednávka SČK'!P$5)),0)</f>
        <v>0</v>
      </c>
      <c r="S57" s="107">
        <f>IFERROR(('MA Výkon'!S57*('Objednávka SČK'!Q$49+2*'Objednávka SČK'!Q$60)/('Objednávka SČK'!Q$4+2*'Objednávka SČK'!Q$5)),0)</f>
        <v>0</v>
      </c>
      <c r="T57" s="107">
        <f>IFERROR(('MA Výkon'!T57*('Objednávka SČK'!R$49+2*'Objednávka SČK'!R$60)/('Objednávka SČK'!R$4+2*'Objednávka SČK'!R$5)),0)</f>
        <v>0</v>
      </c>
      <c r="U57" s="107">
        <f>IFERROR(('MA Výkon'!U57*('Objednávka SČK'!S$49+2*'Objednávka SČK'!S$60)/('Objednávka SČK'!S$4+2*'Objednávka SČK'!S$5)),0)</f>
        <v>0</v>
      </c>
      <c r="V57" s="107">
        <f>IFERROR(('MA Výkon'!V57*('Objednávka SČK'!T$49+2*'Objednávka SČK'!T$60)/('Objednávka SČK'!T$4+2*'Objednávka SČK'!T$5)),0)</f>
        <v>0</v>
      </c>
      <c r="W57" s="107">
        <f>IFERROR(('MA Výkon'!W57*('Objednávka SČK'!U$49+2*'Objednávka SČK'!U$60)/('Objednávka SČK'!U$4+2*'Objednávka SČK'!U$5)),0)</f>
        <v>0</v>
      </c>
      <c r="X57" s="107">
        <f>IFERROR(('MA Výkon'!X57*('Objednávka SČK'!V$49+2*'Objednávka SČK'!V$60)/('Objednávka SČK'!V$4+2*'Objednávka SČK'!V$5)),0)</f>
        <v>0</v>
      </c>
      <c r="Y57" s="107">
        <f>IFERROR(('MA Výkon'!Y57*('Objednávka SČK'!W$49+2*'Objednávka SČK'!W$60)/('Objednávka SČK'!W$4+2*'Objednávka SČK'!W$5)),0)</f>
        <v>0</v>
      </c>
      <c r="Z57" s="107">
        <f>IFERROR(('MA Výkon'!Z57*('Objednávka SČK'!X$49+2*'Objednávka SČK'!X$60)/('Objednávka SČK'!X$4+2*'Objednávka SČK'!X$5)),0)</f>
        <v>0</v>
      </c>
      <c r="AA57" s="107">
        <f>IFERROR(('MA Výkon'!AA57*('Objednávka SČK'!Y$49+2*'Objednávka SČK'!Y$60)/('Objednávka SČK'!Y$4+2*'Objednávka SČK'!Y$5)),0)</f>
        <v>0</v>
      </c>
      <c r="AB57" s="107">
        <f>IFERROR(('MA Výkon'!AB57*('Objednávka SČK'!Z$49+2*'Objednávka SČK'!Z$60)/('Objednávka SČK'!Z$4+2*'Objednávka SČK'!Z$5)),0)</f>
        <v>0</v>
      </c>
      <c r="AC57" s="107">
        <f>IFERROR(('MA Výkon'!AC57*('Objednávka SČK'!AA$49+2*'Objednávka SČK'!AA$60)/('Objednávka SČK'!AA$4+2*'Objednávka SČK'!AA$5)),0)</f>
        <v>0</v>
      </c>
      <c r="AD57" s="107">
        <f>IFERROR(('MA Výkon'!AD57*('Objednávka SČK'!AB$49+2*'Objednávka SČK'!AB$60)/('Objednávka SČK'!AB$4+2*'Objednávka SČK'!AB$5)),0)</f>
        <v>0</v>
      </c>
      <c r="AE57" s="107">
        <f>IFERROR(('MA Výkon'!AE57*('Objednávka SČK'!AC$49+2*'Objednávka SČK'!AC$60)/('Objednávka SČK'!AC$4+2*'Objednávka SČK'!AC$5)),0)</f>
        <v>0</v>
      </c>
      <c r="AF57" s="107">
        <f>IFERROR(('MA Výkon'!AF57*('Objednávka SČK'!AD$49+2*'Objednávka SČK'!AD$60)/('Objednávka SČK'!AD$4+2*'Objednávka SČK'!AD$5)),0)</f>
        <v>0</v>
      </c>
      <c r="AG57" s="107">
        <f>IFERROR(('MA Výkon'!AG57*('Objednávka SČK'!AE$49+2*'Objednávka SČK'!AE$60)/('Objednávka SČK'!AE$4+2*'Objednávka SČK'!AE$5)),0)</f>
        <v>0</v>
      </c>
      <c r="AH57" s="107">
        <f>IFERROR(('MA Výkon'!AH57*('Objednávka SČK'!AF$49+2*'Objednávka SČK'!AF$60)/('Objednávka SČK'!AF$4+2*'Objednávka SČK'!AF$5)),0)</f>
        <v>0</v>
      </c>
      <c r="AI57" s="107">
        <f>IFERROR(('MA Výkon'!AI57*('Objednávka SČK'!AG$49+2*'Objednávka SČK'!AG$60)/('Objednávka SČK'!AG$4+2*'Objednávka SČK'!AG$5)),0)</f>
        <v>0</v>
      </c>
      <c r="AJ57" s="107">
        <f>IFERROR(('MA Výkon'!AJ57*('Objednávka SČK'!AH$49+2*'Objednávka SČK'!AH$60)/('Objednávka SČK'!AH$4+2*'Objednávka SČK'!AH$5)),0)</f>
        <v>0</v>
      </c>
      <c r="AK57" s="107">
        <f>IFERROR(('MA Výkon'!AK57*('Objednávka SČK'!AI$49+2*'Objednávka SČK'!AI$60)/('Objednávka SČK'!AI$4+2*'Objednávka SČK'!AI$5)),0)</f>
        <v>0</v>
      </c>
      <c r="AL57" s="24">
        <f t="shared" si="62"/>
        <v>0</v>
      </c>
      <c r="AM57" s="149">
        <f t="shared" si="61"/>
        <v>0</v>
      </c>
    </row>
    <row r="58" spans="1:39" ht="14.4" x14ac:dyDescent="0.3">
      <c r="A58" s="4" t="str">
        <f t="shared" si="60"/>
        <v/>
      </c>
      <c r="B58" s="45" t="str">
        <f t="shared" si="60"/>
        <v/>
      </c>
      <c r="C58" s="64" t="str">
        <f t="shared" si="60"/>
        <v>8.2</v>
      </c>
      <c r="D58" s="65" t="str">
        <f t="shared" si="60"/>
        <v>Strojvedoucí</v>
      </c>
      <c r="E58" s="107">
        <f>IFERROR(('MA Výkon'!E58*('Objednávka SČK'!C$49+2*'Objednávka SČK'!C$60)/('Objednávka SČK'!C$4+2*'Objednávka SČK'!C$5)),0)</f>
        <v>0</v>
      </c>
      <c r="F58" s="107">
        <f>IFERROR(('MA Výkon'!F58*('Objednávka SČK'!D$49+2*'Objednávka SČK'!D$60)/('Objednávka SČK'!D$4+2*'Objednávka SČK'!D$5)),0)</f>
        <v>0</v>
      </c>
      <c r="G58" s="107">
        <f>IFERROR(('MA Výkon'!G58*('Objednávka SČK'!E$49+2*'Objednávka SČK'!E$60)/('Objednávka SČK'!E$4+2*'Objednávka SČK'!E$5)),0)</f>
        <v>0</v>
      </c>
      <c r="H58" s="107">
        <f>IFERROR(('MA Výkon'!H58*('Objednávka SČK'!F$49+2*'Objednávka SČK'!F$60)/('Objednávka SČK'!F$4+2*'Objednávka SČK'!F$5)),0)</f>
        <v>0</v>
      </c>
      <c r="I58" s="107">
        <f>IFERROR(('MA Výkon'!I58*('Objednávka SČK'!G$49+2*'Objednávka SČK'!G$60)/('Objednávka SČK'!G$4+2*'Objednávka SČK'!G$5)),0)</f>
        <v>0</v>
      </c>
      <c r="J58" s="107">
        <f>IFERROR(('MA Výkon'!J58*('Objednávka SČK'!H$49+2*'Objednávka SČK'!H$60)/('Objednávka SČK'!H$4+2*'Objednávka SČK'!H$5)),0)</f>
        <v>0</v>
      </c>
      <c r="K58" s="107">
        <f>IFERROR(('MA Výkon'!K58*('Objednávka SČK'!I$49+2*'Objednávka SČK'!I$60)/('Objednávka SČK'!I$4+2*'Objednávka SČK'!I$5)),0)</f>
        <v>0</v>
      </c>
      <c r="L58" s="107">
        <f>IFERROR(('MA Výkon'!L58*('Objednávka SČK'!J$49+2*'Objednávka SČK'!J$60)/('Objednávka SČK'!J$4+2*'Objednávka SČK'!J$5)),0)</f>
        <v>0</v>
      </c>
      <c r="M58" s="107">
        <f>IFERROR(('MA Výkon'!M58*('Objednávka SČK'!K$49+2*'Objednávka SČK'!K$60)/('Objednávka SČK'!K$4+2*'Objednávka SČK'!K$5)),0)</f>
        <v>0</v>
      </c>
      <c r="N58" s="107">
        <f>IFERROR(('MA Výkon'!N58*('Objednávka SČK'!L$49+2*'Objednávka SČK'!L$60)/('Objednávka SČK'!L$4+2*'Objednávka SČK'!L$5)),0)</f>
        <v>0</v>
      </c>
      <c r="O58" s="107">
        <f>IFERROR(('MA Výkon'!O58*('Objednávka SČK'!M$49+2*'Objednávka SČK'!M$60)/('Objednávka SČK'!M$4+2*'Objednávka SČK'!M$5)),0)</f>
        <v>0</v>
      </c>
      <c r="P58" s="107">
        <f>IFERROR(('MA Výkon'!P58*('Objednávka SČK'!N$49+2*'Objednávka SČK'!N$60)/('Objednávka SČK'!N$4+2*'Objednávka SČK'!N$5)),0)</f>
        <v>0</v>
      </c>
      <c r="Q58" s="107">
        <f>IFERROR(('MA Výkon'!Q58*('Objednávka SČK'!O$49+2*'Objednávka SČK'!O$60)/('Objednávka SČK'!O$4+2*'Objednávka SČK'!O$5)),0)</f>
        <v>0</v>
      </c>
      <c r="R58" s="107">
        <f>IFERROR(('MA Výkon'!R58*('Objednávka SČK'!P$49+2*'Objednávka SČK'!P$60)/('Objednávka SČK'!P$4+2*'Objednávka SČK'!P$5)),0)</f>
        <v>0</v>
      </c>
      <c r="S58" s="107">
        <f>IFERROR(('MA Výkon'!S58*('Objednávka SČK'!Q$49+2*'Objednávka SČK'!Q$60)/('Objednávka SČK'!Q$4+2*'Objednávka SČK'!Q$5)),0)</f>
        <v>0</v>
      </c>
      <c r="T58" s="107">
        <f>IFERROR(('MA Výkon'!T58*('Objednávka SČK'!R$49+2*'Objednávka SČK'!R$60)/('Objednávka SČK'!R$4+2*'Objednávka SČK'!R$5)),0)</f>
        <v>0</v>
      </c>
      <c r="U58" s="107">
        <f>IFERROR(('MA Výkon'!U58*('Objednávka SČK'!S$49+2*'Objednávka SČK'!S$60)/('Objednávka SČK'!S$4+2*'Objednávka SČK'!S$5)),0)</f>
        <v>0</v>
      </c>
      <c r="V58" s="107">
        <f>IFERROR(('MA Výkon'!V58*('Objednávka SČK'!T$49+2*'Objednávka SČK'!T$60)/('Objednávka SČK'!T$4+2*'Objednávka SČK'!T$5)),0)</f>
        <v>0</v>
      </c>
      <c r="W58" s="107">
        <f>IFERROR(('MA Výkon'!W58*('Objednávka SČK'!U$49+2*'Objednávka SČK'!U$60)/('Objednávka SČK'!U$4+2*'Objednávka SČK'!U$5)),0)</f>
        <v>0</v>
      </c>
      <c r="X58" s="107">
        <f>IFERROR(('MA Výkon'!X58*('Objednávka SČK'!V$49+2*'Objednávka SČK'!V$60)/('Objednávka SČK'!V$4+2*'Objednávka SČK'!V$5)),0)</f>
        <v>0</v>
      </c>
      <c r="Y58" s="107">
        <f>IFERROR(('MA Výkon'!Y58*('Objednávka SČK'!W$49+2*'Objednávka SČK'!W$60)/('Objednávka SČK'!W$4+2*'Objednávka SČK'!W$5)),0)</f>
        <v>0</v>
      </c>
      <c r="Z58" s="107">
        <f>IFERROR(('MA Výkon'!Z58*('Objednávka SČK'!X$49+2*'Objednávka SČK'!X$60)/('Objednávka SČK'!X$4+2*'Objednávka SČK'!X$5)),0)</f>
        <v>0</v>
      </c>
      <c r="AA58" s="107">
        <f>IFERROR(('MA Výkon'!AA58*('Objednávka SČK'!Y$49+2*'Objednávka SČK'!Y$60)/('Objednávka SČK'!Y$4+2*'Objednávka SČK'!Y$5)),0)</f>
        <v>0</v>
      </c>
      <c r="AB58" s="107">
        <f>IFERROR(('MA Výkon'!AB58*('Objednávka SČK'!Z$49+2*'Objednávka SČK'!Z$60)/('Objednávka SČK'!Z$4+2*'Objednávka SČK'!Z$5)),0)</f>
        <v>0</v>
      </c>
      <c r="AC58" s="107">
        <f>IFERROR(('MA Výkon'!AC58*('Objednávka SČK'!AA$49+2*'Objednávka SČK'!AA$60)/('Objednávka SČK'!AA$4+2*'Objednávka SČK'!AA$5)),0)</f>
        <v>0</v>
      </c>
      <c r="AD58" s="107">
        <f>IFERROR(('MA Výkon'!AD58*('Objednávka SČK'!AB$49+2*'Objednávka SČK'!AB$60)/('Objednávka SČK'!AB$4+2*'Objednávka SČK'!AB$5)),0)</f>
        <v>0</v>
      </c>
      <c r="AE58" s="107">
        <f>IFERROR(('MA Výkon'!AE58*('Objednávka SČK'!AC$49+2*'Objednávka SČK'!AC$60)/('Objednávka SČK'!AC$4+2*'Objednávka SČK'!AC$5)),0)</f>
        <v>0</v>
      </c>
      <c r="AF58" s="107">
        <f>IFERROR(('MA Výkon'!AF58*('Objednávka SČK'!AD$49+2*'Objednávka SČK'!AD$60)/('Objednávka SČK'!AD$4+2*'Objednávka SČK'!AD$5)),0)</f>
        <v>0</v>
      </c>
      <c r="AG58" s="107">
        <f>IFERROR(('MA Výkon'!AG58*('Objednávka SČK'!AE$49+2*'Objednávka SČK'!AE$60)/('Objednávka SČK'!AE$4+2*'Objednávka SČK'!AE$5)),0)</f>
        <v>0</v>
      </c>
      <c r="AH58" s="107">
        <f>IFERROR(('MA Výkon'!AH58*('Objednávka SČK'!AF$49+2*'Objednávka SČK'!AF$60)/('Objednávka SČK'!AF$4+2*'Objednávka SČK'!AF$5)),0)</f>
        <v>0</v>
      </c>
      <c r="AI58" s="107">
        <f>IFERROR(('MA Výkon'!AI58*('Objednávka SČK'!AG$49+2*'Objednávka SČK'!AG$60)/('Objednávka SČK'!AG$4+2*'Objednávka SČK'!AG$5)),0)</f>
        <v>0</v>
      </c>
      <c r="AJ58" s="107">
        <f>IFERROR(('MA Výkon'!AJ58*('Objednávka SČK'!AH$49+2*'Objednávka SČK'!AH$60)/('Objednávka SČK'!AH$4+2*'Objednávka SČK'!AH$5)),0)</f>
        <v>0</v>
      </c>
      <c r="AK58" s="107">
        <f>IFERROR(('MA Výkon'!AK58*('Objednávka SČK'!AI$49+2*'Objednávka SČK'!AI$60)/('Objednávka SČK'!AI$4+2*'Objednávka SČK'!AI$5)),0)</f>
        <v>0</v>
      </c>
      <c r="AL58" s="24">
        <f t="shared" si="62"/>
        <v>0</v>
      </c>
      <c r="AM58" s="149">
        <f t="shared" si="61"/>
        <v>0</v>
      </c>
    </row>
    <row r="59" spans="1:39" ht="14.4" x14ac:dyDescent="0.3">
      <c r="A59" s="4" t="str">
        <f t="shared" si="60"/>
        <v/>
      </c>
      <c r="B59" s="45" t="str">
        <f t="shared" si="60"/>
        <v/>
      </c>
      <c r="C59" s="64" t="str">
        <f t="shared" si="60"/>
        <v>8.3</v>
      </c>
      <c r="D59" s="65" t="str">
        <f t="shared" si="60"/>
        <v>Pokladní</v>
      </c>
      <c r="E59" s="107">
        <f>IFERROR(('MA Výkon'!E59*('Objednávka SČK'!C$49+2*'Objednávka SČK'!C$60)/('Objednávka SČK'!C$4+2*'Objednávka SČK'!C$5)),0)</f>
        <v>0</v>
      </c>
      <c r="F59" s="107">
        <f>IFERROR(('MA Výkon'!F59*('Objednávka SČK'!D$49+2*'Objednávka SČK'!D$60)/('Objednávka SČK'!D$4+2*'Objednávka SČK'!D$5)),0)</f>
        <v>0</v>
      </c>
      <c r="G59" s="107">
        <f>IFERROR(('MA Výkon'!G59*('Objednávka SČK'!E$49+2*'Objednávka SČK'!E$60)/('Objednávka SČK'!E$4+2*'Objednávka SČK'!E$5)),0)</f>
        <v>0</v>
      </c>
      <c r="H59" s="107">
        <f>IFERROR(('MA Výkon'!H59*('Objednávka SČK'!F$49+2*'Objednávka SČK'!F$60)/('Objednávka SČK'!F$4+2*'Objednávka SČK'!F$5)),0)</f>
        <v>0</v>
      </c>
      <c r="I59" s="107">
        <f>IFERROR(('MA Výkon'!I59*('Objednávka SČK'!G$49+2*'Objednávka SČK'!G$60)/('Objednávka SČK'!G$4+2*'Objednávka SČK'!G$5)),0)</f>
        <v>0</v>
      </c>
      <c r="J59" s="107">
        <f>IFERROR(('MA Výkon'!J59*('Objednávka SČK'!H$49+2*'Objednávka SČK'!H$60)/('Objednávka SČK'!H$4+2*'Objednávka SČK'!H$5)),0)</f>
        <v>0</v>
      </c>
      <c r="K59" s="107">
        <f>IFERROR(('MA Výkon'!K59*('Objednávka SČK'!I$49+2*'Objednávka SČK'!I$60)/('Objednávka SČK'!I$4+2*'Objednávka SČK'!I$5)),0)</f>
        <v>0</v>
      </c>
      <c r="L59" s="107">
        <f>IFERROR(('MA Výkon'!L59*('Objednávka SČK'!J$49+2*'Objednávka SČK'!J$60)/('Objednávka SČK'!J$4+2*'Objednávka SČK'!J$5)),0)</f>
        <v>0</v>
      </c>
      <c r="M59" s="107">
        <f>IFERROR(('MA Výkon'!M59*('Objednávka SČK'!K$49+2*'Objednávka SČK'!K$60)/('Objednávka SČK'!K$4+2*'Objednávka SČK'!K$5)),0)</f>
        <v>0</v>
      </c>
      <c r="N59" s="107">
        <f>IFERROR(('MA Výkon'!N59*('Objednávka SČK'!L$49+2*'Objednávka SČK'!L$60)/('Objednávka SČK'!L$4+2*'Objednávka SČK'!L$5)),0)</f>
        <v>0</v>
      </c>
      <c r="O59" s="107">
        <f>IFERROR(('MA Výkon'!O59*('Objednávka SČK'!M$49+2*'Objednávka SČK'!M$60)/('Objednávka SČK'!M$4+2*'Objednávka SČK'!M$5)),0)</f>
        <v>0</v>
      </c>
      <c r="P59" s="107">
        <f>IFERROR(('MA Výkon'!P59*('Objednávka SČK'!N$49+2*'Objednávka SČK'!N$60)/('Objednávka SČK'!N$4+2*'Objednávka SČK'!N$5)),0)</f>
        <v>0</v>
      </c>
      <c r="Q59" s="107">
        <f>IFERROR(('MA Výkon'!Q59*('Objednávka SČK'!O$49+2*'Objednávka SČK'!O$60)/('Objednávka SČK'!O$4+2*'Objednávka SČK'!O$5)),0)</f>
        <v>0</v>
      </c>
      <c r="R59" s="107">
        <f>IFERROR(('MA Výkon'!R59*('Objednávka SČK'!P$49+2*'Objednávka SČK'!P$60)/('Objednávka SČK'!P$4+2*'Objednávka SČK'!P$5)),0)</f>
        <v>0</v>
      </c>
      <c r="S59" s="107">
        <f>IFERROR(('MA Výkon'!S59*('Objednávka SČK'!Q$49+2*'Objednávka SČK'!Q$60)/('Objednávka SČK'!Q$4+2*'Objednávka SČK'!Q$5)),0)</f>
        <v>0</v>
      </c>
      <c r="T59" s="107">
        <f>IFERROR(('MA Výkon'!T59*('Objednávka SČK'!R$49+2*'Objednávka SČK'!R$60)/('Objednávka SČK'!R$4+2*'Objednávka SČK'!R$5)),0)</f>
        <v>0</v>
      </c>
      <c r="U59" s="107">
        <f>IFERROR(('MA Výkon'!U59*('Objednávka SČK'!S$49+2*'Objednávka SČK'!S$60)/('Objednávka SČK'!S$4+2*'Objednávka SČK'!S$5)),0)</f>
        <v>0</v>
      </c>
      <c r="V59" s="107">
        <f>IFERROR(('MA Výkon'!V59*('Objednávka SČK'!T$49+2*'Objednávka SČK'!T$60)/('Objednávka SČK'!T$4+2*'Objednávka SČK'!T$5)),0)</f>
        <v>0</v>
      </c>
      <c r="W59" s="107">
        <f>IFERROR(('MA Výkon'!W59*('Objednávka SČK'!U$49+2*'Objednávka SČK'!U$60)/('Objednávka SČK'!U$4+2*'Objednávka SČK'!U$5)),0)</f>
        <v>0</v>
      </c>
      <c r="X59" s="107">
        <f>IFERROR(('MA Výkon'!X59*('Objednávka SČK'!V$49+2*'Objednávka SČK'!V$60)/('Objednávka SČK'!V$4+2*'Objednávka SČK'!V$5)),0)</f>
        <v>0</v>
      </c>
      <c r="Y59" s="107">
        <f>IFERROR(('MA Výkon'!Y59*('Objednávka SČK'!W$49+2*'Objednávka SČK'!W$60)/('Objednávka SČK'!W$4+2*'Objednávka SČK'!W$5)),0)</f>
        <v>0</v>
      </c>
      <c r="Z59" s="107">
        <f>IFERROR(('MA Výkon'!Z59*('Objednávka SČK'!X$49+2*'Objednávka SČK'!X$60)/('Objednávka SČK'!X$4+2*'Objednávka SČK'!X$5)),0)</f>
        <v>0</v>
      </c>
      <c r="AA59" s="107">
        <f>IFERROR(('MA Výkon'!AA59*('Objednávka SČK'!Y$49+2*'Objednávka SČK'!Y$60)/('Objednávka SČK'!Y$4+2*'Objednávka SČK'!Y$5)),0)</f>
        <v>0</v>
      </c>
      <c r="AB59" s="107">
        <f>IFERROR(('MA Výkon'!AB59*('Objednávka SČK'!Z$49+2*'Objednávka SČK'!Z$60)/('Objednávka SČK'!Z$4+2*'Objednávka SČK'!Z$5)),0)</f>
        <v>0</v>
      </c>
      <c r="AC59" s="107">
        <f>IFERROR(('MA Výkon'!AC59*('Objednávka SČK'!AA$49+2*'Objednávka SČK'!AA$60)/('Objednávka SČK'!AA$4+2*'Objednávka SČK'!AA$5)),0)</f>
        <v>0</v>
      </c>
      <c r="AD59" s="107">
        <f>IFERROR(('MA Výkon'!AD59*('Objednávka SČK'!AB$49+2*'Objednávka SČK'!AB$60)/('Objednávka SČK'!AB$4+2*'Objednávka SČK'!AB$5)),0)</f>
        <v>0</v>
      </c>
      <c r="AE59" s="107">
        <f>IFERROR(('MA Výkon'!AE59*('Objednávka SČK'!AC$49+2*'Objednávka SČK'!AC$60)/('Objednávka SČK'!AC$4+2*'Objednávka SČK'!AC$5)),0)</f>
        <v>0</v>
      </c>
      <c r="AF59" s="107">
        <f>IFERROR(('MA Výkon'!AF59*('Objednávka SČK'!AD$49+2*'Objednávka SČK'!AD$60)/('Objednávka SČK'!AD$4+2*'Objednávka SČK'!AD$5)),0)</f>
        <v>0</v>
      </c>
      <c r="AG59" s="107">
        <f>IFERROR(('MA Výkon'!AG59*('Objednávka SČK'!AE$49+2*'Objednávka SČK'!AE$60)/('Objednávka SČK'!AE$4+2*'Objednávka SČK'!AE$5)),0)</f>
        <v>0</v>
      </c>
      <c r="AH59" s="107">
        <f>IFERROR(('MA Výkon'!AH59*('Objednávka SČK'!AF$49+2*'Objednávka SČK'!AF$60)/('Objednávka SČK'!AF$4+2*'Objednávka SČK'!AF$5)),0)</f>
        <v>0</v>
      </c>
      <c r="AI59" s="107">
        <f>IFERROR(('MA Výkon'!AI59*('Objednávka SČK'!AG$49+2*'Objednávka SČK'!AG$60)/('Objednávka SČK'!AG$4+2*'Objednávka SČK'!AG$5)),0)</f>
        <v>0</v>
      </c>
      <c r="AJ59" s="107">
        <f>IFERROR(('MA Výkon'!AJ59*('Objednávka SČK'!AH$49+2*'Objednávka SČK'!AH$60)/('Objednávka SČK'!AH$4+2*'Objednávka SČK'!AH$5)),0)</f>
        <v>0</v>
      </c>
      <c r="AK59" s="107">
        <f>IFERROR(('MA Výkon'!AK59*('Objednávka SČK'!AI$49+2*'Objednávka SČK'!AI$60)/('Objednávka SČK'!AI$4+2*'Objednávka SČK'!AI$5)),0)</f>
        <v>0</v>
      </c>
      <c r="AL59" s="24">
        <f t="shared" si="62"/>
        <v>0</v>
      </c>
      <c r="AM59" s="149">
        <f t="shared" si="61"/>
        <v>0</v>
      </c>
    </row>
    <row r="60" spans="1:39" ht="14.4" x14ac:dyDescent="0.3">
      <c r="A60" s="4" t="str">
        <f t="shared" si="60"/>
        <v/>
      </c>
      <c r="B60" s="45" t="str">
        <f t="shared" si="60"/>
        <v/>
      </c>
      <c r="C60" s="64" t="str">
        <f t="shared" si="60"/>
        <v>8.4</v>
      </c>
      <c r="D60" s="65" t="str">
        <f t="shared" si="60"/>
        <v>Ostatní zaměstnanci</v>
      </c>
      <c r="E60" s="107">
        <f>IFERROR(('MA Výkon'!E60*('Objednávka SČK'!C$49+2*'Objednávka SČK'!C$60)/('Objednávka SČK'!C$4+2*'Objednávka SČK'!C$5)),0)</f>
        <v>0</v>
      </c>
      <c r="F60" s="107">
        <f>IFERROR(('MA Výkon'!F60*('Objednávka SČK'!D$49+2*'Objednávka SČK'!D$60)/('Objednávka SČK'!D$4+2*'Objednávka SČK'!D$5)),0)</f>
        <v>0</v>
      </c>
      <c r="G60" s="107">
        <f>IFERROR(('MA Výkon'!G60*('Objednávka SČK'!E$49+2*'Objednávka SČK'!E$60)/('Objednávka SČK'!E$4+2*'Objednávka SČK'!E$5)),0)</f>
        <v>0</v>
      </c>
      <c r="H60" s="107">
        <f>IFERROR(('MA Výkon'!H60*('Objednávka SČK'!F$49+2*'Objednávka SČK'!F$60)/('Objednávka SČK'!F$4+2*'Objednávka SČK'!F$5)),0)</f>
        <v>0</v>
      </c>
      <c r="I60" s="107">
        <f>IFERROR(('MA Výkon'!I60*('Objednávka SČK'!G$49+2*'Objednávka SČK'!G$60)/('Objednávka SČK'!G$4+2*'Objednávka SČK'!G$5)),0)</f>
        <v>0</v>
      </c>
      <c r="J60" s="107">
        <f>IFERROR(('MA Výkon'!J60*('Objednávka SČK'!H$49+2*'Objednávka SČK'!H$60)/('Objednávka SČK'!H$4+2*'Objednávka SČK'!H$5)),0)</f>
        <v>0</v>
      </c>
      <c r="K60" s="107">
        <f>IFERROR(('MA Výkon'!K60*('Objednávka SČK'!I$49+2*'Objednávka SČK'!I$60)/('Objednávka SČK'!I$4+2*'Objednávka SČK'!I$5)),0)</f>
        <v>0</v>
      </c>
      <c r="L60" s="107">
        <f>IFERROR(('MA Výkon'!L60*('Objednávka SČK'!J$49+2*'Objednávka SČK'!J$60)/('Objednávka SČK'!J$4+2*'Objednávka SČK'!J$5)),0)</f>
        <v>0</v>
      </c>
      <c r="M60" s="107">
        <f>IFERROR(('MA Výkon'!M60*('Objednávka SČK'!K$49+2*'Objednávka SČK'!K$60)/('Objednávka SČK'!K$4+2*'Objednávka SČK'!K$5)),0)</f>
        <v>0</v>
      </c>
      <c r="N60" s="107">
        <f>IFERROR(('MA Výkon'!N60*('Objednávka SČK'!L$49+2*'Objednávka SČK'!L$60)/('Objednávka SČK'!L$4+2*'Objednávka SČK'!L$5)),0)</f>
        <v>0</v>
      </c>
      <c r="O60" s="107">
        <f>IFERROR(('MA Výkon'!O60*('Objednávka SČK'!M$49+2*'Objednávka SČK'!M$60)/('Objednávka SČK'!M$4+2*'Objednávka SČK'!M$5)),0)</f>
        <v>0</v>
      </c>
      <c r="P60" s="107">
        <f>IFERROR(('MA Výkon'!P60*('Objednávka SČK'!N$49+2*'Objednávka SČK'!N$60)/('Objednávka SČK'!N$4+2*'Objednávka SČK'!N$5)),0)</f>
        <v>0</v>
      </c>
      <c r="Q60" s="107">
        <f>IFERROR(('MA Výkon'!Q60*('Objednávka SČK'!O$49+2*'Objednávka SČK'!O$60)/('Objednávka SČK'!O$4+2*'Objednávka SČK'!O$5)),0)</f>
        <v>0</v>
      </c>
      <c r="R60" s="107">
        <f>IFERROR(('MA Výkon'!R60*('Objednávka SČK'!P$49+2*'Objednávka SČK'!P$60)/('Objednávka SČK'!P$4+2*'Objednávka SČK'!P$5)),0)</f>
        <v>0</v>
      </c>
      <c r="S60" s="107">
        <f>IFERROR(('MA Výkon'!S60*('Objednávka SČK'!Q$49+2*'Objednávka SČK'!Q$60)/('Objednávka SČK'!Q$4+2*'Objednávka SČK'!Q$5)),0)</f>
        <v>0</v>
      </c>
      <c r="T60" s="107">
        <f>IFERROR(('MA Výkon'!T60*('Objednávka SČK'!R$49+2*'Objednávka SČK'!R$60)/('Objednávka SČK'!R$4+2*'Objednávka SČK'!R$5)),0)</f>
        <v>0</v>
      </c>
      <c r="U60" s="107">
        <f>IFERROR(('MA Výkon'!U60*('Objednávka SČK'!S$49+2*'Objednávka SČK'!S$60)/('Objednávka SČK'!S$4+2*'Objednávka SČK'!S$5)),0)</f>
        <v>0</v>
      </c>
      <c r="V60" s="107">
        <f>IFERROR(('MA Výkon'!V60*('Objednávka SČK'!T$49+2*'Objednávka SČK'!T$60)/('Objednávka SČK'!T$4+2*'Objednávka SČK'!T$5)),0)</f>
        <v>0</v>
      </c>
      <c r="W60" s="107">
        <f>IFERROR(('MA Výkon'!W60*('Objednávka SČK'!U$49+2*'Objednávka SČK'!U$60)/('Objednávka SČK'!U$4+2*'Objednávka SČK'!U$5)),0)</f>
        <v>0</v>
      </c>
      <c r="X60" s="107">
        <f>IFERROR(('MA Výkon'!X60*('Objednávka SČK'!V$49+2*'Objednávka SČK'!V$60)/('Objednávka SČK'!V$4+2*'Objednávka SČK'!V$5)),0)</f>
        <v>0</v>
      </c>
      <c r="Y60" s="107">
        <f>IFERROR(('MA Výkon'!Y60*('Objednávka SČK'!W$49+2*'Objednávka SČK'!W$60)/('Objednávka SČK'!W$4+2*'Objednávka SČK'!W$5)),0)</f>
        <v>0</v>
      </c>
      <c r="Z60" s="107">
        <f>IFERROR(('MA Výkon'!Z60*('Objednávka SČK'!X$49+2*'Objednávka SČK'!X$60)/('Objednávka SČK'!X$4+2*'Objednávka SČK'!X$5)),0)</f>
        <v>0</v>
      </c>
      <c r="AA60" s="107">
        <f>IFERROR(('MA Výkon'!AA60*('Objednávka SČK'!Y$49+2*'Objednávka SČK'!Y$60)/('Objednávka SČK'!Y$4+2*'Objednávka SČK'!Y$5)),0)</f>
        <v>0</v>
      </c>
      <c r="AB60" s="107">
        <f>IFERROR(('MA Výkon'!AB60*('Objednávka SČK'!Z$49+2*'Objednávka SČK'!Z$60)/('Objednávka SČK'!Z$4+2*'Objednávka SČK'!Z$5)),0)</f>
        <v>0</v>
      </c>
      <c r="AC60" s="107">
        <f>IFERROR(('MA Výkon'!AC60*('Objednávka SČK'!AA$49+2*'Objednávka SČK'!AA$60)/('Objednávka SČK'!AA$4+2*'Objednávka SČK'!AA$5)),0)</f>
        <v>0</v>
      </c>
      <c r="AD60" s="107">
        <f>IFERROR(('MA Výkon'!AD60*('Objednávka SČK'!AB$49+2*'Objednávka SČK'!AB$60)/('Objednávka SČK'!AB$4+2*'Objednávka SČK'!AB$5)),0)</f>
        <v>0</v>
      </c>
      <c r="AE60" s="107">
        <f>IFERROR(('MA Výkon'!AE60*('Objednávka SČK'!AC$49+2*'Objednávka SČK'!AC$60)/('Objednávka SČK'!AC$4+2*'Objednávka SČK'!AC$5)),0)</f>
        <v>0</v>
      </c>
      <c r="AF60" s="107">
        <f>IFERROR(('MA Výkon'!AF60*('Objednávka SČK'!AD$49+2*'Objednávka SČK'!AD$60)/('Objednávka SČK'!AD$4+2*'Objednávka SČK'!AD$5)),0)</f>
        <v>0</v>
      </c>
      <c r="AG60" s="107">
        <f>IFERROR(('MA Výkon'!AG60*('Objednávka SČK'!AE$49+2*'Objednávka SČK'!AE$60)/('Objednávka SČK'!AE$4+2*'Objednávka SČK'!AE$5)),0)</f>
        <v>0</v>
      </c>
      <c r="AH60" s="107">
        <f>IFERROR(('MA Výkon'!AH60*('Objednávka SČK'!AF$49+2*'Objednávka SČK'!AF$60)/('Objednávka SČK'!AF$4+2*'Objednávka SČK'!AF$5)),0)</f>
        <v>0</v>
      </c>
      <c r="AI60" s="107">
        <f>IFERROR(('MA Výkon'!AI60*('Objednávka SČK'!AG$49+2*'Objednávka SČK'!AG$60)/('Objednávka SČK'!AG$4+2*'Objednávka SČK'!AG$5)),0)</f>
        <v>0</v>
      </c>
      <c r="AJ60" s="107">
        <f>IFERROR(('MA Výkon'!AJ60*('Objednávka SČK'!AH$49+2*'Objednávka SČK'!AH$60)/('Objednávka SČK'!AH$4+2*'Objednávka SČK'!AH$5)),0)</f>
        <v>0</v>
      </c>
      <c r="AK60" s="107">
        <f>IFERROR(('MA Výkon'!AK60*('Objednávka SČK'!AI$49+2*'Objednávka SČK'!AI$60)/('Objednávka SČK'!AI$4+2*'Objednávka SČK'!AI$5)),0)</f>
        <v>0</v>
      </c>
      <c r="AL60" s="24">
        <f t="shared" si="62"/>
        <v>0</v>
      </c>
      <c r="AM60" s="149">
        <f t="shared" si="61"/>
        <v>0</v>
      </c>
    </row>
    <row r="61" spans="1:39" ht="14.4" x14ac:dyDescent="0.3">
      <c r="A61" s="4">
        <f t="shared" si="60"/>
        <v>9</v>
      </c>
      <c r="B61" s="45" t="str">
        <f t="shared" si="60"/>
        <v>Cestovné</v>
      </c>
      <c r="C61" s="64" t="str">
        <f t="shared" si="60"/>
        <v/>
      </c>
      <c r="D61" s="65" t="str">
        <f t="shared" si="60"/>
        <v/>
      </c>
      <c r="E61" s="107">
        <f>IFERROR(('MA Výkon'!E61*('Objednávka SČK'!C$49+2*'Objednávka SČK'!C$60)/('Objednávka SČK'!C$4+2*'Objednávka SČK'!C$5)),0)</f>
        <v>0</v>
      </c>
      <c r="F61" s="107">
        <f>IFERROR(('MA Výkon'!F61*('Objednávka SČK'!D$49+2*'Objednávka SČK'!D$60)/('Objednávka SČK'!D$4+2*'Objednávka SČK'!D$5)),0)</f>
        <v>0</v>
      </c>
      <c r="G61" s="107">
        <f>IFERROR(('MA Výkon'!G61*('Objednávka SČK'!E$49+2*'Objednávka SČK'!E$60)/('Objednávka SČK'!E$4+2*'Objednávka SČK'!E$5)),0)</f>
        <v>0</v>
      </c>
      <c r="H61" s="107">
        <f>IFERROR(('MA Výkon'!H61*('Objednávka SČK'!F$49+2*'Objednávka SČK'!F$60)/('Objednávka SČK'!F$4+2*'Objednávka SČK'!F$5)),0)</f>
        <v>0</v>
      </c>
      <c r="I61" s="107">
        <f>IFERROR(('MA Výkon'!I61*('Objednávka SČK'!G$49+2*'Objednávka SČK'!G$60)/('Objednávka SČK'!G$4+2*'Objednávka SČK'!G$5)),0)</f>
        <v>0</v>
      </c>
      <c r="J61" s="107">
        <f>IFERROR(('MA Výkon'!J61*('Objednávka SČK'!H$49+2*'Objednávka SČK'!H$60)/('Objednávka SČK'!H$4+2*'Objednávka SČK'!H$5)),0)</f>
        <v>0</v>
      </c>
      <c r="K61" s="107">
        <f>IFERROR(('MA Výkon'!K61*('Objednávka SČK'!I$49+2*'Objednávka SČK'!I$60)/('Objednávka SČK'!I$4+2*'Objednávka SČK'!I$5)),0)</f>
        <v>0</v>
      </c>
      <c r="L61" s="107">
        <f>IFERROR(('MA Výkon'!L61*('Objednávka SČK'!J$49+2*'Objednávka SČK'!J$60)/('Objednávka SČK'!J$4+2*'Objednávka SČK'!J$5)),0)</f>
        <v>0</v>
      </c>
      <c r="M61" s="107">
        <f>IFERROR(('MA Výkon'!M61*('Objednávka SČK'!K$49+2*'Objednávka SČK'!K$60)/('Objednávka SČK'!K$4+2*'Objednávka SČK'!K$5)),0)</f>
        <v>0</v>
      </c>
      <c r="N61" s="107">
        <f>IFERROR(('MA Výkon'!N61*('Objednávka SČK'!L$49+2*'Objednávka SČK'!L$60)/('Objednávka SČK'!L$4+2*'Objednávka SČK'!L$5)),0)</f>
        <v>0</v>
      </c>
      <c r="O61" s="107">
        <f>IFERROR(('MA Výkon'!O61*('Objednávka SČK'!M$49+2*'Objednávka SČK'!M$60)/('Objednávka SČK'!M$4+2*'Objednávka SČK'!M$5)),0)</f>
        <v>0</v>
      </c>
      <c r="P61" s="107">
        <f>IFERROR(('MA Výkon'!P61*('Objednávka SČK'!N$49+2*'Objednávka SČK'!N$60)/('Objednávka SČK'!N$4+2*'Objednávka SČK'!N$5)),0)</f>
        <v>0</v>
      </c>
      <c r="Q61" s="107">
        <f>IFERROR(('MA Výkon'!Q61*('Objednávka SČK'!O$49+2*'Objednávka SČK'!O$60)/('Objednávka SČK'!O$4+2*'Objednávka SČK'!O$5)),0)</f>
        <v>0</v>
      </c>
      <c r="R61" s="107">
        <f>IFERROR(('MA Výkon'!R61*('Objednávka SČK'!P$49+2*'Objednávka SČK'!P$60)/('Objednávka SČK'!P$4+2*'Objednávka SČK'!P$5)),0)</f>
        <v>0</v>
      </c>
      <c r="S61" s="107">
        <f>IFERROR(('MA Výkon'!S61*('Objednávka SČK'!Q$49+2*'Objednávka SČK'!Q$60)/('Objednávka SČK'!Q$4+2*'Objednávka SČK'!Q$5)),0)</f>
        <v>0</v>
      </c>
      <c r="T61" s="107">
        <f>IFERROR(('MA Výkon'!T61*('Objednávka SČK'!R$49+2*'Objednávka SČK'!R$60)/('Objednávka SČK'!R$4+2*'Objednávka SČK'!R$5)),0)</f>
        <v>0</v>
      </c>
      <c r="U61" s="107">
        <f>IFERROR(('MA Výkon'!U61*('Objednávka SČK'!S$49+2*'Objednávka SČK'!S$60)/('Objednávka SČK'!S$4+2*'Objednávka SČK'!S$5)),0)</f>
        <v>0</v>
      </c>
      <c r="V61" s="107">
        <f>IFERROR(('MA Výkon'!V61*('Objednávka SČK'!T$49+2*'Objednávka SČK'!T$60)/('Objednávka SČK'!T$4+2*'Objednávka SČK'!T$5)),0)</f>
        <v>0</v>
      </c>
      <c r="W61" s="107">
        <f>IFERROR(('MA Výkon'!W61*('Objednávka SČK'!U$49+2*'Objednávka SČK'!U$60)/('Objednávka SČK'!U$4+2*'Objednávka SČK'!U$5)),0)</f>
        <v>0</v>
      </c>
      <c r="X61" s="107">
        <f>IFERROR(('MA Výkon'!X61*('Objednávka SČK'!V$49+2*'Objednávka SČK'!V$60)/('Objednávka SČK'!V$4+2*'Objednávka SČK'!V$5)),0)</f>
        <v>0</v>
      </c>
      <c r="Y61" s="107">
        <f>IFERROR(('MA Výkon'!Y61*('Objednávka SČK'!W$49+2*'Objednávka SČK'!W$60)/('Objednávka SČK'!W$4+2*'Objednávka SČK'!W$5)),0)</f>
        <v>0</v>
      </c>
      <c r="Z61" s="107">
        <f>IFERROR(('MA Výkon'!Z61*('Objednávka SČK'!X$49+2*'Objednávka SČK'!X$60)/('Objednávka SČK'!X$4+2*'Objednávka SČK'!X$5)),0)</f>
        <v>0</v>
      </c>
      <c r="AA61" s="107">
        <f>IFERROR(('MA Výkon'!AA61*('Objednávka SČK'!Y$49+2*'Objednávka SČK'!Y$60)/('Objednávka SČK'!Y$4+2*'Objednávka SČK'!Y$5)),0)</f>
        <v>0</v>
      </c>
      <c r="AB61" s="107">
        <f>IFERROR(('MA Výkon'!AB61*('Objednávka SČK'!Z$49+2*'Objednávka SČK'!Z$60)/('Objednávka SČK'!Z$4+2*'Objednávka SČK'!Z$5)),0)</f>
        <v>0</v>
      </c>
      <c r="AC61" s="107">
        <f>IFERROR(('MA Výkon'!AC61*('Objednávka SČK'!AA$49+2*'Objednávka SČK'!AA$60)/('Objednávka SČK'!AA$4+2*'Objednávka SČK'!AA$5)),0)</f>
        <v>0</v>
      </c>
      <c r="AD61" s="107">
        <f>IFERROR(('MA Výkon'!AD61*('Objednávka SČK'!AB$49+2*'Objednávka SČK'!AB$60)/('Objednávka SČK'!AB$4+2*'Objednávka SČK'!AB$5)),0)</f>
        <v>0</v>
      </c>
      <c r="AE61" s="107">
        <f>IFERROR(('MA Výkon'!AE61*('Objednávka SČK'!AC$49+2*'Objednávka SČK'!AC$60)/('Objednávka SČK'!AC$4+2*'Objednávka SČK'!AC$5)),0)</f>
        <v>0</v>
      </c>
      <c r="AF61" s="107">
        <f>IFERROR(('MA Výkon'!AF61*('Objednávka SČK'!AD$49+2*'Objednávka SČK'!AD$60)/('Objednávka SČK'!AD$4+2*'Objednávka SČK'!AD$5)),0)</f>
        <v>0</v>
      </c>
      <c r="AG61" s="107">
        <f>IFERROR(('MA Výkon'!AG61*('Objednávka SČK'!AE$49+2*'Objednávka SČK'!AE$60)/('Objednávka SČK'!AE$4+2*'Objednávka SČK'!AE$5)),0)</f>
        <v>0</v>
      </c>
      <c r="AH61" s="107">
        <f>IFERROR(('MA Výkon'!AH61*('Objednávka SČK'!AF$49+2*'Objednávka SČK'!AF$60)/('Objednávka SČK'!AF$4+2*'Objednávka SČK'!AF$5)),0)</f>
        <v>0</v>
      </c>
      <c r="AI61" s="107">
        <f>IFERROR(('MA Výkon'!AI61*('Objednávka SČK'!AG$49+2*'Objednávka SČK'!AG$60)/('Objednávka SČK'!AG$4+2*'Objednávka SČK'!AG$5)),0)</f>
        <v>0</v>
      </c>
      <c r="AJ61" s="107">
        <f>IFERROR(('MA Výkon'!AJ61*('Objednávka SČK'!AH$49+2*'Objednávka SČK'!AH$60)/('Objednávka SČK'!AH$4+2*'Objednávka SČK'!AH$5)),0)</f>
        <v>0</v>
      </c>
      <c r="AK61" s="107">
        <f>IFERROR(('MA Výkon'!AK61*('Objednávka SČK'!AI$49+2*'Objednávka SČK'!AI$60)/('Objednávka SČK'!AI$4+2*'Objednávka SČK'!AI$5)),0)</f>
        <v>0</v>
      </c>
      <c r="AL61" s="24">
        <f t="shared" si="62"/>
        <v>0</v>
      </c>
      <c r="AM61" s="149">
        <f t="shared" si="61"/>
        <v>0</v>
      </c>
    </row>
    <row r="62" spans="1:39" ht="14.4" x14ac:dyDescent="0.3">
      <c r="A62" s="4">
        <f t="shared" si="60"/>
        <v>10</v>
      </c>
      <c r="B62" s="45" t="str">
        <f t="shared" si="60"/>
        <v>Úhrada za použití dopravní cesty</v>
      </c>
      <c r="C62" s="64" t="str">
        <f t="shared" si="60"/>
        <v/>
      </c>
      <c r="D62" s="65" t="str">
        <f t="shared" si="60"/>
        <v/>
      </c>
      <c r="E62" s="750">
        <f>'MA Výkon'!E62</f>
        <v>0</v>
      </c>
      <c r="F62" s="750">
        <f>'MA Výkon'!F62</f>
        <v>0</v>
      </c>
      <c r="G62" s="750">
        <f>'MA Výkon'!G62</f>
        <v>0</v>
      </c>
      <c r="H62" s="750">
        <f>'MA Výkon'!H62</f>
        <v>0</v>
      </c>
      <c r="I62" s="750">
        <f>'MA Výkon'!I62</f>
        <v>0</v>
      </c>
      <c r="J62" s="750">
        <f>'MA Výkon'!J62</f>
        <v>0</v>
      </c>
      <c r="K62" s="750">
        <f>'MA Výkon'!K62</f>
        <v>0</v>
      </c>
      <c r="L62" s="750">
        <f>'MA Výkon'!L62</f>
        <v>0</v>
      </c>
      <c r="M62" s="750">
        <f>'MA Výkon'!M62</f>
        <v>0</v>
      </c>
      <c r="N62" s="750">
        <f>'MA Výkon'!N62</f>
        <v>0</v>
      </c>
      <c r="O62" s="750">
        <f>'MA Výkon'!O62</f>
        <v>0</v>
      </c>
      <c r="P62" s="750">
        <f>'MA Výkon'!P62</f>
        <v>0</v>
      </c>
      <c r="Q62" s="750">
        <f>'MA Výkon'!Q62</f>
        <v>0</v>
      </c>
      <c r="R62" s="750">
        <f>'MA Výkon'!R62</f>
        <v>0</v>
      </c>
      <c r="S62" s="750">
        <f>'MA Výkon'!S62</f>
        <v>0</v>
      </c>
      <c r="T62" s="750">
        <f>'MA Výkon'!T62</f>
        <v>0</v>
      </c>
      <c r="U62" s="750">
        <f>'MA Výkon'!U62</f>
        <v>0</v>
      </c>
      <c r="V62" s="750">
        <f>'MA Výkon'!V62</f>
        <v>0</v>
      </c>
      <c r="W62" s="750">
        <f>'MA Výkon'!W62</f>
        <v>0</v>
      </c>
      <c r="X62" s="750">
        <f>'MA Výkon'!X62</f>
        <v>0</v>
      </c>
      <c r="Y62" s="750">
        <f>'MA Výkon'!Y62</f>
        <v>0</v>
      </c>
      <c r="Z62" s="750">
        <f>'MA Výkon'!Z62</f>
        <v>0</v>
      </c>
      <c r="AA62" s="750">
        <f>'MA Výkon'!AA62</f>
        <v>0</v>
      </c>
      <c r="AB62" s="750">
        <f>'MA Výkon'!AB62</f>
        <v>0</v>
      </c>
      <c r="AC62" s="750">
        <f>'MA Výkon'!AC62</f>
        <v>0</v>
      </c>
      <c r="AD62" s="750">
        <f>'MA Výkon'!AD62</f>
        <v>0</v>
      </c>
      <c r="AE62" s="750">
        <f>'MA Výkon'!AE62</f>
        <v>0</v>
      </c>
      <c r="AF62" s="750">
        <f>'MA Výkon'!AF62</f>
        <v>0</v>
      </c>
      <c r="AG62" s="750">
        <f>'MA Výkon'!AG62</f>
        <v>0</v>
      </c>
      <c r="AH62" s="750">
        <f>'MA Výkon'!AH62</f>
        <v>0</v>
      </c>
      <c r="AI62" s="750">
        <f>'MA Výkon'!AI62</f>
        <v>0</v>
      </c>
      <c r="AJ62" s="750">
        <f>'MA Výkon'!AJ62</f>
        <v>0</v>
      </c>
      <c r="AK62" s="750">
        <f>'MA Výkon'!AK62</f>
        <v>0</v>
      </c>
      <c r="AL62" s="24">
        <f t="shared" si="62"/>
        <v>0</v>
      </c>
      <c r="AM62" s="149">
        <f t="shared" si="61"/>
        <v>0</v>
      </c>
    </row>
    <row r="63" spans="1:39" ht="14.4" x14ac:dyDescent="0.3">
      <c r="A63" s="4">
        <f t="shared" si="60"/>
        <v>11</v>
      </c>
      <c r="B63" s="45" t="str">
        <f t="shared" si="60"/>
        <v>Úhrada za použití ostatní infrastruktury</v>
      </c>
      <c r="C63" s="64" t="str">
        <f t="shared" si="60"/>
        <v/>
      </c>
      <c r="D63" s="65" t="str">
        <f t="shared" si="60"/>
        <v/>
      </c>
      <c r="E63" s="750">
        <f>'MA Výkon'!E63</f>
        <v>0</v>
      </c>
      <c r="F63" s="750">
        <f>'MA Výkon'!F63</f>
        <v>0</v>
      </c>
      <c r="G63" s="750">
        <f>'MA Výkon'!G63</f>
        <v>0</v>
      </c>
      <c r="H63" s="750">
        <f>'MA Výkon'!H63</f>
        <v>0</v>
      </c>
      <c r="I63" s="750">
        <f>'MA Výkon'!I63</f>
        <v>0</v>
      </c>
      <c r="J63" s="750">
        <f>'MA Výkon'!J63</f>
        <v>0</v>
      </c>
      <c r="K63" s="750">
        <f>'MA Výkon'!K63</f>
        <v>0</v>
      </c>
      <c r="L63" s="750">
        <f>'MA Výkon'!L63</f>
        <v>0</v>
      </c>
      <c r="M63" s="750">
        <f>'MA Výkon'!M63</f>
        <v>0</v>
      </c>
      <c r="N63" s="750">
        <f>'MA Výkon'!N63</f>
        <v>0</v>
      </c>
      <c r="O63" s="750">
        <f>'MA Výkon'!O63</f>
        <v>0</v>
      </c>
      <c r="P63" s="750">
        <f>'MA Výkon'!P63</f>
        <v>0</v>
      </c>
      <c r="Q63" s="750">
        <f>'MA Výkon'!Q63</f>
        <v>0</v>
      </c>
      <c r="R63" s="750">
        <f>'MA Výkon'!R63</f>
        <v>0</v>
      </c>
      <c r="S63" s="750">
        <f>'MA Výkon'!S63</f>
        <v>0</v>
      </c>
      <c r="T63" s="750">
        <f>'MA Výkon'!T63</f>
        <v>0</v>
      </c>
      <c r="U63" s="750">
        <f>'MA Výkon'!U63</f>
        <v>0</v>
      </c>
      <c r="V63" s="750">
        <f>'MA Výkon'!V63</f>
        <v>0</v>
      </c>
      <c r="W63" s="750">
        <f>'MA Výkon'!W63</f>
        <v>0</v>
      </c>
      <c r="X63" s="750">
        <f>'MA Výkon'!X63</f>
        <v>0</v>
      </c>
      <c r="Y63" s="750">
        <f>'MA Výkon'!Y63</f>
        <v>0</v>
      </c>
      <c r="Z63" s="750">
        <f>'MA Výkon'!Z63</f>
        <v>0</v>
      </c>
      <c r="AA63" s="750">
        <f>'MA Výkon'!AA63</f>
        <v>0</v>
      </c>
      <c r="AB63" s="750">
        <f>'MA Výkon'!AB63</f>
        <v>0</v>
      </c>
      <c r="AC63" s="750">
        <f>'MA Výkon'!AC63</f>
        <v>0</v>
      </c>
      <c r="AD63" s="750">
        <f>'MA Výkon'!AD63</f>
        <v>0</v>
      </c>
      <c r="AE63" s="750">
        <f>'MA Výkon'!AE63</f>
        <v>0</v>
      </c>
      <c r="AF63" s="750">
        <f>'MA Výkon'!AF63</f>
        <v>0</v>
      </c>
      <c r="AG63" s="750">
        <f>'MA Výkon'!AG63</f>
        <v>0</v>
      </c>
      <c r="AH63" s="750">
        <f>'MA Výkon'!AH63</f>
        <v>0</v>
      </c>
      <c r="AI63" s="750">
        <f>'MA Výkon'!AI63</f>
        <v>0</v>
      </c>
      <c r="AJ63" s="750">
        <f>'MA Výkon'!AJ63</f>
        <v>0</v>
      </c>
      <c r="AK63" s="750">
        <f>'MA Výkon'!AK63</f>
        <v>0</v>
      </c>
      <c r="AL63" s="24">
        <f t="shared" si="62"/>
        <v>0</v>
      </c>
      <c r="AM63" s="149">
        <f t="shared" si="61"/>
        <v>0</v>
      </c>
    </row>
    <row r="64" spans="1:39" ht="14.4" x14ac:dyDescent="0.3">
      <c r="A64" s="4">
        <f t="shared" si="60"/>
        <v>12</v>
      </c>
      <c r="B64" s="45" t="str">
        <f t="shared" si="60"/>
        <v>Ostatní přímé náklady</v>
      </c>
      <c r="C64" s="64" t="str">
        <f t="shared" si="60"/>
        <v>12.1</v>
      </c>
      <c r="D64" s="65" t="str">
        <f t="shared" si="60"/>
        <v>Finanční náklady</v>
      </c>
      <c r="E64" s="107">
        <f>IFERROR(('MA Výkon'!E64*('Objednávka SČK'!C$49+2*'Objednávka SČK'!C$60)/('Objednávka SČK'!C$4+2*'Objednávka SČK'!C$5)),0)</f>
        <v>0</v>
      </c>
      <c r="F64" s="107">
        <f>IFERROR(('MA Výkon'!F64*('Objednávka SČK'!D$49+2*'Objednávka SČK'!D$60)/('Objednávka SČK'!D$4+2*'Objednávka SČK'!D$5)),0)</f>
        <v>0</v>
      </c>
      <c r="G64" s="107">
        <f>IFERROR(('MA Výkon'!G64*('Objednávka SČK'!E$49+2*'Objednávka SČK'!E$60)/('Objednávka SČK'!E$4+2*'Objednávka SČK'!E$5)),0)</f>
        <v>0</v>
      </c>
      <c r="H64" s="107">
        <f>IFERROR(('MA Výkon'!H64*('Objednávka SČK'!F$49+2*'Objednávka SČK'!F$60)/('Objednávka SČK'!F$4+2*'Objednávka SČK'!F$5)),0)</f>
        <v>0</v>
      </c>
      <c r="I64" s="107">
        <f>IFERROR(('MA Výkon'!I64*('Objednávka SČK'!G$49+2*'Objednávka SČK'!G$60)/('Objednávka SČK'!G$4+2*'Objednávka SČK'!G$5)),0)</f>
        <v>0</v>
      </c>
      <c r="J64" s="107">
        <f>IFERROR(('MA Výkon'!J64*('Objednávka SČK'!H$49+2*'Objednávka SČK'!H$60)/('Objednávka SČK'!H$4+2*'Objednávka SČK'!H$5)),0)</f>
        <v>0</v>
      </c>
      <c r="K64" s="107">
        <f>IFERROR(('MA Výkon'!K64*('Objednávka SČK'!I$49+2*'Objednávka SČK'!I$60)/('Objednávka SČK'!I$4+2*'Objednávka SČK'!I$5)),0)</f>
        <v>0</v>
      </c>
      <c r="L64" s="107">
        <f>IFERROR(('MA Výkon'!L64*('Objednávka SČK'!J$49+2*'Objednávka SČK'!J$60)/('Objednávka SČK'!J$4+2*'Objednávka SČK'!J$5)),0)</f>
        <v>0</v>
      </c>
      <c r="M64" s="107">
        <f>IFERROR(('MA Výkon'!M64*('Objednávka SČK'!K$49+2*'Objednávka SČK'!K$60)/('Objednávka SČK'!K$4+2*'Objednávka SČK'!K$5)),0)</f>
        <v>0</v>
      </c>
      <c r="N64" s="107">
        <f>IFERROR(('MA Výkon'!N64*('Objednávka SČK'!L$49+2*'Objednávka SČK'!L$60)/('Objednávka SČK'!L$4+2*'Objednávka SČK'!L$5)),0)</f>
        <v>0</v>
      </c>
      <c r="O64" s="107">
        <f>IFERROR(('MA Výkon'!O64*('Objednávka SČK'!M$49+2*'Objednávka SČK'!M$60)/('Objednávka SČK'!M$4+2*'Objednávka SČK'!M$5)),0)</f>
        <v>0</v>
      </c>
      <c r="P64" s="107">
        <f>IFERROR(('MA Výkon'!P64*('Objednávka SČK'!N$49+2*'Objednávka SČK'!N$60)/('Objednávka SČK'!N$4+2*'Objednávka SČK'!N$5)),0)</f>
        <v>0</v>
      </c>
      <c r="Q64" s="107">
        <f>IFERROR(('MA Výkon'!Q64*('Objednávka SČK'!O$49+2*'Objednávka SČK'!O$60)/('Objednávka SČK'!O$4+2*'Objednávka SČK'!O$5)),0)</f>
        <v>0</v>
      </c>
      <c r="R64" s="107">
        <f>IFERROR(('MA Výkon'!R64*('Objednávka SČK'!P$49+2*'Objednávka SČK'!P$60)/('Objednávka SČK'!P$4+2*'Objednávka SČK'!P$5)),0)</f>
        <v>0</v>
      </c>
      <c r="S64" s="107">
        <f>IFERROR(('MA Výkon'!S64*('Objednávka SČK'!Q$49+2*'Objednávka SČK'!Q$60)/('Objednávka SČK'!Q$4+2*'Objednávka SČK'!Q$5)),0)</f>
        <v>0</v>
      </c>
      <c r="T64" s="107">
        <f>IFERROR(('MA Výkon'!T64*('Objednávka SČK'!R$49+2*'Objednávka SČK'!R$60)/('Objednávka SČK'!R$4+2*'Objednávka SČK'!R$5)),0)</f>
        <v>0</v>
      </c>
      <c r="U64" s="107">
        <f>IFERROR(('MA Výkon'!U64*('Objednávka SČK'!S$49+2*'Objednávka SČK'!S$60)/('Objednávka SČK'!S$4+2*'Objednávka SČK'!S$5)),0)</f>
        <v>0</v>
      </c>
      <c r="V64" s="107">
        <f>IFERROR(('MA Výkon'!V64*('Objednávka SČK'!T$49+2*'Objednávka SČK'!T$60)/('Objednávka SČK'!T$4+2*'Objednávka SČK'!T$5)),0)</f>
        <v>0</v>
      </c>
      <c r="W64" s="107">
        <f>IFERROR(('MA Výkon'!W64*('Objednávka SČK'!U$49+2*'Objednávka SČK'!U$60)/('Objednávka SČK'!U$4+2*'Objednávka SČK'!U$5)),0)</f>
        <v>0</v>
      </c>
      <c r="X64" s="107">
        <f>IFERROR(('MA Výkon'!X64*('Objednávka SČK'!V$49+2*'Objednávka SČK'!V$60)/('Objednávka SČK'!V$4+2*'Objednávka SČK'!V$5)),0)</f>
        <v>0</v>
      </c>
      <c r="Y64" s="107">
        <f>IFERROR(('MA Výkon'!Y64*('Objednávka SČK'!W$49+2*'Objednávka SČK'!W$60)/('Objednávka SČK'!W$4+2*'Objednávka SČK'!W$5)),0)</f>
        <v>0</v>
      </c>
      <c r="Z64" s="107">
        <f>IFERROR(('MA Výkon'!Z64*('Objednávka SČK'!X$49+2*'Objednávka SČK'!X$60)/('Objednávka SČK'!X$4+2*'Objednávka SČK'!X$5)),0)</f>
        <v>0</v>
      </c>
      <c r="AA64" s="107">
        <f>IFERROR(('MA Výkon'!AA64*('Objednávka SČK'!Y$49+2*'Objednávka SČK'!Y$60)/('Objednávka SČK'!Y$4+2*'Objednávka SČK'!Y$5)),0)</f>
        <v>0</v>
      </c>
      <c r="AB64" s="107">
        <f>IFERROR(('MA Výkon'!AB64*('Objednávka SČK'!Z$49+2*'Objednávka SČK'!Z$60)/('Objednávka SČK'!Z$4+2*'Objednávka SČK'!Z$5)),0)</f>
        <v>0</v>
      </c>
      <c r="AC64" s="107">
        <f>IFERROR(('MA Výkon'!AC64*('Objednávka SČK'!AA$49+2*'Objednávka SČK'!AA$60)/('Objednávka SČK'!AA$4+2*'Objednávka SČK'!AA$5)),0)</f>
        <v>0</v>
      </c>
      <c r="AD64" s="107">
        <f>IFERROR(('MA Výkon'!AD64*('Objednávka SČK'!AB$49+2*'Objednávka SČK'!AB$60)/('Objednávka SČK'!AB$4+2*'Objednávka SČK'!AB$5)),0)</f>
        <v>0</v>
      </c>
      <c r="AE64" s="107">
        <f>IFERROR(('MA Výkon'!AE64*('Objednávka SČK'!AC$49+2*'Objednávka SČK'!AC$60)/('Objednávka SČK'!AC$4+2*'Objednávka SČK'!AC$5)),0)</f>
        <v>0</v>
      </c>
      <c r="AF64" s="107">
        <f>IFERROR(('MA Výkon'!AF64*('Objednávka SČK'!AD$49+2*'Objednávka SČK'!AD$60)/('Objednávka SČK'!AD$4+2*'Objednávka SČK'!AD$5)),0)</f>
        <v>0</v>
      </c>
      <c r="AG64" s="107">
        <f>IFERROR(('MA Výkon'!AG64*('Objednávka SČK'!AE$49+2*'Objednávka SČK'!AE$60)/('Objednávka SČK'!AE$4+2*'Objednávka SČK'!AE$5)),0)</f>
        <v>0</v>
      </c>
      <c r="AH64" s="107">
        <f>IFERROR(('MA Výkon'!AH64*('Objednávka SČK'!AF$49+2*'Objednávka SČK'!AF$60)/('Objednávka SČK'!AF$4+2*'Objednávka SČK'!AF$5)),0)</f>
        <v>0</v>
      </c>
      <c r="AI64" s="107">
        <f>IFERROR(('MA Výkon'!AI64*('Objednávka SČK'!AG$49+2*'Objednávka SČK'!AG$60)/('Objednávka SČK'!AG$4+2*'Objednávka SČK'!AG$5)),0)</f>
        <v>0</v>
      </c>
      <c r="AJ64" s="107">
        <f>IFERROR(('MA Výkon'!AJ64*('Objednávka SČK'!AH$49+2*'Objednávka SČK'!AH$60)/('Objednávka SČK'!AH$4+2*'Objednávka SČK'!AH$5)),0)</f>
        <v>0</v>
      </c>
      <c r="AK64" s="107">
        <f>IFERROR(('MA Výkon'!AK64*('Objednávka SČK'!AI$49+2*'Objednávka SČK'!AI$60)/('Objednávka SČK'!AI$4+2*'Objednávka SČK'!AI$5)),0)</f>
        <v>0</v>
      </c>
      <c r="AL64" s="24">
        <f t="shared" si="62"/>
        <v>0</v>
      </c>
      <c r="AM64" s="149">
        <f t="shared" si="61"/>
        <v>0</v>
      </c>
    </row>
    <row r="65" spans="1:39" ht="14.4" x14ac:dyDescent="0.3">
      <c r="A65" s="4" t="str">
        <f t="shared" si="60"/>
        <v/>
      </c>
      <c r="B65" s="45" t="str">
        <f t="shared" si="60"/>
        <v/>
      </c>
      <c r="C65" s="64" t="str">
        <f t="shared" si="60"/>
        <v>12.2</v>
      </c>
      <c r="D65" s="65" t="str">
        <f t="shared" si="60"/>
        <v>Ostatní</v>
      </c>
      <c r="E65" s="107">
        <f>IFERROR(('MA Výkon'!E65*('Objednávka SČK'!C$49+2*'Objednávka SČK'!C$60)/('Objednávka SČK'!C$4+2*'Objednávka SČK'!C$5)),0)</f>
        <v>0</v>
      </c>
      <c r="F65" s="107">
        <f>IFERROR(('MA Výkon'!F65*('Objednávka SČK'!D$49+2*'Objednávka SČK'!D$60)/('Objednávka SČK'!D$4+2*'Objednávka SČK'!D$5)),0)</f>
        <v>0</v>
      </c>
      <c r="G65" s="107">
        <f>IFERROR(('MA Výkon'!G65*('Objednávka SČK'!E$49+2*'Objednávka SČK'!E$60)/('Objednávka SČK'!E$4+2*'Objednávka SČK'!E$5)),0)</f>
        <v>0</v>
      </c>
      <c r="H65" s="107">
        <f>IFERROR(('MA Výkon'!H65*('Objednávka SČK'!F$49+2*'Objednávka SČK'!F$60)/('Objednávka SČK'!F$4+2*'Objednávka SČK'!F$5)),0)</f>
        <v>0</v>
      </c>
      <c r="I65" s="107">
        <f>IFERROR(('MA Výkon'!I65*('Objednávka SČK'!G$49+2*'Objednávka SČK'!G$60)/('Objednávka SČK'!G$4+2*'Objednávka SČK'!G$5)),0)</f>
        <v>0</v>
      </c>
      <c r="J65" s="107">
        <f>IFERROR(('MA Výkon'!J65*('Objednávka SČK'!H$49+2*'Objednávka SČK'!H$60)/('Objednávka SČK'!H$4+2*'Objednávka SČK'!H$5)),0)</f>
        <v>0</v>
      </c>
      <c r="K65" s="107">
        <f>IFERROR(('MA Výkon'!K65*('Objednávka SČK'!I$49+2*'Objednávka SČK'!I$60)/('Objednávka SČK'!I$4+2*'Objednávka SČK'!I$5)),0)</f>
        <v>0</v>
      </c>
      <c r="L65" s="107">
        <f>IFERROR(('MA Výkon'!L65*('Objednávka SČK'!J$49+2*'Objednávka SČK'!J$60)/('Objednávka SČK'!J$4+2*'Objednávka SČK'!J$5)),0)</f>
        <v>0</v>
      </c>
      <c r="M65" s="107">
        <f>IFERROR(('MA Výkon'!M65*('Objednávka SČK'!K$49+2*'Objednávka SČK'!K$60)/('Objednávka SČK'!K$4+2*'Objednávka SČK'!K$5)),0)</f>
        <v>0</v>
      </c>
      <c r="N65" s="107">
        <f>IFERROR(('MA Výkon'!N65*('Objednávka SČK'!L$49+2*'Objednávka SČK'!L$60)/('Objednávka SČK'!L$4+2*'Objednávka SČK'!L$5)),0)</f>
        <v>0</v>
      </c>
      <c r="O65" s="107">
        <f>IFERROR(('MA Výkon'!O65*('Objednávka SČK'!M$49+2*'Objednávka SČK'!M$60)/('Objednávka SČK'!M$4+2*'Objednávka SČK'!M$5)),0)</f>
        <v>0</v>
      </c>
      <c r="P65" s="107">
        <f>IFERROR(('MA Výkon'!P65*('Objednávka SČK'!N$49+2*'Objednávka SČK'!N$60)/('Objednávka SČK'!N$4+2*'Objednávka SČK'!N$5)),0)</f>
        <v>0</v>
      </c>
      <c r="Q65" s="107">
        <f>IFERROR(('MA Výkon'!Q65*('Objednávka SČK'!O$49+2*'Objednávka SČK'!O$60)/('Objednávka SČK'!O$4+2*'Objednávka SČK'!O$5)),0)</f>
        <v>0</v>
      </c>
      <c r="R65" s="107">
        <f>IFERROR(('MA Výkon'!R65*('Objednávka SČK'!P$49+2*'Objednávka SČK'!P$60)/('Objednávka SČK'!P$4+2*'Objednávka SČK'!P$5)),0)</f>
        <v>0</v>
      </c>
      <c r="S65" s="107">
        <f>IFERROR(('MA Výkon'!S65*('Objednávka SČK'!Q$49+2*'Objednávka SČK'!Q$60)/('Objednávka SČK'!Q$4+2*'Objednávka SČK'!Q$5)),0)</f>
        <v>0</v>
      </c>
      <c r="T65" s="107">
        <f>IFERROR(('MA Výkon'!T65*('Objednávka SČK'!R$49+2*'Objednávka SČK'!R$60)/('Objednávka SČK'!R$4+2*'Objednávka SČK'!R$5)),0)</f>
        <v>0</v>
      </c>
      <c r="U65" s="107">
        <f>IFERROR(('MA Výkon'!U65*('Objednávka SČK'!S$49+2*'Objednávka SČK'!S$60)/('Objednávka SČK'!S$4+2*'Objednávka SČK'!S$5)),0)</f>
        <v>0</v>
      </c>
      <c r="V65" s="107">
        <f>IFERROR(('MA Výkon'!V65*('Objednávka SČK'!T$49+2*'Objednávka SČK'!T$60)/('Objednávka SČK'!T$4+2*'Objednávka SČK'!T$5)),0)</f>
        <v>0</v>
      </c>
      <c r="W65" s="107">
        <f>IFERROR(('MA Výkon'!W65*('Objednávka SČK'!U$49+2*'Objednávka SČK'!U$60)/('Objednávka SČK'!U$4+2*'Objednávka SČK'!U$5)),0)</f>
        <v>0</v>
      </c>
      <c r="X65" s="107">
        <f>IFERROR(('MA Výkon'!X65*('Objednávka SČK'!V$49+2*'Objednávka SČK'!V$60)/('Objednávka SČK'!V$4+2*'Objednávka SČK'!V$5)),0)</f>
        <v>0</v>
      </c>
      <c r="Y65" s="107">
        <f>IFERROR(('MA Výkon'!Y65*('Objednávka SČK'!W$49+2*'Objednávka SČK'!W$60)/('Objednávka SČK'!W$4+2*'Objednávka SČK'!W$5)),0)</f>
        <v>0</v>
      </c>
      <c r="Z65" s="107">
        <f>IFERROR(('MA Výkon'!Z65*('Objednávka SČK'!X$49+2*'Objednávka SČK'!X$60)/('Objednávka SČK'!X$4+2*'Objednávka SČK'!X$5)),0)</f>
        <v>0</v>
      </c>
      <c r="AA65" s="107">
        <f>IFERROR(('MA Výkon'!AA65*('Objednávka SČK'!Y$49+2*'Objednávka SČK'!Y$60)/('Objednávka SČK'!Y$4+2*'Objednávka SČK'!Y$5)),0)</f>
        <v>0</v>
      </c>
      <c r="AB65" s="107">
        <f>IFERROR(('MA Výkon'!AB65*('Objednávka SČK'!Z$49+2*'Objednávka SČK'!Z$60)/('Objednávka SČK'!Z$4+2*'Objednávka SČK'!Z$5)),0)</f>
        <v>0</v>
      </c>
      <c r="AC65" s="107">
        <f>IFERROR(('MA Výkon'!AC65*('Objednávka SČK'!AA$49+2*'Objednávka SČK'!AA$60)/('Objednávka SČK'!AA$4+2*'Objednávka SČK'!AA$5)),0)</f>
        <v>0</v>
      </c>
      <c r="AD65" s="107">
        <f>IFERROR(('MA Výkon'!AD65*('Objednávka SČK'!AB$49+2*'Objednávka SČK'!AB$60)/('Objednávka SČK'!AB$4+2*'Objednávka SČK'!AB$5)),0)</f>
        <v>0</v>
      </c>
      <c r="AE65" s="107">
        <f>IFERROR(('MA Výkon'!AE65*('Objednávka SČK'!AC$49+2*'Objednávka SČK'!AC$60)/('Objednávka SČK'!AC$4+2*'Objednávka SČK'!AC$5)),0)</f>
        <v>0</v>
      </c>
      <c r="AF65" s="107">
        <f>IFERROR(('MA Výkon'!AF65*('Objednávka SČK'!AD$49+2*'Objednávka SČK'!AD$60)/('Objednávka SČK'!AD$4+2*'Objednávka SČK'!AD$5)),0)</f>
        <v>0</v>
      </c>
      <c r="AG65" s="107">
        <f>IFERROR(('MA Výkon'!AG65*('Objednávka SČK'!AE$49+2*'Objednávka SČK'!AE$60)/('Objednávka SČK'!AE$4+2*'Objednávka SČK'!AE$5)),0)</f>
        <v>0</v>
      </c>
      <c r="AH65" s="107">
        <f>IFERROR(('MA Výkon'!AH65*('Objednávka SČK'!AF$49+2*'Objednávka SČK'!AF$60)/('Objednávka SČK'!AF$4+2*'Objednávka SČK'!AF$5)),0)</f>
        <v>0</v>
      </c>
      <c r="AI65" s="107">
        <f>IFERROR(('MA Výkon'!AI65*('Objednávka SČK'!AG$49+2*'Objednávka SČK'!AG$60)/('Objednávka SČK'!AG$4+2*'Objednávka SČK'!AG$5)),0)</f>
        <v>0</v>
      </c>
      <c r="AJ65" s="107">
        <f>IFERROR(('MA Výkon'!AJ65*('Objednávka SČK'!AH$49+2*'Objednávka SČK'!AH$60)/('Objednávka SČK'!AH$4+2*'Objednávka SČK'!AH$5)),0)</f>
        <v>0</v>
      </c>
      <c r="AK65" s="107">
        <f>IFERROR(('MA Výkon'!AK65*('Objednávka SČK'!AI$49+2*'Objednávka SČK'!AI$60)/('Objednávka SČK'!AI$4+2*'Objednávka SČK'!AI$5)),0)</f>
        <v>0</v>
      </c>
      <c r="AL65" s="24">
        <f t="shared" si="62"/>
        <v>0</v>
      </c>
      <c r="AM65" s="149">
        <f t="shared" si="61"/>
        <v>0</v>
      </c>
    </row>
    <row r="66" spans="1:39" ht="14.4" x14ac:dyDescent="0.3">
      <c r="A66" s="4">
        <f t="shared" si="60"/>
        <v>13</v>
      </c>
      <c r="B66" s="45" t="str">
        <f t="shared" si="60"/>
        <v>Ostatní služby</v>
      </c>
      <c r="C66" s="373" t="str">
        <f t="shared" si="60"/>
        <v>13.1</v>
      </c>
      <c r="D66" s="65" t="str">
        <f t="shared" si="60"/>
        <v>Ostraha</v>
      </c>
      <c r="E66" s="107">
        <f>IFERROR(('MA Výkon'!E66*('Objednávka SČK'!C$49+2*'Objednávka SČK'!C$60)/('Objednávka SČK'!C$4+2*'Objednávka SČK'!C$5)),0)</f>
        <v>0</v>
      </c>
      <c r="F66" s="107">
        <f>IFERROR(('MA Výkon'!F66*('Objednávka SČK'!D$49+2*'Objednávka SČK'!D$60)/('Objednávka SČK'!D$4+2*'Objednávka SČK'!D$5)),0)</f>
        <v>0</v>
      </c>
      <c r="G66" s="107">
        <f>IFERROR(('MA Výkon'!G66*('Objednávka SČK'!E$49+2*'Objednávka SČK'!E$60)/('Objednávka SČK'!E$4+2*'Objednávka SČK'!E$5)),0)</f>
        <v>0</v>
      </c>
      <c r="H66" s="107">
        <f>IFERROR(('MA Výkon'!H66*('Objednávka SČK'!F$49+2*'Objednávka SČK'!F$60)/('Objednávka SČK'!F$4+2*'Objednávka SČK'!F$5)),0)</f>
        <v>0</v>
      </c>
      <c r="I66" s="107">
        <f>IFERROR(('MA Výkon'!I66*('Objednávka SČK'!G$49+2*'Objednávka SČK'!G$60)/('Objednávka SČK'!G$4+2*'Objednávka SČK'!G$5)),0)</f>
        <v>0</v>
      </c>
      <c r="J66" s="107">
        <f>IFERROR(('MA Výkon'!J66*('Objednávka SČK'!H$49+2*'Objednávka SČK'!H$60)/('Objednávka SČK'!H$4+2*'Objednávka SČK'!H$5)),0)</f>
        <v>0</v>
      </c>
      <c r="K66" s="107">
        <f>IFERROR(('MA Výkon'!K66*('Objednávka SČK'!I$49+2*'Objednávka SČK'!I$60)/('Objednávka SČK'!I$4+2*'Objednávka SČK'!I$5)),0)</f>
        <v>0</v>
      </c>
      <c r="L66" s="107">
        <f>IFERROR(('MA Výkon'!L66*('Objednávka SČK'!J$49+2*'Objednávka SČK'!J$60)/('Objednávka SČK'!J$4+2*'Objednávka SČK'!J$5)),0)</f>
        <v>0</v>
      </c>
      <c r="M66" s="107">
        <f>IFERROR(('MA Výkon'!M66*('Objednávka SČK'!K$49+2*'Objednávka SČK'!K$60)/('Objednávka SČK'!K$4+2*'Objednávka SČK'!K$5)),0)</f>
        <v>0</v>
      </c>
      <c r="N66" s="107">
        <f>IFERROR(('MA Výkon'!N66*('Objednávka SČK'!L$49+2*'Objednávka SČK'!L$60)/('Objednávka SČK'!L$4+2*'Objednávka SČK'!L$5)),0)</f>
        <v>0</v>
      </c>
      <c r="O66" s="107">
        <f>IFERROR(('MA Výkon'!O66*('Objednávka SČK'!M$49+2*'Objednávka SČK'!M$60)/('Objednávka SČK'!M$4+2*'Objednávka SČK'!M$5)),0)</f>
        <v>0</v>
      </c>
      <c r="P66" s="107">
        <f>IFERROR(('MA Výkon'!P66*('Objednávka SČK'!N$49+2*'Objednávka SČK'!N$60)/('Objednávka SČK'!N$4+2*'Objednávka SČK'!N$5)),0)</f>
        <v>0</v>
      </c>
      <c r="Q66" s="107">
        <f>IFERROR(('MA Výkon'!Q66*('Objednávka SČK'!O$49+2*'Objednávka SČK'!O$60)/('Objednávka SČK'!O$4+2*'Objednávka SČK'!O$5)),0)</f>
        <v>0</v>
      </c>
      <c r="R66" s="107">
        <f>IFERROR(('MA Výkon'!R66*('Objednávka SČK'!P$49+2*'Objednávka SČK'!P$60)/('Objednávka SČK'!P$4+2*'Objednávka SČK'!P$5)),0)</f>
        <v>0</v>
      </c>
      <c r="S66" s="107">
        <f>IFERROR(('MA Výkon'!S66*('Objednávka SČK'!Q$49+2*'Objednávka SČK'!Q$60)/('Objednávka SČK'!Q$4+2*'Objednávka SČK'!Q$5)),0)</f>
        <v>0</v>
      </c>
      <c r="T66" s="107">
        <f>IFERROR(('MA Výkon'!T66*('Objednávka SČK'!R$49+2*'Objednávka SČK'!R$60)/('Objednávka SČK'!R$4+2*'Objednávka SČK'!R$5)),0)</f>
        <v>0</v>
      </c>
      <c r="U66" s="107">
        <f>IFERROR(('MA Výkon'!U66*('Objednávka SČK'!S$49+2*'Objednávka SČK'!S$60)/('Objednávka SČK'!S$4+2*'Objednávka SČK'!S$5)),0)</f>
        <v>0</v>
      </c>
      <c r="V66" s="107">
        <f>IFERROR(('MA Výkon'!V66*('Objednávka SČK'!T$49+2*'Objednávka SČK'!T$60)/('Objednávka SČK'!T$4+2*'Objednávka SČK'!T$5)),0)</f>
        <v>0</v>
      </c>
      <c r="W66" s="107">
        <f>IFERROR(('MA Výkon'!W66*('Objednávka SČK'!U$49+2*'Objednávka SČK'!U$60)/('Objednávka SČK'!U$4+2*'Objednávka SČK'!U$5)),0)</f>
        <v>0</v>
      </c>
      <c r="X66" s="107">
        <f>IFERROR(('MA Výkon'!X66*('Objednávka SČK'!V$49+2*'Objednávka SČK'!V$60)/('Objednávka SČK'!V$4+2*'Objednávka SČK'!V$5)),0)</f>
        <v>0</v>
      </c>
      <c r="Y66" s="107">
        <f>IFERROR(('MA Výkon'!Y66*('Objednávka SČK'!W$49+2*'Objednávka SČK'!W$60)/('Objednávka SČK'!W$4+2*'Objednávka SČK'!W$5)),0)</f>
        <v>0</v>
      </c>
      <c r="Z66" s="107">
        <f>IFERROR(('MA Výkon'!Z66*('Objednávka SČK'!X$49+2*'Objednávka SČK'!X$60)/('Objednávka SČK'!X$4+2*'Objednávka SČK'!X$5)),0)</f>
        <v>0</v>
      </c>
      <c r="AA66" s="107">
        <f>IFERROR(('MA Výkon'!AA66*('Objednávka SČK'!Y$49+2*'Objednávka SČK'!Y$60)/('Objednávka SČK'!Y$4+2*'Objednávka SČK'!Y$5)),0)</f>
        <v>0</v>
      </c>
      <c r="AB66" s="107">
        <f>IFERROR(('MA Výkon'!AB66*('Objednávka SČK'!Z$49+2*'Objednávka SČK'!Z$60)/('Objednávka SČK'!Z$4+2*'Objednávka SČK'!Z$5)),0)</f>
        <v>0</v>
      </c>
      <c r="AC66" s="107">
        <f>IFERROR(('MA Výkon'!AC66*('Objednávka SČK'!AA$49+2*'Objednávka SČK'!AA$60)/('Objednávka SČK'!AA$4+2*'Objednávka SČK'!AA$5)),0)</f>
        <v>0</v>
      </c>
      <c r="AD66" s="107">
        <f>IFERROR(('MA Výkon'!AD66*('Objednávka SČK'!AB$49+2*'Objednávka SČK'!AB$60)/('Objednávka SČK'!AB$4+2*'Objednávka SČK'!AB$5)),0)</f>
        <v>0</v>
      </c>
      <c r="AE66" s="107">
        <f>IFERROR(('MA Výkon'!AE66*('Objednávka SČK'!AC$49+2*'Objednávka SČK'!AC$60)/('Objednávka SČK'!AC$4+2*'Objednávka SČK'!AC$5)),0)</f>
        <v>0</v>
      </c>
      <c r="AF66" s="107">
        <f>IFERROR(('MA Výkon'!AF66*('Objednávka SČK'!AD$49+2*'Objednávka SČK'!AD$60)/('Objednávka SČK'!AD$4+2*'Objednávka SČK'!AD$5)),0)</f>
        <v>0</v>
      </c>
      <c r="AG66" s="107">
        <f>IFERROR(('MA Výkon'!AG66*('Objednávka SČK'!AE$49+2*'Objednávka SČK'!AE$60)/('Objednávka SČK'!AE$4+2*'Objednávka SČK'!AE$5)),0)</f>
        <v>0</v>
      </c>
      <c r="AH66" s="107">
        <f>IFERROR(('MA Výkon'!AH66*('Objednávka SČK'!AF$49+2*'Objednávka SČK'!AF$60)/('Objednávka SČK'!AF$4+2*'Objednávka SČK'!AF$5)),0)</f>
        <v>0</v>
      </c>
      <c r="AI66" s="107">
        <f>IFERROR(('MA Výkon'!AI66*('Objednávka SČK'!AG$49+2*'Objednávka SČK'!AG$60)/('Objednávka SČK'!AG$4+2*'Objednávka SČK'!AG$5)),0)</f>
        <v>0</v>
      </c>
      <c r="AJ66" s="107">
        <f>IFERROR(('MA Výkon'!AJ66*('Objednávka SČK'!AH$49+2*'Objednávka SČK'!AH$60)/('Objednávka SČK'!AH$4+2*'Objednávka SČK'!AH$5)),0)</f>
        <v>0</v>
      </c>
      <c r="AK66" s="107">
        <f>IFERROR(('MA Výkon'!AK66*('Objednávka SČK'!AI$49+2*'Objednávka SČK'!AI$60)/('Objednávka SČK'!AI$4+2*'Objednávka SČK'!AI$5)),0)</f>
        <v>0</v>
      </c>
      <c r="AL66" s="24">
        <f t="shared" si="62"/>
        <v>0</v>
      </c>
      <c r="AM66" s="149">
        <f t="shared" si="61"/>
        <v>0</v>
      </c>
    </row>
    <row r="67" spans="1:39" ht="14.4" x14ac:dyDescent="0.3">
      <c r="A67" s="4"/>
      <c r="B67" s="45"/>
      <c r="C67" s="373" t="str">
        <f t="shared" ref="C67:D70" si="63">IF(C25="","",C25)</f>
        <v>13.2</v>
      </c>
      <c r="D67" s="65" t="str">
        <f t="shared" si="63"/>
        <v>Ostatní služby</v>
      </c>
      <c r="E67" s="107">
        <f>IFERROR(('MA Výkon'!E67*('Objednávka SČK'!C$49+2*'Objednávka SČK'!C$60)/('Objednávka SČK'!C$4+2*'Objednávka SČK'!C$5)),0)</f>
        <v>0</v>
      </c>
      <c r="F67" s="107">
        <f>IFERROR(('MA Výkon'!F67*('Objednávka SČK'!D$49+2*'Objednávka SČK'!D$60)/('Objednávka SČK'!D$4+2*'Objednávka SČK'!D$5)),0)</f>
        <v>0</v>
      </c>
      <c r="G67" s="107">
        <f>IFERROR(('MA Výkon'!G67*('Objednávka SČK'!E$49+2*'Objednávka SČK'!E$60)/('Objednávka SČK'!E$4+2*'Objednávka SČK'!E$5)),0)</f>
        <v>0</v>
      </c>
      <c r="H67" s="107">
        <f>IFERROR(('MA Výkon'!H67*('Objednávka SČK'!F$49+2*'Objednávka SČK'!F$60)/('Objednávka SČK'!F$4+2*'Objednávka SČK'!F$5)),0)</f>
        <v>0</v>
      </c>
      <c r="I67" s="107">
        <f>IFERROR(('MA Výkon'!I67*('Objednávka SČK'!G$49+2*'Objednávka SČK'!G$60)/('Objednávka SČK'!G$4+2*'Objednávka SČK'!G$5)),0)</f>
        <v>0</v>
      </c>
      <c r="J67" s="107">
        <f>IFERROR(('MA Výkon'!J67*('Objednávka SČK'!H$49+2*'Objednávka SČK'!H$60)/('Objednávka SČK'!H$4+2*'Objednávka SČK'!H$5)),0)</f>
        <v>0</v>
      </c>
      <c r="K67" s="107">
        <f>IFERROR(('MA Výkon'!K67*('Objednávka SČK'!I$49+2*'Objednávka SČK'!I$60)/('Objednávka SČK'!I$4+2*'Objednávka SČK'!I$5)),0)</f>
        <v>0</v>
      </c>
      <c r="L67" s="107">
        <f>IFERROR(('MA Výkon'!L67*('Objednávka SČK'!J$49+2*'Objednávka SČK'!J$60)/('Objednávka SČK'!J$4+2*'Objednávka SČK'!J$5)),0)</f>
        <v>0</v>
      </c>
      <c r="M67" s="107">
        <f>IFERROR(('MA Výkon'!M67*('Objednávka SČK'!K$49+2*'Objednávka SČK'!K$60)/('Objednávka SČK'!K$4+2*'Objednávka SČK'!K$5)),0)</f>
        <v>0</v>
      </c>
      <c r="N67" s="107">
        <f>IFERROR(('MA Výkon'!N67*('Objednávka SČK'!L$49+2*'Objednávka SČK'!L$60)/('Objednávka SČK'!L$4+2*'Objednávka SČK'!L$5)),0)</f>
        <v>0</v>
      </c>
      <c r="O67" s="107">
        <f>IFERROR(('MA Výkon'!O67*('Objednávka SČK'!M$49+2*'Objednávka SČK'!M$60)/('Objednávka SČK'!M$4+2*'Objednávka SČK'!M$5)),0)</f>
        <v>0</v>
      </c>
      <c r="P67" s="107">
        <f>IFERROR(('MA Výkon'!P67*('Objednávka SČK'!N$49+2*'Objednávka SČK'!N$60)/('Objednávka SČK'!N$4+2*'Objednávka SČK'!N$5)),0)</f>
        <v>0</v>
      </c>
      <c r="Q67" s="107">
        <f>IFERROR(('MA Výkon'!Q67*('Objednávka SČK'!O$49+2*'Objednávka SČK'!O$60)/('Objednávka SČK'!O$4+2*'Objednávka SČK'!O$5)),0)</f>
        <v>0</v>
      </c>
      <c r="R67" s="107">
        <f>IFERROR(('MA Výkon'!R67*('Objednávka SČK'!P$49+2*'Objednávka SČK'!P$60)/('Objednávka SČK'!P$4+2*'Objednávka SČK'!P$5)),0)</f>
        <v>0</v>
      </c>
      <c r="S67" s="107">
        <f>IFERROR(('MA Výkon'!S67*('Objednávka SČK'!Q$49+2*'Objednávka SČK'!Q$60)/('Objednávka SČK'!Q$4+2*'Objednávka SČK'!Q$5)),0)</f>
        <v>0</v>
      </c>
      <c r="T67" s="107">
        <f>IFERROR(('MA Výkon'!T67*('Objednávka SČK'!R$49+2*'Objednávka SČK'!R$60)/('Objednávka SČK'!R$4+2*'Objednávka SČK'!R$5)),0)</f>
        <v>0</v>
      </c>
      <c r="U67" s="107">
        <f>IFERROR(('MA Výkon'!U67*('Objednávka SČK'!S$49+2*'Objednávka SČK'!S$60)/('Objednávka SČK'!S$4+2*'Objednávka SČK'!S$5)),0)</f>
        <v>0</v>
      </c>
      <c r="V67" s="107">
        <f>IFERROR(('MA Výkon'!V67*('Objednávka SČK'!T$49+2*'Objednávka SČK'!T$60)/('Objednávka SČK'!T$4+2*'Objednávka SČK'!T$5)),0)</f>
        <v>0</v>
      </c>
      <c r="W67" s="107">
        <f>IFERROR(('MA Výkon'!W67*('Objednávka SČK'!U$49+2*'Objednávka SČK'!U$60)/('Objednávka SČK'!U$4+2*'Objednávka SČK'!U$5)),0)</f>
        <v>0</v>
      </c>
      <c r="X67" s="107">
        <f>IFERROR(('MA Výkon'!X67*('Objednávka SČK'!V$49+2*'Objednávka SČK'!V$60)/('Objednávka SČK'!V$4+2*'Objednávka SČK'!V$5)),0)</f>
        <v>0</v>
      </c>
      <c r="Y67" s="107">
        <f>IFERROR(('MA Výkon'!Y67*('Objednávka SČK'!W$49+2*'Objednávka SČK'!W$60)/('Objednávka SČK'!W$4+2*'Objednávka SČK'!W$5)),0)</f>
        <v>0</v>
      </c>
      <c r="Z67" s="107">
        <f>IFERROR(('MA Výkon'!Z67*('Objednávka SČK'!X$49+2*'Objednávka SČK'!X$60)/('Objednávka SČK'!X$4+2*'Objednávka SČK'!X$5)),0)</f>
        <v>0</v>
      </c>
      <c r="AA67" s="107">
        <f>IFERROR(('MA Výkon'!AA67*('Objednávka SČK'!Y$49+2*'Objednávka SČK'!Y$60)/('Objednávka SČK'!Y$4+2*'Objednávka SČK'!Y$5)),0)</f>
        <v>0</v>
      </c>
      <c r="AB67" s="107">
        <f>IFERROR(('MA Výkon'!AB67*('Objednávka SČK'!Z$49+2*'Objednávka SČK'!Z$60)/('Objednávka SČK'!Z$4+2*'Objednávka SČK'!Z$5)),0)</f>
        <v>0</v>
      </c>
      <c r="AC67" s="107">
        <f>IFERROR(('MA Výkon'!AC67*('Objednávka SČK'!AA$49+2*'Objednávka SČK'!AA$60)/('Objednávka SČK'!AA$4+2*'Objednávka SČK'!AA$5)),0)</f>
        <v>0</v>
      </c>
      <c r="AD67" s="107">
        <f>IFERROR(('MA Výkon'!AD67*('Objednávka SČK'!AB$49+2*'Objednávka SČK'!AB$60)/('Objednávka SČK'!AB$4+2*'Objednávka SČK'!AB$5)),0)</f>
        <v>0</v>
      </c>
      <c r="AE67" s="107">
        <f>IFERROR(('MA Výkon'!AE67*('Objednávka SČK'!AC$49+2*'Objednávka SČK'!AC$60)/('Objednávka SČK'!AC$4+2*'Objednávka SČK'!AC$5)),0)</f>
        <v>0</v>
      </c>
      <c r="AF67" s="107">
        <f>IFERROR(('MA Výkon'!AF67*('Objednávka SČK'!AD$49+2*'Objednávka SČK'!AD$60)/('Objednávka SČK'!AD$4+2*'Objednávka SČK'!AD$5)),0)</f>
        <v>0</v>
      </c>
      <c r="AG67" s="107">
        <f>IFERROR(('MA Výkon'!AG67*('Objednávka SČK'!AE$49+2*'Objednávka SČK'!AE$60)/('Objednávka SČK'!AE$4+2*'Objednávka SČK'!AE$5)),0)</f>
        <v>0</v>
      </c>
      <c r="AH67" s="107">
        <f>IFERROR(('MA Výkon'!AH67*('Objednávka SČK'!AF$49+2*'Objednávka SČK'!AF$60)/('Objednávka SČK'!AF$4+2*'Objednávka SČK'!AF$5)),0)</f>
        <v>0</v>
      </c>
      <c r="AI67" s="107">
        <f>IFERROR(('MA Výkon'!AI67*('Objednávka SČK'!AG$49+2*'Objednávka SČK'!AG$60)/('Objednávka SČK'!AG$4+2*'Objednávka SČK'!AG$5)),0)</f>
        <v>0</v>
      </c>
      <c r="AJ67" s="107">
        <f>IFERROR(('MA Výkon'!AJ67*('Objednávka SČK'!AH$49+2*'Objednávka SČK'!AH$60)/('Objednávka SČK'!AH$4+2*'Objednávka SČK'!AH$5)),0)</f>
        <v>0</v>
      </c>
      <c r="AK67" s="107">
        <f>IFERROR(('MA Výkon'!AK67*('Objednávka SČK'!AI$49+2*'Objednávka SČK'!AI$60)/('Objednávka SČK'!AI$4+2*'Objednávka SČK'!AI$5)),0)</f>
        <v>0</v>
      </c>
      <c r="AL67" s="24">
        <f t="shared" si="62"/>
        <v>0</v>
      </c>
      <c r="AM67" s="149">
        <f t="shared" si="61"/>
        <v>0</v>
      </c>
    </row>
    <row r="68" spans="1:39" ht="14.4" x14ac:dyDescent="0.3">
      <c r="A68" s="4">
        <f t="shared" ref="A68:B71" si="64">IF(A26="","",A26)</f>
        <v>14</v>
      </c>
      <c r="B68" s="45" t="str">
        <f t="shared" si="64"/>
        <v>Provozní režie</v>
      </c>
      <c r="C68" s="45" t="str">
        <f t="shared" si="63"/>
        <v/>
      </c>
      <c r="D68" s="65" t="str">
        <f t="shared" si="63"/>
        <v/>
      </c>
      <c r="E68" s="107">
        <f>IFERROR(('MA Výkon'!E68*('Objednávka SČK'!C$49+2*'Objednávka SČK'!C$60)/('Objednávka SČK'!C$4+2*'Objednávka SČK'!C$5)),0)</f>
        <v>0</v>
      </c>
      <c r="F68" s="107">
        <f>IFERROR(('MA Výkon'!F68*('Objednávka SČK'!D$49+2*'Objednávka SČK'!D$60)/('Objednávka SČK'!D$4+2*'Objednávka SČK'!D$5)),0)</f>
        <v>0</v>
      </c>
      <c r="G68" s="107">
        <f>IFERROR(('MA Výkon'!G68*('Objednávka SČK'!E$49+2*'Objednávka SČK'!E$60)/('Objednávka SČK'!E$4+2*'Objednávka SČK'!E$5)),0)</f>
        <v>0</v>
      </c>
      <c r="H68" s="107">
        <f>IFERROR(('MA Výkon'!H68*('Objednávka SČK'!F$49+2*'Objednávka SČK'!F$60)/('Objednávka SČK'!F$4+2*'Objednávka SČK'!F$5)),0)</f>
        <v>0</v>
      </c>
      <c r="I68" s="107">
        <f>IFERROR(('MA Výkon'!I68*('Objednávka SČK'!G$49+2*'Objednávka SČK'!G$60)/('Objednávka SČK'!G$4+2*'Objednávka SČK'!G$5)),0)</f>
        <v>0</v>
      </c>
      <c r="J68" s="107">
        <f>IFERROR(('MA Výkon'!J68*('Objednávka SČK'!H$49+2*'Objednávka SČK'!H$60)/('Objednávka SČK'!H$4+2*'Objednávka SČK'!H$5)),0)</f>
        <v>0</v>
      </c>
      <c r="K68" s="107">
        <f>IFERROR(('MA Výkon'!K68*('Objednávka SČK'!I$49+2*'Objednávka SČK'!I$60)/('Objednávka SČK'!I$4+2*'Objednávka SČK'!I$5)),0)</f>
        <v>0</v>
      </c>
      <c r="L68" s="107">
        <f>IFERROR(('MA Výkon'!L68*('Objednávka SČK'!J$49+2*'Objednávka SČK'!J$60)/('Objednávka SČK'!J$4+2*'Objednávka SČK'!J$5)),0)</f>
        <v>0</v>
      </c>
      <c r="M68" s="107">
        <f>IFERROR(('MA Výkon'!M68*('Objednávka SČK'!K$49+2*'Objednávka SČK'!K$60)/('Objednávka SČK'!K$4+2*'Objednávka SČK'!K$5)),0)</f>
        <v>0</v>
      </c>
      <c r="N68" s="107">
        <f>IFERROR(('MA Výkon'!N68*('Objednávka SČK'!L$49+2*'Objednávka SČK'!L$60)/('Objednávka SČK'!L$4+2*'Objednávka SČK'!L$5)),0)</f>
        <v>0</v>
      </c>
      <c r="O68" s="107">
        <f>IFERROR(('MA Výkon'!O68*('Objednávka SČK'!M$49+2*'Objednávka SČK'!M$60)/('Objednávka SČK'!M$4+2*'Objednávka SČK'!M$5)),0)</f>
        <v>0</v>
      </c>
      <c r="P68" s="107">
        <f>IFERROR(('MA Výkon'!P68*('Objednávka SČK'!N$49+2*'Objednávka SČK'!N$60)/('Objednávka SČK'!N$4+2*'Objednávka SČK'!N$5)),0)</f>
        <v>0</v>
      </c>
      <c r="Q68" s="107">
        <f>IFERROR(('MA Výkon'!Q68*('Objednávka SČK'!O$49+2*'Objednávka SČK'!O$60)/('Objednávka SČK'!O$4+2*'Objednávka SČK'!O$5)),0)</f>
        <v>0</v>
      </c>
      <c r="R68" s="107">
        <f>IFERROR(('MA Výkon'!R68*('Objednávka SČK'!P$49+2*'Objednávka SČK'!P$60)/('Objednávka SČK'!P$4+2*'Objednávka SČK'!P$5)),0)</f>
        <v>0</v>
      </c>
      <c r="S68" s="107">
        <f>IFERROR(('MA Výkon'!S68*('Objednávka SČK'!Q$49+2*'Objednávka SČK'!Q$60)/('Objednávka SČK'!Q$4+2*'Objednávka SČK'!Q$5)),0)</f>
        <v>0</v>
      </c>
      <c r="T68" s="107">
        <f>IFERROR(('MA Výkon'!T68*('Objednávka SČK'!R$49+2*'Objednávka SČK'!R$60)/('Objednávka SČK'!R$4+2*'Objednávka SČK'!R$5)),0)</f>
        <v>0</v>
      </c>
      <c r="U68" s="107">
        <f>IFERROR(('MA Výkon'!U68*('Objednávka SČK'!S$49+2*'Objednávka SČK'!S$60)/('Objednávka SČK'!S$4+2*'Objednávka SČK'!S$5)),0)</f>
        <v>0</v>
      </c>
      <c r="V68" s="107">
        <f>IFERROR(('MA Výkon'!V68*('Objednávka SČK'!T$49+2*'Objednávka SČK'!T$60)/('Objednávka SČK'!T$4+2*'Objednávka SČK'!T$5)),0)</f>
        <v>0</v>
      </c>
      <c r="W68" s="107">
        <f>IFERROR(('MA Výkon'!W68*('Objednávka SČK'!U$49+2*'Objednávka SČK'!U$60)/('Objednávka SČK'!U$4+2*'Objednávka SČK'!U$5)),0)</f>
        <v>0</v>
      </c>
      <c r="X68" s="107">
        <f>IFERROR(('MA Výkon'!X68*('Objednávka SČK'!V$49+2*'Objednávka SČK'!V$60)/('Objednávka SČK'!V$4+2*'Objednávka SČK'!V$5)),0)</f>
        <v>0</v>
      </c>
      <c r="Y68" s="107">
        <f>IFERROR(('MA Výkon'!Y68*('Objednávka SČK'!W$49+2*'Objednávka SČK'!W$60)/('Objednávka SČK'!W$4+2*'Objednávka SČK'!W$5)),0)</f>
        <v>0</v>
      </c>
      <c r="Z68" s="107">
        <f>IFERROR(('MA Výkon'!Z68*('Objednávka SČK'!X$49+2*'Objednávka SČK'!X$60)/('Objednávka SČK'!X$4+2*'Objednávka SČK'!X$5)),0)</f>
        <v>0</v>
      </c>
      <c r="AA68" s="107">
        <f>IFERROR(('MA Výkon'!AA68*('Objednávka SČK'!Y$49+2*'Objednávka SČK'!Y$60)/('Objednávka SČK'!Y$4+2*'Objednávka SČK'!Y$5)),0)</f>
        <v>0</v>
      </c>
      <c r="AB68" s="107">
        <f>IFERROR(('MA Výkon'!AB68*('Objednávka SČK'!Z$49+2*'Objednávka SČK'!Z$60)/('Objednávka SČK'!Z$4+2*'Objednávka SČK'!Z$5)),0)</f>
        <v>0</v>
      </c>
      <c r="AC68" s="107">
        <f>IFERROR(('MA Výkon'!AC68*('Objednávka SČK'!AA$49+2*'Objednávka SČK'!AA$60)/('Objednávka SČK'!AA$4+2*'Objednávka SČK'!AA$5)),0)</f>
        <v>0</v>
      </c>
      <c r="AD68" s="107">
        <f>IFERROR(('MA Výkon'!AD68*('Objednávka SČK'!AB$49+2*'Objednávka SČK'!AB$60)/('Objednávka SČK'!AB$4+2*'Objednávka SČK'!AB$5)),0)</f>
        <v>0</v>
      </c>
      <c r="AE68" s="107">
        <f>IFERROR(('MA Výkon'!AE68*('Objednávka SČK'!AC$49+2*'Objednávka SČK'!AC$60)/('Objednávka SČK'!AC$4+2*'Objednávka SČK'!AC$5)),0)</f>
        <v>0</v>
      </c>
      <c r="AF68" s="107">
        <f>IFERROR(('MA Výkon'!AF68*('Objednávka SČK'!AD$49+2*'Objednávka SČK'!AD$60)/('Objednávka SČK'!AD$4+2*'Objednávka SČK'!AD$5)),0)</f>
        <v>0</v>
      </c>
      <c r="AG68" s="107">
        <f>IFERROR(('MA Výkon'!AG68*('Objednávka SČK'!AE$49+2*'Objednávka SČK'!AE$60)/('Objednávka SČK'!AE$4+2*'Objednávka SČK'!AE$5)),0)</f>
        <v>0</v>
      </c>
      <c r="AH68" s="107">
        <f>IFERROR(('MA Výkon'!AH68*('Objednávka SČK'!AF$49+2*'Objednávka SČK'!AF$60)/('Objednávka SČK'!AF$4+2*'Objednávka SČK'!AF$5)),0)</f>
        <v>0</v>
      </c>
      <c r="AI68" s="107">
        <f>IFERROR(('MA Výkon'!AI68*('Objednávka SČK'!AG$49+2*'Objednávka SČK'!AG$60)/('Objednávka SČK'!AG$4+2*'Objednávka SČK'!AG$5)),0)</f>
        <v>0</v>
      </c>
      <c r="AJ68" s="107">
        <f>IFERROR(('MA Výkon'!AJ68*('Objednávka SČK'!AH$49+2*'Objednávka SČK'!AH$60)/('Objednávka SČK'!AH$4+2*'Objednávka SČK'!AH$5)),0)</f>
        <v>0</v>
      </c>
      <c r="AK68" s="107">
        <f>IFERROR(('MA Výkon'!AK68*('Objednávka SČK'!AI$49+2*'Objednávka SČK'!AI$60)/('Objednávka SČK'!AI$4+2*'Objednávka SČK'!AI$5)),0)</f>
        <v>0</v>
      </c>
      <c r="AL68" s="24">
        <f t="shared" si="62"/>
        <v>0</v>
      </c>
      <c r="AM68" s="149">
        <f t="shared" si="61"/>
        <v>0</v>
      </c>
    </row>
    <row r="69" spans="1:39" ht="14.4" x14ac:dyDescent="0.3">
      <c r="A69" s="4">
        <f t="shared" si="64"/>
        <v>15</v>
      </c>
      <c r="B69" s="45" t="str">
        <f t="shared" si="64"/>
        <v>Správní režie</v>
      </c>
      <c r="C69" s="45" t="str">
        <f t="shared" si="63"/>
        <v/>
      </c>
      <c r="D69" s="65" t="str">
        <f t="shared" si="63"/>
        <v/>
      </c>
      <c r="E69" s="107">
        <f>IFERROR(('MA Výkon'!E69*('Objednávka SČK'!C$49+2*'Objednávka SČK'!C$60)/('Objednávka SČK'!C$4+2*'Objednávka SČK'!C$5)),0)</f>
        <v>0</v>
      </c>
      <c r="F69" s="107">
        <f>IFERROR(('MA Výkon'!F69*('Objednávka SČK'!D$49+2*'Objednávka SČK'!D$60)/('Objednávka SČK'!D$4+2*'Objednávka SČK'!D$5)),0)</f>
        <v>0</v>
      </c>
      <c r="G69" s="107">
        <f>IFERROR(('MA Výkon'!G69*('Objednávka SČK'!E$49+2*'Objednávka SČK'!E$60)/('Objednávka SČK'!E$4+2*'Objednávka SČK'!E$5)),0)</f>
        <v>0</v>
      </c>
      <c r="H69" s="107">
        <f>IFERROR(('MA Výkon'!H69*('Objednávka SČK'!F$49+2*'Objednávka SČK'!F$60)/('Objednávka SČK'!F$4+2*'Objednávka SČK'!F$5)),0)</f>
        <v>0</v>
      </c>
      <c r="I69" s="107">
        <f>IFERROR(('MA Výkon'!I69*('Objednávka SČK'!G$49+2*'Objednávka SČK'!G$60)/('Objednávka SČK'!G$4+2*'Objednávka SČK'!G$5)),0)</f>
        <v>0</v>
      </c>
      <c r="J69" s="107">
        <f>IFERROR(('MA Výkon'!J69*('Objednávka SČK'!H$49+2*'Objednávka SČK'!H$60)/('Objednávka SČK'!H$4+2*'Objednávka SČK'!H$5)),0)</f>
        <v>0</v>
      </c>
      <c r="K69" s="107">
        <f>IFERROR(('MA Výkon'!K69*('Objednávka SČK'!I$49+2*'Objednávka SČK'!I$60)/('Objednávka SČK'!I$4+2*'Objednávka SČK'!I$5)),0)</f>
        <v>0</v>
      </c>
      <c r="L69" s="107">
        <f>IFERROR(('MA Výkon'!L69*('Objednávka SČK'!J$49+2*'Objednávka SČK'!J$60)/('Objednávka SČK'!J$4+2*'Objednávka SČK'!J$5)),0)</f>
        <v>0</v>
      </c>
      <c r="M69" s="107">
        <f>IFERROR(('MA Výkon'!M69*('Objednávka SČK'!K$49+2*'Objednávka SČK'!K$60)/('Objednávka SČK'!K$4+2*'Objednávka SČK'!K$5)),0)</f>
        <v>0</v>
      </c>
      <c r="N69" s="107">
        <f>IFERROR(('MA Výkon'!N69*('Objednávka SČK'!L$49+2*'Objednávka SČK'!L$60)/('Objednávka SČK'!L$4+2*'Objednávka SČK'!L$5)),0)</f>
        <v>0</v>
      </c>
      <c r="O69" s="107">
        <f>IFERROR(('MA Výkon'!O69*('Objednávka SČK'!M$49+2*'Objednávka SČK'!M$60)/('Objednávka SČK'!M$4+2*'Objednávka SČK'!M$5)),0)</f>
        <v>0</v>
      </c>
      <c r="P69" s="107">
        <f>IFERROR(('MA Výkon'!P69*('Objednávka SČK'!N$49+2*'Objednávka SČK'!N$60)/('Objednávka SČK'!N$4+2*'Objednávka SČK'!N$5)),0)</f>
        <v>0</v>
      </c>
      <c r="Q69" s="107">
        <f>IFERROR(('MA Výkon'!Q69*('Objednávka SČK'!O$49+2*'Objednávka SČK'!O$60)/('Objednávka SČK'!O$4+2*'Objednávka SČK'!O$5)),0)</f>
        <v>0</v>
      </c>
      <c r="R69" s="107">
        <f>IFERROR(('MA Výkon'!R69*('Objednávka SČK'!P$49+2*'Objednávka SČK'!P$60)/('Objednávka SČK'!P$4+2*'Objednávka SČK'!P$5)),0)</f>
        <v>0</v>
      </c>
      <c r="S69" s="107">
        <f>IFERROR(('MA Výkon'!S69*('Objednávka SČK'!Q$49+2*'Objednávka SČK'!Q$60)/('Objednávka SČK'!Q$4+2*'Objednávka SČK'!Q$5)),0)</f>
        <v>0</v>
      </c>
      <c r="T69" s="107">
        <f>IFERROR(('MA Výkon'!T69*('Objednávka SČK'!R$49+2*'Objednávka SČK'!R$60)/('Objednávka SČK'!R$4+2*'Objednávka SČK'!R$5)),0)</f>
        <v>0</v>
      </c>
      <c r="U69" s="107">
        <f>IFERROR(('MA Výkon'!U69*('Objednávka SČK'!S$49+2*'Objednávka SČK'!S$60)/('Objednávka SČK'!S$4+2*'Objednávka SČK'!S$5)),0)</f>
        <v>0</v>
      </c>
      <c r="V69" s="107">
        <f>IFERROR(('MA Výkon'!V69*('Objednávka SČK'!T$49+2*'Objednávka SČK'!T$60)/('Objednávka SČK'!T$4+2*'Objednávka SČK'!T$5)),0)</f>
        <v>0</v>
      </c>
      <c r="W69" s="107">
        <f>IFERROR(('MA Výkon'!W69*('Objednávka SČK'!U$49+2*'Objednávka SČK'!U$60)/('Objednávka SČK'!U$4+2*'Objednávka SČK'!U$5)),0)</f>
        <v>0</v>
      </c>
      <c r="X69" s="107">
        <f>IFERROR(('MA Výkon'!X69*('Objednávka SČK'!V$49+2*'Objednávka SČK'!V$60)/('Objednávka SČK'!V$4+2*'Objednávka SČK'!V$5)),0)</f>
        <v>0</v>
      </c>
      <c r="Y69" s="107">
        <f>IFERROR(('MA Výkon'!Y69*('Objednávka SČK'!W$49+2*'Objednávka SČK'!W$60)/('Objednávka SČK'!W$4+2*'Objednávka SČK'!W$5)),0)</f>
        <v>0</v>
      </c>
      <c r="Z69" s="107">
        <f>IFERROR(('MA Výkon'!Z69*('Objednávka SČK'!X$49+2*'Objednávka SČK'!X$60)/('Objednávka SČK'!X$4+2*'Objednávka SČK'!X$5)),0)</f>
        <v>0</v>
      </c>
      <c r="AA69" s="107">
        <f>IFERROR(('MA Výkon'!AA69*('Objednávka SČK'!Y$49+2*'Objednávka SČK'!Y$60)/('Objednávka SČK'!Y$4+2*'Objednávka SČK'!Y$5)),0)</f>
        <v>0</v>
      </c>
      <c r="AB69" s="107">
        <f>IFERROR(('MA Výkon'!AB69*('Objednávka SČK'!Z$49+2*'Objednávka SČK'!Z$60)/('Objednávka SČK'!Z$4+2*'Objednávka SČK'!Z$5)),0)</f>
        <v>0</v>
      </c>
      <c r="AC69" s="107">
        <f>IFERROR(('MA Výkon'!AC69*('Objednávka SČK'!AA$49+2*'Objednávka SČK'!AA$60)/('Objednávka SČK'!AA$4+2*'Objednávka SČK'!AA$5)),0)</f>
        <v>0</v>
      </c>
      <c r="AD69" s="107">
        <f>IFERROR(('MA Výkon'!AD69*('Objednávka SČK'!AB$49+2*'Objednávka SČK'!AB$60)/('Objednávka SČK'!AB$4+2*'Objednávka SČK'!AB$5)),0)</f>
        <v>0</v>
      </c>
      <c r="AE69" s="107">
        <f>IFERROR(('MA Výkon'!AE69*('Objednávka SČK'!AC$49+2*'Objednávka SČK'!AC$60)/('Objednávka SČK'!AC$4+2*'Objednávka SČK'!AC$5)),0)</f>
        <v>0</v>
      </c>
      <c r="AF69" s="107">
        <f>IFERROR(('MA Výkon'!AF69*('Objednávka SČK'!AD$49+2*'Objednávka SČK'!AD$60)/('Objednávka SČK'!AD$4+2*'Objednávka SČK'!AD$5)),0)</f>
        <v>0</v>
      </c>
      <c r="AG69" s="107">
        <f>IFERROR(('MA Výkon'!AG69*('Objednávka SČK'!AE$49+2*'Objednávka SČK'!AE$60)/('Objednávka SČK'!AE$4+2*'Objednávka SČK'!AE$5)),0)</f>
        <v>0</v>
      </c>
      <c r="AH69" s="107">
        <f>IFERROR(('MA Výkon'!AH69*('Objednávka SČK'!AF$49+2*'Objednávka SČK'!AF$60)/('Objednávka SČK'!AF$4+2*'Objednávka SČK'!AF$5)),0)</f>
        <v>0</v>
      </c>
      <c r="AI69" s="107">
        <f>IFERROR(('MA Výkon'!AI69*('Objednávka SČK'!AG$49+2*'Objednávka SČK'!AG$60)/('Objednávka SČK'!AG$4+2*'Objednávka SČK'!AG$5)),0)</f>
        <v>0</v>
      </c>
      <c r="AJ69" s="107">
        <f>IFERROR(('MA Výkon'!AJ69*('Objednávka SČK'!AH$49+2*'Objednávka SČK'!AH$60)/('Objednávka SČK'!AH$4+2*'Objednávka SČK'!AH$5)),0)</f>
        <v>0</v>
      </c>
      <c r="AK69" s="107">
        <f>IFERROR(('MA Výkon'!AK69*('Objednávka SČK'!AI$49+2*'Objednávka SČK'!AI$60)/('Objednávka SČK'!AI$4+2*'Objednávka SČK'!AI$5)),0)</f>
        <v>0</v>
      </c>
      <c r="AL69" s="24">
        <f t="shared" si="62"/>
        <v>0</v>
      </c>
      <c r="AM69" s="149">
        <f t="shared" si="61"/>
        <v>0</v>
      </c>
    </row>
    <row r="70" spans="1:39" ht="14.4" x14ac:dyDescent="0.3">
      <c r="A70" s="9">
        <f t="shared" si="64"/>
        <v>16</v>
      </c>
      <c r="B70" s="67" t="str">
        <f t="shared" si="64"/>
        <v>Zisk</v>
      </c>
      <c r="C70" s="67" t="str">
        <f t="shared" si="63"/>
        <v/>
      </c>
      <c r="D70" s="68" t="str">
        <f t="shared" si="63"/>
        <v/>
      </c>
      <c r="E70" s="107">
        <f>IFERROR(('MA Výkon'!E70*('Objednávka SČK'!C$49+2*'Objednávka SČK'!C$60)/('Objednávka SČK'!C$4+2*'Objednávka SČK'!C$5)),0)</f>
        <v>0</v>
      </c>
      <c r="F70" s="107">
        <f>IFERROR(('MA Výkon'!F70*('Objednávka SČK'!D$49+2*'Objednávka SČK'!D$60)/('Objednávka SČK'!D$4+2*'Objednávka SČK'!D$5)),0)</f>
        <v>0</v>
      </c>
      <c r="G70" s="107">
        <f>IFERROR(('MA Výkon'!G70*('Objednávka SČK'!E$49+2*'Objednávka SČK'!E$60)/('Objednávka SČK'!E$4+2*'Objednávka SČK'!E$5)),0)</f>
        <v>0</v>
      </c>
      <c r="H70" s="107">
        <f>IFERROR(('MA Výkon'!H70*('Objednávka SČK'!F$49+2*'Objednávka SČK'!F$60)/('Objednávka SČK'!F$4+2*'Objednávka SČK'!F$5)),0)</f>
        <v>0</v>
      </c>
      <c r="I70" s="107">
        <f>IFERROR(('MA Výkon'!I70*('Objednávka SČK'!G$49+2*'Objednávka SČK'!G$60)/('Objednávka SČK'!G$4+2*'Objednávka SČK'!G$5)),0)</f>
        <v>0</v>
      </c>
      <c r="J70" s="107">
        <f>IFERROR(('MA Výkon'!J70*('Objednávka SČK'!H$49+2*'Objednávka SČK'!H$60)/('Objednávka SČK'!H$4+2*'Objednávka SČK'!H$5)),0)</f>
        <v>0</v>
      </c>
      <c r="K70" s="107">
        <f>IFERROR(('MA Výkon'!K70*('Objednávka SČK'!I$49+2*'Objednávka SČK'!I$60)/('Objednávka SČK'!I$4+2*'Objednávka SČK'!I$5)),0)</f>
        <v>0</v>
      </c>
      <c r="L70" s="107">
        <f>IFERROR(('MA Výkon'!L70*('Objednávka SČK'!J$49+2*'Objednávka SČK'!J$60)/('Objednávka SČK'!J$4+2*'Objednávka SČK'!J$5)),0)</f>
        <v>0</v>
      </c>
      <c r="M70" s="107">
        <f>IFERROR(('MA Výkon'!M70*('Objednávka SČK'!K$49+2*'Objednávka SČK'!K$60)/('Objednávka SČK'!K$4+2*'Objednávka SČK'!K$5)),0)</f>
        <v>0</v>
      </c>
      <c r="N70" s="107">
        <f>IFERROR(('MA Výkon'!N70*('Objednávka SČK'!L$49+2*'Objednávka SČK'!L$60)/('Objednávka SČK'!L$4+2*'Objednávka SČK'!L$5)),0)</f>
        <v>0</v>
      </c>
      <c r="O70" s="107">
        <f>IFERROR(('MA Výkon'!O70*('Objednávka SČK'!M$49+2*'Objednávka SČK'!M$60)/('Objednávka SČK'!M$4+2*'Objednávka SČK'!M$5)),0)</f>
        <v>0</v>
      </c>
      <c r="P70" s="107">
        <f>IFERROR(('MA Výkon'!P70*('Objednávka SČK'!N$49+2*'Objednávka SČK'!N$60)/('Objednávka SČK'!N$4+2*'Objednávka SČK'!N$5)),0)</f>
        <v>0</v>
      </c>
      <c r="Q70" s="107">
        <f>IFERROR(('MA Výkon'!Q70*('Objednávka SČK'!O$49+2*'Objednávka SČK'!O$60)/('Objednávka SČK'!O$4+2*'Objednávka SČK'!O$5)),0)</f>
        <v>0</v>
      </c>
      <c r="R70" s="107">
        <f>IFERROR(('MA Výkon'!R70*('Objednávka SČK'!P$49+2*'Objednávka SČK'!P$60)/('Objednávka SČK'!P$4+2*'Objednávka SČK'!P$5)),0)</f>
        <v>0</v>
      </c>
      <c r="S70" s="107">
        <f>IFERROR(('MA Výkon'!S70*('Objednávka SČK'!Q$49+2*'Objednávka SČK'!Q$60)/('Objednávka SČK'!Q$4+2*'Objednávka SČK'!Q$5)),0)</f>
        <v>0</v>
      </c>
      <c r="T70" s="107">
        <f>IFERROR(('MA Výkon'!T70*('Objednávka SČK'!R$49+2*'Objednávka SČK'!R$60)/('Objednávka SČK'!R$4+2*'Objednávka SČK'!R$5)),0)</f>
        <v>0</v>
      </c>
      <c r="U70" s="107">
        <f>IFERROR(('MA Výkon'!U70*('Objednávka SČK'!S$49+2*'Objednávka SČK'!S$60)/('Objednávka SČK'!S$4+2*'Objednávka SČK'!S$5)),0)</f>
        <v>0</v>
      </c>
      <c r="V70" s="107">
        <f>IFERROR(('MA Výkon'!V70*('Objednávka SČK'!T$49+2*'Objednávka SČK'!T$60)/('Objednávka SČK'!T$4+2*'Objednávka SČK'!T$5)),0)</f>
        <v>0</v>
      </c>
      <c r="W70" s="107">
        <f>IFERROR(('MA Výkon'!W70*('Objednávka SČK'!U$49+2*'Objednávka SČK'!U$60)/('Objednávka SČK'!U$4+2*'Objednávka SČK'!U$5)),0)</f>
        <v>0</v>
      </c>
      <c r="X70" s="107">
        <f>IFERROR(('MA Výkon'!X70*('Objednávka SČK'!V$49+2*'Objednávka SČK'!V$60)/('Objednávka SČK'!V$4+2*'Objednávka SČK'!V$5)),0)</f>
        <v>0</v>
      </c>
      <c r="Y70" s="107">
        <f>IFERROR(('MA Výkon'!Y70*('Objednávka SČK'!W$49+2*'Objednávka SČK'!W$60)/('Objednávka SČK'!W$4+2*'Objednávka SČK'!W$5)),0)</f>
        <v>0</v>
      </c>
      <c r="Z70" s="107">
        <f>IFERROR(('MA Výkon'!Z70*('Objednávka SČK'!X$49+2*'Objednávka SČK'!X$60)/('Objednávka SČK'!X$4+2*'Objednávka SČK'!X$5)),0)</f>
        <v>0</v>
      </c>
      <c r="AA70" s="107">
        <f>IFERROR(('MA Výkon'!AA70*('Objednávka SČK'!Y$49+2*'Objednávka SČK'!Y$60)/('Objednávka SČK'!Y$4+2*'Objednávka SČK'!Y$5)),0)</f>
        <v>0</v>
      </c>
      <c r="AB70" s="107">
        <f>IFERROR(('MA Výkon'!AB70*('Objednávka SČK'!Z$49+2*'Objednávka SČK'!Z$60)/('Objednávka SČK'!Z$4+2*'Objednávka SČK'!Z$5)),0)</f>
        <v>0</v>
      </c>
      <c r="AC70" s="107">
        <f>IFERROR(('MA Výkon'!AC70*('Objednávka SČK'!AA$49+2*'Objednávka SČK'!AA$60)/('Objednávka SČK'!AA$4+2*'Objednávka SČK'!AA$5)),0)</f>
        <v>0</v>
      </c>
      <c r="AD70" s="107">
        <f>IFERROR(('MA Výkon'!AD70*('Objednávka SČK'!AB$49+2*'Objednávka SČK'!AB$60)/('Objednávka SČK'!AB$4+2*'Objednávka SČK'!AB$5)),0)</f>
        <v>0</v>
      </c>
      <c r="AE70" s="107">
        <f>IFERROR(('MA Výkon'!AE70*('Objednávka SČK'!AC$49+2*'Objednávka SČK'!AC$60)/('Objednávka SČK'!AC$4+2*'Objednávka SČK'!AC$5)),0)</f>
        <v>0</v>
      </c>
      <c r="AF70" s="107">
        <f>IFERROR(('MA Výkon'!AF70*('Objednávka SČK'!AD$49+2*'Objednávka SČK'!AD$60)/('Objednávka SČK'!AD$4+2*'Objednávka SČK'!AD$5)),0)</f>
        <v>0</v>
      </c>
      <c r="AG70" s="107">
        <f>IFERROR(('MA Výkon'!AG70*('Objednávka SČK'!AE$49+2*'Objednávka SČK'!AE$60)/('Objednávka SČK'!AE$4+2*'Objednávka SČK'!AE$5)),0)</f>
        <v>0</v>
      </c>
      <c r="AH70" s="107">
        <f>IFERROR(('MA Výkon'!AH70*('Objednávka SČK'!AF$49+2*'Objednávka SČK'!AF$60)/('Objednávka SČK'!AF$4+2*'Objednávka SČK'!AF$5)),0)</f>
        <v>0</v>
      </c>
      <c r="AI70" s="107">
        <f>IFERROR(('MA Výkon'!AI70*('Objednávka SČK'!AG$49+2*'Objednávka SČK'!AG$60)/('Objednávka SČK'!AG$4+2*'Objednávka SČK'!AG$5)),0)</f>
        <v>0</v>
      </c>
      <c r="AJ70" s="107">
        <f>IFERROR(('MA Výkon'!AJ70*('Objednávka SČK'!AH$49+2*'Objednávka SČK'!AH$60)/('Objednávka SČK'!AH$4+2*'Objednávka SČK'!AH$5)),0)</f>
        <v>0</v>
      </c>
      <c r="AK70" s="107">
        <f>IFERROR(('MA Výkon'!AK70*('Objednávka SČK'!AI$49+2*'Objednávka SČK'!AI$60)/('Objednávka SČK'!AI$4+2*'Objednávka SČK'!AI$5)),0)</f>
        <v>0</v>
      </c>
      <c r="AL70" s="24">
        <f t="shared" si="62"/>
        <v>0</v>
      </c>
      <c r="AM70" s="149">
        <f t="shared" si="61"/>
        <v>0</v>
      </c>
    </row>
    <row r="71" spans="1:39" ht="16.2" thickBot="1" x14ac:dyDescent="0.4">
      <c r="A71" s="5">
        <f t="shared" si="64"/>
        <v>21</v>
      </c>
      <c r="B71" s="69" t="str">
        <f t="shared" si="64"/>
        <v>Objednávková cena za Výkon [tis.Kč]</v>
      </c>
      <c r="C71" s="69" t="str">
        <f>IF(C29="","",C29)</f>
        <v/>
      </c>
      <c r="D71" s="252" t="s">
        <v>329</v>
      </c>
      <c r="E71" s="108">
        <f t="shared" ref="E71:AK71" si="65">SUM(E45:E70)</f>
        <v>0</v>
      </c>
      <c r="F71" s="108">
        <f t="shared" si="65"/>
        <v>0</v>
      </c>
      <c r="G71" s="108">
        <f t="shared" ref="G71:H71" si="66">SUM(G45:G70)</f>
        <v>0</v>
      </c>
      <c r="H71" s="108">
        <f t="shared" si="66"/>
        <v>0</v>
      </c>
      <c r="I71" s="108">
        <f t="shared" si="65"/>
        <v>0</v>
      </c>
      <c r="J71" s="108">
        <f t="shared" si="65"/>
        <v>0</v>
      </c>
      <c r="K71" s="108">
        <f t="shared" si="65"/>
        <v>0</v>
      </c>
      <c r="L71" s="108">
        <f t="shared" si="65"/>
        <v>0</v>
      </c>
      <c r="M71" s="108">
        <f t="shared" si="65"/>
        <v>0</v>
      </c>
      <c r="N71" s="108">
        <f t="shared" si="65"/>
        <v>0</v>
      </c>
      <c r="O71" s="108">
        <f t="shared" si="65"/>
        <v>0</v>
      </c>
      <c r="P71" s="108">
        <f t="shared" si="65"/>
        <v>0</v>
      </c>
      <c r="Q71" s="108">
        <f t="shared" si="65"/>
        <v>0</v>
      </c>
      <c r="R71" s="108">
        <f t="shared" si="65"/>
        <v>0</v>
      </c>
      <c r="S71" s="108">
        <f t="shared" si="65"/>
        <v>0</v>
      </c>
      <c r="T71" s="108">
        <f t="shared" si="65"/>
        <v>0</v>
      </c>
      <c r="U71" s="108">
        <f t="shared" si="65"/>
        <v>0</v>
      </c>
      <c r="V71" s="108">
        <f t="shared" si="65"/>
        <v>0</v>
      </c>
      <c r="W71" s="108">
        <f t="shared" si="65"/>
        <v>0</v>
      </c>
      <c r="X71" s="108">
        <f t="shared" si="65"/>
        <v>0</v>
      </c>
      <c r="Y71" s="108">
        <f t="shared" si="65"/>
        <v>0</v>
      </c>
      <c r="Z71" s="108">
        <f t="shared" si="65"/>
        <v>0</v>
      </c>
      <c r="AA71" s="108">
        <f t="shared" si="65"/>
        <v>0</v>
      </c>
      <c r="AB71" s="108">
        <f t="shared" si="65"/>
        <v>0</v>
      </c>
      <c r="AC71" s="108">
        <f t="shared" si="65"/>
        <v>0</v>
      </c>
      <c r="AD71" s="108">
        <f t="shared" si="65"/>
        <v>0</v>
      </c>
      <c r="AE71" s="108">
        <f t="shared" si="65"/>
        <v>0</v>
      </c>
      <c r="AF71" s="108">
        <f t="shared" si="65"/>
        <v>0</v>
      </c>
      <c r="AG71" s="108">
        <f t="shared" si="65"/>
        <v>0</v>
      </c>
      <c r="AH71" s="108">
        <f t="shared" si="65"/>
        <v>0</v>
      </c>
      <c r="AI71" s="108">
        <f t="shared" si="65"/>
        <v>0</v>
      </c>
      <c r="AJ71" s="108">
        <f t="shared" si="65"/>
        <v>0</v>
      </c>
      <c r="AK71" s="108">
        <f t="shared" si="65"/>
        <v>0</v>
      </c>
      <c r="AL71" s="27">
        <f t="shared" ref="AL71:AL79" si="67">SUM(E71:AK71)</f>
        <v>0</v>
      </c>
      <c r="AM71" s="574">
        <f>IFERROR(SUMPRODUCT(E71:AK71,E$79:AK$79)/SUM(E$79:AK$79),0)</f>
        <v>0</v>
      </c>
    </row>
    <row r="72" spans="1:39" ht="14.4"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6"/>
      <c r="AM72" s="568"/>
    </row>
    <row r="73" spans="1:39" ht="14.4"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t="14.4"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t="14.4"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t="14.4"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t="14.4"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x14ac:dyDescent="0.35">
      <c r="A79" s="4">
        <v>26</v>
      </c>
      <c r="B79" s="45" t="str">
        <f>IF(B37="","",B37)</f>
        <v>Objednaný dopravní výkon [tis.vlkm]</v>
      </c>
      <c r="C79" s="45"/>
      <c r="D79" s="268" t="s">
        <v>316</v>
      </c>
      <c r="E79" s="103">
        <f>'Objednávka SČK'!C39</f>
        <v>0</v>
      </c>
      <c r="F79" s="103">
        <f>'Objednávka SČK'!D39</f>
        <v>0</v>
      </c>
      <c r="G79" s="103">
        <f>'Objednávka SČK'!E39</f>
        <v>0</v>
      </c>
      <c r="H79" s="103">
        <f>'Objednávka SČK'!F39</f>
        <v>0</v>
      </c>
      <c r="I79" s="103">
        <f>'Objednávka SČK'!G39</f>
        <v>0</v>
      </c>
      <c r="J79" s="103">
        <f>'Objednávka SČK'!H39</f>
        <v>0</v>
      </c>
      <c r="K79" s="103">
        <f>'Objednávka SČK'!I39</f>
        <v>0</v>
      </c>
      <c r="L79" s="103">
        <f>'Objednávka SČK'!J39</f>
        <v>0</v>
      </c>
      <c r="M79" s="103">
        <f>'Objednávka SČK'!K39</f>
        <v>0</v>
      </c>
      <c r="N79" s="103">
        <f>'Objednávka SČK'!L39</f>
        <v>0</v>
      </c>
      <c r="O79" s="103">
        <f>'Objednávka SČK'!M39</f>
        <v>0</v>
      </c>
      <c r="P79" s="103">
        <f>'Objednávka SČK'!N39</f>
        <v>0</v>
      </c>
      <c r="Q79" s="103">
        <f>'Objednávka SČK'!O39</f>
        <v>0</v>
      </c>
      <c r="R79" s="103">
        <f>'Objednávka SČK'!P39</f>
        <v>0</v>
      </c>
      <c r="S79" s="103">
        <f>'Objednávka SČK'!Q39</f>
        <v>0</v>
      </c>
      <c r="T79" s="103">
        <f>'Objednávka SČK'!R39</f>
        <v>0</v>
      </c>
      <c r="U79" s="103">
        <f>'Objednávka SČK'!S39</f>
        <v>0</v>
      </c>
      <c r="V79" s="103">
        <f>'Objednávka SČK'!T39</f>
        <v>0</v>
      </c>
      <c r="W79" s="103">
        <f>'Objednávka SČK'!U39</f>
        <v>0</v>
      </c>
      <c r="X79" s="103">
        <f>'Objednávka SČK'!V39</f>
        <v>0</v>
      </c>
      <c r="Y79" s="103">
        <f>'Objednávka SČK'!W39</f>
        <v>0</v>
      </c>
      <c r="Z79" s="103">
        <f>'Objednávka SČK'!X39</f>
        <v>0</v>
      </c>
      <c r="AA79" s="103">
        <f>'Objednávka SČK'!Y39</f>
        <v>0</v>
      </c>
      <c r="AB79" s="103">
        <f>'Objednávka SČK'!Z39</f>
        <v>0</v>
      </c>
      <c r="AC79" s="103">
        <f>'Objednávka SČK'!AA39</f>
        <v>0</v>
      </c>
      <c r="AD79" s="103">
        <f>'Objednávka SČK'!AB39</f>
        <v>0</v>
      </c>
      <c r="AE79" s="103">
        <f>'Objednávka SČK'!AC39</f>
        <v>0</v>
      </c>
      <c r="AF79" s="103">
        <f>'Objednávka SČK'!AD39</f>
        <v>0</v>
      </c>
      <c r="AG79" s="103">
        <f>'Objednávka SČK'!AE39</f>
        <v>0</v>
      </c>
      <c r="AH79" s="103">
        <f>'Objednávka SČK'!AF39</f>
        <v>0</v>
      </c>
      <c r="AI79" s="103">
        <f>'Objednávka SČK'!AG39</f>
        <v>0</v>
      </c>
      <c r="AJ79" s="103">
        <f>'Objednávka SČK'!AH39</f>
        <v>0</v>
      </c>
      <c r="AK79" s="103">
        <f>'Objednávka SČK'!AI39</f>
        <v>0</v>
      </c>
      <c r="AL79" s="84">
        <f t="shared" si="67"/>
        <v>0</v>
      </c>
      <c r="AM79" s="570" t="s">
        <v>134</v>
      </c>
    </row>
    <row r="80" spans="1:39" ht="16.2" thickBot="1" x14ac:dyDescent="0.4">
      <c r="A80" s="5">
        <v>27</v>
      </c>
      <c r="B80" s="69" t="str">
        <f>IF(B38="","",B38)</f>
        <v>Objednávková jednotková cena za Výkon [Kč/vlkm]</v>
      </c>
      <c r="C80" s="69"/>
      <c r="D80" s="252" t="s">
        <v>330</v>
      </c>
      <c r="E80" s="105">
        <f t="shared" ref="E80:AL80" si="68">IFERROR(E71/E79,0)</f>
        <v>0</v>
      </c>
      <c r="F80" s="105">
        <f t="shared" si="68"/>
        <v>0</v>
      </c>
      <c r="G80" s="105">
        <f t="shared" si="68"/>
        <v>0</v>
      </c>
      <c r="H80" s="105">
        <f t="shared" si="68"/>
        <v>0</v>
      </c>
      <c r="I80" s="105">
        <f t="shared" si="68"/>
        <v>0</v>
      </c>
      <c r="J80" s="105">
        <f t="shared" si="68"/>
        <v>0</v>
      </c>
      <c r="K80" s="105">
        <f t="shared" si="68"/>
        <v>0</v>
      </c>
      <c r="L80" s="105">
        <f t="shared" si="68"/>
        <v>0</v>
      </c>
      <c r="M80" s="105">
        <f t="shared" si="68"/>
        <v>0</v>
      </c>
      <c r="N80" s="105">
        <f t="shared" si="68"/>
        <v>0</v>
      </c>
      <c r="O80" s="105">
        <f t="shared" si="68"/>
        <v>0</v>
      </c>
      <c r="P80" s="105">
        <f t="shared" si="68"/>
        <v>0</v>
      </c>
      <c r="Q80" s="105">
        <f t="shared" si="68"/>
        <v>0</v>
      </c>
      <c r="R80" s="105">
        <f t="shared" si="68"/>
        <v>0</v>
      </c>
      <c r="S80" s="105">
        <f t="shared" si="68"/>
        <v>0</v>
      </c>
      <c r="T80" s="105">
        <f t="shared" si="68"/>
        <v>0</v>
      </c>
      <c r="U80" s="105">
        <f t="shared" si="68"/>
        <v>0</v>
      </c>
      <c r="V80" s="105">
        <f t="shared" si="68"/>
        <v>0</v>
      </c>
      <c r="W80" s="105">
        <f t="shared" si="68"/>
        <v>0</v>
      </c>
      <c r="X80" s="105">
        <f t="shared" si="68"/>
        <v>0</v>
      </c>
      <c r="Y80" s="105">
        <f t="shared" si="68"/>
        <v>0</v>
      </c>
      <c r="Z80" s="105">
        <f t="shared" si="68"/>
        <v>0</v>
      </c>
      <c r="AA80" s="105">
        <f t="shared" si="68"/>
        <v>0</v>
      </c>
      <c r="AB80" s="105">
        <f t="shared" si="68"/>
        <v>0</v>
      </c>
      <c r="AC80" s="105">
        <f t="shared" si="68"/>
        <v>0</v>
      </c>
      <c r="AD80" s="105">
        <f t="shared" si="68"/>
        <v>0</v>
      </c>
      <c r="AE80" s="105">
        <f t="shared" si="68"/>
        <v>0</v>
      </c>
      <c r="AF80" s="105">
        <f t="shared" si="68"/>
        <v>0</v>
      </c>
      <c r="AG80" s="105">
        <f t="shared" si="68"/>
        <v>0</v>
      </c>
      <c r="AH80" s="105">
        <f t="shared" si="68"/>
        <v>0</v>
      </c>
      <c r="AI80" s="105">
        <f t="shared" si="68"/>
        <v>0</v>
      </c>
      <c r="AJ80" s="105">
        <f t="shared" si="68"/>
        <v>0</v>
      </c>
      <c r="AK80" s="105">
        <f t="shared" si="68"/>
        <v>0</v>
      </c>
      <c r="AL80" s="111">
        <f t="shared" si="68"/>
        <v>0</v>
      </c>
      <c r="AM80" s="571" t="s">
        <v>134</v>
      </c>
    </row>
    <row r="81" spans="1:39" ht="15.6" x14ac:dyDescent="0.35">
      <c r="A81" s="9">
        <v>28</v>
      </c>
      <c r="B81" s="71" t="str">
        <f>IF(B39="","",B39)</f>
        <v>Objednávková jednotková cena za jednotku za Výkon [Kč/vlkm]</v>
      </c>
      <c r="C81" s="67"/>
      <c r="D81" s="114" t="s">
        <v>331</v>
      </c>
      <c r="E81" s="121">
        <f>IFERROR(E71/('Objednávka SČK'!C$49+2*'Objednávka SČK'!C$60),0)</f>
        <v>0</v>
      </c>
      <c r="F81" s="121">
        <f>IFERROR(F71/('Objednávka SČK'!D$49+2*'Objednávka SČK'!D$60),0)</f>
        <v>0</v>
      </c>
      <c r="G81" s="121">
        <f>IFERROR(G71/('Objednávka SČK'!E$49+2*'Objednávka SČK'!E$60),0)</f>
        <v>0</v>
      </c>
      <c r="H81" s="121">
        <f>IFERROR(H71/('Objednávka SČK'!F$49+2*'Objednávka SČK'!F$60),0)</f>
        <v>0</v>
      </c>
      <c r="I81" s="121">
        <f>IFERROR(I71/('Objednávka SČK'!G$49+2*'Objednávka SČK'!G$60),0)</f>
        <v>0</v>
      </c>
      <c r="J81" s="121">
        <f>IFERROR(J71/('Objednávka SČK'!H$49+2*'Objednávka SČK'!H$60),0)</f>
        <v>0</v>
      </c>
      <c r="K81" s="121">
        <f>IFERROR(K71/('Objednávka SČK'!I$49+2*'Objednávka SČK'!I$60),0)</f>
        <v>0</v>
      </c>
      <c r="L81" s="121">
        <f>IFERROR(L71/('Objednávka SČK'!J$49+2*'Objednávka SČK'!J$60),0)</f>
        <v>0</v>
      </c>
      <c r="M81" s="121">
        <f>IFERROR(M71/('Objednávka SČK'!K$49+2*'Objednávka SČK'!K$60),0)</f>
        <v>0</v>
      </c>
      <c r="N81" s="121">
        <f>IFERROR(N71/('Objednávka SČK'!L$49+2*'Objednávka SČK'!L$60),0)</f>
        <v>0</v>
      </c>
      <c r="O81" s="121">
        <f>IFERROR(O71/('Objednávka SČK'!M$49+2*'Objednávka SČK'!M$60),0)</f>
        <v>0</v>
      </c>
      <c r="P81" s="121">
        <f>IFERROR(P71/('Objednávka SČK'!N$49+2*'Objednávka SČK'!N$60),0)</f>
        <v>0</v>
      </c>
      <c r="Q81" s="121">
        <f>IFERROR(Q71/('Objednávka SČK'!O$49+2*'Objednávka SČK'!O$60),0)</f>
        <v>0</v>
      </c>
      <c r="R81" s="121">
        <f>IFERROR(R71/('Objednávka SČK'!P$49+2*'Objednávka SČK'!P$60),0)</f>
        <v>0</v>
      </c>
      <c r="S81" s="121">
        <f>IFERROR(S71/('Objednávka SČK'!Q$49+2*'Objednávka SČK'!Q$60),0)</f>
        <v>0</v>
      </c>
      <c r="T81" s="121">
        <f>IFERROR(T71/('Objednávka SČK'!R$49+2*'Objednávka SČK'!R$60),0)</f>
        <v>0</v>
      </c>
      <c r="U81" s="121">
        <f>IFERROR(U71/('Objednávka SČK'!S$49+2*'Objednávka SČK'!S$60),0)</f>
        <v>0</v>
      </c>
      <c r="V81" s="121">
        <f>IFERROR(V71/('Objednávka SČK'!T$49+2*'Objednávka SČK'!T$60),0)</f>
        <v>0</v>
      </c>
      <c r="W81" s="121">
        <f>IFERROR(W71/('Objednávka SČK'!U$49+2*'Objednávka SČK'!U$60),0)</f>
        <v>0</v>
      </c>
      <c r="X81" s="121">
        <f>IFERROR(X71/('Objednávka SČK'!V$49+2*'Objednávka SČK'!V$60),0)</f>
        <v>0</v>
      </c>
      <c r="Y81" s="121">
        <f>IFERROR(Y71/('Objednávka SČK'!W$49+2*'Objednávka SČK'!W$60),0)</f>
        <v>0</v>
      </c>
      <c r="Z81" s="121">
        <f>IFERROR(Z71/('Objednávka SČK'!X$49+2*'Objednávka SČK'!X$60),0)</f>
        <v>0</v>
      </c>
      <c r="AA81" s="121">
        <f>IFERROR(AA71/('Objednávka SČK'!Y$49+2*'Objednávka SČK'!Y$60),0)</f>
        <v>0</v>
      </c>
      <c r="AB81" s="121">
        <f>IFERROR(AB71/('Objednávka SČK'!Z$49+2*'Objednávka SČK'!Z$60),0)</f>
        <v>0</v>
      </c>
      <c r="AC81" s="121">
        <f>IFERROR(AC71/('Objednávka SČK'!AA$49+2*'Objednávka SČK'!AA$60),0)</f>
        <v>0</v>
      </c>
      <c r="AD81" s="121">
        <f>IFERROR(AD71/('Objednávka SČK'!AB$49+2*'Objednávka SČK'!AB$60),0)</f>
        <v>0</v>
      </c>
      <c r="AE81" s="121">
        <f>IFERROR(AE71/('Objednávka SČK'!AC$49+2*'Objednávka SČK'!AC$60),0)</f>
        <v>0</v>
      </c>
      <c r="AF81" s="121">
        <f>IFERROR(AF71/('Objednávka SČK'!AD$49+2*'Objednávka SČK'!AD$60),0)</f>
        <v>0</v>
      </c>
      <c r="AG81" s="121">
        <f>IFERROR(AG71/('Objednávka SČK'!AE$49+2*'Objednávka SČK'!AE$60),0)</f>
        <v>0</v>
      </c>
      <c r="AH81" s="121">
        <f>IFERROR(AH71/('Objednávka SČK'!AF$49+2*'Objednávka SČK'!AF$60),0)</f>
        <v>0</v>
      </c>
      <c r="AI81" s="121">
        <f>IFERROR(AI71/('Objednávka SČK'!AG$49+2*'Objednávka SČK'!AG$60),0)</f>
        <v>0</v>
      </c>
      <c r="AJ81" s="121">
        <f>IFERROR(AJ71/('Objednávka SČK'!AH$49+2*'Objednávka SČK'!AH$60),0)</f>
        <v>0</v>
      </c>
      <c r="AK81" s="121">
        <f>IFERROR(AK71/('Objednávka SČK'!AI$49+2*'Objednávka SČK'!AI$60),0)</f>
        <v>0</v>
      </c>
      <c r="AL81" s="48"/>
      <c r="AM81" s="572"/>
    </row>
    <row r="82" spans="1:39" ht="16.2" thickBot="1" x14ac:dyDescent="0.4">
      <c r="A82" s="10">
        <v>29</v>
      </c>
      <c r="B82" s="120" t="str">
        <f>IF(B40="","",B40)</f>
        <v>Objednávková jednotková cena za soupravu za Výkon [Kč/vlkm]</v>
      </c>
      <c r="C82" s="115"/>
      <c r="D82" s="116" t="s">
        <v>332</v>
      </c>
      <c r="E82" s="117">
        <f>IFERROR((E81+E71/('Objednávka SČK'!C$49+2*'Objednávka SČK'!C$60)),0)</f>
        <v>0</v>
      </c>
      <c r="F82" s="117">
        <f>IFERROR((F81+F71/('Objednávka SČK'!D$49+2*'Objednávka SČK'!D$60)),0)</f>
        <v>0</v>
      </c>
      <c r="G82" s="117">
        <f>IFERROR((G81+G71/('Objednávka SČK'!E$49+2*'Objednávka SČK'!E$60)),0)</f>
        <v>0</v>
      </c>
      <c r="H82" s="117">
        <f>IFERROR((H81+H71/('Objednávka SČK'!F$49+2*'Objednávka SČK'!F$60)),0)</f>
        <v>0</v>
      </c>
      <c r="I82" s="117">
        <f>IFERROR((I81+I71/('Objednávka SČK'!G$49+2*'Objednávka SČK'!G$60)),0)</f>
        <v>0</v>
      </c>
      <c r="J82" s="117">
        <f>IFERROR((J81+J71/('Objednávka SČK'!H$49+2*'Objednávka SČK'!H$60)),0)</f>
        <v>0</v>
      </c>
      <c r="K82" s="117">
        <f>IFERROR((K81+K71/('Objednávka SČK'!I$49+2*'Objednávka SČK'!I$60)),0)</f>
        <v>0</v>
      </c>
      <c r="L82" s="117">
        <f>IFERROR((L81+L71/('Objednávka SČK'!J$49+2*'Objednávka SČK'!J$60)),0)</f>
        <v>0</v>
      </c>
      <c r="M82" s="117">
        <f>IFERROR((M81+M71/('Objednávka SČK'!K$49+2*'Objednávka SČK'!K$60)),0)</f>
        <v>0</v>
      </c>
      <c r="N82" s="117">
        <f>IFERROR((N81+N71/('Objednávka SČK'!L$49+2*'Objednávka SČK'!L$60)),0)</f>
        <v>0</v>
      </c>
      <c r="O82" s="117">
        <f>IFERROR((O81+O71/('Objednávka SČK'!M$49+2*'Objednávka SČK'!M$60)),0)</f>
        <v>0</v>
      </c>
      <c r="P82" s="117">
        <f>IFERROR((P81+P71/('Objednávka SČK'!N$49+2*'Objednávka SČK'!N$60)),0)</f>
        <v>0</v>
      </c>
      <c r="Q82" s="117">
        <f>IFERROR((Q81+Q71/('Objednávka SČK'!O$49+2*'Objednávka SČK'!O$60)),0)</f>
        <v>0</v>
      </c>
      <c r="R82" s="117">
        <f>IFERROR((R81+R71/('Objednávka SČK'!P$49+2*'Objednávka SČK'!P$60)),0)</f>
        <v>0</v>
      </c>
      <c r="S82" s="117">
        <f>IFERROR((S81+S71/('Objednávka SČK'!Q$49+2*'Objednávka SČK'!Q$60)),0)</f>
        <v>0</v>
      </c>
      <c r="T82" s="117">
        <f>IFERROR((T81+T71/('Objednávka SČK'!R$49+2*'Objednávka SČK'!R$60)),0)</f>
        <v>0</v>
      </c>
      <c r="U82" s="117">
        <f>IFERROR((U81+U71/('Objednávka SČK'!S$49+2*'Objednávka SČK'!S$60)),0)</f>
        <v>0</v>
      </c>
      <c r="V82" s="117">
        <f>IFERROR((V81+V71/('Objednávka SČK'!T$49+2*'Objednávka SČK'!T$60)),0)</f>
        <v>0</v>
      </c>
      <c r="W82" s="117">
        <f>IFERROR((W81+W71/('Objednávka SČK'!U$49+2*'Objednávka SČK'!U$60)),0)</f>
        <v>0</v>
      </c>
      <c r="X82" s="117">
        <f>IFERROR((X81+X71/('Objednávka SČK'!V$49+2*'Objednávka SČK'!V$60)),0)</f>
        <v>0</v>
      </c>
      <c r="Y82" s="117">
        <f>IFERROR((Y81+Y71/('Objednávka SČK'!W$49+2*'Objednávka SČK'!W$60)),0)</f>
        <v>0</v>
      </c>
      <c r="Z82" s="117">
        <f>IFERROR((Z81+Z71/('Objednávka SČK'!X$49+2*'Objednávka SČK'!X$60)),0)</f>
        <v>0</v>
      </c>
      <c r="AA82" s="117">
        <f>IFERROR((AA81+AA71/('Objednávka SČK'!Y$49+2*'Objednávka SČK'!Y$60)),0)</f>
        <v>0</v>
      </c>
      <c r="AB82" s="117">
        <f>IFERROR((AB81+AB71/('Objednávka SČK'!Z$49+2*'Objednávka SČK'!Z$60)),0)</f>
        <v>0</v>
      </c>
      <c r="AC82" s="117">
        <f>IFERROR((AC81+AC71/('Objednávka SČK'!AA$49+2*'Objednávka SČK'!AA$60)),0)</f>
        <v>0</v>
      </c>
      <c r="AD82" s="117">
        <f>IFERROR((AD81+AD71/('Objednávka SČK'!AB$49+2*'Objednávka SČK'!AB$60)),0)</f>
        <v>0</v>
      </c>
      <c r="AE82" s="117">
        <f>IFERROR((AE81+AE71/('Objednávka SČK'!AC$49+2*'Objednávka SČK'!AC$60)),0)</f>
        <v>0</v>
      </c>
      <c r="AF82" s="117">
        <f>IFERROR((AF81+AF71/('Objednávka SČK'!AD$49+2*'Objednávka SČK'!AD$60)),0)</f>
        <v>0</v>
      </c>
      <c r="AG82" s="117">
        <f>IFERROR((AG81+AG71/('Objednávka SČK'!AE$49+2*'Objednávka SČK'!AE$60)),0)</f>
        <v>0</v>
      </c>
      <c r="AH82" s="117">
        <f>IFERROR((AH81+AH71/('Objednávka SČK'!AF$49+2*'Objednávka SČK'!AF$60)),0)</f>
        <v>0</v>
      </c>
      <c r="AI82" s="117">
        <f>IFERROR((AI81+AI71/('Objednávka SČK'!AG$49+2*'Objednávka SČK'!AG$60)),0)</f>
        <v>0</v>
      </c>
      <c r="AJ82" s="117">
        <f>IFERROR((AJ81+AJ71/('Objednávka SČK'!AH$49+2*'Objednávka SČK'!AH$60)),0)</f>
        <v>0</v>
      </c>
      <c r="AK82" s="117">
        <f>IFERROR((AK81+AK71/('Objednávka SČK'!AI$49+2*'Objednávka SČK'!AI$60)),0)</f>
        <v>0</v>
      </c>
      <c r="AL82" s="118"/>
      <c r="AM82" s="573"/>
    </row>
    <row r="83" spans="1:39" ht="14.4" hidden="1" x14ac:dyDescent="0.3">
      <c r="A83"/>
    </row>
    <row r="84" spans="1:39" thickBot="1" x14ac:dyDescent="0.35">
      <c r="A84"/>
    </row>
    <row r="85" spans="1:39" ht="14.4" x14ac:dyDescent="0.3">
      <c r="A85" s="169" t="s">
        <v>320</v>
      </c>
      <c r="B85" s="170"/>
      <c r="C85" s="170"/>
      <c r="D85" s="282"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53"/>
    </row>
    <row r="86" spans="1:39" thickBot="1" x14ac:dyDescent="0.35">
      <c r="A86" s="6" t="str">
        <f>A2</f>
        <v>Cenová úroveň pro Kalendářní rok [tis.Kč]</v>
      </c>
      <c r="B86" s="60"/>
      <c r="C86" s="40"/>
      <c r="D86" s="61"/>
      <c r="E86" s="153" t="str">
        <f>E2</f>
        <v>XII/29</v>
      </c>
      <c r="F86" s="153" t="str">
        <f t="shared" ref="F86:AK86" si="69">F2</f>
        <v>I-VI/30</v>
      </c>
      <c r="G86" s="153" t="str">
        <f t="shared" si="69"/>
        <v>VI-XII/30</v>
      </c>
      <c r="H86" s="153" t="str">
        <f t="shared" si="69"/>
        <v>XII/30</v>
      </c>
      <c r="I86" s="153">
        <f t="shared" si="69"/>
        <v>2031</v>
      </c>
      <c r="J86" s="153">
        <f t="shared" si="69"/>
        <v>2032</v>
      </c>
      <c r="K86" s="153">
        <f t="shared" si="69"/>
        <v>2033</v>
      </c>
      <c r="L86" s="153">
        <f t="shared" si="69"/>
        <v>2034</v>
      </c>
      <c r="M86" s="153">
        <f t="shared" si="69"/>
        <v>2035</v>
      </c>
      <c r="N86" s="153">
        <f t="shared" si="69"/>
        <v>2036</v>
      </c>
      <c r="O86" s="153">
        <f t="shared" si="69"/>
        <v>2037</v>
      </c>
      <c r="P86" s="153">
        <f t="shared" si="69"/>
        <v>2038</v>
      </c>
      <c r="Q86" s="153">
        <f t="shared" si="69"/>
        <v>2039</v>
      </c>
      <c r="R86" s="153">
        <f t="shared" si="69"/>
        <v>2040</v>
      </c>
      <c r="S86" s="153">
        <f t="shared" si="69"/>
        <v>2041</v>
      </c>
      <c r="T86" s="153">
        <f t="shared" si="69"/>
        <v>2042</v>
      </c>
      <c r="U86" s="153">
        <f t="shared" si="69"/>
        <v>2043</v>
      </c>
      <c r="V86" s="153">
        <f t="shared" si="69"/>
        <v>2044</v>
      </c>
      <c r="W86" s="153">
        <f t="shared" si="69"/>
        <v>2045</v>
      </c>
      <c r="X86" s="153">
        <f t="shared" si="69"/>
        <v>2046</v>
      </c>
      <c r="Y86" s="153">
        <f t="shared" si="69"/>
        <v>2047</v>
      </c>
      <c r="Z86" s="153">
        <f t="shared" si="69"/>
        <v>2048</v>
      </c>
      <c r="AA86" s="153">
        <f t="shared" si="69"/>
        <v>2049</v>
      </c>
      <c r="AB86" s="153">
        <f t="shared" si="69"/>
        <v>2050</v>
      </c>
      <c r="AC86" s="153">
        <f t="shared" si="69"/>
        <v>2051</v>
      </c>
      <c r="AD86" s="153">
        <f t="shared" si="69"/>
        <v>2052</v>
      </c>
      <c r="AE86" s="153">
        <f t="shared" si="69"/>
        <v>2053</v>
      </c>
      <c r="AF86" s="153">
        <f t="shared" si="69"/>
        <v>2054</v>
      </c>
      <c r="AG86" s="153">
        <f t="shared" si="69"/>
        <v>2055</v>
      </c>
      <c r="AH86" s="153">
        <f t="shared" si="69"/>
        <v>2056</v>
      </c>
      <c r="AI86" s="153">
        <f t="shared" si="69"/>
        <v>2057</v>
      </c>
      <c r="AJ86" s="153">
        <f t="shared" si="69"/>
        <v>2058</v>
      </c>
      <c r="AK86" s="153">
        <f t="shared" si="69"/>
        <v>2059</v>
      </c>
      <c r="AL86" s="99" t="s">
        <v>78</v>
      </c>
      <c r="AM86" s="562" t="s">
        <v>79</v>
      </c>
    </row>
    <row r="87" spans="1:39" thickTop="1" x14ac:dyDescent="0.3">
      <c r="A87" s="3">
        <f t="shared" ref="A87:D108" si="70">IF(A45="","",A45)</f>
        <v>1</v>
      </c>
      <c r="B87" s="44" t="str">
        <f t="shared" si="70"/>
        <v>Trakční energie a palivo</v>
      </c>
      <c r="C87" s="62">
        <f t="shared" si="70"/>
        <v>1.1000000000000001</v>
      </c>
      <c r="D87" s="63" t="str">
        <f t="shared" si="70"/>
        <v>Elektrická energie</v>
      </c>
      <c r="E87" s="107">
        <f>IFERROR(('MA Výkon'!E87*('Objednávka HMP'!C$49+2*'Objednávka HMP'!C$60)/('Objednávka HMP'!C$4+2*'Objednávka HMP'!C$5)),0)</f>
        <v>0</v>
      </c>
      <c r="F87" s="107">
        <f>IFERROR(('MA Výkon'!F87*('Objednávka HMP'!D$49+2*'Objednávka HMP'!D$60)/('Objednávka HMP'!D$4+2*'Objednávka HMP'!D$5)),0)</f>
        <v>0</v>
      </c>
      <c r="G87" s="107">
        <f>IFERROR(('MA Výkon'!G87*('Objednávka HMP'!E$49+2*'Objednávka HMP'!E$60)/('Objednávka HMP'!E$4+2*'Objednávka HMP'!E$5)),0)</f>
        <v>0</v>
      </c>
      <c r="H87" s="107">
        <f>IFERROR(('MA Výkon'!H87*('Objednávka HMP'!F$49+2*'Objednávka HMP'!F$60)/('Objednávka HMP'!F$4+2*'Objednávka HMP'!F$5)),0)</f>
        <v>0</v>
      </c>
      <c r="I87" s="107">
        <f>IFERROR(('MA Výkon'!I87*('Objednávka HMP'!G$49+2*'Objednávka HMP'!G$60)/('Objednávka HMP'!G$4+2*'Objednávka HMP'!G$5)),0)</f>
        <v>0</v>
      </c>
      <c r="J87" s="107">
        <f>IFERROR(('MA Výkon'!J87*('Objednávka HMP'!H$49+2*'Objednávka HMP'!H$60)/('Objednávka HMP'!H$4+2*'Objednávka HMP'!H$5)),0)</f>
        <v>0</v>
      </c>
      <c r="K87" s="107">
        <f>IFERROR(('MA Výkon'!K87*('Objednávka HMP'!I$49+2*'Objednávka HMP'!I$60)/('Objednávka HMP'!I$4+2*'Objednávka HMP'!I$5)),0)</f>
        <v>0</v>
      </c>
      <c r="L87" s="107">
        <f>IFERROR(('MA Výkon'!L87*('Objednávka HMP'!J$49+2*'Objednávka HMP'!J$60)/('Objednávka HMP'!J$4+2*'Objednávka HMP'!J$5)),0)</f>
        <v>0</v>
      </c>
      <c r="M87" s="107">
        <f>IFERROR(('MA Výkon'!M87*('Objednávka HMP'!K$49+2*'Objednávka HMP'!K$60)/('Objednávka HMP'!K$4+2*'Objednávka HMP'!K$5)),0)</f>
        <v>0</v>
      </c>
      <c r="N87" s="107">
        <f>IFERROR(('MA Výkon'!N87*('Objednávka HMP'!L$49+2*'Objednávka HMP'!L$60)/('Objednávka HMP'!L$4+2*'Objednávka HMP'!L$5)),0)</f>
        <v>0</v>
      </c>
      <c r="O87" s="107">
        <f>IFERROR(('MA Výkon'!O87*('Objednávka HMP'!M$49+2*'Objednávka HMP'!M$60)/('Objednávka HMP'!M$4+2*'Objednávka HMP'!M$5)),0)</f>
        <v>0</v>
      </c>
      <c r="P87" s="107">
        <f>IFERROR(('MA Výkon'!P87*('Objednávka HMP'!N$49+2*'Objednávka HMP'!N$60)/('Objednávka HMP'!N$4+2*'Objednávka HMP'!N$5)),0)</f>
        <v>0</v>
      </c>
      <c r="Q87" s="107">
        <f>IFERROR(('MA Výkon'!Q87*('Objednávka HMP'!O$49+2*'Objednávka HMP'!O$60)/('Objednávka HMP'!O$4+2*'Objednávka HMP'!O$5)),0)</f>
        <v>0</v>
      </c>
      <c r="R87" s="107">
        <f>IFERROR(('MA Výkon'!R87*('Objednávka HMP'!P$49+2*'Objednávka HMP'!P$60)/('Objednávka HMP'!P$4+2*'Objednávka HMP'!P$5)),0)</f>
        <v>0</v>
      </c>
      <c r="S87" s="107">
        <f>IFERROR(('MA Výkon'!S87*('Objednávka HMP'!Q$49+2*'Objednávka HMP'!Q$60)/('Objednávka HMP'!Q$4+2*'Objednávka HMP'!Q$5)),0)</f>
        <v>0</v>
      </c>
      <c r="T87" s="107">
        <f>IFERROR(('MA Výkon'!T87*('Objednávka HMP'!R$49+2*'Objednávka HMP'!R$60)/('Objednávka HMP'!R$4+2*'Objednávka HMP'!R$5)),0)</f>
        <v>0</v>
      </c>
      <c r="U87" s="107">
        <f>IFERROR(('MA Výkon'!U87*('Objednávka HMP'!S$49+2*'Objednávka HMP'!S$60)/('Objednávka HMP'!S$4+2*'Objednávka HMP'!S$5)),0)</f>
        <v>0</v>
      </c>
      <c r="V87" s="107">
        <f>IFERROR(('MA Výkon'!V87*('Objednávka HMP'!T$49+2*'Objednávka HMP'!T$60)/('Objednávka HMP'!T$4+2*'Objednávka HMP'!T$5)),0)</f>
        <v>0</v>
      </c>
      <c r="W87" s="107">
        <f>IFERROR(('MA Výkon'!W87*('Objednávka HMP'!U$49+2*'Objednávka HMP'!U$60)/('Objednávka HMP'!U$4+2*'Objednávka HMP'!U$5)),0)</f>
        <v>0</v>
      </c>
      <c r="X87" s="107">
        <f>IFERROR(('MA Výkon'!X87*('Objednávka HMP'!V$49+2*'Objednávka HMP'!V$60)/('Objednávka HMP'!V$4+2*'Objednávka HMP'!V$5)),0)</f>
        <v>0</v>
      </c>
      <c r="Y87" s="107">
        <f>IFERROR(('MA Výkon'!Y87*('Objednávka HMP'!W$49+2*'Objednávka HMP'!W$60)/('Objednávka HMP'!W$4+2*'Objednávka HMP'!W$5)),0)</f>
        <v>0</v>
      </c>
      <c r="Z87" s="107">
        <f>IFERROR(('MA Výkon'!Z87*('Objednávka HMP'!X$49+2*'Objednávka HMP'!X$60)/('Objednávka HMP'!X$4+2*'Objednávka HMP'!X$5)),0)</f>
        <v>0</v>
      </c>
      <c r="AA87" s="107">
        <f>IFERROR(('MA Výkon'!AA87*('Objednávka HMP'!Y$49+2*'Objednávka HMP'!Y$60)/('Objednávka HMP'!Y$4+2*'Objednávka HMP'!Y$5)),0)</f>
        <v>0</v>
      </c>
      <c r="AB87" s="107">
        <f>IFERROR(('MA Výkon'!AB87*('Objednávka HMP'!Z$49+2*'Objednávka HMP'!Z$60)/('Objednávka HMP'!Z$4+2*'Objednávka HMP'!Z$5)),0)</f>
        <v>0</v>
      </c>
      <c r="AC87" s="107">
        <f>IFERROR(('MA Výkon'!AC87*('Objednávka HMP'!AA$49+2*'Objednávka HMP'!AA$60)/('Objednávka HMP'!AA$4+2*'Objednávka HMP'!AA$5)),0)</f>
        <v>0</v>
      </c>
      <c r="AD87" s="107">
        <f>IFERROR(('MA Výkon'!AD87*('Objednávka HMP'!AB$49+2*'Objednávka HMP'!AB$60)/('Objednávka HMP'!AB$4+2*'Objednávka HMP'!AB$5)),0)</f>
        <v>0</v>
      </c>
      <c r="AE87" s="107">
        <f>IFERROR(('MA Výkon'!AE87*('Objednávka HMP'!AC$49+2*'Objednávka HMP'!AC$60)/('Objednávka HMP'!AC$4+2*'Objednávka HMP'!AC$5)),0)</f>
        <v>0</v>
      </c>
      <c r="AF87" s="107">
        <f>IFERROR(('MA Výkon'!AF87*('Objednávka HMP'!AD$49+2*'Objednávka HMP'!AD$60)/('Objednávka HMP'!AD$4+2*'Objednávka HMP'!AD$5)),0)</f>
        <v>0</v>
      </c>
      <c r="AG87" s="107">
        <f>IFERROR(('MA Výkon'!AG87*('Objednávka HMP'!AE$49+2*'Objednávka HMP'!AE$60)/('Objednávka HMP'!AE$4+2*'Objednávka HMP'!AE$5)),0)</f>
        <v>0</v>
      </c>
      <c r="AH87" s="107">
        <f>IFERROR(('MA Výkon'!AH87*('Objednávka HMP'!AF$49+2*'Objednávka HMP'!AF$60)/('Objednávka HMP'!AF$4+2*'Objednávka HMP'!AF$5)),0)</f>
        <v>0</v>
      </c>
      <c r="AI87" s="107">
        <f>IFERROR(('MA Výkon'!AI87*('Objednávka HMP'!AG$49+2*'Objednávka HMP'!AG$60)/('Objednávka HMP'!AG$4+2*'Objednávka HMP'!AG$5)),0)</f>
        <v>0</v>
      </c>
      <c r="AJ87" s="107">
        <f>IFERROR(('MA Výkon'!AJ87*('Objednávka HMP'!AH$49+2*'Objednávka HMP'!AH$60)/('Objednávka HMP'!AH$4+2*'Objednávka HMP'!AH$5)),0)</f>
        <v>0</v>
      </c>
      <c r="AK87" s="107">
        <f>IFERROR(('MA Výkon'!AK87*('Objednávka HMP'!AI$49+2*'Objednávka HMP'!AI$60)/('Objednávka HMP'!AI$4+2*'Objednávka HMP'!AI$5)),0)</f>
        <v>0</v>
      </c>
      <c r="AL87" s="20">
        <f>SUM(E87:AK87)</f>
        <v>0</v>
      </c>
      <c r="AM87" s="566">
        <f t="shared" ref="AM87:AM112" si="71">IFERROR(SUMPRODUCT(E87:AK87,E$121:AK$121)/SUM(E$121:AK$121),0)</f>
        <v>0</v>
      </c>
    </row>
    <row r="88" spans="1:39" ht="14.4" x14ac:dyDescent="0.3">
      <c r="A88" s="4" t="str">
        <f t="shared" si="70"/>
        <v/>
      </c>
      <c r="B88" s="45" t="str">
        <f t="shared" si="70"/>
        <v/>
      </c>
      <c r="C88" s="64">
        <f t="shared" si="70"/>
        <v>1.2</v>
      </c>
      <c r="D88" s="65" t="str">
        <f t="shared" si="70"/>
        <v>Motorová nafta</v>
      </c>
      <c r="E88" s="107">
        <f>IFERROR(('MA Výkon'!E88*('Objednávka HMP'!C$49+2*'Objednávka HMP'!C$60)/('Objednávka HMP'!C$4+2*'Objednávka HMP'!C$5)),0)</f>
        <v>0</v>
      </c>
      <c r="F88" s="107">
        <f>IFERROR(('MA Výkon'!F88*('Objednávka HMP'!D$49+2*'Objednávka HMP'!D$60)/('Objednávka HMP'!D$4+2*'Objednávka HMP'!D$5)),0)</f>
        <v>0</v>
      </c>
      <c r="G88" s="107">
        <f>IFERROR(('MA Výkon'!G88*('Objednávka HMP'!E$49+2*'Objednávka HMP'!E$60)/('Objednávka HMP'!E$4+2*'Objednávka HMP'!E$5)),0)</f>
        <v>0</v>
      </c>
      <c r="H88" s="107">
        <f>IFERROR(('MA Výkon'!H88*('Objednávka HMP'!F$49+2*'Objednávka HMP'!F$60)/('Objednávka HMP'!F$4+2*'Objednávka HMP'!F$5)),0)</f>
        <v>0</v>
      </c>
      <c r="I88" s="107">
        <f>IFERROR(('MA Výkon'!I88*('Objednávka HMP'!G$49+2*'Objednávka HMP'!G$60)/('Objednávka HMP'!G$4+2*'Objednávka HMP'!G$5)),0)</f>
        <v>0</v>
      </c>
      <c r="J88" s="107">
        <f>IFERROR(('MA Výkon'!J88*('Objednávka HMP'!H$49+2*'Objednávka HMP'!H$60)/('Objednávka HMP'!H$4+2*'Objednávka HMP'!H$5)),0)</f>
        <v>0</v>
      </c>
      <c r="K88" s="107">
        <f>IFERROR(('MA Výkon'!K88*('Objednávka HMP'!I$49+2*'Objednávka HMP'!I$60)/('Objednávka HMP'!I$4+2*'Objednávka HMP'!I$5)),0)</f>
        <v>0</v>
      </c>
      <c r="L88" s="107">
        <f>IFERROR(('MA Výkon'!L88*('Objednávka HMP'!J$49+2*'Objednávka HMP'!J$60)/('Objednávka HMP'!J$4+2*'Objednávka HMP'!J$5)),0)</f>
        <v>0</v>
      </c>
      <c r="M88" s="107">
        <f>IFERROR(('MA Výkon'!M88*('Objednávka HMP'!K$49+2*'Objednávka HMP'!K$60)/('Objednávka HMP'!K$4+2*'Objednávka HMP'!K$5)),0)</f>
        <v>0</v>
      </c>
      <c r="N88" s="107">
        <f>IFERROR(('MA Výkon'!N88*('Objednávka HMP'!L$49+2*'Objednávka HMP'!L$60)/('Objednávka HMP'!L$4+2*'Objednávka HMP'!L$5)),0)</f>
        <v>0</v>
      </c>
      <c r="O88" s="107">
        <f>IFERROR(('MA Výkon'!O88*('Objednávka HMP'!M$49+2*'Objednávka HMP'!M$60)/('Objednávka HMP'!M$4+2*'Objednávka HMP'!M$5)),0)</f>
        <v>0</v>
      </c>
      <c r="P88" s="107">
        <f>IFERROR(('MA Výkon'!P88*('Objednávka HMP'!N$49+2*'Objednávka HMP'!N$60)/('Objednávka HMP'!N$4+2*'Objednávka HMP'!N$5)),0)</f>
        <v>0</v>
      </c>
      <c r="Q88" s="107">
        <f>IFERROR(('MA Výkon'!Q88*('Objednávka HMP'!O$49+2*'Objednávka HMP'!O$60)/('Objednávka HMP'!O$4+2*'Objednávka HMP'!O$5)),0)</f>
        <v>0</v>
      </c>
      <c r="R88" s="107">
        <f>IFERROR(('MA Výkon'!R88*('Objednávka HMP'!P$49+2*'Objednávka HMP'!P$60)/('Objednávka HMP'!P$4+2*'Objednávka HMP'!P$5)),0)</f>
        <v>0</v>
      </c>
      <c r="S88" s="107">
        <f>IFERROR(('MA Výkon'!S88*('Objednávka HMP'!Q$49+2*'Objednávka HMP'!Q$60)/('Objednávka HMP'!Q$4+2*'Objednávka HMP'!Q$5)),0)</f>
        <v>0</v>
      </c>
      <c r="T88" s="107">
        <f>IFERROR(('MA Výkon'!T88*('Objednávka HMP'!R$49+2*'Objednávka HMP'!R$60)/('Objednávka HMP'!R$4+2*'Objednávka HMP'!R$5)),0)</f>
        <v>0</v>
      </c>
      <c r="U88" s="107">
        <f>IFERROR(('MA Výkon'!U88*('Objednávka HMP'!S$49+2*'Objednávka HMP'!S$60)/('Objednávka HMP'!S$4+2*'Objednávka HMP'!S$5)),0)</f>
        <v>0</v>
      </c>
      <c r="V88" s="107">
        <f>IFERROR(('MA Výkon'!V88*('Objednávka HMP'!T$49+2*'Objednávka HMP'!T$60)/('Objednávka HMP'!T$4+2*'Objednávka HMP'!T$5)),0)</f>
        <v>0</v>
      </c>
      <c r="W88" s="107">
        <f>IFERROR(('MA Výkon'!W88*('Objednávka HMP'!U$49+2*'Objednávka HMP'!U$60)/('Objednávka HMP'!U$4+2*'Objednávka HMP'!U$5)),0)</f>
        <v>0</v>
      </c>
      <c r="X88" s="107">
        <f>IFERROR(('MA Výkon'!X88*('Objednávka HMP'!V$49+2*'Objednávka HMP'!V$60)/('Objednávka HMP'!V$4+2*'Objednávka HMP'!V$5)),0)</f>
        <v>0</v>
      </c>
      <c r="Y88" s="107">
        <f>IFERROR(('MA Výkon'!Y88*('Objednávka HMP'!W$49+2*'Objednávka HMP'!W$60)/('Objednávka HMP'!W$4+2*'Objednávka HMP'!W$5)),0)</f>
        <v>0</v>
      </c>
      <c r="Z88" s="107">
        <f>IFERROR(('MA Výkon'!Z88*('Objednávka HMP'!X$49+2*'Objednávka HMP'!X$60)/('Objednávka HMP'!X$4+2*'Objednávka HMP'!X$5)),0)</f>
        <v>0</v>
      </c>
      <c r="AA88" s="107">
        <f>IFERROR(('MA Výkon'!AA88*('Objednávka HMP'!Y$49+2*'Objednávka HMP'!Y$60)/('Objednávka HMP'!Y$4+2*'Objednávka HMP'!Y$5)),0)</f>
        <v>0</v>
      </c>
      <c r="AB88" s="107">
        <f>IFERROR(('MA Výkon'!AB88*('Objednávka HMP'!Z$49+2*'Objednávka HMP'!Z$60)/('Objednávka HMP'!Z$4+2*'Objednávka HMP'!Z$5)),0)</f>
        <v>0</v>
      </c>
      <c r="AC88" s="107">
        <f>IFERROR(('MA Výkon'!AC88*('Objednávka HMP'!AA$49+2*'Objednávka HMP'!AA$60)/('Objednávka HMP'!AA$4+2*'Objednávka HMP'!AA$5)),0)</f>
        <v>0</v>
      </c>
      <c r="AD88" s="107">
        <f>IFERROR(('MA Výkon'!AD88*('Objednávka HMP'!AB$49+2*'Objednávka HMP'!AB$60)/('Objednávka HMP'!AB$4+2*'Objednávka HMP'!AB$5)),0)</f>
        <v>0</v>
      </c>
      <c r="AE88" s="107">
        <f>IFERROR(('MA Výkon'!AE88*('Objednávka HMP'!AC$49+2*'Objednávka HMP'!AC$60)/('Objednávka HMP'!AC$4+2*'Objednávka HMP'!AC$5)),0)</f>
        <v>0</v>
      </c>
      <c r="AF88" s="107">
        <f>IFERROR(('MA Výkon'!AF88*('Objednávka HMP'!AD$49+2*'Objednávka HMP'!AD$60)/('Objednávka HMP'!AD$4+2*'Objednávka HMP'!AD$5)),0)</f>
        <v>0</v>
      </c>
      <c r="AG88" s="107">
        <f>IFERROR(('MA Výkon'!AG88*('Objednávka HMP'!AE$49+2*'Objednávka HMP'!AE$60)/('Objednávka HMP'!AE$4+2*'Objednávka HMP'!AE$5)),0)</f>
        <v>0</v>
      </c>
      <c r="AH88" s="107">
        <f>IFERROR(('MA Výkon'!AH88*('Objednávka HMP'!AF$49+2*'Objednávka HMP'!AF$60)/('Objednávka HMP'!AF$4+2*'Objednávka HMP'!AF$5)),0)</f>
        <v>0</v>
      </c>
      <c r="AI88" s="107">
        <f>IFERROR(('MA Výkon'!AI88*('Objednávka HMP'!AG$49+2*'Objednávka HMP'!AG$60)/('Objednávka HMP'!AG$4+2*'Objednávka HMP'!AG$5)),0)</f>
        <v>0</v>
      </c>
      <c r="AJ88" s="107">
        <f>IFERROR(('MA Výkon'!AJ88*('Objednávka HMP'!AH$49+2*'Objednávka HMP'!AH$60)/('Objednávka HMP'!AH$4+2*'Objednávka HMP'!AH$5)),0)</f>
        <v>0</v>
      </c>
      <c r="AK88" s="107">
        <f>IFERROR(('MA Výkon'!AK88*('Objednávka HMP'!AI$49+2*'Objednávka HMP'!AI$60)/('Objednávka HMP'!AI$4+2*'Objednávka HMP'!AI$5)),0)</f>
        <v>0</v>
      </c>
      <c r="AL88" s="24">
        <f t="shared" ref="AL88:AL112" si="72">SUM(E88:AK88)</f>
        <v>0</v>
      </c>
      <c r="AM88" s="149">
        <f t="shared" si="71"/>
        <v>0</v>
      </c>
    </row>
    <row r="89" spans="1:39" ht="14.4" x14ac:dyDescent="0.3">
      <c r="A89" s="4">
        <f t="shared" si="70"/>
        <v>2</v>
      </c>
      <c r="B89" s="45" t="str">
        <f t="shared" si="70"/>
        <v>Netrakční energie a palivo</v>
      </c>
      <c r="C89" s="64" t="str">
        <f t="shared" si="70"/>
        <v/>
      </c>
      <c r="D89" s="65" t="str">
        <f t="shared" si="70"/>
        <v/>
      </c>
      <c r="E89" s="107">
        <f>IFERROR(('MA Výkon'!E89*('Objednávka HMP'!C$49+2*'Objednávka HMP'!C$60)/('Objednávka HMP'!C$4+2*'Objednávka HMP'!C$5)),0)</f>
        <v>0</v>
      </c>
      <c r="F89" s="107">
        <f>IFERROR(('MA Výkon'!F89*('Objednávka HMP'!D$49+2*'Objednávka HMP'!D$60)/('Objednávka HMP'!D$4+2*'Objednávka HMP'!D$5)),0)</f>
        <v>0</v>
      </c>
      <c r="G89" s="107">
        <f>IFERROR(('MA Výkon'!G89*('Objednávka HMP'!E$49+2*'Objednávka HMP'!E$60)/('Objednávka HMP'!E$4+2*'Objednávka HMP'!E$5)),0)</f>
        <v>0</v>
      </c>
      <c r="H89" s="107">
        <f>IFERROR(('MA Výkon'!H89*('Objednávka HMP'!F$49+2*'Objednávka HMP'!F$60)/('Objednávka HMP'!F$4+2*'Objednávka HMP'!F$5)),0)</f>
        <v>0</v>
      </c>
      <c r="I89" s="107">
        <f>IFERROR(('MA Výkon'!I89*('Objednávka HMP'!G$49+2*'Objednávka HMP'!G$60)/('Objednávka HMP'!G$4+2*'Objednávka HMP'!G$5)),0)</f>
        <v>0</v>
      </c>
      <c r="J89" s="107">
        <f>IFERROR(('MA Výkon'!J89*('Objednávka HMP'!H$49+2*'Objednávka HMP'!H$60)/('Objednávka HMP'!H$4+2*'Objednávka HMP'!H$5)),0)</f>
        <v>0</v>
      </c>
      <c r="K89" s="107">
        <f>IFERROR(('MA Výkon'!K89*('Objednávka HMP'!I$49+2*'Objednávka HMP'!I$60)/('Objednávka HMP'!I$4+2*'Objednávka HMP'!I$5)),0)</f>
        <v>0</v>
      </c>
      <c r="L89" s="107">
        <f>IFERROR(('MA Výkon'!L89*('Objednávka HMP'!J$49+2*'Objednávka HMP'!J$60)/('Objednávka HMP'!J$4+2*'Objednávka HMP'!J$5)),0)</f>
        <v>0</v>
      </c>
      <c r="M89" s="107">
        <f>IFERROR(('MA Výkon'!M89*('Objednávka HMP'!K$49+2*'Objednávka HMP'!K$60)/('Objednávka HMP'!K$4+2*'Objednávka HMP'!K$5)),0)</f>
        <v>0</v>
      </c>
      <c r="N89" s="107">
        <f>IFERROR(('MA Výkon'!N89*('Objednávka HMP'!L$49+2*'Objednávka HMP'!L$60)/('Objednávka HMP'!L$4+2*'Objednávka HMP'!L$5)),0)</f>
        <v>0</v>
      </c>
      <c r="O89" s="107">
        <f>IFERROR(('MA Výkon'!O89*('Objednávka HMP'!M$49+2*'Objednávka HMP'!M$60)/('Objednávka HMP'!M$4+2*'Objednávka HMP'!M$5)),0)</f>
        <v>0</v>
      </c>
      <c r="P89" s="107">
        <f>IFERROR(('MA Výkon'!P89*('Objednávka HMP'!N$49+2*'Objednávka HMP'!N$60)/('Objednávka HMP'!N$4+2*'Objednávka HMP'!N$5)),0)</f>
        <v>0</v>
      </c>
      <c r="Q89" s="107">
        <f>IFERROR(('MA Výkon'!Q89*('Objednávka HMP'!O$49+2*'Objednávka HMP'!O$60)/('Objednávka HMP'!O$4+2*'Objednávka HMP'!O$5)),0)</f>
        <v>0</v>
      </c>
      <c r="R89" s="107">
        <f>IFERROR(('MA Výkon'!R89*('Objednávka HMP'!P$49+2*'Objednávka HMP'!P$60)/('Objednávka HMP'!P$4+2*'Objednávka HMP'!P$5)),0)</f>
        <v>0</v>
      </c>
      <c r="S89" s="107">
        <f>IFERROR(('MA Výkon'!S89*('Objednávka HMP'!Q$49+2*'Objednávka HMP'!Q$60)/('Objednávka HMP'!Q$4+2*'Objednávka HMP'!Q$5)),0)</f>
        <v>0</v>
      </c>
      <c r="T89" s="107">
        <f>IFERROR(('MA Výkon'!T89*('Objednávka HMP'!R$49+2*'Objednávka HMP'!R$60)/('Objednávka HMP'!R$4+2*'Objednávka HMP'!R$5)),0)</f>
        <v>0</v>
      </c>
      <c r="U89" s="107">
        <f>IFERROR(('MA Výkon'!U89*('Objednávka HMP'!S$49+2*'Objednávka HMP'!S$60)/('Objednávka HMP'!S$4+2*'Objednávka HMP'!S$5)),0)</f>
        <v>0</v>
      </c>
      <c r="V89" s="107">
        <f>IFERROR(('MA Výkon'!V89*('Objednávka HMP'!T$49+2*'Objednávka HMP'!T$60)/('Objednávka HMP'!T$4+2*'Objednávka HMP'!T$5)),0)</f>
        <v>0</v>
      </c>
      <c r="W89" s="107">
        <f>IFERROR(('MA Výkon'!W89*('Objednávka HMP'!U$49+2*'Objednávka HMP'!U$60)/('Objednávka HMP'!U$4+2*'Objednávka HMP'!U$5)),0)</f>
        <v>0</v>
      </c>
      <c r="X89" s="107">
        <f>IFERROR(('MA Výkon'!X89*('Objednávka HMP'!V$49+2*'Objednávka HMP'!V$60)/('Objednávka HMP'!V$4+2*'Objednávka HMP'!V$5)),0)</f>
        <v>0</v>
      </c>
      <c r="Y89" s="107">
        <f>IFERROR(('MA Výkon'!Y89*('Objednávka HMP'!W$49+2*'Objednávka HMP'!W$60)/('Objednávka HMP'!W$4+2*'Objednávka HMP'!W$5)),0)</f>
        <v>0</v>
      </c>
      <c r="Z89" s="107">
        <f>IFERROR(('MA Výkon'!Z89*('Objednávka HMP'!X$49+2*'Objednávka HMP'!X$60)/('Objednávka HMP'!X$4+2*'Objednávka HMP'!X$5)),0)</f>
        <v>0</v>
      </c>
      <c r="AA89" s="107">
        <f>IFERROR(('MA Výkon'!AA89*('Objednávka HMP'!Y$49+2*'Objednávka HMP'!Y$60)/('Objednávka HMP'!Y$4+2*'Objednávka HMP'!Y$5)),0)</f>
        <v>0</v>
      </c>
      <c r="AB89" s="107">
        <f>IFERROR(('MA Výkon'!AB89*('Objednávka HMP'!Z$49+2*'Objednávka HMP'!Z$60)/('Objednávka HMP'!Z$4+2*'Objednávka HMP'!Z$5)),0)</f>
        <v>0</v>
      </c>
      <c r="AC89" s="107">
        <f>IFERROR(('MA Výkon'!AC89*('Objednávka HMP'!AA$49+2*'Objednávka HMP'!AA$60)/('Objednávka HMP'!AA$4+2*'Objednávka HMP'!AA$5)),0)</f>
        <v>0</v>
      </c>
      <c r="AD89" s="107">
        <f>IFERROR(('MA Výkon'!AD89*('Objednávka HMP'!AB$49+2*'Objednávka HMP'!AB$60)/('Objednávka HMP'!AB$4+2*'Objednávka HMP'!AB$5)),0)</f>
        <v>0</v>
      </c>
      <c r="AE89" s="107">
        <f>IFERROR(('MA Výkon'!AE89*('Objednávka HMP'!AC$49+2*'Objednávka HMP'!AC$60)/('Objednávka HMP'!AC$4+2*'Objednávka HMP'!AC$5)),0)</f>
        <v>0</v>
      </c>
      <c r="AF89" s="107">
        <f>IFERROR(('MA Výkon'!AF89*('Objednávka HMP'!AD$49+2*'Objednávka HMP'!AD$60)/('Objednávka HMP'!AD$4+2*'Objednávka HMP'!AD$5)),0)</f>
        <v>0</v>
      </c>
      <c r="AG89" s="107">
        <f>IFERROR(('MA Výkon'!AG89*('Objednávka HMP'!AE$49+2*'Objednávka HMP'!AE$60)/('Objednávka HMP'!AE$4+2*'Objednávka HMP'!AE$5)),0)</f>
        <v>0</v>
      </c>
      <c r="AH89" s="107">
        <f>IFERROR(('MA Výkon'!AH89*('Objednávka HMP'!AF$49+2*'Objednávka HMP'!AF$60)/('Objednávka HMP'!AF$4+2*'Objednávka HMP'!AF$5)),0)</f>
        <v>0</v>
      </c>
      <c r="AI89" s="107">
        <f>IFERROR(('MA Výkon'!AI89*('Objednávka HMP'!AG$49+2*'Objednávka HMP'!AG$60)/('Objednávka HMP'!AG$4+2*'Objednávka HMP'!AG$5)),0)</f>
        <v>0</v>
      </c>
      <c r="AJ89" s="107">
        <f>IFERROR(('MA Výkon'!AJ89*('Objednávka HMP'!AH$49+2*'Objednávka HMP'!AH$60)/('Objednávka HMP'!AH$4+2*'Objednávka HMP'!AH$5)),0)</f>
        <v>0</v>
      </c>
      <c r="AK89" s="107">
        <f>IFERROR(('MA Výkon'!AK89*('Objednávka HMP'!AI$49+2*'Objednávka HMP'!AI$60)/('Objednávka HMP'!AI$4+2*'Objednávka HMP'!AI$5)),0)</f>
        <v>0</v>
      </c>
      <c r="AL89" s="24">
        <f t="shared" si="72"/>
        <v>0</v>
      </c>
      <c r="AM89" s="149">
        <f t="shared" si="71"/>
        <v>0</v>
      </c>
    </row>
    <row r="90" spans="1:39" ht="14.4" x14ac:dyDescent="0.3">
      <c r="A90" s="4">
        <f t="shared" si="70"/>
        <v>3</v>
      </c>
      <c r="B90" s="45" t="str">
        <f t="shared" si="70"/>
        <v>Přímý materiál</v>
      </c>
      <c r="C90" s="64" t="str">
        <f t="shared" si="70"/>
        <v/>
      </c>
      <c r="D90" s="65" t="str">
        <f t="shared" si="70"/>
        <v/>
      </c>
      <c r="E90" s="107">
        <f>IFERROR(('MA Výkon'!E90*('Objednávka HMP'!C$49+2*'Objednávka HMP'!C$60)/('Objednávka HMP'!C$4+2*'Objednávka HMP'!C$5)),0)</f>
        <v>0</v>
      </c>
      <c r="F90" s="107">
        <f>IFERROR(('MA Výkon'!F90*('Objednávka HMP'!D$49+2*'Objednávka HMP'!D$60)/('Objednávka HMP'!D$4+2*'Objednávka HMP'!D$5)),0)</f>
        <v>0</v>
      </c>
      <c r="G90" s="107">
        <f>IFERROR(('MA Výkon'!G90*('Objednávka HMP'!E$49+2*'Objednávka HMP'!E$60)/('Objednávka HMP'!E$4+2*'Objednávka HMP'!E$5)),0)</f>
        <v>0</v>
      </c>
      <c r="H90" s="107">
        <f>IFERROR(('MA Výkon'!H90*('Objednávka HMP'!F$49+2*'Objednávka HMP'!F$60)/('Objednávka HMP'!F$4+2*'Objednávka HMP'!F$5)),0)</f>
        <v>0</v>
      </c>
      <c r="I90" s="107">
        <f>IFERROR(('MA Výkon'!I90*('Objednávka HMP'!G$49+2*'Objednávka HMP'!G$60)/('Objednávka HMP'!G$4+2*'Objednávka HMP'!G$5)),0)</f>
        <v>0</v>
      </c>
      <c r="J90" s="107">
        <f>IFERROR(('MA Výkon'!J90*('Objednávka HMP'!H$49+2*'Objednávka HMP'!H$60)/('Objednávka HMP'!H$4+2*'Objednávka HMP'!H$5)),0)</f>
        <v>0</v>
      </c>
      <c r="K90" s="107">
        <f>IFERROR(('MA Výkon'!K90*('Objednávka HMP'!I$49+2*'Objednávka HMP'!I$60)/('Objednávka HMP'!I$4+2*'Objednávka HMP'!I$5)),0)</f>
        <v>0</v>
      </c>
      <c r="L90" s="107">
        <f>IFERROR(('MA Výkon'!L90*('Objednávka HMP'!J$49+2*'Objednávka HMP'!J$60)/('Objednávka HMP'!J$4+2*'Objednávka HMP'!J$5)),0)</f>
        <v>0</v>
      </c>
      <c r="M90" s="107">
        <f>IFERROR(('MA Výkon'!M90*('Objednávka HMP'!K$49+2*'Objednávka HMP'!K$60)/('Objednávka HMP'!K$4+2*'Objednávka HMP'!K$5)),0)</f>
        <v>0</v>
      </c>
      <c r="N90" s="107">
        <f>IFERROR(('MA Výkon'!N90*('Objednávka HMP'!L$49+2*'Objednávka HMP'!L$60)/('Objednávka HMP'!L$4+2*'Objednávka HMP'!L$5)),0)</f>
        <v>0</v>
      </c>
      <c r="O90" s="107">
        <f>IFERROR(('MA Výkon'!O90*('Objednávka HMP'!M$49+2*'Objednávka HMP'!M$60)/('Objednávka HMP'!M$4+2*'Objednávka HMP'!M$5)),0)</f>
        <v>0</v>
      </c>
      <c r="P90" s="107">
        <f>IFERROR(('MA Výkon'!P90*('Objednávka HMP'!N$49+2*'Objednávka HMP'!N$60)/('Objednávka HMP'!N$4+2*'Objednávka HMP'!N$5)),0)</f>
        <v>0</v>
      </c>
      <c r="Q90" s="107">
        <f>IFERROR(('MA Výkon'!Q90*('Objednávka HMP'!O$49+2*'Objednávka HMP'!O$60)/('Objednávka HMP'!O$4+2*'Objednávka HMP'!O$5)),0)</f>
        <v>0</v>
      </c>
      <c r="R90" s="107">
        <f>IFERROR(('MA Výkon'!R90*('Objednávka HMP'!P$49+2*'Objednávka HMP'!P$60)/('Objednávka HMP'!P$4+2*'Objednávka HMP'!P$5)),0)</f>
        <v>0</v>
      </c>
      <c r="S90" s="107">
        <f>IFERROR(('MA Výkon'!S90*('Objednávka HMP'!Q$49+2*'Objednávka HMP'!Q$60)/('Objednávka HMP'!Q$4+2*'Objednávka HMP'!Q$5)),0)</f>
        <v>0</v>
      </c>
      <c r="T90" s="107">
        <f>IFERROR(('MA Výkon'!T90*('Objednávka HMP'!R$49+2*'Objednávka HMP'!R$60)/('Objednávka HMP'!R$4+2*'Objednávka HMP'!R$5)),0)</f>
        <v>0</v>
      </c>
      <c r="U90" s="107">
        <f>IFERROR(('MA Výkon'!U90*('Objednávka HMP'!S$49+2*'Objednávka HMP'!S$60)/('Objednávka HMP'!S$4+2*'Objednávka HMP'!S$5)),0)</f>
        <v>0</v>
      </c>
      <c r="V90" s="107">
        <f>IFERROR(('MA Výkon'!V90*('Objednávka HMP'!T$49+2*'Objednávka HMP'!T$60)/('Objednávka HMP'!T$4+2*'Objednávka HMP'!T$5)),0)</f>
        <v>0</v>
      </c>
      <c r="W90" s="107">
        <f>IFERROR(('MA Výkon'!W90*('Objednávka HMP'!U$49+2*'Objednávka HMP'!U$60)/('Objednávka HMP'!U$4+2*'Objednávka HMP'!U$5)),0)</f>
        <v>0</v>
      </c>
      <c r="X90" s="107">
        <f>IFERROR(('MA Výkon'!X90*('Objednávka HMP'!V$49+2*'Objednávka HMP'!V$60)/('Objednávka HMP'!V$4+2*'Objednávka HMP'!V$5)),0)</f>
        <v>0</v>
      </c>
      <c r="Y90" s="107">
        <f>IFERROR(('MA Výkon'!Y90*('Objednávka HMP'!W$49+2*'Objednávka HMP'!W$60)/('Objednávka HMP'!W$4+2*'Objednávka HMP'!W$5)),0)</f>
        <v>0</v>
      </c>
      <c r="Z90" s="107">
        <f>IFERROR(('MA Výkon'!Z90*('Objednávka HMP'!X$49+2*'Objednávka HMP'!X$60)/('Objednávka HMP'!X$4+2*'Objednávka HMP'!X$5)),0)</f>
        <v>0</v>
      </c>
      <c r="AA90" s="107">
        <f>IFERROR(('MA Výkon'!AA90*('Objednávka HMP'!Y$49+2*'Objednávka HMP'!Y$60)/('Objednávka HMP'!Y$4+2*'Objednávka HMP'!Y$5)),0)</f>
        <v>0</v>
      </c>
      <c r="AB90" s="107">
        <f>IFERROR(('MA Výkon'!AB90*('Objednávka HMP'!Z$49+2*'Objednávka HMP'!Z$60)/('Objednávka HMP'!Z$4+2*'Objednávka HMP'!Z$5)),0)</f>
        <v>0</v>
      </c>
      <c r="AC90" s="107">
        <f>IFERROR(('MA Výkon'!AC90*('Objednávka HMP'!AA$49+2*'Objednávka HMP'!AA$60)/('Objednávka HMP'!AA$4+2*'Objednávka HMP'!AA$5)),0)</f>
        <v>0</v>
      </c>
      <c r="AD90" s="107">
        <f>IFERROR(('MA Výkon'!AD90*('Objednávka HMP'!AB$49+2*'Objednávka HMP'!AB$60)/('Objednávka HMP'!AB$4+2*'Objednávka HMP'!AB$5)),0)</f>
        <v>0</v>
      </c>
      <c r="AE90" s="107">
        <f>IFERROR(('MA Výkon'!AE90*('Objednávka HMP'!AC$49+2*'Objednávka HMP'!AC$60)/('Objednávka HMP'!AC$4+2*'Objednávka HMP'!AC$5)),0)</f>
        <v>0</v>
      </c>
      <c r="AF90" s="107">
        <f>IFERROR(('MA Výkon'!AF90*('Objednávka HMP'!AD$49+2*'Objednávka HMP'!AD$60)/('Objednávka HMP'!AD$4+2*'Objednávka HMP'!AD$5)),0)</f>
        <v>0</v>
      </c>
      <c r="AG90" s="107">
        <f>IFERROR(('MA Výkon'!AG90*('Objednávka HMP'!AE$49+2*'Objednávka HMP'!AE$60)/('Objednávka HMP'!AE$4+2*'Objednávka HMP'!AE$5)),0)</f>
        <v>0</v>
      </c>
      <c r="AH90" s="107">
        <f>IFERROR(('MA Výkon'!AH90*('Objednávka HMP'!AF$49+2*'Objednávka HMP'!AF$60)/('Objednávka HMP'!AF$4+2*'Objednávka HMP'!AF$5)),0)</f>
        <v>0</v>
      </c>
      <c r="AI90" s="107">
        <f>IFERROR(('MA Výkon'!AI90*('Objednávka HMP'!AG$49+2*'Objednávka HMP'!AG$60)/('Objednávka HMP'!AG$4+2*'Objednávka HMP'!AG$5)),0)</f>
        <v>0</v>
      </c>
      <c r="AJ90" s="107">
        <f>IFERROR(('MA Výkon'!AJ90*('Objednávka HMP'!AH$49+2*'Objednávka HMP'!AH$60)/('Objednávka HMP'!AH$4+2*'Objednávka HMP'!AH$5)),0)</f>
        <v>0</v>
      </c>
      <c r="AK90" s="107">
        <f>IFERROR(('MA Výkon'!AK90*('Objednávka HMP'!AI$49+2*'Objednávka HMP'!AI$60)/('Objednávka HMP'!AI$4+2*'Objednávka HMP'!AI$5)),0)</f>
        <v>0</v>
      </c>
      <c r="AL90" s="24">
        <f t="shared" si="72"/>
        <v>0</v>
      </c>
      <c r="AM90" s="149">
        <f t="shared" si="71"/>
        <v>0</v>
      </c>
    </row>
    <row r="91" spans="1:39" ht="14.4" x14ac:dyDescent="0.3">
      <c r="A91" s="4">
        <f t="shared" si="70"/>
        <v>4</v>
      </c>
      <c r="B91" s="45" t="str">
        <f t="shared" si="70"/>
        <v>Opravy a údržba vozidel</v>
      </c>
      <c r="C91" s="64" t="str">
        <f t="shared" si="70"/>
        <v/>
      </c>
      <c r="D91" s="65" t="str">
        <f t="shared" si="70"/>
        <v/>
      </c>
      <c r="E91" s="107">
        <f>IFERROR(('MA Výkon'!E91*('Objednávka HMP'!C$49+2*'Objednávka HMP'!C$60)/('Objednávka HMP'!C$4+2*'Objednávka HMP'!C$5)),0)</f>
        <v>0</v>
      </c>
      <c r="F91" s="107">
        <f>IFERROR(('MA Výkon'!F91*('Objednávka HMP'!D$49+2*'Objednávka HMP'!D$60)/('Objednávka HMP'!D$4+2*'Objednávka HMP'!D$5)),0)</f>
        <v>0</v>
      </c>
      <c r="G91" s="107">
        <f>IFERROR(('MA Výkon'!G91*('Objednávka HMP'!E$49+2*'Objednávka HMP'!E$60)/('Objednávka HMP'!E$4+2*'Objednávka HMP'!E$5)),0)</f>
        <v>0</v>
      </c>
      <c r="H91" s="107">
        <f>IFERROR(('MA Výkon'!H91*('Objednávka HMP'!F$49+2*'Objednávka HMP'!F$60)/('Objednávka HMP'!F$4+2*'Objednávka HMP'!F$5)),0)</f>
        <v>0</v>
      </c>
      <c r="I91" s="107">
        <f>IFERROR(('MA Výkon'!I91*('Objednávka HMP'!G$49+2*'Objednávka HMP'!G$60)/('Objednávka HMP'!G$4+2*'Objednávka HMP'!G$5)),0)</f>
        <v>0</v>
      </c>
      <c r="J91" s="107">
        <f>IFERROR(('MA Výkon'!J91*('Objednávka HMP'!H$49+2*'Objednávka HMP'!H$60)/('Objednávka HMP'!H$4+2*'Objednávka HMP'!H$5)),0)</f>
        <v>0</v>
      </c>
      <c r="K91" s="107">
        <f>IFERROR(('MA Výkon'!K91*('Objednávka HMP'!I$49+2*'Objednávka HMP'!I$60)/('Objednávka HMP'!I$4+2*'Objednávka HMP'!I$5)),0)</f>
        <v>0</v>
      </c>
      <c r="L91" s="107">
        <f>IFERROR(('MA Výkon'!L91*('Objednávka HMP'!J$49+2*'Objednávka HMP'!J$60)/('Objednávka HMP'!J$4+2*'Objednávka HMP'!J$5)),0)</f>
        <v>0</v>
      </c>
      <c r="M91" s="107">
        <f>IFERROR(('MA Výkon'!M91*('Objednávka HMP'!K$49+2*'Objednávka HMP'!K$60)/('Objednávka HMP'!K$4+2*'Objednávka HMP'!K$5)),0)</f>
        <v>0</v>
      </c>
      <c r="N91" s="107">
        <f>IFERROR(('MA Výkon'!N91*('Objednávka HMP'!L$49+2*'Objednávka HMP'!L$60)/('Objednávka HMP'!L$4+2*'Objednávka HMP'!L$5)),0)</f>
        <v>0</v>
      </c>
      <c r="O91" s="107">
        <f>IFERROR(('MA Výkon'!O91*('Objednávka HMP'!M$49+2*'Objednávka HMP'!M$60)/('Objednávka HMP'!M$4+2*'Objednávka HMP'!M$5)),0)</f>
        <v>0</v>
      </c>
      <c r="P91" s="107">
        <f>IFERROR(('MA Výkon'!P91*('Objednávka HMP'!N$49+2*'Objednávka HMP'!N$60)/('Objednávka HMP'!N$4+2*'Objednávka HMP'!N$5)),0)</f>
        <v>0</v>
      </c>
      <c r="Q91" s="107">
        <f>IFERROR(('MA Výkon'!Q91*('Objednávka HMP'!O$49+2*'Objednávka HMP'!O$60)/('Objednávka HMP'!O$4+2*'Objednávka HMP'!O$5)),0)</f>
        <v>0</v>
      </c>
      <c r="R91" s="107">
        <f>IFERROR(('MA Výkon'!R91*('Objednávka HMP'!P$49+2*'Objednávka HMP'!P$60)/('Objednávka HMP'!P$4+2*'Objednávka HMP'!P$5)),0)</f>
        <v>0</v>
      </c>
      <c r="S91" s="107">
        <f>IFERROR(('MA Výkon'!S91*('Objednávka HMP'!Q$49+2*'Objednávka HMP'!Q$60)/('Objednávka HMP'!Q$4+2*'Objednávka HMP'!Q$5)),0)</f>
        <v>0</v>
      </c>
      <c r="T91" s="107">
        <f>IFERROR(('MA Výkon'!T91*('Objednávka HMP'!R$49+2*'Objednávka HMP'!R$60)/('Objednávka HMP'!R$4+2*'Objednávka HMP'!R$5)),0)</f>
        <v>0</v>
      </c>
      <c r="U91" s="107">
        <f>IFERROR(('MA Výkon'!U91*('Objednávka HMP'!S$49+2*'Objednávka HMP'!S$60)/('Objednávka HMP'!S$4+2*'Objednávka HMP'!S$5)),0)</f>
        <v>0</v>
      </c>
      <c r="V91" s="107">
        <f>IFERROR(('MA Výkon'!V91*('Objednávka HMP'!T$49+2*'Objednávka HMP'!T$60)/('Objednávka HMP'!T$4+2*'Objednávka HMP'!T$5)),0)</f>
        <v>0</v>
      </c>
      <c r="W91" s="107">
        <f>IFERROR(('MA Výkon'!W91*('Objednávka HMP'!U$49+2*'Objednávka HMP'!U$60)/('Objednávka HMP'!U$4+2*'Objednávka HMP'!U$5)),0)</f>
        <v>0</v>
      </c>
      <c r="X91" s="107">
        <f>IFERROR(('MA Výkon'!X91*('Objednávka HMP'!V$49+2*'Objednávka HMP'!V$60)/('Objednávka HMP'!V$4+2*'Objednávka HMP'!V$5)),0)</f>
        <v>0</v>
      </c>
      <c r="Y91" s="107">
        <f>IFERROR(('MA Výkon'!Y91*('Objednávka HMP'!W$49+2*'Objednávka HMP'!W$60)/('Objednávka HMP'!W$4+2*'Objednávka HMP'!W$5)),0)</f>
        <v>0</v>
      </c>
      <c r="Z91" s="107">
        <f>IFERROR(('MA Výkon'!Z91*('Objednávka HMP'!X$49+2*'Objednávka HMP'!X$60)/('Objednávka HMP'!X$4+2*'Objednávka HMP'!X$5)),0)</f>
        <v>0</v>
      </c>
      <c r="AA91" s="107">
        <f>IFERROR(('MA Výkon'!AA91*('Objednávka HMP'!Y$49+2*'Objednávka HMP'!Y$60)/('Objednávka HMP'!Y$4+2*'Objednávka HMP'!Y$5)),0)</f>
        <v>0</v>
      </c>
      <c r="AB91" s="107">
        <f>IFERROR(('MA Výkon'!AB91*('Objednávka HMP'!Z$49+2*'Objednávka HMP'!Z$60)/('Objednávka HMP'!Z$4+2*'Objednávka HMP'!Z$5)),0)</f>
        <v>0</v>
      </c>
      <c r="AC91" s="107">
        <f>IFERROR(('MA Výkon'!AC91*('Objednávka HMP'!AA$49+2*'Objednávka HMP'!AA$60)/('Objednávka HMP'!AA$4+2*'Objednávka HMP'!AA$5)),0)</f>
        <v>0</v>
      </c>
      <c r="AD91" s="107">
        <f>IFERROR(('MA Výkon'!AD91*('Objednávka HMP'!AB$49+2*'Objednávka HMP'!AB$60)/('Objednávka HMP'!AB$4+2*'Objednávka HMP'!AB$5)),0)</f>
        <v>0</v>
      </c>
      <c r="AE91" s="107">
        <f>IFERROR(('MA Výkon'!AE91*('Objednávka HMP'!AC$49+2*'Objednávka HMP'!AC$60)/('Objednávka HMP'!AC$4+2*'Objednávka HMP'!AC$5)),0)</f>
        <v>0</v>
      </c>
      <c r="AF91" s="107">
        <f>IFERROR(('MA Výkon'!AF91*('Objednávka HMP'!AD$49+2*'Objednávka HMP'!AD$60)/('Objednávka HMP'!AD$4+2*'Objednávka HMP'!AD$5)),0)</f>
        <v>0</v>
      </c>
      <c r="AG91" s="107">
        <f>IFERROR(('MA Výkon'!AG91*('Objednávka HMP'!AE$49+2*'Objednávka HMP'!AE$60)/('Objednávka HMP'!AE$4+2*'Objednávka HMP'!AE$5)),0)</f>
        <v>0</v>
      </c>
      <c r="AH91" s="107">
        <f>IFERROR(('MA Výkon'!AH91*('Objednávka HMP'!AF$49+2*'Objednávka HMP'!AF$60)/('Objednávka HMP'!AF$4+2*'Objednávka HMP'!AF$5)),0)</f>
        <v>0</v>
      </c>
      <c r="AI91" s="107">
        <f>IFERROR(('MA Výkon'!AI91*('Objednávka HMP'!AG$49+2*'Objednávka HMP'!AG$60)/('Objednávka HMP'!AG$4+2*'Objednávka HMP'!AG$5)),0)</f>
        <v>0</v>
      </c>
      <c r="AJ91" s="107">
        <f>IFERROR(('MA Výkon'!AJ91*('Objednávka HMP'!AH$49+2*'Objednávka HMP'!AH$60)/('Objednávka HMP'!AH$4+2*'Objednávka HMP'!AH$5)),0)</f>
        <v>0</v>
      </c>
      <c r="AK91" s="107">
        <f>IFERROR(('MA Výkon'!AK91*('Objednávka HMP'!AI$49+2*'Objednávka HMP'!AI$60)/('Objednávka HMP'!AI$4+2*'Objednávka HMP'!AI$5)),0)</f>
        <v>0</v>
      </c>
      <c r="AL91" s="24">
        <f t="shared" si="72"/>
        <v>0</v>
      </c>
      <c r="AM91" s="149">
        <f t="shared" si="71"/>
        <v>0</v>
      </c>
    </row>
    <row r="92" spans="1:39" ht="14.4" x14ac:dyDescent="0.3">
      <c r="A92" s="4">
        <f t="shared" si="70"/>
        <v>5</v>
      </c>
      <c r="B92" s="45" t="str">
        <f t="shared" si="70"/>
        <v>Odpisy dlouhodobého majetku</v>
      </c>
      <c r="C92" s="64">
        <f t="shared" si="70"/>
        <v>5.0999999999999996</v>
      </c>
      <c r="D92" s="66" t="str">
        <f t="shared" si="70"/>
        <v>Vozidla</v>
      </c>
      <c r="E92" s="107">
        <f>IFERROR(('MA Výkon'!E92*('Objednávka HMP'!C$49+2*'Objednávka HMP'!C$60)/('Objednávka HMP'!C$4+2*'Objednávka HMP'!C$5)),0)</f>
        <v>0</v>
      </c>
      <c r="F92" s="107">
        <f>IFERROR(('MA Výkon'!F92*('Objednávka HMP'!D$49+2*'Objednávka HMP'!D$60)/('Objednávka HMP'!D$4+2*'Objednávka HMP'!D$5)),0)</f>
        <v>0</v>
      </c>
      <c r="G92" s="107">
        <f>IFERROR(('MA Výkon'!G92*('Objednávka HMP'!E$49+2*'Objednávka HMP'!E$60)/('Objednávka HMP'!E$4+2*'Objednávka HMP'!E$5)),0)</f>
        <v>0</v>
      </c>
      <c r="H92" s="107">
        <f>IFERROR(('MA Výkon'!H92*('Objednávka HMP'!F$49+2*'Objednávka HMP'!F$60)/('Objednávka HMP'!F$4+2*'Objednávka HMP'!F$5)),0)</f>
        <v>0</v>
      </c>
      <c r="I92" s="107">
        <f>IFERROR(('MA Výkon'!I92*('Objednávka HMP'!G$49+2*'Objednávka HMP'!G$60)/('Objednávka HMP'!G$4+2*'Objednávka HMP'!G$5)),0)</f>
        <v>0</v>
      </c>
      <c r="J92" s="107">
        <f>IFERROR(('MA Výkon'!J92*('Objednávka HMP'!H$49+2*'Objednávka HMP'!H$60)/('Objednávka HMP'!H$4+2*'Objednávka HMP'!H$5)),0)</f>
        <v>0</v>
      </c>
      <c r="K92" s="107">
        <f>IFERROR(('MA Výkon'!K92*('Objednávka HMP'!I$49+2*'Objednávka HMP'!I$60)/('Objednávka HMP'!I$4+2*'Objednávka HMP'!I$5)),0)</f>
        <v>0</v>
      </c>
      <c r="L92" s="107">
        <f>IFERROR(('MA Výkon'!L92*('Objednávka HMP'!J$49+2*'Objednávka HMP'!J$60)/('Objednávka HMP'!J$4+2*'Objednávka HMP'!J$5)),0)</f>
        <v>0</v>
      </c>
      <c r="M92" s="107">
        <f>IFERROR(('MA Výkon'!M92*('Objednávka HMP'!K$49+2*'Objednávka HMP'!K$60)/('Objednávka HMP'!K$4+2*'Objednávka HMP'!K$5)),0)</f>
        <v>0</v>
      </c>
      <c r="N92" s="107">
        <f>IFERROR(('MA Výkon'!N92*('Objednávka HMP'!L$49+2*'Objednávka HMP'!L$60)/('Objednávka HMP'!L$4+2*'Objednávka HMP'!L$5)),0)</f>
        <v>0</v>
      </c>
      <c r="O92" s="107">
        <f>IFERROR(('MA Výkon'!O92*('Objednávka HMP'!M$49+2*'Objednávka HMP'!M$60)/('Objednávka HMP'!M$4+2*'Objednávka HMP'!M$5)),0)</f>
        <v>0</v>
      </c>
      <c r="P92" s="107">
        <f>IFERROR(('MA Výkon'!P92*('Objednávka HMP'!N$49+2*'Objednávka HMP'!N$60)/('Objednávka HMP'!N$4+2*'Objednávka HMP'!N$5)),0)</f>
        <v>0</v>
      </c>
      <c r="Q92" s="107">
        <f>IFERROR(('MA Výkon'!Q92*('Objednávka HMP'!O$49+2*'Objednávka HMP'!O$60)/('Objednávka HMP'!O$4+2*'Objednávka HMP'!O$5)),0)</f>
        <v>0</v>
      </c>
      <c r="R92" s="107">
        <f>IFERROR(('MA Výkon'!R92*('Objednávka HMP'!P$49+2*'Objednávka HMP'!P$60)/('Objednávka HMP'!P$4+2*'Objednávka HMP'!P$5)),0)</f>
        <v>0</v>
      </c>
      <c r="S92" s="107">
        <f>IFERROR(('MA Výkon'!S92*('Objednávka HMP'!Q$49+2*'Objednávka HMP'!Q$60)/('Objednávka HMP'!Q$4+2*'Objednávka HMP'!Q$5)),0)</f>
        <v>0</v>
      </c>
      <c r="T92" s="107">
        <f>IFERROR(('MA Výkon'!T92*('Objednávka HMP'!R$49+2*'Objednávka HMP'!R$60)/('Objednávka HMP'!R$4+2*'Objednávka HMP'!R$5)),0)</f>
        <v>0</v>
      </c>
      <c r="U92" s="107">
        <f>IFERROR(('MA Výkon'!U92*('Objednávka HMP'!S$49+2*'Objednávka HMP'!S$60)/('Objednávka HMP'!S$4+2*'Objednávka HMP'!S$5)),0)</f>
        <v>0</v>
      </c>
      <c r="V92" s="107">
        <f>IFERROR(('MA Výkon'!V92*('Objednávka HMP'!T$49+2*'Objednávka HMP'!T$60)/('Objednávka HMP'!T$4+2*'Objednávka HMP'!T$5)),0)</f>
        <v>0</v>
      </c>
      <c r="W92" s="107">
        <f>IFERROR(('MA Výkon'!W92*('Objednávka HMP'!U$49+2*'Objednávka HMP'!U$60)/('Objednávka HMP'!U$4+2*'Objednávka HMP'!U$5)),0)</f>
        <v>0</v>
      </c>
      <c r="X92" s="107">
        <f>IFERROR(('MA Výkon'!X92*('Objednávka HMP'!V$49+2*'Objednávka HMP'!V$60)/('Objednávka HMP'!V$4+2*'Objednávka HMP'!V$5)),0)</f>
        <v>0</v>
      </c>
      <c r="Y92" s="107">
        <f>IFERROR(('MA Výkon'!Y92*('Objednávka HMP'!W$49+2*'Objednávka HMP'!W$60)/('Objednávka HMP'!W$4+2*'Objednávka HMP'!W$5)),0)</f>
        <v>0</v>
      </c>
      <c r="Z92" s="107">
        <f>IFERROR(('MA Výkon'!Z92*('Objednávka HMP'!X$49+2*'Objednávka HMP'!X$60)/('Objednávka HMP'!X$4+2*'Objednávka HMP'!X$5)),0)</f>
        <v>0</v>
      </c>
      <c r="AA92" s="107">
        <f>IFERROR(('MA Výkon'!AA92*('Objednávka HMP'!Y$49+2*'Objednávka HMP'!Y$60)/('Objednávka HMP'!Y$4+2*'Objednávka HMP'!Y$5)),0)</f>
        <v>0</v>
      </c>
      <c r="AB92" s="107">
        <f>IFERROR(('MA Výkon'!AB92*('Objednávka HMP'!Z$49+2*'Objednávka HMP'!Z$60)/('Objednávka HMP'!Z$4+2*'Objednávka HMP'!Z$5)),0)</f>
        <v>0</v>
      </c>
      <c r="AC92" s="107">
        <f>IFERROR(('MA Výkon'!AC92*('Objednávka HMP'!AA$49+2*'Objednávka HMP'!AA$60)/('Objednávka HMP'!AA$4+2*'Objednávka HMP'!AA$5)),0)</f>
        <v>0</v>
      </c>
      <c r="AD92" s="107">
        <f>IFERROR(('MA Výkon'!AD92*('Objednávka HMP'!AB$49+2*'Objednávka HMP'!AB$60)/('Objednávka HMP'!AB$4+2*'Objednávka HMP'!AB$5)),0)</f>
        <v>0</v>
      </c>
      <c r="AE92" s="107">
        <f>IFERROR(('MA Výkon'!AE92*('Objednávka HMP'!AC$49+2*'Objednávka HMP'!AC$60)/('Objednávka HMP'!AC$4+2*'Objednávka HMP'!AC$5)),0)</f>
        <v>0</v>
      </c>
      <c r="AF92" s="107">
        <f>IFERROR(('MA Výkon'!AF92*('Objednávka HMP'!AD$49+2*'Objednávka HMP'!AD$60)/('Objednávka HMP'!AD$4+2*'Objednávka HMP'!AD$5)),0)</f>
        <v>0</v>
      </c>
      <c r="AG92" s="107">
        <f>IFERROR(('MA Výkon'!AG92*('Objednávka HMP'!AE$49+2*'Objednávka HMP'!AE$60)/('Objednávka HMP'!AE$4+2*'Objednávka HMP'!AE$5)),0)</f>
        <v>0</v>
      </c>
      <c r="AH92" s="107">
        <f>IFERROR(('MA Výkon'!AH92*('Objednávka HMP'!AF$49+2*'Objednávka HMP'!AF$60)/('Objednávka HMP'!AF$4+2*'Objednávka HMP'!AF$5)),0)</f>
        <v>0</v>
      </c>
      <c r="AI92" s="107">
        <f>IFERROR(('MA Výkon'!AI92*('Objednávka HMP'!AG$49+2*'Objednávka HMP'!AG$60)/('Objednávka HMP'!AG$4+2*'Objednávka HMP'!AG$5)),0)</f>
        <v>0</v>
      </c>
      <c r="AJ92" s="107">
        <f>IFERROR(('MA Výkon'!AJ92*('Objednávka HMP'!AH$49+2*'Objednávka HMP'!AH$60)/('Objednávka HMP'!AH$4+2*'Objednávka HMP'!AH$5)),0)</f>
        <v>0</v>
      </c>
      <c r="AK92" s="107">
        <f>IFERROR(('MA Výkon'!AK92*('Objednávka HMP'!AI$49+2*'Objednávka HMP'!AI$60)/('Objednávka HMP'!AI$4+2*'Objednávka HMP'!AI$5)),0)</f>
        <v>0</v>
      </c>
      <c r="AL92" s="24">
        <f t="shared" si="72"/>
        <v>0</v>
      </c>
      <c r="AM92" s="149">
        <f t="shared" si="71"/>
        <v>0</v>
      </c>
    </row>
    <row r="93" spans="1:39" ht="14.4" x14ac:dyDescent="0.3">
      <c r="A93" s="4" t="str">
        <f t="shared" si="70"/>
        <v/>
      </c>
      <c r="B93" s="45" t="str">
        <f t="shared" si="70"/>
        <v/>
      </c>
      <c r="C93" s="64">
        <f t="shared" si="70"/>
        <v>5.2</v>
      </c>
      <c r="D93" s="66" t="str">
        <f t="shared" si="70"/>
        <v>Ostatní</v>
      </c>
      <c r="E93" s="107">
        <f>IFERROR(('MA Výkon'!E93*('Objednávka HMP'!C$49+2*'Objednávka HMP'!C$60)/('Objednávka HMP'!C$4+2*'Objednávka HMP'!C$5)),0)</f>
        <v>0</v>
      </c>
      <c r="F93" s="107">
        <f>IFERROR(('MA Výkon'!F93*('Objednávka HMP'!D$49+2*'Objednávka HMP'!D$60)/('Objednávka HMP'!D$4+2*'Objednávka HMP'!D$5)),0)</f>
        <v>0</v>
      </c>
      <c r="G93" s="107">
        <f>IFERROR(('MA Výkon'!G93*('Objednávka HMP'!E$49+2*'Objednávka HMP'!E$60)/('Objednávka HMP'!E$4+2*'Objednávka HMP'!E$5)),0)</f>
        <v>0</v>
      </c>
      <c r="H93" s="107">
        <f>IFERROR(('MA Výkon'!H93*('Objednávka HMP'!F$49+2*'Objednávka HMP'!F$60)/('Objednávka HMP'!F$4+2*'Objednávka HMP'!F$5)),0)</f>
        <v>0</v>
      </c>
      <c r="I93" s="107">
        <f>IFERROR(('MA Výkon'!I93*('Objednávka HMP'!G$49+2*'Objednávka HMP'!G$60)/('Objednávka HMP'!G$4+2*'Objednávka HMP'!G$5)),0)</f>
        <v>0</v>
      </c>
      <c r="J93" s="107">
        <f>IFERROR(('MA Výkon'!J93*('Objednávka HMP'!H$49+2*'Objednávka HMP'!H$60)/('Objednávka HMP'!H$4+2*'Objednávka HMP'!H$5)),0)</f>
        <v>0</v>
      </c>
      <c r="K93" s="107">
        <f>IFERROR(('MA Výkon'!K93*('Objednávka HMP'!I$49+2*'Objednávka HMP'!I$60)/('Objednávka HMP'!I$4+2*'Objednávka HMP'!I$5)),0)</f>
        <v>0</v>
      </c>
      <c r="L93" s="107">
        <f>IFERROR(('MA Výkon'!L93*('Objednávka HMP'!J$49+2*'Objednávka HMP'!J$60)/('Objednávka HMP'!J$4+2*'Objednávka HMP'!J$5)),0)</f>
        <v>0</v>
      </c>
      <c r="M93" s="107">
        <f>IFERROR(('MA Výkon'!M93*('Objednávka HMP'!K$49+2*'Objednávka HMP'!K$60)/('Objednávka HMP'!K$4+2*'Objednávka HMP'!K$5)),0)</f>
        <v>0</v>
      </c>
      <c r="N93" s="107">
        <f>IFERROR(('MA Výkon'!N93*('Objednávka HMP'!L$49+2*'Objednávka HMP'!L$60)/('Objednávka HMP'!L$4+2*'Objednávka HMP'!L$5)),0)</f>
        <v>0</v>
      </c>
      <c r="O93" s="107">
        <f>IFERROR(('MA Výkon'!O93*('Objednávka HMP'!M$49+2*'Objednávka HMP'!M$60)/('Objednávka HMP'!M$4+2*'Objednávka HMP'!M$5)),0)</f>
        <v>0</v>
      </c>
      <c r="P93" s="107">
        <f>IFERROR(('MA Výkon'!P93*('Objednávka HMP'!N$49+2*'Objednávka HMP'!N$60)/('Objednávka HMP'!N$4+2*'Objednávka HMP'!N$5)),0)</f>
        <v>0</v>
      </c>
      <c r="Q93" s="107">
        <f>IFERROR(('MA Výkon'!Q93*('Objednávka HMP'!O$49+2*'Objednávka HMP'!O$60)/('Objednávka HMP'!O$4+2*'Objednávka HMP'!O$5)),0)</f>
        <v>0</v>
      </c>
      <c r="R93" s="107">
        <f>IFERROR(('MA Výkon'!R93*('Objednávka HMP'!P$49+2*'Objednávka HMP'!P$60)/('Objednávka HMP'!P$4+2*'Objednávka HMP'!P$5)),0)</f>
        <v>0</v>
      </c>
      <c r="S93" s="107">
        <f>IFERROR(('MA Výkon'!S93*('Objednávka HMP'!Q$49+2*'Objednávka HMP'!Q$60)/('Objednávka HMP'!Q$4+2*'Objednávka HMP'!Q$5)),0)</f>
        <v>0</v>
      </c>
      <c r="T93" s="107">
        <f>IFERROR(('MA Výkon'!T93*('Objednávka HMP'!R$49+2*'Objednávka HMP'!R$60)/('Objednávka HMP'!R$4+2*'Objednávka HMP'!R$5)),0)</f>
        <v>0</v>
      </c>
      <c r="U93" s="107">
        <f>IFERROR(('MA Výkon'!U93*('Objednávka HMP'!S$49+2*'Objednávka HMP'!S$60)/('Objednávka HMP'!S$4+2*'Objednávka HMP'!S$5)),0)</f>
        <v>0</v>
      </c>
      <c r="V93" s="107">
        <f>IFERROR(('MA Výkon'!V93*('Objednávka HMP'!T$49+2*'Objednávka HMP'!T$60)/('Objednávka HMP'!T$4+2*'Objednávka HMP'!T$5)),0)</f>
        <v>0</v>
      </c>
      <c r="W93" s="107">
        <f>IFERROR(('MA Výkon'!W93*('Objednávka HMP'!U$49+2*'Objednávka HMP'!U$60)/('Objednávka HMP'!U$4+2*'Objednávka HMP'!U$5)),0)</f>
        <v>0</v>
      </c>
      <c r="X93" s="107">
        <f>IFERROR(('MA Výkon'!X93*('Objednávka HMP'!V$49+2*'Objednávka HMP'!V$60)/('Objednávka HMP'!V$4+2*'Objednávka HMP'!V$5)),0)</f>
        <v>0</v>
      </c>
      <c r="Y93" s="107">
        <f>IFERROR(('MA Výkon'!Y93*('Objednávka HMP'!W$49+2*'Objednávka HMP'!W$60)/('Objednávka HMP'!W$4+2*'Objednávka HMP'!W$5)),0)</f>
        <v>0</v>
      </c>
      <c r="Z93" s="107">
        <f>IFERROR(('MA Výkon'!Z93*('Objednávka HMP'!X$49+2*'Objednávka HMP'!X$60)/('Objednávka HMP'!X$4+2*'Objednávka HMP'!X$5)),0)</f>
        <v>0</v>
      </c>
      <c r="AA93" s="107">
        <f>IFERROR(('MA Výkon'!AA93*('Objednávka HMP'!Y$49+2*'Objednávka HMP'!Y$60)/('Objednávka HMP'!Y$4+2*'Objednávka HMP'!Y$5)),0)</f>
        <v>0</v>
      </c>
      <c r="AB93" s="107">
        <f>IFERROR(('MA Výkon'!AB93*('Objednávka HMP'!Z$49+2*'Objednávka HMP'!Z$60)/('Objednávka HMP'!Z$4+2*'Objednávka HMP'!Z$5)),0)</f>
        <v>0</v>
      </c>
      <c r="AC93" s="107">
        <f>IFERROR(('MA Výkon'!AC93*('Objednávka HMP'!AA$49+2*'Objednávka HMP'!AA$60)/('Objednávka HMP'!AA$4+2*'Objednávka HMP'!AA$5)),0)</f>
        <v>0</v>
      </c>
      <c r="AD93" s="107">
        <f>IFERROR(('MA Výkon'!AD93*('Objednávka HMP'!AB$49+2*'Objednávka HMP'!AB$60)/('Objednávka HMP'!AB$4+2*'Objednávka HMP'!AB$5)),0)</f>
        <v>0</v>
      </c>
      <c r="AE93" s="107">
        <f>IFERROR(('MA Výkon'!AE93*('Objednávka HMP'!AC$49+2*'Objednávka HMP'!AC$60)/('Objednávka HMP'!AC$4+2*'Objednávka HMP'!AC$5)),0)</f>
        <v>0</v>
      </c>
      <c r="AF93" s="107">
        <f>IFERROR(('MA Výkon'!AF93*('Objednávka HMP'!AD$49+2*'Objednávka HMP'!AD$60)/('Objednávka HMP'!AD$4+2*'Objednávka HMP'!AD$5)),0)</f>
        <v>0</v>
      </c>
      <c r="AG93" s="107">
        <f>IFERROR(('MA Výkon'!AG93*('Objednávka HMP'!AE$49+2*'Objednávka HMP'!AE$60)/('Objednávka HMP'!AE$4+2*'Objednávka HMP'!AE$5)),0)</f>
        <v>0</v>
      </c>
      <c r="AH93" s="107">
        <f>IFERROR(('MA Výkon'!AH93*('Objednávka HMP'!AF$49+2*'Objednávka HMP'!AF$60)/('Objednávka HMP'!AF$4+2*'Objednávka HMP'!AF$5)),0)</f>
        <v>0</v>
      </c>
      <c r="AI93" s="107">
        <f>IFERROR(('MA Výkon'!AI93*('Objednávka HMP'!AG$49+2*'Objednávka HMP'!AG$60)/('Objednávka HMP'!AG$4+2*'Objednávka HMP'!AG$5)),0)</f>
        <v>0</v>
      </c>
      <c r="AJ93" s="107">
        <f>IFERROR(('MA Výkon'!AJ93*('Objednávka HMP'!AH$49+2*'Objednávka HMP'!AH$60)/('Objednávka HMP'!AH$4+2*'Objednávka HMP'!AH$5)),0)</f>
        <v>0</v>
      </c>
      <c r="AK93" s="107">
        <f>IFERROR(('MA Výkon'!AK93*('Objednávka HMP'!AI$49+2*'Objednávka HMP'!AI$60)/('Objednávka HMP'!AI$4+2*'Objednávka HMP'!AI$5)),0)</f>
        <v>0</v>
      </c>
      <c r="AL93" s="24">
        <f t="shared" si="72"/>
        <v>0</v>
      </c>
      <c r="AM93" s="149">
        <f t="shared" si="71"/>
        <v>0</v>
      </c>
    </row>
    <row r="94" spans="1:39" ht="14.4" x14ac:dyDescent="0.3">
      <c r="A94" s="4">
        <f t="shared" si="70"/>
        <v>6</v>
      </c>
      <c r="B94" s="45" t="str">
        <f t="shared" si="70"/>
        <v>Pronájem a leasing vozidel</v>
      </c>
      <c r="C94" s="64" t="str">
        <f t="shared" si="70"/>
        <v/>
      </c>
      <c r="D94" s="65" t="str">
        <f t="shared" si="70"/>
        <v/>
      </c>
      <c r="E94" s="107">
        <f>IFERROR(('MA Výkon'!E94*('Objednávka HMP'!C$49+2*'Objednávka HMP'!C$60)/('Objednávka HMP'!C$4+2*'Objednávka HMP'!C$5)),0)</f>
        <v>0</v>
      </c>
      <c r="F94" s="107">
        <f>IFERROR(('MA Výkon'!F94*('Objednávka HMP'!D$49+2*'Objednávka HMP'!D$60)/('Objednávka HMP'!D$4+2*'Objednávka HMP'!D$5)),0)</f>
        <v>0</v>
      </c>
      <c r="G94" s="107">
        <f>IFERROR(('MA Výkon'!G94*('Objednávka HMP'!E$49+2*'Objednávka HMP'!E$60)/('Objednávka HMP'!E$4+2*'Objednávka HMP'!E$5)),0)</f>
        <v>0</v>
      </c>
      <c r="H94" s="107">
        <f>IFERROR(('MA Výkon'!H94*('Objednávka HMP'!F$49+2*'Objednávka HMP'!F$60)/('Objednávka HMP'!F$4+2*'Objednávka HMP'!F$5)),0)</f>
        <v>0</v>
      </c>
      <c r="I94" s="107">
        <f>IFERROR(('MA Výkon'!I94*('Objednávka HMP'!G$49+2*'Objednávka HMP'!G$60)/('Objednávka HMP'!G$4+2*'Objednávka HMP'!G$5)),0)</f>
        <v>0</v>
      </c>
      <c r="J94" s="107">
        <f>IFERROR(('MA Výkon'!J94*('Objednávka HMP'!H$49+2*'Objednávka HMP'!H$60)/('Objednávka HMP'!H$4+2*'Objednávka HMP'!H$5)),0)</f>
        <v>0</v>
      </c>
      <c r="K94" s="107">
        <f>IFERROR(('MA Výkon'!K94*('Objednávka HMP'!I$49+2*'Objednávka HMP'!I$60)/('Objednávka HMP'!I$4+2*'Objednávka HMP'!I$5)),0)</f>
        <v>0</v>
      </c>
      <c r="L94" s="107">
        <f>IFERROR(('MA Výkon'!L94*('Objednávka HMP'!J$49+2*'Objednávka HMP'!J$60)/('Objednávka HMP'!J$4+2*'Objednávka HMP'!J$5)),0)</f>
        <v>0</v>
      </c>
      <c r="M94" s="107">
        <f>IFERROR(('MA Výkon'!M94*('Objednávka HMP'!K$49+2*'Objednávka HMP'!K$60)/('Objednávka HMP'!K$4+2*'Objednávka HMP'!K$5)),0)</f>
        <v>0</v>
      </c>
      <c r="N94" s="107">
        <f>IFERROR(('MA Výkon'!N94*('Objednávka HMP'!L$49+2*'Objednávka HMP'!L$60)/('Objednávka HMP'!L$4+2*'Objednávka HMP'!L$5)),0)</f>
        <v>0</v>
      </c>
      <c r="O94" s="107">
        <f>IFERROR(('MA Výkon'!O94*('Objednávka HMP'!M$49+2*'Objednávka HMP'!M$60)/('Objednávka HMP'!M$4+2*'Objednávka HMP'!M$5)),0)</f>
        <v>0</v>
      </c>
      <c r="P94" s="107">
        <f>IFERROR(('MA Výkon'!P94*('Objednávka HMP'!N$49+2*'Objednávka HMP'!N$60)/('Objednávka HMP'!N$4+2*'Objednávka HMP'!N$5)),0)</f>
        <v>0</v>
      </c>
      <c r="Q94" s="107">
        <f>IFERROR(('MA Výkon'!Q94*('Objednávka HMP'!O$49+2*'Objednávka HMP'!O$60)/('Objednávka HMP'!O$4+2*'Objednávka HMP'!O$5)),0)</f>
        <v>0</v>
      </c>
      <c r="R94" s="107">
        <f>IFERROR(('MA Výkon'!R94*('Objednávka HMP'!P$49+2*'Objednávka HMP'!P$60)/('Objednávka HMP'!P$4+2*'Objednávka HMP'!P$5)),0)</f>
        <v>0</v>
      </c>
      <c r="S94" s="107">
        <f>IFERROR(('MA Výkon'!S94*('Objednávka HMP'!Q$49+2*'Objednávka HMP'!Q$60)/('Objednávka HMP'!Q$4+2*'Objednávka HMP'!Q$5)),0)</f>
        <v>0</v>
      </c>
      <c r="T94" s="107">
        <f>IFERROR(('MA Výkon'!T94*('Objednávka HMP'!R$49+2*'Objednávka HMP'!R$60)/('Objednávka HMP'!R$4+2*'Objednávka HMP'!R$5)),0)</f>
        <v>0</v>
      </c>
      <c r="U94" s="107">
        <f>IFERROR(('MA Výkon'!U94*('Objednávka HMP'!S$49+2*'Objednávka HMP'!S$60)/('Objednávka HMP'!S$4+2*'Objednávka HMP'!S$5)),0)</f>
        <v>0</v>
      </c>
      <c r="V94" s="107">
        <f>IFERROR(('MA Výkon'!V94*('Objednávka HMP'!T$49+2*'Objednávka HMP'!T$60)/('Objednávka HMP'!T$4+2*'Objednávka HMP'!T$5)),0)</f>
        <v>0</v>
      </c>
      <c r="W94" s="107">
        <f>IFERROR(('MA Výkon'!W94*('Objednávka HMP'!U$49+2*'Objednávka HMP'!U$60)/('Objednávka HMP'!U$4+2*'Objednávka HMP'!U$5)),0)</f>
        <v>0</v>
      </c>
      <c r="X94" s="107">
        <f>IFERROR(('MA Výkon'!X94*('Objednávka HMP'!V$49+2*'Objednávka HMP'!V$60)/('Objednávka HMP'!V$4+2*'Objednávka HMP'!V$5)),0)</f>
        <v>0</v>
      </c>
      <c r="Y94" s="107">
        <f>IFERROR(('MA Výkon'!Y94*('Objednávka HMP'!W$49+2*'Objednávka HMP'!W$60)/('Objednávka HMP'!W$4+2*'Objednávka HMP'!W$5)),0)</f>
        <v>0</v>
      </c>
      <c r="Z94" s="107">
        <f>IFERROR(('MA Výkon'!Z94*('Objednávka HMP'!X$49+2*'Objednávka HMP'!X$60)/('Objednávka HMP'!X$4+2*'Objednávka HMP'!X$5)),0)</f>
        <v>0</v>
      </c>
      <c r="AA94" s="107">
        <f>IFERROR(('MA Výkon'!AA94*('Objednávka HMP'!Y$49+2*'Objednávka HMP'!Y$60)/('Objednávka HMP'!Y$4+2*'Objednávka HMP'!Y$5)),0)</f>
        <v>0</v>
      </c>
      <c r="AB94" s="107">
        <f>IFERROR(('MA Výkon'!AB94*('Objednávka HMP'!Z$49+2*'Objednávka HMP'!Z$60)/('Objednávka HMP'!Z$4+2*'Objednávka HMP'!Z$5)),0)</f>
        <v>0</v>
      </c>
      <c r="AC94" s="107">
        <f>IFERROR(('MA Výkon'!AC94*('Objednávka HMP'!AA$49+2*'Objednávka HMP'!AA$60)/('Objednávka HMP'!AA$4+2*'Objednávka HMP'!AA$5)),0)</f>
        <v>0</v>
      </c>
      <c r="AD94" s="107">
        <f>IFERROR(('MA Výkon'!AD94*('Objednávka HMP'!AB$49+2*'Objednávka HMP'!AB$60)/('Objednávka HMP'!AB$4+2*'Objednávka HMP'!AB$5)),0)</f>
        <v>0</v>
      </c>
      <c r="AE94" s="107">
        <f>IFERROR(('MA Výkon'!AE94*('Objednávka HMP'!AC$49+2*'Objednávka HMP'!AC$60)/('Objednávka HMP'!AC$4+2*'Objednávka HMP'!AC$5)),0)</f>
        <v>0</v>
      </c>
      <c r="AF94" s="107">
        <f>IFERROR(('MA Výkon'!AF94*('Objednávka HMP'!AD$49+2*'Objednávka HMP'!AD$60)/('Objednávka HMP'!AD$4+2*'Objednávka HMP'!AD$5)),0)</f>
        <v>0</v>
      </c>
      <c r="AG94" s="107">
        <f>IFERROR(('MA Výkon'!AG94*('Objednávka HMP'!AE$49+2*'Objednávka HMP'!AE$60)/('Objednávka HMP'!AE$4+2*'Objednávka HMP'!AE$5)),0)</f>
        <v>0</v>
      </c>
      <c r="AH94" s="107">
        <f>IFERROR(('MA Výkon'!AH94*('Objednávka HMP'!AF$49+2*'Objednávka HMP'!AF$60)/('Objednávka HMP'!AF$4+2*'Objednávka HMP'!AF$5)),0)</f>
        <v>0</v>
      </c>
      <c r="AI94" s="107">
        <f>IFERROR(('MA Výkon'!AI94*('Objednávka HMP'!AG$49+2*'Objednávka HMP'!AG$60)/('Objednávka HMP'!AG$4+2*'Objednávka HMP'!AG$5)),0)</f>
        <v>0</v>
      </c>
      <c r="AJ94" s="107">
        <f>IFERROR(('MA Výkon'!AJ94*('Objednávka HMP'!AH$49+2*'Objednávka HMP'!AH$60)/('Objednávka HMP'!AH$4+2*'Objednávka HMP'!AH$5)),0)</f>
        <v>0</v>
      </c>
      <c r="AK94" s="107">
        <f>IFERROR(('MA Výkon'!AK94*('Objednávka HMP'!AI$49+2*'Objednávka HMP'!AI$60)/('Objednávka HMP'!AI$4+2*'Objednávka HMP'!AI$5)),0)</f>
        <v>0</v>
      </c>
      <c r="AL94" s="24">
        <f t="shared" si="72"/>
        <v>0</v>
      </c>
      <c r="AM94" s="149">
        <f t="shared" si="71"/>
        <v>0</v>
      </c>
    </row>
    <row r="95" spans="1:39" ht="14.4" x14ac:dyDescent="0.3">
      <c r="A95" s="4">
        <f t="shared" si="70"/>
        <v>7</v>
      </c>
      <c r="B95" s="45" t="str">
        <f t="shared" si="70"/>
        <v>Mzdové náklady</v>
      </c>
      <c r="C95" s="64">
        <f t="shared" si="70"/>
        <v>7.1</v>
      </c>
      <c r="D95" s="65" t="str">
        <f t="shared" si="70"/>
        <v>Vlaková četa</v>
      </c>
      <c r="E95" s="107">
        <f>IFERROR(('MA Výkon'!E95*('Objednávka HMP'!C$49+2*'Objednávka HMP'!C$60)/('Objednávka HMP'!C$4+2*'Objednávka HMP'!C$5)),0)</f>
        <v>0</v>
      </c>
      <c r="F95" s="107">
        <f>IFERROR(('MA Výkon'!F95*('Objednávka HMP'!D$49+2*'Objednávka HMP'!D$60)/('Objednávka HMP'!D$4+2*'Objednávka HMP'!D$5)),0)</f>
        <v>0</v>
      </c>
      <c r="G95" s="107">
        <f>IFERROR(('MA Výkon'!G95*('Objednávka HMP'!E$49+2*'Objednávka HMP'!E$60)/('Objednávka HMP'!E$4+2*'Objednávka HMP'!E$5)),0)</f>
        <v>0</v>
      </c>
      <c r="H95" s="107">
        <f>IFERROR(('MA Výkon'!H95*('Objednávka HMP'!F$49+2*'Objednávka HMP'!F$60)/('Objednávka HMP'!F$4+2*'Objednávka HMP'!F$5)),0)</f>
        <v>0</v>
      </c>
      <c r="I95" s="107">
        <f>IFERROR(('MA Výkon'!I95*('Objednávka HMP'!G$49+2*'Objednávka HMP'!G$60)/('Objednávka HMP'!G$4+2*'Objednávka HMP'!G$5)),0)</f>
        <v>0</v>
      </c>
      <c r="J95" s="107">
        <f>IFERROR(('MA Výkon'!J95*('Objednávka HMP'!H$49+2*'Objednávka HMP'!H$60)/('Objednávka HMP'!H$4+2*'Objednávka HMP'!H$5)),0)</f>
        <v>0</v>
      </c>
      <c r="K95" s="107">
        <f>IFERROR(('MA Výkon'!K95*('Objednávka HMP'!I$49+2*'Objednávka HMP'!I$60)/('Objednávka HMP'!I$4+2*'Objednávka HMP'!I$5)),0)</f>
        <v>0</v>
      </c>
      <c r="L95" s="107">
        <f>IFERROR(('MA Výkon'!L95*('Objednávka HMP'!J$49+2*'Objednávka HMP'!J$60)/('Objednávka HMP'!J$4+2*'Objednávka HMP'!J$5)),0)</f>
        <v>0</v>
      </c>
      <c r="M95" s="107">
        <f>IFERROR(('MA Výkon'!M95*('Objednávka HMP'!K$49+2*'Objednávka HMP'!K$60)/('Objednávka HMP'!K$4+2*'Objednávka HMP'!K$5)),0)</f>
        <v>0</v>
      </c>
      <c r="N95" s="107">
        <f>IFERROR(('MA Výkon'!N95*('Objednávka HMP'!L$49+2*'Objednávka HMP'!L$60)/('Objednávka HMP'!L$4+2*'Objednávka HMP'!L$5)),0)</f>
        <v>0</v>
      </c>
      <c r="O95" s="107">
        <f>IFERROR(('MA Výkon'!O95*('Objednávka HMP'!M$49+2*'Objednávka HMP'!M$60)/('Objednávka HMP'!M$4+2*'Objednávka HMP'!M$5)),0)</f>
        <v>0</v>
      </c>
      <c r="P95" s="107">
        <f>IFERROR(('MA Výkon'!P95*('Objednávka HMP'!N$49+2*'Objednávka HMP'!N$60)/('Objednávka HMP'!N$4+2*'Objednávka HMP'!N$5)),0)</f>
        <v>0</v>
      </c>
      <c r="Q95" s="107">
        <f>IFERROR(('MA Výkon'!Q95*('Objednávka HMP'!O$49+2*'Objednávka HMP'!O$60)/('Objednávka HMP'!O$4+2*'Objednávka HMP'!O$5)),0)</f>
        <v>0</v>
      </c>
      <c r="R95" s="107">
        <f>IFERROR(('MA Výkon'!R95*('Objednávka HMP'!P$49+2*'Objednávka HMP'!P$60)/('Objednávka HMP'!P$4+2*'Objednávka HMP'!P$5)),0)</f>
        <v>0</v>
      </c>
      <c r="S95" s="107">
        <f>IFERROR(('MA Výkon'!S95*('Objednávka HMP'!Q$49+2*'Objednávka HMP'!Q$60)/('Objednávka HMP'!Q$4+2*'Objednávka HMP'!Q$5)),0)</f>
        <v>0</v>
      </c>
      <c r="T95" s="107">
        <f>IFERROR(('MA Výkon'!T95*('Objednávka HMP'!R$49+2*'Objednávka HMP'!R$60)/('Objednávka HMP'!R$4+2*'Objednávka HMP'!R$5)),0)</f>
        <v>0</v>
      </c>
      <c r="U95" s="107">
        <f>IFERROR(('MA Výkon'!U95*('Objednávka HMP'!S$49+2*'Objednávka HMP'!S$60)/('Objednávka HMP'!S$4+2*'Objednávka HMP'!S$5)),0)</f>
        <v>0</v>
      </c>
      <c r="V95" s="107">
        <f>IFERROR(('MA Výkon'!V95*('Objednávka HMP'!T$49+2*'Objednávka HMP'!T$60)/('Objednávka HMP'!T$4+2*'Objednávka HMP'!T$5)),0)</f>
        <v>0</v>
      </c>
      <c r="W95" s="107">
        <f>IFERROR(('MA Výkon'!W95*('Objednávka HMP'!U$49+2*'Objednávka HMP'!U$60)/('Objednávka HMP'!U$4+2*'Objednávka HMP'!U$5)),0)</f>
        <v>0</v>
      </c>
      <c r="X95" s="107">
        <f>IFERROR(('MA Výkon'!X95*('Objednávka HMP'!V$49+2*'Objednávka HMP'!V$60)/('Objednávka HMP'!V$4+2*'Objednávka HMP'!V$5)),0)</f>
        <v>0</v>
      </c>
      <c r="Y95" s="107">
        <f>IFERROR(('MA Výkon'!Y95*('Objednávka HMP'!W$49+2*'Objednávka HMP'!W$60)/('Objednávka HMP'!W$4+2*'Objednávka HMP'!W$5)),0)</f>
        <v>0</v>
      </c>
      <c r="Z95" s="107">
        <f>IFERROR(('MA Výkon'!Z95*('Objednávka HMP'!X$49+2*'Objednávka HMP'!X$60)/('Objednávka HMP'!X$4+2*'Objednávka HMP'!X$5)),0)</f>
        <v>0</v>
      </c>
      <c r="AA95" s="107">
        <f>IFERROR(('MA Výkon'!AA95*('Objednávka HMP'!Y$49+2*'Objednávka HMP'!Y$60)/('Objednávka HMP'!Y$4+2*'Objednávka HMP'!Y$5)),0)</f>
        <v>0</v>
      </c>
      <c r="AB95" s="107">
        <f>IFERROR(('MA Výkon'!AB95*('Objednávka HMP'!Z$49+2*'Objednávka HMP'!Z$60)/('Objednávka HMP'!Z$4+2*'Objednávka HMP'!Z$5)),0)</f>
        <v>0</v>
      </c>
      <c r="AC95" s="107">
        <f>IFERROR(('MA Výkon'!AC95*('Objednávka HMP'!AA$49+2*'Objednávka HMP'!AA$60)/('Objednávka HMP'!AA$4+2*'Objednávka HMP'!AA$5)),0)</f>
        <v>0</v>
      </c>
      <c r="AD95" s="107">
        <f>IFERROR(('MA Výkon'!AD95*('Objednávka HMP'!AB$49+2*'Objednávka HMP'!AB$60)/('Objednávka HMP'!AB$4+2*'Objednávka HMP'!AB$5)),0)</f>
        <v>0</v>
      </c>
      <c r="AE95" s="107">
        <f>IFERROR(('MA Výkon'!AE95*('Objednávka HMP'!AC$49+2*'Objednávka HMP'!AC$60)/('Objednávka HMP'!AC$4+2*'Objednávka HMP'!AC$5)),0)</f>
        <v>0</v>
      </c>
      <c r="AF95" s="107">
        <f>IFERROR(('MA Výkon'!AF95*('Objednávka HMP'!AD$49+2*'Objednávka HMP'!AD$60)/('Objednávka HMP'!AD$4+2*'Objednávka HMP'!AD$5)),0)</f>
        <v>0</v>
      </c>
      <c r="AG95" s="107">
        <f>IFERROR(('MA Výkon'!AG95*('Objednávka HMP'!AE$49+2*'Objednávka HMP'!AE$60)/('Objednávka HMP'!AE$4+2*'Objednávka HMP'!AE$5)),0)</f>
        <v>0</v>
      </c>
      <c r="AH95" s="107">
        <f>IFERROR(('MA Výkon'!AH95*('Objednávka HMP'!AF$49+2*'Objednávka HMP'!AF$60)/('Objednávka HMP'!AF$4+2*'Objednávka HMP'!AF$5)),0)</f>
        <v>0</v>
      </c>
      <c r="AI95" s="107">
        <f>IFERROR(('MA Výkon'!AI95*('Objednávka HMP'!AG$49+2*'Objednávka HMP'!AG$60)/('Objednávka HMP'!AG$4+2*'Objednávka HMP'!AG$5)),0)</f>
        <v>0</v>
      </c>
      <c r="AJ95" s="107">
        <f>IFERROR(('MA Výkon'!AJ95*('Objednávka HMP'!AH$49+2*'Objednávka HMP'!AH$60)/('Objednávka HMP'!AH$4+2*'Objednávka HMP'!AH$5)),0)</f>
        <v>0</v>
      </c>
      <c r="AK95" s="107">
        <f>IFERROR(('MA Výkon'!AK95*('Objednávka HMP'!AI$49+2*'Objednávka HMP'!AI$60)/('Objednávka HMP'!AI$4+2*'Objednávka HMP'!AI$5)),0)</f>
        <v>0</v>
      </c>
      <c r="AL95" s="24">
        <f t="shared" si="72"/>
        <v>0</v>
      </c>
      <c r="AM95" s="149">
        <f t="shared" si="71"/>
        <v>0</v>
      </c>
    </row>
    <row r="96" spans="1:39" ht="14.4" x14ac:dyDescent="0.3">
      <c r="A96" s="4" t="str">
        <f t="shared" si="70"/>
        <v/>
      </c>
      <c r="B96" s="45" t="str">
        <f t="shared" si="70"/>
        <v/>
      </c>
      <c r="C96" s="64" t="str">
        <f t="shared" si="70"/>
        <v>7.2</v>
      </c>
      <c r="D96" s="65" t="str">
        <f t="shared" si="70"/>
        <v>Strojvedoucí</v>
      </c>
      <c r="E96" s="107">
        <f>IFERROR(('MA Výkon'!E96*('Objednávka HMP'!C$49+2*'Objednávka HMP'!C$60)/('Objednávka HMP'!C$4+2*'Objednávka HMP'!C$5)),0)</f>
        <v>0</v>
      </c>
      <c r="F96" s="107">
        <f>IFERROR(('MA Výkon'!F96*('Objednávka HMP'!D$49+2*'Objednávka HMP'!D$60)/('Objednávka HMP'!D$4+2*'Objednávka HMP'!D$5)),0)</f>
        <v>0</v>
      </c>
      <c r="G96" s="107">
        <f>IFERROR(('MA Výkon'!G96*('Objednávka HMP'!E$49+2*'Objednávka HMP'!E$60)/('Objednávka HMP'!E$4+2*'Objednávka HMP'!E$5)),0)</f>
        <v>0</v>
      </c>
      <c r="H96" s="107">
        <f>IFERROR(('MA Výkon'!H96*('Objednávka HMP'!F$49+2*'Objednávka HMP'!F$60)/('Objednávka HMP'!F$4+2*'Objednávka HMP'!F$5)),0)</f>
        <v>0</v>
      </c>
      <c r="I96" s="107">
        <f>IFERROR(('MA Výkon'!I96*('Objednávka HMP'!G$49+2*'Objednávka HMP'!G$60)/('Objednávka HMP'!G$4+2*'Objednávka HMP'!G$5)),0)</f>
        <v>0</v>
      </c>
      <c r="J96" s="107">
        <f>IFERROR(('MA Výkon'!J96*('Objednávka HMP'!H$49+2*'Objednávka HMP'!H$60)/('Objednávka HMP'!H$4+2*'Objednávka HMP'!H$5)),0)</f>
        <v>0</v>
      </c>
      <c r="K96" s="107">
        <f>IFERROR(('MA Výkon'!K96*('Objednávka HMP'!I$49+2*'Objednávka HMP'!I$60)/('Objednávka HMP'!I$4+2*'Objednávka HMP'!I$5)),0)</f>
        <v>0</v>
      </c>
      <c r="L96" s="107">
        <f>IFERROR(('MA Výkon'!L96*('Objednávka HMP'!J$49+2*'Objednávka HMP'!J$60)/('Objednávka HMP'!J$4+2*'Objednávka HMP'!J$5)),0)</f>
        <v>0</v>
      </c>
      <c r="M96" s="107">
        <f>IFERROR(('MA Výkon'!M96*('Objednávka HMP'!K$49+2*'Objednávka HMP'!K$60)/('Objednávka HMP'!K$4+2*'Objednávka HMP'!K$5)),0)</f>
        <v>0</v>
      </c>
      <c r="N96" s="107">
        <f>IFERROR(('MA Výkon'!N96*('Objednávka HMP'!L$49+2*'Objednávka HMP'!L$60)/('Objednávka HMP'!L$4+2*'Objednávka HMP'!L$5)),0)</f>
        <v>0</v>
      </c>
      <c r="O96" s="107">
        <f>IFERROR(('MA Výkon'!O96*('Objednávka HMP'!M$49+2*'Objednávka HMP'!M$60)/('Objednávka HMP'!M$4+2*'Objednávka HMP'!M$5)),0)</f>
        <v>0</v>
      </c>
      <c r="P96" s="107">
        <f>IFERROR(('MA Výkon'!P96*('Objednávka HMP'!N$49+2*'Objednávka HMP'!N$60)/('Objednávka HMP'!N$4+2*'Objednávka HMP'!N$5)),0)</f>
        <v>0</v>
      </c>
      <c r="Q96" s="107">
        <f>IFERROR(('MA Výkon'!Q96*('Objednávka HMP'!O$49+2*'Objednávka HMP'!O$60)/('Objednávka HMP'!O$4+2*'Objednávka HMP'!O$5)),0)</f>
        <v>0</v>
      </c>
      <c r="R96" s="107">
        <f>IFERROR(('MA Výkon'!R96*('Objednávka HMP'!P$49+2*'Objednávka HMP'!P$60)/('Objednávka HMP'!P$4+2*'Objednávka HMP'!P$5)),0)</f>
        <v>0</v>
      </c>
      <c r="S96" s="107">
        <f>IFERROR(('MA Výkon'!S96*('Objednávka HMP'!Q$49+2*'Objednávka HMP'!Q$60)/('Objednávka HMP'!Q$4+2*'Objednávka HMP'!Q$5)),0)</f>
        <v>0</v>
      </c>
      <c r="T96" s="107">
        <f>IFERROR(('MA Výkon'!T96*('Objednávka HMP'!R$49+2*'Objednávka HMP'!R$60)/('Objednávka HMP'!R$4+2*'Objednávka HMP'!R$5)),0)</f>
        <v>0</v>
      </c>
      <c r="U96" s="107">
        <f>IFERROR(('MA Výkon'!U96*('Objednávka HMP'!S$49+2*'Objednávka HMP'!S$60)/('Objednávka HMP'!S$4+2*'Objednávka HMP'!S$5)),0)</f>
        <v>0</v>
      </c>
      <c r="V96" s="107">
        <f>IFERROR(('MA Výkon'!V96*('Objednávka HMP'!T$49+2*'Objednávka HMP'!T$60)/('Objednávka HMP'!T$4+2*'Objednávka HMP'!T$5)),0)</f>
        <v>0</v>
      </c>
      <c r="W96" s="107">
        <f>IFERROR(('MA Výkon'!W96*('Objednávka HMP'!U$49+2*'Objednávka HMP'!U$60)/('Objednávka HMP'!U$4+2*'Objednávka HMP'!U$5)),0)</f>
        <v>0</v>
      </c>
      <c r="X96" s="107">
        <f>IFERROR(('MA Výkon'!X96*('Objednávka HMP'!V$49+2*'Objednávka HMP'!V$60)/('Objednávka HMP'!V$4+2*'Objednávka HMP'!V$5)),0)</f>
        <v>0</v>
      </c>
      <c r="Y96" s="107">
        <f>IFERROR(('MA Výkon'!Y96*('Objednávka HMP'!W$49+2*'Objednávka HMP'!W$60)/('Objednávka HMP'!W$4+2*'Objednávka HMP'!W$5)),0)</f>
        <v>0</v>
      </c>
      <c r="Z96" s="107">
        <f>IFERROR(('MA Výkon'!Z96*('Objednávka HMP'!X$49+2*'Objednávka HMP'!X$60)/('Objednávka HMP'!X$4+2*'Objednávka HMP'!X$5)),0)</f>
        <v>0</v>
      </c>
      <c r="AA96" s="107">
        <f>IFERROR(('MA Výkon'!AA96*('Objednávka HMP'!Y$49+2*'Objednávka HMP'!Y$60)/('Objednávka HMP'!Y$4+2*'Objednávka HMP'!Y$5)),0)</f>
        <v>0</v>
      </c>
      <c r="AB96" s="107">
        <f>IFERROR(('MA Výkon'!AB96*('Objednávka HMP'!Z$49+2*'Objednávka HMP'!Z$60)/('Objednávka HMP'!Z$4+2*'Objednávka HMP'!Z$5)),0)</f>
        <v>0</v>
      </c>
      <c r="AC96" s="107">
        <f>IFERROR(('MA Výkon'!AC96*('Objednávka HMP'!AA$49+2*'Objednávka HMP'!AA$60)/('Objednávka HMP'!AA$4+2*'Objednávka HMP'!AA$5)),0)</f>
        <v>0</v>
      </c>
      <c r="AD96" s="107">
        <f>IFERROR(('MA Výkon'!AD96*('Objednávka HMP'!AB$49+2*'Objednávka HMP'!AB$60)/('Objednávka HMP'!AB$4+2*'Objednávka HMP'!AB$5)),0)</f>
        <v>0</v>
      </c>
      <c r="AE96" s="107">
        <f>IFERROR(('MA Výkon'!AE96*('Objednávka HMP'!AC$49+2*'Objednávka HMP'!AC$60)/('Objednávka HMP'!AC$4+2*'Objednávka HMP'!AC$5)),0)</f>
        <v>0</v>
      </c>
      <c r="AF96" s="107">
        <f>IFERROR(('MA Výkon'!AF96*('Objednávka HMP'!AD$49+2*'Objednávka HMP'!AD$60)/('Objednávka HMP'!AD$4+2*'Objednávka HMP'!AD$5)),0)</f>
        <v>0</v>
      </c>
      <c r="AG96" s="107">
        <f>IFERROR(('MA Výkon'!AG96*('Objednávka HMP'!AE$49+2*'Objednávka HMP'!AE$60)/('Objednávka HMP'!AE$4+2*'Objednávka HMP'!AE$5)),0)</f>
        <v>0</v>
      </c>
      <c r="AH96" s="107">
        <f>IFERROR(('MA Výkon'!AH96*('Objednávka HMP'!AF$49+2*'Objednávka HMP'!AF$60)/('Objednávka HMP'!AF$4+2*'Objednávka HMP'!AF$5)),0)</f>
        <v>0</v>
      </c>
      <c r="AI96" s="107">
        <f>IFERROR(('MA Výkon'!AI96*('Objednávka HMP'!AG$49+2*'Objednávka HMP'!AG$60)/('Objednávka HMP'!AG$4+2*'Objednávka HMP'!AG$5)),0)</f>
        <v>0</v>
      </c>
      <c r="AJ96" s="107">
        <f>IFERROR(('MA Výkon'!AJ96*('Objednávka HMP'!AH$49+2*'Objednávka HMP'!AH$60)/('Objednávka HMP'!AH$4+2*'Objednávka HMP'!AH$5)),0)</f>
        <v>0</v>
      </c>
      <c r="AK96" s="107">
        <f>IFERROR(('MA Výkon'!AK96*('Objednávka HMP'!AI$49+2*'Objednávka HMP'!AI$60)/('Objednávka HMP'!AI$4+2*'Objednávka HMP'!AI$5)),0)</f>
        <v>0</v>
      </c>
      <c r="AL96" s="24">
        <f t="shared" si="72"/>
        <v>0</v>
      </c>
      <c r="AM96" s="149">
        <f t="shared" si="71"/>
        <v>0</v>
      </c>
    </row>
    <row r="97" spans="1:39" ht="14.4" x14ac:dyDescent="0.3">
      <c r="A97" s="4" t="str">
        <f t="shared" si="70"/>
        <v/>
      </c>
      <c r="B97" s="45" t="str">
        <f t="shared" si="70"/>
        <v/>
      </c>
      <c r="C97" s="64" t="str">
        <f t="shared" si="70"/>
        <v>7.3</v>
      </c>
      <c r="D97" s="65" t="str">
        <f t="shared" si="70"/>
        <v>Pokladní</v>
      </c>
      <c r="E97" s="107">
        <f>IFERROR(('MA Výkon'!E97*('Objednávka HMP'!C$49+2*'Objednávka HMP'!C$60)/('Objednávka HMP'!C$4+2*'Objednávka HMP'!C$5)),0)</f>
        <v>0</v>
      </c>
      <c r="F97" s="107">
        <f>IFERROR(('MA Výkon'!F97*('Objednávka HMP'!D$49+2*'Objednávka HMP'!D$60)/('Objednávka HMP'!D$4+2*'Objednávka HMP'!D$5)),0)</f>
        <v>0</v>
      </c>
      <c r="G97" s="107">
        <f>IFERROR(('MA Výkon'!G97*('Objednávka HMP'!E$49+2*'Objednávka HMP'!E$60)/('Objednávka HMP'!E$4+2*'Objednávka HMP'!E$5)),0)</f>
        <v>0</v>
      </c>
      <c r="H97" s="107">
        <f>IFERROR(('MA Výkon'!H97*('Objednávka HMP'!F$49+2*'Objednávka HMP'!F$60)/('Objednávka HMP'!F$4+2*'Objednávka HMP'!F$5)),0)</f>
        <v>0</v>
      </c>
      <c r="I97" s="107">
        <f>IFERROR(('MA Výkon'!I97*('Objednávka HMP'!G$49+2*'Objednávka HMP'!G$60)/('Objednávka HMP'!G$4+2*'Objednávka HMP'!G$5)),0)</f>
        <v>0</v>
      </c>
      <c r="J97" s="107">
        <f>IFERROR(('MA Výkon'!J97*('Objednávka HMP'!H$49+2*'Objednávka HMP'!H$60)/('Objednávka HMP'!H$4+2*'Objednávka HMP'!H$5)),0)</f>
        <v>0</v>
      </c>
      <c r="K97" s="107">
        <f>IFERROR(('MA Výkon'!K97*('Objednávka HMP'!I$49+2*'Objednávka HMP'!I$60)/('Objednávka HMP'!I$4+2*'Objednávka HMP'!I$5)),0)</f>
        <v>0</v>
      </c>
      <c r="L97" s="107">
        <f>IFERROR(('MA Výkon'!L97*('Objednávka HMP'!J$49+2*'Objednávka HMP'!J$60)/('Objednávka HMP'!J$4+2*'Objednávka HMP'!J$5)),0)</f>
        <v>0</v>
      </c>
      <c r="M97" s="107">
        <f>IFERROR(('MA Výkon'!M97*('Objednávka HMP'!K$49+2*'Objednávka HMP'!K$60)/('Objednávka HMP'!K$4+2*'Objednávka HMP'!K$5)),0)</f>
        <v>0</v>
      </c>
      <c r="N97" s="107">
        <f>IFERROR(('MA Výkon'!N97*('Objednávka HMP'!L$49+2*'Objednávka HMP'!L$60)/('Objednávka HMP'!L$4+2*'Objednávka HMP'!L$5)),0)</f>
        <v>0</v>
      </c>
      <c r="O97" s="107">
        <f>IFERROR(('MA Výkon'!O97*('Objednávka HMP'!M$49+2*'Objednávka HMP'!M$60)/('Objednávka HMP'!M$4+2*'Objednávka HMP'!M$5)),0)</f>
        <v>0</v>
      </c>
      <c r="P97" s="107">
        <f>IFERROR(('MA Výkon'!P97*('Objednávka HMP'!N$49+2*'Objednávka HMP'!N$60)/('Objednávka HMP'!N$4+2*'Objednávka HMP'!N$5)),0)</f>
        <v>0</v>
      </c>
      <c r="Q97" s="107">
        <f>IFERROR(('MA Výkon'!Q97*('Objednávka HMP'!O$49+2*'Objednávka HMP'!O$60)/('Objednávka HMP'!O$4+2*'Objednávka HMP'!O$5)),0)</f>
        <v>0</v>
      </c>
      <c r="R97" s="107">
        <f>IFERROR(('MA Výkon'!R97*('Objednávka HMP'!P$49+2*'Objednávka HMP'!P$60)/('Objednávka HMP'!P$4+2*'Objednávka HMP'!P$5)),0)</f>
        <v>0</v>
      </c>
      <c r="S97" s="107">
        <f>IFERROR(('MA Výkon'!S97*('Objednávka HMP'!Q$49+2*'Objednávka HMP'!Q$60)/('Objednávka HMP'!Q$4+2*'Objednávka HMP'!Q$5)),0)</f>
        <v>0</v>
      </c>
      <c r="T97" s="107">
        <f>IFERROR(('MA Výkon'!T97*('Objednávka HMP'!R$49+2*'Objednávka HMP'!R$60)/('Objednávka HMP'!R$4+2*'Objednávka HMP'!R$5)),0)</f>
        <v>0</v>
      </c>
      <c r="U97" s="107">
        <f>IFERROR(('MA Výkon'!U97*('Objednávka HMP'!S$49+2*'Objednávka HMP'!S$60)/('Objednávka HMP'!S$4+2*'Objednávka HMP'!S$5)),0)</f>
        <v>0</v>
      </c>
      <c r="V97" s="107">
        <f>IFERROR(('MA Výkon'!V97*('Objednávka HMP'!T$49+2*'Objednávka HMP'!T$60)/('Objednávka HMP'!T$4+2*'Objednávka HMP'!T$5)),0)</f>
        <v>0</v>
      </c>
      <c r="W97" s="107">
        <f>IFERROR(('MA Výkon'!W97*('Objednávka HMP'!U$49+2*'Objednávka HMP'!U$60)/('Objednávka HMP'!U$4+2*'Objednávka HMP'!U$5)),0)</f>
        <v>0</v>
      </c>
      <c r="X97" s="107">
        <f>IFERROR(('MA Výkon'!X97*('Objednávka HMP'!V$49+2*'Objednávka HMP'!V$60)/('Objednávka HMP'!V$4+2*'Objednávka HMP'!V$5)),0)</f>
        <v>0</v>
      </c>
      <c r="Y97" s="107">
        <f>IFERROR(('MA Výkon'!Y97*('Objednávka HMP'!W$49+2*'Objednávka HMP'!W$60)/('Objednávka HMP'!W$4+2*'Objednávka HMP'!W$5)),0)</f>
        <v>0</v>
      </c>
      <c r="Z97" s="107">
        <f>IFERROR(('MA Výkon'!Z97*('Objednávka HMP'!X$49+2*'Objednávka HMP'!X$60)/('Objednávka HMP'!X$4+2*'Objednávka HMP'!X$5)),0)</f>
        <v>0</v>
      </c>
      <c r="AA97" s="107">
        <f>IFERROR(('MA Výkon'!AA97*('Objednávka HMP'!Y$49+2*'Objednávka HMP'!Y$60)/('Objednávka HMP'!Y$4+2*'Objednávka HMP'!Y$5)),0)</f>
        <v>0</v>
      </c>
      <c r="AB97" s="107">
        <f>IFERROR(('MA Výkon'!AB97*('Objednávka HMP'!Z$49+2*'Objednávka HMP'!Z$60)/('Objednávka HMP'!Z$4+2*'Objednávka HMP'!Z$5)),0)</f>
        <v>0</v>
      </c>
      <c r="AC97" s="107">
        <f>IFERROR(('MA Výkon'!AC97*('Objednávka HMP'!AA$49+2*'Objednávka HMP'!AA$60)/('Objednávka HMP'!AA$4+2*'Objednávka HMP'!AA$5)),0)</f>
        <v>0</v>
      </c>
      <c r="AD97" s="107">
        <f>IFERROR(('MA Výkon'!AD97*('Objednávka HMP'!AB$49+2*'Objednávka HMP'!AB$60)/('Objednávka HMP'!AB$4+2*'Objednávka HMP'!AB$5)),0)</f>
        <v>0</v>
      </c>
      <c r="AE97" s="107">
        <f>IFERROR(('MA Výkon'!AE97*('Objednávka HMP'!AC$49+2*'Objednávka HMP'!AC$60)/('Objednávka HMP'!AC$4+2*'Objednávka HMP'!AC$5)),0)</f>
        <v>0</v>
      </c>
      <c r="AF97" s="107">
        <f>IFERROR(('MA Výkon'!AF97*('Objednávka HMP'!AD$49+2*'Objednávka HMP'!AD$60)/('Objednávka HMP'!AD$4+2*'Objednávka HMP'!AD$5)),0)</f>
        <v>0</v>
      </c>
      <c r="AG97" s="107">
        <f>IFERROR(('MA Výkon'!AG97*('Objednávka HMP'!AE$49+2*'Objednávka HMP'!AE$60)/('Objednávka HMP'!AE$4+2*'Objednávka HMP'!AE$5)),0)</f>
        <v>0</v>
      </c>
      <c r="AH97" s="107">
        <f>IFERROR(('MA Výkon'!AH97*('Objednávka HMP'!AF$49+2*'Objednávka HMP'!AF$60)/('Objednávka HMP'!AF$4+2*'Objednávka HMP'!AF$5)),0)</f>
        <v>0</v>
      </c>
      <c r="AI97" s="107">
        <f>IFERROR(('MA Výkon'!AI97*('Objednávka HMP'!AG$49+2*'Objednávka HMP'!AG$60)/('Objednávka HMP'!AG$4+2*'Objednávka HMP'!AG$5)),0)</f>
        <v>0</v>
      </c>
      <c r="AJ97" s="107">
        <f>IFERROR(('MA Výkon'!AJ97*('Objednávka HMP'!AH$49+2*'Objednávka HMP'!AH$60)/('Objednávka HMP'!AH$4+2*'Objednávka HMP'!AH$5)),0)</f>
        <v>0</v>
      </c>
      <c r="AK97" s="107">
        <f>IFERROR(('MA Výkon'!AK97*('Objednávka HMP'!AI$49+2*'Objednávka HMP'!AI$60)/('Objednávka HMP'!AI$4+2*'Objednávka HMP'!AI$5)),0)</f>
        <v>0</v>
      </c>
      <c r="AL97" s="24">
        <f t="shared" si="72"/>
        <v>0</v>
      </c>
      <c r="AM97" s="149">
        <f t="shared" si="71"/>
        <v>0</v>
      </c>
    </row>
    <row r="98" spans="1:39" ht="14.4" x14ac:dyDescent="0.3">
      <c r="A98" s="4" t="str">
        <f t="shared" si="70"/>
        <v/>
      </c>
      <c r="B98" s="45" t="str">
        <f t="shared" si="70"/>
        <v/>
      </c>
      <c r="C98" s="64" t="str">
        <f t="shared" si="70"/>
        <v>7.4</v>
      </c>
      <c r="D98" s="65" t="str">
        <f t="shared" si="70"/>
        <v>Ostatní zaměstnanci</v>
      </c>
      <c r="E98" s="107">
        <f>IFERROR(('MA Výkon'!E98*('Objednávka HMP'!C$49+2*'Objednávka HMP'!C$60)/('Objednávka HMP'!C$4+2*'Objednávka HMP'!C$5)),0)</f>
        <v>0</v>
      </c>
      <c r="F98" s="107">
        <f>IFERROR(('MA Výkon'!F98*('Objednávka HMP'!D$49+2*'Objednávka HMP'!D$60)/('Objednávka HMP'!D$4+2*'Objednávka HMP'!D$5)),0)</f>
        <v>0</v>
      </c>
      <c r="G98" s="107">
        <f>IFERROR(('MA Výkon'!G98*('Objednávka HMP'!E$49+2*'Objednávka HMP'!E$60)/('Objednávka HMP'!E$4+2*'Objednávka HMP'!E$5)),0)</f>
        <v>0</v>
      </c>
      <c r="H98" s="107">
        <f>IFERROR(('MA Výkon'!H98*('Objednávka HMP'!F$49+2*'Objednávka HMP'!F$60)/('Objednávka HMP'!F$4+2*'Objednávka HMP'!F$5)),0)</f>
        <v>0</v>
      </c>
      <c r="I98" s="107">
        <f>IFERROR(('MA Výkon'!I98*('Objednávka HMP'!G$49+2*'Objednávka HMP'!G$60)/('Objednávka HMP'!G$4+2*'Objednávka HMP'!G$5)),0)</f>
        <v>0</v>
      </c>
      <c r="J98" s="107">
        <f>IFERROR(('MA Výkon'!J98*('Objednávka HMP'!H$49+2*'Objednávka HMP'!H$60)/('Objednávka HMP'!H$4+2*'Objednávka HMP'!H$5)),0)</f>
        <v>0</v>
      </c>
      <c r="K98" s="107">
        <f>IFERROR(('MA Výkon'!K98*('Objednávka HMP'!I$49+2*'Objednávka HMP'!I$60)/('Objednávka HMP'!I$4+2*'Objednávka HMP'!I$5)),0)</f>
        <v>0</v>
      </c>
      <c r="L98" s="107">
        <f>IFERROR(('MA Výkon'!L98*('Objednávka HMP'!J$49+2*'Objednávka HMP'!J$60)/('Objednávka HMP'!J$4+2*'Objednávka HMP'!J$5)),0)</f>
        <v>0</v>
      </c>
      <c r="M98" s="107">
        <f>IFERROR(('MA Výkon'!M98*('Objednávka HMP'!K$49+2*'Objednávka HMP'!K$60)/('Objednávka HMP'!K$4+2*'Objednávka HMP'!K$5)),0)</f>
        <v>0</v>
      </c>
      <c r="N98" s="107">
        <f>IFERROR(('MA Výkon'!N98*('Objednávka HMP'!L$49+2*'Objednávka HMP'!L$60)/('Objednávka HMP'!L$4+2*'Objednávka HMP'!L$5)),0)</f>
        <v>0</v>
      </c>
      <c r="O98" s="107">
        <f>IFERROR(('MA Výkon'!O98*('Objednávka HMP'!M$49+2*'Objednávka HMP'!M$60)/('Objednávka HMP'!M$4+2*'Objednávka HMP'!M$5)),0)</f>
        <v>0</v>
      </c>
      <c r="P98" s="107">
        <f>IFERROR(('MA Výkon'!P98*('Objednávka HMP'!N$49+2*'Objednávka HMP'!N$60)/('Objednávka HMP'!N$4+2*'Objednávka HMP'!N$5)),0)</f>
        <v>0</v>
      </c>
      <c r="Q98" s="107">
        <f>IFERROR(('MA Výkon'!Q98*('Objednávka HMP'!O$49+2*'Objednávka HMP'!O$60)/('Objednávka HMP'!O$4+2*'Objednávka HMP'!O$5)),0)</f>
        <v>0</v>
      </c>
      <c r="R98" s="107">
        <f>IFERROR(('MA Výkon'!R98*('Objednávka HMP'!P$49+2*'Objednávka HMP'!P$60)/('Objednávka HMP'!P$4+2*'Objednávka HMP'!P$5)),0)</f>
        <v>0</v>
      </c>
      <c r="S98" s="107">
        <f>IFERROR(('MA Výkon'!S98*('Objednávka HMP'!Q$49+2*'Objednávka HMP'!Q$60)/('Objednávka HMP'!Q$4+2*'Objednávka HMP'!Q$5)),0)</f>
        <v>0</v>
      </c>
      <c r="T98" s="107">
        <f>IFERROR(('MA Výkon'!T98*('Objednávka HMP'!R$49+2*'Objednávka HMP'!R$60)/('Objednávka HMP'!R$4+2*'Objednávka HMP'!R$5)),0)</f>
        <v>0</v>
      </c>
      <c r="U98" s="107">
        <f>IFERROR(('MA Výkon'!U98*('Objednávka HMP'!S$49+2*'Objednávka HMP'!S$60)/('Objednávka HMP'!S$4+2*'Objednávka HMP'!S$5)),0)</f>
        <v>0</v>
      </c>
      <c r="V98" s="107">
        <f>IFERROR(('MA Výkon'!V98*('Objednávka HMP'!T$49+2*'Objednávka HMP'!T$60)/('Objednávka HMP'!T$4+2*'Objednávka HMP'!T$5)),0)</f>
        <v>0</v>
      </c>
      <c r="W98" s="107">
        <f>IFERROR(('MA Výkon'!W98*('Objednávka HMP'!U$49+2*'Objednávka HMP'!U$60)/('Objednávka HMP'!U$4+2*'Objednávka HMP'!U$5)),0)</f>
        <v>0</v>
      </c>
      <c r="X98" s="107">
        <f>IFERROR(('MA Výkon'!X98*('Objednávka HMP'!V$49+2*'Objednávka HMP'!V$60)/('Objednávka HMP'!V$4+2*'Objednávka HMP'!V$5)),0)</f>
        <v>0</v>
      </c>
      <c r="Y98" s="107">
        <f>IFERROR(('MA Výkon'!Y98*('Objednávka HMP'!W$49+2*'Objednávka HMP'!W$60)/('Objednávka HMP'!W$4+2*'Objednávka HMP'!W$5)),0)</f>
        <v>0</v>
      </c>
      <c r="Z98" s="107">
        <f>IFERROR(('MA Výkon'!Z98*('Objednávka HMP'!X$49+2*'Objednávka HMP'!X$60)/('Objednávka HMP'!X$4+2*'Objednávka HMP'!X$5)),0)</f>
        <v>0</v>
      </c>
      <c r="AA98" s="107">
        <f>IFERROR(('MA Výkon'!AA98*('Objednávka HMP'!Y$49+2*'Objednávka HMP'!Y$60)/('Objednávka HMP'!Y$4+2*'Objednávka HMP'!Y$5)),0)</f>
        <v>0</v>
      </c>
      <c r="AB98" s="107">
        <f>IFERROR(('MA Výkon'!AB98*('Objednávka HMP'!Z$49+2*'Objednávka HMP'!Z$60)/('Objednávka HMP'!Z$4+2*'Objednávka HMP'!Z$5)),0)</f>
        <v>0</v>
      </c>
      <c r="AC98" s="107">
        <f>IFERROR(('MA Výkon'!AC98*('Objednávka HMP'!AA$49+2*'Objednávka HMP'!AA$60)/('Objednávka HMP'!AA$4+2*'Objednávka HMP'!AA$5)),0)</f>
        <v>0</v>
      </c>
      <c r="AD98" s="107">
        <f>IFERROR(('MA Výkon'!AD98*('Objednávka HMP'!AB$49+2*'Objednávka HMP'!AB$60)/('Objednávka HMP'!AB$4+2*'Objednávka HMP'!AB$5)),0)</f>
        <v>0</v>
      </c>
      <c r="AE98" s="107">
        <f>IFERROR(('MA Výkon'!AE98*('Objednávka HMP'!AC$49+2*'Objednávka HMP'!AC$60)/('Objednávka HMP'!AC$4+2*'Objednávka HMP'!AC$5)),0)</f>
        <v>0</v>
      </c>
      <c r="AF98" s="107">
        <f>IFERROR(('MA Výkon'!AF98*('Objednávka HMP'!AD$49+2*'Objednávka HMP'!AD$60)/('Objednávka HMP'!AD$4+2*'Objednávka HMP'!AD$5)),0)</f>
        <v>0</v>
      </c>
      <c r="AG98" s="107">
        <f>IFERROR(('MA Výkon'!AG98*('Objednávka HMP'!AE$49+2*'Objednávka HMP'!AE$60)/('Objednávka HMP'!AE$4+2*'Objednávka HMP'!AE$5)),0)</f>
        <v>0</v>
      </c>
      <c r="AH98" s="107">
        <f>IFERROR(('MA Výkon'!AH98*('Objednávka HMP'!AF$49+2*'Objednávka HMP'!AF$60)/('Objednávka HMP'!AF$4+2*'Objednávka HMP'!AF$5)),0)</f>
        <v>0</v>
      </c>
      <c r="AI98" s="107">
        <f>IFERROR(('MA Výkon'!AI98*('Objednávka HMP'!AG$49+2*'Objednávka HMP'!AG$60)/('Objednávka HMP'!AG$4+2*'Objednávka HMP'!AG$5)),0)</f>
        <v>0</v>
      </c>
      <c r="AJ98" s="107">
        <f>IFERROR(('MA Výkon'!AJ98*('Objednávka HMP'!AH$49+2*'Objednávka HMP'!AH$60)/('Objednávka HMP'!AH$4+2*'Objednávka HMP'!AH$5)),0)</f>
        <v>0</v>
      </c>
      <c r="AK98" s="107">
        <f>IFERROR(('MA Výkon'!AK98*('Objednávka HMP'!AI$49+2*'Objednávka HMP'!AI$60)/('Objednávka HMP'!AI$4+2*'Objednávka HMP'!AI$5)),0)</f>
        <v>0</v>
      </c>
      <c r="AL98" s="24">
        <f t="shared" si="72"/>
        <v>0</v>
      </c>
      <c r="AM98" s="149">
        <f t="shared" si="71"/>
        <v>0</v>
      </c>
    </row>
    <row r="99" spans="1:39" ht="14.4" x14ac:dyDescent="0.3">
      <c r="A99" s="4">
        <f t="shared" si="70"/>
        <v>8</v>
      </c>
      <c r="B99" s="45" t="str">
        <f t="shared" si="70"/>
        <v>Sociální a zdravotní pojištění</v>
      </c>
      <c r="C99" s="64">
        <f t="shared" si="70"/>
        <v>8.1</v>
      </c>
      <c r="D99" s="65" t="str">
        <f t="shared" si="70"/>
        <v>Vlaková četa</v>
      </c>
      <c r="E99" s="107">
        <f>IFERROR(('MA Výkon'!E99*('Objednávka HMP'!C$49+2*'Objednávka HMP'!C$60)/('Objednávka HMP'!C$4+2*'Objednávka HMP'!C$5)),0)</f>
        <v>0</v>
      </c>
      <c r="F99" s="107">
        <f>IFERROR(('MA Výkon'!F99*('Objednávka HMP'!D$49+2*'Objednávka HMP'!D$60)/('Objednávka HMP'!D$4+2*'Objednávka HMP'!D$5)),0)</f>
        <v>0</v>
      </c>
      <c r="G99" s="107">
        <f>IFERROR(('MA Výkon'!G99*('Objednávka HMP'!E$49+2*'Objednávka HMP'!E$60)/('Objednávka HMP'!E$4+2*'Objednávka HMP'!E$5)),0)</f>
        <v>0</v>
      </c>
      <c r="H99" s="107">
        <f>IFERROR(('MA Výkon'!H99*('Objednávka HMP'!F$49+2*'Objednávka HMP'!F$60)/('Objednávka HMP'!F$4+2*'Objednávka HMP'!F$5)),0)</f>
        <v>0</v>
      </c>
      <c r="I99" s="107">
        <f>IFERROR(('MA Výkon'!I99*('Objednávka HMP'!G$49+2*'Objednávka HMP'!G$60)/('Objednávka HMP'!G$4+2*'Objednávka HMP'!G$5)),0)</f>
        <v>0</v>
      </c>
      <c r="J99" s="107">
        <f>IFERROR(('MA Výkon'!J99*('Objednávka HMP'!H$49+2*'Objednávka HMP'!H$60)/('Objednávka HMP'!H$4+2*'Objednávka HMP'!H$5)),0)</f>
        <v>0</v>
      </c>
      <c r="K99" s="107">
        <f>IFERROR(('MA Výkon'!K99*('Objednávka HMP'!I$49+2*'Objednávka HMP'!I$60)/('Objednávka HMP'!I$4+2*'Objednávka HMP'!I$5)),0)</f>
        <v>0</v>
      </c>
      <c r="L99" s="107">
        <f>IFERROR(('MA Výkon'!L99*('Objednávka HMP'!J$49+2*'Objednávka HMP'!J$60)/('Objednávka HMP'!J$4+2*'Objednávka HMP'!J$5)),0)</f>
        <v>0</v>
      </c>
      <c r="M99" s="107">
        <f>IFERROR(('MA Výkon'!M99*('Objednávka HMP'!K$49+2*'Objednávka HMP'!K$60)/('Objednávka HMP'!K$4+2*'Objednávka HMP'!K$5)),0)</f>
        <v>0</v>
      </c>
      <c r="N99" s="107">
        <f>IFERROR(('MA Výkon'!N99*('Objednávka HMP'!L$49+2*'Objednávka HMP'!L$60)/('Objednávka HMP'!L$4+2*'Objednávka HMP'!L$5)),0)</f>
        <v>0</v>
      </c>
      <c r="O99" s="107">
        <f>IFERROR(('MA Výkon'!O99*('Objednávka HMP'!M$49+2*'Objednávka HMP'!M$60)/('Objednávka HMP'!M$4+2*'Objednávka HMP'!M$5)),0)</f>
        <v>0</v>
      </c>
      <c r="P99" s="107">
        <f>IFERROR(('MA Výkon'!P99*('Objednávka HMP'!N$49+2*'Objednávka HMP'!N$60)/('Objednávka HMP'!N$4+2*'Objednávka HMP'!N$5)),0)</f>
        <v>0</v>
      </c>
      <c r="Q99" s="107">
        <f>IFERROR(('MA Výkon'!Q99*('Objednávka HMP'!O$49+2*'Objednávka HMP'!O$60)/('Objednávka HMP'!O$4+2*'Objednávka HMP'!O$5)),0)</f>
        <v>0</v>
      </c>
      <c r="R99" s="107">
        <f>IFERROR(('MA Výkon'!R99*('Objednávka HMP'!P$49+2*'Objednávka HMP'!P$60)/('Objednávka HMP'!P$4+2*'Objednávka HMP'!P$5)),0)</f>
        <v>0</v>
      </c>
      <c r="S99" s="107">
        <f>IFERROR(('MA Výkon'!S99*('Objednávka HMP'!Q$49+2*'Objednávka HMP'!Q$60)/('Objednávka HMP'!Q$4+2*'Objednávka HMP'!Q$5)),0)</f>
        <v>0</v>
      </c>
      <c r="T99" s="107">
        <f>IFERROR(('MA Výkon'!T99*('Objednávka HMP'!R$49+2*'Objednávka HMP'!R$60)/('Objednávka HMP'!R$4+2*'Objednávka HMP'!R$5)),0)</f>
        <v>0</v>
      </c>
      <c r="U99" s="107">
        <f>IFERROR(('MA Výkon'!U99*('Objednávka HMP'!S$49+2*'Objednávka HMP'!S$60)/('Objednávka HMP'!S$4+2*'Objednávka HMP'!S$5)),0)</f>
        <v>0</v>
      </c>
      <c r="V99" s="107">
        <f>IFERROR(('MA Výkon'!V99*('Objednávka HMP'!T$49+2*'Objednávka HMP'!T$60)/('Objednávka HMP'!T$4+2*'Objednávka HMP'!T$5)),0)</f>
        <v>0</v>
      </c>
      <c r="W99" s="107">
        <f>IFERROR(('MA Výkon'!W99*('Objednávka HMP'!U$49+2*'Objednávka HMP'!U$60)/('Objednávka HMP'!U$4+2*'Objednávka HMP'!U$5)),0)</f>
        <v>0</v>
      </c>
      <c r="X99" s="107">
        <f>IFERROR(('MA Výkon'!X99*('Objednávka HMP'!V$49+2*'Objednávka HMP'!V$60)/('Objednávka HMP'!V$4+2*'Objednávka HMP'!V$5)),0)</f>
        <v>0</v>
      </c>
      <c r="Y99" s="107">
        <f>IFERROR(('MA Výkon'!Y99*('Objednávka HMP'!W$49+2*'Objednávka HMP'!W$60)/('Objednávka HMP'!W$4+2*'Objednávka HMP'!W$5)),0)</f>
        <v>0</v>
      </c>
      <c r="Z99" s="107">
        <f>IFERROR(('MA Výkon'!Z99*('Objednávka HMP'!X$49+2*'Objednávka HMP'!X$60)/('Objednávka HMP'!X$4+2*'Objednávka HMP'!X$5)),0)</f>
        <v>0</v>
      </c>
      <c r="AA99" s="107">
        <f>IFERROR(('MA Výkon'!AA99*('Objednávka HMP'!Y$49+2*'Objednávka HMP'!Y$60)/('Objednávka HMP'!Y$4+2*'Objednávka HMP'!Y$5)),0)</f>
        <v>0</v>
      </c>
      <c r="AB99" s="107">
        <f>IFERROR(('MA Výkon'!AB99*('Objednávka HMP'!Z$49+2*'Objednávka HMP'!Z$60)/('Objednávka HMP'!Z$4+2*'Objednávka HMP'!Z$5)),0)</f>
        <v>0</v>
      </c>
      <c r="AC99" s="107">
        <f>IFERROR(('MA Výkon'!AC99*('Objednávka HMP'!AA$49+2*'Objednávka HMP'!AA$60)/('Objednávka HMP'!AA$4+2*'Objednávka HMP'!AA$5)),0)</f>
        <v>0</v>
      </c>
      <c r="AD99" s="107">
        <f>IFERROR(('MA Výkon'!AD99*('Objednávka HMP'!AB$49+2*'Objednávka HMP'!AB$60)/('Objednávka HMP'!AB$4+2*'Objednávka HMP'!AB$5)),0)</f>
        <v>0</v>
      </c>
      <c r="AE99" s="107">
        <f>IFERROR(('MA Výkon'!AE99*('Objednávka HMP'!AC$49+2*'Objednávka HMP'!AC$60)/('Objednávka HMP'!AC$4+2*'Objednávka HMP'!AC$5)),0)</f>
        <v>0</v>
      </c>
      <c r="AF99" s="107">
        <f>IFERROR(('MA Výkon'!AF99*('Objednávka HMP'!AD$49+2*'Objednávka HMP'!AD$60)/('Objednávka HMP'!AD$4+2*'Objednávka HMP'!AD$5)),0)</f>
        <v>0</v>
      </c>
      <c r="AG99" s="107">
        <f>IFERROR(('MA Výkon'!AG99*('Objednávka HMP'!AE$49+2*'Objednávka HMP'!AE$60)/('Objednávka HMP'!AE$4+2*'Objednávka HMP'!AE$5)),0)</f>
        <v>0</v>
      </c>
      <c r="AH99" s="107">
        <f>IFERROR(('MA Výkon'!AH99*('Objednávka HMP'!AF$49+2*'Objednávka HMP'!AF$60)/('Objednávka HMP'!AF$4+2*'Objednávka HMP'!AF$5)),0)</f>
        <v>0</v>
      </c>
      <c r="AI99" s="107">
        <f>IFERROR(('MA Výkon'!AI99*('Objednávka HMP'!AG$49+2*'Objednávka HMP'!AG$60)/('Objednávka HMP'!AG$4+2*'Objednávka HMP'!AG$5)),0)</f>
        <v>0</v>
      </c>
      <c r="AJ99" s="107">
        <f>IFERROR(('MA Výkon'!AJ99*('Objednávka HMP'!AH$49+2*'Objednávka HMP'!AH$60)/('Objednávka HMP'!AH$4+2*'Objednávka HMP'!AH$5)),0)</f>
        <v>0</v>
      </c>
      <c r="AK99" s="107">
        <f>IFERROR(('MA Výkon'!AK99*('Objednávka HMP'!AI$49+2*'Objednávka HMP'!AI$60)/('Objednávka HMP'!AI$4+2*'Objednávka HMP'!AI$5)),0)</f>
        <v>0</v>
      </c>
      <c r="AL99" s="24">
        <f t="shared" si="72"/>
        <v>0</v>
      </c>
      <c r="AM99" s="149">
        <f t="shared" si="71"/>
        <v>0</v>
      </c>
    </row>
    <row r="100" spans="1:39" ht="14.4" x14ac:dyDescent="0.3">
      <c r="A100" s="4" t="str">
        <f t="shared" si="70"/>
        <v/>
      </c>
      <c r="B100" s="45" t="str">
        <f t="shared" si="70"/>
        <v/>
      </c>
      <c r="C100" s="64" t="str">
        <f t="shared" si="70"/>
        <v>8.2</v>
      </c>
      <c r="D100" s="65" t="str">
        <f t="shared" si="70"/>
        <v>Strojvedoucí</v>
      </c>
      <c r="E100" s="107">
        <f>IFERROR(('MA Výkon'!E100*('Objednávka HMP'!C$49+2*'Objednávka HMP'!C$60)/('Objednávka HMP'!C$4+2*'Objednávka HMP'!C$5)),0)</f>
        <v>0</v>
      </c>
      <c r="F100" s="107">
        <f>IFERROR(('MA Výkon'!F100*('Objednávka HMP'!D$49+2*'Objednávka HMP'!D$60)/('Objednávka HMP'!D$4+2*'Objednávka HMP'!D$5)),0)</f>
        <v>0</v>
      </c>
      <c r="G100" s="107">
        <f>IFERROR(('MA Výkon'!G100*('Objednávka HMP'!E$49+2*'Objednávka HMP'!E$60)/('Objednávka HMP'!E$4+2*'Objednávka HMP'!E$5)),0)</f>
        <v>0</v>
      </c>
      <c r="H100" s="107">
        <f>IFERROR(('MA Výkon'!H100*('Objednávka HMP'!F$49+2*'Objednávka HMP'!F$60)/('Objednávka HMP'!F$4+2*'Objednávka HMP'!F$5)),0)</f>
        <v>0</v>
      </c>
      <c r="I100" s="107">
        <f>IFERROR(('MA Výkon'!I100*('Objednávka HMP'!G$49+2*'Objednávka HMP'!G$60)/('Objednávka HMP'!G$4+2*'Objednávka HMP'!G$5)),0)</f>
        <v>0</v>
      </c>
      <c r="J100" s="107">
        <f>IFERROR(('MA Výkon'!J100*('Objednávka HMP'!H$49+2*'Objednávka HMP'!H$60)/('Objednávka HMP'!H$4+2*'Objednávka HMP'!H$5)),0)</f>
        <v>0</v>
      </c>
      <c r="K100" s="107">
        <f>IFERROR(('MA Výkon'!K100*('Objednávka HMP'!I$49+2*'Objednávka HMP'!I$60)/('Objednávka HMP'!I$4+2*'Objednávka HMP'!I$5)),0)</f>
        <v>0</v>
      </c>
      <c r="L100" s="107">
        <f>IFERROR(('MA Výkon'!L100*('Objednávka HMP'!J$49+2*'Objednávka HMP'!J$60)/('Objednávka HMP'!J$4+2*'Objednávka HMP'!J$5)),0)</f>
        <v>0</v>
      </c>
      <c r="M100" s="107">
        <f>IFERROR(('MA Výkon'!M100*('Objednávka HMP'!K$49+2*'Objednávka HMP'!K$60)/('Objednávka HMP'!K$4+2*'Objednávka HMP'!K$5)),0)</f>
        <v>0</v>
      </c>
      <c r="N100" s="107">
        <f>IFERROR(('MA Výkon'!N100*('Objednávka HMP'!L$49+2*'Objednávka HMP'!L$60)/('Objednávka HMP'!L$4+2*'Objednávka HMP'!L$5)),0)</f>
        <v>0</v>
      </c>
      <c r="O100" s="107">
        <f>IFERROR(('MA Výkon'!O100*('Objednávka HMP'!M$49+2*'Objednávka HMP'!M$60)/('Objednávka HMP'!M$4+2*'Objednávka HMP'!M$5)),0)</f>
        <v>0</v>
      </c>
      <c r="P100" s="107">
        <f>IFERROR(('MA Výkon'!P100*('Objednávka HMP'!N$49+2*'Objednávka HMP'!N$60)/('Objednávka HMP'!N$4+2*'Objednávka HMP'!N$5)),0)</f>
        <v>0</v>
      </c>
      <c r="Q100" s="107">
        <f>IFERROR(('MA Výkon'!Q100*('Objednávka HMP'!O$49+2*'Objednávka HMP'!O$60)/('Objednávka HMP'!O$4+2*'Objednávka HMP'!O$5)),0)</f>
        <v>0</v>
      </c>
      <c r="R100" s="107">
        <f>IFERROR(('MA Výkon'!R100*('Objednávka HMP'!P$49+2*'Objednávka HMP'!P$60)/('Objednávka HMP'!P$4+2*'Objednávka HMP'!P$5)),0)</f>
        <v>0</v>
      </c>
      <c r="S100" s="107">
        <f>IFERROR(('MA Výkon'!S100*('Objednávka HMP'!Q$49+2*'Objednávka HMP'!Q$60)/('Objednávka HMP'!Q$4+2*'Objednávka HMP'!Q$5)),0)</f>
        <v>0</v>
      </c>
      <c r="T100" s="107">
        <f>IFERROR(('MA Výkon'!T100*('Objednávka HMP'!R$49+2*'Objednávka HMP'!R$60)/('Objednávka HMP'!R$4+2*'Objednávka HMP'!R$5)),0)</f>
        <v>0</v>
      </c>
      <c r="U100" s="107">
        <f>IFERROR(('MA Výkon'!U100*('Objednávka HMP'!S$49+2*'Objednávka HMP'!S$60)/('Objednávka HMP'!S$4+2*'Objednávka HMP'!S$5)),0)</f>
        <v>0</v>
      </c>
      <c r="V100" s="107">
        <f>IFERROR(('MA Výkon'!V100*('Objednávka HMP'!T$49+2*'Objednávka HMP'!T$60)/('Objednávka HMP'!T$4+2*'Objednávka HMP'!T$5)),0)</f>
        <v>0</v>
      </c>
      <c r="W100" s="107">
        <f>IFERROR(('MA Výkon'!W100*('Objednávka HMP'!U$49+2*'Objednávka HMP'!U$60)/('Objednávka HMP'!U$4+2*'Objednávka HMP'!U$5)),0)</f>
        <v>0</v>
      </c>
      <c r="X100" s="107">
        <f>IFERROR(('MA Výkon'!X100*('Objednávka HMP'!V$49+2*'Objednávka HMP'!V$60)/('Objednávka HMP'!V$4+2*'Objednávka HMP'!V$5)),0)</f>
        <v>0</v>
      </c>
      <c r="Y100" s="107">
        <f>IFERROR(('MA Výkon'!Y100*('Objednávka HMP'!W$49+2*'Objednávka HMP'!W$60)/('Objednávka HMP'!W$4+2*'Objednávka HMP'!W$5)),0)</f>
        <v>0</v>
      </c>
      <c r="Z100" s="107">
        <f>IFERROR(('MA Výkon'!Z100*('Objednávka HMP'!X$49+2*'Objednávka HMP'!X$60)/('Objednávka HMP'!X$4+2*'Objednávka HMP'!X$5)),0)</f>
        <v>0</v>
      </c>
      <c r="AA100" s="107">
        <f>IFERROR(('MA Výkon'!AA100*('Objednávka HMP'!Y$49+2*'Objednávka HMP'!Y$60)/('Objednávka HMP'!Y$4+2*'Objednávka HMP'!Y$5)),0)</f>
        <v>0</v>
      </c>
      <c r="AB100" s="107">
        <f>IFERROR(('MA Výkon'!AB100*('Objednávka HMP'!Z$49+2*'Objednávka HMP'!Z$60)/('Objednávka HMP'!Z$4+2*'Objednávka HMP'!Z$5)),0)</f>
        <v>0</v>
      </c>
      <c r="AC100" s="107">
        <f>IFERROR(('MA Výkon'!AC100*('Objednávka HMP'!AA$49+2*'Objednávka HMP'!AA$60)/('Objednávka HMP'!AA$4+2*'Objednávka HMP'!AA$5)),0)</f>
        <v>0</v>
      </c>
      <c r="AD100" s="107">
        <f>IFERROR(('MA Výkon'!AD100*('Objednávka HMP'!AB$49+2*'Objednávka HMP'!AB$60)/('Objednávka HMP'!AB$4+2*'Objednávka HMP'!AB$5)),0)</f>
        <v>0</v>
      </c>
      <c r="AE100" s="107">
        <f>IFERROR(('MA Výkon'!AE100*('Objednávka HMP'!AC$49+2*'Objednávka HMP'!AC$60)/('Objednávka HMP'!AC$4+2*'Objednávka HMP'!AC$5)),0)</f>
        <v>0</v>
      </c>
      <c r="AF100" s="107">
        <f>IFERROR(('MA Výkon'!AF100*('Objednávka HMP'!AD$49+2*'Objednávka HMP'!AD$60)/('Objednávka HMP'!AD$4+2*'Objednávka HMP'!AD$5)),0)</f>
        <v>0</v>
      </c>
      <c r="AG100" s="107">
        <f>IFERROR(('MA Výkon'!AG100*('Objednávka HMP'!AE$49+2*'Objednávka HMP'!AE$60)/('Objednávka HMP'!AE$4+2*'Objednávka HMP'!AE$5)),0)</f>
        <v>0</v>
      </c>
      <c r="AH100" s="107">
        <f>IFERROR(('MA Výkon'!AH100*('Objednávka HMP'!AF$49+2*'Objednávka HMP'!AF$60)/('Objednávka HMP'!AF$4+2*'Objednávka HMP'!AF$5)),0)</f>
        <v>0</v>
      </c>
      <c r="AI100" s="107">
        <f>IFERROR(('MA Výkon'!AI100*('Objednávka HMP'!AG$49+2*'Objednávka HMP'!AG$60)/('Objednávka HMP'!AG$4+2*'Objednávka HMP'!AG$5)),0)</f>
        <v>0</v>
      </c>
      <c r="AJ100" s="107">
        <f>IFERROR(('MA Výkon'!AJ100*('Objednávka HMP'!AH$49+2*'Objednávka HMP'!AH$60)/('Objednávka HMP'!AH$4+2*'Objednávka HMP'!AH$5)),0)</f>
        <v>0</v>
      </c>
      <c r="AK100" s="107">
        <f>IFERROR(('MA Výkon'!AK100*('Objednávka HMP'!AI$49+2*'Objednávka HMP'!AI$60)/('Objednávka HMP'!AI$4+2*'Objednávka HMP'!AI$5)),0)</f>
        <v>0</v>
      </c>
      <c r="AL100" s="24">
        <f t="shared" si="72"/>
        <v>0</v>
      </c>
      <c r="AM100" s="149">
        <f t="shared" si="71"/>
        <v>0</v>
      </c>
    </row>
    <row r="101" spans="1:39" ht="14.4" x14ac:dyDescent="0.3">
      <c r="A101" s="4" t="str">
        <f t="shared" si="70"/>
        <v/>
      </c>
      <c r="B101" s="45" t="str">
        <f t="shared" si="70"/>
        <v/>
      </c>
      <c r="C101" s="64" t="str">
        <f t="shared" si="70"/>
        <v>8.3</v>
      </c>
      <c r="D101" s="65" t="str">
        <f t="shared" si="70"/>
        <v>Pokladní</v>
      </c>
      <c r="E101" s="107">
        <f>IFERROR(('MA Výkon'!E101*('Objednávka HMP'!C$49+2*'Objednávka HMP'!C$60)/('Objednávka HMP'!C$4+2*'Objednávka HMP'!C$5)),0)</f>
        <v>0</v>
      </c>
      <c r="F101" s="107">
        <f>IFERROR(('MA Výkon'!F101*('Objednávka HMP'!D$49+2*'Objednávka HMP'!D$60)/('Objednávka HMP'!D$4+2*'Objednávka HMP'!D$5)),0)</f>
        <v>0</v>
      </c>
      <c r="G101" s="107">
        <f>IFERROR(('MA Výkon'!G101*('Objednávka HMP'!E$49+2*'Objednávka HMP'!E$60)/('Objednávka HMP'!E$4+2*'Objednávka HMP'!E$5)),0)</f>
        <v>0</v>
      </c>
      <c r="H101" s="107">
        <f>IFERROR(('MA Výkon'!H101*('Objednávka HMP'!F$49+2*'Objednávka HMP'!F$60)/('Objednávka HMP'!F$4+2*'Objednávka HMP'!F$5)),0)</f>
        <v>0</v>
      </c>
      <c r="I101" s="107">
        <f>IFERROR(('MA Výkon'!I101*('Objednávka HMP'!G$49+2*'Objednávka HMP'!G$60)/('Objednávka HMP'!G$4+2*'Objednávka HMP'!G$5)),0)</f>
        <v>0</v>
      </c>
      <c r="J101" s="107">
        <f>IFERROR(('MA Výkon'!J101*('Objednávka HMP'!H$49+2*'Objednávka HMP'!H$60)/('Objednávka HMP'!H$4+2*'Objednávka HMP'!H$5)),0)</f>
        <v>0</v>
      </c>
      <c r="K101" s="107">
        <f>IFERROR(('MA Výkon'!K101*('Objednávka HMP'!I$49+2*'Objednávka HMP'!I$60)/('Objednávka HMP'!I$4+2*'Objednávka HMP'!I$5)),0)</f>
        <v>0</v>
      </c>
      <c r="L101" s="107">
        <f>IFERROR(('MA Výkon'!L101*('Objednávka HMP'!J$49+2*'Objednávka HMP'!J$60)/('Objednávka HMP'!J$4+2*'Objednávka HMP'!J$5)),0)</f>
        <v>0</v>
      </c>
      <c r="M101" s="107">
        <f>IFERROR(('MA Výkon'!M101*('Objednávka HMP'!K$49+2*'Objednávka HMP'!K$60)/('Objednávka HMP'!K$4+2*'Objednávka HMP'!K$5)),0)</f>
        <v>0</v>
      </c>
      <c r="N101" s="107">
        <f>IFERROR(('MA Výkon'!N101*('Objednávka HMP'!L$49+2*'Objednávka HMP'!L$60)/('Objednávka HMP'!L$4+2*'Objednávka HMP'!L$5)),0)</f>
        <v>0</v>
      </c>
      <c r="O101" s="107">
        <f>IFERROR(('MA Výkon'!O101*('Objednávka HMP'!M$49+2*'Objednávka HMP'!M$60)/('Objednávka HMP'!M$4+2*'Objednávka HMP'!M$5)),0)</f>
        <v>0</v>
      </c>
      <c r="P101" s="107">
        <f>IFERROR(('MA Výkon'!P101*('Objednávka HMP'!N$49+2*'Objednávka HMP'!N$60)/('Objednávka HMP'!N$4+2*'Objednávka HMP'!N$5)),0)</f>
        <v>0</v>
      </c>
      <c r="Q101" s="107">
        <f>IFERROR(('MA Výkon'!Q101*('Objednávka HMP'!O$49+2*'Objednávka HMP'!O$60)/('Objednávka HMP'!O$4+2*'Objednávka HMP'!O$5)),0)</f>
        <v>0</v>
      </c>
      <c r="R101" s="107">
        <f>IFERROR(('MA Výkon'!R101*('Objednávka HMP'!P$49+2*'Objednávka HMP'!P$60)/('Objednávka HMP'!P$4+2*'Objednávka HMP'!P$5)),0)</f>
        <v>0</v>
      </c>
      <c r="S101" s="107">
        <f>IFERROR(('MA Výkon'!S101*('Objednávka HMP'!Q$49+2*'Objednávka HMP'!Q$60)/('Objednávka HMP'!Q$4+2*'Objednávka HMP'!Q$5)),0)</f>
        <v>0</v>
      </c>
      <c r="T101" s="107">
        <f>IFERROR(('MA Výkon'!T101*('Objednávka HMP'!R$49+2*'Objednávka HMP'!R$60)/('Objednávka HMP'!R$4+2*'Objednávka HMP'!R$5)),0)</f>
        <v>0</v>
      </c>
      <c r="U101" s="107">
        <f>IFERROR(('MA Výkon'!U101*('Objednávka HMP'!S$49+2*'Objednávka HMP'!S$60)/('Objednávka HMP'!S$4+2*'Objednávka HMP'!S$5)),0)</f>
        <v>0</v>
      </c>
      <c r="V101" s="107">
        <f>IFERROR(('MA Výkon'!V101*('Objednávka HMP'!T$49+2*'Objednávka HMP'!T$60)/('Objednávka HMP'!T$4+2*'Objednávka HMP'!T$5)),0)</f>
        <v>0</v>
      </c>
      <c r="W101" s="107">
        <f>IFERROR(('MA Výkon'!W101*('Objednávka HMP'!U$49+2*'Objednávka HMP'!U$60)/('Objednávka HMP'!U$4+2*'Objednávka HMP'!U$5)),0)</f>
        <v>0</v>
      </c>
      <c r="X101" s="107">
        <f>IFERROR(('MA Výkon'!X101*('Objednávka HMP'!V$49+2*'Objednávka HMP'!V$60)/('Objednávka HMP'!V$4+2*'Objednávka HMP'!V$5)),0)</f>
        <v>0</v>
      </c>
      <c r="Y101" s="107">
        <f>IFERROR(('MA Výkon'!Y101*('Objednávka HMP'!W$49+2*'Objednávka HMP'!W$60)/('Objednávka HMP'!W$4+2*'Objednávka HMP'!W$5)),0)</f>
        <v>0</v>
      </c>
      <c r="Z101" s="107">
        <f>IFERROR(('MA Výkon'!Z101*('Objednávka HMP'!X$49+2*'Objednávka HMP'!X$60)/('Objednávka HMP'!X$4+2*'Objednávka HMP'!X$5)),0)</f>
        <v>0</v>
      </c>
      <c r="AA101" s="107">
        <f>IFERROR(('MA Výkon'!AA101*('Objednávka HMP'!Y$49+2*'Objednávka HMP'!Y$60)/('Objednávka HMP'!Y$4+2*'Objednávka HMP'!Y$5)),0)</f>
        <v>0</v>
      </c>
      <c r="AB101" s="107">
        <f>IFERROR(('MA Výkon'!AB101*('Objednávka HMP'!Z$49+2*'Objednávka HMP'!Z$60)/('Objednávka HMP'!Z$4+2*'Objednávka HMP'!Z$5)),0)</f>
        <v>0</v>
      </c>
      <c r="AC101" s="107">
        <f>IFERROR(('MA Výkon'!AC101*('Objednávka HMP'!AA$49+2*'Objednávka HMP'!AA$60)/('Objednávka HMP'!AA$4+2*'Objednávka HMP'!AA$5)),0)</f>
        <v>0</v>
      </c>
      <c r="AD101" s="107">
        <f>IFERROR(('MA Výkon'!AD101*('Objednávka HMP'!AB$49+2*'Objednávka HMP'!AB$60)/('Objednávka HMP'!AB$4+2*'Objednávka HMP'!AB$5)),0)</f>
        <v>0</v>
      </c>
      <c r="AE101" s="107">
        <f>IFERROR(('MA Výkon'!AE101*('Objednávka HMP'!AC$49+2*'Objednávka HMP'!AC$60)/('Objednávka HMP'!AC$4+2*'Objednávka HMP'!AC$5)),0)</f>
        <v>0</v>
      </c>
      <c r="AF101" s="107">
        <f>IFERROR(('MA Výkon'!AF101*('Objednávka HMP'!AD$49+2*'Objednávka HMP'!AD$60)/('Objednávka HMP'!AD$4+2*'Objednávka HMP'!AD$5)),0)</f>
        <v>0</v>
      </c>
      <c r="AG101" s="107">
        <f>IFERROR(('MA Výkon'!AG101*('Objednávka HMP'!AE$49+2*'Objednávka HMP'!AE$60)/('Objednávka HMP'!AE$4+2*'Objednávka HMP'!AE$5)),0)</f>
        <v>0</v>
      </c>
      <c r="AH101" s="107">
        <f>IFERROR(('MA Výkon'!AH101*('Objednávka HMP'!AF$49+2*'Objednávka HMP'!AF$60)/('Objednávka HMP'!AF$4+2*'Objednávka HMP'!AF$5)),0)</f>
        <v>0</v>
      </c>
      <c r="AI101" s="107">
        <f>IFERROR(('MA Výkon'!AI101*('Objednávka HMP'!AG$49+2*'Objednávka HMP'!AG$60)/('Objednávka HMP'!AG$4+2*'Objednávka HMP'!AG$5)),0)</f>
        <v>0</v>
      </c>
      <c r="AJ101" s="107">
        <f>IFERROR(('MA Výkon'!AJ101*('Objednávka HMP'!AH$49+2*'Objednávka HMP'!AH$60)/('Objednávka HMP'!AH$4+2*'Objednávka HMP'!AH$5)),0)</f>
        <v>0</v>
      </c>
      <c r="AK101" s="107">
        <f>IFERROR(('MA Výkon'!AK101*('Objednávka HMP'!AI$49+2*'Objednávka HMP'!AI$60)/('Objednávka HMP'!AI$4+2*'Objednávka HMP'!AI$5)),0)</f>
        <v>0</v>
      </c>
      <c r="AL101" s="24">
        <f t="shared" si="72"/>
        <v>0</v>
      </c>
      <c r="AM101" s="149">
        <f t="shared" si="71"/>
        <v>0</v>
      </c>
    </row>
    <row r="102" spans="1:39" ht="14.4" x14ac:dyDescent="0.3">
      <c r="A102" s="4" t="str">
        <f t="shared" si="70"/>
        <v/>
      </c>
      <c r="B102" s="45" t="str">
        <f t="shared" si="70"/>
        <v/>
      </c>
      <c r="C102" s="64" t="str">
        <f t="shared" si="70"/>
        <v>8.4</v>
      </c>
      <c r="D102" s="65" t="str">
        <f t="shared" si="70"/>
        <v>Ostatní zaměstnanci</v>
      </c>
      <c r="E102" s="107">
        <f>IFERROR(('MA Výkon'!E102*('Objednávka HMP'!C$49+2*'Objednávka HMP'!C$60)/('Objednávka HMP'!C$4+2*'Objednávka HMP'!C$5)),0)</f>
        <v>0</v>
      </c>
      <c r="F102" s="107">
        <f>IFERROR(('MA Výkon'!F102*('Objednávka HMP'!D$49+2*'Objednávka HMP'!D$60)/('Objednávka HMP'!D$4+2*'Objednávka HMP'!D$5)),0)</f>
        <v>0</v>
      </c>
      <c r="G102" s="107">
        <f>IFERROR(('MA Výkon'!G102*('Objednávka HMP'!E$49+2*'Objednávka HMP'!E$60)/('Objednávka HMP'!E$4+2*'Objednávka HMP'!E$5)),0)</f>
        <v>0</v>
      </c>
      <c r="H102" s="107">
        <f>IFERROR(('MA Výkon'!H102*('Objednávka HMP'!F$49+2*'Objednávka HMP'!F$60)/('Objednávka HMP'!F$4+2*'Objednávka HMP'!F$5)),0)</f>
        <v>0</v>
      </c>
      <c r="I102" s="107">
        <f>IFERROR(('MA Výkon'!I102*('Objednávka HMP'!G$49+2*'Objednávka HMP'!G$60)/('Objednávka HMP'!G$4+2*'Objednávka HMP'!G$5)),0)</f>
        <v>0</v>
      </c>
      <c r="J102" s="107">
        <f>IFERROR(('MA Výkon'!J102*('Objednávka HMP'!H$49+2*'Objednávka HMP'!H$60)/('Objednávka HMP'!H$4+2*'Objednávka HMP'!H$5)),0)</f>
        <v>0</v>
      </c>
      <c r="K102" s="107">
        <f>IFERROR(('MA Výkon'!K102*('Objednávka HMP'!I$49+2*'Objednávka HMP'!I$60)/('Objednávka HMP'!I$4+2*'Objednávka HMP'!I$5)),0)</f>
        <v>0</v>
      </c>
      <c r="L102" s="107">
        <f>IFERROR(('MA Výkon'!L102*('Objednávka HMP'!J$49+2*'Objednávka HMP'!J$60)/('Objednávka HMP'!J$4+2*'Objednávka HMP'!J$5)),0)</f>
        <v>0</v>
      </c>
      <c r="M102" s="107">
        <f>IFERROR(('MA Výkon'!M102*('Objednávka HMP'!K$49+2*'Objednávka HMP'!K$60)/('Objednávka HMP'!K$4+2*'Objednávka HMP'!K$5)),0)</f>
        <v>0</v>
      </c>
      <c r="N102" s="107">
        <f>IFERROR(('MA Výkon'!N102*('Objednávka HMP'!L$49+2*'Objednávka HMP'!L$60)/('Objednávka HMP'!L$4+2*'Objednávka HMP'!L$5)),0)</f>
        <v>0</v>
      </c>
      <c r="O102" s="107">
        <f>IFERROR(('MA Výkon'!O102*('Objednávka HMP'!M$49+2*'Objednávka HMP'!M$60)/('Objednávka HMP'!M$4+2*'Objednávka HMP'!M$5)),0)</f>
        <v>0</v>
      </c>
      <c r="P102" s="107">
        <f>IFERROR(('MA Výkon'!P102*('Objednávka HMP'!N$49+2*'Objednávka HMP'!N$60)/('Objednávka HMP'!N$4+2*'Objednávka HMP'!N$5)),0)</f>
        <v>0</v>
      </c>
      <c r="Q102" s="107">
        <f>IFERROR(('MA Výkon'!Q102*('Objednávka HMP'!O$49+2*'Objednávka HMP'!O$60)/('Objednávka HMP'!O$4+2*'Objednávka HMP'!O$5)),0)</f>
        <v>0</v>
      </c>
      <c r="R102" s="107">
        <f>IFERROR(('MA Výkon'!R102*('Objednávka HMP'!P$49+2*'Objednávka HMP'!P$60)/('Objednávka HMP'!P$4+2*'Objednávka HMP'!P$5)),0)</f>
        <v>0</v>
      </c>
      <c r="S102" s="107">
        <f>IFERROR(('MA Výkon'!S102*('Objednávka HMP'!Q$49+2*'Objednávka HMP'!Q$60)/('Objednávka HMP'!Q$4+2*'Objednávka HMP'!Q$5)),0)</f>
        <v>0</v>
      </c>
      <c r="T102" s="107">
        <f>IFERROR(('MA Výkon'!T102*('Objednávka HMP'!R$49+2*'Objednávka HMP'!R$60)/('Objednávka HMP'!R$4+2*'Objednávka HMP'!R$5)),0)</f>
        <v>0</v>
      </c>
      <c r="U102" s="107">
        <f>IFERROR(('MA Výkon'!U102*('Objednávka HMP'!S$49+2*'Objednávka HMP'!S$60)/('Objednávka HMP'!S$4+2*'Objednávka HMP'!S$5)),0)</f>
        <v>0</v>
      </c>
      <c r="V102" s="107">
        <f>IFERROR(('MA Výkon'!V102*('Objednávka HMP'!T$49+2*'Objednávka HMP'!T$60)/('Objednávka HMP'!T$4+2*'Objednávka HMP'!T$5)),0)</f>
        <v>0</v>
      </c>
      <c r="W102" s="107">
        <f>IFERROR(('MA Výkon'!W102*('Objednávka HMP'!U$49+2*'Objednávka HMP'!U$60)/('Objednávka HMP'!U$4+2*'Objednávka HMP'!U$5)),0)</f>
        <v>0</v>
      </c>
      <c r="X102" s="107">
        <f>IFERROR(('MA Výkon'!X102*('Objednávka HMP'!V$49+2*'Objednávka HMP'!V$60)/('Objednávka HMP'!V$4+2*'Objednávka HMP'!V$5)),0)</f>
        <v>0</v>
      </c>
      <c r="Y102" s="107">
        <f>IFERROR(('MA Výkon'!Y102*('Objednávka HMP'!W$49+2*'Objednávka HMP'!W$60)/('Objednávka HMP'!W$4+2*'Objednávka HMP'!W$5)),0)</f>
        <v>0</v>
      </c>
      <c r="Z102" s="107">
        <f>IFERROR(('MA Výkon'!Z102*('Objednávka HMP'!X$49+2*'Objednávka HMP'!X$60)/('Objednávka HMP'!X$4+2*'Objednávka HMP'!X$5)),0)</f>
        <v>0</v>
      </c>
      <c r="AA102" s="107">
        <f>IFERROR(('MA Výkon'!AA102*('Objednávka HMP'!Y$49+2*'Objednávka HMP'!Y$60)/('Objednávka HMP'!Y$4+2*'Objednávka HMP'!Y$5)),0)</f>
        <v>0</v>
      </c>
      <c r="AB102" s="107">
        <f>IFERROR(('MA Výkon'!AB102*('Objednávka HMP'!Z$49+2*'Objednávka HMP'!Z$60)/('Objednávka HMP'!Z$4+2*'Objednávka HMP'!Z$5)),0)</f>
        <v>0</v>
      </c>
      <c r="AC102" s="107">
        <f>IFERROR(('MA Výkon'!AC102*('Objednávka HMP'!AA$49+2*'Objednávka HMP'!AA$60)/('Objednávka HMP'!AA$4+2*'Objednávka HMP'!AA$5)),0)</f>
        <v>0</v>
      </c>
      <c r="AD102" s="107">
        <f>IFERROR(('MA Výkon'!AD102*('Objednávka HMP'!AB$49+2*'Objednávka HMP'!AB$60)/('Objednávka HMP'!AB$4+2*'Objednávka HMP'!AB$5)),0)</f>
        <v>0</v>
      </c>
      <c r="AE102" s="107">
        <f>IFERROR(('MA Výkon'!AE102*('Objednávka HMP'!AC$49+2*'Objednávka HMP'!AC$60)/('Objednávka HMP'!AC$4+2*'Objednávka HMP'!AC$5)),0)</f>
        <v>0</v>
      </c>
      <c r="AF102" s="107">
        <f>IFERROR(('MA Výkon'!AF102*('Objednávka HMP'!AD$49+2*'Objednávka HMP'!AD$60)/('Objednávka HMP'!AD$4+2*'Objednávka HMP'!AD$5)),0)</f>
        <v>0</v>
      </c>
      <c r="AG102" s="107">
        <f>IFERROR(('MA Výkon'!AG102*('Objednávka HMP'!AE$49+2*'Objednávka HMP'!AE$60)/('Objednávka HMP'!AE$4+2*'Objednávka HMP'!AE$5)),0)</f>
        <v>0</v>
      </c>
      <c r="AH102" s="107">
        <f>IFERROR(('MA Výkon'!AH102*('Objednávka HMP'!AF$49+2*'Objednávka HMP'!AF$60)/('Objednávka HMP'!AF$4+2*'Objednávka HMP'!AF$5)),0)</f>
        <v>0</v>
      </c>
      <c r="AI102" s="107">
        <f>IFERROR(('MA Výkon'!AI102*('Objednávka HMP'!AG$49+2*'Objednávka HMP'!AG$60)/('Objednávka HMP'!AG$4+2*'Objednávka HMP'!AG$5)),0)</f>
        <v>0</v>
      </c>
      <c r="AJ102" s="107">
        <f>IFERROR(('MA Výkon'!AJ102*('Objednávka HMP'!AH$49+2*'Objednávka HMP'!AH$60)/('Objednávka HMP'!AH$4+2*'Objednávka HMP'!AH$5)),0)</f>
        <v>0</v>
      </c>
      <c r="AK102" s="107">
        <f>IFERROR(('MA Výkon'!AK102*('Objednávka HMP'!AI$49+2*'Objednávka HMP'!AI$60)/('Objednávka HMP'!AI$4+2*'Objednávka HMP'!AI$5)),0)</f>
        <v>0</v>
      </c>
      <c r="AL102" s="24">
        <f t="shared" si="72"/>
        <v>0</v>
      </c>
      <c r="AM102" s="149">
        <f t="shared" si="71"/>
        <v>0</v>
      </c>
    </row>
    <row r="103" spans="1:39" ht="14.4" x14ac:dyDescent="0.3">
      <c r="A103" s="4">
        <f t="shared" si="70"/>
        <v>9</v>
      </c>
      <c r="B103" s="45" t="str">
        <f t="shared" si="70"/>
        <v>Cestovné</v>
      </c>
      <c r="C103" s="64" t="str">
        <f t="shared" si="70"/>
        <v/>
      </c>
      <c r="D103" s="65" t="str">
        <f t="shared" si="70"/>
        <v/>
      </c>
      <c r="E103" s="107">
        <f>IFERROR(('MA Výkon'!E103*('Objednávka HMP'!C$49+2*'Objednávka HMP'!C$60)/('Objednávka HMP'!C$4+2*'Objednávka HMP'!C$5)),0)</f>
        <v>0</v>
      </c>
      <c r="F103" s="107">
        <f>IFERROR(('MA Výkon'!F103*('Objednávka HMP'!D$49+2*'Objednávka HMP'!D$60)/('Objednávka HMP'!D$4+2*'Objednávka HMP'!D$5)),0)</f>
        <v>0</v>
      </c>
      <c r="G103" s="107">
        <f>IFERROR(('MA Výkon'!G103*('Objednávka HMP'!E$49+2*'Objednávka HMP'!E$60)/('Objednávka HMP'!E$4+2*'Objednávka HMP'!E$5)),0)</f>
        <v>0</v>
      </c>
      <c r="H103" s="107">
        <f>IFERROR(('MA Výkon'!H103*('Objednávka HMP'!F$49+2*'Objednávka HMP'!F$60)/('Objednávka HMP'!F$4+2*'Objednávka HMP'!F$5)),0)</f>
        <v>0</v>
      </c>
      <c r="I103" s="107">
        <f>IFERROR(('MA Výkon'!I103*('Objednávka HMP'!G$49+2*'Objednávka HMP'!G$60)/('Objednávka HMP'!G$4+2*'Objednávka HMP'!G$5)),0)</f>
        <v>0</v>
      </c>
      <c r="J103" s="107">
        <f>IFERROR(('MA Výkon'!J103*('Objednávka HMP'!H$49+2*'Objednávka HMP'!H$60)/('Objednávka HMP'!H$4+2*'Objednávka HMP'!H$5)),0)</f>
        <v>0</v>
      </c>
      <c r="K103" s="107">
        <f>IFERROR(('MA Výkon'!K103*('Objednávka HMP'!I$49+2*'Objednávka HMP'!I$60)/('Objednávka HMP'!I$4+2*'Objednávka HMP'!I$5)),0)</f>
        <v>0</v>
      </c>
      <c r="L103" s="107">
        <f>IFERROR(('MA Výkon'!L103*('Objednávka HMP'!J$49+2*'Objednávka HMP'!J$60)/('Objednávka HMP'!J$4+2*'Objednávka HMP'!J$5)),0)</f>
        <v>0</v>
      </c>
      <c r="M103" s="107">
        <f>IFERROR(('MA Výkon'!M103*('Objednávka HMP'!K$49+2*'Objednávka HMP'!K$60)/('Objednávka HMP'!K$4+2*'Objednávka HMP'!K$5)),0)</f>
        <v>0</v>
      </c>
      <c r="N103" s="107">
        <f>IFERROR(('MA Výkon'!N103*('Objednávka HMP'!L$49+2*'Objednávka HMP'!L$60)/('Objednávka HMP'!L$4+2*'Objednávka HMP'!L$5)),0)</f>
        <v>0</v>
      </c>
      <c r="O103" s="107">
        <f>IFERROR(('MA Výkon'!O103*('Objednávka HMP'!M$49+2*'Objednávka HMP'!M$60)/('Objednávka HMP'!M$4+2*'Objednávka HMP'!M$5)),0)</f>
        <v>0</v>
      </c>
      <c r="P103" s="107">
        <f>IFERROR(('MA Výkon'!P103*('Objednávka HMP'!N$49+2*'Objednávka HMP'!N$60)/('Objednávka HMP'!N$4+2*'Objednávka HMP'!N$5)),0)</f>
        <v>0</v>
      </c>
      <c r="Q103" s="107">
        <f>IFERROR(('MA Výkon'!Q103*('Objednávka HMP'!O$49+2*'Objednávka HMP'!O$60)/('Objednávka HMP'!O$4+2*'Objednávka HMP'!O$5)),0)</f>
        <v>0</v>
      </c>
      <c r="R103" s="107">
        <f>IFERROR(('MA Výkon'!R103*('Objednávka HMP'!P$49+2*'Objednávka HMP'!P$60)/('Objednávka HMP'!P$4+2*'Objednávka HMP'!P$5)),0)</f>
        <v>0</v>
      </c>
      <c r="S103" s="107">
        <f>IFERROR(('MA Výkon'!S103*('Objednávka HMP'!Q$49+2*'Objednávka HMP'!Q$60)/('Objednávka HMP'!Q$4+2*'Objednávka HMP'!Q$5)),0)</f>
        <v>0</v>
      </c>
      <c r="T103" s="107">
        <f>IFERROR(('MA Výkon'!T103*('Objednávka HMP'!R$49+2*'Objednávka HMP'!R$60)/('Objednávka HMP'!R$4+2*'Objednávka HMP'!R$5)),0)</f>
        <v>0</v>
      </c>
      <c r="U103" s="107">
        <f>IFERROR(('MA Výkon'!U103*('Objednávka HMP'!S$49+2*'Objednávka HMP'!S$60)/('Objednávka HMP'!S$4+2*'Objednávka HMP'!S$5)),0)</f>
        <v>0</v>
      </c>
      <c r="V103" s="107">
        <f>IFERROR(('MA Výkon'!V103*('Objednávka HMP'!T$49+2*'Objednávka HMP'!T$60)/('Objednávka HMP'!T$4+2*'Objednávka HMP'!T$5)),0)</f>
        <v>0</v>
      </c>
      <c r="W103" s="107">
        <f>IFERROR(('MA Výkon'!W103*('Objednávka HMP'!U$49+2*'Objednávka HMP'!U$60)/('Objednávka HMP'!U$4+2*'Objednávka HMP'!U$5)),0)</f>
        <v>0</v>
      </c>
      <c r="X103" s="107">
        <f>IFERROR(('MA Výkon'!X103*('Objednávka HMP'!V$49+2*'Objednávka HMP'!V$60)/('Objednávka HMP'!V$4+2*'Objednávka HMP'!V$5)),0)</f>
        <v>0</v>
      </c>
      <c r="Y103" s="107">
        <f>IFERROR(('MA Výkon'!Y103*('Objednávka HMP'!W$49+2*'Objednávka HMP'!W$60)/('Objednávka HMP'!W$4+2*'Objednávka HMP'!W$5)),0)</f>
        <v>0</v>
      </c>
      <c r="Z103" s="107">
        <f>IFERROR(('MA Výkon'!Z103*('Objednávka HMP'!X$49+2*'Objednávka HMP'!X$60)/('Objednávka HMP'!X$4+2*'Objednávka HMP'!X$5)),0)</f>
        <v>0</v>
      </c>
      <c r="AA103" s="107">
        <f>IFERROR(('MA Výkon'!AA103*('Objednávka HMP'!Y$49+2*'Objednávka HMP'!Y$60)/('Objednávka HMP'!Y$4+2*'Objednávka HMP'!Y$5)),0)</f>
        <v>0</v>
      </c>
      <c r="AB103" s="107">
        <f>IFERROR(('MA Výkon'!AB103*('Objednávka HMP'!Z$49+2*'Objednávka HMP'!Z$60)/('Objednávka HMP'!Z$4+2*'Objednávka HMP'!Z$5)),0)</f>
        <v>0</v>
      </c>
      <c r="AC103" s="107">
        <f>IFERROR(('MA Výkon'!AC103*('Objednávka HMP'!AA$49+2*'Objednávka HMP'!AA$60)/('Objednávka HMP'!AA$4+2*'Objednávka HMP'!AA$5)),0)</f>
        <v>0</v>
      </c>
      <c r="AD103" s="107">
        <f>IFERROR(('MA Výkon'!AD103*('Objednávka HMP'!AB$49+2*'Objednávka HMP'!AB$60)/('Objednávka HMP'!AB$4+2*'Objednávka HMP'!AB$5)),0)</f>
        <v>0</v>
      </c>
      <c r="AE103" s="107">
        <f>IFERROR(('MA Výkon'!AE103*('Objednávka HMP'!AC$49+2*'Objednávka HMP'!AC$60)/('Objednávka HMP'!AC$4+2*'Objednávka HMP'!AC$5)),0)</f>
        <v>0</v>
      </c>
      <c r="AF103" s="107">
        <f>IFERROR(('MA Výkon'!AF103*('Objednávka HMP'!AD$49+2*'Objednávka HMP'!AD$60)/('Objednávka HMP'!AD$4+2*'Objednávka HMP'!AD$5)),0)</f>
        <v>0</v>
      </c>
      <c r="AG103" s="107">
        <f>IFERROR(('MA Výkon'!AG103*('Objednávka HMP'!AE$49+2*'Objednávka HMP'!AE$60)/('Objednávka HMP'!AE$4+2*'Objednávka HMP'!AE$5)),0)</f>
        <v>0</v>
      </c>
      <c r="AH103" s="107">
        <f>IFERROR(('MA Výkon'!AH103*('Objednávka HMP'!AF$49+2*'Objednávka HMP'!AF$60)/('Objednávka HMP'!AF$4+2*'Objednávka HMP'!AF$5)),0)</f>
        <v>0</v>
      </c>
      <c r="AI103" s="107">
        <f>IFERROR(('MA Výkon'!AI103*('Objednávka HMP'!AG$49+2*'Objednávka HMP'!AG$60)/('Objednávka HMP'!AG$4+2*'Objednávka HMP'!AG$5)),0)</f>
        <v>0</v>
      </c>
      <c r="AJ103" s="107">
        <f>IFERROR(('MA Výkon'!AJ103*('Objednávka HMP'!AH$49+2*'Objednávka HMP'!AH$60)/('Objednávka HMP'!AH$4+2*'Objednávka HMP'!AH$5)),0)</f>
        <v>0</v>
      </c>
      <c r="AK103" s="107">
        <f>IFERROR(('MA Výkon'!AK103*('Objednávka HMP'!AI$49+2*'Objednávka HMP'!AI$60)/('Objednávka HMP'!AI$4+2*'Objednávka HMP'!AI$5)),0)</f>
        <v>0</v>
      </c>
      <c r="AL103" s="24">
        <f t="shared" si="72"/>
        <v>0</v>
      </c>
      <c r="AM103" s="149">
        <f t="shared" si="71"/>
        <v>0</v>
      </c>
    </row>
    <row r="104" spans="1:39" ht="14.4" x14ac:dyDescent="0.3">
      <c r="A104" s="4">
        <f t="shared" si="70"/>
        <v>10</v>
      </c>
      <c r="B104" s="45" t="str">
        <f t="shared" si="70"/>
        <v>Úhrada za použití dopravní cesty</v>
      </c>
      <c r="C104" s="64" t="str">
        <f t="shared" si="70"/>
        <v/>
      </c>
      <c r="D104" s="65" t="str">
        <f t="shared" si="70"/>
        <v/>
      </c>
      <c r="E104" s="750">
        <f>'MA Výkon'!E104</f>
        <v>0</v>
      </c>
      <c r="F104" s="750">
        <f>'MA Výkon'!F104</f>
        <v>0</v>
      </c>
      <c r="G104" s="750">
        <f>'MA Výkon'!G104</f>
        <v>0</v>
      </c>
      <c r="H104" s="750">
        <f>'MA Výkon'!H104</f>
        <v>0</v>
      </c>
      <c r="I104" s="750">
        <f>'MA Výkon'!I104</f>
        <v>0</v>
      </c>
      <c r="J104" s="750">
        <f>'MA Výkon'!J104</f>
        <v>0</v>
      </c>
      <c r="K104" s="750">
        <f>'MA Výkon'!K104</f>
        <v>0</v>
      </c>
      <c r="L104" s="750">
        <f>'MA Výkon'!L104</f>
        <v>0</v>
      </c>
      <c r="M104" s="750">
        <f>'MA Výkon'!M104</f>
        <v>0</v>
      </c>
      <c r="N104" s="750">
        <f>'MA Výkon'!N104</f>
        <v>0</v>
      </c>
      <c r="O104" s="750">
        <f>'MA Výkon'!O104</f>
        <v>0</v>
      </c>
      <c r="P104" s="750">
        <f>'MA Výkon'!P104</f>
        <v>0</v>
      </c>
      <c r="Q104" s="750">
        <f>'MA Výkon'!Q104</f>
        <v>0</v>
      </c>
      <c r="R104" s="750">
        <f>'MA Výkon'!R104</f>
        <v>0</v>
      </c>
      <c r="S104" s="750">
        <f>'MA Výkon'!S104</f>
        <v>0</v>
      </c>
      <c r="T104" s="750">
        <f>'MA Výkon'!T104</f>
        <v>0</v>
      </c>
      <c r="U104" s="750">
        <f>'MA Výkon'!U104</f>
        <v>0</v>
      </c>
      <c r="V104" s="750">
        <f>'MA Výkon'!V104</f>
        <v>0</v>
      </c>
      <c r="W104" s="750">
        <f>'MA Výkon'!W104</f>
        <v>0</v>
      </c>
      <c r="X104" s="750">
        <f>'MA Výkon'!X104</f>
        <v>0</v>
      </c>
      <c r="Y104" s="750">
        <f>'MA Výkon'!Y104</f>
        <v>0</v>
      </c>
      <c r="Z104" s="750">
        <f>'MA Výkon'!Z104</f>
        <v>0</v>
      </c>
      <c r="AA104" s="750">
        <f>'MA Výkon'!AA104</f>
        <v>0</v>
      </c>
      <c r="AB104" s="750">
        <f>'MA Výkon'!AB104</f>
        <v>0</v>
      </c>
      <c r="AC104" s="750">
        <f>'MA Výkon'!AC104</f>
        <v>0</v>
      </c>
      <c r="AD104" s="750">
        <f>'MA Výkon'!AD104</f>
        <v>0</v>
      </c>
      <c r="AE104" s="750">
        <f>'MA Výkon'!AE104</f>
        <v>0</v>
      </c>
      <c r="AF104" s="750">
        <f>'MA Výkon'!AF104</f>
        <v>0</v>
      </c>
      <c r="AG104" s="750">
        <f>'MA Výkon'!AG104</f>
        <v>0</v>
      </c>
      <c r="AH104" s="750">
        <f>'MA Výkon'!AH104</f>
        <v>0</v>
      </c>
      <c r="AI104" s="750">
        <f>'MA Výkon'!AI104</f>
        <v>0</v>
      </c>
      <c r="AJ104" s="750">
        <f>'MA Výkon'!AJ104</f>
        <v>0</v>
      </c>
      <c r="AK104" s="750">
        <f>'MA Výkon'!AK104</f>
        <v>0</v>
      </c>
      <c r="AL104" s="24">
        <f t="shared" si="72"/>
        <v>0</v>
      </c>
      <c r="AM104" s="149">
        <f t="shared" si="71"/>
        <v>0</v>
      </c>
    </row>
    <row r="105" spans="1:39" ht="14.4" x14ac:dyDescent="0.3">
      <c r="A105" s="4">
        <f t="shared" si="70"/>
        <v>11</v>
      </c>
      <c r="B105" s="45" t="str">
        <f t="shared" si="70"/>
        <v>Úhrada za použití ostatní infrastruktury</v>
      </c>
      <c r="C105" s="64" t="str">
        <f t="shared" si="70"/>
        <v/>
      </c>
      <c r="D105" s="65" t="str">
        <f t="shared" si="70"/>
        <v/>
      </c>
      <c r="E105" s="750">
        <f>'MA Výkon'!E105</f>
        <v>0</v>
      </c>
      <c r="F105" s="750">
        <f>'MA Výkon'!F105</f>
        <v>0</v>
      </c>
      <c r="G105" s="750">
        <f>'MA Výkon'!G105</f>
        <v>0</v>
      </c>
      <c r="H105" s="750">
        <f>'MA Výkon'!H105</f>
        <v>0</v>
      </c>
      <c r="I105" s="750">
        <f>'MA Výkon'!I105</f>
        <v>0</v>
      </c>
      <c r="J105" s="750">
        <f>'MA Výkon'!J105</f>
        <v>0</v>
      </c>
      <c r="K105" s="750">
        <f>'MA Výkon'!K105</f>
        <v>0</v>
      </c>
      <c r="L105" s="750">
        <f>'MA Výkon'!L105</f>
        <v>0</v>
      </c>
      <c r="M105" s="750">
        <f>'MA Výkon'!M105</f>
        <v>0</v>
      </c>
      <c r="N105" s="750">
        <f>'MA Výkon'!N105</f>
        <v>0</v>
      </c>
      <c r="O105" s="750">
        <f>'MA Výkon'!O105</f>
        <v>0</v>
      </c>
      <c r="P105" s="750">
        <f>'MA Výkon'!P105</f>
        <v>0</v>
      </c>
      <c r="Q105" s="750">
        <f>'MA Výkon'!Q105</f>
        <v>0</v>
      </c>
      <c r="R105" s="750">
        <f>'MA Výkon'!R105</f>
        <v>0</v>
      </c>
      <c r="S105" s="750">
        <f>'MA Výkon'!S105</f>
        <v>0</v>
      </c>
      <c r="T105" s="750">
        <f>'MA Výkon'!T105</f>
        <v>0</v>
      </c>
      <c r="U105" s="750">
        <f>'MA Výkon'!U105</f>
        <v>0</v>
      </c>
      <c r="V105" s="750">
        <f>'MA Výkon'!V105</f>
        <v>0</v>
      </c>
      <c r="W105" s="750">
        <f>'MA Výkon'!W105</f>
        <v>0</v>
      </c>
      <c r="X105" s="750">
        <f>'MA Výkon'!X105</f>
        <v>0</v>
      </c>
      <c r="Y105" s="750">
        <f>'MA Výkon'!Y105</f>
        <v>0</v>
      </c>
      <c r="Z105" s="750">
        <f>'MA Výkon'!Z105</f>
        <v>0</v>
      </c>
      <c r="AA105" s="750">
        <f>'MA Výkon'!AA105</f>
        <v>0</v>
      </c>
      <c r="AB105" s="750">
        <f>'MA Výkon'!AB105</f>
        <v>0</v>
      </c>
      <c r="AC105" s="750">
        <f>'MA Výkon'!AC105</f>
        <v>0</v>
      </c>
      <c r="AD105" s="750">
        <f>'MA Výkon'!AD105</f>
        <v>0</v>
      </c>
      <c r="AE105" s="750">
        <f>'MA Výkon'!AE105</f>
        <v>0</v>
      </c>
      <c r="AF105" s="750">
        <f>'MA Výkon'!AF105</f>
        <v>0</v>
      </c>
      <c r="AG105" s="750">
        <f>'MA Výkon'!AG105</f>
        <v>0</v>
      </c>
      <c r="AH105" s="750">
        <f>'MA Výkon'!AH105</f>
        <v>0</v>
      </c>
      <c r="AI105" s="750">
        <f>'MA Výkon'!AI105</f>
        <v>0</v>
      </c>
      <c r="AJ105" s="750">
        <f>'MA Výkon'!AJ105</f>
        <v>0</v>
      </c>
      <c r="AK105" s="750">
        <f>'MA Výkon'!AK105</f>
        <v>0</v>
      </c>
      <c r="AL105" s="24">
        <f t="shared" si="72"/>
        <v>0</v>
      </c>
      <c r="AM105" s="149">
        <f t="shared" si="71"/>
        <v>0</v>
      </c>
    </row>
    <row r="106" spans="1:39" ht="14.4" x14ac:dyDescent="0.3">
      <c r="A106" s="4">
        <f t="shared" si="70"/>
        <v>12</v>
      </c>
      <c r="B106" s="45" t="str">
        <f t="shared" si="70"/>
        <v>Ostatní přímé náklady</v>
      </c>
      <c r="C106" s="64" t="str">
        <f t="shared" si="70"/>
        <v>12.1</v>
      </c>
      <c r="D106" s="65" t="str">
        <f t="shared" si="70"/>
        <v>Finanční náklady</v>
      </c>
      <c r="E106" s="107">
        <f>IFERROR(('MA Výkon'!E106*('Objednávka HMP'!C$49+2*'Objednávka HMP'!C$60)/('Objednávka HMP'!C$4+2*'Objednávka HMP'!C$5)),0)</f>
        <v>0</v>
      </c>
      <c r="F106" s="107">
        <f>IFERROR(('MA Výkon'!F106*('Objednávka HMP'!D$49+2*'Objednávka HMP'!D$60)/('Objednávka HMP'!D$4+2*'Objednávka HMP'!D$5)),0)</f>
        <v>0</v>
      </c>
      <c r="G106" s="107">
        <f>IFERROR(('MA Výkon'!G106*('Objednávka HMP'!E$49+2*'Objednávka HMP'!E$60)/('Objednávka HMP'!E$4+2*'Objednávka HMP'!E$5)),0)</f>
        <v>0</v>
      </c>
      <c r="H106" s="107">
        <f>IFERROR(('MA Výkon'!H106*('Objednávka HMP'!F$49+2*'Objednávka HMP'!F$60)/('Objednávka HMP'!F$4+2*'Objednávka HMP'!F$5)),0)</f>
        <v>0</v>
      </c>
      <c r="I106" s="107">
        <f>IFERROR(('MA Výkon'!I106*('Objednávka HMP'!G$49+2*'Objednávka HMP'!G$60)/('Objednávka HMP'!G$4+2*'Objednávka HMP'!G$5)),0)</f>
        <v>0</v>
      </c>
      <c r="J106" s="107">
        <f>IFERROR(('MA Výkon'!J106*('Objednávka HMP'!H$49+2*'Objednávka HMP'!H$60)/('Objednávka HMP'!H$4+2*'Objednávka HMP'!H$5)),0)</f>
        <v>0</v>
      </c>
      <c r="K106" s="107">
        <f>IFERROR(('MA Výkon'!K106*('Objednávka HMP'!I$49+2*'Objednávka HMP'!I$60)/('Objednávka HMP'!I$4+2*'Objednávka HMP'!I$5)),0)</f>
        <v>0</v>
      </c>
      <c r="L106" s="107">
        <f>IFERROR(('MA Výkon'!L106*('Objednávka HMP'!J$49+2*'Objednávka HMP'!J$60)/('Objednávka HMP'!J$4+2*'Objednávka HMP'!J$5)),0)</f>
        <v>0</v>
      </c>
      <c r="M106" s="107">
        <f>IFERROR(('MA Výkon'!M106*('Objednávka HMP'!K$49+2*'Objednávka HMP'!K$60)/('Objednávka HMP'!K$4+2*'Objednávka HMP'!K$5)),0)</f>
        <v>0</v>
      </c>
      <c r="N106" s="107">
        <f>IFERROR(('MA Výkon'!N106*('Objednávka HMP'!L$49+2*'Objednávka HMP'!L$60)/('Objednávka HMP'!L$4+2*'Objednávka HMP'!L$5)),0)</f>
        <v>0</v>
      </c>
      <c r="O106" s="107">
        <f>IFERROR(('MA Výkon'!O106*('Objednávka HMP'!M$49+2*'Objednávka HMP'!M$60)/('Objednávka HMP'!M$4+2*'Objednávka HMP'!M$5)),0)</f>
        <v>0</v>
      </c>
      <c r="P106" s="107">
        <f>IFERROR(('MA Výkon'!P106*('Objednávka HMP'!N$49+2*'Objednávka HMP'!N$60)/('Objednávka HMP'!N$4+2*'Objednávka HMP'!N$5)),0)</f>
        <v>0</v>
      </c>
      <c r="Q106" s="107">
        <f>IFERROR(('MA Výkon'!Q106*('Objednávka HMP'!O$49+2*'Objednávka HMP'!O$60)/('Objednávka HMP'!O$4+2*'Objednávka HMP'!O$5)),0)</f>
        <v>0</v>
      </c>
      <c r="R106" s="107">
        <f>IFERROR(('MA Výkon'!R106*('Objednávka HMP'!P$49+2*'Objednávka HMP'!P$60)/('Objednávka HMP'!P$4+2*'Objednávka HMP'!P$5)),0)</f>
        <v>0</v>
      </c>
      <c r="S106" s="107">
        <f>IFERROR(('MA Výkon'!S106*('Objednávka HMP'!Q$49+2*'Objednávka HMP'!Q$60)/('Objednávka HMP'!Q$4+2*'Objednávka HMP'!Q$5)),0)</f>
        <v>0</v>
      </c>
      <c r="T106" s="107">
        <f>IFERROR(('MA Výkon'!T106*('Objednávka HMP'!R$49+2*'Objednávka HMP'!R$60)/('Objednávka HMP'!R$4+2*'Objednávka HMP'!R$5)),0)</f>
        <v>0</v>
      </c>
      <c r="U106" s="107">
        <f>IFERROR(('MA Výkon'!U106*('Objednávka HMP'!S$49+2*'Objednávka HMP'!S$60)/('Objednávka HMP'!S$4+2*'Objednávka HMP'!S$5)),0)</f>
        <v>0</v>
      </c>
      <c r="V106" s="107">
        <f>IFERROR(('MA Výkon'!V106*('Objednávka HMP'!T$49+2*'Objednávka HMP'!T$60)/('Objednávka HMP'!T$4+2*'Objednávka HMP'!T$5)),0)</f>
        <v>0</v>
      </c>
      <c r="W106" s="107">
        <f>IFERROR(('MA Výkon'!W106*('Objednávka HMP'!U$49+2*'Objednávka HMP'!U$60)/('Objednávka HMP'!U$4+2*'Objednávka HMP'!U$5)),0)</f>
        <v>0</v>
      </c>
      <c r="X106" s="107">
        <f>IFERROR(('MA Výkon'!X106*('Objednávka HMP'!V$49+2*'Objednávka HMP'!V$60)/('Objednávka HMP'!V$4+2*'Objednávka HMP'!V$5)),0)</f>
        <v>0</v>
      </c>
      <c r="Y106" s="107">
        <f>IFERROR(('MA Výkon'!Y106*('Objednávka HMP'!W$49+2*'Objednávka HMP'!W$60)/('Objednávka HMP'!W$4+2*'Objednávka HMP'!W$5)),0)</f>
        <v>0</v>
      </c>
      <c r="Z106" s="107">
        <f>IFERROR(('MA Výkon'!Z106*('Objednávka HMP'!X$49+2*'Objednávka HMP'!X$60)/('Objednávka HMP'!X$4+2*'Objednávka HMP'!X$5)),0)</f>
        <v>0</v>
      </c>
      <c r="AA106" s="107">
        <f>IFERROR(('MA Výkon'!AA106*('Objednávka HMP'!Y$49+2*'Objednávka HMP'!Y$60)/('Objednávka HMP'!Y$4+2*'Objednávka HMP'!Y$5)),0)</f>
        <v>0</v>
      </c>
      <c r="AB106" s="107">
        <f>IFERROR(('MA Výkon'!AB106*('Objednávka HMP'!Z$49+2*'Objednávka HMP'!Z$60)/('Objednávka HMP'!Z$4+2*'Objednávka HMP'!Z$5)),0)</f>
        <v>0</v>
      </c>
      <c r="AC106" s="107">
        <f>IFERROR(('MA Výkon'!AC106*('Objednávka HMP'!AA$49+2*'Objednávka HMP'!AA$60)/('Objednávka HMP'!AA$4+2*'Objednávka HMP'!AA$5)),0)</f>
        <v>0</v>
      </c>
      <c r="AD106" s="107">
        <f>IFERROR(('MA Výkon'!AD106*('Objednávka HMP'!AB$49+2*'Objednávka HMP'!AB$60)/('Objednávka HMP'!AB$4+2*'Objednávka HMP'!AB$5)),0)</f>
        <v>0</v>
      </c>
      <c r="AE106" s="107">
        <f>IFERROR(('MA Výkon'!AE106*('Objednávka HMP'!AC$49+2*'Objednávka HMP'!AC$60)/('Objednávka HMP'!AC$4+2*'Objednávka HMP'!AC$5)),0)</f>
        <v>0</v>
      </c>
      <c r="AF106" s="107">
        <f>IFERROR(('MA Výkon'!AF106*('Objednávka HMP'!AD$49+2*'Objednávka HMP'!AD$60)/('Objednávka HMP'!AD$4+2*'Objednávka HMP'!AD$5)),0)</f>
        <v>0</v>
      </c>
      <c r="AG106" s="107">
        <f>IFERROR(('MA Výkon'!AG106*('Objednávka HMP'!AE$49+2*'Objednávka HMP'!AE$60)/('Objednávka HMP'!AE$4+2*'Objednávka HMP'!AE$5)),0)</f>
        <v>0</v>
      </c>
      <c r="AH106" s="107">
        <f>IFERROR(('MA Výkon'!AH106*('Objednávka HMP'!AF$49+2*'Objednávka HMP'!AF$60)/('Objednávka HMP'!AF$4+2*'Objednávka HMP'!AF$5)),0)</f>
        <v>0</v>
      </c>
      <c r="AI106" s="107">
        <f>IFERROR(('MA Výkon'!AI106*('Objednávka HMP'!AG$49+2*'Objednávka HMP'!AG$60)/('Objednávka HMP'!AG$4+2*'Objednávka HMP'!AG$5)),0)</f>
        <v>0</v>
      </c>
      <c r="AJ106" s="107">
        <f>IFERROR(('MA Výkon'!AJ106*('Objednávka HMP'!AH$49+2*'Objednávka HMP'!AH$60)/('Objednávka HMP'!AH$4+2*'Objednávka HMP'!AH$5)),0)</f>
        <v>0</v>
      </c>
      <c r="AK106" s="107">
        <f>IFERROR(('MA Výkon'!AK106*('Objednávka HMP'!AI$49+2*'Objednávka HMP'!AI$60)/('Objednávka HMP'!AI$4+2*'Objednávka HMP'!AI$5)),0)</f>
        <v>0</v>
      </c>
      <c r="AL106" s="24">
        <f t="shared" si="72"/>
        <v>0</v>
      </c>
      <c r="AM106" s="149">
        <f t="shared" si="71"/>
        <v>0</v>
      </c>
    </row>
    <row r="107" spans="1:39" ht="14.4" x14ac:dyDescent="0.3">
      <c r="A107" s="4" t="str">
        <f t="shared" si="70"/>
        <v/>
      </c>
      <c r="B107" s="45" t="str">
        <f t="shared" si="70"/>
        <v/>
      </c>
      <c r="C107" s="64" t="str">
        <f t="shared" si="70"/>
        <v>12.2</v>
      </c>
      <c r="D107" s="65" t="str">
        <f t="shared" si="70"/>
        <v>Ostatní</v>
      </c>
      <c r="E107" s="107">
        <f>IFERROR(('MA Výkon'!E107*('Objednávka HMP'!C$49+2*'Objednávka HMP'!C$60)/('Objednávka HMP'!C$4+2*'Objednávka HMP'!C$5)),0)</f>
        <v>0</v>
      </c>
      <c r="F107" s="107">
        <f>IFERROR(('MA Výkon'!F107*('Objednávka HMP'!D$49+2*'Objednávka HMP'!D$60)/('Objednávka HMP'!D$4+2*'Objednávka HMP'!D$5)),0)</f>
        <v>0</v>
      </c>
      <c r="G107" s="107">
        <f>IFERROR(('MA Výkon'!G107*('Objednávka HMP'!E$49+2*'Objednávka HMP'!E$60)/('Objednávka HMP'!E$4+2*'Objednávka HMP'!E$5)),0)</f>
        <v>0</v>
      </c>
      <c r="H107" s="107">
        <f>IFERROR(('MA Výkon'!H107*('Objednávka HMP'!F$49+2*'Objednávka HMP'!F$60)/('Objednávka HMP'!F$4+2*'Objednávka HMP'!F$5)),0)</f>
        <v>0</v>
      </c>
      <c r="I107" s="107">
        <f>IFERROR(('MA Výkon'!I107*('Objednávka HMP'!G$49+2*'Objednávka HMP'!G$60)/('Objednávka HMP'!G$4+2*'Objednávka HMP'!G$5)),0)</f>
        <v>0</v>
      </c>
      <c r="J107" s="107">
        <f>IFERROR(('MA Výkon'!J107*('Objednávka HMP'!H$49+2*'Objednávka HMP'!H$60)/('Objednávka HMP'!H$4+2*'Objednávka HMP'!H$5)),0)</f>
        <v>0</v>
      </c>
      <c r="K107" s="107">
        <f>IFERROR(('MA Výkon'!K107*('Objednávka HMP'!I$49+2*'Objednávka HMP'!I$60)/('Objednávka HMP'!I$4+2*'Objednávka HMP'!I$5)),0)</f>
        <v>0</v>
      </c>
      <c r="L107" s="107">
        <f>IFERROR(('MA Výkon'!L107*('Objednávka HMP'!J$49+2*'Objednávka HMP'!J$60)/('Objednávka HMP'!J$4+2*'Objednávka HMP'!J$5)),0)</f>
        <v>0</v>
      </c>
      <c r="M107" s="107">
        <f>IFERROR(('MA Výkon'!M107*('Objednávka HMP'!K$49+2*'Objednávka HMP'!K$60)/('Objednávka HMP'!K$4+2*'Objednávka HMP'!K$5)),0)</f>
        <v>0</v>
      </c>
      <c r="N107" s="107">
        <f>IFERROR(('MA Výkon'!N107*('Objednávka HMP'!L$49+2*'Objednávka HMP'!L$60)/('Objednávka HMP'!L$4+2*'Objednávka HMP'!L$5)),0)</f>
        <v>0</v>
      </c>
      <c r="O107" s="107">
        <f>IFERROR(('MA Výkon'!O107*('Objednávka HMP'!M$49+2*'Objednávka HMP'!M$60)/('Objednávka HMP'!M$4+2*'Objednávka HMP'!M$5)),0)</f>
        <v>0</v>
      </c>
      <c r="P107" s="107">
        <f>IFERROR(('MA Výkon'!P107*('Objednávka HMP'!N$49+2*'Objednávka HMP'!N$60)/('Objednávka HMP'!N$4+2*'Objednávka HMP'!N$5)),0)</f>
        <v>0</v>
      </c>
      <c r="Q107" s="107">
        <f>IFERROR(('MA Výkon'!Q107*('Objednávka HMP'!O$49+2*'Objednávka HMP'!O$60)/('Objednávka HMP'!O$4+2*'Objednávka HMP'!O$5)),0)</f>
        <v>0</v>
      </c>
      <c r="R107" s="107">
        <f>IFERROR(('MA Výkon'!R107*('Objednávka HMP'!P$49+2*'Objednávka HMP'!P$60)/('Objednávka HMP'!P$4+2*'Objednávka HMP'!P$5)),0)</f>
        <v>0</v>
      </c>
      <c r="S107" s="107">
        <f>IFERROR(('MA Výkon'!S107*('Objednávka HMP'!Q$49+2*'Objednávka HMP'!Q$60)/('Objednávka HMP'!Q$4+2*'Objednávka HMP'!Q$5)),0)</f>
        <v>0</v>
      </c>
      <c r="T107" s="107">
        <f>IFERROR(('MA Výkon'!T107*('Objednávka HMP'!R$49+2*'Objednávka HMP'!R$60)/('Objednávka HMP'!R$4+2*'Objednávka HMP'!R$5)),0)</f>
        <v>0</v>
      </c>
      <c r="U107" s="107">
        <f>IFERROR(('MA Výkon'!U107*('Objednávka HMP'!S$49+2*'Objednávka HMP'!S$60)/('Objednávka HMP'!S$4+2*'Objednávka HMP'!S$5)),0)</f>
        <v>0</v>
      </c>
      <c r="V107" s="107">
        <f>IFERROR(('MA Výkon'!V107*('Objednávka HMP'!T$49+2*'Objednávka HMP'!T$60)/('Objednávka HMP'!T$4+2*'Objednávka HMP'!T$5)),0)</f>
        <v>0</v>
      </c>
      <c r="W107" s="107">
        <f>IFERROR(('MA Výkon'!W107*('Objednávka HMP'!U$49+2*'Objednávka HMP'!U$60)/('Objednávka HMP'!U$4+2*'Objednávka HMP'!U$5)),0)</f>
        <v>0</v>
      </c>
      <c r="X107" s="107">
        <f>IFERROR(('MA Výkon'!X107*('Objednávka HMP'!V$49+2*'Objednávka HMP'!V$60)/('Objednávka HMP'!V$4+2*'Objednávka HMP'!V$5)),0)</f>
        <v>0</v>
      </c>
      <c r="Y107" s="107">
        <f>IFERROR(('MA Výkon'!Y107*('Objednávka HMP'!W$49+2*'Objednávka HMP'!W$60)/('Objednávka HMP'!W$4+2*'Objednávka HMP'!W$5)),0)</f>
        <v>0</v>
      </c>
      <c r="Z107" s="107">
        <f>IFERROR(('MA Výkon'!Z107*('Objednávka HMP'!X$49+2*'Objednávka HMP'!X$60)/('Objednávka HMP'!X$4+2*'Objednávka HMP'!X$5)),0)</f>
        <v>0</v>
      </c>
      <c r="AA107" s="107">
        <f>IFERROR(('MA Výkon'!AA107*('Objednávka HMP'!Y$49+2*'Objednávka HMP'!Y$60)/('Objednávka HMP'!Y$4+2*'Objednávka HMP'!Y$5)),0)</f>
        <v>0</v>
      </c>
      <c r="AB107" s="107">
        <f>IFERROR(('MA Výkon'!AB107*('Objednávka HMP'!Z$49+2*'Objednávka HMP'!Z$60)/('Objednávka HMP'!Z$4+2*'Objednávka HMP'!Z$5)),0)</f>
        <v>0</v>
      </c>
      <c r="AC107" s="107">
        <f>IFERROR(('MA Výkon'!AC107*('Objednávka HMP'!AA$49+2*'Objednávka HMP'!AA$60)/('Objednávka HMP'!AA$4+2*'Objednávka HMP'!AA$5)),0)</f>
        <v>0</v>
      </c>
      <c r="AD107" s="107">
        <f>IFERROR(('MA Výkon'!AD107*('Objednávka HMP'!AB$49+2*'Objednávka HMP'!AB$60)/('Objednávka HMP'!AB$4+2*'Objednávka HMP'!AB$5)),0)</f>
        <v>0</v>
      </c>
      <c r="AE107" s="107">
        <f>IFERROR(('MA Výkon'!AE107*('Objednávka HMP'!AC$49+2*'Objednávka HMP'!AC$60)/('Objednávka HMP'!AC$4+2*'Objednávka HMP'!AC$5)),0)</f>
        <v>0</v>
      </c>
      <c r="AF107" s="107">
        <f>IFERROR(('MA Výkon'!AF107*('Objednávka HMP'!AD$49+2*'Objednávka HMP'!AD$60)/('Objednávka HMP'!AD$4+2*'Objednávka HMP'!AD$5)),0)</f>
        <v>0</v>
      </c>
      <c r="AG107" s="107">
        <f>IFERROR(('MA Výkon'!AG107*('Objednávka HMP'!AE$49+2*'Objednávka HMP'!AE$60)/('Objednávka HMP'!AE$4+2*'Objednávka HMP'!AE$5)),0)</f>
        <v>0</v>
      </c>
      <c r="AH107" s="107">
        <f>IFERROR(('MA Výkon'!AH107*('Objednávka HMP'!AF$49+2*'Objednávka HMP'!AF$60)/('Objednávka HMP'!AF$4+2*'Objednávka HMP'!AF$5)),0)</f>
        <v>0</v>
      </c>
      <c r="AI107" s="107">
        <f>IFERROR(('MA Výkon'!AI107*('Objednávka HMP'!AG$49+2*'Objednávka HMP'!AG$60)/('Objednávka HMP'!AG$4+2*'Objednávka HMP'!AG$5)),0)</f>
        <v>0</v>
      </c>
      <c r="AJ107" s="107">
        <f>IFERROR(('MA Výkon'!AJ107*('Objednávka HMP'!AH$49+2*'Objednávka HMP'!AH$60)/('Objednávka HMP'!AH$4+2*'Objednávka HMP'!AH$5)),0)</f>
        <v>0</v>
      </c>
      <c r="AK107" s="107">
        <f>IFERROR(('MA Výkon'!AK107*('Objednávka HMP'!AI$49+2*'Objednávka HMP'!AI$60)/('Objednávka HMP'!AI$4+2*'Objednávka HMP'!AI$5)),0)</f>
        <v>0</v>
      </c>
      <c r="AL107" s="24">
        <f t="shared" si="72"/>
        <v>0</v>
      </c>
      <c r="AM107" s="149">
        <f t="shared" si="71"/>
        <v>0</v>
      </c>
    </row>
    <row r="108" spans="1:39" ht="14.4" x14ac:dyDescent="0.3">
      <c r="A108" s="4">
        <f t="shared" si="70"/>
        <v>13</v>
      </c>
      <c r="B108" s="45" t="str">
        <f t="shared" si="70"/>
        <v>Ostatní služby</v>
      </c>
      <c r="C108" s="45" t="str">
        <f t="shared" si="70"/>
        <v>13.1</v>
      </c>
      <c r="D108" s="65" t="str">
        <f t="shared" si="70"/>
        <v>Ostraha</v>
      </c>
      <c r="E108" s="107">
        <f>IFERROR(('MA Výkon'!E108*('Objednávka HMP'!C$49+2*'Objednávka HMP'!C$60)/('Objednávka HMP'!C$4+2*'Objednávka HMP'!C$5)),0)</f>
        <v>0</v>
      </c>
      <c r="F108" s="107">
        <f>IFERROR(('MA Výkon'!F108*('Objednávka HMP'!D$49+2*'Objednávka HMP'!D$60)/('Objednávka HMP'!D$4+2*'Objednávka HMP'!D$5)),0)</f>
        <v>0</v>
      </c>
      <c r="G108" s="107">
        <f>IFERROR(('MA Výkon'!G108*('Objednávka HMP'!E$49+2*'Objednávka HMP'!E$60)/('Objednávka HMP'!E$4+2*'Objednávka HMP'!E$5)),0)</f>
        <v>0</v>
      </c>
      <c r="H108" s="107">
        <f>IFERROR(('MA Výkon'!H108*('Objednávka HMP'!F$49+2*'Objednávka HMP'!F$60)/('Objednávka HMP'!F$4+2*'Objednávka HMP'!F$5)),0)</f>
        <v>0</v>
      </c>
      <c r="I108" s="107">
        <f>IFERROR(('MA Výkon'!I108*('Objednávka HMP'!G$49+2*'Objednávka HMP'!G$60)/('Objednávka HMP'!G$4+2*'Objednávka HMP'!G$5)),0)</f>
        <v>0</v>
      </c>
      <c r="J108" s="107">
        <f>IFERROR(('MA Výkon'!J108*('Objednávka HMP'!H$49+2*'Objednávka HMP'!H$60)/('Objednávka HMP'!H$4+2*'Objednávka HMP'!H$5)),0)</f>
        <v>0</v>
      </c>
      <c r="K108" s="107">
        <f>IFERROR(('MA Výkon'!K108*('Objednávka HMP'!I$49+2*'Objednávka HMP'!I$60)/('Objednávka HMP'!I$4+2*'Objednávka HMP'!I$5)),0)</f>
        <v>0</v>
      </c>
      <c r="L108" s="107">
        <f>IFERROR(('MA Výkon'!L108*('Objednávka HMP'!J$49+2*'Objednávka HMP'!J$60)/('Objednávka HMP'!J$4+2*'Objednávka HMP'!J$5)),0)</f>
        <v>0</v>
      </c>
      <c r="M108" s="107">
        <f>IFERROR(('MA Výkon'!M108*('Objednávka HMP'!K$49+2*'Objednávka HMP'!K$60)/('Objednávka HMP'!K$4+2*'Objednávka HMP'!K$5)),0)</f>
        <v>0</v>
      </c>
      <c r="N108" s="107">
        <f>IFERROR(('MA Výkon'!N108*('Objednávka HMP'!L$49+2*'Objednávka HMP'!L$60)/('Objednávka HMP'!L$4+2*'Objednávka HMP'!L$5)),0)</f>
        <v>0</v>
      </c>
      <c r="O108" s="107">
        <f>IFERROR(('MA Výkon'!O108*('Objednávka HMP'!M$49+2*'Objednávka HMP'!M$60)/('Objednávka HMP'!M$4+2*'Objednávka HMP'!M$5)),0)</f>
        <v>0</v>
      </c>
      <c r="P108" s="107">
        <f>IFERROR(('MA Výkon'!P108*('Objednávka HMP'!N$49+2*'Objednávka HMP'!N$60)/('Objednávka HMP'!N$4+2*'Objednávka HMP'!N$5)),0)</f>
        <v>0</v>
      </c>
      <c r="Q108" s="107">
        <f>IFERROR(('MA Výkon'!Q108*('Objednávka HMP'!O$49+2*'Objednávka HMP'!O$60)/('Objednávka HMP'!O$4+2*'Objednávka HMP'!O$5)),0)</f>
        <v>0</v>
      </c>
      <c r="R108" s="107">
        <f>IFERROR(('MA Výkon'!R108*('Objednávka HMP'!P$49+2*'Objednávka HMP'!P$60)/('Objednávka HMP'!P$4+2*'Objednávka HMP'!P$5)),0)</f>
        <v>0</v>
      </c>
      <c r="S108" s="107">
        <f>IFERROR(('MA Výkon'!S108*('Objednávka HMP'!Q$49+2*'Objednávka HMP'!Q$60)/('Objednávka HMP'!Q$4+2*'Objednávka HMP'!Q$5)),0)</f>
        <v>0</v>
      </c>
      <c r="T108" s="107">
        <f>IFERROR(('MA Výkon'!T108*('Objednávka HMP'!R$49+2*'Objednávka HMP'!R$60)/('Objednávka HMP'!R$4+2*'Objednávka HMP'!R$5)),0)</f>
        <v>0</v>
      </c>
      <c r="U108" s="107">
        <f>IFERROR(('MA Výkon'!U108*('Objednávka HMP'!S$49+2*'Objednávka HMP'!S$60)/('Objednávka HMP'!S$4+2*'Objednávka HMP'!S$5)),0)</f>
        <v>0</v>
      </c>
      <c r="V108" s="107">
        <f>IFERROR(('MA Výkon'!V108*('Objednávka HMP'!T$49+2*'Objednávka HMP'!T$60)/('Objednávka HMP'!T$4+2*'Objednávka HMP'!T$5)),0)</f>
        <v>0</v>
      </c>
      <c r="W108" s="107">
        <f>IFERROR(('MA Výkon'!W108*('Objednávka HMP'!U$49+2*'Objednávka HMP'!U$60)/('Objednávka HMP'!U$4+2*'Objednávka HMP'!U$5)),0)</f>
        <v>0</v>
      </c>
      <c r="X108" s="107">
        <f>IFERROR(('MA Výkon'!X108*('Objednávka HMP'!V$49+2*'Objednávka HMP'!V$60)/('Objednávka HMP'!V$4+2*'Objednávka HMP'!V$5)),0)</f>
        <v>0</v>
      </c>
      <c r="Y108" s="107">
        <f>IFERROR(('MA Výkon'!Y108*('Objednávka HMP'!W$49+2*'Objednávka HMP'!W$60)/('Objednávka HMP'!W$4+2*'Objednávka HMP'!W$5)),0)</f>
        <v>0</v>
      </c>
      <c r="Z108" s="107">
        <f>IFERROR(('MA Výkon'!Z108*('Objednávka HMP'!X$49+2*'Objednávka HMP'!X$60)/('Objednávka HMP'!X$4+2*'Objednávka HMP'!X$5)),0)</f>
        <v>0</v>
      </c>
      <c r="AA108" s="107">
        <f>IFERROR(('MA Výkon'!AA108*('Objednávka HMP'!Y$49+2*'Objednávka HMP'!Y$60)/('Objednávka HMP'!Y$4+2*'Objednávka HMP'!Y$5)),0)</f>
        <v>0</v>
      </c>
      <c r="AB108" s="107">
        <f>IFERROR(('MA Výkon'!AB108*('Objednávka HMP'!Z$49+2*'Objednávka HMP'!Z$60)/('Objednávka HMP'!Z$4+2*'Objednávka HMP'!Z$5)),0)</f>
        <v>0</v>
      </c>
      <c r="AC108" s="107">
        <f>IFERROR(('MA Výkon'!AC108*('Objednávka HMP'!AA$49+2*'Objednávka HMP'!AA$60)/('Objednávka HMP'!AA$4+2*'Objednávka HMP'!AA$5)),0)</f>
        <v>0</v>
      </c>
      <c r="AD108" s="107">
        <f>IFERROR(('MA Výkon'!AD108*('Objednávka HMP'!AB$49+2*'Objednávka HMP'!AB$60)/('Objednávka HMP'!AB$4+2*'Objednávka HMP'!AB$5)),0)</f>
        <v>0</v>
      </c>
      <c r="AE108" s="107">
        <f>IFERROR(('MA Výkon'!AE108*('Objednávka HMP'!AC$49+2*'Objednávka HMP'!AC$60)/('Objednávka HMP'!AC$4+2*'Objednávka HMP'!AC$5)),0)</f>
        <v>0</v>
      </c>
      <c r="AF108" s="107">
        <f>IFERROR(('MA Výkon'!AF108*('Objednávka HMP'!AD$49+2*'Objednávka HMP'!AD$60)/('Objednávka HMP'!AD$4+2*'Objednávka HMP'!AD$5)),0)</f>
        <v>0</v>
      </c>
      <c r="AG108" s="107">
        <f>IFERROR(('MA Výkon'!AG108*('Objednávka HMP'!AE$49+2*'Objednávka HMP'!AE$60)/('Objednávka HMP'!AE$4+2*'Objednávka HMP'!AE$5)),0)</f>
        <v>0</v>
      </c>
      <c r="AH108" s="107">
        <f>IFERROR(('MA Výkon'!AH108*('Objednávka HMP'!AF$49+2*'Objednávka HMP'!AF$60)/('Objednávka HMP'!AF$4+2*'Objednávka HMP'!AF$5)),0)</f>
        <v>0</v>
      </c>
      <c r="AI108" s="107">
        <f>IFERROR(('MA Výkon'!AI108*('Objednávka HMP'!AG$49+2*'Objednávka HMP'!AG$60)/('Objednávka HMP'!AG$4+2*'Objednávka HMP'!AG$5)),0)</f>
        <v>0</v>
      </c>
      <c r="AJ108" s="107">
        <f>IFERROR(('MA Výkon'!AJ108*('Objednávka HMP'!AH$49+2*'Objednávka HMP'!AH$60)/('Objednávka HMP'!AH$4+2*'Objednávka HMP'!AH$5)),0)</f>
        <v>0</v>
      </c>
      <c r="AK108" s="107">
        <f>IFERROR(('MA Výkon'!AK108*('Objednávka HMP'!AI$49+2*'Objednávka HMP'!AI$60)/('Objednávka HMP'!AI$4+2*'Objednávka HMP'!AI$5)),0)</f>
        <v>0</v>
      </c>
      <c r="AL108" s="24">
        <f t="shared" si="72"/>
        <v>0</v>
      </c>
      <c r="AM108" s="149">
        <f t="shared" si="71"/>
        <v>0</v>
      </c>
    </row>
    <row r="109" spans="1:39" ht="14.4" x14ac:dyDescent="0.3">
      <c r="A109" s="4"/>
      <c r="B109" s="45"/>
      <c r="C109" s="45" t="str">
        <f t="shared" ref="C109:D112" si="73">IF(C67="","",C67)</f>
        <v>13.2</v>
      </c>
      <c r="D109" s="65" t="str">
        <f t="shared" si="73"/>
        <v>Ostatní služby</v>
      </c>
      <c r="E109" s="107">
        <f>IFERROR(('MA Výkon'!E109*('Objednávka HMP'!C$49+2*'Objednávka HMP'!C$60)/('Objednávka HMP'!C$4+2*'Objednávka HMP'!C$5)),0)</f>
        <v>0</v>
      </c>
      <c r="F109" s="107">
        <f>IFERROR(('MA Výkon'!F109*('Objednávka HMP'!D$49+2*'Objednávka HMP'!D$60)/('Objednávka HMP'!D$4+2*'Objednávka HMP'!D$5)),0)</f>
        <v>0</v>
      </c>
      <c r="G109" s="107">
        <f>IFERROR(('MA Výkon'!G109*('Objednávka HMP'!E$49+2*'Objednávka HMP'!E$60)/('Objednávka HMP'!E$4+2*'Objednávka HMP'!E$5)),0)</f>
        <v>0</v>
      </c>
      <c r="H109" s="107">
        <f>IFERROR(('MA Výkon'!H109*('Objednávka HMP'!F$49+2*'Objednávka HMP'!F$60)/('Objednávka HMP'!F$4+2*'Objednávka HMP'!F$5)),0)</f>
        <v>0</v>
      </c>
      <c r="I109" s="107">
        <f>IFERROR(('MA Výkon'!I109*('Objednávka HMP'!G$49+2*'Objednávka HMP'!G$60)/('Objednávka HMP'!G$4+2*'Objednávka HMP'!G$5)),0)</f>
        <v>0</v>
      </c>
      <c r="J109" s="107">
        <f>IFERROR(('MA Výkon'!J109*('Objednávka HMP'!H$49+2*'Objednávka HMP'!H$60)/('Objednávka HMP'!H$4+2*'Objednávka HMP'!H$5)),0)</f>
        <v>0</v>
      </c>
      <c r="K109" s="107">
        <f>IFERROR(('MA Výkon'!K109*('Objednávka HMP'!I$49+2*'Objednávka HMP'!I$60)/('Objednávka HMP'!I$4+2*'Objednávka HMP'!I$5)),0)</f>
        <v>0</v>
      </c>
      <c r="L109" s="107">
        <f>IFERROR(('MA Výkon'!L109*('Objednávka HMP'!J$49+2*'Objednávka HMP'!J$60)/('Objednávka HMP'!J$4+2*'Objednávka HMP'!J$5)),0)</f>
        <v>0</v>
      </c>
      <c r="M109" s="107">
        <f>IFERROR(('MA Výkon'!M109*('Objednávka HMP'!K$49+2*'Objednávka HMP'!K$60)/('Objednávka HMP'!K$4+2*'Objednávka HMP'!K$5)),0)</f>
        <v>0</v>
      </c>
      <c r="N109" s="107">
        <f>IFERROR(('MA Výkon'!N109*('Objednávka HMP'!L$49+2*'Objednávka HMP'!L$60)/('Objednávka HMP'!L$4+2*'Objednávka HMP'!L$5)),0)</f>
        <v>0</v>
      </c>
      <c r="O109" s="107">
        <f>IFERROR(('MA Výkon'!O109*('Objednávka HMP'!M$49+2*'Objednávka HMP'!M$60)/('Objednávka HMP'!M$4+2*'Objednávka HMP'!M$5)),0)</f>
        <v>0</v>
      </c>
      <c r="P109" s="107">
        <f>IFERROR(('MA Výkon'!P109*('Objednávka HMP'!N$49+2*'Objednávka HMP'!N$60)/('Objednávka HMP'!N$4+2*'Objednávka HMP'!N$5)),0)</f>
        <v>0</v>
      </c>
      <c r="Q109" s="107">
        <f>IFERROR(('MA Výkon'!Q109*('Objednávka HMP'!O$49+2*'Objednávka HMP'!O$60)/('Objednávka HMP'!O$4+2*'Objednávka HMP'!O$5)),0)</f>
        <v>0</v>
      </c>
      <c r="R109" s="107">
        <f>IFERROR(('MA Výkon'!R109*('Objednávka HMP'!P$49+2*'Objednávka HMP'!P$60)/('Objednávka HMP'!P$4+2*'Objednávka HMP'!P$5)),0)</f>
        <v>0</v>
      </c>
      <c r="S109" s="107">
        <f>IFERROR(('MA Výkon'!S109*('Objednávka HMP'!Q$49+2*'Objednávka HMP'!Q$60)/('Objednávka HMP'!Q$4+2*'Objednávka HMP'!Q$5)),0)</f>
        <v>0</v>
      </c>
      <c r="T109" s="107">
        <f>IFERROR(('MA Výkon'!T109*('Objednávka HMP'!R$49+2*'Objednávka HMP'!R$60)/('Objednávka HMP'!R$4+2*'Objednávka HMP'!R$5)),0)</f>
        <v>0</v>
      </c>
      <c r="U109" s="107">
        <f>IFERROR(('MA Výkon'!U109*('Objednávka HMP'!S$49+2*'Objednávka HMP'!S$60)/('Objednávka HMP'!S$4+2*'Objednávka HMP'!S$5)),0)</f>
        <v>0</v>
      </c>
      <c r="V109" s="107">
        <f>IFERROR(('MA Výkon'!V109*('Objednávka HMP'!T$49+2*'Objednávka HMP'!T$60)/('Objednávka HMP'!T$4+2*'Objednávka HMP'!T$5)),0)</f>
        <v>0</v>
      </c>
      <c r="W109" s="107">
        <f>IFERROR(('MA Výkon'!W109*('Objednávka HMP'!U$49+2*'Objednávka HMP'!U$60)/('Objednávka HMP'!U$4+2*'Objednávka HMP'!U$5)),0)</f>
        <v>0</v>
      </c>
      <c r="X109" s="107">
        <f>IFERROR(('MA Výkon'!X109*('Objednávka HMP'!V$49+2*'Objednávka HMP'!V$60)/('Objednávka HMP'!V$4+2*'Objednávka HMP'!V$5)),0)</f>
        <v>0</v>
      </c>
      <c r="Y109" s="107">
        <f>IFERROR(('MA Výkon'!Y109*('Objednávka HMP'!W$49+2*'Objednávka HMP'!W$60)/('Objednávka HMP'!W$4+2*'Objednávka HMP'!W$5)),0)</f>
        <v>0</v>
      </c>
      <c r="Z109" s="107">
        <f>IFERROR(('MA Výkon'!Z109*('Objednávka HMP'!X$49+2*'Objednávka HMP'!X$60)/('Objednávka HMP'!X$4+2*'Objednávka HMP'!X$5)),0)</f>
        <v>0</v>
      </c>
      <c r="AA109" s="107">
        <f>IFERROR(('MA Výkon'!AA109*('Objednávka HMP'!Y$49+2*'Objednávka HMP'!Y$60)/('Objednávka HMP'!Y$4+2*'Objednávka HMP'!Y$5)),0)</f>
        <v>0</v>
      </c>
      <c r="AB109" s="107">
        <f>IFERROR(('MA Výkon'!AB109*('Objednávka HMP'!Z$49+2*'Objednávka HMP'!Z$60)/('Objednávka HMP'!Z$4+2*'Objednávka HMP'!Z$5)),0)</f>
        <v>0</v>
      </c>
      <c r="AC109" s="107">
        <f>IFERROR(('MA Výkon'!AC109*('Objednávka HMP'!AA$49+2*'Objednávka HMP'!AA$60)/('Objednávka HMP'!AA$4+2*'Objednávka HMP'!AA$5)),0)</f>
        <v>0</v>
      </c>
      <c r="AD109" s="107">
        <f>IFERROR(('MA Výkon'!AD109*('Objednávka HMP'!AB$49+2*'Objednávka HMP'!AB$60)/('Objednávka HMP'!AB$4+2*'Objednávka HMP'!AB$5)),0)</f>
        <v>0</v>
      </c>
      <c r="AE109" s="107">
        <f>IFERROR(('MA Výkon'!AE109*('Objednávka HMP'!AC$49+2*'Objednávka HMP'!AC$60)/('Objednávka HMP'!AC$4+2*'Objednávka HMP'!AC$5)),0)</f>
        <v>0</v>
      </c>
      <c r="AF109" s="107">
        <f>IFERROR(('MA Výkon'!AF109*('Objednávka HMP'!AD$49+2*'Objednávka HMP'!AD$60)/('Objednávka HMP'!AD$4+2*'Objednávka HMP'!AD$5)),0)</f>
        <v>0</v>
      </c>
      <c r="AG109" s="107">
        <f>IFERROR(('MA Výkon'!AG109*('Objednávka HMP'!AE$49+2*'Objednávka HMP'!AE$60)/('Objednávka HMP'!AE$4+2*'Objednávka HMP'!AE$5)),0)</f>
        <v>0</v>
      </c>
      <c r="AH109" s="107">
        <f>IFERROR(('MA Výkon'!AH109*('Objednávka HMP'!AF$49+2*'Objednávka HMP'!AF$60)/('Objednávka HMP'!AF$4+2*'Objednávka HMP'!AF$5)),0)</f>
        <v>0</v>
      </c>
      <c r="AI109" s="107">
        <f>IFERROR(('MA Výkon'!AI109*('Objednávka HMP'!AG$49+2*'Objednávka HMP'!AG$60)/('Objednávka HMP'!AG$4+2*'Objednávka HMP'!AG$5)),0)</f>
        <v>0</v>
      </c>
      <c r="AJ109" s="107">
        <f>IFERROR(('MA Výkon'!AJ109*('Objednávka HMP'!AH$49+2*'Objednávka HMP'!AH$60)/('Objednávka HMP'!AH$4+2*'Objednávka HMP'!AH$5)),0)</f>
        <v>0</v>
      </c>
      <c r="AK109" s="107">
        <f>IFERROR(('MA Výkon'!AK109*('Objednávka HMP'!AI$49+2*'Objednávka HMP'!AI$60)/('Objednávka HMP'!AI$4+2*'Objednávka HMP'!AI$5)),0)</f>
        <v>0</v>
      </c>
      <c r="AL109" s="24">
        <f t="shared" si="72"/>
        <v>0</v>
      </c>
      <c r="AM109" s="149">
        <f t="shared" si="71"/>
        <v>0</v>
      </c>
    </row>
    <row r="110" spans="1:39" ht="14.4" x14ac:dyDescent="0.3">
      <c r="A110" s="4">
        <f t="shared" ref="A110:B113" si="74">IF(A68="","",A68)</f>
        <v>14</v>
      </c>
      <c r="B110" s="45" t="str">
        <f t="shared" si="74"/>
        <v>Provozní režie</v>
      </c>
      <c r="C110" s="45" t="str">
        <f t="shared" si="73"/>
        <v/>
      </c>
      <c r="D110" s="65" t="str">
        <f t="shared" si="73"/>
        <v/>
      </c>
      <c r="E110" s="107">
        <f>IFERROR(('MA Výkon'!E110*('Objednávka HMP'!C$49+2*'Objednávka HMP'!C$60)/('Objednávka HMP'!C$4+2*'Objednávka HMP'!C$5)),0)</f>
        <v>0</v>
      </c>
      <c r="F110" s="107">
        <f>IFERROR(('MA Výkon'!F110*('Objednávka HMP'!D$49+2*'Objednávka HMP'!D$60)/('Objednávka HMP'!D$4+2*'Objednávka HMP'!D$5)),0)</f>
        <v>0</v>
      </c>
      <c r="G110" s="107">
        <f>IFERROR(('MA Výkon'!G110*('Objednávka HMP'!E$49+2*'Objednávka HMP'!E$60)/('Objednávka HMP'!E$4+2*'Objednávka HMP'!E$5)),0)</f>
        <v>0</v>
      </c>
      <c r="H110" s="107">
        <f>IFERROR(('MA Výkon'!H110*('Objednávka HMP'!F$49+2*'Objednávka HMP'!F$60)/('Objednávka HMP'!F$4+2*'Objednávka HMP'!F$5)),0)</f>
        <v>0</v>
      </c>
      <c r="I110" s="107">
        <f>IFERROR(('MA Výkon'!I110*('Objednávka HMP'!G$49+2*'Objednávka HMP'!G$60)/('Objednávka HMP'!G$4+2*'Objednávka HMP'!G$5)),0)</f>
        <v>0</v>
      </c>
      <c r="J110" s="107">
        <f>IFERROR(('MA Výkon'!J110*('Objednávka HMP'!H$49+2*'Objednávka HMP'!H$60)/('Objednávka HMP'!H$4+2*'Objednávka HMP'!H$5)),0)</f>
        <v>0</v>
      </c>
      <c r="K110" s="107">
        <f>IFERROR(('MA Výkon'!K110*('Objednávka HMP'!I$49+2*'Objednávka HMP'!I$60)/('Objednávka HMP'!I$4+2*'Objednávka HMP'!I$5)),0)</f>
        <v>0</v>
      </c>
      <c r="L110" s="107">
        <f>IFERROR(('MA Výkon'!L110*('Objednávka HMP'!J$49+2*'Objednávka HMP'!J$60)/('Objednávka HMP'!J$4+2*'Objednávka HMP'!J$5)),0)</f>
        <v>0</v>
      </c>
      <c r="M110" s="107">
        <f>IFERROR(('MA Výkon'!M110*('Objednávka HMP'!K$49+2*'Objednávka HMP'!K$60)/('Objednávka HMP'!K$4+2*'Objednávka HMP'!K$5)),0)</f>
        <v>0</v>
      </c>
      <c r="N110" s="107">
        <f>IFERROR(('MA Výkon'!N110*('Objednávka HMP'!L$49+2*'Objednávka HMP'!L$60)/('Objednávka HMP'!L$4+2*'Objednávka HMP'!L$5)),0)</f>
        <v>0</v>
      </c>
      <c r="O110" s="107">
        <f>IFERROR(('MA Výkon'!O110*('Objednávka HMP'!M$49+2*'Objednávka HMP'!M$60)/('Objednávka HMP'!M$4+2*'Objednávka HMP'!M$5)),0)</f>
        <v>0</v>
      </c>
      <c r="P110" s="107">
        <f>IFERROR(('MA Výkon'!P110*('Objednávka HMP'!N$49+2*'Objednávka HMP'!N$60)/('Objednávka HMP'!N$4+2*'Objednávka HMP'!N$5)),0)</f>
        <v>0</v>
      </c>
      <c r="Q110" s="107">
        <f>IFERROR(('MA Výkon'!Q110*('Objednávka HMP'!O$49+2*'Objednávka HMP'!O$60)/('Objednávka HMP'!O$4+2*'Objednávka HMP'!O$5)),0)</f>
        <v>0</v>
      </c>
      <c r="R110" s="107">
        <f>IFERROR(('MA Výkon'!R110*('Objednávka HMP'!P$49+2*'Objednávka HMP'!P$60)/('Objednávka HMP'!P$4+2*'Objednávka HMP'!P$5)),0)</f>
        <v>0</v>
      </c>
      <c r="S110" s="107">
        <f>IFERROR(('MA Výkon'!S110*('Objednávka HMP'!Q$49+2*'Objednávka HMP'!Q$60)/('Objednávka HMP'!Q$4+2*'Objednávka HMP'!Q$5)),0)</f>
        <v>0</v>
      </c>
      <c r="T110" s="107">
        <f>IFERROR(('MA Výkon'!T110*('Objednávka HMP'!R$49+2*'Objednávka HMP'!R$60)/('Objednávka HMP'!R$4+2*'Objednávka HMP'!R$5)),0)</f>
        <v>0</v>
      </c>
      <c r="U110" s="107">
        <f>IFERROR(('MA Výkon'!U110*('Objednávka HMP'!S$49+2*'Objednávka HMP'!S$60)/('Objednávka HMP'!S$4+2*'Objednávka HMP'!S$5)),0)</f>
        <v>0</v>
      </c>
      <c r="V110" s="107">
        <f>IFERROR(('MA Výkon'!V110*('Objednávka HMP'!T$49+2*'Objednávka HMP'!T$60)/('Objednávka HMP'!T$4+2*'Objednávka HMP'!T$5)),0)</f>
        <v>0</v>
      </c>
      <c r="W110" s="107">
        <f>IFERROR(('MA Výkon'!W110*('Objednávka HMP'!U$49+2*'Objednávka HMP'!U$60)/('Objednávka HMP'!U$4+2*'Objednávka HMP'!U$5)),0)</f>
        <v>0</v>
      </c>
      <c r="X110" s="107">
        <f>IFERROR(('MA Výkon'!X110*('Objednávka HMP'!V$49+2*'Objednávka HMP'!V$60)/('Objednávka HMP'!V$4+2*'Objednávka HMP'!V$5)),0)</f>
        <v>0</v>
      </c>
      <c r="Y110" s="107">
        <f>IFERROR(('MA Výkon'!Y110*('Objednávka HMP'!W$49+2*'Objednávka HMP'!W$60)/('Objednávka HMP'!W$4+2*'Objednávka HMP'!W$5)),0)</f>
        <v>0</v>
      </c>
      <c r="Z110" s="107">
        <f>IFERROR(('MA Výkon'!Z110*('Objednávka HMP'!X$49+2*'Objednávka HMP'!X$60)/('Objednávka HMP'!X$4+2*'Objednávka HMP'!X$5)),0)</f>
        <v>0</v>
      </c>
      <c r="AA110" s="107">
        <f>IFERROR(('MA Výkon'!AA110*('Objednávka HMP'!Y$49+2*'Objednávka HMP'!Y$60)/('Objednávka HMP'!Y$4+2*'Objednávka HMP'!Y$5)),0)</f>
        <v>0</v>
      </c>
      <c r="AB110" s="107">
        <f>IFERROR(('MA Výkon'!AB110*('Objednávka HMP'!Z$49+2*'Objednávka HMP'!Z$60)/('Objednávka HMP'!Z$4+2*'Objednávka HMP'!Z$5)),0)</f>
        <v>0</v>
      </c>
      <c r="AC110" s="107">
        <f>IFERROR(('MA Výkon'!AC110*('Objednávka HMP'!AA$49+2*'Objednávka HMP'!AA$60)/('Objednávka HMP'!AA$4+2*'Objednávka HMP'!AA$5)),0)</f>
        <v>0</v>
      </c>
      <c r="AD110" s="107">
        <f>IFERROR(('MA Výkon'!AD110*('Objednávka HMP'!AB$49+2*'Objednávka HMP'!AB$60)/('Objednávka HMP'!AB$4+2*'Objednávka HMP'!AB$5)),0)</f>
        <v>0</v>
      </c>
      <c r="AE110" s="107">
        <f>IFERROR(('MA Výkon'!AE110*('Objednávka HMP'!AC$49+2*'Objednávka HMP'!AC$60)/('Objednávka HMP'!AC$4+2*'Objednávka HMP'!AC$5)),0)</f>
        <v>0</v>
      </c>
      <c r="AF110" s="107">
        <f>IFERROR(('MA Výkon'!AF110*('Objednávka HMP'!AD$49+2*'Objednávka HMP'!AD$60)/('Objednávka HMP'!AD$4+2*'Objednávka HMP'!AD$5)),0)</f>
        <v>0</v>
      </c>
      <c r="AG110" s="107">
        <f>IFERROR(('MA Výkon'!AG110*('Objednávka HMP'!AE$49+2*'Objednávka HMP'!AE$60)/('Objednávka HMP'!AE$4+2*'Objednávka HMP'!AE$5)),0)</f>
        <v>0</v>
      </c>
      <c r="AH110" s="107">
        <f>IFERROR(('MA Výkon'!AH110*('Objednávka HMP'!AF$49+2*'Objednávka HMP'!AF$60)/('Objednávka HMP'!AF$4+2*'Objednávka HMP'!AF$5)),0)</f>
        <v>0</v>
      </c>
      <c r="AI110" s="107">
        <f>IFERROR(('MA Výkon'!AI110*('Objednávka HMP'!AG$49+2*'Objednávka HMP'!AG$60)/('Objednávka HMP'!AG$4+2*'Objednávka HMP'!AG$5)),0)</f>
        <v>0</v>
      </c>
      <c r="AJ110" s="107">
        <f>IFERROR(('MA Výkon'!AJ110*('Objednávka HMP'!AH$49+2*'Objednávka HMP'!AH$60)/('Objednávka HMP'!AH$4+2*'Objednávka HMP'!AH$5)),0)</f>
        <v>0</v>
      </c>
      <c r="AK110" s="107">
        <f>IFERROR(('MA Výkon'!AK110*('Objednávka HMP'!AI$49+2*'Objednávka HMP'!AI$60)/('Objednávka HMP'!AI$4+2*'Objednávka HMP'!AI$5)),0)</f>
        <v>0</v>
      </c>
      <c r="AL110" s="24">
        <f t="shared" si="72"/>
        <v>0</v>
      </c>
      <c r="AM110" s="149">
        <f t="shared" si="71"/>
        <v>0</v>
      </c>
    </row>
    <row r="111" spans="1:39" ht="14.4" x14ac:dyDescent="0.3">
      <c r="A111" s="4">
        <f t="shared" si="74"/>
        <v>15</v>
      </c>
      <c r="B111" s="45" t="str">
        <f t="shared" si="74"/>
        <v>Správní režie</v>
      </c>
      <c r="C111" s="45" t="str">
        <f t="shared" si="73"/>
        <v/>
      </c>
      <c r="D111" s="65" t="str">
        <f t="shared" si="73"/>
        <v/>
      </c>
      <c r="E111" s="107">
        <f>IFERROR(('MA Výkon'!E111*('Objednávka HMP'!C$49+2*'Objednávka HMP'!C$60)/('Objednávka HMP'!C$4+2*'Objednávka HMP'!C$5)),0)</f>
        <v>0</v>
      </c>
      <c r="F111" s="107">
        <f>IFERROR(('MA Výkon'!F111*('Objednávka HMP'!D$49+2*'Objednávka HMP'!D$60)/('Objednávka HMP'!D$4+2*'Objednávka HMP'!D$5)),0)</f>
        <v>0</v>
      </c>
      <c r="G111" s="107">
        <f>IFERROR(('MA Výkon'!G111*('Objednávka HMP'!E$49+2*'Objednávka HMP'!E$60)/('Objednávka HMP'!E$4+2*'Objednávka HMP'!E$5)),0)</f>
        <v>0</v>
      </c>
      <c r="H111" s="107">
        <f>IFERROR(('MA Výkon'!H111*('Objednávka HMP'!F$49+2*'Objednávka HMP'!F$60)/('Objednávka HMP'!F$4+2*'Objednávka HMP'!F$5)),0)</f>
        <v>0</v>
      </c>
      <c r="I111" s="107">
        <f>IFERROR(('MA Výkon'!I111*('Objednávka HMP'!G$49+2*'Objednávka HMP'!G$60)/('Objednávka HMP'!G$4+2*'Objednávka HMP'!G$5)),0)</f>
        <v>0</v>
      </c>
      <c r="J111" s="107">
        <f>IFERROR(('MA Výkon'!J111*('Objednávka HMP'!H$49+2*'Objednávka HMP'!H$60)/('Objednávka HMP'!H$4+2*'Objednávka HMP'!H$5)),0)</f>
        <v>0</v>
      </c>
      <c r="K111" s="107">
        <f>IFERROR(('MA Výkon'!K111*('Objednávka HMP'!I$49+2*'Objednávka HMP'!I$60)/('Objednávka HMP'!I$4+2*'Objednávka HMP'!I$5)),0)</f>
        <v>0</v>
      </c>
      <c r="L111" s="107">
        <f>IFERROR(('MA Výkon'!L111*('Objednávka HMP'!J$49+2*'Objednávka HMP'!J$60)/('Objednávka HMP'!J$4+2*'Objednávka HMP'!J$5)),0)</f>
        <v>0</v>
      </c>
      <c r="M111" s="107">
        <f>IFERROR(('MA Výkon'!M111*('Objednávka HMP'!K$49+2*'Objednávka HMP'!K$60)/('Objednávka HMP'!K$4+2*'Objednávka HMP'!K$5)),0)</f>
        <v>0</v>
      </c>
      <c r="N111" s="107">
        <f>IFERROR(('MA Výkon'!N111*('Objednávka HMP'!L$49+2*'Objednávka HMP'!L$60)/('Objednávka HMP'!L$4+2*'Objednávka HMP'!L$5)),0)</f>
        <v>0</v>
      </c>
      <c r="O111" s="107">
        <f>IFERROR(('MA Výkon'!O111*('Objednávka HMP'!M$49+2*'Objednávka HMP'!M$60)/('Objednávka HMP'!M$4+2*'Objednávka HMP'!M$5)),0)</f>
        <v>0</v>
      </c>
      <c r="P111" s="107">
        <f>IFERROR(('MA Výkon'!P111*('Objednávka HMP'!N$49+2*'Objednávka HMP'!N$60)/('Objednávka HMP'!N$4+2*'Objednávka HMP'!N$5)),0)</f>
        <v>0</v>
      </c>
      <c r="Q111" s="107">
        <f>IFERROR(('MA Výkon'!Q111*('Objednávka HMP'!O$49+2*'Objednávka HMP'!O$60)/('Objednávka HMP'!O$4+2*'Objednávka HMP'!O$5)),0)</f>
        <v>0</v>
      </c>
      <c r="R111" s="107">
        <f>IFERROR(('MA Výkon'!R111*('Objednávka HMP'!P$49+2*'Objednávka HMP'!P$60)/('Objednávka HMP'!P$4+2*'Objednávka HMP'!P$5)),0)</f>
        <v>0</v>
      </c>
      <c r="S111" s="107">
        <f>IFERROR(('MA Výkon'!S111*('Objednávka HMP'!Q$49+2*'Objednávka HMP'!Q$60)/('Objednávka HMP'!Q$4+2*'Objednávka HMP'!Q$5)),0)</f>
        <v>0</v>
      </c>
      <c r="T111" s="107">
        <f>IFERROR(('MA Výkon'!T111*('Objednávka HMP'!R$49+2*'Objednávka HMP'!R$60)/('Objednávka HMP'!R$4+2*'Objednávka HMP'!R$5)),0)</f>
        <v>0</v>
      </c>
      <c r="U111" s="107">
        <f>IFERROR(('MA Výkon'!U111*('Objednávka HMP'!S$49+2*'Objednávka HMP'!S$60)/('Objednávka HMP'!S$4+2*'Objednávka HMP'!S$5)),0)</f>
        <v>0</v>
      </c>
      <c r="V111" s="107">
        <f>IFERROR(('MA Výkon'!V111*('Objednávka HMP'!T$49+2*'Objednávka HMP'!T$60)/('Objednávka HMP'!T$4+2*'Objednávka HMP'!T$5)),0)</f>
        <v>0</v>
      </c>
      <c r="W111" s="107">
        <f>IFERROR(('MA Výkon'!W111*('Objednávka HMP'!U$49+2*'Objednávka HMP'!U$60)/('Objednávka HMP'!U$4+2*'Objednávka HMP'!U$5)),0)</f>
        <v>0</v>
      </c>
      <c r="X111" s="107">
        <f>IFERROR(('MA Výkon'!X111*('Objednávka HMP'!V$49+2*'Objednávka HMP'!V$60)/('Objednávka HMP'!V$4+2*'Objednávka HMP'!V$5)),0)</f>
        <v>0</v>
      </c>
      <c r="Y111" s="107">
        <f>IFERROR(('MA Výkon'!Y111*('Objednávka HMP'!W$49+2*'Objednávka HMP'!W$60)/('Objednávka HMP'!W$4+2*'Objednávka HMP'!W$5)),0)</f>
        <v>0</v>
      </c>
      <c r="Z111" s="107">
        <f>IFERROR(('MA Výkon'!Z111*('Objednávka HMP'!X$49+2*'Objednávka HMP'!X$60)/('Objednávka HMP'!X$4+2*'Objednávka HMP'!X$5)),0)</f>
        <v>0</v>
      </c>
      <c r="AA111" s="107">
        <f>IFERROR(('MA Výkon'!AA111*('Objednávka HMP'!Y$49+2*'Objednávka HMP'!Y$60)/('Objednávka HMP'!Y$4+2*'Objednávka HMP'!Y$5)),0)</f>
        <v>0</v>
      </c>
      <c r="AB111" s="107">
        <f>IFERROR(('MA Výkon'!AB111*('Objednávka HMP'!Z$49+2*'Objednávka HMP'!Z$60)/('Objednávka HMP'!Z$4+2*'Objednávka HMP'!Z$5)),0)</f>
        <v>0</v>
      </c>
      <c r="AC111" s="107">
        <f>IFERROR(('MA Výkon'!AC111*('Objednávka HMP'!AA$49+2*'Objednávka HMP'!AA$60)/('Objednávka HMP'!AA$4+2*'Objednávka HMP'!AA$5)),0)</f>
        <v>0</v>
      </c>
      <c r="AD111" s="107">
        <f>IFERROR(('MA Výkon'!AD111*('Objednávka HMP'!AB$49+2*'Objednávka HMP'!AB$60)/('Objednávka HMP'!AB$4+2*'Objednávka HMP'!AB$5)),0)</f>
        <v>0</v>
      </c>
      <c r="AE111" s="107">
        <f>IFERROR(('MA Výkon'!AE111*('Objednávka HMP'!AC$49+2*'Objednávka HMP'!AC$60)/('Objednávka HMP'!AC$4+2*'Objednávka HMP'!AC$5)),0)</f>
        <v>0</v>
      </c>
      <c r="AF111" s="107">
        <f>IFERROR(('MA Výkon'!AF111*('Objednávka HMP'!AD$49+2*'Objednávka HMP'!AD$60)/('Objednávka HMP'!AD$4+2*'Objednávka HMP'!AD$5)),0)</f>
        <v>0</v>
      </c>
      <c r="AG111" s="107">
        <f>IFERROR(('MA Výkon'!AG111*('Objednávka HMP'!AE$49+2*'Objednávka HMP'!AE$60)/('Objednávka HMP'!AE$4+2*'Objednávka HMP'!AE$5)),0)</f>
        <v>0</v>
      </c>
      <c r="AH111" s="107">
        <f>IFERROR(('MA Výkon'!AH111*('Objednávka HMP'!AF$49+2*'Objednávka HMP'!AF$60)/('Objednávka HMP'!AF$4+2*'Objednávka HMP'!AF$5)),0)</f>
        <v>0</v>
      </c>
      <c r="AI111" s="107">
        <f>IFERROR(('MA Výkon'!AI111*('Objednávka HMP'!AG$49+2*'Objednávka HMP'!AG$60)/('Objednávka HMP'!AG$4+2*'Objednávka HMP'!AG$5)),0)</f>
        <v>0</v>
      </c>
      <c r="AJ111" s="107">
        <f>IFERROR(('MA Výkon'!AJ111*('Objednávka HMP'!AH$49+2*'Objednávka HMP'!AH$60)/('Objednávka HMP'!AH$4+2*'Objednávka HMP'!AH$5)),0)</f>
        <v>0</v>
      </c>
      <c r="AK111" s="107">
        <f>IFERROR(('MA Výkon'!AK111*('Objednávka HMP'!AI$49+2*'Objednávka HMP'!AI$60)/('Objednávka HMP'!AI$4+2*'Objednávka HMP'!AI$5)),0)</f>
        <v>0</v>
      </c>
      <c r="AL111" s="24">
        <f t="shared" si="72"/>
        <v>0</v>
      </c>
      <c r="AM111" s="149">
        <f t="shared" si="71"/>
        <v>0</v>
      </c>
    </row>
    <row r="112" spans="1:39" ht="14.4" x14ac:dyDescent="0.3">
      <c r="A112" s="9">
        <f t="shared" si="74"/>
        <v>16</v>
      </c>
      <c r="B112" s="67" t="str">
        <f t="shared" si="74"/>
        <v>Zisk</v>
      </c>
      <c r="C112" s="67" t="str">
        <f t="shared" si="73"/>
        <v/>
      </c>
      <c r="D112" s="68" t="str">
        <f t="shared" si="73"/>
        <v/>
      </c>
      <c r="E112" s="107">
        <f>IFERROR(('MA Výkon'!E112*('Objednávka HMP'!C$49+2*'Objednávka HMP'!C$60)/('Objednávka HMP'!C$4+2*'Objednávka HMP'!C$5)),0)</f>
        <v>0</v>
      </c>
      <c r="F112" s="107">
        <f>IFERROR(('MA Výkon'!F112*('Objednávka HMP'!D$49+2*'Objednávka HMP'!D$60)/('Objednávka HMP'!D$4+2*'Objednávka HMP'!D$5)),0)</f>
        <v>0</v>
      </c>
      <c r="G112" s="107">
        <f>IFERROR(('MA Výkon'!G112*('Objednávka HMP'!E$49+2*'Objednávka HMP'!E$60)/('Objednávka HMP'!E$4+2*'Objednávka HMP'!E$5)),0)</f>
        <v>0</v>
      </c>
      <c r="H112" s="107">
        <f>IFERROR(('MA Výkon'!H112*('Objednávka HMP'!F$49+2*'Objednávka HMP'!F$60)/('Objednávka HMP'!F$4+2*'Objednávka HMP'!F$5)),0)</f>
        <v>0</v>
      </c>
      <c r="I112" s="107">
        <f>IFERROR(('MA Výkon'!I112*('Objednávka HMP'!G$49+2*'Objednávka HMP'!G$60)/('Objednávka HMP'!G$4+2*'Objednávka HMP'!G$5)),0)</f>
        <v>0</v>
      </c>
      <c r="J112" s="107">
        <f>IFERROR(('MA Výkon'!J112*('Objednávka HMP'!H$49+2*'Objednávka HMP'!H$60)/('Objednávka HMP'!H$4+2*'Objednávka HMP'!H$5)),0)</f>
        <v>0</v>
      </c>
      <c r="K112" s="107">
        <f>IFERROR(('MA Výkon'!K112*('Objednávka HMP'!I$49+2*'Objednávka HMP'!I$60)/('Objednávka HMP'!I$4+2*'Objednávka HMP'!I$5)),0)</f>
        <v>0</v>
      </c>
      <c r="L112" s="107">
        <f>IFERROR(('MA Výkon'!L112*('Objednávka HMP'!J$49+2*'Objednávka HMP'!J$60)/('Objednávka HMP'!J$4+2*'Objednávka HMP'!J$5)),0)</f>
        <v>0</v>
      </c>
      <c r="M112" s="107">
        <f>IFERROR(('MA Výkon'!M112*('Objednávka HMP'!K$49+2*'Objednávka HMP'!K$60)/('Objednávka HMP'!K$4+2*'Objednávka HMP'!K$5)),0)</f>
        <v>0</v>
      </c>
      <c r="N112" s="107">
        <f>IFERROR(('MA Výkon'!N112*('Objednávka HMP'!L$49+2*'Objednávka HMP'!L$60)/('Objednávka HMP'!L$4+2*'Objednávka HMP'!L$5)),0)</f>
        <v>0</v>
      </c>
      <c r="O112" s="107">
        <f>IFERROR(('MA Výkon'!O112*('Objednávka HMP'!M$49+2*'Objednávka HMP'!M$60)/('Objednávka HMP'!M$4+2*'Objednávka HMP'!M$5)),0)</f>
        <v>0</v>
      </c>
      <c r="P112" s="107">
        <f>IFERROR(('MA Výkon'!P112*('Objednávka HMP'!N$49+2*'Objednávka HMP'!N$60)/('Objednávka HMP'!N$4+2*'Objednávka HMP'!N$5)),0)</f>
        <v>0</v>
      </c>
      <c r="Q112" s="107">
        <f>IFERROR(('MA Výkon'!Q112*('Objednávka HMP'!O$49+2*'Objednávka HMP'!O$60)/('Objednávka HMP'!O$4+2*'Objednávka HMP'!O$5)),0)</f>
        <v>0</v>
      </c>
      <c r="R112" s="107">
        <f>IFERROR(('MA Výkon'!R112*('Objednávka HMP'!P$49+2*'Objednávka HMP'!P$60)/('Objednávka HMP'!P$4+2*'Objednávka HMP'!P$5)),0)</f>
        <v>0</v>
      </c>
      <c r="S112" s="107">
        <f>IFERROR(('MA Výkon'!S112*('Objednávka HMP'!Q$49+2*'Objednávka HMP'!Q$60)/('Objednávka HMP'!Q$4+2*'Objednávka HMP'!Q$5)),0)</f>
        <v>0</v>
      </c>
      <c r="T112" s="107">
        <f>IFERROR(('MA Výkon'!T112*('Objednávka HMP'!R$49+2*'Objednávka HMP'!R$60)/('Objednávka HMP'!R$4+2*'Objednávka HMP'!R$5)),0)</f>
        <v>0</v>
      </c>
      <c r="U112" s="107">
        <f>IFERROR(('MA Výkon'!U112*('Objednávka HMP'!S$49+2*'Objednávka HMP'!S$60)/('Objednávka HMP'!S$4+2*'Objednávka HMP'!S$5)),0)</f>
        <v>0</v>
      </c>
      <c r="V112" s="107">
        <f>IFERROR(('MA Výkon'!V112*('Objednávka HMP'!T$49+2*'Objednávka HMP'!T$60)/('Objednávka HMP'!T$4+2*'Objednávka HMP'!T$5)),0)</f>
        <v>0</v>
      </c>
      <c r="W112" s="107">
        <f>IFERROR(('MA Výkon'!W112*('Objednávka HMP'!U$49+2*'Objednávka HMP'!U$60)/('Objednávka HMP'!U$4+2*'Objednávka HMP'!U$5)),0)</f>
        <v>0</v>
      </c>
      <c r="X112" s="107">
        <f>IFERROR(('MA Výkon'!X112*('Objednávka HMP'!V$49+2*'Objednávka HMP'!V$60)/('Objednávka HMP'!V$4+2*'Objednávka HMP'!V$5)),0)</f>
        <v>0</v>
      </c>
      <c r="Y112" s="107">
        <f>IFERROR(('MA Výkon'!Y112*('Objednávka HMP'!W$49+2*'Objednávka HMP'!W$60)/('Objednávka HMP'!W$4+2*'Objednávka HMP'!W$5)),0)</f>
        <v>0</v>
      </c>
      <c r="Z112" s="107">
        <f>IFERROR(('MA Výkon'!Z112*('Objednávka HMP'!X$49+2*'Objednávka HMP'!X$60)/('Objednávka HMP'!X$4+2*'Objednávka HMP'!X$5)),0)</f>
        <v>0</v>
      </c>
      <c r="AA112" s="107">
        <f>IFERROR(('MA Výkon'!AA112*('Objednávka HMP'!Y$49+2*'Objednávka HMP'!Y$60)/('Objednávka HMP'!Y$4+2*'Objednávka HMP'!Y$5)),0)</f>
        <v>0</v>
      </c>
      <c r="AB112" s="107">
        <f>IFERROR(('MA Výkon'!AB112*('Objednávka HMP'!Z$49+2*'Objednávka HMP'!Z$60)/('Objednávka HMP'!Z$4+2*'Objednávka HMP'!Z$5)),0)</f>
        <v>0</v>
      </c>
      <c r="AC112" s="107">
        <f>IFERROR(('MA Výkon'!AC112*('Objednávka HMP'!AA$49+2*'Objednávka HMP'!AA$60)/('Objednávka HMP'!AA$4+2*'Objednávka HMP'!AA$5)),0)</f>
        <v>0</v>
      </c>
      <c r="AD112" s="107">
        <f>IFERROR(('MA Výkon'!AD112*('Objednávka HMP'!AB$49+2*'Objednávka HMP'!AB$60)/('Objednávka HMP'!AB$4+2*'Objednávka HMP'!AB$5)),0)</f>
        <v>0</v>
      </c>
      <c r="AE112" s="107">
        <f>IFERROR(('MA Výkon'!AE112*('Objednávka HMP'!AC$49+2*'Objednávka HMP'!AC$60)/('Objednávka HMP'!AC$4+2*'Objednávka HMP'!AC$5)),0)</f>
        <v>0</v>
      </c>
      <c r="AF112" s="107">
        <f>IFERROR(('MA Výkon'!AF112*('Objednávka HMP'!AD$49+2*'Objednávka HMP'!AD$60)/('Objednávka HMP'!AD$4+2*'Objednávka HMP'!AD$5)),0)</f>
        <v>0</v>
      </c>
      <c r="AG112" s="107">
        <f>IFERROR(('MA Výkon'!AG112*('Objednávka HMP'!AE$49+2*'Objednávka HMP'!AE$60)/('Objednávka HMP'!AE$4+2*'Objednávka HMP'!AE$5)),0)</f>
        <v>0</v>
      </c>
      <c r="AH112" s="107">
        <f>IFERROR(('MA Výkon'!AH112*('Objednávka HMP'!AF$49+2*'Objednávka HMP'!AF$60)/('Objednávka HMP'!AF$4+2*'Objednávka HMP'!AF$5)),0)</f>
        <v>0</v>
      </c>
      <c r="AI112" s="107">
        <f>IFERROR(('MA Výkon'!AI112*('Objednávka HMP'!AG$49+2*'Objednávka HMP'!AG$60)/('Objednávka HMP'!AG$4+2*'Objednávka HMP'!AG$5)),0)</f>
        <v>0</v>
      </c>
      <c r="AJ112" s="107">
        <f>IFERROR(('MA Výkon'!AJ112*('Objednávka HMP'!AH$49+2*'Objednávka HMP'!AH$60)/('Objednávka HMP'!AH$4+2*'Objednávka HMP'!AH$5)),0)</f>
        <v>0</v>
      </c>
      <c r="AK112" s="107">
        <f>IFERROR(('MA Výkon'!AK112*('Objednávka HMP'!AI$49+2*'Objednávka HMP'!AI$60)/('Objednávka HMP'!AI$4+2*'Objednávka HMP'!AI$5)),0)</f>
        <v>0</v>
      </c>
      <c r="AL112" s="24">
        <f t="shared" si="72"/>
        <v>0</v>
      </c>
      <c r="AM112" s="149">
        <f t="shared" si="71"/>
        <v>0</v>
      </c>
    </row>
    <row r="113" spans="1:39" ht="16.2" thickBot="1" x14ac:dyDescent="0.4">
      <c r="A113" s="5">
        <f t="shared" si="74"/>
        <v>21</v>
      </c>
      <c r="B113" s="69" t="str">
        <f t="shared" si="74"/>
        <v>Objednávková cena za Výkon [tis.Kč]</v>
      </c>
      <c r="C113" s="69" t="str">
        <f>IF(C71="","",C71)</f>
        <v/>
      </c>
      <c r="D113" s="252" t="s">
        <v>333</v>
      </c>
      <c r="E113" s="108">
        <f t="shared" ref="E113:AK113" si="75">SUM(E87:E112)</f>
        <v>0</v>
      </c>
      <c r="F113" s="108">
        <f t="shared" si="75"/>
        <v>0</v>
      </c>
      <c r="G113" s="108">
        <f t="shared" ref="G113:H113" si="76">SUM(G87:G112)</f>
        <v>0</v>
      </c>
      <c r="H113" s="108">
        <f t="shared" si="76"/>
        <v>0</v>
      </c>
      <c r="I113" s="108">
        <f t="shared" si="75"/>
        <v>0</v>
      </c>
      <c r="J113" s="108">
        <f t="shared" si="75"/>
        <v>0</v>
      </c>
      <c r="K113" s="108">
        <f t="shared" si="75"/>
        <v>0</v>
      </c>
      <c r="L113" s="108">
        <f t="shared" si="75"/>
        <v>0</v>
      </c>
      <c r="M113" s="108">
        <f t="shared" si="75"/>
        <v>0</v>
      </c>
      <c r="N113" s="108">
        <f t="shared" si="75"/>
        <v>0</v>
      </c>
      <c r="O113" s="108">
        <f t="shared" si="75"/>
        <v>0</v>
      </c>
      <c r="P113" s="108">
        <f t="shared" si="75"/>
        <v>0</v>
      </c>
      <c r="Q113" s="108">
        <f t="shared" si="75"/>
        <v>0</v>
      </c>
      <c r="R113" s="108">
        <f t="shared" si="75"/>
        <v>0</v>
      </c>
      <c r="S113" s="108">
        <f t="shared" si="75"/>
        <v>0</v>
      </c>
      <c r="T113" s="108">
        <f t="shared" si="75"/>
        <v>0</v>
      </c>
      <c r="U113" s="108">
        <f t="shared" si="75"/>
        <v>0</v>
      </c>
      <c r="V113" s="108">
        <f t="shared" si="75"/>
        <v>0</v>
      </c>
      <c r="W113" s="108">
        <f t="shared" si="75"/>
        <v>0</v>
      </c>
      <c r="X113" s="108">
        <f t="shared" si="75"/>
        <v>0</v>
      </c>
      <c r="Y113" s="108">
        <f t="shared" si="75"/>
        <v>0</v>
      </c>
      <c r="Z113" s="108">
        <f t="shared" si="75"/>
        <v>0</v>
      </c>
      <c r="AA113" s="108">
        <f t="shared" si="75"/>
        <v>0</v>
      </c>
      <c r="AB113" s="108">
        <f t="shared" si="75"/>
        <v>0</v>
      </c>
      <c r="AC113" s="108">
        <f t="shared" si="75"/>
        <v>0</v>
      </c>
      <c r="AD113" s="108">
        <f t="shared" si="75"/>
        <v>0</v>
      </c>
      <c r="AE113" s="108">
        <f t="shared" si="75"/>
        <v>0</v>
      </c>
      <c r="AF113" s="108">
        <f t="shared" si="75"/>
        <v>0</v>
      </c>
      <c r="AG113" s="108">
        <f t="shared" si="75"/>
        <v>0</v>
      </c>
      <c r="AH113" s="108">
        <f t="shared" si="75"/>
        <v>0</v>
      </c>
      <c r="AI113" s="108">
        <f t="shared" si="75"/>
        <v>0</v>
      </c>
      <c r="AJ113" s="108">
        <f t="shared" si="75"/>
        <v>0</v>
      </c>
      <c r="AK113" s="108">
        <f t="shared" si="75"/>
        <v>0</v>
      </c>
      <c r="AL113" s="27">
        <f t="shared" ref="AL113:AL121" si="77">SUM(E113:AK113)</f>
        <v>0</v>
      </c>
      <c r="AM113" s="574">
        <f>IFERROR(SUMPRODUCT(E113:AK113,E$121:AK$121)/SUM(E$121:AK$121),0)</f>
        <v>0</v>
      </c>
    </row>
    <row r="114" spans="1:39" ht="14.4"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t="14.4"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t="14.4"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t="14.4"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t="14.4"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t="14.4"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x14ac:dyDescent="0.35">
      <c r="A121" s="4">
        <v>26</v>
      </c>
      <c r="B121" s="45" t="str">
        <f>IF(B79="","",B79)</f>
        <v>Objednaný dopravní výkon [tis.vlkm]</v>
      </c>
      <c r="C121" s="45"/>
      <c r="D121" s="268" t="s">
        <v>319</v>
      </c>
      <c r="E121" s="103">
        <f>'Objednávka HMP'!C39</f>
        <v>0</v>
      </c>
      <c r="F121" s="103">
        <f>'Objednávka HMP'!D39</f>
        <v>0</v>
      </c>
      <c r="G121" s="103">
        <f>'Objednávka HMP'!E39</f>
        <v>0</v>
      </c>
      <c r="H121" s="103">
        <f>'Objednávka HMP'!F39</f>
        <v>0</v>
      </c>
      <c r="I121" s="103">
        <f>'Objednávka HMP'!G39</f>
        <v>0</v>
      </c>
      <c r="J121" s="103">
        <f>'Objednávka HMP'!H39</f>
        <v>0</v>
      </c>
      <c r="K121" s="103">
        <f>'Objednávka HMP'!I39</f>
        <v>0</v>
      </c>
      <c r="L121" s="103">
        <f>'Objednávka HMP'!J39</f>
        <v>0</v>
      </c>
      <c r="M121" s="103">
        <f>'Objednávka HMP'!K39</f>
        <v>0</v>
      </c>
      <c r="N121" s="103">
        <f>'Objednávka HMP'!L39</f>
        <v>0</v>
      </c>
      <c r="O121" s="103">
        <f>'Objednávka HMP'!M39</f>
        <v>0</v>
      </c>
      <c r="P121" s="103">
        <f>'Objednávka HMP'!N39</f>
        <v>0</v>
      </c>
      <c r="Q121" s="103">
        <f>'Objednávka HMP'!O39</f>
        <v>0</v>
      </c>
      <c r="R121" s="103">
        <f>'Objednávka HMP'!P39</f>
        <v>0</v>
      </c>
      <c r="S121" s="103">
        <f>'Objednávka HMP'!Q39</f>
        <v>0</v>
      </c>
      <c r="T121" s="103">
        <f>'Objednávka HMP'!R39</f>
        <v>0</v>
      </c>
      <c r="U121" s="103">
        <f>'Objednávka HMP'!S39</f>
        <v>0</v>
      </c>
      <c r="V121" s="103">
        <f>'Objednávka HMP'!T39</f>
        <v>0</v>
      </c>
      <c r="W121" s="103">
        <f>'Objednávka HMP'!U39</f>
        <v>0</v>
      </c>
      <c r="X121" s="103">
        <f>'Objednávka HMP'!V39</f>
        <v>0</v>
      </c>
      <c r="Y121" s="103">
        <f>'Objednávka HMP'!W39</f>
        <v>0</v>
      </c>
      <c r="Z121" s="103">
        <f>'Objednávka HMP'!X39</f>
        <v>0</v>
      </c>
      <c r="AA121" s="103">
        <f>'Objednávka HMP'!Y39</f>
        <v>0</v>
      </c>
      <c r="AB121" s="103">
        <f>'Objednávka HMP'!Z39</f>
        <v>0</v>
      </c>
      <c r="AC121" s="103">
        <f>'Objednávka HMP'!AA39</f>
        <v>0</v>
      </c>
      <c r="AD121" s="103">
        <f>'Objednávka HMP'!AB39</f>
        <v>0</v>
      </c>
      <c r="AE121" s="103">
        <f>'Objednávka HMP'!AC39</f>
        <v>0</v>
      </c>
      <c r="AF121" s="103">
        <f>'Objednávka HMP'!AD39</f>
        <v>0</v>
      </c>
      <c r="AG121" s="103">
        <f>'Objednávka HMP'!AE39</f>
        <v>0</v>
      </c>
      <c r="AH121" s="103">
        <f>'Objednávka HMP'!AF39</f>
        <v>0</v>
      </c>
      <c r="AI121" s="103">
        <f>'Objednávka HMP'!AG39</f>
        <v>0</v>
      </c>
      <c r="AJ121" s="103">
        <f>'Objednávka HMP'!AH39</f>
        <v>0</v>
      </c>
      <c r="AK121" s="103">
        <f>'Objednávka HMP'!AI39</f>
        <v>0</v>
      </c>
      <c r="AL121" s="84">
        <f t="shared" si="77"/>
        <v>0</v>
      </c>
      <c r="AM121" s="570" t="s">
        <v>134</v>
      </c>
    </row>
    <row r="122" spans="1:39" ht="16.2" thickBot="1" x14ac:dyDescent="0.4">
      <c r="A122" s="5">
        <v>27</v>
      </c>
      <c r="B122" s="69" t="str">
        <f>IF(B80="","",B80)</f>
        <v>Objednávková jednotková cena za Výkon [Kč/vlkm]</v>
      </c>
      <c r="C122" s="69"/>
      <c r="D122" s="252" t="s">
        <v>334</v>
      </c>
      <c r="E122" s="105">
        <f t="shared" ref="E122:AL122" si="78">IFERROR(E113/E121,0)</f>
        <v>0</v>
      </c>
      <c r="F122" s="105">
        <f t="shared" si="78"/>
        <v>0</v>
      </c>
      <c r="G122" s="105">
        <f t="shared" ref="G122:H122" si="79">IFERROR(G113/G121,0)</f>
        <v>0</v>
      </c>
      <c r="H122" s="105">
        <f t="shared" si="79"/>
        <v>0</v>
      </c>
      <c r="I122" s="105">
        <f t="shared" si="78"/>
        <v>0</v>
      </c>
      <c r="J122" s="105">
        <f t="shared" si="78"/>
        <v>0</v>
      </c>
      <c r="K122" s="105">
        <f t="shared" si="78"/>
        <v>0</v>
      </c>
      <c r="L122" s="105">
        <f t="shared" si="78"/>
        <v>0</v>
      </c>
      <c r="M122" s="105">
        <f t="shared" si="78"/>
        <v>0</v>
      </c>
      <c r="N122" s="105">
        <f t="shared" si="78"/>
        <v>0</v>
      </c>
      <c r="O122" s="105">
        <f t="shared" si="78"/>
        <v>0</v>
      </c>
      <c r="P122" s="105">
        <f t="shared" si="78"/>
        <v>0</v>
      </c>
      <c r="Q122" s="105">
        <f t="shared" si="78"/>
        <v>0</v>
      </c>
      <c r="R122" s="105">
        <f t="shared" si="78"/>
        <v>0</v>
      </c>
      <c r="S122" s="105">
        <f t="shared" si="78"/>
        <v>0</v>
      </c>
      <c r="T122" s="105">
        <f t="shared" si="78"/>
        <v>0</v>
      </c>
      <c r="U122" s="105">
        <f t="shared" si="78"/>
        <v>0</v>
      </c>
      <c r="V122" s="105">
        <f t="shared" si="78"/>
        <v>0</v>
      </c>
      <c r="W122" s="105">
        <f t="shared" si="78"/>
        <v>0</v>
      </c>
      <c r="X122" s="105">
        <f t="shared" si="78"/>
        <v>0</v>
      </c>
      <c r="Y122" s="105">
        <f t="shared" si="78"/>
        <v>0</v>
      </c>
      <c r="Z122" s="105">
        <f t="shared" si="78"/>
        <v>0</v>
      </c>
      <c r="AA122" s="105">
        <f t="shared" si="78"/>
        <v>0</v>
      </c>
      <c r="AB122" s="105">
        <f t="shared" si="78"/>
        <v>0</v>
      </c>
      <c r="AC122" s="105">
        <f t="shared" si="78"/>
        <v>0</v>
      </c>
      <c r="AD122" s="105">
        <f t="shared" si="78"/>
        <v>0</v>
      </c>
      <c r="AE122" s="105">
        <f t="shared" si="78"/>
        <v>0</v>
      </c>
      <c r="AF122" s="105">
        <f t="shared" si="78"/>
        <v>0</v>
      </c>
      <c r="AG122" s="105">
        <f t="shared" si="78"/>
        <v>0</v>
      </c>
      <c r="AH122" s="105">
        <f t="shared" si="78"/>
        <v>0</v>
      </c>
      <c r="AI122" s="105">
        <f t="shared" si="78"/>
        <v>0</v>
      </c>
      <c r="AJ122" s="105">
        <f t="shared" si="78"/>
        <v>0</v>
      </c>
      <c r="AK122" s="105">
        <f t="shared" si="78"/>
        <v>0</v>
      </c>
      <c r="AL122" s="111">
        <f t="shared" si="78"/>
        <v>0</v>
      </c>
      <c r="AM122" s="571" t="s">
        <v>134</v>
      </c>
    </row>
    <row r="123" spans="1:39" ht="15.6" x14ac:dyDescent="0.35">
      <c r="A123" s="9">
        <v>28</v>
      </c>
      <c r="B123" s="71" t="str">
        <f t="shared" ref="B123:B124" si="80">IF(B81="","",B81)</f>
        <v>Objednávková jednotková cena za jednotku za Výkon [Kč/vlkm]</v>
      </c>
      <c r="C123" s="67"/>
      <c r="D123" s="114" t="s">
        <v>335</v>
      </c>
      <c r="E123" s="121">
        <f>IFERROR((E113/('Objednávka HMP'!C$49+2*'Objednávka HMP'!C$60)),0)</f>
        <v>0</v>
      </c>
      <c r="F123" s="121">
        <f>IFERROR((F113/('Objednávka HMP'!D$49+2*'Objednávka HMP'!D$60)),0)</f>
        <v>0</v>
      </c>
      <c r="G123" s="121">
        <f>IFERROR((G113/('Objednávka HMP'!E$49+2*'Objednávka HMP'!E$60)),0)</f>
        <v>0</v>
      </c>
      <c r="H123" s="121">
        <f>IFERROR((H113/('Objednávka HMP'!F$49+2*'Objednávka HMP'!F$60)),0)</f>
        <v>0</v>
      </c>
      <c r="I123" s="121">
        <f>IFERROR((I113/('Objednávka HMP'!G$49+2*'Objednávka HMP'!G$60)),0)</f>
        <v>0</v>
      </c>
      <c r="J123" s="121">
        <f>IFERROR((J113/('Objednávka HMP'!H$49+2*'Objednávka HMP'!H$60)),0)</f>
        <v>0</v>
      </c>
      <c r="K123" s="121">
        <f>IFERROR((K113/('Objednávka HMP'!I$49+2*'Objednávka HMP'!I$60)),0)</f>
        <v>0</v>
      </c>
      <c r="L123" s="121">
        <f>IFERROR((L113/('Objednávka HMP'!J$49+2*'Objednávka HMP'!J$60)),0)</f>
        <v>0</v>
      </c>
      <c r="M123" s="121">
        <f>IFERROR((M113/('Objednávka HMP'!K$49+2*'Objednávka HMP'!K$60)),0)</f>
        <v>0</v>
      </c>
      <c r="N123" s="121">
        <f>IFERROR((N113/('Objednávka HMP'!L$49+2*'Objednávka HMP'!L$60)),0)</f>
        <v>0</v>
      </c>
      <c r="O123" s="121">
        <f>IFERROR((O113/('Objednávka HMP'!M$49+2*'Objednávka HMP'!M$60)),0)</f>
        <v>0</v>
      </c>
      <c r="P123" s="121">
        <f>IFERROR((P113/('Objednávka HMP'!N$49+2*'Objednávka HMP'!N$60)),0)</f>
        <v>0</v>
      </c>
      <c r="Q123" s="121">
        <f>IFERROR((Q113/('Objednávka HMP'!O$49+2*'Objednávka HMP'!O$60)),0)</f>
        <v>0</v>
      </c>
      <c r="R123" s="121">
        <f>IFERROR((R113/('Objednávka HMP'!P$49+2*'Objednávka HMP'!P$60)),0)</f>
        <v>0</v>
      </c>
      <c r="S123" s="121">
        <f>IFERROR((S113/('Objednávka HMP'!Q$49+2*'Objednávka HMP'!Q$60)),0)</f>
        <v>0</v>
      </c>
      <c r="T123" s="121">
        <f>IFERROR((T113/('Objednávka HMP'!R$49+2*'Objednávka HMP'!R$60)),0)</f>
        <v>0</v>
      </c>
      <c r="U123" s="121">
        <f>IFERROR((U113/('Objednávka HMP'!S$49+2*'Objednávka HMP'!S$60)),0)</f>
        <v>0</v>
      </c>
      <c r="V123" s="121">
        <f>IFERROR((V113/('Objednávka HMP'!T$49+2*'Objednávka HMP'!T$60)),0)</f>
        <v>0</v>
      </c>
      <c r="W123" s="121">
        <f>IFERROR((W113/('Objednávka HMP'!U$49+2*'Objednávka HMP'!U$60)),0)</f>
        <v>0</v>
      </c>
      <c r="X123" s="121">
        <f>IFERROR((X113/('Objednávka HMP'!V$49+2*'Objednávka HMP'!V$60)),0)</f>
        <v>0</v>
      </c>
      <c r="Y123" s="121">
        <f>IFERROR((Y113/('Objednávka HMP'!W$49+2*'Objednávka HMP'!W$60)),0)</f>
        <v>0</v>
      </c>
      <c r="Z123" s="121">
        <f>IFERROR((Z113/('Objednávka HMP'!X$49+2*'Objednávka HMP'!X$60)),0)</f>
        <v>0</v>
      </c>
      <c r="AA123" s="121">
        <f>IFERROR((AA113/('Objednávka HMP'!Y$49+2*'Objednávka HMP'!Y$60)),0)</f>
        <v>0</v>
      </c>
      <c r="AB123" s="121">
        <f>IFERROR((AB113/('Objednávka HMP'!Z$49+2*'Objednávka HMP'!Z$60)),0)</f>
        <v>0</v>
      </c>
      <c r="AC123" s="121">
        <f>IFERROR((AC113/('Objednávka HMP'!AA$49+2*'Objednávka HMP'!AA$60)),0)</f>
        <v>0</v>
      </c>
      <c r="AD123" s="121">
        <f>IFERROR((AD113/('Objednávka HMP'!AB$49+2*'Objednávka HMP'!AB$60)),0)</f>
        <v>0</v>
      </c>
      <c r="AE123" s="121">
        <f>IFERROR((AE113/('Objednávka HMP'!AC$49+2*'Objednávka HMP'!AC$60)),0)</f>
        <v>0</v>
      </c>
      <c r="AF123" s="121">
        <f>IFERROR((AF113/('Objednávka HMP'!AD$49+2*'Objednávka HMP'!AD$60)),0)</f>
        <v>0</v>
      </c>
      <c r="AG123" s="121">
        <f>IFERROR((AG113/('Objednávka HMP'!AE$49+2*'Objednávka HMP'!AE$60)),0)</f>
        <v>0</v>
      </c>
      <c r="AH123" s="121">
        <f>IFERROR((AH113/('Objednávka HMP'!AF$49+2*'Objednávka HMP'!AF$60)),0)</f>
        <v>0</v>
      </c>
      <c r="AI123" s="121">
        <f>IFERROR((AI113/('Objednávka HMP'!AG$49+2*'Objednávka HMP'!AG$60)),0)</f>
        <v>0</v>
      </c>
      <c r="AJ123" s="121">
        <f>IFERROR((AJ113/('Objednávka HMP'!AH$49+2*'Objednávka HMP'!AH$60)),0)</f>
        <v>0</v>
      </c>
      <c r="AK123" s="121">
        <f>IFERROR((AK113/('Objednávka HMP'!AI$49+2*'Objednávka HMP'!AI$60)),0)</f>
        <v>0</v>
      </c>
      <c r="AL123" s="48"/>
      <c r="AM123" s="572"/>
    </row>
    <row r="124" spans="1:39" ht="16.2" thickBot="1" x14ac:dyDescent="0.4">
      <c r="A124" s="10">
        <v>29</v>
      </c>
      <c r="B124" s="120" t="str">
        <f t="shared" si="80"/>
        <v>Objednávková jednotková cena za soupravu za Výkon [Kč/vlkm]</v>
      </c>
      <c r="C124" s="115"/>
      <c r="D124" s="116" t="s">
        <v>336</v>
      </c>
      <c r="E124" s="117">
        <f>IFERROR((E123+E113/('Objednávka HMP'!C$49+2*'Objednávka HMP'!C$60)),0)</f>
        <v>0</v>
      </c>
      <c r="F124" s="117">
        <f>IFERROR((F123+F113/('Objednávka HMP'!D$49+2*'Objednávka HMP'!D$60)),0)</f>
        <v>0</v>
      </c>
      <c r="G124" s="117">
        <f>IFERROR((G123+G113/('Objednávka HMP'!E$49+2*'Objednávka HMP'!E$60)),0)</f>
        <v>0</v>
      </c>
      <c r="H124" s="117">
        <f>IFERROR((H123+H113/('Objednávka HMP'!F$49+2*'Objednávka HMP'!F$60)),0)</f>
        <v>0</v>
      </c>
      <c r="I124" s="117">
        <f>IFERROR((I123+I113/('Objednávka HMP'!G$49+2*'Objednávka HMP'!G$60)),0)</f>
        <v>0</v>
      </c>
      <c r="J124" s="117">
        <f>IFERROR((J123+J113/('Objednávka HMP'!H$49+2*'Objednávka HMP'!H$60)),0)</f>
        <v>0</v>
      </c>
      <c r="K124" s="117">
        <f>IFERROR((K123+K113/('Objednávka HMP'!I$49+2*'Objednávka HMP'!I$60)),0)</f>
        <v>0</v>
      </c>
      <c r="L124" s="117">
        <f>IFERROR((L123+L113/('Objednávka HMP'!J$49+2*'Objednávka HMP'!J$60)),0)</f>
        <v>0</v>
      </c>
      <c r="M124" s="117">
        <f>IFERROR((M123+M113/('Objednávka HMP'!K$49+2*'Objednávka HMP'!K$60)),0)</f>
        <v>0</v>
      </c>
      <c r="N124" s="117">
        <f>IFERROR((N123+N113/('Objednávka HMP'!L$49+2*'Objednávka HMP'!L$60)),0)</f>
        <v>0</v>
      </c>
      <c r="O124" s="117">
        <f>IFERROR((O123+O113/('Objednávka HMP'!M$49+2*'Objednávka HMP'!M$60)),0)</f>
        <v>0</v>
      </c>
      <c r="P124" s="117">
        <f>IFERROR((P123+P113/('Objednávka HMP'!N$49+2*'Objednávka HMP'!N$60)),0)</f>
        <v>0</v>
      </c>
      <c r="Q124" s="117">
        <f>IFERROR((Q123+Q113/('Objednávka HMP'!O$49+2*'Objednávka HMP'!O$60)),0)</f>
        <v>0</v>
      </c>
      <c r="R124" s="117">
        <f>IFERROR((R123+R113/('Objednávka HMP'!P$49+2*'Objednávka HMP'!P$60)),0)</f>
        <v>0</v>
      </c>
      <c r="S124" s="117">
        <f>IFERROR((S123+S113/('Objednávka HMP'!Q$49+2*'Objednávka HMP'!Q$60)),0)</f>
        <v>0</v>
      </c>
      <c r="T124" s="117">
        <f>IFERROR((T123+T113/('Objednávka HMP'!R$49+2*'Objednávka HMP'!R$60)),0)</f>
        <v>0</v>
      </c>
      <c r="U124" s="117">
        <f>IFERROR((U123+U113/('Objednávka HMP'!S$49+2*'Objednávka HMP'!S$60)),0)</f>
        <v>0</v>
      </c>
      <c r="V124" s="117">
        <f>IFERROR((V123+V113/('Objednávka HMP'!T$49+2*'Objednávka HMP'!T$60)),0)</f>
        <v>0</v>
      </c>
      <c r="W124" s="117">
        <f>IFERROR((W123+W113/('Objednávka HMP'!U$49+2*'Objednávka HMP'!U$60)),0)</f>
        <v>0</v>
      </c>
      <c r="X124" s="117">
        <f>IFERROR((X123+X113/('Objednávka HMP'!V$49+2*'Objednávka HMP'!V$60)),0)</f>
        <v>0</v>
      </c>
      <c r="Y124" s="117">
        <f>IFERROR((Y123+Y113/('Objednávka HMP'!W$49+2*'Objednávka HMP'!W$60)),0)</f>
        <v>0</v>
      </c>
      <c r="Z124" s="117">
        <f>IFERROR((Z123+Z113/('Objednávka HMP'!X$49+2*'Objednávka HMP'!X$60)),0)</f>
        <v>0</v>
      </c>
      <c r="AA124" s="117">
        <f>IFERROR((AA123+AA113/('Objednávka HMP'!Y$49+2*'Objednávka HMP'!Y$60)),0)</f>
        <v>0</v>
      </c>
      <c r="AB124" s="117">
        <f>IFERROR((AB123+AB113/('Objednávka HMP'!Z$49+2*'Objednávka HMP'!Z$60)),0)</f>
        <v>0</v>
      </c>
      <c r="AC124" s="117">
        <f>IFERROR((AC123+AC113/('Objednávka HMP'!AA$49+2*'Objednávka HMP'!AA$60)),0)</f>
        <v>0</v>
      </c>
      <c r="AD124" s="117">
        <f>IFERROR((AD123+AD113/('Objednávka HMP'!AB$49+2*'Objednávka HMP'!AB$60)),0)</f>
        <v>0</v>
      </c>
      <c r="AE124" s="117">
        <f>IFERROR((AE123+AE113/('Objednávka HMP'!AC$49+2*'Objednávka HMP'!AC$60)),0)</f>
        <v>0</v>
      </c>
      <c r="AF124" s="117">
        <f>IFERROR((AF123+AF113/('Objednávka HMP'!AD$49+2*'Objednávka HMP'!AD$60)),0)</f>
        <v>0</v>
      </c>
      <c r="AG124" s="117">
        <f>IFERROR((AG123+AG113/('Objednávka HMP'!AE$49+2*'Objednávka HMP'!AE$60)),0)</f>
        <v>0</v>
      </c>
      <c r="AH124" s="117">
        <f>IFERROR((AH123+AH113/('Objednávka HMP'!AF$49+2*'Objednávka HMP'!AF$60)),0)</f>
        <v>0</v>
      </c>
      <c r="AI124" s="117">
        <f>IFERROR((AI123+AI113/('Objednávka HMP'!AG$49+2*'Objednávka HMP'!AG$60)),0)</f>
        <v>0</v>
      </c>
      <c r="AJ124" s="117">
        <f>IFERROR((AJ123+AJ113/('Objednávka HMP'!AH$49+2*'Objednávka HMP'!AH$60)),0)</f>
        <v>0</v>
      </c>
      <c r="AK124" s="117">
        <f>IFERROR((AK123+AK113/('Objednávka HMP'!AI$49+2*'Objednávka HMP'!AI$60)),0)</f>
        <v>0</v>
      </c>
      <c r="AL124" s="118"/>
      <c r="AM124" s="573"/>
    </row>
    <row r="125" spans="1:39" ht="14.4" x14ac:dyDescent="0.3"/>
  </sheetData>
  <sheetProtection algorithmName="SHA-512" hashValue="SV4MEtOnDPhbXT7DJBmrEMBUcY029wCyFT6/uGNhN/xwB/wP4oiQkET4AqEoKL6iFwA+jYJch62PU+sNT84/cQ==" saltValue="wySfiWOH4yiBWl6sNRy+Ow==" spinCount="100000" sheet="1" objects="1" scenarios="1"/>
  <conditionalFormatting sqref="E38:AK38">
    <cfRule type="expression" dxfId="107" priority="77">
      <formula>$E$38&gt;#REF!</formula>
    </cfRule>
  </conditionalFormatting>
  <conditionalFormatting sqref="E39:AK39 E81:AK81 E123:AK123">
    <cfRule type="expression" dxfId="106" priority="50">
      <formula>E$38&lt;D$38*(1-#REF!)</formula>
    </cfRule>
    <cfRule type="expression" dxfId="105" priority="51">
      <formula>E$38&gt;D$38*(1+#REF!)</formula>
    </cfRule>
  </conditionalFormatting>
  <conditionalFormatting sqref="E39:AK39">
    <cfRule type="expression" dxfId="104" priority="35">
      <formula>$E$38&gt;#REF!</formula>
    </cfRule>
  </conditionalFormatting>
  <conditionalFormatting sqref="E40:AK40">
    <cfRule type="expression" dxfId="103" priority="52">
      <formula>$E$38&gt;#REF!</formula>
    </cfRule>
  </conditionalFormatting>
  <conditionalFormatting sqref="E80:AK82">
    <cfRule type="expression" dxfId="102" priority="31">
      <formula>$E$38&gt;#REF!</formula>
    </cfRule>
  </conditionalFormatting>
  <conditionalFormatting sqref="E122:AK124">
    <cfRule type="expression" dxfId="101" priority="3">
      <formula>$E$38&gt;#REF!</formula>
    </cfRule>
  </conditionalFormatting>
  <conditionalFormatting sqref="F38:H38">
    <cfRule type="expression" dxfId="100" priority="73">
      <formula>$F$38&lt;$E$38*(1-#REF!)</formula>
    </cfRule>
    <cfRule type="expression" dxfId="99" priority="74">
      <formula>$F$38&gt;$E$38*(1+#REF!)</formula>
    </cfRule>
  </conditionalFormatting>
  <conditionalFormatting sqref="F80:H80">
    <cfRule type="expression" dxfId="98" priority="70">
      <formula>$F$38&lt;$E$38*(1-#REF!)</formula>
    </cfRule>
    <cfRule type="expression" dxfId="97" priority="71">
      <formula>$F$38&gt;$E$38*(1+#REF!)</formula>
    </cfRule>
  </conditionalFormatting>
  <conditionalFormatting sqref="F122:H122">
    <cfRule type="expression" dxfId="96" priority="67">
      <formula>$F$38&lt;$E$38*(1-#REF!)</formula>
    </cfRule>
    <cfRule type="expression" dxfId="95" priority="68">
      <formula>$F$38&gt;$E$38*(1+#REF!)</formula>
    </cfRule>
  </conditionalFormatting>
  <conditionalFormatting sqref="I39:AK39 I81:AK81 I123:AK123">
    <cfRule type="expression" dxfId="94" priority="588">
      <formula>I$38&gt;C$38*(1+#REF!)</formula>
    </cfRule>
    <cfRule type="expression" dxfId="93" priority="581">
      <formula>I$38&lt;F$38*(1-#REF!)</formula>
    </cfRule>
    <cfRule type="expression" dxfId="92" priority="582">
      <formula>I$38&gt;F$38*(1+#REF!)</formula>
    </cfRule>
    <cfRule type="expression" dxfId="91" priority="587">
      <formula>I$38&lt;C$38*(1-#REF!)</formula>
    </cfRule>
  </conditionalFormatting>
  <conditionalFormatting sqref="J38:AK38 J80:AK80 J122:AK122">
    <cfRule type="expression" dxfId="90" priority="75">
      <formula>J$38&lt;I$38*(1-#REF!)</formula>
    </cfRule>
    <cfRule type="expression" dxfId="89" priority="76">
      <formula>J$38&gt;I$38*(1+#REF!)</formula>
    </cfRule>
  </conditionalFormatting>
  <conditionalFormatting sqref="P38:R38 E39:AK39 E81:AK81 E123:AK123">
    <cfRule type="expression" dxfId="88" priority="84">
      <formula>E$38&lt;A$38*(1-#REF!)</formula>
    </cfRule>
    <cfRule type="expression" dxfId="87" priority="85">
      <formula>E$38&gt;A$38*(1+#REF!)</formula>
    </cfRule>
  </conditionalFormatting>
  <conditionalFormatting sqref="S38:U38">
    <cfRule type="expression" dxfId="86" priority="86">
      <formula>S$38&lt;L$38*(1-#REF!)</formula>
    </cfRule>
    <cfRule type="expression" dxfId="85" priority="87">
      <formula>S$38&gt;L$38*(1+#REF!)</formula>
    </cfRule>
  </conditionalFormatting>
  <conditionalFormatting sqref="V38:AC38">
    <cfRule type="expression" dxfId="84" priority="88">
      <formula>V$38&lt;L$38*(1-#REF!)</formula>
    </cfRule>
    <cfRule type="expression" dxfId="83" priority="89">
      <formula>V$38&gt;L$38*(1+#REF!)</formula>
    </cfRule>
  </conditionalFormatting>
  <conditionalFormatting sqref="AD38:AF38">
    <cfRule type="expression" dxfId="82" priority="90">
      <formula>AD$38&lt;L$38*(1-#REF!)</formula>
    </cfRule>
    <cfRule type="expression" dxfId="81" priority="91">
      <formula>AD$38&gt;L$38*(1+#REF!)</formula>
    </cfRule>
  </conditionalFormatting>
  <conditionalFormatting sqref="AG38">
    <cfRule type="expression" dxfId="80" priority="82">
      <formula>AG$38&lt;L$38*(1-#REF!)</formula>
    </cfRule>
    <cfRule type="expression" dxfId="79" priority="83">
      <formula>AG$38&gt;L$38*(1+#REF!)</formula>
    </cfRule>
  </conditionalFormatting>
  <conditionalFormatting sqref="AH38:AK38">
    <cfRule type="expression" dxfId="78" priority="81">
      <formula>AH$38&gt;L$38*(1+#REF!)</formula>
    </cfRule>
    <cfRule type="expression" dxfId="77" priority="80">
      <formula>AH$38&lt;L$38*(1-#REF!)</formula>
    </cfRule>
  </conditionalFormatting>
  <conditionalFormatting sqref="AK38 AK80 AK122">
    <cfRule type="expression" dxfId="76" priority="92">
      <formula>AK$38&lt;AI$38*(1-#REF!)</formula>
    </cfRule>
    <cfRule type="expression" dxfId="75" priority="93">
      <formula>AK$38&gt;AI$38*(1+#REF!)</formula>
    </cfRule>
  </conditionalFormatting>
  <conditionalFormatting sqref="AK38">
    <cfRule type="expression" dxfId="74" priority="78">
      <formula>AK$38&lt;L$38*(1-#REF!)</formula>
    </cfRule>
    <cfRule type="expression" dxfId="73" priority="79">
      <formula>AK$38&gt;L$38*(1+#REF!)</formula>
    </cfRule>
  </conditionalFormatting>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5384-84CC-4387-8A82-7BBA282F083E}">
  <sheetPr>
    <tabColor theme="4"/>
  </sheetPr>
  <dimension ref="A1:AN125"/>
  <sheetViews>
    <sheetView showGridLines="0" zoomScaleNormal="100" workbookViewId="0">
      <pane xSplit="4" topLeftCell="E1" activePane="topRight" state="frozen"/>
      <selection activeCell="F86" sqref="F86:H86"/>
      <selection pane="topRight" activeCell="AD1" sqref="AD1"/>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ht="14.4" x14ac:dyDescent="0.3">
      <c r="A1" s="169" t="s">
        <v>337</v>
      </c>
      <c r="B1" s="170"/>
      <c r="C1" s="170"/>
      <c r="D1" s="282"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563"/>
    </row>
    <row r="2" spans="1:39"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43" t="s">
        <v>79</v>
      </c>
    </row>
    <row r="3" spans="1:39" ht="15" thickTop="1" x14ac:dyDescent="0.3">
      <c r="A3" s="3">
        <v>1</v>
      </c>
      <c r="B3" s="44" t="s">
        <v>84</v>
      </c>
      <c r="C3" s="62">
        <v>1.1000000000000001</v>
      </c>
      <c r="D3" s="63" t="s">
        <v>85</v>
      </c>
      <c r="E3" s="20">
        <f t="shared" ref="E3:AK11" si="0">E45+E87</f>
        <v>0</v>
      </c>
      <c r="F3" s="152">
        <f t="shared" si="0"/>
        <v>0</v>
      </c>
      <c r="G3" s="152">
        <f t="shared" ref="G3:H18"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ht="14.4" x14ac:dyDescent="0.3">
      <c r="A4" s="4"/>
      <c r="B4" s="45"/>
      <c r="C4" s="64">
        <v>1.2</v>
      </c>
      <c r="D4" s="65" t="s">
        <v>86</v>
      </c>
      <c r="E4" s="24">
        <f t="shared" si="0"/>
        <v>0</v>
      </c>
      <c r="F4" s="107">
        <f t="shared" si="0"/>
        <v>0</v>
      </c>
      <c r="G4" s="107">
        <f t="shared" si="1"/>
        <v>0</v>
      </c>
      <c r="H4" s="107">
        <f t="shared" si="1"/>
        <v>0</v>
      </c>
      <c r="I4" s="107">
        <f t="shared" si="0"/>
        <v>0</v>
      </c>
      <c r="J4" s="107">
        <f t="shared" si="0"/>
        <v>0</v>
      </c>
      <c r="K4" s="107">
        <f t="shared" si="0"/>
        <v>0</v>
      </c>
      <c r="L4" s="107">
        <f t="shared" si="0"/>
        <v>0</v>
      </c>
      <c r="M4" s="107">
        <f t="shared" si="0"/>
        <v>0</v>
      </c>
      <c r="N4" s="107">
        <f t="shared" si="0"/>
        <v>0</v>
      </c>
      <c r="O4" s="107">
        <f t="shared" si="0"/>
        <v>0</v>
      </c>
      <c r="P4" s="107">
        <f t="shared" si="0"/>
        <v>0</v>
      </c>
      <c r="Q4" s="107">
        <f t="shared" si="0"/>
        <v>0</v>
      </c>
      <c r="R4" s="107">
        <f t="shared" si="0"/>
        <v>0</v>
      </c>
      <c r="S4" s="107">
        <f t="shared" si="0"/>
        <v>0</v>
      </c>
      <c r="T4" s="107">
        <f t="shared" si="0"/>
        <v>0</v>
      </c>
      <c r="U4" s="107">
        <f t="shared" si="0"/>
        <v>0</v>
      </c>
      <c r="V4" s="107">
        <f t="shared" si="0"/>
        <v>0</v>
      </c>
      <c r="W4" s="107">
        <f t="shared" si="0"/>
        <v>0</v>
      </c>
      <c r="X4" s="107">
        <f t="shared" si="0"/>
        <v>0</v>
      </c>
      <c r="Y4" s="107">
        <f t="shared" si="0"/>
        <v>0</v>
      </c>
      <c r="Z4" s="107">
        <f t="shared" si="0"/>
        <v>0</v>
      </c>
      <c r="AA4" s="107">
        <f t="shared" si="0"/>
        <v>0</v>
      </c>
      <c r="AB4" s="107">
        <f t="shared" si="0"/>
        <v>0</v>
      </c>
      <c r="AC4" s="107">
        <f t="shared" si="0"/>
        <v>0</v>
      </c>
      <c r="AD4" s="107">
        <f t="shared" si="0"/>
        <v>0</v>
      </c>
      <c r="AE4" s="107">
        <f t="shared" si="0"/>
        <v>0</v>
      </c>
      <c r="AF4" s="107">
        <f t="shared" si="0"/>
        <v>0</v>
      </c>
      <c r="AG4" s="107">
        <f t="shared" si="0"/>
        <v>0</v>
      </c>
      <c r="AH4" s="107">
        <f t="shared" si="0"/>
        <v>0</v>
      </c>
      <c r="AI4" s="107">
        <f t="shared" si="0"/>
        <v>0</v>
      </c>
      <c r="AJ4" s="107">
        <f t="shared" si="0"/>
        <v>0</v>
      </c>
      <c r="AK4" s="25">
        <f t="shared" si="0"/>
        <v>0</v>
      </c>
      <c r="AL4" s="103">
        <f t="shared" ref="AL4:AL37" si="3">SUM(E4:AK4)</f>
        <v>0</v>
      </c>
      <c r="AM4" s="149">
        <f t="shared" si="2"/>
        <v>0</v>
      </c>
    </row>
    <row r="5" spans="1:39" ht="14.4" x14ac:dyDescent="0.3">
      <c r="A5" s="4">
        <v>2</v>
      </c>
      <c r="B5" s="45" t="s">
        <v>87</v>
      </c>
      <c r="C5" s="64"/>
      <c r="D5" s="65"/>
      <c r="E5" s="24">
        <f t="shared" si="0"/>
        <v>0</v>
      </c>
      <c r="F5" s="107">
        <f t="shared" si="0"/>
        <v>0</v>
      </c>
      <c r="G5" s="107">
        <f t="shared" si="1"/>
        <v>0</v>
      </c>
      <c r="H5" s="107">
        <f t="shared" si="1"/>
        <v>0</v>
      </c>
      <c r="I5" s="107">
        <f t="shared" si="0"/>
        <v>0</v>
      </c>
      <c r="J5" s="107">
        <f t="shared" si="0"/>
        <v>0</v>
      </c>
      <c r="K5" s="107">
        <f t="shared" si="0"/>
        <v>0</v>
      </c>
      <c r="L5" s="107">
        <f t="shared" si="0"/>
        <v>0</v>
      </c>
      <c r="M5" s="107">
        <f t="shared" si="0"/>
        <v>0</v>
      </c>
      <c r="N5" s="107">
        <f t="shared" si="0"/>
        <v>0</v>
      </c>
      <c r="O5" s="107">
        <f t="shared" si="0"/>
        <v>0</v>
      </c>
      <c r="P5" s="107">
        <f t="shared" si="0"/>
        <v>0</v>
      </c>
      <c r="Q5" s="107">
        <f t="shared" si="0"/>
        <v>0</v>
      </c>
      <c r="R5" s="107">
        <f t="shared" si="0"/>
        <v>0</v>
      </c>
      <c r="S5" s="107">
        <f t="shared" si="0"/>
        <v>0</v>
      </c>
      <c r="T5" s="107">
        <f t="shared" si="0"/>
        <v>0</v>
      </c>
      <c r="U5" s="107">
        <f t="shared" si="0"/>
        <v>0</v>
      </c>
      <c r="V5" s="107">
        <f t="shared" si="0"/>
        <v>0</v>
      </c>
      <c r="W5" s="107">
        <f t="shared" si="0"/>
        <v>0</v>
      </c>
      <c r="X5" s="107">
        <f t="shared" si="0"/>
        <v>0</v>
      </c>
      <c r="Y5" s="107">
        <f t="shared" si="0"/>
        <v>0</v>
      </c>
      <c r="Z5" s="107">
        <f t="shared" si="0"/>
        <v>0</v>
      </c>
      <c r="AA5" s="107">
        <f t="shared" si="0"/>
        <v>0</v>
      </c>
      <c r="AB5" s="107">
        <f t="shared" si="0"/>
        <v>0</v>
      </c>
      <c r="AC5" s="107">
        <f t="shared" si="0"/>
        <v>0</v>
      </c>
      <c r="AD5" s="107">
        <f t="shared" si="0"/>
        <v>0</v>
      </c>
      <c r="AE5" s="107">
        <f t="shared" si="0"/>
        <v>0</v>
      </c>
      <c r="AF5" s="107">
        <f t="shared" si="0"/>
        <v>0</v>
      </c>
      <c r="AG5" s="107">
        <f t="shared" si="0"/>
        <v>0</v>
      </c>
      <c r="AH5" s="107">
        <f t="shared" si="0"/>
        <v>0</v>
      </c>
      <c r="AI5" s="107">
        <f t="shared" si="0"/>
        <v>0</v>
      </c>
      <c r="AJ5" s="107">
        <f t="shared" si="0"/>
        <v>0</v>
      </c>
      <c r="AK5" s="25">
        <f t="shared" si="0"/>
        <v>0</v>
      </c>
      <c r="AL5" s="103">
        <f t="shared" si="3"/>
        <v>0</v>
      </c>
      <c r="AM5" s="149">
        <f t="shared" si="2"/>
        <v>0</v>
      </c>
    </row>
    <row r="6" spans="1:39" ht="14.4" x14ac:dyDescent="0.3">
      <c r="A6" s="4">
        <v>3</v>
      </c>
      <c r="B6" s="45" t="s">
        <v>88</v>
      </c>
      <c r="C6" s="64"/>
      <c r="D6" s="65"/>
      <c r="E6" s="24">
        <f t="shared" si="0"/>
        <v>0</v>
      </c>
      <c r="F6" s="107">
        <f t="shared" si="0"/>
        <v>0</v>
      </c>
      <c r="G6" s="107">
        <f t="shared" si="1"/>
        <v>0</v>
      </c>
      <c r="H6" s="107">
        <f t="shared" si="1"/>
        <v>0</v>
      </c>
      <c r="I6" s="107">
        <f t="shared" si="0"/>
        <v>0</v>
      </c>
      <c r="J6" s="107">
        <f t="shared" si="0"/>
        <v>0</v>
      </c>
      <c r="K6" s="107">
        <f t="shared" si="0"/>
        <v>0</v>
      </c>
      <c r="L6" s="107">
        <f t="shared" si="0"/>
        <v>0</v>
      </c>
      <c r="M6" s="107">
        <f t="shared" si="0"/>
        <v>0</v>
      </c>
      <c r="N6" s="107">
        <f t="shared" si="0"/>
        <v>0</v>
      </c>
      <c r="O6" s="107">
        <f t="shared" si="0"/>
        <v>0</v>
      </c>
      <c r="P6" s="107">
        <f t="shared" si="0"/>
        <v>0</v>
      </c>
      <c r="Q6" s="107">
        <f t="shared" si="0"/>
        <v>0</v>
      </c>
      <c r="R6" s="107">
        <f t="shared" si="0"/>
        <v>0</v>
      </c>
      <c r="S6" s="107">
        <f t="shared" si="0"/>
        <v>0</v>
      </c>
      <c r="T6" s="107">
        <f t="shared" si="0"/>
        <v>0</v>
      </c>
      <c r="U6" s="107">
        <f t="shared" si="0"/>
        <v>0</v>
      </c>
      <c r="V6" s="107">
        <f t="shared" si="0"/>
        <v>0</v>
      </c>
      <c r="W6" s="107">
        <f t="shared" si="0"/>
        <v>0</v>
      </c>
      <c r="X6" s="107">
        <f t="shared" si="0"/>
        <v>0</v>
      </c>
      <c r="Y6" s="107">
        <f t="shared" si="0"/>
        <v>0</v>
      </c>
      <c r="Z6" s="107">
        <f t="shared" si="0"/>
        <v>0</v>
      </c>
      <c r="AA6" s="107">
        <f t="shared" si="0"/>
        <v>0</v>
      </c>
      <c r="AB6" s="107">
        <f t="shared" si="0"/>
        <v>0</v>
      </c>
      <c r="AC6" s="107">
        <f t="shared" si="0"/>
        <v>0</v>
      </c>
      <c r="AD6" s="107">
        <f t="shared" si="0"/>
        <v>0</v>
      </c>
      <c r="AE6" s="107">
        <f t="shared" si="0"/>
        <v>0</v>
      </c>
      <c r="AF6" s="107">
        <f t="shared" si="0"/>
        <v>0</v>
      </c>
      <c r="AG6" s="107">
        <f t="shared" si="0"/>
        <v>0</v>
      </c>
      <c r="AH6" s="107">
        <f t="shared" si="0"/>
        <v>0</v>
      </c>
      <c r="AI6" s="107">
        <f t="shared" si="0"/>
        <v>0</v>
      </c>
      <c r="AJ6" s="107">
        <f t="shared" si="0"/>
        <v>0</v>
      </c>
      <c r="AK6" s="25">
        <f t="shared" si="0"/>
        <v>0</v>
      </c>
      <c r="AL6" s="103">
        <f t="shared" si="3"/>
        <v>0</v>
      </c>
      <c r="AM6" s="149">
        <f t="shared" si="2"/>
        <v>0</v>
      </c>
    </row>
    <row r="7" spans="1:39" ht="14.4" x14ac:dyDescent="0.3">
      <c r="A7" s="4">
        <v>4</v>
      </c>
      <c r="B7" s="45" t="s">
        <v>89</v>
      </c>
      <c r="C7" s="64"/>
      <c r="D7" s="65"/>
      <c r="E7" s="24">
        <f t="shared" si="0"/>
        <v>0</v>
      </c>
      <c r="F7" s="107">
        <f t="shared" si="0"/>
        <v>0</v>
      </c>
      <c r="G7" s="107">
        <f t="shared" si="1"/>
        <v>0</v>
      </c>
      <c r="H7" s="107">
        <f t="shared" si="1"/>
        <v>0</v>
      </c>
      <c r="I7" s="107">
        <f t="shared" si="0"/>
        <v>0</v>
      </c>
      <c r="J7" s="107">
        <f t="shared" si="0"/>
        <v>0</v>
      </c>
      <c r="K7" s="107">
        <f t="shared" si="0"/>
        <v>0</v>
      </c>
      <c r="L7" s="107">
        <f t="shared" si="0"/>
        <v>0</v>
      </c>
      <c r="M7" s="107">
        <f t="shared" si="0"/>
        <v>0</v>
      </c>
      <c r="N7" s="107">
        <f t="shared" si="0"/>
        <v>0</v>
      </c>
      <c r="O7" s="107">
        <f t="shared" si="0"/>
        <v>0</v>
      </c>
      <c r="P7" s="107">
        <f t="shared" si="0"/>
        <v>0</v>
      </c>
      <c r="Q7" s="107">
        <f t="shared" si="0"/>
        <v>0</v>
      </c>
      <c r="R7" s="107">
        <f t="shared" si="0"/>
        <v>0</v>
      </c>
      <c r="S7" s="107">
        <f t="shared" si="0"/>
        <v>0</v>
      </c>
      <c r="T7" s="107">
        <f t="shared" si="0"/>
        <v>0</v>
      </c>
      <c r="U7" s="107">
        <f t="shared" si="0"/>
        <v>0</v>
      </c>
      <c r="V7" s="107">
        <f t="shared" si="0"/>
        <v>0</v>
      </c>
      <c r="W7" s="107">
        <f t="shared" si="0"/>
        <v>0</v>
      </c>
      <c r="X7" s="107">
        <f t="shared" si="0"/>
        <v>0</v>
      </c>
      <c r="Y7" s="107">
        <f t="shared" si="0"/>
        <v>0</v>
      </c>
      <c r="Z7" s="107">
        <f t="shared" si="0"/>
        <v>0</v>
      </c>
      <c r="AA7" s="107">
        <f t="shared" si="0"/>
        <v>0</v>
      </c>
      <c r="AB7" s="107">
        <f t="shared" si="0"/>
        <v>0</v>
      </c>
      <c r="AC7" s="107">
        <f t="shared" si="0"/>
        <v>0</v>
      </c>
      <c r="AD7" s="107">
        <f t="shared" si="0"/>
        <v>0</v>
      </c>
      <c r="AE7" s="107">
        <f t="shared" si="0"/>
        <v>0</v>
      </c>
      <c r="AF7" s="107">
        <f t="shared" si="0"/>
        <v>0</v>
      </c>
      <c r="AG7" s="107">
        <f t="shared" si="0"/>
        <v>0</v>
      </c>
      <c r="AH7" s="107">
        <f t="shared" si="0"/>
        <v>0</v>
      </c>
      <c r="AI7" s="107">
        <f t="shared" si="0"/>
        <v>0</v>
      </c>
      <c r="AJ7" s="107">
        <f t="shared" si="0"/>
        <v>0</v>
      </c>
      <c r="AK7" s="25">
        <f t="shared" si="0"/>
        <v>0</v>
      </c>
      <c r="AL7" s="103">
        <f t="shared" si="3"/>
        <v>0</v>
      </c>
      <c r="AM7" s="149">
        <f t="shared" si="2"/>
        <v>0</v>
      </c>
    </row>
    <row r="8" spans="1:39" ht="14.4" x14ac:dyDescent="0.3">
      <c r="A8" s="4">
        <v>5</v>
      </c>
      <c r="B8" s="45" t="s">
        <v>90</v>
      </c>
      <c r="C8" s="64">
        <v>5.0999999999999996</v>
      </c>
      <c r="D8" s="66" t="s">
        <v>91</v>
      </c>
      <c r="E8" s="24">
        <f t="shared" si="0"/>
        <v>0</v>
      </c>
      <c r="F8" s="107">
        <f t="shared" si="0"/>
        <v>0</v>
      </c>
      <c r="G8" s="107">
        <f t="shared" si="1"/>
        <v>0</v>
      </c>
      <c r="H8" s="107">
        <f t="shared" si="1"/>
        <v>0</v>
      </c>
      <c r="I8" s="107">
        <f t="shared" si="0"/>
        <v>0</v>
      </c>
      <c r="J8" s="107">
        <f t="shared" si="0"/>
        <v>0</v>
      </c>
      <c r="K8" s="107">
        <f t="shared" si="0"/>
        <v>0</v>
      </c>
      <c r="L8" s="107">
        <f t="shared" si="0"/>
        <v>0</v>
      </c>
      <c r="M8" s="107">
        <f t="shared" si="0"/>
        <v>0</v>
      </c>
      <c r="N8" s="107">
        <f t="shared" si="0"/>
        <v>0</v>
      </c>
      <c r="O8" s="107">
        <f t="shared" si="0"/>
        <v>0</v>
      </c>
      <c r="P8" s="107">
        <f t="shared" si="0"/>
        <v>0</v>
      </c>
      <c r="Q8" s="107">
        <f t="shared" si="0"/>
        <v>0</v>
      </c>
      <c r="R8" s="107">
        <f t="shared" si="0"/>
        <v>0</v>
      </c>
      <c r="S8" s="107">
        <f t="shared" si="0"/>
        <v>0</v>
      </c>
      <c r="T8" s="107">
        <f t="shared" si="0"/>
        <v>0</v>
      </c>
      <c r="U8" s="107">
        <f t="shared" si="0"/>
        <v>0</v>
      </c>
      <c r="V8" s="107">
        <f t="shared" si="0"/>
        <v>0</v>
      </c>
      <c r="W8" s="107">
        <f t="shared" si="0"/>
        <v>0</v>
      </c>
      <c r="X8" s="107">
        <f t="shared" si="0"/>
        <v>0</v>
      </c>
      <c r="Y8" s="107">
        <f t="shared" si="0"/>
        <v>0</v>
      </c>
      <c r="Z8" s="107">
        <f t="shared" si="0"/>
        <v>0</v>
      </c>
      <c r="AA8" s="107">
        <f t="shared" si="0"/>
        <v>0</v>
      </c>
      <c r="AB8" s="107">
        <f t="shared" si="0"/>
        <v>0</v>
      </c>
      <c r="AC8" s="107">
        <f t="shared" si="0"/>
        <v>0</v>
      </c>
      <c r="AD8" s="107">
        <f t="shared" si="0"/>
        <v>0</v>
      </c>
      <c r="AE8" s="107">
        <f t="shared" si="0"/>
        <v>0</v>
      </c>
      <c r="AF8" s="107">
        <f t="shared" si="0"/>
        <v>0</v>
      </c>
      <c r="AG8" s="107">
        <f t="shared" si="0"/>
        <v>0</v>
      </c>
      <c r="AH8" s="107">
        <f t="shared" si="0"/>
        <v>0</v>
      </c>
      <c r="AI8" s="107">
        <f t="shared" si="0"/>
        <v>0</v>
      </c>
      <c r="AJ8" s="107">
        <f t="shared" si="0"/>
        <v>0</v>
      </c>
      <c r="AK8" s="25">
        <f t="shared" si="0"/>
        <v>0</v>
      </c>
      <c r="AL8" s="103">
        <f t="shared" si="3"/>
        <v>0</v>
      </c>
      <c r="AM8" s="149">
        <f t="shared" si="2"/>
        <v>0</v>
      </c>
    </row>
    <row r="9" spans="1:39" ht="14.4" x14ac:dyDescent="0.3">
      <c r="A9" s="4"/>
      <c r="B9" s="45"/>
      <c r="C9" s="64">
        <v>5.2</v>
      </c>
      <c r="D9" s="66" t="s">
        <v>92</v>
      </c>
      <c r="E9" s="24">
        <f t="shared" si="0"/>
        <v>0</v>
      </c>
      <c r="F9" s="107">
        <f t="shared" si="0"/>
        <v>0</v>
      </c>
      <c r="G9" s="107">
        <f t="shared" si="1"/>
        <v>0</v>
      </c>
      <c r="H9" s="107">
        <f t="shared" si="1"/>
        <v>0</v>
      </c>
      <c r="I9" s="107">
        <f t="shared" si="0"/>
        <v>0</v>
      </c>
      <c r="J9" s="107">
        <f t="shared" si="0"/>
        <v>0</v>
      </c>
      <c r="K9" s="107">
        <f t="shared" si="0"/>
        <v>0</v>
      </c>
      <c r="L9" s="107">
        <f t="shared" si="0"/>
        <v>0</v>
      </c>
      <c r="M9" s="107">
        <f t="shared" si="0"/>
        <v>0</v>
      </c>
      <c r="N9" s="107">
        <f t="shared" si="0"/>
        <v>0</v>
      </c>
      <c r="O9" s="107">
        <f t="shared" si="0"/>
        <v>0</v>
      </c>
      <c r="P9" s="107">
        <f t="shared" si="0"/>
        <v>0</v>
      </c>
      <c r="Q9" s="107">
        <f t="shared" si="0"/>
        <v>0</v>
      </c>
      <c r="R9" s="107">
        <f t="shared" si="0"/>
        <v>0</v>
      </c>
      <c r="S9" s="107">
        <f t="shared" si="0"/>
        <v>0</v>
      </c>
      <c r="T9" s="107">
        <f t="shared" si="0"/>
        <v>0</v>
      </c>
      <c r="U9" s="107">
        <f t="shared" si="0"/>
        <v>0</v>
      </c>
      <c r="V9" s="107">
        <f t="shared" si="0"/>
        <v>0</v>
      </c>
      <c r="W9" s="107">
        <f t="shared" si="0"/>
        <v>0</v>
      </c>
      <c r="X9" s="107">
        <f t="shared" si="0"/>
        <v>0</v>
      </c>
      <c r="Y9" s="107">
        <f t="shared" si="0"/>
        <v>0</v>
      </c>
      <c r="Z9" s="107">
        <f t="shared" si="0"/>
        <v>0</v>
      </c>
      <c r="AA9" s="107">
        <f t="shared" si="0"/>
        <v>0</v>
      </c>
      <c r="AB9" s="107">
        <f t="shared" si="0"/>
        <v>0</v>
      </c>
      <c r="AC9" s="107">
        <f t="shared" si="0"/>
        <v>0</v>
      </c>
      <c r="AD9" s="107">
        <f t="shared" si="0"/>
        <v>0</v>
      </c>
      <c r="AE9" s="107">
        <f t="shared" si="0"/>
        <v>0</v>
      </c>
      <c r="AF9" s="107">
        <f t="shared" si="0"/>
        <v>0</v>
      </c>
      <c r="AG9" s="107">
        <f t="shared" si="0"/>
        <v>0</v>
      </c>
      <c r="AH9" s="107">
        <f t="shared" si="0"/>
        <v>0</v>
      </c>
      <c r="AI9" s="107">
        <f t="shared" si="0"/>
        <v>0</v>
      </c>
      <c r="AJ9" s="107">
        <f t="shared" si="0"/>
        <v>0</v>
      </c>
      <c r="AK9" s="25">
        <f t="shared" si="0"/>
        <v>0</v>
      </c>
      <c r="AL9" s="103">
        <f t="shared" si="3"/>
        <v>0</v>
      </c>
      <c r="AM9" s="149">
        <f t="shared" si="2"/>
        <v>0</v>
      </c>
    </row>
    <row r="10" spans="1:39" ht="14.4" x14ac:dyDescent="0.3">
      <c r="A10" s="4">
        <v>6</v>
      </c>
      <c r="B10" s="45" t="s">
        <v>93</v>
      </c>
      <c r="C10" s="64"/>
      <c r="D10" s="65"/>
      <c r="E10" s="24">
        <f t="shared" si="0"/>
        <v>0</v>
      </c>
      <c r="F10" s="107">
        <f t="shared" si="0"/>
        <v>0</v>
      </c>
      <c r="G10" s="107">
        <f t="shared" si="1"/>
        <v>0</v>
      </c>
      <c r="H10" s="107">
        <f t="shared" si="1"/>
        <v>0</v>
      </c>
      <c r="I10" s="107">
        <f t="shared" si="0"/>
        <v>0</v>
      </c>
      <c r="J10" s="107">
        <f t="shared" si="0"/>
        <v>0</v>
      </c>
      <c r="K10" s="107">
        <f t="shared" si="0"/>
        <v>0</v>
      </c>
      <c r="L10" s="107">
        <f t="shared" si="0"/>
        <v>0</v>
      </c>
      <c r="M10" s="107">
        <f t="shared" si="0"/>
        <v>0</v>
      </c>
      <c r="N10" s="107">
        <f t="shared" si="0"/>
        <v>0</v>
      </c>
      <c r="O10" s="107">
        <f t="shared" si="0"/>
        <v>0</v>
      </c>
      <c r="P10" s="107">
        <f t="shared" si="0"/>
        <v>0</v>
      </c>
      <c r="Q10" s="107">
        <f t="shared" si="0"/>
        <v>0</v>
      </c>
      <c r="R10" s="107">
        <f t="shared" si="0"/>
        <v>0</v>
      </c>
      <c r="S10" s="107">
        <f t="shared" si="0"/>
        <v>0</v>
      </c>
      <c r="T10" s="107">
        <f t="shared" si="0"/>
        <v>0</v>
      </c>
      <c r="U10" s="107">
        <f t="shared" si="0"/>
        <v>0</v>
      </c>
      <c r="V10" s="107">
        <f t="shared" si="0"/>
        <v>0</v>
      </c>
      <c r="W10" s="107">
        <f t="shared" si="0"/>
        <v>0</v>
      </c>
      <c r="X10" s="107">
        <f t="shared" si="0"/>
        <v>0</v>
      </c>
      <c r="Y10" s="107">
        <f t="shared" si="0"/>
        <v>0</v>
      </c>
      <c r="Z10" s="107">
        <f t="shared" si="0"/>
        <v>0</v>
      </c>
      <c r="AA10" s="107">
        <f t="shared" si="0"/>
        <v>0</v>
      </c>
      <c r="AB10" s="107">
        <f t="shared" si="0"/>
        <v>0</v>
      </c>
      <c r="AC10" s="107">
        <f t="shared" si="0"/>
        <v>0</v>
      </c>
      <c r="AD10" s="107">
        <f t="shared" si="0"/>
        <v>0</v>
      </c>
      <c r="AE10" s="107">
        <f t="shared" si="0"/>
        <v>0</v>
      </c>
      <c r="AF10" s="107">
        <f t="shared" si="0"/>
        <v>0</v>
      </c>
      <c r="AG10" s="107">
        <f t="shared" si="0"/>
        <v>0</v>
      </c>
      <c r="AH10" s="107">
        <f t="shared" si="0"/>
        <v>0</v>
      </c>
      <c r="AI10" s="107">
        <f t="shared" si="0"/>
        <v>0</v>
      </c>
      <c r="AJ10" s="107">
        <f t="shared" si="0"/>
        <v>0</v>
      </c>
      <c r="AK10" s="25">
        <f t="shared" si="0"/>
        <v>0</v>
      </c>
      <c r="AL10" s="103">
        <f t="shared" si="3"/>
        <v>0</v>
      </c>
      <c r="AM10" s="149">
        <f t="shared" si="2"/>
        <v>0</v>
      </c>
    </row>
    <row r="11" spans="1:39" ht="14.4" x14ac:dyDescent="0.3">
      <c r="A11" s="4">
        <v>7</v>
      </c>
      <c r="B11" s="45" t="s">
        <v>94</v>
      </c>
      <c r="C11" s="64">
        <v>7.1</v>
      </c>
      <c r="D11" s="65" t="s">
        <v>95</v>
      </c>
      <c r="E11" s="356">
        <f t="shared" si="0"/>
        <v>0</v>
      </c>
      <c r="F11" s="357">
        <f t="shared" si="0"/>
        <v>0</v>
      </c>
      <c r="G11" s="357">
        <f t="shared" si="1"/>
        <v>0</v>
      </c>
      <c r="H11" s="357">
        <f t="shared" si="1"/>
        <v>0</v>
      </c>
      <c r="I11" s="357">
        <f t="shared" si="0"/>
        <v>0</v>
      </c>
      <c r="J11" s="357">
        <f t="shared" si="0"/>
        <v>0</v>
      </c>
      <c r="K11" s="357">
        <f t="shared" si="0"/>
        <v>0</v>
      </c>
      <c r="L11" s="357">
        <f t="shared" si="0"/>
        <v>0</v>
      </c>
      <c r="M11" s="357">
        <f t="shared" si="0"/>
        <v>0</v>
      </c>
      <c r="N11" s="357">
        <f t="shared" ref="N11:AK11" si="4">N53+N95</f>
        <v>0</v>
      </c>
      <c r="O11" s="357">
        <f t="shared" si="4"/>
        <v>0</v>
      </c>
      <c r="P11" s="357">
        <f t="shared" si="4"/>
        <v>0</v>
      </c>
      <c r="Q11" s="357">
        <f t="shared" si="4"/>
        <v>0</v>
      </c>
      <c r="R11" s="357">
        <f t="shared" si="4"/>
        <v>0</v>
      </c>
      <c r="S11" s="357">
        <f t="shared" si="4"/>
        <v>0</v>
      </c>
      <c r="T11" s="357">
        <f t="shared" si="4"/>
        <v>0</v>
      </c>
      <c r="U11" s="357">
        <f t="shared" si="4"/>
        <v>0</v>
      </c>
      <c r="V11" s="357">
        <f t="shared" si="4"/>
        <v>0</v>
      </c>
      <c r="W11" s="357">
        <f t="shared" si="4"/>
        <v>0</v>
      </c>
      <c r="X11" s="357">
        <f t="shared" si="4"/>
        <v>0</v>
      </c>
      <c r="Y11" s="357">
        <f t="shared" si="4"/>
        <v>0</v>
      </c>
      <c r="Z11" s="357">
        <f t="shared" si="4"/>
        <v>0</v>
      </c>
      <c r="AA11" s="357">
        <f t="shared" si="4"/>
        <v>0</v>
      </c>
      <c r="AB11" s="357">
        <f t="shared" si="4"/>
        <v>0</v>
      </c>
      <c r="AC11" s="357">
        <f t="shared" si="4"/>
        <v>0</v>
      </c>
      <c r="AD11" s="357">
        <f t="shared" si="4"/>
        <v>0</v>
      </c>
      <c r="AE11" s="357">
        <f t="shared" si="4"/>
        <v>0</v>
      </c>
      <c r="AF11" s="357">
        <f t="shared" si="4"/>
        <v>0</v>
      </c>
      <c r="AG11" s="357">
        <f t="shared" si="4"/>
        <v>0</v>
      </c>
      <c r="AH11" s="357">
        <f t="shared" si="4"/>
        <v>0</v>
      </c>
      <c r="AI11" s="357">
        <f t="shared" si="4"/>
        <v>0</v>
      </c>
      <c r="AJ11" s="357">
        <f t="shared" si="4"/>
        <v>0</v>
      </c>
      <c r="AK11" s="358">
        <f t="shared" si="4"/>
        <v>0</v>
      </c>
      <c r="AL11" s="103">
        <f t="shared" si="3"/>
        <v>0</v>
      </c>
      <c r="AM11" s="149">
        <f t="shared" si="2"/>
        <v>0</v>
      </c>
    </row>
    <row r="12" spans="1:39" ht="14.4" x14ac:dyDescent="0.3">
      <c r="A12" s="4"/>
      <c r="B12" s="45"/>
      <c r="C12" s="64" t="s">
        <v>96</v>
      </c>
      <c r="D12" s="65" t="s">
        <v>97</v>
      </c>
      <c r="E12" s="356">
        <f t="shared" ref="E12:AK20" si="5">E54+E96</f>
        <v>0</v>
      </c>
      <c r="F12" s="357">
        <f t="shared" si="5"/>
        <v>0</v>
      </c>
      <c r="G12" s="357">
        <f t="shared" si="1"/>
        <v>0</v>
      </c>
      <c r="H12" s="357">
        <f t="shared" si="1"/>
        <v>0</v>
      </c>
      <c r="I12" s="357">
        <f t="shared" si="5"/>
        <v>0</v>
      </c>
      <c r="J12" s="357">
        <f t="shared" si="5"/>
        <v>0</v>
      </c>
      <c r="K12" s="357">
        <f t="shared" si="5"/>
        <v>0</v>
      </c>
      <c r="L12" s="357">
        <f t="shared" si="5"/>
        <v>0</v>
      </c>
      <c r="M12" s="357">
        <f t="shared" si="5"/>
        <v>0</v>
      </c>
      <c r="N12" s="357">
        <f t="shared" si="5"/>
        <v>0</v>
      </c>
      <c r="O12" s="357">
        <f t="shared" si="5"/>
        <v>0</v>
      </c>
      <c r="P12" s="357">
        <f t="shared" si="5"/>
        <v>0</v>
      </c>
      <c r="Q12" s="357">
        <f t="shared" si="5"/>
        <v>0</v>
      </c>
      <c r="R12" s="357">
        <f t="shared" si="5"/>
        <v>0</v>
      </c>
      <c r="S12" s="357">
        <f t="shared" si="5"/>
        <v>0</v>
      </c>
      <c r="T12" s="357">
        <f t="shared" si="5"/>
        <v>0</v>
      </c>
      <c r="U12" s="357">
        <f t="shared" si="5"/>
        <v>0</v>
      </c>
      <c r="V12" s="357">
        <f t="shared" si="5"/>
        <v>0</v>
      </c>
      <c r="W12" s="357">
        <f t="shared" si="5"/>
        <v>0</v>
      </c>
      <c r="X12" s="357">
        <f t="shared" si="5"/>
        <v>0</v>
      </c>
      <c r="Y12" s="357">
        <f t="shared" si="5"/>
        <v>0</v>
      </c>
      <c r="Z12" s="357">
        <f t="shared" si="5"/>
        <v>0</v>
      </c>
      <c r="AA12" s="357">
        <f t="shared" si="5"/>
        <v>0</v>
      </c>
      <c r="AB12" s="357">
        <f t="shared" si="5"/>
        <v>0</v>
      </c>
      <c r="AC12" s="357">
        <f t="shared" si="5"/>
        <v>0</v>
      </c>
      <c r="AD12" s="357">
        <f t="shared" si="5"/>
        <v>0</v>
      </c>
      <c r="AE12" s="357">
        <f t="shared" si="5"/>
        <v>0</v>
      </c>
      <c r="AF12" s="357">
        <f t="shared" si="5"/>
        <v>0</v>
      </c>
      <c r="AG12" s="357">
        <f t="shared" si="5"/>
        <v>0</v>
      </c>
      <c r="AH12" s="357">
        <f t="shared" si="5"/>
        <v>0</v>
      </c>
      <c r="AI12" s="357">
        <f t="shared" si="5"/>
        <v>0</v>
      </c>
      <c r="AJ12" s="357">
        <f t="shared" si="5"/>
        <v>0</v>
      </c>
      <c r="AK12" s="358">
        <f t="shared" si="5"/>
        <v>0</v>
      </c>
      <c r="AL12" s="103">
        <f t="shared" si="3"/>
        <v>0</v>
      </c>
      <c r="AM12" s="149">
        <f t="shared" si="2"/>
        <v>0</v>
      </c>
    </row>
    <row r="13" spans="1:39" ht="14.4" x14ac:dyDescent="0.3">
      <c r="A13" s="4"/>
      <c r="B13" s="45"/>
      <c r="C13" s="64" t="s">
        <v>98</v>
      </c>
      <c r="D13" s="65" t="s">
        <v>99</v>
      </c>
      <c r="E13" s="356">
        <f t="shared" si="5"/>
        <v>0</v>
      </c>
      <c r="F13" s="357">
        <f t="shared" si="5"/>
        <v>0</v>
      </c>
      <c r="G13" s="357">
        <f t="shared" si="1"/>
        <v>0</v>
      </c>
      <c r="H13" s="357">
        <f t="shared" si="1"/>
        <v>0</v>
      </c>
      <c r="I13" s="357">
        <f t="shared" si="5"/>
        <v>0</v>
      </c>
      <c r="J13" s="357">
        <f t="shared" si="5"/>
        <v>0</v>
      </c>
      <c r="K13" s="357">
        <f t="shared" si="5"/>
        <v>0</v>
      </c>
      <c r="L13" s="357">
        <f t="shared" si="5"/>
        <v>0</v>
      </c>
      <c r="M13" s="357">
        <f t="shared" si="5"/>
        <v>0</v>
      </c>
      <c r="N13" s="357">
        <f t="shared" si="5"/>
        <v>0</v>
      </c>
      <c r="O13" s="357">
        <f t="shared" si="5"/>
        <v>0</v>
      </c>
      <c r="P13" s="357">
        <f t="shared" si="5"/>
        <v>0</v>
      </c>
      <c r="Q13" s="357">
        <f t="shared" si="5"/>
        <v>0</v>
      </c>
      <c r="R13" s="357">
        <f t="shared" si="5"/>
        <v>0</v>
      </c>
      <c r="S13" s="357">
        <f t="shared" si="5"/>
        <v>0</v>
      </c>
      <c r="T13" s="357">
        <f t="shared" si="5"/>
        <v>0</v>
      </c>
      <c r="U13" s="357">
        <f t="shared" si="5"/>
        <v>0</v>
      </c>
      <c r="V13" s="357">
        <f t="shared" si="5"/>
        <v>0</v>
      </c>
      <c r="W13" s="357">
        <f t="shared" si="5"/>
        <v>0</v>
      </c>
      <c r="X13" s="357">
        <f t="shared" si="5"/>
        <v>0</v>
      </c>
      <c r="Y13" s="357">
        <f t="shared" si="5"/>
        <v>0</v>
      </c>
      <c r="Z13" s="357">
        <f t="shared" si="5"/>
        <v>0</v>
      </c>
      <c r="AA13" s="357">
        <f t="shared" si="5"/>
        <v>0</v>
      </c>
      <c r="AB13" s="357">
        <f t="shared" si="5"/>
        <v>0</v>
      </c>
      <c r="AC13" s="357">
        <f t="shared" si="5"/>
        <v>0</v>
      </c>
      <c r="AD13" s="357">
        <f t="shared" si="5"/>
        <v>0</v>
      </c>
      <c r="AE13" s="357">
        <f t="shared" si="5"/>
        <v>0</v>
      </c>
      <c r="AF13" s="357">
        <f t="shared" si="5"/>
        <v>0</v>
      </c>
      <c r="AG13" s="357">
        <f t="shared" si="5"/>
        <v>0</v>
      </c>
      <c r="AH13" s="357">
        <f t="shared" si="5"/>
        <v>0</v>
      </c>
      <c r="AI13" s="357">
        <f t="shared" si="5"/>
        <v>0</v>
      </c>
      <c r="AJ13" s="357">
        <f t="shared" si="5"/>
        <v>0</v>
      </c>
      <c r="AK13" s="358">
        <f t="shared" si="5"/>
        <v>0</v>
      </c>
      <c r="AL13" s="103">
        <f t="shared" si="3"/>
        <v>0</v>
      </c>
      <c r="AM13" s="149">
        <f t="shared" si="2"/>
        <v>0</v>
      </c>
    </row>
    <row r="14" spans="1:39" ht="14.4" x14ac:dyDescent="0.3">
      <c r="A14" s="4"/>
      <c r="B14" s="45"/>
      <c r="C14" s="64" t="s">
        <v>100</v>
      </c>
      <c r="D14" s="65" t="s">
        <v>101</v>
      </c>
      <c r="E14" s="356">
        <f t="shared" si="5"/>
        <v>0</v>
      </c>
      <c r="F14" s="357">
        <f t="shared" si="5"/>
        <v>0</v>
      </c>
      <c r="G14" s="357">
        <f t="shared" si="1"/>
        <v>0</v>
      </c>
      <c r="H14" s="357">
        <f t="shared" si="1"/>
        <v>0</v>
      </c>
      <c r="I14" s="357">
        <f t="shared" si="5"/>
        <v>0</v>
      </c>
      <c r="J14" s="357">
        <f t="shared" si="5"/>
        <v>0</v>
      </c>
      <c r="K14" s="357">
        <f t="shared" si="5"/>
        <v>0</v>
      </c>
      <c r="L14" s="357">
        <f t="shared" si="5"/>
        <v>0</v>
      </c>
      <c r="M14" s="357">
        <f t="shared" si="5"/>
        <v>0</v>
      </c>
      <c r="N14" s="357">
        <f t="shared" si="5"/>
        <v>0</v>
      </c>
      <c r="O14" s="357">
        <f t="shared" si="5"/>
        <v>0</v>
      </c>
      <c r="P14" s="357">
        <f t="shared" si="5"/>
        <v>0</v>
      </c>
      <c r="Q14" s="357">
        <f t="shared" si="5"/>
        <v>0</v>
      </c>
      <c r="R14" s="357">
        <f t="shared" si="5"/>
        <v>0</v>
      </c>
      <c r="S14" s="357">
        <f t="shared" si="5"/>
        <v>0</v>
      </c>
      <c r="T14" s="357">
        <f t="shared" si="5"/>
        <v>0</v>
      </c>
      <c r="U14" s="357">
        <f t="shared" si="5"/>
        <v>0</v>
      </c>
      <c r="V14" s="357">
        <f t="shared" si="5"/>
        <v>0</v>
      </c>
      <c r="W14" s="357">
        <f t="shared" si="5"/>
        <v>0</v>
      </c>
      <c r="X14" s="357">
        <f t="shared" si="5"/>
        <v>0</v>
      </c>
      <c r="Y14" s="357">
        <f t="shared" si="5"/>
        <v>0</v>
      </c>
      <c r="Z14" s="357">
        <f t="shared" si="5"/>
        <v>0</v>
      </c>
      <c r="AA14" s="357">
        <f t="shared" si="5"/>
        <v>0</v>
      </c>
      <c r="AB14" s="357">
        <f t="shared" si="5"/>
        <v>0</v>
      </c>
      <c r="AC14" s="357">
        <f t="shared" si="5"/>
        <v>0</v>
      </c>
      <c r="AD14" s="357">
        <f t="shared" si="5"/>
        <v>0</v>
      </c>
      <c r="AE14" s="357">
        <f t="shared" si="5"/>
        <v>0</v>
      </c>
      <c r="AF14" s="357">
        <f t="shared" si="5"/>
        <v>0</v>
      </c>
      <c r="AG14" s="357">
        <f t="shared" si="5"/>
        <v>0</v>
      </c>
      <c r="AH14" s="357">
        <f t="shared" si="5"/>
        <v>0</v>
      </c>
      <c r="AI14" s="357">
        <f t="shared" si="5"/>
        <v>0</v>
      </c>
      <c r="AJ14" s="357">
        <f t="shared" si="5"/>
        <v>0</v>
      </c>
      <c r="AK14" s="358">
        <f t="shared" si="5"/>
        <v>0</v>
      </c>
      <c r="AL14" s="103">
        <f t="shared" si="3"/>
        <v>0</v>
      </c>
      <c r="AM14" s="149">
        <f t="shared" si="2"/>
        <v>0</v>
      </c>
    </row>
    <row r="15" spans="1:39" ht="14.4" x14ac:dyDescent="0.3">
      <c r="A15" s="4">
        <v>8</v>
      </c>
      <c r="B15" s="45" t="s">
        <v>102</v>
      </c>
      <c r="C15" s="64">
        <v>8.1</v>
      </c>
      <c r="D15" s="65" t="s">
        <v>95</v>
      </c>
      <c r="E15" s="356">
        <f t="shared" si="5"/>
        <v>0</v>
      </c>
      <c r="F15" s="357">
        <f t="shared" si="5"/>
        <v>0</v>
      </c>
      <c r="G15" s="357">
        <f t="shared" si="1"/>
        <v>0</v>
      </c>
      <c r="H15" s="357">
        <f t="shared" si="1"/>
        <v>0</v>
      </c>
      <c r="I15" s="357">
        <f t="shared" si="5"/>
        <v>0</v>
      </c>
      <c r="J15" s="357">
        <f t="shared" si="5"/>
        <v>0</v>
      </c>
      <c r="K15" s="357">
        <f t="shared" si="5"/>
        <v>0</v>
      </c>
      <c r="L15" s="357">
        <f t="shared" si="5"/>
        <v>0</v>
      </c>
      <c r="M15" s="357">
        <f t="shared" si="5"/>
        <v>0</v>
      </c>
      <c r="N15" s="357">
        <f t="shared" si="5"/>
        <v>0</v>
      </c>
      <c r="O15" s="357">
        <f t="shared" si="5"/>
        <v>0</v>
      </c>
      <c r="P15" s="357">
        <f t="shared" si="5"/>
        <v>0</v>
      </c>
      <c r="Q15" s="357">
        <f t="shared" si="5"/>
        <v>0</v>
      </c>
      <c r="R15" s="357">
        <f t="shared" si="5"/>
        <v>0</v>
      </c>
      <c r="S15" s="357">
        <f t="shared" si="5"/>
        <v>0</v>
      </c>
      <c r="T15" s="357">
        <f t="shared" si="5"/>
        <v>0</v>
      </c>
      <c r="U15" s="357">
        <f t="shared" si="5"/>
        <v>0</v>
      </c>
      <c r="V15" s="357">
        <f t="shared" si="5"/>
        <v>0</v>
      </c>
      <c r="W15" s="357">
        <f t="shared" si="5"/>
        <v>0</v>
      </c>
      <c r="X15" s="357">
        <f t="shared" si="5"/>
        <v>0</v>
      </c>
      <c r="Y15" s="357">
        <f t="shared" si="5"/>
        <v>0</v>
      </c>
      <c r="Z15" s="357">
        <f t="shared" si="5"/>
        <v>0</v>
      </c>
      <c r="AA15" s="357">
        <f t="shared" si="5"/>
        <v>0</v>
      </c>
      <c r="AB15" s="357">
        <f t="shared" si="5"/>
        <v>0</v>
      </c>
      <c r="AC15" s="357">
        <f t="shared" si="5"/>
        <v>0</v>
      </c>
      <c r="AD15" s="357">
        <f t="shared" si="5"/>
        <v>0</v>
      </c>
      <c r="AE15" s="357">
        <f t="shared" si="5"/>
        <v>0</v>
      </c>
      <c r="AF15" s="357">
        <f t="shared" si="5"/>
        <v>0</v>
      </c>
      <c r="AG15" s="357">
        <f t="shared" si="5"/>
        <v>0</v>
      </c>
      <c r="AH15" s="357">
        <f t="shared" si="5"/>
        <v>0</v>
      </c>
      <c r="AI15" s="357">
        <f t="shared" si="5"/>
        <v>0</v>
      </c>
      <c r="AJ15" s="357">
        <f t="shared" si="5"/>
        <v>0</v>
      </c>
      <c r="AK15" s="358">
        <f t="shared" si="5"/>
        <v>0</v>
      </c>
      <c r="AL15" s="103">
        <f t="shared" si="3"/>
        <v>0</v>
      </c>
      <c r="AM15" s="149">
        <f t="shared" si="2"/>
        <v>0</v>
      </c>
    </row>
    <row r="16" spans="1:39" ht="14.4" x14ac:dyDescent="0.3">
      <c r="A16" s="4"/>
      <c r="B16" s="45"/>
      <c r="C16" s="64" t="s">
        <v>103</v>
      </c>
      <c r="D16" s="65" t="s">
        <v>97</v>
      </c>
      <c r="E16" s="356">
        <f t="shared" si="5"/>
        <v>0</v>
      </c>
      <c r="F16" s="357">
        <f t="shared" si="5"/>
        <v>0</v>
      </c>
      <c r="G16" s="357">
        <f t="shared" si="1"/>
        <v>0</v>
      </c>
      <c r="H16" s="357">
        <f t="shared" si="1"/>
        <v>0</v>
      </c>
      <c r="I16" s="357">
        <f t="shared" si="5"/>
        <v>0</v>
      </c>
      <c r="J16" s="357">
        <f t="shared" si="5"/>
        <v>0</v>
      </c>
      <c r="K16" s="357">
        <f t="shared" si="5"/>
        <v>0</v>
      </c>
      <c r="L16" s="357">
        <f t="shared" si="5"/>
        <v>0</v>
      </c>
      <c r="M16" s="357">
        <f t="shared" si="5"/>
        <v>0</v>
      </c>
      <c r="N16" s="357">
        <f t="shared" si="5"/>
        <v>0</v>
      </c>
      <c r="O16" s="357">
        <f t="shared" si="5"/>
        <v>0</v>
      </c>
      <c r="P16" s="357">
        <f t="shared" si="5"/>
        <v>0</v>
      </c>
      <c r="Q16" s="357">
        <f t="shared" si="5"/>
        <v>0</v>
      </c>
      <c r="R16" s="357">
        <f t="shared" si="5"/>
        <v>0</v>
      </c>
      <c r="S16" s="357">
        <f t="shared" si="5"/>
        <v>0</v>
      </c>
      <c r="T16" s="357">
        <f t="shared" si="5"/>
        <v>0</v>
      </c>
      <c r="U16" s="357">
        <f t="shared" si="5"/>
        <v>0</v>
      </c>
      <c r="V16" s="357">
        <f t="shared" si="5"/>
        <v>0</v>
      </c>
      <c r="W16" s="357">
        <f t="shared" si="5"/>
        <v>0</v>
      </c>
      <c r="X16" s="357">
        <f t="shared" si="5"/>
        <v>0</v>
      </c>
      <c r="Y16" s="357">
        <f t="shared" si="5"/>
        <v>0</v>
      </c>
      <c r="Z16" s="357">
        <f t="shared" si="5"/>
        <v>0</v>
      </c>
      <c r="AA16" s="357">
        <f t="shared" si="5"/>
        <v>0</v>
      </c>
      <c r="AB16" s="357">
        <f t="shared" si="5"/>
        <v>0</v>
      </c>
      <c r="AC16" s="357">
        <f t="shared" si="5"/>
        <v>0</v>
      </c>
      <c r="AD16" s="357">
        <f t="shared" si="5"/>
        <v>0</v>
      </c>
      <c r="AE16" s="357">
        <f t="shared" si="5"/>
        <v>0</v>
      </c>
      <c r="AF16" s="357">
        <f t="shared" si="5"/>
        <v>0</v>
      </c>
      <c r="AG16" s="357">
        <f t="shared" si="5"/>
        <v>0</v>
      </c>
      <c r="AH16" s="357">
        <f t="shared" si="5"/>
        <v>0</v>
      </c>
      <c r="AI16" s="357">
        <f t="shared" si="5"/>
        <v>0</v>
      </c>
      <c r="AJ16" s="357">
        <f t="shared" si="5"/>
        <v>0</v>
      </c>
      <c r="AK16" s="358">
        <f t="shared" si="5"/>
        <v>0</v>
      </c>
      <c r="AL16" s="103">
        <f t="shared" si="3"/>
        <v>0</v>
      </c>
      <c r="AM16" s="149">
        <f t="shared" si="2"/>
        <v>0</v>
      </c>
    </row>
    <row r="17" spans="1:39" ht="14.4" x14ac:dyDescent="0.3">
      <c r="A17" s="4"/>
      <c r="B17" s="45"/>
      <c r="C17" s="64" t="s">
        <v>104</v>
      </c>
      <c r="D17" s="65" t="s">
        <v>99</v>
      </c>
      <c r="E17" s="356">
        <f t="shared" si="5"/>
        <v>0</v>
      </c>
      <c r="F17" s="357">
        <f t="shared" si="5"/>
        <v>0</v>
      </c>
      <c r="G17" s="357">
        <f t="shared" si="1"/>
        <v>0</v>
      </c>
      <c r="H17" s="357">
        <f t="shared" si="1"/>
        <v>0</v>
      </c>
      <c r="I17" s="357">
        <f t="shared" si="5"/>
        <v>0</v>
      </c>
      <c r="J17" s="357">
        <f t="shared" si="5"/>
        <v>0</v>
      </c>
      <c r="K17" s="357">
        <f t="shared" si="5"/>
        <v>0</v>
      </c>
      <c r="L17" s="357">
        <f t="shared" si="5"/>
        <v>0</v>
      </c>
      <c r="M17" s="357">
        <f t="shared" si="5"/>
        <v>0</v>
      </c>
      <c r="N17" s="357">
        <f t="shared" si="5"/>
        <v>0</v>
      </c>
      <c r="O17" s="357">
        <f t="shared" si="5"/>
        <v>0</v>
      </c>
      <c r="P17" s="357">
        <f t="shared" si="5"/>
        <v>0</v>
      </c>
      <c r="Q17" s="357">
        <f t="shared" si="5"/>
        <v>0</v>
      </c>
      <c r="R17" s="357">
        <f t="shared" si="5"/>
        <v>0</v>
      </c>
      <c r="S17" s="357">
        <f t="shared" si="5"/>
        <v>0</v>
      </c>
      <c r="T17" s="357">
        <f t="shared" si="5"/>
        <v>0</v>
      </c>
      <c r="U17" s="357">
        <f t="shared" si="5"/>
        <v>0</v>
      </c>
      <c r="V17" s="357">
        <f t="shared" si="5"/>
        <v>0</v>
      </c>
      <c r="W17" s="357">
        <f t="shared" si="5"/>
        <v>0</v>
      </c>
      <c r="X17" s="357">
        <f t="shared" si="5"/>
        <v>0</v>
      </c>
      <c r="Y17" s="357">
        <f t="shared" si="5"/>
        <v>0</v>
      </c>
      <c r="Z17" s="357">
        <f t="shared" si="5"/>
        <v>0</v>
      </c>
      <c r="AA17" s="357">
        <f t="shared" si="5"/>
        <v>0</v>
      </c>
      <c r="AB17" s="357">
        <f t="shared" si="5"/>
        <v>0</v>
      </c>
      <c r="AC17" s="357">
        <f t="shared" si="5"/>
        <v>0</v>
      </c>
      <c r="AD17" s="357">
        <f t="shared" si="5"/>
        <v>0</v>
      </c>
      <c r="AE17" s="357">
        <f t="shared" si="5"/>
        <v>0</v>
      </c>
      <c r="AF17" s="357">
        <f t="shared" si="5"/>
        <v>0</v>
      </c>
      <c r="AG17" s="357">
        <f t="shared" si="5"/>
        <v>0</v>
      </c>
      <c r="AH17" s="357">
        <f t="shared" si="5"/>
        <v>0</v>
      </c>
      <c r="AI17" s="357">
        <f t="shared" si="5"/>
        <v>0</v>
      </c>
      <c r="AJ17" s="357">
        <f t="shared" si="5"/>
        <v>0</v>
      </c>
      <c r="AK17" s="358">
        <f t="shared" si="5"/>
        <v>0</v>
      </c>
      <c r="AL17" s="103">
        <f t="shared" si="3"/>
        <v>0</v>
      </c>
      <c r="AM17" s="149">
        <f t="shared" si="2"/>
        <v>0</v>
      </c>
    </row>
    <row r="18" spans="1:39" ht="14.4" x14ac:dyDescent="0.3">
      <c r="A18" s="4"/>
      <c r="B18" s="45"/>
      <c r="C18" s="64" t="s">
        <v>105</v>
      </c>
      <c r="D18" s="65" t="s">
        <v>101</v>
      </c>
      <c r="E18" s="356">
        <f t="shared" si="5"/>
        <v>0</v>
      </c>
      <c r="F18" s="357">
        <f t="shared" si="5"/>
        <v>0</v>
      </c>
      <c r="G18" s="357">
        <f t="shared" si="1"/>
        <v>0</v>
      </c>
      <c r="H18" s="357">
        <f t="shared" si="1"/>
        <v>0</v>
      </c>
      <c r="I18" s="357">
        <f t="shared" si="5"/>
        <v>0</v>
      </c>
      <c r="J18" s="357">
        <f t="shared" si="5"/>
        <v>0</v>
      </c>
      <c r="K18" s="357">
        <f t="shared" si="5"/>
        <v>0</v>
      </c>
      <c r="L18" s="357">
        <f t="shared" si="5"/>
        <v>0</v>
      </c>
      <c r="M18" s="357">
        <f t="shared" si="5"/>
        <v>0</v>
      </c>
      <c r="N18" s="357">
        <f t="shared" si="5"/>
        <v>0</v>
      </c>
      <c r="O18" s="357">
        <f t="shared" si="5"/>
        <v>0</v>
      </c>
      <c r="P18" s="357">
        <f t="shared" si="5"/>
        <v>0</v>
      </c>
      <c r="Q18" s="357">
        <f t="shared" si="5"/>
        <v>0</v>
      </c>
      <c r="R18" s="357">
        <f t="shared" si="5"/>
        <v>0</v>
      </c>
      <c r="S18" s="357">
        <f t="shared" si="5"/>
        <v>0</v>
      </c>
      <c r="T18" s="357">
        <f t="shared" si="5"/>
        <v>0</v>
      </c>
      <c r="U18" s="357">
        <f t="shared" si="5"/>
        <v>0</v>
      </c>
      <c r="V18" s="357">
        <f t="shared" si="5"/>
        <v>0</v>
      </c>
      <c r="W18" s="357">
        <f t="shared" si="5"/>
        <v>0</v>
      </c>
      <c r="X18" s="357">
        <f t="shared" si="5"/>
        <v>0</v>
      </c>
      <c r="Y18" s="357">
        <f t="shared" si="5"/>
        <v>0</v>
      </c>
      <c r="Z18" s="357">
        <f t="shared" si="5"/>
        <v>0</v>
      </c>
      <c r="AA18" s="357">
        <f t="shared" si="5"/>
        <v>0</v>
      </c>
      <c r="AB18" s="357">
        <f t="shared" si="5"/>
        <v>0</v>
      </c>
      <c r="AC18" s="357">
        <f t="shared" si="5"/>
        <v>0</v>
      </c>
      <c r="AD18" s="357">
        <f t="shared" si="5"/>
        <v>0</v>
      </c>
      <c r="AE18" s="357">
        <f t="shared" si="5"/>
        <v>0</v>
      </c>
      <c r="AF18" s="357">
        <f t="shared" si="5"/>
        <v>0</v>
      </c>
      <c r="AG18" s="357">
        <f t="shared" si="5"/>
        <v>0</v>
      </c>
      <c r="AH18" s="357">
        <f t="shared" si="5"/>
        <v>0</v>
      </c>
      <c r="AI18" s="357">
        <f t="shared" si="5"/>
        <v>0</v>
      </c>
      <c r="AJ18" s="357">
        <f t="shared" si="5"/>
        <v>0</v>
      </c>
      <c r="AK18" s="358">
        <f t="shared" si="5"/>
        <v>0</v>
      </c>
      <c r="AL18" s="103">
        <f t="shared" si="3"/>
        <v>0</v>
      </c>
      <c r="AM18" s="149">
        <f t="shared" si="2"/>
        <v>0</v>
      </c>
    </row>
    <row r="19" spans="1:39" ht="14.4" x14ac:dyDescent="0.3">
      <c r="A19" s="4">
        <v>9</v>
      </c>
      <c r="B19" s="45" t="s">
        <v>106</v>
      </c>
      <c r="C19" s="64"/>
      <c r="D19" s="65"/>
      <c r="E19" s="356">
        <f t="shared" si="5"/>
        <v>0</v>
      </c>
      <c r="F19" s="357">
        <f t="shared" si="5"/>
        <v>0</v>
      </c>
      <c r="G19" s="357">
        <f t="shared" ref="G19:H20" si="6">G61+G103</f>
        <v>0</v>
      </c>
      <c r="H19" s="357">
        <f t="shared" si="6"/>
        <v>0</v>
      </c>
      <c r="I19" s="357">
        <f t="shared" si="5"/>
        <v>0</v>
      </c>
      <c r="J19" s="357">
        <f t="shared" si="5"/>
        <v>0</v>
      </c>
      <c r="K19" s="357">
        <f t="shared" si="5"/>
        <v>0</v>
      </c>
      <c r="L19" s="357">
        <f t="shared" si="5"/>
        <v>0</v>
      </c>
      <c r="M19" s="357">
        <f t="shared" si="5"/>
        <v>0</v>
      </c>
      <c r="N19" s="357">
        <f t="shared" si="5"/>
        <v>0</v>
      </c>
      <c r="O19" s="357">
        <f t="shared" si="5"/>
        <v>0</v>
      </c>
      <c r="P19" s="357">
        <f t="shared" si="5"/>
        <v>0</v>
      </c>
      <c r="Q19" s="357">
        <f t="shared" si="5"/>
        <v>0</v>
      </c>
      <c r="R19" s="357">
        <f t="shared" si="5"/>
        <v>0</v>
      </c>
      <c r="S19" s="357">
        <f t="shared" si="5"/>
        <v>0</v>
      </c>
      <c r="T19" s="357">
        <f t="shared" si="5"/>
        <v>0</v>
      </c>
      <c r="U19" s="357">
        <f t="shared" si="5"/>
        <v>0</v>
      </c>
      <c r="V19" s="357">
        <f t="shared" si="5"/>
        <v>0</v>
      </c>
      <c r="W19" s="357">
        <f t="shared" si="5"/>
        <v>0</v>
      </c>
      <c r="X19" s="357">
        <f t="shared" si="5"/>
        <v>0</v>
      </c>
      <c r="Y19" s="357">
        <f t="shared" si="5"/>
        <v>0</v>
      </c>
      <c r="Z19" s="357">
        <f t="shared" si="5"/>
        <v>0</v>
      </c>
      <c r="AA19" s="357">
        <f t="shared" si="5"/>
        <v>0</v>
      </c>
      <c r="AB19" s="357">
        <f t="shared" si="5"/>
        <v>0</v>
      </c>
      <c r="AC19" s="357">
        <f t="shared" si="5"/>
        <v>0</v>
      </c>
      <c r="AD19" s="357">
        <f t="shared" si="5"/>
        <v>0</v>
      </c>
      <c r="AE19" s="357">
        <f t="shared" si="5"/>
        <v>0</v>
      </c>
      <c r="AF19" s="357">
        <f t="shared" si="5"/>
        <v>0</v>
      </c>
      <c r="AG19" s="357">
        <f t="shared" si="5"/>
        <v>0</v>
      </c>
      <c r="AH19" s="357">
        <f t="shared" si="5"/>
        <v>0</v>
      </c>
      <c r="AI19" s="357">
        <f t="shared" si="5"/>
        <v>0</v>
      </c>
      <c r="AJ19" s="357">
        <f t="shared" si="5"/>
        <v>0</v>
      </c>
      <c r="AK19" s="358">
        <f t="shared" si="5"/>
        <v>0</v>
      </c>
      <c r="AL19" s="103">
        <f t="shared" si="3"/>
        <v>0</v>
      </c>
      <c r="AM19" s="149">
        <f t="shared" si="2"/>
        <v>0</v>
      </c>
    </row>
    <row r="20" spans="1:39" ht="14.4" x14ac:dyDescent="0.3">
      <c r="A20" s="4">
        <v>10</v>
      </c>
      <c r="B20" s="45" t="s">
        <v>107</v>
      </c>
      <c r="C20" s="64"/>
      <c r="D20" s="65"/>
      <c r="E20" s="356">
        <f t="shared" si="5"/>
        <v>0</v>
      </c>
      <c r="F20" s="357">
        <f t="shared" si="5"/>
        <v>0</v>
      </c>
      <c r="G20" s="357">
        <f t="shared" si="6"/>
        <v>0</v>
      </c>
      <c r="H20" s="357">
        <f t="shared" si="6"/>
        <v>0</v>
      </c>
      <c r="I20" s="357">
        <f t="shared" si="5"/>
        <v>0</v>
      </c>
      <c r="J20" s="357">
        <f t="shared" si="5"/>
        <v>0</v>
      </c>
      <c r="K20" s="357">
        <f t="shared" si="5"/>
        <v>0</v>
      </c>
      <c r="L20" s="357">
        <f t="shared" si="5"/>
        <v>0</v>
      </c>
      <c r="M20" s="357">
        <f t="shared" si="5"/>
        <v>0</v>
      </c>
      <c r="N20" s="357">
        <f t="shared" ref="N20:AK20" si="7">N62+N104</f>
        <v>0</v>
      </c>
      <c r="O20" s="357">
        <f t="shared" si="7"/>
        <v>0</v>
      </c>
      <c r="P20" s="357">
        <f t="shared" si="7"/>
        <v>0</v>
      </c>
      <c r="Q20" s="357">
        <f t="shared" si="7"/>
        <v>0</v>
      </c>
      <c r="R20" s="357">
        <f t="shared" si="7"/>
        <v>0</v>
      </c>
      <c r="S20" s="357">
        <f t="shared" si="7"/>
        <v>0</v>
      </c>
      <c r="T20" s="357">
        <f t="shared" si="7"/>
        <v>0</v>
      </c>
      <c r="U20" s="357">
        <f t="shared" si="7"/>
        <v>0</v>
      </c>
      <c r="V20" s="357">
        <f t="shared" si="7"/>
        <v>0</v>
      </c>
      <c r="W20" s="357">
        <f t="shared" si="7"/>
        <v>0</v>
      </c>
      <c r="X20" s="357">
        <f t="shared" si="7"/>
        <v>0</v>
      </c>
      <c r="Y20" s="357">
        <f t="shared" si="7"/>
        <v>0</v>
      </c>
      <c r="Z20" s="357">
        <f t="shared" si="7"/>
        <v>0</v>
      </c>
      <c r="AA20" s="357">
        <f t="shared" si="7"/>
        <v>0</v>
      </c>
      <c r="AB20" s="357">
        <f t="shared" si="7"/>
        <v>0</v>
      </c>
      <c r="AC20" s="357">
        <f t="shared" si="7"/>
        <v>0</v>
      </c>
      <c r="AD20" s="357">
        <f t="shared" si="7"/>
        <v>0</v>
      </c>
      <c r="AE20" s="357">
        <f t="shared" si="7"/>
        <v>0</v>
      </c>
      <c r="AF20" s="357">
        <f t="shared" si="7"/>
        <v>0</v>
      </c>
      <c r="AG20" s="357">
        <f t="shared" si="7"/>
        <v>0</v>
      </c>
      <c r="AH20" s="357">
        <f t="shared" si="7"/>
        <v>0</v>
      </c>
      <c r="AI20" s="357">
        <f t="shared" si="7"/>
        <v>0</v>
      </c>
      <c r="AJ20" s="357">
        <f t="shared" si="7"/>
        <v>0</v>
      </c>
      <c r="AK20" s="358">
        <f t="shared" si="7"/>
        <v>0</v>
      </c>
      <c r="AL20" s="103">
        <f t="shared" si="3"/>
        <v>0</v>
      </c>
      <c r="AM20" s="149">
        <f t="shared" si="2"/>
        <v>0</v>
      </c>
    </row>
    <row r="21" spans="1:39" ht="14.4" x14ac:dyDescent="0.3">
      <c r="A21" s="4">
        <v>11</v>
      </c>
      <c r="B21" s="45" t="s">
        <v>108</v>
      </c>
      <c r="C21" s="64"/>
      <c r="D21" s="65"/>
      <c r="E21" s="356">
        <f t="shared" ref="E21:AK28" si="8">E63+E105</f>
        <v>0</v>
      </c>
      <c r="F21" s="357">
        <f t="shared" si="8"/>
        <v>0</v>
      </c>
      <c r="G21" s="357">
        <f t="shared" ref="G21:H21" si="9">G63+G105</f>
        <v>0</v>
      </c>
      <c r="H21" s="357">
        <f t="shared" si="9"/>
        <v>0</v>
      </c>
      <c r="I21" s="357">
        <f t="shared" si="8"/>
        <v>0</v>
      </c>
      <c r="J21" s="357">
        <f t="shared" si="8"/>
        <v>0</v>
      </c>
      <c r="K21" s="357">
        <f t="shared" si="8"/>
        <v>0</v>
      </c>
      <c r="L21" s="357">
        <f t="shared" si="8"/>
        <v>0</v>
      </c>
      <c r="M21" s="357">
        <f t="shared" si="8"/>
        <v>0</v>
      </c>
      <c r="N21" s="357">
        <f t="shared" si="8"/>
        <v>0</v>
      </c>
      <c r="O21" s="357">
        <f t="shared" si="8"/>
        <v>0</v>
      </c>
      <c r="P21" s="357">
        <f t="shared" si="8"/>
        <v>0</v>
      </c>
      <c r="Q21" s="357">
        <f t="shared" si="8"/>
        <v>0</v>
      </c>
      <c r="R21" s="357">
        <f t="shared" si="8"/>
        <v>0</v>
      </c>
      <c r="S21" s="357">
        <f t="shared" si="8"/>
        <v>0</v>
      </c>
      <c r="T21" s="357">
        <f t="shared" si="8"/>
        <v>0</v>
      </c>
      <c r="U21" s="357">
        <f t="shared" si="8"/>
        <v>0</v>
      </c>
      <c r="V21" s="357">
        <f t="shared" si="8"/>
        <v>0</v>
      </c>
      <c r="W21" s="357">
        <f t="shared" si="8"/>
        <v>0</v>
      </c>
      <c r="X21" s="357">
        <f t="shared" si="8"/>
        <v>0</v>
      </c>
      <c r="Y21" s="357">
        <f t="shared" si="8"/>
        <v>0</v>
      </c>
      <c r="Z21" s="357">
        <f t="shared" si="8"/>
        <v>0</v>
      </c>
      <c r="AA21" s="357">
        <f t="shared" si="8"/>
        <v>0</v>
      </c>
      <c r="AB21" s="357">
        <f t="shared" si="8"/>
        <v>0</v>
      </c>
      <c r="AC21" s="357">
        <f t="shared" si="8"/>
        <v>0</v>
      </c>
      <c r="AD21" s="357">
        <f t="shared" si="8"/>
        <v>0</v>
      </c>
      <c r="AE21" s="357">
        <f t="shared" si="8"/>
        <v>0</v>
      </c>
      <c r="AF21" s="357">
        <f t="shared" si="8"/>
        <v>0</v>
      </c>
      <c r="AG21" s="357">
        <f t="shared" si="8"/>
        <v>0</v>
      </c>
      <c r="AH21" s="357">
        <f t="shared" si="8"/>
        <v>0</v>
      </c>
      <c r="AI21" s="357">
        <f t="shared" si="8"/>
        <v>0</v>
      </c>
      <c r="AJ21" s="357">
        <f t="shared" si="8"/>
        <v>0</v>
      </c>
      <c r="AK21" s="358">
        <f t="shared" si="8"/>
        <v>0</v>
      </c>
      <c r="AL21" s="103">
        <f t="shared" si="3"/>
        <v>0</v>
      </c>
      <c r="AM21" s="149">
        <f t="shared" si="2"/>
        <v>0</v>
      </c>
    </row>
    <row r="22" spans="1:39" ht="14.4" x14ac:dyDescent="0.3">
      <c r="A22" s="4">
        <v>12</v>
      </c>
      <c r="B22" s="45" t="s">
        <v>109</v>
      </c>
      <c r="C22" s="64" t="s">
        <v>110</v>
      </c>
      <c r="D22" s="65" t="s">
        <v>111</v>
      </c>
      <c r="E22" s="356">
        <f t="shared" si="8"/>
        <v>0</v>
      </c>
      <c r="F22" s="357">
        <f t="shared" si="8"/>
        <v>0</v>
      </c>
      <c r="G22" s="357">
        <f t="shared" ref="G22:H22" si="10">G64+G106</f>
        <v>0</v>
      </c>
      <c r="H22" s="357">
        <f t="shared" si="10"/>
        <v>0</v>
      </c>
      <c r="I22" s="357">
        <f t="shared" si="8"/>
        <v>0</v>
      </c>
      <c r="J22" s="357">
        <f t="shared" si="8"/>
        <v>0</v>
      </c>
      <c r="K22" s="357">
        <f t="shared" si="8"/>
        <v>0</v>
      </c>
      <c r="L22" s="357">
        <f t="shared" si="8"/>
        <v>0</v>
      </c>
      <c r="M22" s="357">
        <f t="shared" si="8"/>
        <v>0</v>
      </c>
      <c r="N22" s="357">
        <f t="shared" si="8"/>
        <v>0</v>
      </c>
      <c r="O22" s="357">
        <f t="shared" si="8"/>
        <v>0</v>
      </c>
      <c r="P22" s="357">
        <f t="shared" si="8"/>
        <v>0</v>
      </c>
      <c r="Q22" s="357">
        <f t="shared" si="8"/>
        <v>0</v>
      </c>
      <c r="R22" s="357">
        <f t="shared" si="8"/>
        <v>0</v>
      </c>
      <c r="S22" s="357">
        <f t="shared" si="8"/>
        <v>0</v>
      </c>
      <c r="T22" s="357">
        <f t="shared" si="8"/>
        <v>0</v>
      </c>
      <c r="U22" s="357">
        <f t="shared" si="8"/>
        <v>0</v>
      </c>
      <c r="V22" s="357">
        <f t="shared" si="8"/>
        <v>0</v>
      </c>
      <c r="W22" s="357">
        <f t="shared" si="8"/>
        <v>0</v>
      </c>
      <c r="X22" s="357">
        <f t="shared" si="8"/>
        <v>0</v>
      </c>
      <c r="Y22" s="357">
        <f t="shared" si="8"/>
        <v>0</v>
      </c>
      <c r="Z22" s="357">
        <f t="shared" si="8"/>
        <v>0</v>
      </c>
      <c r="AA22" s="357">
        <f t="shared" si="8"/>
        <v>0</v>
      </c>
      <c r="AB22" s="357">
        <f t="shared" si="8"/>
        <v>0</v>
      </c>
      <c r="AC22" s="357">
        <f t="shared" si="8"/>
        <v>0</v>
      </c>
      <c r="AD22" s="357">
        <f t="shared" si="8"/>
        <v>0</v>
      </c>
      <c r="AE22" s="357">
        <f t="shared" si="8"/>
        <v>0</v>
      </c>
      <c r="AF22" s="357">
        <f t="shared" si="8"/>
        <v>0</v>
      </c>
      <c r="AG22" s="357">
        <f t="shared" si="8"/>
        <v>0</v>
      </c>
      <c r="AH22" s="357">
        <f t="shared" si="8"/>
        <v>0</v>
      </c>
      <c r="AI22" s="357">
        <f t="shared" si="8"/>
        <v>0</v>
      </c>
      <c r="AJ22" s="357">
        <f t="shared" si="8"/>
        <v>0</v>
      </c>
      <c r="AK22" s="358">
        <f t="shared" si="8"/>
        <v>0</v>
      </c>
      <c r="AL22" s="103">
        <f t="shared" si="3"/>
        <v>0</v>
      </c>
      <c r="AM22" s="149">
        <f t="shared" si="2"/>
        <v>0</v>
      </c>
    </row>
    <row r="23" spans="1:39" ht="14.4" x14ac:dyDescent="0.3">
      <c r="A23" s="4"/>
      <c r="B23" s="45"/>
      <c r="C23" s="64" t="s">
        <v>112</v>
      </c>
      <c r="D23" s="65" t="s">
        <v>92</v>
      </c>
      <c r="E23" s="356">
        <f t="shared" si="8"/>
        <v>0</v>
      </c>
      <c r="F23" s="357">
        <f t="shared" si="8"/>
        <v>0</v>
      </c>
      <c r="G23" s="357">
        <f t="shared" ref="G23:H23" si="11">G65+G107</f>
        <v>0</v>
      </c>
      <c r="H23" s="357">
        <f t="shared" si="11"/>
        <v>0</v>
      </c>
      <c r="I23" s="357">
        <f t="shared" si="8"/>
        <v>0</v>
      </c>
      <c r="J23" s="357">
        <f t="shared" si="8"/>
        <v>0</v>
      </c>
      <c r="K23" s="357">
        <f t="shared" si="8"/>
        <v>0</v>
      </c>
      <c r="L23" s="357">
        <f t="shared" si="8"/>
        <v>0</v>
      </c>
      <c r="M23" s="357">
        <f t="shared" si="8"/>
        <v>0</v>
      </c>
      <c r="N23" s="357">
        <f t="shared" si="8"/>
        <v>0</v>
      </c>
      <c r="O23" s="357">
        <f t="shared" si="8"/>
        <v>0</v>
      </c>
      <c r="P23" s="357">
        <f t="shared" si="8"/>
        <v>0</v>
      </c>
      <c r="Q23" s="357">
        <f t="shared" si="8"/>
        <v>0</v>
      </c>
      <c r="R23" s="357">
        <f t="shared" si="8"/>
        <v>0</v>
      </c>
      <c r="S23" s="357">
        <f t="shared" si="8"/>
        <v>0</v>
      </c>
      <c r="T23" s="357">
        <f t="shared" si="8"/>
        <v>0</v>
      </c>
      <c r="U23" s="357">
        <f t="shared" si="8"/>
        <v>0</v>
      </c>
      <c r="V23" s="357">
        <f t="shared" si="8"/>
        <v>0</v>
      </c>
      <c r="W23" s="357">
        <f t="shared" si="8"/>
        <v>0</v>
      </c>
      <c r="X23" s="357">
        <f t="shared" si="8"/>
        <v>0</v>
      </c>
      <c r="Y23" s="357">
        <f t="shared" si="8"/>
        <v>0</v>
      </c>
      <c r="Z23" s="357">
        <f t="shared" si="8"/>
        <v>0</v>
      </c>
      <c r="AA23" s="357">
        <f t="shared" si="8"/>
        <v>0</v>
      </c>
      <c r="AB23" s="357">
        <f t="shared" si="8"/>
        <v>0</v>
      </c>
      <c r="AC23" s="357">
        <f t="shared" si="8"/>
        <v>0</v>
      </c>
      <c r="AD23" s="357">
        <f t="shared" si="8"/>
        <v>0</v>
      </c>
      <c r="AE23" s="357">
        <f t="shared" si="8"/>
        <v>0</v>
      </c>
      <c r="AF23" s="357">
        <f t="shared" si="8"/>
        <v>0</v>
      </c>
      <c r="AG23" s="357">
        <f t="shared" si="8"/>
        <v>0</v>
      </c>
      <c r="AH23" s="357">
        <f t="shared" si="8"/>
        <v>0</v>
      </c>
      <c r="AI23" s="357">
        <f t="shared" si="8"/>
        <v>0</v>
      </c>
      <c r="AJ23" s="357">
        <f t="shared" si="8"/>
        <v>0</v>
      </c>
      <c r="AK23" s="358">
        <f t="shared" si="8"/>
        <v>0</v>
      </c>
      <c r="AL23" s="103">
        <f t="shared" si="3"/>
        <v>0</v>
      </c>
      <c r="AM23" s="149">
        <f t="shared" si="2"/>
        <v>0</v>
      </c>
    </row>
    <row r="24" spans="1:39" ht="14.4" x14ac:dyDescent="0.3">
      <c r="A24" s="4">
        <v>13</v>
      </c>
      <c r="B24" s="45" t="s">
        <v>113</v>
      </c>
      <c r="C24" s="45">
        <v>13.1</v>
      </c>
      <c r="D24" s="137" t="s">
        <v>115</v>
      </c>
      <c r="E24" s="356">
        <f t="shared" si="8"/>
        <v>0</v>
      </c>
      <c r="F24" s="357">
        <f t="shared" si="8"/>
        <v>0</v>
      </c>
      <c r="G24" s="357">
        <f t="shared" ref="G24:H24" si="12">G66+G108</f>
        <v>0</v>
      </c>
      <c r="H24" s="357">
        <f t="shared" si="12"/>
        <v>0</v>
      </c>
      <c r="I24" s="357">
        <f t="shared" si="8"/>
        <v>0</v>
      </c>
      <c r="J24" s="357">
        <f t="shared" si="8"/>
        <v>0</v>
      </c>
      <c r="K24" s="357">
        <f t="shared" si="8"/>
        <v>0</v>
      </c>
      <c r="L24" s="357">
        <f t="shared" si="8"/>
        <v>0</v>
      </c>
      <c r="M24" s="357">
        <f t="shared" si="8"/>
        <v>0</v>
      </c>
      <c r="N24" s="357">
        <f t="shared" si="8"/>
        <v>0</v>
      </c>
      <c r="O24" s="357">
        <f t="shared" si="8"/>
        <v>0</v>
      </c>
      <c r="P24" s="357">
        <f t="shared" si="8"/>
        <v>0</v>
      </c>
      <c r="Q24" s="357">
        <f t="shared" si="8"/>
        <v>0</v>
      </c>
      <c r="R24" s="357">
        <f t="shared" si="8"/>
        <v>0</v>
      </c>
      <c r="S24" s="357">
        <f t="shared" si="8"/>
        <v>0</v>
      </c>
      <c r="T24" s="357">
        <f t="shared" si="8"/>
        <v>0</v>
      </c>
      <c r="U24" s="357">
        <f t="shared" si="8"/>
        <v>0</v>
      </c>
      <c r="V24" s="357">
        <f t="shared" si="8"/>
        <v>0</v>
      </c>
      <c r="W24" s="357">
        <f t="shared" si="8"/>
        <v>0</v>
      </c>
      <c r="X24" s="357">
        <f t="shared" si="8"/>
        <v>0</v>
      </c>
      <c r="Y24" s="357">
        <f t="shared" si="8"/>
        <v>0</v>
      </c>
      <c r="Z24" s="357">
        <f t="shared" si="8"/>
        <v>0</v>
      </c>
      <c r="AA24" s="357">
        <f t="shared" si="8"/>
        <v>0</v>
      </c>
      <c r="AB24" s="357">
        <f t="shared" si="8"/>
        <v>0</v>
      </c>
      <c r="AC24" s="357">
        <f t="shared" si="8"/>
        <v>0</v>
      </c>
      <c r="AD24" s="357">
        <f t="shared" si="8"/>
        <v>0</v>
      </c>
      <c r="AE24" s="357">
        <f t="shared" si="8"/>
        <v>0</v>
      </c>
      <c r="AF24" s="357">
        <f t="shared" si="8"/>
        <v>0</v>
      </c>
      <c r="AG24" s="357">
        <f t="shared" si="8"/>
        <v>0</v>
      </c>
      <c r="AH24" s="357">
        <f t="shared" si="8"/>
        <v>0</v>
      </c>
      <c r="AI24" s="357">
        <f t="shared" si="8"/>
        <v>0</v>
      </c>
      <c r="AJ24" s="357">
        <f t="shared" si="8"/>
        <v>0</v>
      </c>
      <c r="AK24" s="358">
        <f t="shared" si="8"/>
        <v>0</v>
      </c>
      <c r="AL24" s="103">
        <f t="shared" si="3"/>
        <v>0</v>
      </c>
      <c r="AM24" s="149">
        <f t="shared" si="2"/>
        <v>0</v>
      </c>
    </row>
    <row r="25" spans="1:39" ht="14.4" x14ac:dyDescent="0.3">
      <c r="A25" s="4"/>
      <c r="B25" s="45"/>
      <c r="C25" s="45">
        <v>13.2</v>
      </c>
      <c r="D25" s="137" t="s">
        <v>113</v>
      </c>
      <c r="E25" s="24">
        <f t="shared" si="8"/>
        <v>0</v>
      </c>
      <c r="F25" s="107">
        <f t="shared" si="8"/>
        <v>0</v>
      </c>
      <c r="G25" s="107">
        <f t="shared" ref="G25:H25" si="13">G67+G109</f>
        <v>0</v>
      </c>
      <c r="H25" s="107">
        <f t="shared" si="13"/>
        <v>0</v>
      </c>
      <c r="I25" s="107">
        <f t="shared" si="8"/>
        <v>0</v>
      </c>
      <c r="J25" s="107">
        <f t="shared" si="8"/>
        <v>0</v>
      </c>
      <c r="K25" s="107">
        <f t="shared" si="8"/>
        <v>0</v>
      </c>
      <c r="L25" s="107">
        <f t="shared" si="8"/>
        <v>0</v>
      </c>
      <c r="M25" s="107">
        <f t="shared" si="8"/>
        <v>0</v>
      </c>
      <c r="N25" s="107">
        <f t="shared" si="8"/>
        <v>0</v>
      </c>
      <c r="O25" s="107">
        <f t="shared" si="8"/>
        <v>0</v>
      </c>
      <c r="P25" s="107">
        <f t="shared" si="8"/>
        <v>0</v>
      </c>
      <c r="Q25" s="107">
        <f t="shared" si="8"/>
        <v>0</v>
      </c>
      <c r="R25" s="107">
        <f t="shared" si="8"/>
        <v>0</v>
      </c>
      <c r="S25" s="107">
        <f t="shared" si="8"/>
        <v>0</v>
      </c>
      <c r="T25" s="107">
        <f t="shared" si="8"/>
        <v>0</v>
      </c>
      <c r="U25" s="107">
        <f t="shared" si="8"/>
        <v>0</v>
      </c>
      <c r="V25" s="107">
        <f t="shared" si="8"/>
        <v>0</v>
      </c>
      <c r="W25" s="107">
        <f t="shared" si="8"/>
        <v>0</v>
      </c>
      <c r="X25" s="107">
        <f t="shared" si="8"/>
        <v>0</v>
      </c>
      <c r="Y25" s="107">
        <f t="shared" si="8"/>
        <v>0</v>
      </c>
      <c r="Z25" s="107">
        <f t="shared" si="8"/>
        <v>0</v>
      </c>
      <c r="AA25" s="107">
        <f t="shared" si="8"/>
        <v>0</v>
      </c>
      <c r="AB25" s="107">
        <f t="shared" si="8"/>
        <v>0</v>
      </c>
      <c r="AC25" s="107">
        <f t="shared" si="8"/>
        <v>0</v>
      </c>
      <c r="AD25" s="107">
        <f t="shared" si="8"/>
        <v>0</v>
      </c>
      <c r="AE25" s="107">
        <f t="shared" si="8"/>
        <v>0</v>
      </c>
      <c r="AF25" s="107">
        <f t="shared" si="8"/>
        <v>0</v>
      </c>
      <c r="AG25" s="107">
        <f t="shared" si="8"/>
        <v>0</v>
      </c>
      <c r="AH25" s="107">
        <f t="shared" si="8"/>
        <v>0</v>
      </c>
      <c r="AI25" s="107">
        <f t="shared" si="8"/>
        <v>0</v>
      </c>
      <c r="AJ25" s="107">
        <f t="shared" si="8"/>
        <v>0</v>
      </c>
      <c r="AK25" s="25">
        <f t="shared" si="8"/>
        <v>0</v>
      </c>
      <c r="AL25" s="103">
        <f t="shared" si="3"/>
        <v>0</v>
      </c>
      <c r="AM25" s="149">
        <f t="shared" si="2"/>
        <v>0</v>
      </c>
    </row>
    <row r="26" spans="1:39" ht="14.4" x14ac:dyDescent="0.3">
      <c r="A26" s="4">
        <v>14</v>
      </c>
      <c r="B26" s="45" t="s">
        <v>117</v>
      </c>
      <c r="C26" s="45"/>
      <c r="D26" s="65"/>
      <c r="E26" s="24">
        <f t="shared" si="8"/>
        <v>0</v>
      </c>
      <c r="F26" s="107">
        <f t="shared" si="8"/>
        <v>0</v>
      </c>
      <c r="G26" s="107">
        <f t="shared" ref="G26:H26" si="14">G68+G110</f>
        <v>0</v>
      </c>
      <c r="H26" s="107">
        <f t="shared" si="14"/>
        <v>0</v>
      </c>
      <c r="I26" s="107">
        <f t="shared" si="8"/>
        <v>0</v>
      </c>
      <c r="J26" s="107">
        <f t="shared" si="8"/>
        <v>0</v>
      </c>
      <c r="K26" s="107">
        <f t="shared" si="8"/>
        <v>0</v>
      </c>
      <c r="L26" s="107">
        <f t="shared" si="8"/>
        <v>0</v>
      </c>
      <c r="M26" s="107">
        <f t="shared" si="8"/>
        <v>0</v>
      </c>
      <c r="N26" s="107">
        <f t="shared" si="8"/>
        <v>0</v>
      </c>
      <c r="O26" s="107">
        <f t="shared" si="8"/>
        <v>0</v>
      </c>
      <c r="P26" s="107">
        <f t="shared" si="8"/>
        <v>0</v>
      </c>
      <c r="Q26" s="107">
        <f t="shared" si="8"/>
        <v>0</v>
      </c>
      <c r="R26" s="107">
        <f t="shared" si="8"/>
        <v>0</v>
      </c>
      <c r="S26" s="107">
        <f t="shared" si="8"/>
        <v>0</v>
      </c>
      <c r="T26" s="107">
        <f t="shared" si="8"/>
        <v>0</v>
      </c>
      <c r="U26" s="107">
        <f t="shared" si="8"/>
        <v>0</v>
      </c>
      <c r="V26" s="107">
        <f t="shared" si="8"/>
        <v>0</v>
      </c>
      <c r="W26" s="107">
        <f t="shared" si="8"/>
        <v>0</v>
      </c>
      <c r="X26" s="107">
        <f t="shared" si="8"/>
        <v>0</v>
      </c>
      <c r="Y26" s="107">
        <f t="shared" si="8"/>
        <v>0</v>
      </c>
      <c r="Z26" s="107">
        <f t="shared" si="8"/>
        <v>0</v>
      </c>
      <c r="AA26" s="107">
        <f t="shared" si="8"/>
        <v>0</v>
      </c>
      <c r="AB26" s="107">
        <f t="shared" si="8"/>
        <v>0</v>
      </c>
      <c r="AC26" s="107">
        <f t="shared" si="8"/>
        <v>0</v>
      </c>
      <c r="AD26" s="107">
        <f t="shared" si="8"/>
        <v>0</v>
      </c>
      <c r="AE26" s="107">
        <f t="shared" si="8"/>
        <v>0</v>
      </c>
      <c r="AF26" s="107">
        <f t="shared" si="8"/>
        <v>0</v>
      </c>
      <c r="AG26" s="107">
        <f t="shared" si="8"/>
        <v>0</v>
      </c>
      <c r="AH26" s="107">
        <f t="shared" si="8"/>
        <v>0</v>
      </c>
      <c r="AI26" s="107">
        <f t="shared" si="8"/>
        <v>0</v>
      </c>
      <c r="AJ26" s="107">
        <f t="shared" si="8"/>
        <v>0</v>
      </c>
      <c r="AK26" s="25">
        <f t="shared" si="8"/>
        <v>0</v>
      </c>
      <c r="AL26" s="103">
        <f t="shared" si="3"/>
        <v>0</v>
      </c>
      <c r="AM26" s="149">
        <f t="shared" si="2"/>
        <v>0</v>
      </c>
    </row>
    <row r="27" spans="1:39" ht="14.4" x14ac:dyDescent="0.3">
      <c r="A27" s="4">
        <v>15</v>
      </c>
      <c r="B27" s="45" t="s">
        <v>118</v>
      </c>
      <c r="C27" s="45"/>
      <c r="D27" s="65"/>
      <c r="E27" s="24">
        <f t="shared" si="8"/>
        <v>0</v>
      </c>
      <c r="F27" s="107">
        <f t="shared" si="8"/>
        <v>0</v>
      </c>
      <c r="G27" s="107">
        <f t="shared" ref="G27:H27" si="15">G69+G111</f>
        <v>0</v>
      </c>
      <c r="H27" s="107">
        <f t="shared" si="15"/>
        <v>0</v>
      </c>
      <c r="I27" s="107">
        <f t="shared" si="8"/>
        <v>0</v>
      </c>
      <c r="J27" s="107">
        <f t="shared" si="8"/>
        <v>0</v>
      </c>
      <c r="K27" s="107">
        <f t="shared" si="8"/>
        <v>0</v>
      </c>
      <c r="L27" s="107">
        <f t="shared" si="8"/>
        <v>0</v>
      </c>
      <c r="M27" s="107">
        <f t="shared" si="8"/>
        <v>0</v>
      </c>
      <c r="N27" s="107">
        <f t="shared" si="8"/>
        <v>0</v>
      </c>
      <c r="O27" s="107">
        <f t="shared" si="8"/>
        <v>0</v>
      </c>
      <c r="P27" s="107">
        <f t="shared" si="8"/>
        <v>0</v>
      </c>
      <c r="Q27" s="107">
        <f t="shared" si="8"/>
        <v>0</v>
      </c>
      <c r="R27" s="107">
        <f t="shared" si="8"/>
        <v>0</v>
      </c>
      <c r="S27" s="107">
        <f t="shared" si="8"/>
        <v>0</v>
      </c>
      <c r="T27" s="107">
        <f t="shared" si="8"/>
        <v>0</v>
      </c>
      <c r="U27" s="107">
        <f t="shared" si="8"/>
        <v>0</v>
      </c>
      <c r="V27" s="107">
        <f t="shared" si="8"/>
        <v>0</v>
      </c>
      <c r="W27" s="107">
        <f t="shared" si="8"/>
        <v>0</v>
      </c>
      <c r="X27" s="107">
        <f t="shared" si="8"/>
        <v>0</v>
      </c>
      <c r="Y27" s="107">
        <f t="shared" si="8"/>
        <v>0</v>
      </c>
      <c r="Z27" s="107">
        <f t="shared" si="8"/>
        <v>0</v>
      </c>
      <c r="AA27" s="107">
        <f t="shared" si="8"/>
        <v>0</v>
      </c>
      <c r="AB27" s="107">
        <f t="shared" si="8"/>
        <v>0</v>
      </c>
      <c r="AC27" s="107">
        <f t="shared" si="8"/>
        <v>0</v>
      </c>
      <c r="AD27" s="107">
        <f t="shared" si="8"/>
        <v>0</v>
      </c>
      <c r="AE27" s="107">
        <f t="shared" si="8"/>
        <v>0</v>
      </c>
      <c r="AF27" s="107">
        <f t="shared" si="8"/>
        <v>0</v>
      </c>
      <c r="AG27" s="107">
        <f t="shared" si="8"/>
        <v>0</v>
      </c>
      <c r="AH27" s="107">
        <f t="shared" si="8"/>
        <v>0</v>
      </c>
      <c r="AI27" s="107">
        <f t="shared" si="8"/>
        <v>0</v>
      </c>
      <c r="AJ27" s="107">
        <f t="shared" si="8"/>
        <v>0</v>
      </c>
      <c r="AK27" s="25">
        <f t="shared" si="8"/>
        <v>0</v>
      </c>
      <c r="AL27" s="103">
        <f t="shared" si="3"/>
        <v>0</v>
      </c>
      <c r="AM27" s="149">
        <f t="shared" si="2"/>
        <v>0</v>
      </c>
    </row>
    <row r="28" spans="1:39" ht="14.4" x14ac:dyDescent="0.3">
      <c r="A28" s="9">
        <v>16</v>
      </c>
      <c r="B28" s="67" t="s">
        <v>119</v>
      </c>
      <c r="C28" s="67"/>
      <c r="D28" s="68"/>
      <c r="E28" s="24">
        <f t="shared" si="8"/>
        <v>0</v>
      </c>
      <c r="F28" s="107">
        <f t="shared" si="8"/>
        <v>0</v>
      </c>
      <c r="G28" s="107">
        <f t="shared" ref="G28:H28" si="16">G70+G112</f>
        <v>0</v>
      </c>
      <c r="H28" s="107">
        <f t="shared" si="16"/>
        <v>0</v>
      </c>
      <c r="I28" s="107">
        <f t="shared" si="8"/>
        <v>0</v>
      </c>
      <c r="J28" s="107">
        <f t="shared" si="8"/>
        <v>0</v>
      </c>
      <c r="K28" s="107">
        <f t="shared" si="8"/>
        <v>0</v>
      </c>
      <c r="L28" s="107">
        <f t="shared" si="8"/>
        <v>0</v>
      </c>
      <c r="M28" s="107">
        <f t="shared" si="8"/>
        <v>0</v>
      </c>
      <c r="N28" s="107">
        <f t="shared" si="8"/>
        <v>0</v>
      </c>
      <c r="O28" s="107">
        <f t="shared" si="8"/>
        <v>0</v>
      </c>
      <c r="P28" s="107">
        <f t="shared" si="8"/>
        <v>0</v>
      </c>
      <c r="Q28" s="107">
        <f t="shared" si="8"/>
        <v>0</v>
      </c>
      <c r="R28" s="107">
        <f t="shared" si="8"/>
        <v>0</v>
      </c>
      <c r="S28" s="107">
        <f t="shared" si="8"/>
        <v>0</v>
      </c>
      <c r="T28" s="107">
        <f t="shared" si="8"/>
        <v>0</v>
      </c>
      <c r="U28" s="107">
        <f t="shared" si="8"/>
        <v>0</v>
      </c>
      <c r="V28" s="107">
        <f t="shared" si="8"/>
        <v>0</v>
      </c>
      <c r="W28" s="107">
        <f t="shared" si="8"/>
        <v>0</v>
      </c>
      <c r="X28" s="107">
        <f t="shared" si="8"/>
        <v>0</v>
      </c>
      <c r="Y28" s="107">
        <f t="shared" si="8"/>
        <v>0</v>
      </c>
      <c r="Z28" s="107">
        <f t="shared" si="8"/>
        <v>0</v>
      </c>
      <c r="AA28" s="107">
        <f t="shared" si="8"/>
        <v>0</v>
      </c>
      <c r="AB28" s="107">
        <f t="shared" si="8"/>
        <v>0</v>
      </c>
      <c r="AC28" s="107">
        <f t="shared" si="8"/>
        <v>0</v>
      </c>
      <c r="AD28" s="107">
        <f t="shared" si="8"/>
        <v>0</v>
      </c>
      <c r="AE28" s="107">
        <f t="shared" si="8"/>
        <v>0</v>
      </c>
      <c r="AF28" s="107">
        <f t="shared" si="8"/>
        <v>0</v>
      </c>
      <c r="AG28" s="107">
        <f t="shared" si="8"/>
        <v>0</v>
      </c>
      <c r="AH28" s="107">
        <f t="shared" si="8"/>
        <v>0</v>
      </c>
      <c r="AI28" s="107">
        <f t="shared" si="8"/>
        <v>0</v>
      </c>
      <c r="AJ28" s="107">
        <f t="shared" si="8"/>
        <v>0</v>
      </c>
      <c r="AK28" s="25">
        <f t="shared" si="8"/>
        <v>0</v>
      </c>
      <c r="AL28" s="103">
        <f t="shared" si="3"/>
        <v>0</v>
      </c>
      <c r="AM28" s="149">
        <f t="shared" si="2"/>
        <v>0</v>
      </c>
    </row>
    <row r="29" spans="1:39" ht="16.2" thickBot="1" x14ac:dyDescent="0.4">
      <c r="A29" s="5">
        <v>21</v>
      </c>
      <c r="B29" s="251" t="s">
        <v>338</v>
      </c>
      <c r="C29" s="69"/>
      <c r="D29" s="252" t="s">
        <v>339</v>
      </c>
      <c r="E29" s="102">
        <f t="shared" ref="E29:AK29" si="17">SUM(E3:E28)</f>
        <v>0</v>
      </c>
      <c r="F29" s="102">
        <f t="shared" si="17"/>
        <v>0</v>
      </c>
      <c r="G29" s="102">
        <f t="shared" ref="G29:H29" si="18">SUM(G3:G28)</f>
        <v>0</v>
      </c>
      <c r="H29" s="102">
        <f t="shared" si="18"/>
        <v>0</v>
      </c>
      <c r="I29" s="102">
        <f t="shared" si="17"/>
        <v>0</v>
      </c>
      <c r="J29" s="102">
        <f t="shared" si="17"/>
        <v>0</v>
      </c>
      <c r="K29" s="102">
        <f t="shared" si="17"/>
        <v>0</v>
      </c>
      <c r="L29" s="102">
        <f t="shared" si="17"/>
        <v>0</v>
      </c>
      <c r="M29" s="102">
        <f t="shared" si="17"/>
        <v>0</v>
      </c>
      <c r="N29" s="102">
        <f t="shared" si="17"/>
        <v>0</v>
      </c>
      <c r="O29" s="102">
        <f t="shared" si="17"/>
        <v>0</v>
      </c>
      <c r="P29" s="102">
        <f t="shared" si="17"/>
        <v>0</v>
      </c>
      <c r="Q29" s="102">
        <f t="shared" si="17"/>
        <v>0</v>
      </c>
      <c r="R29" s="102">
        <f t="shared" si="17"/>
        <v>0</v>
      </c>
      <c r="S29" s="102">
        <f t="shared" si="17"/>
        <v>0</v>
      </c>
      <c r="T29" s="102">
        <f t="shared" si="17"/>
        <v>0</v>
      </c>
      <c r="U29" s="102">
        <f t="shared" si="17"/>
        <v>0</v>
      </c>
      <c r="V29" s="102">
        <f t="shared" si="17"/>
        <v>0</v>
      </c>
      <c r="W29" s="102">
        <f t="shared" si="17"/>
        <v>0</v>
      </c>
      <c r="X29" s="102">
        <f t="shared" si="17"/>
        <v>0</v>
      </c>
      <c r="Y29" s="102">
        <f t="shared" si="17"/>
        <v>0</v>
      </c>
      <c r="Z29" s="102">
        <f t="shared" si="17"/>
        <v>0</v>
      </c>
      <c r="AA29" s="102">
        <f t="shared" si="17"/>
        <v>0</v>
      </c>
      <c r="AB29" s="102">
        <f t="shared" si="17"/>
        <v>0</v>
      </c>
      <c r="AC29" s="102">
        <f t="shared" si="17"/>
        <v>0</v>
      </c>
      <c r="AD29" s="102">
        <f t="shared" si="17"/>
        <v>0</v>
      </c>
      <c r="AE29" s="102">
        <f t="shared" si="17"/>
        <v>0</v>
      </c>
      <c r="AF29" s="102">
        <f t="shared" si="17"/>
        <v>0</v>
      </c>
      <c r="AG29" s="102">
        <f t="shared" si="17"/>
        <v>0</v>
      </c>
      <c r="AH29" s="102">
        <f t="shared" si="17"/>
        <v>0</v>
      </c>
      <c r="AI29" s="102">
        <f t="shared" si="17"/>
        <v>0</v>
      </c>
      <c r="AJ29" s="102">
        <f t="shared" si="17"/>
        <v>0</v>
      </c>
      <c r="AK29" s="102">
        <f t="shared" si="17"/>
        <v>0</v>
      </c>
      <c r="AL29" s="86">
        <f t="shared" si="3"/>
        <v>0</v>
      </c>
      <c r="AM29" s="567">
        <f>IFERROR(SUMPRODUCT(E29:AK29,E$37:AK$37)/SUM(E$37:AK$37),0)</f>
        <v>0</v>
      </c>
    </row>
    <row r="30" spans="1:39" ht="14.4"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t="14.4"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t="14.4"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t="14.4"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t="14.4"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t="14.4"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ht="15" x14ac:dyDescent="0.35">
      <c r="A37" s="4">
        <v>26</v>
      </c>
      <c r="B37" s="45" t="s">
        <v>312</v>
      </c>
      <c r="C37" s="45"/>
      <c r="D37" s="268" t="s">
        <v>323</v>
      </c>
      <c r="E37" s="103">
        <f t="shared" ref="E37:AK37" si="19">E79+E121</f>
        <v>0</v>
      </c>
      <c r="F37" s="103">
        <f t="shared" si="19"/>
        <v>0</v>
      </c>
      <c r="G37" s="103">
        <f t="shared" si="19"/>
        <v>0</v>
      </c>
      <c r="H37" s="103">
        <f t="shared" si="19"/>
        <v>0</v>
      </c>
      <c r="I37" s="103">
        <f t="shared" si="19"/>
        <v>0</v>
      </c>
      <c r="J37" s="103">
        <f t="shared" si="19"/>
        <v>0</v>
      </c>
      <c r="K37" s="103">
        <f t="shared" si="19"/>
        <v>0</v>
      </c>
      <c r="L37" s="103">
        <f t="shared" si="19"/>
        <v>0</v>
      </c>
      <c r="M37" s="103">
        <f t="shared" si="19"/>
        <v>0</v>
      </c>
      <c r="N37" s="103">
        <f t="shared" si="19"/>
        <v>0</v>
      </c>
      <c r="O37" s="103">
        <f t="shared" si="19"/>
        <v>0</v>
      </c>
      <c r="P37" s="103">
        <f t="shared" si="19"/>
        <v>0</v>
      </c>
      <c r="Q37" s="103">
        <f t="shared" si="19"/>
        <v>0</v>
      </c>
      <c r="R37" s="103">
        <f t="shared" si="19"/>
        <v>0</v>
      </c>
      <c r="S37" s="103">
        <f t="shared" si="19"/>
        <v>0</v>
      </c>
      <c r="T37" s="103">
        <f t="shared" si="19"/>
        <v>0</v>
      </c>
      <c r="U37" s="103">
        <f t="shared" si="19"/>
        <v>0</v>
      </c>
      <c r="V37" s="103">
        <f t="shared" si="19"/>
        <v>0</v>
      </c>
      <c r="W37" s="103">
        <f t="shared" si="19"/>
        <v>0</v>
      </c>
      <c r="X37" s="103">
        <f t="shared" si="19"/>
        <v>0</v>
      </c>
      <c r="Y37" s="103">
        <f t="shared" si="19"/>
        <v>0</v>
      </c>
      <c r="Z37" s="103">
        <f t="shared" si="19"/>
        <v>0</v>
      </c>
      <c r="AA37" s="103">
        <f t="shared" si="19"/>
        <v>0</v>
      </c>
      <c r="AB37" s="103">
        <f t="shared" si="19"/>
        <v>0</v>
      </c>
      <c r="AC37" s="103">
        <f t="shared" si="19"/>
        <v>0</v>
      </c>
      <c r="AD37" s="103">
        <f t="shared" si="19"/>
        <v>0</v>
      </c>
      <c r="AE37" s="103">
        <f t="shared" si="19"/>
        <v>0</v>
      </c>
      <c r="AF37" s="103">
        <f t="shared" si="19"/>
        <v>0</v>
      </c>
      <c r="AG37" s="103">
        <f t="shared" si="19"/>
        <v>0</v>
      </c>
      <c r="AH37" s="103">
        <f t="shared" si="19"/>
        <v>0</v>
      </c>
      <c r="AI37" s="103">
        <f t="shared" si="19"/>
        <v>0</v>
      </c>
      <c r="AJ37" s="103">
        <f t="shared" si="19"/>
        <v>0</v>
      </c>
      <c r="AK37" s="103">
        <f t="shared" si="19"/>
        <v>0</v>
      </c>
      <c r="AL37" s="84">
        <f t="shared" si="3"/>
        <v>0</v>
      </c>
      <c r="AM37" s="570" t="s">
        <v>134</v>
      </c>
    </row>
    <row r="38" spans="1:39" s="113" customFormat="1" ht="16.2" thickBot="1" x14ac:dyDescent="0.4">
      <c r="A38" s="5">
        <v>27</v>
      </c>
      <c r="B38" s="69" t="s">
        <v>340</v>
      </c>
      <c r="C38" s="69"/>
      <c r="D38" s="253" t="s">
        <v>341</v>
      </c>
      <c r="E38" s="110">
        <f t="shared" ref="E38:AL38" si="20">IFERROR(E29/E37,0)</f>
        <v>0</v>
      </c>
      <c r="F38" s="110">
        <f t="shared" si="20"/>
        <v>0</v>
      </c>
      <c r="G38" s="110">
        <f t="shared" ref="G38:H38" si="21">IFERROR(G29/G37,0)</f>
        <v>0</v>
      </c>
      <c r="H38" s="110">
        <f t="shared" si="21"/>
        <v>0</v>
      </c>
      <c r="I38" s="110">
        <f t="shared" si="20"/>
        <v>0</v>
      </c>
      <c r="J38" s="110">
        <f t="shared" si="20"/>
        <v>0</v>
      </c>
      <c r="K38" s="110">
        <f t="shared" si="20"/>
        <v>0</v>
      </c>
      <c r="L38" s="110">
        <f t="shared" si="20"/>
        <v>0</v>
      </c>
      <c r="M38" s="110">
        <f t="shared" si="20"/>
        <v>0</v>
      </c>
      <c r="N38" s="110">
        <f t="shared" si="20"/>
        <v>0</v>
      </c>
      <c r="O38" s="110">
        <f t="shared" si="20"/>
        <v>0</v>
      </c>
      <c r="P38" s="110">
        <f t="shared" si="20"/>
        <v>0</v>
      </c>
      <c r="Q38" s="110">
        <f t="shared" si="20"/>
        <v>0</v>
      </c>
      <c r="R38" s="110">
        <f t="shared" si="20"/>
        <v>0</v>
      </c>
      <c r="S38" s="110">
        <f t="shared" si="20"/>
        <v>0</v>
      </c>
      <c r="T38" s="110">
        <f t="shared" si="20"/>
        <v>0</v>
      </c>
      <c r="U38" s="110">
        <f t="shared" si="20"/>
        <v>0</v>
      </c>
      <c r="V38" s="110">
        <f t="shared" si="20"/>
        <v>0</v>
      </c>
      <c r="W38" s="110">
        <f t="shared" si="20"/>
        <v>0</v>
      </c>
      <c r="X38" s="110">
        <f t="shared" si="20"/>
        <v>0</v>
      </c>
      <c r="Y38" s="110">
        <f t="shared" si="20"/>
        <v>0</v>
      </c>
      <c r="Z38" s="110">
        <f t="shared" si="20"/>
        <v>0</v>
      </c>
      <c r="AA38" s="110">
        <f t="shared" si="20"/>
        <v>0</v>
      </c>
      <c r="AB38" s="110">
        <f t="shared" si="20"/>
        <v>0</v>
      </c>
      <c r="AC38" s="110">
        <f t="shared" si="20"/>
        <v>0</v>
      </c>
      <c r="AD38" s="110">
        <f t="shared" si="20"/>
        <v>0</v>
      </c>
      <c r="AE38" s="110">
        <f t="shared" si="20"/>
        <v>0</v>
      </c>
      <c r="AF38" s="110">
        <f t="shared" si="20"/>
        <v>0</v>
      </c>
      <c r="AG38" s="110">
        <f t="shared" si="20"/>
        <v>0</v>
      </c>
      <c r="AH38" s="110">
        <f t="shared" si="20"/>
        <v>0</v>
      </c>
      <c r="AI38" s="110">
        <f t="shared" si="20"/>
        <v>0</v>
      </c>
      <c r="AJ38" s="110">
        <f t="shared" si="20"/>
        <v>0</v>
      </c>
      <c r="AK38" s="110">
        <f t="shared" si="20"/>
        <v>0</v>
      </c>
      <c r="AL38" s="111">
        <f t="shared" si="20"/>
        <v>0</v>
      </c>
      <c r="AM38" s="571" t="s">
        <v>134</v>
      </c>
    </row>
    <row r="39" spans="1:39" ht="14.4" hidden="1" x14ac:dyDescent="0.3">
      <c r="A39" s="349">
        <v>28</v>
      </c>
      <c r="B39" s="350" t="s">
        <v>342</v>
      </c>
      <c r="C39" s="350"/>
      <c r="D39" s="35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48"/>
      <c r="AM39" s="87"/>
    </row>
    <row r="40" spans="1:39" s="113" customFormat="1" ht="15" hidden="1" thickBot="1" x14ac:dyDescent="0.35">
      <c r="A40" s="352">
        <v>29</v>
      </c>
      <c r="B40" s="353" t="s">
        <v>343</v>
      </c>
      <c r="C40" s="354"/>
      <c r="D40" s="355"/>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119"/>
    </row>
    <row r="41" spans="1:39" ht="14.4"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ht="14.4" x14ac:dyDescent="0.3">
      <c r="A43" s="169" t="s">
        <v>320</v>
      </c>
      <c r="B43" s="170"/>
      <c r="C43" s="170"/>
      <c r="D43" s="282"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53"/>
    </row>
    <row r="44" spans="1:39" ht="15" thickBot="1" x14ac:dyDescent="0.35">
      <c r="A44" s="6" t="str">
        <f>A2</f>
        <v>Cenová úroveň pro Kalendářní rok [tis.Kč]</v>
      </c>
      <c r="B44" s="60"/>
      <c r="C44" s="40"/>
      <c r="D44" s="61"/>
      <c r="E44" s="153" t="str">
        <f>E2</f>
        <v>XII/29</v>
      </c>
      <c r="F44" s="153" t="str">
        <f t="shared" ref="F44:AK44" si="22">F2</f>
        <v>I-VI/30</v>
      </c>
      <c r="G44" s="153" t="str">
        <f t="shared" si="22"/>
        <v>VI-XII/30</v>
      </c>
      <c r="H44" s="153" t="str">
        <f t="shared" si="22"/>
        <v>XII/30</v>
      </c>
      <c r="I44" s="153">
        <f t="shared" si="22"/>
        <v>2031</v>
      </c>
      <c r="J44" s="153">
        <f t="shared" si="22"/>
        <v>2032</v>
      </c>
      <c r="K44" s="153">
        <f t="shared" si="22"/>
        <v>2033</v>
      </c>
      <c r="L44" s="153">
        <f t="shared" si="22"/>
        <v>2034</v>
      </c>
      <c r="M44" s="153">
        <f t="shared" si="22"/>
        <v>2035</v>
      </c>
      <c r="N44" s="153">
        <f t="shared" si="22"/>
        <v>2036</v>
      </c>
      <c r="O44" s="153">
        <f t="shared" si="22"/>
        <v>2037</v>
      </c>
      <c r="P44" s="153">
        <f t="shared" si="22"/>
        <v>2038</v>
      </c>
      <c r="Q44" s="153">
        <f t="shared" si="22"/>
        <v>2039</v>
      </c>
      <c r="R44" s="153">
        <f t="shared" si="22"/>
        <v>2040</v>
      </c>
      <c r="S44" s="153">
        <f t="shared" si="22"/>
        <v>2041</v>
      </c>
      <c r="T44" s="153">
        <f t="shared" si="22"/>
        <v>2042</v>
      </c>
      <c r="U44" s="153">
        <f t="shared" si="22"/>
        <v>2043</v>
      </c>
      <c r="V44" s="153">
        <f t="shared" si="22"/>
        <v>2044</v>
      </c>
      <c r="W44" s="153">
        <f t="shared" si="22"/>
        <v>2045</v>
      </c>
      <c r="X44" s="153">
        <f t="shared" si="22"/>
        <v>2046</v>
      </c>
      <c r="Y44" s="153">
        <f t="shared" si="22"/>
        <v>2047</v>
      </c>
      <c r="Z44" s="153">
        <f t="shared" si="22"/>
        <v>2048</v>
      </c>
      <c r="AA44" s="153">
        <f t="shared" si="22"/>
        <v>2049</v>
      </c>
      <c r="AB44" s="153">
        <f t="shared" si="22"/>
        <v>2050</v>
      </c>
      <c r="AC44" s="153">
        <f t="shared" si="22"/>
        <v>2051</v>
      </c>
      <c r="AD44" s="153">
        <f t="shared" si="22"/>
        <v>2052</v>
      </c>
      <c r="AE44" s="153">
        <f t="shared" si="22"/>
        <v>2053</v>
      </c>
      <c r="AF44" s="153">
        <f t="shared" si="22"/>
        <v>2054</v>
      </c>
      <c r="AG44" s="153">
        <f t="shared" si="22"/>
        <v>2055</v>
      </c>
      <c r="AH44" s="153">
        <f t="shared" si="22"/>
        <v>2056</v>
      </c>
      <c r="AI44" s="153">
        <f t="shared" si="22"/>
        <v>2057</v>
      </c>
      <c r="AJ44" s="153">
        <f t="shared" si="22"/>
        <v>2058</v>
      </c>
      <c r="AK44" s="153">
        <f t="shared" si="22"/>
        <v>2059</v>
      </c>
      <c r="AL44" s="99" t="s">
        <v>78</v>
      </c>
      <c r="AM44" s="562" t="s">
        <v>79</v>
      </c>
    </row>
    <row r="45" spans="1:39" ht="15" thickTop="1" x14ac:dyDescent="0.3">
      <c r="A45" s="3">
        <f t="shared" ref="A45:D60" si="23">IF(A3="","",A3)</f>
        <v>1</v>
      </c>
      <c r="B45" s="44" t="str">
        <f t="shared" si="23"/>
        <v>Trakční energie a palivo</v>
      </c>
      <c r="C45" s="62">
        <f t="shared" si="23"/>
        <v>1.1000000000000001</v>
      </c>
      <c r="D45" s="63" t="str">
        <f t="shared" si="23"/>
        <v>Elektrická energie</v>
      </c>
      <c r="E45" s="107">
        <f>'MA Hodiny'!E45</f>
        <v>0</v>
      </c>
      <c r="F45" s="107">
        <f>'MA Hodiny'!F45</f>
        <v>0</v>
      </c>
      <c r="G45" s="107">
        <f>'MA Hodiny'!G45</f>
        <v>0</v>
      </c>
      <c r="H45" s="107">
        <f>'MA Hodiny'!H45</f>
        <v>0</v>
      </c>
      <c r="I45" s="107">
        <f>'MA Hodiny'!I45</f>
        <v>0</v>
      </c>
      <c r="J45" s="107">
        <f>'MA Hodiny'!J45</f>
        <v>0</v>
      </c>
      <c r="K45" s="107">
        <f>'MA Hodiny'!K45</f>
        <v>0</v>
      </c>
      <c r="L45" s="107">
        <f>'MA Hodiny'!L45</f>
        <v>0</v>
      </c>
      <c r="M45" s="107">
        <f>'MA Hodiny'!M45</f>
        <v>0</v>
      </c>
      <c r="N45" s="107">
        <f>'MA Hodiny'!N45</f>
        <v>0</v>
      </c>
      <c r="O45" s="107">
        <f>'MA Hodiny'!O45</f>
        <v>0</v>
      </c>
      <c r="P45" s="107">
        <f>'MA Hodiny'!P45</f>
        <v>0</v>
      </c>
      <c r="Q45" s="107">
        <f>'MA Hodiny'!Q45</f>
        <v>0</v>
      </c>
      <c r="R45" s="107">
        <f>'MA Hodiny'!R45</f>
        <v>0</v>
      </c>
      <c r="S45" s="107">
        <f>'MA Hodiny'!S45</f>
        <v>0</v>
      </c>
      <c r="T45" s="107">
        <f>'MA Hodiny'!T45</f>
        <v>0</v>
      </c>
      <c r="U45" s="107">
        <f>'MA Hodiny'!U45</f>
        <v>0</v>
      </c>
      <c r="V45" s="107">
        <f>'MA Hodiny'!V45</f>
        <v>0</v>
      </c>
      <c r="W45" s="107">
        <f>'MA Hodiny'!W45</f>
        <v>0</v>
      </c>
      <c r="X45" s="107">
        <f>'MA Hodiny'!X45</f>
        <v>0</v>
      </c>
      <c r="Y45" s="107">
        <f>'MA Hodiny'!Y45</f>
        <v>0</v>
      </c>
      <c r="Z45" s="107">
        <f>'MA Hodiny'!Z45</f>
        <v>0</v>
      </c>
      <c r="AA45" s="107">
        <f>'MA Hodiny'!AA45</f>
        <v>0</v>
      </c>
      <c r="AB45" s="107">
        <f>'MA Hodiny'!AB45</f>
        <v>0</v>
      </c>
      <c r="AC45" s="107">
        <f>'MA Hodiny'!AC45</f>
        <v>0</v>
      </c>
      <c r="AD45" s="107">
        <f>'MA Hodiny'!AD45</f>
        <v>0</v>
      </c>
      <c r="AE45" s="107">
        <f>'MA Hodiny'!AE45</f>
        <v>0</v>
      </c>
      <c r="AF45" s="107">
        <f>'MA Hodiny'!AF45</f>
        <v>0</v>
      </c>
      <c r="AG45" s="107">
        <f>'MA Hodiny'!AG45</f>
        <v>0</v>
      </c>
      <c r="AH45" s="107">
        <f>'MA Hodiny'!AH45</f>
        <v>0</v>
      </c>
      <c r="AI45" s="107">
        <f>'MA Hodiny'!AI45</f>
        <v>0</v>
      </c>
      <c r="AJ45" s="107">
        <f>'MA Hodiny'!AJ45</f>
        <v>0</v>
      </c>
      <c r="AK45" s="107">
        <f>'MA Hodiny'!AK45</f>
        <v>0</v>
      </c>
      <c r="AL45" s="20">
        <f>SUM(E45:AK45)</f>
        <v>0</v>
      </c>
      <c r="AM45" s="566">
        <f t="shared" ref="AM45:AM70" si="24">IFERROR(SUMPRODUCT(E45:AK45,E$79:AK$79)/SUM(E$79:AK$79),0)</f>
        <v>0</v>
      </c>
    </row>
    <row r="46" spans="1:39" ht="14.4" x14ac:dyDescent="0.3">
      <c r="A46" s="4" t="str">
        <f t="shared" si="23"/>
        <v/>
      </c>
      <c r="B46" s="45" t="str">
        <f t="shared" si="23"/>
        <v/>
      </c>
      <c r="C46" s="64">
        <f t="shared" si="23"/>
        <v>1.2</v>
      </c>
      <c r="D46" s="65" t="str">
        <f t="shared" si="23"/>
        <v>Motorová nafta</v>
      </c>
      <c r="E46" s="107">
        <f>'MA Hodiny'!E46</f>
        <v>0</v>
      </c>
      <c r="F46" s="107">
        <f>'MA Hodiny'!F46</f>
        <v>0</v>
      </c>
      <c r="G46" s="107">
        <f>'MA Hodiny'!G46</f>
        <v>0</v>
      </c>
      <c r="H46" s="107">
        <f>'MA Hodiny'!H46</f>
        <v>0</v>
      </c>
      <c r="I46" s="107">
        <f>'MA Hodiny'!I46</f>
        <v>0</v>
      </c>
      <c r="J46" s="107">
        <f>'MA Hodiny'!J46</f>
        <v>0</v>
      </c>
      <c r="K46" s="107">
        <f>'MA Hodiny'!K46</f>
        <v>0</v>
      </c>
      <c r="L46" s="107">
        <f>'MA Hodiny'!L46</f>
        <v>0</v>
      </c>
      <c r="M46" s="107">
        <f>'MA Hodiny'!M46</f>
        <v>0</v>
      </c>
      <c r="N46" s="107">
        <f>'MA Hodiny'!N46</f>
        <v>0</v>
      </c>
      <c r="O46" s="107">
        <f>'MA Hodiny'!O46</f>
        <v>0</v>
      </c>
      <c r="P46" s="107">
        <f>'MA Hodiny'!P46</f>
        <v>0</v>
      </c>
      <c r="Q46" s="107">
        <f>'MA Hodiny'!Q46</f>
        <v>0</v>
      </c>
      <c r="R46" s="107">
        <f>'MA Hodiny'!R46</f>
        <v>0</v>
      </c>
      <c r="S46" s="107">
        <f>'MA Hodiny'!S46</f>
        <v>0</v>
      </c>
      <c r="T46" s="107">
        <f>'MA Hodiny'!T46</f>
        <v>0</v>
      </c>
      <c r="U46" s="107">
        <f>'MA Hodiny'!U46</f>
        <v>0</v>
      </c>
      <c r="V46" s="107">
        <f>'MA Hodiny'!V46</f>
        <v>0</v>
      </c>
      <c r="W46" s="107">
        <f>'MA Hodiny'!W46</f>
        <v>0</v>
      </c>
      <c r="X46" s="107">
        <f>'MA Hodiny'!X46</f>
        <v>0</v>
      </c>
      <c r="Y46" s="107">
        <f>'MA Hodiny'!Y46</f>
        <v>0</v>
      </c>
      <c r="Z46" s="107">
        <f>'MA Hodiny'!Z46</f>
        <v>0</v>
      </c>
      <c r="AA46" s="107">
        <f>'MA Hodiny'!AA46</f>
        <v>0</v>
      </c>
      <c r="AB46" s="107">
        <f>'MA Hodiny'!AB46</f>
        <v>0</v>
      </c>
      <c r="AC46" s="107">
        <f>'MA Hodiny'!AC46</f>
        <v>0</v>
      </c>
      <c r="AD46" s="107">
        <f>'MA Hodiny'!AD46</f>
        <v>0</v>
      </c>
      <c r="AE46" s="107">
        <f>'MA Hodiny'!AE46</f>
        <v>0</v>
      </c>
      <c r="AF46" s="107">
        <f>'MA Hodiny'!AF46</f>
        <v>0</v>
      </c>
      <c r="AG46" s="107">
        <f>'MA Hodiny'!AG46</f>
        <v>0</v>
      </c>
      <c r="AH46" s="107">
        <f>'MA Hodiny'!AH46</f>
        <v>0</v>
      </c>
      <c r="AI46" s="107">
        <f>'MA Hodiny'!AI46</f>
        <v>0</v>
      </c>
      <c r="AJ46" s="107">
        <f>'MA Hodiny'!AJ46</f>
        <v>0</v>
      </c>
      <c r="AK46" s="107">
        <f>'MA Hodiny'!AK46</f>
        <v>0</v>
      </c>
      <c r="AL46" s="24">
        <f t="shared" ref="AL46:AL70" si="25">SUM(E46:AK46)</f>
        <v>0</v>
      </c>
      <c r="AM46" s="149">
        <f t="shared" si="24"/>
        <v>0</v>
      </c>
    </row>
    <row r="47" spans="1:39" ht="14.4" x14ac:dyDescent="0.3">
      <c r="A47" s="4">
        <f t="shared" si="23"/>
        <v>2</v>
      </c>
      <c r="B47" s="45" t="str">
        <f t="shared" si="23"/>
        <v>Netrakční energie a palivo</v>
      </c>
      <c r="C47" s="64" t="str">
        <f t="shared" si="23"/>
        <v/>
      </c>
      <c r="D47" s="65" t="str">
        <f t="shared" si="23"/>
        <v/>
      </c>
      <c r="E47" s="107">
        <f>'MA Hodiny'!E47</f>
        <v>0</v>
      </c>
      <c r="F47" s="107">
        <f>'MA Hodiny'!F47</f>
        <v>0</v>
      </c>
      <c r="G47" s="107">
        <f>'MA Hodiny'!G47</f>
        <v>0</v>
      </c>
      <c r="H47" s="107">
        <f>'MA Hodiny'!H47</f>
        <v>0</v>
      </c>
      <c r="I47" s="107">
        <f>'MA Hodiny'!I47</f>
        <v>0</v>
      </c>
      <c r="J47" s="107">
        <f>'MA Hodiny'!J47</f>
        <v>0</v>
      </c>
      <c r="K47" s="107">
        <f>'MA Hodiny'!K47</f>
        <v>0</v>
      </c>
      <c r="L47" s="107">
        <f>'MA Hodiny'!L47</f>
        <v>0</v>
      </c>
      <c r="M47" s="107">
        <f>'MA Hodiny'!M47</f>
        <v>0</v>
      </c>
      <c r="N47" s="107">
        <f>'MA Hodiny'!N47</f>
        <v>0</v>
      </c>
      <c r="O47" s="107">
        <f>'MA Hodiny'!O47</f>
        <v>0</v>
      </c>
      <c r="P47" s="107">
        <f>'MA Hodiny'!P47</f>
        <v>0</v>
      </c>
      <c r="Q47" s="107">
        <f>'MA Hodiny'!Q47</f>
        <v>0</v>
      </c>
      <c r="R47" s="107">
        <f>'MA Hodiny'!R47</f>
        <v>0</v>
      </c>
      <c r="S47" s="107">
        <f>'MA Hodiny'!S47</f>
        <v>0</v>
      </c>
      <c r="T47" s="107">
        <f>'MA Hodiny'!T47</f>
        <v>0</v>
      </c>
      <c r="U47" s="107">
        <f>'MA Hodiny'!U47</f>
        <v>0</v>
      </c>
      <c r="V47" s="107">
        <f>'MA Hodiny'!V47</f>
        <v>0</v>
      </c>
      <c r="W47" s="107">
        <f>'MA Hodiny'!W47</f>
        <v>0</v>
      </c>
      <c r="X47" s="107">
        <f>'MA Hodiny'!X47</f>
        <v>0</v>
      </c>
      <c r="Y47" s="107">
        <f>'MA Hodiny'!Y47</f>
        <v>0</v>
      </c>
      <c r="Z47" s="107">
        <f>'MA Hodiny'!Z47</f>
        <v>0</v>
      </c>
      <c r="AA47" s="107">
        <f>'MA Hodiny'!AA47</f>
        <v>0</v>
      </c>
      <c r="AB47" s="107">
        <f>'MA Hodiny'!AB47</f>
        <v>0</v>
      </c>
      <c r="AC47" s="107">
        <f>'MA Hodiny'!AC47</f>
        <v>0</v>
      </c>
      <c r="AD47" s="107">
        <f>'MA Hodiny'!AD47</f>
        <v>0</v>
      </c>
      <c r="AE47" s="107">
        <f>'MA Hodiny'!AE47</f>
        <v>0</v>
      </c>
      <c r="AF47" s="107">
        <f>'MA Hodiny'!AF47</f>
        <v>0</v>
      </c>
      <c r="AG47" s="107">
        <f>'MA Hodiny'!AG47</f>
        <v>0</v>
      </c>
      <c r="AH47" s="107">
        <f>'MA Hodiny'!AH47</f>
        <v>0</v>
      </c>
      <c r="AI47" s="107">
        <f>'MA Hodiny'!AI47</f>
        <v>0</v>
      </c>
      <c r="AJ47" s="107">
        <f>'MA Hodiny'!AJ47</f>
        <v>0</v>
      </c>
      <c r="AK47" s="107">
        <f>'MA Hodiny'!AK47</f>
        <v>0</v>
      </c>
      <c r="AL47" s="24">
        <f t="shared" si="25"/>
        <v>0</v>
      </c>
      <c r="AM47" s="149">
        <f t="shared" si="24"/>
        <v>0</v>
      </c>
    </row>
    <row r="48" spans="1:39" ht="14.4" x14ac:dyDescent="0.3">
      <c r="A48" s="4">
        <f t="shared" si="23"/>
        <v>3</v>
      </c>
      <c r="B48" s="45" t="str">
        <f t="shared" si="23"/>
        <v>Přímý materiál</v>
      </c>
      <c r="C48" s="64" t="str">
        <f t="shared" si="23"/>
        <v/>
      </c>
      <c r="D48" s="65" t="str">
        <f t="shared" si="23"/>
        <v/>
      </c>
      <c r="E48" s="107">
        <f>'MA Hodiny'!E48</f>
        <v>0</v>
      </c>
      <c r="F48" s="107">
        <f>'MA Hodiny'!F48</f>
        <v>0</v>
      </c>
      <c r="G48" s="107">
        <f>'MA Hodiny'!G48</f>
        <v>0</v>
      </c>
      <c r="H48" s="107">
        <f>'MA Hodiny'!H48</f>
        <v>0</v>
      </c>
      <c r="I48" s="107">
        <f>'MA Hodiny'!I48</f>
        <v>0</v>
      </c>
      <c r="J48" s="107">
        <f>'MA Hodiny'!J48</f>
        <v>0</v>
      </c>
      <c r="K48" s="107">
        <f>'MA Hodiny'!K48</f>
        <v>0</v>
      </c>
      <c r="L48" s="107">
        <f>'MA Hodiny'!L48</f>
        <v>0</v>
      </c>
      <c r="M48" s="107">
        <f>'MA Hodiny'!M48</f>
        <v>0</v>
      </c>
      <c r="N48" s="107">
        <f>'MA Hodiny'!N48</f>
        <v>0</v>
      </c>
      <c r="O48" s="107">
        <f>'MA Hodiny'!O48</f>
        <v>0</v>
      </c>
      <c r="P48" s="107">
        <f>'MA Hodiny'!P48</f>
        <v>0</v>
      </c>
      <c r="Q48" s="107">
        <f>'MA Hodiny'!Q48</f>
        <v>0</v>
      </c>
      <c r="R48" s="107">
        <f>'MA Hodiny'!R48</f>
        <v>0</v>
      </c>
      <c r="S48" s="107">
        <f>'MA Hodiny'!S48</f>
        <v>0</v>
      </c>
      <c r="T48" s="107">
        <f>'MA Hodiny'!T48</f>
        <v>0</v>
      </c>
      <c r="U48" s="107">
        <f>'MA Hodiny'!U48</f>
        <v>0</v>
      </c>
      <c r="V48" s="107">
        <f>'MA Hodiny'!V48</f>
        <v>0</v>
      </c>
      <c r="W48" s="107">
        <f>'MA Hodiny'!W48</f>
        <v>0</v>
      </c>
      <c r="X48" s="107">
        <f>'MA Hodiny'!X48</f>
        <v>0</v>
      </c>
      <c r="Y48" s="107">
        <f>'MA Hodiny'!Y48</f>
        <v>0</v>
      </c>
      <c r="Z48" s="107">
        <f>'MA Hodiny'!Z48</f>
        <v>0</v>
      </c>
      <c r="AA48" s="107">
        <f>'MA Hodiny'!AA48</f>
        <v>0</v>
      </c>
      <c r="AB48" s="107">
        <f>'MA Hodiny'!AB48</f>
        <v>0</v>
      </c>
      <c r="AC48" s="107">
        <f>'MA Hodiny'!AC48</f>
        <v>0</v>
      </c>
      <c r="AD48" s="107">
        <f>'MA Hodiny'!AD48</f>
        <v>0</v>
      </c>
      <c r="AE48" s="107">
        <f>'MA Hodiny'!AE48</f>
        <v>0</v>
      </c>
      <c r="AF48" s="107">
        <f>'MA Hodiny'!AF48</f>
        <v>0</v>
      </c>
      <c r="AG48" s="107">
        <f>'MA Hodiny'!AG48</f>
        <v>0</v>
      </c>
      <c r="AH48" s="107">
        <f>'MA Hodiny'!AH48</f>
        <v>0</v>
      </c>
      <c r="AI48" s="107">
        <f>'MA Hodiny'!AI48</f>
        <v>0</v>
      </c>
      <c r="AJ48" s="107">
        <f>'MA Hodiny'!AJ48</f>
        <v>0</v>
      </c>
      <c r="AK48" s="107">
        <f>'MA Hodiny'!AK48</f>
        <v>0</v>
      </c>
      <c r="AL48" s="24">
        <f t="shared" si="25"/>
        <v>0</v>
      </c>
      <c r="AM48" s="149">
        <f t="shared" si="24"/>
        <v>0</v>
      </c>
    </row>
    <row r="49" spans="1:39" ht="14.4" x14ac:dyDescent="0.3">
      <c r="A49" s="4">
        <f t="shared" si="23"/>
        <v>4</v>
      </c>
      <c r="B49" s="45" t="str">
        <f t="shared" si="23"/>
        <v>Opravy a údržba vozidel</v>
      </c>
      <c r="C49" s="64" t="str">
        <f t="shared" si="23"/>
        <v/>
      </c>
      <c r="D49" s="65" t="str">
        <f t="shared" si="23"/>
        <v/>
      </c>
      <c r="E49" s="107">
        <f>'MA Hodiny'!E49</f>
        <v>0</v>
      </c>
      <c r="F49" s="107">
        <f>'MA Hodiny'!F49</f>
        <v>0</v>
      </c>
      <c r="G49" s="107">
        <f>'MA Hodiny'!G49</f>
        <v>0</v>
      </c>
      <c r="H49" s="107">
        <f>'MA Hodiny'!H49</f>
        <v>0</v>
      </c>
      <c r="I49" s="107">
        <f>'MA Hodiny'!I49</f>
        <v>0</v>
      </c>
      <c r="J49" s="107">
        <f>'MA Hodiny'!J49</f>
        <v>0</v>
      </c>
      <c r="K49" s="107">
        <f>'MA Hodiny'!K49</f>
        <v>0</v>
      </c>
      <c r="L49" s="107">
        <f>'MA Hodiny'!L49</f>
        <v>0</v>
      </c>
      <c r="M49" s="107">
        <f>'MA Hodiny'!M49</f>
        <v>0</v>
      </c>
      <c r="N49" s="107">
        <f>'MA Hodiny'!N49</f>
        <v>0</v>
      </c>
      <c r="O49" s="107">
        <f>'MA Hodiny'!O49</f>
        <v>0</v>
      </c>
      <c r="P49" s="107">
        <f>'MA Hodiny'!P49</f>
        <v>0</v>
      </c>
      <c r="Q49" s="107">
        <f>'MA Hodiny'!Q49</f>
        <v>0</v>
      </c>
      <c r="R49" s="107">
        <f>'MA Hodiny'!R49</f>
        <v>0</v>
      </c>
      <c r="S49" s="107">
        <f>'MA Hodiny'!S49</f>
        <v>0</v>
      </c>
      <c r="T49" s="107">
        <f>'MA Hodiny'!T49</f>
        <v>0</v>
      </c>
      <c r="U49" s="107">
        <f>'MA Hodiny'!U49</f>
        <v>0</v>
      </c>
      <c r="V49" s="107">
        <f>'MA Hodiny'!V49</f>
        <v>0</v>
      </c>
      <c r="W49" s="107">
        <f>'MA Hodiny'!W49</f>
        <v>0</v>
      </c>
      <c r="X49" s="107">
        <f>'MA Hodiny'!X49</f>
        <v>0</v>
      </c>
      <c r="Y49" s="107">
        <f>'MA Hodiny'!Y49</f>
        <v>0</v>
      </c>
      <c r="Z49" s="107">
        <f>'MA Hodiny'!Z49</f>
        <v>0</v>
      </c>
      <c r="AA49" s="107">
        <f>'MA Hodiny'!AA49</f>
        <v>0</v>
      </c>
      <c r="AB49" s="107">
        <f>'MA Hodiny'!AB49</f>
        <v>0</v>
      </c>
      <c r="AC49" s="107">
        <f>'MA Hodiny'!AC49</f>
        <v>0</v>
      </c>
      <c r="AD49" s="107">
        <f>'MA Hodiny'!AD49</f>
        <v>0</v>
      </c>
      <c r="AE49" s="107">
        <f>'MA Hodiny'!AE49</f>
        <v>0</v>
      </c>
      <c r="AF49" s="107">
        <f>'MA Hodiny'!AF49</f>
        <v>0</v>
      </c>
      <c r="AG49" s="107">
        <f>'MA Hodiny'!AG49</f>
        <v>0</v>
      </c>
      <c r="AH49" s="107">
        <f>'MA Hodiny'!AH49</f>
        <v>0</v>
      </c>
      <c r="AI49" s="107">
        <f>'MA Hodiny'!AI49</f>
        <v>0</v>
      </c>
      <c r="AJ49" s="107">
        <f>'MA Hodiny'!AJ49</f>
        <v>0</v>
      </c>
      <c r="AK49" s="107">
        <f>'MA Hodiny'!AK49</f>
        <v>0</v>
      </c>
      <c r="AL49" s="24">
        <f t="shared" si="25"/>
        <v>0</v>
      </c>
      <c r="AM49" s="149">
        <f t="shared" si="24"/>
        <v>0</v>
      </c>
    </row>
    <row r="50" spans="1:39" ht="14.4" x14ac:dyDescent="0.3">
      <c r="A50" s="4">
        <f t="shared" si="23"/>
        <v>5</v>
      </c>
      <c r="B50" s="45" t="str">
        <f t="shared" si="23"/>
        <v>Odpisy dlouhodobého majetku</v>
      </c>
      <c r="C50" s="64">
        <f t="shared" si="23"/>
        <v>5.0999999999999996</v>
      </c>
      <c r="D50" s="66" t="str">
        <f t="shared" si="23"/>
        <v>Vozidla</v>
      </c>
      <c r="E50" s="107">
        <f>'MA Hodiny'!E50</f>
        <v>0</v>
      </c>
      <c r="F50" s="107">
        <f>'MA Hodiny'!F50</f>
        <v>0</v>
      </c>
      <c r="G50" s="107">
        <f>'MA Hodiny'!G50</f>
        <v>0</v>
      </c>
      <c r="H50" s="107">
        <f>'MA Hodiny'!H50</f>
        <v>0</v>
      </c>
      <c r="I50" s="107">
        <f>'MA Hodiny'!I50</f>
        <v>0</v>
      </c>
      <c r="J50" s="107">
        <f>'MA Hodiny'!J50</f>
        <v>0</v>
      </c>
      <c r="K50" s="107">
        <f>'MA Hodiny'!K50</f>
        <v>0</v>
      </c>
      <c r="L50" s="107">
        <f>'MA Hodiny'!L50</f>
        <v>0</v>
      </c>
      <c r="M50" s="107">
        <f>'MA Hodiny'!M50</f>
        <v>0</v>
      </c>
      <c r="N50" s="107">
        <f>'MA Hodiny'!N50</f>
        <v>0</v>
      </c>
      <c r="O50" s="107">
        <f>'MA Hodiny'!O50</f>
        <v>0</v>
      </c>
      <c r="P50" s="107">
        <f>'MA Hodiny'!P50</f>
        <v>0</v>
      </c>
      <c r="Q50" s="107">
        <f>'MA Hodiny'!Q50</f>
        <v>0</v>
      </c>
      <c r="R50" s="107">
        <f>'MA Hodiny'!R50</f>
        <v>0</v>
      </c>
      <c r="S50" s="107">
        <f>'MA Hodiny'!S50</f>
        <v>0</v>
      </c>
      <c r="T50" s="107">
        <f>'MA Hodiny'!T50</f>
        <v>0</v>
      </c>
      <c r="U50" s="107">
        <f>'MA Hodiny'!U50</f>
        <v>0</v>
      </c>
      <c r="V50" s="107">
        <f>'MA Hodiny'!V50</f>
        <v>0</v>
      </c>
      <c r="W50" s="107">
        <f>'MA Hodiny'!W50</f>
        <v>0</v>
      </c>
      <c r="X50" s="107">
        <f>'MA Hodiny'!X50</f>
        <v>0</v>
      </c>
      <c r="Y50" s="107">
        <f>'MA Hodiny'!Y50</f>
        <v>0</v>
      </c>
      <c r="Z50" s="107">
        <f>'MA Hodiny'!Z50</f>
        <v>0</v>
      </c>
      <c r="AA50" s="107">
        <f>'MA Hodiny'!AA50</f>
        <v>0</v>
      </c>
      <c r="AB50" s="107">
        <f>'MA Hodiny'!AB50</f>
        <v>0</v>
      </c>
      <c r="AC50" s="107">
        <f>'MA Hodiny'!AC50</f>
        <v>0</v>
      </c>
      <c r="AD50" s="107">
        <f>'MA Hodiny'!AD50</f>
        <v>0</v>
      </c>
      <c r="AE50" s="107">
        <f>'MA Hodiny'!AE50</f>
        <v>0</v>
      </c>
      <c r="AF50" s="107">
        <f>'MA Hodiny'!AF50</f>
        <v>0</v>
      </c>
      <c r="AG50" s="107">
        <f>'MA Hodiny'!AG50</f>
        <v>0</v>
      </c>
      <c r="AH50" s="107">
        <f>'MA Hodiny'!AH50</f>
        <v>0</v>
      </c>
      <c r="AI50" s="107">
        <f>'MA Hodiny'!AI50</f>
        <v>0</v>
      </c>
      <c r="AJ50" s="107">
        <f>'MA Hodiny'!AJ50</f>
        <v>0</v>
      </c>
      <c r="AK50" s="107">
        <f>'MA Hodiny'!AK50</f>
        <v>0</v>
      </c>
      <c r="AL50" s="24">
        <f t="shared" si="25"/>
        <v>0</v>
      </c>
      <c r="AM50" s="149">
        <f t="shared" si="24"/>
        <v>0</v>
      </c>
    </row>
    <row r="51" spans="1:39" ht="14.4" x14ac:dyDescent="0.3">
      <c r="A51" s="4" t="str">
        <f t="shared" si="23"/>
        <v/>
      </c>
      <c r="B51" s="45" t="str">
        <f t="shared" si="23"/>
        <v/>
      </c>
      <c r="C51" s="64">
        <f t="shared" si="23"/>
        <v>5.2</v>
      </c>
      <c r="D51" s="66" t="str">
        <f t="shared" si="23"/>
        <v>Ostatní</v>
      </c>
      <c r="E51" s="107">
        <f>'MA Hodiny'!E51</f>
        <v>0</v>
      </c>
      <c r="F51" s="107">
        <f>'MA Hodiny'!F51</f>
        <v>0</v>
      </c>
      <c r="G51" s="107">
        <f>'MA Hodiny'!G51</f>
        <v>0</v>
      </c>
      <c r="H51" s="107">
        <f>'MA Hodiny'!H51</f>
        <v>0</v>
      </c>
      <c r="I51" s="107">
        <f>'MA Hodiny'!I51</f>
        <v>0</v>
      </c>
      <c r="J51" s="107">
        <f>'MA Hodiny'!J51</f>
        <v>0</v>
      </c>
      <c r="K51" s="107">
        <f>'MA Hodiny'!K51</f>
        <v>0</v>
      </c>
      <c r="L51" s="107">
        <f>'MA Hodiny'!L51</f>
        <v>0</v>
      </c>
      <c r="M51" s="107">
        <f>'MA Hodiny'!M51</f>
        <v>0</v>
      </c>
      <c r="N51" s="107">
        <f>'MA Hodiny'!N51</f>
        <v>0</v>
      </c>
      <c r="O51" s="107">
        <f>'MA Hodiny'!O51</f>
        <v>0</v>
      </c>
      <c r="P51" s="107">
        <f>'MA Hodiny'!P51</f>
        <v>0</v>
      </c>
      <c r="Q51" s="107">
        <f>'MA Hodiny'!Q51</f>
        <v>0</v>
      </c>
      <c r="R51" s="107">
        <f>'MA Hodiny'!R51</f>
        <v>0</v>
      </c>
      <c r="S51" s="107">
        <f>'MA Hodiny'!S51</f>
        <v>0</v>
      </c>
      <c r="T51" s="107">
        <f>'MA Hodiny'!T51</f>
        <v>0</v>
      </c>
      <c r="U51" s="107">
        <f>'MA Hodiny'!U51</f>
        <v>0</v>
      </c>
      <c r="V51" s="107">
        <f>'MA Hodiny'!V51</f>
        <v>0</v>
      </c>
      <c r="W51" s="107">
        <f>'MA Hodiny'!W51</f>
        <v>0</v>
      </c>
      <c r="X51" s="107">
        <f>'MA Hodiny'!X51</f>
        <v>0</v>
      </c>
      <c r="Y51" s="107">
        <f>'MA Hodiny'!Y51</f>
        <v>0</v>
      </c>
      <c r="Z51" s="107">
        <f>'MA Hodiny'!Z51</f>
        <v>0</v>
      </c>
      <c r="AA51" s="107">
        <f>'MA Hodiny'!AA51</f>
        <v>0</v>
      </c>
      <c r="AB51" s="107">
        <f>'MA Hodiny'!AB51</f>
        <v>0</v>
      </c>
      <c r="AC51" s="107">
        <f>'MA Hodiny'!AC51</f>
        <v>0</v>
      </c>
      <c r="AD51" s="107">
        <f>'MA Hodiny'!AD51</f>
        <v>0</v>
      </c>
      <c r="AE51" s="107">
        <f>'MA Hodiny'!AE51</f>
        <v>0</v>
      </c>
      <c r="AF51" s="107">
        <f>'MA Hodiny'!AF51</f>
        <v>0</v>
      </c>
      <c r="AG51" s="107">
        <f>'MA Hodiny'!AG51</f>
        <v>0</v>
      </c>
      <c r="AH51" s="107">
        <f>'MA Hodiny'!AH51</f>
        <v>0</v>
      </c>
      <c r="AI51" s="107">
        <f>'MA Hodiny'!AI51</f>
        <v>0</v>
      </c>
      <c r="AJ51" s="107">
        <f>'MA Hodiny'!AJ51</f>
        <v>0</v>
      </c>
      <c r="AK51" s="107">
        <f>'MA Hodiny'!AK51</f>
        <v>0</v>
      </c>
      <c r="AL51" s="24">
        <f t="shared" si="25"/>
        <v>0</v>
      </c>
      <c r="AM51" s="149">
        <f t="shared" si="24"/>
        <v>0</v>
      </c>
    </row>
    <row r="52" spans="1:39" ht="14.4" x14ac:dyDescent="0.3">
      <c r="A52" s="4">
        <f t="shared" si="23"/>
        <v>6</v>
      </c>
      <c r="B52" s="45" t="str">
        <f t="shared" si="23"/>
        <v>Pronájem a leasing vozidel</v>
      </c>
      <c r="C52" s="64" t="str">
        <f t="shared" si="23"/>
        <v/>
      </c>
      <c r="D52" s="65" t="str">
        <f t="shared" si="23"/>
        <v/>
      </c>
      <c r="E52" s="107">
        <f>'MA Hodiny'!E52</f>
        <v>0</v>
      </c>
      <c r="F52" s="107">
        <f>'MA Hodiny'!F52</f>
        <v>0</v>
      </c>
      <c r="G52" s="107">
        <f>'MA Hodiny'!G52</f>
        <v>0</v>
      </c>
      <c r="H52" s="107">
        <f>'MA Hodiny'!H52</f>
        <v>0</v>
      </c>
      <c r="I52" s="107">
        <f>'MA Hodiny'!I52</f>
        <v>0</v>
      </c>
      <c r="J52" s="107">
        <f>'MA Hodiny'!J52</f>
        <v>0</v>
      </c>
      <c r="K52" s="107">
        <f>'MA Hodiny'!K52</f>
        <v>0</v>
      </c>
      <c r="L52" s="107">
        <f>'MA Hodiny'!L52</f>
        <v>0</v>
      </c>
      <c r="M52" s="107">
        <f>'MA Hodiny'!M52</f>
        <v>0</v>
      </c>
      <c r="N52" s="107">
        <f>'MA Hodiny'!N52</f>
        <v>0</v>
      </c>
      <c r="O52" s="107">
        <f>'MA Hodiny'!O52</f>
        <v>0</v>
      </c>
      <c r="P52" s="107">
        <f>'MA Hodiny'!P52</f>
        <v>0</v>
      </c>
      <c r="Q52" s="107">
        <f>'MA Hodiny'!Q52</f>
        <v>0</v>
      </c>
      <c r="R52" s="107">
        <f>'MA Hodiny'!R52</f>
        <v>0</v>
      </c>
      <c r="S52" s="107">
        <f>'MA Hodiny'!S52</f>
        <v>0</v>
      </c>
      <c r="T52" s="107">
        <f>'MA Hodiny'!T52</f>
        <v>0</v>
      </c>
      <c r="U52" s="107">
        <f>'MA Hodiny'!U52</f>
        <v>0</v>
      </c>
      <c r="V52" s="107">
        <f>'MA Hodiny'!V52</f>
        <v>0</v>
      </c>
      <c r="W52" s="107">
        <f>'MA Hodiny'!W52</f>
        <v>0</v>
      </c>
      <c r="X52" s="107">
        <f>'MA Hodiny'!X52</f>
        <v>0</v>
      </c>
      <c r="Y52" s="107">
        <f>'MA Hodiny'!Y52</f>
        <v>0</v>
      </c>
      <c r="Z52" s="107">
        <f>'MA Hodiny'!Z52</f>
        <v>0</v>
      </c>
      <c r="AA52" s="107">
        <f>'MA Hodiny'!AA52</f>
        <v>0</v>
      </c>
      <c r="AB52" s="107">
        <f>'MA Hodiny'!AB52</f>
        <v>0</v>
      </c>
      <c r="AC52" s="107">
        <f>'MA Hodiny'!AC52</f>
        <v>0</v>
      </c>
      <c r="AD52" s="107">
        <f>'MA Hodiny'!AD52</f>
        <v>0</v>
      </c>
      <c r="AE52" s="107">
        <f>'MA Hodiny'!AE52</f>
        <v>0</v>
      </c>
      <c r="AF52" s="107">
        <f>'MA Hodiny'!AF52</f>
        <v>0</v>
      </c>
      <c r="AG52" s="107">
        <f>'MA Hodiny'!AG52</f>
        <v>0</v>
      </c>
      <c r="AH52" s="107">
        <f>'MA Hodiny'!AH52</f>
        <v>0</v>
      </c>
      <c r="AI52" s="107">
        <f>'MA Hodiny'!AI52</f>
        <v>0</v>
      </c>
      <c r="AJ52" s="107">
        <f>'MA Hodiny'!AJ52</f>
        <v>0</v>
      </c>
      <c r="AK52" s="107">
        <f>'MA Hodiny'!AK52</f>
        <v>0</v>
      </c>
      <c r="AL52" s="24">
        <f t="shared" si="25"/>
        <v>0</v>
      </c>
      <c r="AM52" s="149">
        <f t="shared" si="24"/>
        <v>0</v>
      </c>
    </row>
    <row r="53" spans="1:39" ht="14.4" x14ac:dyDescent="0.3">
      <c r="A53" s="4">
        <f t="shared" si="23"/>
        <v>7</v>
      </c>
      <c r="B53" s="45" t="str">
        <f t="shared" si="23"/>
        <v>Mzdové náklady</v>
      </c>
      <c r="C53" s="64">
        <f t="shared" si="23"/>
        <v>7.1</v>
      </c>
      <c r="D53" s="65" t="str">
        <f t="shared" si="23"/>
        <v>Vlaková četa</v>
      </c>
      <c r="E53" s="624">
        <f>'MA Hodiny'!E53*'Objednávka SČK'!C69</f>
        <v>0</v>
      </c>
      <c r="F53" s="624">
        <f>'MA Hodiny'!F53*'Objednávka SČK'!D69</f>
        <v>0</v>
      </c>
      <c r="G53" s="624">
        <f>'MA Hodiny'!G53*'Objednávka SČK'!E69</f>
        <v>0</v>
      </c>
      <c r="H53" s="624">
        <f>'MA Hodiny'!H53*'Objednávka SČK'!F69</f>
        <v>0</v>
      </c>
      <c r="I53" s="624">
        <f>'MA Hodiny'!I53*'Objednávka SČK'!G69</f>
        <v>0</v>
      </c>
      <c r="J53" s="624">
        <f>'MA Hodiny'!J53*'Objednávka SČK'!H69</f>
        <v>0</v>
      </c>
      <c r="K53" s="624">
        <f>'MA Hodiny'!K53*'Objednávka SČK'!I69</f>
        <v>0</v>
      </c>
      <c r="L53" s="624">
        <f>'MA Hodiny'!L53*'Objednávka SČK'!J69</f>
        <v>0</v>
      </c>
      <c r="M53" s="624">
        <f>'MA Hodiny'!M53*'Objednávka SČK'!K69</f>
        <v>0</v>
      </c>
      <c r="N53" s="624">
        <f>'MA Hodiny'!N53*'Objednávka SČK'!L69</f>
        <v>0</v>
      </c>
      <c r="O53" s="624">
        <f>'MA Hodiny'!O53*'Objednávka SČK'!M69</f>
        <v>0</v>
      </c>
      <c r="P53" s="624">
        <f>'MA Hodiny'!P53*'Objednávka SČK'!N69</f>
        <v>0</v>
      </c>
      <c r="Q53" s="624">
        <f>'MA Hodiny'!Q53*'Objednávka SČK'!O69</f>
        <v>0</v>
      </c>
      <c r="R53" s="624">
        <f>'MA Hodiny'!R53*'Objednávka SČK'!P69</f>
        <v>0</v>
      </c>
      <c r="S53" s="624">
        <f>'MA Hodiny'!S53*'Objednávka SČK'!Q69</f>
        <v>0</v>
      </c>
      <c r="T53" s="624">
        <f>'MA Hodiny'!T53*'Objednávka SČK'!R69</f>
        <v>0</v>
      </c>
      <c r="U53" s="624">
        <f>'MA Hodiny'!U53*'Objednávka SČK'!S69</f>
        <v>0</v>
      </c>
      <c r="V53" s="624">
        <f>'MA Hodiny'!V53*'Objednávka SČK'!T69</f>
        <v>0</v>
      </c>
      <c r="W53" s="624">
        <f>'MA Hodiny'!W53*'Objednávka SČK'!U69</f>
        <v>0</v>
      </c>
      <c r="X53" s="624">
        <f>'MA Hodiny'!X53*'Objednávka SČK'!V69</f>
        <v>0</v>
      </c>
      <c r="Y53" s="624">
        <f>'MA Hodiny'!Y53*'Objednávka SČK'!W69</f>
        <v>0</v>
      </c>
      <c r="Z53" s="624">
        <f>'MA Hodiny'!Z53*'Objednávka SČK'!X69</f>
        <v>0</v>
      </c>
      <c r="AA53" s="624">
        <f>'MA Hodiny'!AA53*'Objednávka SČK'!Y69</f>
        <v>0</v>
      </c>
      <c r="AB53" s="624">
        <f>'MA Hodiny'!AB53*'Objednávka SČK'!Z69</f>
        <v>0</v>
      </c>
      <c r="AC53" s="624">
        <f>'MA Hodiny'!AC53*'Objednávka SČK'!AA69</f>
        <v>0</v>
      </c>
      <c r="AD53" s="624">
        <f>'MA Hodiny'!AD53*'Objednávka SČK'!AB69</f>
        <v>0</v>
      </c>
      <c r="AE53" s="624">
        <f>'MA Hodiny'!AE53*'Objednávka SČK'!AC69</f>
        <v>0</v>
      </c>
      <c r="AF53" s="624">
        <f>'MA Hodiny'!AF53*'Objednávka SČK'!AD69</f>
        <v>0</v>
      </c>
      <c r="AG53" s="624">
        <f>'MA Hodiny'!AG53*'Objednávka SČK'!AE69</f>
        <v>0</v>
      </c>
      <c r="AH53" s="624">
        <f>'MA Hodiny'!AH53*'Objednávka SČK'!AF69</f>
        <v>0</v>
      </c>
      <c r="AI53" s="624">
        <f>'MA Hodiny'!AI53*'Objednávka SČK'!AG69</f>
        <v>0</v>
      </c>
      <c r="AJ53" s="624">
        <f>'MA Hodiny'!AJ53*'Objednávka SČK'!AH69</f>
        <v>0</v>
      </c>
      <c r="AK53" s="624">
        <f>'MA Hodiny'!AK53*'Objednávka SČK'!AI69</f>
        <v>0</v>
      </c>
      <c r="AL53" s="24">
        <f t="shared" si="25"/>
        <v>0</v>
      </c>
      <c r="AM53" s="149">
        <f t="shared" si="24"/>
        <v>0</v>
      </c>
    </row>
    <row r="54" spans="1:39" ht="14.4" x14ac:dyDescent="0.3">
      <c r="A54" s="4" t="str">
        <f t="shared" si="23"/>
        <v/>
      </c>
      <c r="B54" s="45" t="str">
        <f t="shared" si="23"/>
        <v/>
      </c>
      <c r="C54" s="64" t="str">
        <f t="shared" si="23"/>
        <v>7.2</v>
      </c>
      <c r="D54" s="65" t="str">
        <f t="shared" si="23"/>
        <v>Strojvedoucí</v>
      </c>
      <c r="E54" s="625">
        <f>'MA Hodiny'!E54*'Objednávka SČK'!C75</f>
        <v>0</v>
      </c>
      <c r="F54" s="625">
        <f>'MA Hodiny'!F54*'Objednávka SČK'!D75</f>
        <v>0</v>
      </c>
      <c r="G54" s="625">
        <f>'MA Hodiny'!G54*'Objednávka SČK'!E75</f>
        <v>0</v>
      </c>
      <c r="H54" s="625">
        <f>'MA Hodiny'!H54*'Objednávka SČK'!F75</f>
        <v>0</v>
      </c>
      <c r="I54" s="625">
        <f>'MA Hodiny'!I54*'Objednávka SČK'!G75</f>
        <v>0</v>
      </c>
      <c r="J54" s="625">
        <f>'MA Hodiny'!J54*'Objednávka SČK'!H75</f>
        <v>0</v>
      </c>
      <c r="K54" s="625">
        <f>'MA Hodiny'!K54*'Objednávka SČK'!I75</f>
        <v>0</v>
      </c>
      <c r="L54" s="625">
        <f>'MA Hodiny'!L54*'Objednávka SČK'!J75</f>
        <v>0</v>
      </c>
      <c r="M54" s="625">
        <f>'MA Hodiny'!M54*'Objednávka SČK'!K75</f>
        <v>0</v>
      </c>
      <c r="N54" s="625">
        <f>'MA Hodiny'!N54*'Objednávka SČK'!L75</f>
        <v>0</v>
      </c>
      <c r="O54" s="625">
        <f>'MA Hodiny'!O54*'Objednávka SČK'!M75</f>
        <v>0</v>
      </c>
      <c r="P54" s="625">
        <f>'MA Hodiny'!P54*'Objednávka SČK'!N75</f>
        <v>0</v>
      </c>
      <c r="Q54" s="625">
        <f>'MA Hodiny'!Q54*'Objednávka SČK'!O75</f>
        <v>0</v>
      </c>
      <c r="R54" s="625">
        <f>'MA Hodiny'!R54*'Objednávka SČK'!P75</f>
        <v>0</v>
      </c>
      <c r="S54" s="625">
        <f>'MA Hodiny'!S54*'Objednávka SČK'!Q75</f>
        <v>0</v>
      </c>
      <c r="T54" s="625">
        <f>'MA Hodiny'!T54*'Objednávka SČK'!R75</f>
        <v>0</v>
      </c>
      <c r="U54" s="625">
        <f>'MA Hodiny'!U54*'Objednávka SČK'!S75</f>
        <v>0</v>
      </c>
      <c r="V54" s="625">
        <f>'MA Hodiny'!V54*'Objednávka SČK'!T75</f>
        <v>0</v>
      </c>
      <c r="W54" s="625">
        <f>'MA Hodiny'!W54*'Objednávka SČK'!U75</f>
        <v>0</v>
      </c>
      <c r="X54" s="625">
        <f>'MA Hodiny'!X54*'Objednávka SČK'!V75</f>
        <v>0</v>
      </c>
      <c r="Y54" s="625">
        <f>'MA Hodiny'!Y54*'Objednávka SČK'!W75</f>
        <v>0</v>
      </c>
      <c r="Z54" s="625">
        <f>'MA Hodiny'!Z54*'Objednávka SČK'!X75</f>
        <v>0</v>
      </c>
      <c r="AA54" s="625">
        <f>'MA Hodiny'!AA54*'Objednávka SČK'!Y75</f>
        <v>0</v>
      </c>
      <c r="AB54" s="625">
        <f>'MA Hodiny'!AB54*'Objednávka SČK'!Z75</f>
        <v>0</v>
      </c>
      <c r="AC54" s="625">
        <f>'MA Hodiny'!AC54*'Objednávka SČK'!AA75</f>
        <v>0</v>
      </c>
      <c r="AD54" s="625">
        <f>'MA Hodiny'!AD54*'Objednávka SČK'!AB75</f>
        <v>0</v>
      </c>
      <c r="AE54" s="625">
        <f>'MA Hodiny'!AE54*'Objednávka SČK'!AC75</f>
        <v>0</v>
      </c>
      <c r="AF54" s="625">
        <f>'MA Hodiny'!AF54*'Objednávka SČK'!AD75</f>
        <v>0</v>
      </c>
      <c r="AG54" s="625">
        <f>'MA Hodiny'!AG54*'Objednávka SČK'!AE75</f>
        <v>0</v>
      </c>
      <c r="AH54" s="625">
        <f>'MA Hodiny'!AH54*'Objednávka SČK'!AF75</f>
        <v>0</v>
      </c>
      <c r="AI54" s="625">
        <f>'MA Hodiny'!AI54*'Objednávka SČK'!AG75</f>
        <v>0</v>
      </c>
      <c r="AJ54" s="625">
        <f>'MA Hodiny'!AJ54*'Objednávka SČK'!AH75</f>
        <v>0</v>
      </c>
      <c r="AK54" s="625">
        <f>'MA Hodiny'!AK54*'Objednávka SČK'!AI75</f>
        <v>0</v>
      </c>
      <c r="AL54" s="24">
        <f t="shared" si="25"/>
        <v>0</v>
      </c>
      <c r="AM54" s="149">
        <f t="shared" si="24"/>
        <v>0</v>
      </c>
    </row>
    <row r="55" spans="1:39" ht="14.4" x14ac:dyDescent="0.3">
      <c r="A55" s="4" t="str">
        <f t="shared" si="23"/>
        <v/>
      </c>
      <c r="B55" s="45" t="str">
        <f t="shared" si="23"/>
        <v/>
      </c>
      <c r="C55" s="64" t="str">
        <f t="shared" si="23"/>
        <v>7.3</v>
      </c>
      <c r="D55" s="65" t="str">
        <f t="shared" si="23"/>
        <v>Pokladní</v>
      </c>
      <c r="E55" s="626">
        <f>'MA Hodiny'!E55*'Objednávka SČK'!C81</f>
        <v>0</v>
      </c>
      <c r="F55" s="626">
        <f>'MA Hodiny'!F55*'Objednávka SČK'!D81</f>
        <v>0</v>
      </c>
      <c r="G55" s="626">
        <f>'MA Hodiny'!G55*'Objednávka SČK'!E81</f>
        <v>0</v>
      </c>
      <c r="H55" s="626">
        <f>'MA Hodiny'!H55*'Objednávka SČK'!F81</f>
        <v>0</v>
      </c>
      <c r="I55" s="626">
        <f>'MA Hodiny'!I55*'Objednávka SČK'!G81</f>
        <v>0</v>
      </c>
      <c r="J55" s="626">
        <f>'MA Hodiny'!J55*'Objednávka SČK'!H81</f>
        <v>0</v>
      </c>
      <c r="K55" s="626">
        <f>'MA Hodiny'!K55*'Objednávka SČK'!I81</f>
        <v>0</v>
      </c>
      <c r="L55" s="626">
        <f>'MA Hodiny'!L55*'Objednávka SČK'!J81</f>
        <v>0</v>
      </c>
      <c r="M55" s="626">
        <f>'MA Hodiny'!M55*'Objednávka SČK'!K81</f>
        <v>0</v>
      </c>
      <c r="N55" s="626">
        <f>'MA Hodiny'!N55*'Objednávka SČK'!L81</f>
        <v>0</v>
      </c>
      <c r="O55" s="626">
        <f>'MA Hodiny'!O55*'Objednávka SČK'!M81</f>
        <v>0</v>
      </c>
      <c r="P55" s="626">
        <f>'MA Hodiny'!P55*'Objednávka SČK'!N81</f>
        <v>0</v>
      </c>
      <c r="Q55" s="626">
        <f>'MA Hodiny'!Q55*'Objednávka SČK'!O81</f>
        <v>0</v>
      </c>
      <c r="R55" s="626">
        <f>'MA Hodiny'!R55*'Objednávka SČK'!P81</f>
        <v>0</v>
      </c>
      <c r="S55" s="626">
        <f>'MA Hodiny'!S55*'Objednávka SČK'!Q81</f>
        <v>0</v>
      </c>
      <c r="T55" s="626">
        <f>'MA Hodiny'!T55*'Objednávka SČK'!R81</f>
        <v>0</v>
      </c>
      <c r="U55" s="626">
        <f>'MA Hodiny'!U55*'Objednávka SČK'!S81</f>
        <v>0</v>
      </c>
      <c r="V55" s="626">
        <f>'MA Hodiny'!V55*'Objednávka SČK'!T81</f>
        <v>0</v>
      </c>
      <c r="W55" s="626">
        <f>'MA Hodiny'!W55*'Objednávka SČK'!U81</f>
        <v>0</v>
      </c>
      <c r="X55" s="626">
        <f>'MA Hodiny'!X55*'Objednávka SČK'!V81</f>
        <v>0</v>
      </c>
      <c r="Y55" s="626">
        <f>'MA Hodiny'!Y55*'Objednávka SČK'!W81</f>
        <v>0</v>
      </c>
      <c r="Z55" s="626">
        <f>'MA Hodiny'!Z55*'Objednávka SČK'!X81</f>
        <v>0</v>
      </c>
      <c r="AA55" s="626">
        <f>'MA Hodiny'!AA55*'Objednávka SČK'!Y81</f>
        <v>0</v>
      </c>
      <c r="AB55" s="626">
        <f>'MA Hodiny'!AB55*'Objednávka SČK'!Z81</f>
        <v>0</v>
      </c>
      <c r="AC55" s="626">
        <f>'MA Hodiny'!AC55*'Objednávka SČK'!AA81</f>
        <v>0</v>
      </c>
      <c r="AD55" s="626">
        <f>'MA Hodiny'!AD55*'Objednávka SČK'!AB81</f>
        <v>0</v>
      </c>
      <c r="AE55" s="626">
        <f>'MA Hodiny'!AE55*'Objednávka SČK'!AC81</f>
        <v>0</v>
      </c>
      <c r="AF55" s="626">
        <f>'MA Hodiny'!AF55*'Objednávka SČK'!AD81</f>
        <v>0</v>
      </c>
      <c r="AG55" s="626">
        <f>'MA Hodiny'!AG55*'Objednávka SČK'!AE81</f>
        <v>0</v>
      </c>
      <c r="AH55" s="626">
        <f>'MA Hodiny'!AH55*'Objednávka SČK'!AF81</f>
        <v>0</v>
      </c>
      <c r="AI55" s="626">
        <f>'MA Hodiny'!AI55*'Objednávka SČK'!AG81</f>
        <v>0</v>
      </c>
      <c r="AJ55" s="626">
        <f>'MA Hodiny'!AJ55*'Objednávka SČK'!AH81</f>
        <v>0</v>
      </c>
      <c r="AK55" s="626">
        <f>'MA Hodiny'!AK55*'Objednávka SČK'!AI81</f>
        <v>0</v>
      </c>
      <c r="AL55" s="24">
        <f t="shared" si="25"/>
        <v>0</v>
      </c>
      <c r="AM55" s="149">
        <f t="shared" si="24"/>
        <v>0</v>
      </c>
    </row>
    <row r="56" spans="1:39" ht="14.4" x14ac:dyDescent="0.3">
      <c r="A56" s="4" t="str">
        <f t="shared" si="23"/>
        <v/>
      </c>
      <c r="B56" s="45" t="str">
        <f t="shared" si="23"/>
        <v/>
      </c>
      <c r="C56" s="64" t="str">
        <f t="shared" si="23"/>
        <v>7.4</v>
      </c>
      <c r="D56" s="65" t="str">
        <f t="shared" si="23"/>
        <v>Ostatní zaměstnanci</v>
      </c>
      <c r="E56" s="107">
        <f>'MA Hodiny'!E56</f>
        <v>0</v>
      </c>
      <c r="F56" s="107">
        <f>'MA Hodiny'!F56</f>
        <v>0</v>
      </c>
      <c r="G56" s="107">
        <f>'MA Hodiny'!G56</f>
        <v>0</v>
      </c>
      <c r="H56" s="107">
        <f>'MA Hodiny'!H56</f>
        <v>0</v>
      </c>
      <c r="I56" s="107">
        <f>'MA Hodiny'!I56</f>
        <v>0</v>
      </c>
      <c r="J56" s="107">
        <f>'MA Hodiny'!J56</f>
        <v>0</v>
      </c>
      <c r="K56" s="107">
        <f>'MA Hodiny'!K56</f>
        <v>0</v>
      </c>
      <c r="L56" s="107">
        <f>'MA Hodiny'!L56</f>
        <v>0</v>
      </c>
      <c r="M56" s="107">
        <f>'MA Hodiny'!M56</f>
        <v>0</v>
      </c>
      <c r="N56" s="107">
        <f>'MA Hodiny'!N56</f>
        <v>0</v>
      </c>
      <c r="O56" s="107">
        <f>'MA Hodiny'!O56</f>
        <v>0</v>
      </c>
      <c r="P56" s="107">
        <f>'MA Hodiny'!P56</f>
        <v>0</v>
      </c>
      <c r="Q56" s="107">
        <f>'MA Hodiny'!Q56</f>
        <v>0</v>
      </c>
      <c r="R56" s="107">
        <f>'MA Hodiny'!R56</f>
        <v>0</v>
      </c>
      <c r="S56" s="107">
        <f>'MA Hodiny'!S56</f>
        <v>0</v>
      </c>
      <c r="T56" s="107">
        <f>'MA Hodiny'!T56</f>
        <v>0</v>
      </c>
      <c r="U56" s="107">
        <f>'MA Hodiny'!U56</f>
        <v>0</v>
      </c>
      <c r="V56" s="107">
        <f>'MA Hodiny'!V56</f>
        <v>0</v>
      </c>
      <c r="W56" s="107">
        <f>'MA Hodiny'!W56</f>
        <v>0</v>
      </c>
      <c r="X56" s="107">
        <f>'MA Hodiny'!X56</f>
        <v>0</v>
      </c>
      <c r="Y56" s="107">
        <f>'MA Hodiny'!Y56</f>
        <v>0</v>
      </c>
      <c r="Z56" s="107">
        <f>'MA Hodiny'!Z56</f>
        <v>0</v>
      </c>
      <c r="AA56" s="107">
        <f>'MA Hodiny'!AA56</f>
        <v>0</v>
      </c>
      <c r="AB56" s="107">
        <f>'MA Hodiny'!AB56</f>
        <v>0</v>
      </c>
      <c r="AC56" s="107">
        <f>'MA Hodiny'!AC56</f>
        <v>0</v>
      </c>
      <c r="AD56" s="107">
        <f>'MA Hodiny'!AD56</f>
        <v>0</v>
      </c>
      <c r="AE56" s="107">
        <f>'MA Hodiny'!AE56</f>
        <v>0</v>
      </c>
      <c r="AF56" s="107">
        <f>'MA Hodiny'!AF56</f>
        <v>0</v>
      </c>
      <c r="AG56" s="107">
        <f>'MA Hodiny'!AG56</f>
        <v>0</v>
      </c>
      <c r="AH56" s="107">
        <f>'MA Hodiny'!AH56</f>
        <v>0</v>
      </c>
      <c r="AI56" s="107">
        <f>'MA Hodiny'!AI56</f>
        <v>0</v>
      </c>
      <c r="AJ56" s="107">
        <f>'MA Hodiny'!AJ56</f>
        <v>0</v>
      </c>
      <c r="AK56" s="107">
        <f>'MA Hodiny'!AK56</f>
        <v>0</v>
      </c>
      <c r="AL56" s="24">
        <f t="shared" si="25"/>
        <v>0</v>
      </c>
      <c r="AM56" s="149">
        <f t="shared" si="24"/>
        <v>0</v>
      </c>
    </row>
    <row r="57" spans="1:39" ht="14.4" x14ac:dyDescent="0.3">
      <c r="A57" s="4">
        <f t="shared" si="23"/>
        <v>8</v>
      </c>
      <c r="B57" s="45" t="str">
        <f t="shared" si="23"/>
        <v>Sociální a zdravotní pojištění</v>
      </c>
      <c r="C57" s="64">
        <f t="shared" si="23"/>
        <v>8.1</v>
      </c>
      <c r="D57" s="65" t="str">
        <f t="shared" si="23"/>
        <v>Vlaková četa</v>
      </c>
      <c r="E57" s="624">
        <f>'MA Hodiny'!E57*'Objednávka SČK'!C69</f>
        <v>0</v>
      </c>
      <c r="F57" s="624">
        <f>'MA Hodiny'!F57*'Objednávka SČK'!D69</f>
        <v>0</v>
      </c>
      <c r="G57" s="624">
        <f>'MA Hodiny'!G57*'Objednávka SČK'!E69</f>
        <v>0</v>
      </c>
      <c r="H57" s="624">
        <f>'MA Hodiny'!H57*'Objednávka SČK'!F69</f>
        <v>0</v>
      </c>
      <c r="I57" s="624">
        <f>'MA Hodiny'!I57*'Objednávka SČK'!G69</f>
        <v>0</v>
      </c>
      <c r="J57" s="624">
        <f>'MA Hodiny'!J57*'Objednávka SČK'!H69</f>
        <v>0</v>
      </c>
      <c r="K57" s="624">
        <f>'MA Hodiny'!K57*'Objednávka SČK'!I69</f>
        <v>0</v>
      </c>
      <c r="L57" s="624">
        <f>'MA Hodiny'!L57*'Objednávka SČK'!J69</f>
        <v>0</v>
      </c>
      <c r="M57" s="624">
        <f>'MA Hodiny'!M57*'Objednávka SČK'!K69</f>
        <v>0</v>
      </c>
      <c r="N57" s="624">
        <f>'MA Hodiny'!N57*'Objednávka SČK'!L69</f>
        <v>0</v>
      </c>
      <c r="O57" s="624">
        <f>'MA Hodiny'!O57*'Objednávka SČK'!M69</f>
        <v>0</v>
      </c>
      <c r="P57" s="624">
        <f>'MA Hodiny'!P57*'Objednávka SČK'!N69</f>
        <v>0</v>
      </c>
      <c r="Q57" s="624">
        <f>'MA Hodiny'!Q57*'Objednávka SČK'!O69</f>
        <v>0</v>
      </c>
      <c r="R57" s="624">
        <f>'MA Hodiny'!R57*'Objednávka SČK'!P69</f>
        <v>0</v>
      </c>
      <c r="S57" s="624">
        <f>'MA Hodiny'!S57*'Objednávka SČK'!Q69</f>
        <v>0</v>
      </c>
      <c r="T57" s="624">
        <f>'MA Hodiny'!T57*'Objednávka SČK'!R69</f>
        <v>0</v>
      </c>
      <c r="U57" s="624">
        <f>'MA Hodiny'!U57*'Objednávka SČK'!S69</f>
        <v>0</v>
      </c>
      <c r="V57" s="624">
        <f>'MA Hodiny'!V57*'Objednávka SČK'!T69</f>
        <v>0</v>
      </c>
      <c r="W57" s="624">
        <f>'MA Hodiny'!W57*'Objednávka SČK'!U69</f>
        <v>0</v>
      </c>
      <c r="X57" s="624">
        <f>'MA Hodiny'!X57*'Objednávka SČK'!V69</f>
        <v>0</v>
      </c>
      <c r="Y57" s="624">
        <f>'MA Hodiny'!Y57*'Objednávka SČK'!W69</f>
        <v>0</v>
      </c>
      <c r="Z57" s="624">
        <f>'MA Hodiny'!Z57*'Objednávka SČK'!X69</f>
        <v>0</v>
      </c>
      <c r="AA57" s="624">
        <f>'MA Hodiny'!AA57*'Objednávka SČK'!Y69</f>
        <v>0</v>
      </c>
      <c r="AB57" s="624">
        <f>'MA Hodiny'!AB57*'Objednávka SČK'!Z69</f>
        <v>0</v>
      </c>
      <c r="AC57" s="624">
        <f>'MA Hodiny'!AC57*'Objednávka SČK'!AA69</f>
        <v>0</v>
      </c>
      <c r="AD57" s="624">
        <f>'MA Hodiny'!AD57*'Objednávka SČK'!AB69</f>
        <v>0</v>
      </c>
      <c r="AE57" s="624">
        <f>'MA Hodiny'!AE57*'Objednávka SČK'!AC69</f>
        <v>0</v>
      </c>
      <c r="AF57" s="624">
        <f>'MA Hodiny'!AF57*'Objednávka SČK'!AD69</f>
        <v>0</v>
      </c>
      <c r="AG57" s="624">
        <f>'MA Hodiny'!AG57*'Objednávka SČK'!AE69</f>
        <v>0</v>
      </c>
      <c r="AH57" s="624">
        <f>'MA Hodiny'!AH57*'Objednávka SČK'!AF69</f>
        <v>0</v>
      </c>
      <c r="AI57" s="624">
        <f>'MA Hodiny'!AI57*'Objednávka SČK'!AG69</f>
        <v>0</v>
      </c>
      <c r="AJ57" s="624">
        <f>'MA Hodiny'!AJ57*'Objednávka SČK'!AH69</f>
        <v>0</v>
      </c>
      <c r="AK57" s="624">
        <f>'MA Hodiny'!AK57*'Objednávka SČK'!AI69</f>
        <v>0</v>
      </c>
      <c r="AL57" s="24">
        <f t="shared" si="25"/>
        <v>0</v>
      </c>
      <c r="AM57" s="149">
        <f t="shared" si="24"/>
        <v>0</v>
      </c>
    </row>
    <row r="58" spans="1:39" ht="14.4" x14ac:dyDescent="0.3">
      <c r="A58" s="4" t="str">
        <f t="shared" si="23"/>
        <v/>
      </c>
      <c r="B58" s="45" t="str">
        <f t="shared" si="23"/>
        <v/>
      </c>
      <c r="C58" s="64" t="str">
        <f t="shared" si="23"/>
        <v>8.2</v>
      </c>
      <c r="D58" s="65" t="str">
        <f t="shared" si="23"/>
        <v>Strojvedoucí</v>
      </c>
      <c r="E58" s="625">
        <f>'MA Hodiny'!E58*'Objednávka SČK'!C75</f>
        <v>0</v>
      </c>
      <c r="F58" s="625">
        <f>'MA Hodiny'!F58*'Objednávka SČK'!D75</f>
        <v>0</v>
      </c>
      <c r="G58" s="625">
        <f>'MA Hodiny'!G58*'Objednávka SČK'!E75</f>
        <v>0</v>
      </c>
      <c r="H58" s="625">
        <f>'MA Hodiny'!H58*'Objednávka SČK'!F75</f>
        <v>0</v>
      </c>
      <c r="I58" s="625">
        <f>'MA Hodiny'!I58*'Objednávka SČK'!G75</f>
        <v>0</v>
      </c>
      <c r="J58" s="625">
        <f>'MA Hodiny'!J58*'Objednávka SČK'!H75</f>
        <v>0</v>
      </c>
      <c r="K58" s="625">
        <f>'MA Hodiny'!K58*'Objednávka SČK'!I75</f>
        <v>0</v>
      </c>
      <c r="L58" s="625">
        <f>'MA Hodiny'!L58*'Objednávka SČK'!J75</f>
        <v>0</v>
      </c>
      <c r="M58" s="625">
        <f>'MA Hodiny'!M58*'Objednávka SČK'!K75</f>
        <v>0</v>
      </c>
      <c r="N58" s="625">
        <f>'MA Hodiny'!N58*'Objednávka SČK'!L75</f>
        <v>0</v>
      </c>
      <c r="O58" s="625">
        <f>'MA Hodiny'!O58*'Objednávka SČK'!M75</f>
        <v>0</v>
      </c>
      <c r="P58" s="625">
        <f>'MA Hodiny'!P58*'Objednávka SČK'!N75</f>
        <v>0</v>
      </c>
      <c r="Q58" s="625">
        <f>'MA Hodiny'!Q58*'Objednávka SČK'!O75</f>
        <v>0</v>
      </c>
      <c r="R58" s="625">
        <f>'MA Hodiny'!R58*'Objednávka SČK'!P75</f>
        <v>0</v>
      </c>
      <c r="S58" s="625">
        <f>'MA Hodiny'!S58*'Objednávka SČK'!Q75</f>
        <v>0</v>
      </c>
      <c r="T58" s="625">
        <f>'MA Hodiny'!T58*'Objednávka SČK'!R75</f>
        <v>0</v>
      </c>
      <c r="U58" s="625">
        <f>'MA Hodiny'!U58*'Objednávka SČK'!S75</f>
        <v>0</v>
      </c>
      <c r="V58" s="625">
        <f>'MA Hodiny'!V58*'Objednávka SČK'!T75</f>
        <v>0</v>
      </c>
      <c r="W58" s="625">
        <f>'MA Hodiny'!W58*'Objednávka SČK'!U75</f>
        <v>0</v>
      </c>
      <c r="X58" s="625">
        <f>'MA Hodiny'!X58*'Objednávka SČK'!V75</f>
        <v>0</v>
      </c>
      <c r="Y58" s="625">
        <f>'MA Hodiny'!Y58*'Objednávka SČK'!W75</f>
        <v>0</v>
      </c>
      <c r="Z58" s="625">
        <f>'MA Hodiny'!Z58*'Objednávka SČK'!X75</f>
        <v>0</v>
      </c>
      <c r="AA58" s="625">
        <f>'MA Hodiny'!AA58*'Objednávka SČK'!Y75</f>
        <v>0</v>
      </c>
      <c r="AB58" s="625">
        <f>'MA Hodiny'!AB58*'Objednávka SČK'!Z75</f>
        <v>0</v>
      </c>
      <c r="AC58" s="625">
        <f>'MA Hodiny'!AC58*'Objednávka SČK'!AA75</f>
        <v>0</v>
      </c>
      <c r="AD58" s="625">
        <f>'MA Hodiny'!AD58*'Objednávka SČK'!AB75</f>
        <v>0</v>
      </c>
      <c r="AE58" s="625">
        <f>'MA Hodiny'!AE58*'Objednávka SČK'!AC75</f>
        <v>0</v>
      </c>
      <c r="AF58" s="625">
        <f>'MA Hodiny'!AF58*'Objednávka SČK'!AD75</f>
        <v>0</v>
      </c>
      <c r="AG58" s="625">
        <f>'MA Hodiny'!AG58*'Objednávka SČK'!AE75</f>
        <v>0</v>
      </c>
      <c r="AH58" s="625">
        <f>'MA Hodiny'!AH58*'Objednávka SČK'!AF75</f>
        <v>0</v>
      </c>
      <c r="AI58" s="625">
        <f>'MA Hodiny'!AI58*'Objednávka SČK'!AG75</f>
        <v>0</v>
      </c>
      <c r="AJ58" s="625">
        <f>'MA Hodiny'!AJ58*'Objednávka SČK'!AH75</f>
        <v>0</v>
      </c>
      <c r="AK58" s="625">
        <f>'MA Hodiny'!AK58*'Objednávka SČK'!AI75</f>
        <v>0</v>
      </c>
      <c r="AL58" s="24">
        <f t="shared" si="25"/>
        <v>0</v>
      </c>
      <c r="AM58" s="149">
        <f t="shared" si="24"/>
        <v>0</v>
      </c>
    </row>
    <row r="59" spans="1:39" ht="14.4" x14ac:dyDescent="0.3">
      <c r="A59" s="4" t="str">
        <f t="shared" si="23"/>
        <v/>
      </c>
      <c r="B59" s="45" t="str">
        <f t="shared" si="23"/>
        <v/>
      </c>
      <c r="C59" s="64" t="str">
        <f t="shared" si="23"/>
        <v>8.3</v>
      </c>
      <c r="D59" s="65" t="str">
        <f t="shared" si="23"/>
        <v>Pokladní</v>
      </c>
      <c r="E59" s="626">
        <f>'MA Hodiny'!E59*'Objednávka SČK'!C81</f>
        <v>0</v>
      </c>
      <c r="F59" s="626">
        <f>'MA Hodiny'!F59*'Objednávka SČK'!D81</f>
        <v>0</v>
      </c>
      <c r="G59" s="626">
        <f>'MA Hodiny'!G59*'Objednávka SČK'!E81</f>
        <v>0</v>
      </c>
      <c r="H59" s="626">
        <f>'MA Hodiny'!H59*'Objednávka SČK'!F81</f>
        <v>0</v>
      </c>
      <c r="I59" s="626">
        <f>'MA Hodiny'!I59*'Objednávka SČK'!G81</f>
        <v>0</v>
      </c>
      <c r="J59" s="626">
        <f>'MA Hodiny'!J59*'Objednávka SČK'!H81</f>
        <v>0</v>
      </c>
      <c r="K59" s="626">
        <f>'MA Hodiny'!K59*'Objednávka SČK'!I81</f>
        <v>0</v>
      </c>
      <c r="L59" s="626">
        <f>'MA Hodiny'!L59*'Objednávka SČK'!J81</f>
        <v>0</v>
      </c>
      <c r="M59" s="626">
        <f>'MA Hodiny'!M59*'Objednávka SČK'!K81</f>
        <v>0</v>
      </c>
      <c r="N59" s="626">
        <f>'MA Hodiny'!N59*'Objednávka SČK'!L81</f>
        <v>0</v>
      </c>
      <c r="O59" s="626">
        <f>'MA Hodiny'!O59*'Objednávka SČK'!M81</f>
        <v>0</v>
      </c>
      <c r="P59" s="626">
        <f>'MA Hodiny'!P59*'Objednávka SČK'!N81</f>
        <v>0</v>
      </c>
      <c r="Q59" s="626">
        <f>'MA Hodiny'!Q59*'Objednávka SČK'!O81</f>
        <v>0</v>
      </c>
      <c r="R59" s="626">
        <f>'MA Hodiny'!R59*'Objednávka SČK'!P81</f>
        <v>0</v>
      </c>
      <c r="S59" s="626">
        <f>'MA Hodiny'!S59*'Objednávka SČK'!Q81</f>
        <v>0</v>
      </c>
      <c r="T59" s="626">
        <f>'MA Hodiny'!T59*'Objednávka SČK'!R81</f>
        <v>0</v>
      </c>
      <c r="U59" s="626">
        <f>'MA Hodiny'!U59*'Objednávka SČK'!S81</f>
        <v>0</v>
      </c>
      <c r="V59" s="626">
        <f>'MA Hodiny'!V59*'Objednávka SČK'!T81</f>
        <v>0</v>
      </c>
      <c r="W59" s="626">
        <f>'MA Hodiny'!W59*'Objednávka SČK'!U81</f>
        <v>0</v>
      </c>
      <c r="X59" s="626">
        <f>'MA Hodiny'!X59*'Objednávka SČK'!V81</f>
        <v>0</v>
      </c>
      <c r="Y59" s="626">
        <f>'MA Hodiny'!Y59*'Objednávka SČK'!W81</f>
        <v>0</v>
      </c>
      <c r="Z59" s="626">
        <f>'MA Hodiny'!Z59*'Objednávka SČK'!X81</f>
        <v>0</v>
      </c>
      <c r="AA59" s="626">
        <f>'MA Hodiny'!AA59*'Objednávka SČK'!Y81</f>
        <v>0</v>
      </c>
      <c r="AB59" s="626">
        <f>'MA Hodiny'!AB59*'Objednávka SČK'!Z81</f>
        <v>0</v>
      </c>
      <c r="AC59" s="626">
        <f>'MA Hodiny'!AC59*'Objednávka SČK'!AA81</f>
        <v>0</v>
      </c>
      <c r="AD59" s="626">
        <f>'MA Hodiny'!AD59*'Objednávka SČK'!AB81</f>
        <v>0</v>
      </c>
      <c r="AE59" s="626">
        <f>'MA Hodiny'!AE59*'Objednávka SČK'!AC81</f>
        <v>0</v>
      </c>
      <c r="AF59" s="626">
        <f>'MA Hodiny'!AF59*'Objednávka SČK'!AD81</f>
        <v>0</v>
      </c>
      <c r="AG59" s="626">
        <f>'MA Hodiny'!AG59*'Objednávka SČK'!AE81</f>
        <v>0</v>
      </c>
      <c r="AH59" s="626">
        <f>'MA Hodiny'!AH59*'Objednávka SČK'!AF81</f>
        <v>0</v>
      </c>
      <c r="AI59" s="626">
        <f>'MA Hodiny'!AI59*'Objednávka SČK'!AG81</f>
        <v>0</v>
      </c>
      <c r="AJ59" s="626">
        <f>'MA Hodiny'!AJ59*'Objednávka SČK'!AH81</f>
        <v>0</v>
      </c>
      <c r="AK59" s="626">
        <f>'MA Hodiny'!AK59*'Objednávka SČK'!AI81</f>
        <v>0</v>
      </c>
      <c r="AL59" s="24">
        <f t="shared" si="25"/>
        <v>0</v>
      </c>
      <c r="AM59" s="149">
        <f t="shared" si="24"/>
        <v>0</v>
      </c>
    </row>
    <row r="60" spans="1:39" ht="14.4" x14ac:dyDescent="0.3">
      <c r="A60" s="4" t="str">
        <f t="shared" si="23"/>
        <v/>
      </c>
      <c r="B60" s="45" t="str">
        <f t="shared" si="23"/>
        <v/>
      </c>
      <c r="C60" s="64" t="str">
        <f t="shared" si="23"/>
        <v>8.4</v>
      </c>
      <c r="D60" s="65" t="str">
        <f t="shared" si="23"/>
        <v>Ostatní zaměstnanci</v>
      </c>
      <c r="E60" s="107">
        <f>'MA Hodiny'!E60</f>
        <v>0</v>
      </c>
      <c r="F60" s="107">
        <f>'MA Hodiny'!F60</f>
        <v>0</v>
      </c>
      <c r="G60" s="107">
        <f>'MA Hodiny'!G60</f>
        <v>0</v>
      </c>
      <c r="H60" s="107">
        <f>'MA Hodiny'!H60</f>
        <v>0</v>
      </c>
      <c r="I60" s="107">
        <f>'MA Hodiny'!I60</f>
        <v>0</v>
      </c>
      <c r="J60" s="107">
        <f>'MA Hodiny'!J60</f>
        <v>0</v>
      </c>
      <c r="K60" s="107">
        <f>'MA Hodiny'!K60</f>
        <v>0</v>
      </c>
      <c r="L60" s="107">
        <f>'MA Hodiny'!L60</f>
        <v>0</v>
      </c>
      <c r="M60" s="107">
        <f>'MA Hodiny'!M60</f>
        <v>0</v>
      </c>
      <c r="N60" s="107">
        <f>'MA Hodiny'!N60</f>
        <v>0</v>
      </c>
      <c r="O60" s="107">
        <f>'MA Hodiny'!O60</f>
        <v>0</v>
      </c>
      <c r="P60" s="107">
        <f>'MA Hodiny'!P60</f>
        <v>0</v>
      </c>
      <c r="Q60" s="107">
        <f>'MA Hodiny'!Q60</f>
        <v>0</v>
      </c>
      <c r="R60" s="107">
        <f>'MA Hodiny'!R60</f>
        <v>0</v>
      </c>
      <c r="S60" s="107">
        <f>'MA Hodiny'!S60</f>
        <v>0</v>
      </c>
      <c r="T60" s="107">
        <f>'MA Hodiny'!T60</f>
        <v>0</v>
      </c>
      <c r="U60" s="107">
        <f>'MA Hodiny'!U60</f>
        <v>0</v>
      </c>
      <c r="V60" s="107">
        <f>'MA Hodiny'!V60</f>
        <v>0</v>
      </c>
      <c r="W60" s="107">
        <f>'MA Hodiny'!W60</f>
        <v>0</v>
      </c>
      <c r="X60" s="107">
        <f>'MA Hodiny'!X60</f>
        <v>0</v>
      </c>
      <c r="Y60" s="107">
        <f>'MA Hodiny'!Y60</f>
        <v>0</v>
      </c>
      <c r="Z60" s="107">
        <f>'MA Hodiny'!Z60</f>
        <v>0</v>
      </c>
      <c r="AA60" s="107">
        <f>'MA Hodiny'!AA60</f>
        <v>0</v>
      </c>
      <c r="AB60" s="107">
        <f>'MA Hodiny'!AB60</f>
        <v>0</v>
      </c>
      <c r="AC60" s="107">
        <f>'MA Hodiny'!AC60</f>
        <v>0</v>
      </c>
      <c r="AD60" s="107">
        <f>'MA Hodiny'!AD60</f>
        <v>0</v>
      </c>
      <c r="AE60" s="107">
        <f>'MA Hodiny'!AE60</f>
        <v>0</v>
      </c>
      <c r="AF60" s="107">
        <f>'MA Hodiny'!AF60</f>
        <v>0</v>
      </c>
      <c r="AG60" s="107">
        <f>'MA Hodiny'!AG60</f>
        <v>0</v>
      </c>
      <c r="AH60" s="107">
        <f>'MA Hodiny'!AH60</f>
        <v>0</v>
      </c>
      <c r="AI60" s="107">
        <f>'MA Hodiny'!AI60</f>
        <v>0</v>
      </c>
      <c r="AJ60" s="107">
        <f>'MA Hodiny'!AJ60</f>
        <v>0</v>
      </c>
      <c r="AK60" s="107">
        <f>'MA Hodiny'!AK60</f>
        <v>0</v>
      </c>
      <c r="AL60" s="24">
        <f t="shared" si="25"/>
        <v>0</v>
      </c>
      <c r="AM60" s="149">
        <f t="shared" si="24"/>
        <v>0</v>
      </c>
    </row>
    <row r="61" spans="1:39" ht="14.4" x14ac:dyDescent="0.3">
      <c r="A61" s="4">
        <f t="shared" ref="A61:D70" si="26">IF(A19="","",A19)</f>
        <v>9</v>
      </c>
      <c r="B61" s="45" t="str">
        <f t="shared" si="26"/>
        <v>Cestovné</v>
      </c>
      <c r="C61" s="64" t="str">
        <f t="shared" si="26"/>
        <v/>
      </c>
      <c r="D61" s="65" t="str">
        <f t="shared" si="26"/>
        <v/>
      </c>
      <c r="E61" s="107">
        <f>'MA Hodiny'!E61</f>
        <v>0</v>
      </c>
      <c r="F61" s="107">
        <f>'MA Hodiny'!F61</f>
        <v>0</v>
      </c>
      <c r="G61" s="107">
        <f>'MA Hodiny'!G61</f>
        <v>0</v>
      </c>
      <c r="H61" s="107">
        <f>'MA Hodiny'!H61</f>
        <v>0</v>
      </c>
      <c r="I61" s="107">
        <f>'MA Hodiny'!I61</f>
        <v>0</v>
      </c>
      <c r="J61" s="107">
        <f>'MA Hodiny'!J61</f>
        <v>0</v>
      </c>
      <c r="K61" s="107">
        <f>'MA Hodiny'!K61</f>
        <v>0</v>
      </c>
      <c r="L61" s="107">
        <f>'MA Hodiny'!L61</f>
        <v>0</v>
      </c>
      <c r="M61" s="107">
        <f>'MA Hodiny'!M61</f>
        <v>0</v>
      </c>
      <c r="N61" s="107">
        <f>'MA Hodiny'!N61</f>
        <v>0</v>
      </c>
      <c r="O61" s="107">
        <f>'MA Hodiny'!O61</f>
        <v>0</v>
      </c>
      <c r="P61" s="107">
        <f>'MA Hodiny'!P61</f>
        <v>0</v>
      </c>
      <c r="Q61" s="107">
        <f>'MA Hodiny'!Q61</f>
        <v>0</v>
      </c>
      <c r="R61" s="107">
        <f>'MA Hodiny'!R61</f>
        <v>0</v>
      </c>
      <c r="S61" s="107">
        <f>'MA Hodiny'!S61</f>
        <v>0</v>
      </c>
      <c r="T61" s="107">
        <f>'MA Hodiny'!T61</f>
        <v>0</v>
      </c>
      <c r="U61" s="107">
        <f>'MA Hodiny'!U61</f>
        <v>0</v>
      </c>
      <c r="V61" s="107">
        <f>'MA Hodiny'!V61</f>
        <v>0</v>
      </c>
      <c r="W61" s="107">
        <f>'MA Hodiny'!W61</f>
        <v>0</v>
      </c>
      <c r="X61" s="107">
        <f>'MA Hodiny'!X61</f>
        <v>0</v>
      </c>
      <c r="Y61" s="107">
        <f>'MA Hodiny'!Y61</f>
        <v>0</v>
      </c>
      <c r="Z61" s="107">
        <f>'MA Hodiny'!Z61</f>
        <v>0</v>
      </c>
      <c r="AA61" s="107">
        <f>'MA Hodiny'!AA61</f>
        <v>0</v>
      </c>
      <c r="AB61" s="107">
        <f>'MA Hodiny'!AB61</f>
        <v>0</v>
      </c>
      <c r="AC61" s="107">
        <f>'MA Hodiny'!AC61</f>
        <v>0</v>
      </c>
      <c r="AD61" s="107">
        <f>'MA Hodiny'!AD61</f>
        <v>0</v>
      </c>
      <c r="AE61" s="107">
        <f>'MA Hodiny'!AE61</f>
        <v>0</v>
      </c>
      <c r="AF61" s="107">
        <f>'MA Hodiny'!AF61</f>
        <v>0</v>
      </c>
      <c r="AG61" s="107">
        <f>'MA Hodiny'!AG61</f>
        <v>0</v>
      </c>
      <c r="AH61" s="107">
        <f>'MA Hodiny'!AH61</f>
        <v>0</v>
      </c>
      <c r="AI61" s="107">
        <f>'MA Hodiny'!AI61</f>
        <v>0</v>
      </c>
      <c r="AJ61" s="107">
        <f>'MA Hodiny'!AJ61</f>
        <v>0</v>
      </c>
      <c r="AK61" s="107">
        <f>'MA Hodiny'!AK61</f>
        <v>0</v>
      </c>
      <c r="AL61" s="24">
        <f t="shared" si="25"/>
        <v>0</v>
      </c>
      <c r="AM61" s="149">
        <f t="shared" si="24"/>
        <v>0</v>
      </c>
    </row>
    <row r="62" spans="1:39" ht="14.4" x14ac:dyDescent="0.3">
      <c r="A62" s="4">
        <f t="shared" si="26"/>
        <v>10</v>
      </c>
      <c r="B62" s="45" t="str">
        <f t="shared" si="26"/>
        <v>Úhrada za použití dopravní cesty</v>
      </c>
      <c r="C62" s="64" t="str">
        <f t="shared" si="26"/>
        <v/>
      </c>
      <c r="D62" s="65" t="str">
        <f t="shared" si="26"/>
        <v/>
      </c>
      <c r="E62" s="107">
        <f>'MA Hodiny'!E62</f>
        <v>0</v>
      </c>
      <c r="F62" s="107">
        <f>'MA Hodiny'!F62</f>
        <v>0</v>
      </c>
      <c r="G62" s="107">
        <f>'MA Hodiny'!G62</f>
        <v>0</v>
      </c>
      <c r="H62" s="107">
        <f>'MA Hodiny'!H62</f>
        <v>0</v>
      </c>
      <c r="I62" s="107">
        <f>'MA Hodiny'!I62</f>
        <v>0</v>
      </c>
      <c r="J62" s="107">
        <f>'MA Hodiny'!J62</f>
        <v>0</v>
      </c>
      <c r="K62" s="107">
        <f>'MA Hodiny'!K62</f>
        <v>0</v>
      </c>
      <c r="L62" s="107">
        <f>'MA Hodiny'!L62</f>
        <v>0</v>
      </c>
      <c r="M62" s="107">
        <f>'MA Hodiny'!M62</f>
        <v>0</v>
      </c>
      <c r="N62" s="107">
        <f>'MA Hodiny'!N62</f>
        <v>0</v>
      </c>
      <c r="O62" s="107">
        <f>'MA Hodiny'!O62</f>
        <v>0</v>
      </c>
      <c r="P62" s="107">
        <f>'MA Hodiny'!P62</f>
        <v>0</v>
      </c>
      <c r="Q62" s="107">
        <f>'MA Hodiny'!Q62</f>
        <v>0</v>
      </c>
      <c r="R62" s="107">
        <f>'MA Hodiny'!R62</f>
        <v>0</v>
      </c>
      <c r="S62" s="107">
        <f>'MA Hodiny'!S62</f>
        <v>0</v>
      </c>
      <c r="T62" s="107">
        <f>'MA Hodiny'!T62</f>
        <v>0</v>
      </c>
      <c r="U62" s="107">
        <f>'MA Hodiny'!U62</f>
        <v>0</v>
      </c>
      <c r="V62" s="107">
        <f>'MA Hodiny'!V62</f>
        <v>0</v>
      </c>
      <c r="W62" s="107">
        <f>'MA Hodiny'!W62</f>
        <v>0</v>
      </c>
      <c r="X62" s="107">
        <f>'MA Hodiny'!X62</f>
        <v>0</v>
      </c>
      <c r="Y62" s="107">
        <f>'MA Hodiny'!Y62</f>
        <v>0</v>
      </c>
      <c r="Z62" s="107">
        <f>'MA Hodiny'!Z62</f>
        <v>0</v>
      </c>
      <c r="AA62" s="107">
        <f>'MA Hodiny'!AA62</f>
        <v>0</v>
      </c>
      <c r="AB62" s="107">
        <f>'MA Hodiny'!AB62</f>
        <v>0</v>
      </c>
      <c r="AC62" s="107">
        <f>'MA Hodiny'!AC62</f>
        <v>0</v>
      </c>
      <c r="AD62" s="107">
        <f>'MA Hodiny'!AD62</f>
        <v>0</v>
      </c>
      <c r="AE62" s="107">
        <f>'MA Hodiny'!AE62</f>
        <v>0</v>
      </c>
      <c r="AF62" s="107">
        <f>'MA Hodiny'!AF62</f>
        <v>0</v>
      </c>
      <c r="AG62" s="107">
        <f>'MA Hodiny'!AG62</f>
        <v>0</v>
      </c>
      <c r="AH62" s="107">
        <f>'MA Hodiny'!AH62</f>
        <v>0</v>
      </c>
      <c r="AI62" s="107">
        <f>'MA Hodiny'!AI62</f>
        <v>0</v>
      </c>
      <c r="AJ62" s="107">
        <f>'MA Hodiny'!AJ62</f>
        <v>0</v>
      </c>
      <c r="AK62" s="107">
        <f>'MA Hodiny'!AK62</f>
        <v>0</v>
      </c>
      <c r="AL62" s="24">
        <f t="shared" si="25"/>
        <v>0</v>
      </c>
      <c r="AM62" s="149">
        <f t="shared" si="24"/>
        <v>0</v>
      </c>
    </row>
    <row r="63" spans="1:39" ht="14.4" x14ac:dyDescent="0.3">
      <c r="A63" s="4">
        <f t="shared" si="26"/>
        <v>11</v>
      </c>
      <c r="B63" s="45" t="str">
        <f t="shared" si="26"/>
        <v>Úhrada za použití ostatní infrastruktury</v>
      </c>
      <c r="C63" s="64" t="str">
        <f t="shared" si="26"/>
        <v/>
      </c>
      <c r="D63" s="65" t="str">
        <f t="shared" si="26"/>
        <v/>
      </c>
      <c r="E63" s="107">
        <f>'MA Hodiny'!E63</f>
        <v>0</v>
      </c>
      <c r="F63" s="107">
        <f>'MA Hodiny'!F63</f>
        <v>0</v>
      </c>
      <c r="G63" s="107">
        <f>'MA Hodiny'!G63</f>
        <v>0</v>
      </c>
      <c r="H63" s="107">
        <f>'MA Hodiny'!H63</f>
        <v>0</v>
      </c>
      <c r="I63" s="107">
        <f>'MA Hodiny'!I63</f>
        <v>0</v>
      </c>
      <c r="J63" s="107">
        <f>'MA Hodiny'!J63</f>
        <v>0</v>
      </c>
      <c r="K63" s="107">
        <f>'MA Hodiny'!K63</f>
        <v>0</v>
      </c>
      <c r="L63" s="107">
        <f>'MA Hodiny'!L63</f>
        <v>0</v>
      </c>
      <c r="M63" s="107">
        <f>'MA Hodiny'!M63</f>
        <v>0</v>
      </c>
      <c r="N63" s="107">
        <f>'MA Hodiny'!N63</f>
        <v>0</v>
      </c>
      <c r="O63" s="107">
        <f>'MA Hodiny'!O63</f>
        <v>0</v>
      </c>
      <c r="P63" s="107">
        <f>'MA Hodiny'!P63</f>
        <v>0</v>
      </c>
      <c r="Q63" s="107">
        <f>'MA Hodiny'!Q63</f>
        <v>0</v>
      </c>
      <c r="R63" s="107">
        <f>'MA Hodiny'!R63</f>
        <v>0</v>
      </c>
      <c r="S63" s="107">
        <f>'MA Hodiny'!S63</f>
        <v>0</v>
      </c>
      <c r="T63" s="107">
        <f>'MA Hodiny'!T63</f>
        <v>0</v>
      </c>
      <c r="U63" s="107">
        <f>'MA Hodiny'!U63</f>
        <v>0</v>
      </c>
      <c r="V63" s="107">
        <f>'MA Hodiny'!V63</f>
        <v>0</v>
      </c>
      <c r="W63" s="107">
        <f>'MA Hodiny'!W63</f>
        <v>0</v>
      </c>
      <c r="X63" s="107">
        <f>'MA Hodiny'!X63</f>
        <v>0</v>
      </c>
      <c r="Y63" s="107">
        <f>'MA Hodiny'!Y63</f>
        <v>0</v>
      </c>
      <c r="Z63" s="107">
        <f>'MA Hodiny'!Z63</f>
        <v>0</v>
      </c>
      <c r="AA63" s="107">
        <f>'MA Hodiny'!AA63</f>
        <v>0</v>
      </c>
      <c r="AB63" s="107">
        <f>'MA Hodiny'!AB63</f>
        <v>0</v>
      </c>
      <c r="AC63" s="107">
        <f>'MA Hodiny'!AC63</f>
        <v>0</v>
      </c>
      <c r="AD63" s="107">
        <f>'MA Hodiny'!AD63</f>
        <v>0</v>
      </c>
      <c r="AE63" s="107">
        <f>'MA Hodiny'!AE63</f>
        <v>0</v>
      </c>
      <c r="AF63" s="107">
        <f>'MA Hodiny'!AF63</f>
        <v>0</v>
      </c>
      <c r="AG63" s="107">
        <f>'MA Hodiny'!AG63</f>
        <v>0</v>
      </c>
      <c r="AH63" s="107">
        <f>'MA Hodiny'!AH63</f>
        <v>0</v>
      </c>
      <c r="AI63" s="107">
        <f>'MA Hodiny'!AI63</f>
        <v>0</v>
      </c>
      <c r="AJ63" s="107">
        <f>'MA Hodiny'!AJ63</f>
        <v>0</v>
      </c>
      <c r="AK63" s="107">
        <f>'MA Hodiny'!AK63</f>
        <v>0</v>
      </c>
      <c r="AL63" s="24">
        <f t="shared" si="25"/>
        <v>0</v>
      </c>
      <c r="AM63" s="149">
        <f t="shared" si="24"/>
        <v>0</v>
      </c>
    </row>
    <row r="64" spans="1:39" ht="14.4" x14ac:dyDescent="0.3">
      <c r="A64" s="4">
        <f t="shared" si="26"/>
        <v>12</v>
      </c>
      <c r="B64" s="45" t="str">
        <f t="shared" si="26"/>
        <v>Ostatní přímé náklady</v>
      </c>
      <c r="C64" s="64" t="str">
        <f t="shared" si="26"/>
        <v>12.1</v>
      </c>
      <c r="D64" s="65" t="str">
        <f t="shared" si="26"/>
        <v>Finanční náklady</v>
      </c>
      <c r="E64" s="107">
        <f>'MA Hodiny'!E64</f>
        <v>0</v>
      </c>
      <c r="F64" s="107">
        <f>'MA Hodiny'!F64</f>
        <v>0</v>
      </c>
      <c r="G64" s="107">
        <f>'MA Hodiny'!G64</f>
        <v>0</v>
      </c>
      <c r="H64" s="107">
        <f>'MA Hodiny'!H64</f>
        <v>0</v>
      </c>
      <c r="I64" s="107">
        <f>'MA Hodiny'!I64</f>
        <v>0</v>
      </c>
      <c r="J64" s="107">
        <f>'MA Hodiny'!J64</f>
        <v>0</v>
      </c>
      <c r="K64" s="107">
        <f>'MA Hodiny'!K64</f>
        <v>0</v>
      </c>
      <c r="L64" s="107">
        <f>'MA Hodiny'!L64</f>
        <v>0</v>
      </c>
      <c r="M64" s="107">
        <f>'MA Hodiny'!M64</f>
        <v>0</v>
      </c>
      <c r="N64" s="107">
        <f>'MA Hodiny'!N64</f>
        <v>0</v>
      </c>
      <c r="O64" s="107">
        <f>'MA Hodiny'!O64</f>
        <v>0</v>
      </c>
      <c r="P64" s="107">
        <f>'MA Hodiny'!P64</f>
        <v>0</v>
      </c>
      <c r="Q64" s="107">
        <f>'MA Hodiny'!Q64</f>
        <v>0</v>
      </c>
      <c r="R64" s="107">
        <f>'MA Hodiny'!R64</f>
        <v>0</v>
      </c>
      <c r="S64" s="107">
        <f>'MA Hodiny'!S64</f>
        <v>0</v>
      </c>
      <c r="T64" s="107">
        <f>'MA Hodiny'!T64</f>
        <v>0</v>
      </c>
      <c r="U64" s="107">
        <f>'MA Hodiny'!U64</f>
        <v>0</v>
      </c>
      <c r="V64" s="107">
        <f>'MA Hodiny'!V64</f>
        <v>0</v>
      </c>
      <c r="W64" s="107">
        <f>'MA Hodiny'!W64</f>
        <v>0</v>
      </c>
      <c r="X64" s="107">
        <f>'MA Hodiny'!X64</f>
        <v>0</v>
      </c>
      <c r="Y64" s="107">
        <f>'MA Hodiny'!Y64</f>
        <v>0</v>
      </c>
      <c r="Z64" s="107">
        <f>'MA Hodiny'!Z64</f>
        <v>0</v>
      </c>
      <c r="AA64" s="107">
        <f>'MA Hodiny'!AA64</f>
        <v>0</v>
      </c>
      <c r="AB64" s="107">
        <f>'MA Hodiny'!AB64</f>
        <v>0</v>
      </c>
      <c r="AC64" s="107">
        <f>'MA Hodiny'!AC64</f>
        <v>0</v>
      </c>
      <c r="AD64" s="107">
        <f>'MA Hodiny'!AD64</f>
        <v>0</v>
      </c>
      <c r="AE64" s="107">
        <f>'MA Hodiny'!AE64</f>
        <v>0</v>
      </c>
      <c r="AF64" s="107">
        <f>'MA Hodiny'!AF64</f>
        <v>0</v>
      </c>
      <c r="AG64" s="107">
        <f>'MA Hodiny'!AG64</f>
        <v>0</v>
      </c>
      <c r="AH64" s="107">
        <f>'MA Hodiny'!AH64</f>
        <v>0</v>
      </c>
      <c r="AI64" s="107">
        <f>'MA Hodiny'!AI64</f>
        <v>0</v>
      </c>
      <c r="AJ64" s="107">
        <f>'MA Hodiny'!AJ64</f>
        <v>0</v>
      </c>
      <c r="AK64" s="107">
        <f>'MA Hodiny'!AK64</f>
        <v>0</v>
      </c>
      <c r="AL64" s="24">
        <f t="shared" si="25"/>
        <v>0</v>
      </c>
      <c r="AM64" s="149">
        <f t="shared" si="24"/>
        <v>0</v>
      </c>
    </row>
    <row r="65" spans="1:39" ht="14.4" x14ac:dyDescent="0.3">
      <c r="A65" s="4" t="str">
        <f t="shared" si="26"/>
        <v/>
      </c>
      <c r="B65" s="45" t="str">
        <f t="shared" si="26"/>
        <v/>
      </c>
      <c r="C65" s="64" t="str">
        <f t="shared" si="26"/>
        <v>12.2</v>
      </c>
      <c r="D65" s="65" t="str">
        <f t="shared" si="26"/>
        <v>Ostatní</v>
      </c>
      <c r="E65" s="107">
        <f>'MA Hodiny'!E65</f>
        <v>0</v>
      </c>
      <c r="F65" s="107">
        <f>'MA Hodiny'!F65</f>
        <v>0</v>
      </c>
      <c r="G65" s="107">
        <f>'MA Hodiny'!G65</f>
        <v>0</v>
      </c>
      <c r="H65" s="107">
        <f>'MA Hodiny'!H65</f>
        <v>0</v>
      </c>
      <c r="I65" s="107">
        <f>'MA Hodiny'!I65</f>
        <v>0</v>
      </c>
      <c r="J65" s="107">
        <f>'MA Hodiny'!J65</f>
        <v>0</v>
      </c>
      <c r="K65" s="107">
        <f>'MA Hodiny'!K65</f>
        <v>0</v>
      </c>
      <c r="L65" s="107">
        <f>'MA Hodiny'!L65</f>
        <v>0</v>
      </c>
      <c r="M65" s="107">
        <f>'MA Hodiny'!M65</f>
        <v>0</v>
      </c>
      <c r="N65" s="107">
        <f>'MA Hodiny'!N65</f>
        <v>0</v>
      </c>
      <c r="O65" s="107">
        <f>'MA Hodiny'!O65</f>
        <v>0</v>
      </c>
      <c r="P65" s="107">
        <f>'MA Hodiny'!P65</f>
        <v>0</v>
      </c>
      <c r="Q65" s="107">
        <f>'MA Hodiny'!Q65</f>
        <v>0</v>
      </c>
      <c r="R65" s="107">
        <f>'MA Hodiny'!R65</f>
        <v>0</v>
      </c>
      <c r="S65" s="107">
        <f>'MA Hodiny'!S65</f>
        <v>0</v>
      </c>
      <c r="T65" s="107">
        <f>'MA Hodiny'!T65</f>
        <v>0</v>
      </c>
      <c r="U65" s="107">
        <f>'MA Hodiny'!U65</f>
        <v>0</v>
      </c>
      <c r="V65" s="107">
        <f>'MA Hodiny'!V65</f>
        <v>0</v>
      </c>
      <c r="W65" s="107">
        <f>'MA Hodiny'!W65</f>
        <v>0</v>
      </c>
      <c r="X65" s="107">
        <f>'MA Hodiny'!X65</f>
        <v>0</v>
      </c>
      <c r="Y65" s="107">
        <f>'MA Hodiny'!Y65</f>
        <v>0</v>
      </c>
      <c r="Z65" s="107">
        <f>'MA Hodiny'!Z65</f>
        <v>0</v>
      </c>
      <c r="AA65" s="107">
        <f>'MA Hodiny'!AA65</f>
        <v>0</v>
      </c>
      <c r="AB65" s="107">
        <f>'MA Hodiny'!AB65</f>
        <v>0</v>
      </c>
      <c r="AC65" s="107">
        <f>'MA Hodiny'!AC65</f>
        <v>0</v>
      </c>
      <c r="AD65" s="107">
        <f>'MA Hodiny'!AD65</f>
        <v>0</v>
      </c>
      <c r="AE65" s="107">
        <f>'MA Hodiny'!AE65</f>
        <v>0</v>
      </c>
      <c r="AF65" s="107">
        <f>'MA Hodiny'!AF65</f>
        <v>0</v>
      </c>
      <c r="AG65" s="107">
        <f>'MA Hodiny'!AG65</f>
        <v>0</v>
      </c>
      <c r="AH65" s="107">
        <f>'MA Hodiny'!AH65</f>
        <v>0</v>
      </c>
      <c r="AI65" s="107">
        <f>'MA Hodiny'!AI65</f>
        <v>0</v>
      </c>
      <c r="AJ65" s="107">
        <f>'MA Hodiny'!AJ65</f>
        <v>0</v>
      </c>
      <c r="AK65" s="107">
        <f>'MA Hodiny'!AK65</f>
        <v>0</v>
      </c>
      <c r="AL65" s="24">
        <f t="shared" si="25"/>
        <v>0</v>
      </c>
      <c r="AM65" s="149">
        <f t="shared" si="24"/>
        <v>0</v>
      </c>
    </row>
    <row r="66" spans="1:39" ht="14.4" x14ac:dyDescent="0.3">
      <c r="A66" s="4">
        <f t="shared" si="26"/>
        <v>13</v>
      </c>
      <c r="B66" s="45" t="str">
        <f t="shared" si="26"/>
        <v>Ostatní služby</v>
      </c>
      <c r="C66" s="45">
        <f t="shared" si="26"/>
        <v>13.1</v>
      </c>
      <c r="D66" s="65" t="str">
        <f t="shared" si="26"/>
        <v>Ostraha</v>
      </c>
      <c r="E66" s="627">
        <f>'MA Hodiny'!E66*'Objednávka SČK'!C87</f>
        <v>0</v>
      </c>
      <c r="F66" s="627">
        <f>'MA Hodiny'!F66*'Objednávka SČK'!D87</f>
        <v>0</v>
      </c>
      <c r="G66" s="627">
        <f>'MA Hodiny'!G66*'Objednávka SČK'!E87</f>
        <v>0</v>
      </c>
      <c r="H66" s="627">
        <f>'MA Hodiny'!H66*'Objednávka SČK'!F87</f>
        <v>0</v>
      </c>
      <c r="I66" s="627">
        <f>'MA Hodiny'!I66*'Objednávka SČK'!G87</f>
        <v>0</v>
      </c>
      <c r="J66" s="627">
        <f>'MA Hodiny'!J66*'Objednávka SČK'!H87</f>
        <v>0</v>
      </c>
      <c r="K66" s="627">
        <f>'MA Hodiny'!K66*'Objednávka SČK'!I87</f>
        <v>0</v>
      </c>
      <c r="L66" s="627">
        <f>'MA Hodiny'!L66*'Objednávka SČK'!J87</f>
        <v>0</v>
      </c>
      <c r="M66" s="627">
        <f>'MA Hodiny'!M66*'Objednávka SČK'!K87</f>
        <v>0</v>
      </c>
      <c r="N66" s="627">
        <f>'MA Hodiny'!N66*'Objednávka SČK'!L87</f>
        <v>0</v>
      </c>
      <c r="O66" s="627">
        <f>'MA Hodiny'!O66*'Objednávka SČK'!M87</f>
        <v>0</v>
      </c>
      <c r="P66" s="627">
        <f>'MA Hodiny'!P66*'Objednávka SČK'!N87</f>
        <v>0</v>
      </c>
      <c r="Q66" s="627">
        <f>'MA Hodiny'!Q66*'Objednávka SČK'!O87</f>
        <v>0</v>
      </c>
      <c r="R66" s="627">
        <f>'MA Hodiny'!R66*'Objednávka SČK'!P87</f>
        <v>0</v>
      </c>
      <c r="S66" s="627">
        <f>'MA Hodiny'!S66*'Objednávka SČK'!Q87</f>
        <v>0</v>
      </c>
      <c r="T66" s="627">
        <f>'MA Hodiny'!T66*'Objednávka SČK'!R87</f>
        <v>0</v>
      </c>
      <c r="U66" s="627">
        <f>'MA Hodiny'!U66*'Objednávka SČK'!S87</f>
        <v>0</v>
      </c>
      <c r="V66" s="627">
        <f>'MA Hodiny'!V66*'Objednávka SČK'!T87</f>
        <v>0</v>
      </c>
      <c r="W66" s="627">
        <f>'MA Hodiny'!W66*'Objednávka SČK'!U87</f>
        <v>0</v>
      </c>
      <c r="X66" s="627">
        <f>'MA Hodiny'!X66*'Objednávka SČK'!V87</f>
        <v>0</v>
      </c>
      <c r="Y66" s="627">
        <f>'MA Hodiny'!Y66*'Objednávka SČK'!W87</f>
        <v>0</v>
      </c>
      <c r="Z66" s="627">
        <f>'MA Hodiny'!Z66*'Objednávka SČK'!X87</f>
        <v>0</v>
      </c>
      <c r="AA66" s="627">
        <f>'MA Hodiny'!AA66*'Objednávka SČK'!Y87</f>
        <v>0</v>
      </c>
      <c r="AB66" s="627">
        <f>'MA Hodiny'!AB66*'Objednávka SČK'!Z87</f>
        <v>0</v>
      </c>
      <c r="AC66" s="627">
        <f>'MA Hodiny'!AC66*'Objednávka SČK'!AA87</f>
        <v>0</v>
      </c>
      <c r="AD66" s="627">
        <f>'MA Hodiny'!AD66*'Objednávka SČK'!AB87</f>
        <v>0</v>
      </c>
      <c r="AE66" s="627">
        <f>'MA Hodiny'!AE66*'Objednávka SČK'!AC87</f>
        <v>0</v>
      </c>
      <c r="AF66" s="627">
        <f>'MA Hodiny'!AF66*'Objednávka SČK'!AD87</f>
        <v>0</v>
      </c>
      <c r="AG66" s="627">
        <f>'MA Hodiny'!AG66*'Objednávka SČK'!AE87</f>
        <v>0</v>
      </c>
      <c r="AH66" s="627">
        <f>'MA Hodiny'!AH66*'Objednávka SČK'!AF87</f>
        <v>0</v>
      </c>
      <c r="AI66" s="627">
        <f>'MA Hodiny'!AI66*'Objednávka SČK'!AG87</f>
        <v>0</v>
      </c>
      <c r="AJ66" s="627">
        <f>'MA Hodiny'!AJ66*'Objednávka SČK'!AH87</f>
        <v>0</v>
      </c>
      <c r="AK66" s="627">
        <f>'MA Hodiny'!AK66*'Objednávka SČK'!AI87</f>
        <v>0</v>
      </c>
      <c r="AL66" s="24">
        <f t="shared" si="25"/>
        <v>0</v>
      </c>
      <c r="AM66" s="149">
        <f t="shared" si="24"/>
        <v>0</v>
      </c>
    </row>
    <row r="67" spans="1:39" ht="14.4" x14ac:dyDescent="0.3">
      <c r="A67" s="4"/>
      <c r="B67" s="45"/>
      <c r="C67" s="45">
        <f t="shared" si="26"/>
        <v>13.2</v>
      </c>
      <c r="D67" s="65" t="str">
        <f t="shared" si="26"/>
        <v>Ostatní služby</v>
      </c>
      <c r="E67" s="107">
        <f>'MA Hodiny'!E67</f>
        <v>0</v>
      </c>
      <c r="F67" s="107">
        <f>'MA Hodiny'!F67</f>
        <v>0</v>
      </c>
      <c r="G67" s="107">
        <f>'MA Hodiny'!G67</f>
        <v>0</v>
      </c>
      <c r="H67" s="107">
        <f>'MA Hodiny'!H67</f>
        <v>0</v>
      </c>
      <c r="I67" s="107">
        <f>'MA Hodiny'!I67</f>
        <v>0</v>
      </c>
      <c r="J67" s="107">
        <f>'MA Hodiny'!J67</f>
        <v>0</v>
      </c>
      <c r="K67" s="107">
        <f>'MA Hodiny'!K67</f>
        <v>0</v>
      </c>
      <c r="L67" s="107">
        <f>'MA Hodiny'!L67</f>
        <v>0</v>
      </c>
      <c r="M67" s="107">
        <f>'MA Hodiny'!M67</f>
        <v>0</v>
      </c>
      <c r="N67" s="107">
        <f>'MA Hodiny'!N67</f>
        <v>0</v>
      </c>
      <c r="O67" s="107">
        <f>'MA Hodiny'!O67</f>
        <v>0</v>
      </c>
      <c r="P67" s="107">
        <f>'MA Hodiny'!P67</f>
        <v>0</v>
      </c>
      <c r="Q67" s="107">
        <f>'MA Hodiny'!Q67</f>
        <v>0</v>
      </c>
      <c r="R67" s="107">
        <f>'MA Hodiny'!R67</f>
        <v>0</v>
      </c>
      <c r="S67" s="107">
        <f>'MA Hodiny'!S67</f>
        <v>0</v>
      </c>
      <c r="T67" s="107">
        <f>'MA Hodiny'!T67</f>
        <v>0</v>
      </c>
      <c r="U67" s="107">
        <f>'MA Hodiny'!U67</f>
        <v>0</v>
      </c>
      <c r="V67" s="107">
        <f>'MA Hodiny'!V67</f>
        <v>0</v>
      </c>
      <c r="W67" s="107">
        <f>'MA Hodiny'!W67</f>
        <v>0</v>
      </c>
      <c r="X67" s="107">
        <f>'MA Hodiny'!X67</f>
        <v>0</v>
      </c>
      <c r="Y67" s="107">
        <f>'MA Hodiny'!Y67</f>
        <v>0</v>
      </c>
      <c r="Z67" s="107">
        <f>'MA Hodiny'!Z67</f>
        <v>0</v>
      </c>
      <c r="AA67" s="107">
        <f>'MA Hodiny'!AA67</f>
        <v>0</v>
      </c>
      <c r="AB67" s="107">
        <f>'MA Hodiny'!AB67</f>
        <v>0</v>
      </c>
      <c r="AC67" s="107">
        <f>'MA Hodiny'!AC67</f>
        <v>0</v>
      </c>
      <c r="AD67" s="107">
        <f>'MA Hodiny'!AD67</f>
        <v>0</v>
      </c>
      <c r="AE67" s="107">
        <f>'MA Hodiny'!AE67</f>
        <v>0</v>
      </c>
      <c r="AF67" s="107">
        <f>'MA Hodiny'!AF67</f>
        <v>0</v>
      </c>
      <c r="AG67" s="107">
        <f>'MA Hodiny'!AG67</f>
        <v>0</v>
      </c>
      <c r="AH67" s="107">
        <f>'MA Hodiny'!AH67</f>
        <v>0</v>
      </c>
      <c r="AI67" s="107">
        <f>'MA Hodiny'!AI67</f>
        <v>0</v>
      </c>
      <c r="AJ67" s="107">
        <f>'MA Hodiny'!AJ67</f>
        <v>0</v>
      </c>
      <c r="AK67" s="107">
        <f>'MA Hodiny'!AK67</f>
        <v>0</v>
      </c>
      <c r="AL67" s="24">
        <f t="shared" si="25"/>
        <v>0</v>
      </c>
      <c r="AM67" s="149">
        <f t="shared" si="24"/>
        <v>0</v>
      </c>
    </row>
    <row r="68" spans="1:39" ht="14.4" x14ac:dyDescent="0.3">
      <c r="A68" s="4">
        <f t="shared" ref="A68:B71" si="27">IF(A26="","",A26)</f>
        <v>14</v>
      </c>
      <c r="B68" s="45" t="str">
        <f t="shared" si="27"/>
        <v>Provozní režie</v>
      </c>
      <c r="C68" s="45" t="str">
        <f t="shared" si="26"/>
        <v/>
      </c>
      <c r="D68" s="65" t="str">
        <f t="shared" si="26"/>
        <v/>
      </c>
      <c r="E68" s="107">
        <f>'MA Hodiny'!E68</f>
        <v>0</v>
      </c>
      <c r="F68" s="107">
        <f>'MA Hodiny'!F68</f>
        <v>0</v>
      </c>
      <c r="G68" s="107">
        <f>'MA Hodiny'!G68</f>
        <v>0</v>
      </c>
      <c r="H68" s="107">
        <f>'MA Hodiny'!H68</f>
        <v>0</v>
      </c>
      <c r="I68" s="107">
        <f>'MA Hodiny'!I68</f>
        <v>0</v>
      </c>
      <c r="J68" s="107">
        <f>'MA Hodiny'!J68</f>
        <v>0</v>
      </c>
      <c r="K68" s="107">
        <f>'MA Hodiny'!K68</f>
        <v>0</v>
      </c>
      <c r="L68" s="107">
        <f>'MA Hodiny'!L68</f>
        <v>0</v>
      </c>
      <c r="M68" s="107">
        <f>'MA Hodiny'!M68</f>
        <v>0</v>
      </c>
      <c r="N68" s="107">
        <f>'MA Hodiny'!N68</f>
        <v>0</v>
      </c>
      <c r="O68" s="107">
        <f>'MA Hodiny'!O68</f>
        <v>0</v>
      </c>
      <c r="P68" s="107">
        <f>'MA Hodiny'!P68</f>
        <v>0</v>
      </c>
      <c r="Q68" s="107">
        <f>'MA Hodiny'!Q68</f>
        <v>0</v>
      </c>
      <c r="R68" s="107">
        <f>'MA Hodiny'!R68</f>
        <v>0</v>
      </c>
      <c r="S68" s="107">
        <f>'MA Hodiny'!S68</f>
        <v>0</v>
      </c>
      <c r="T68" s="107">
        <f>'MA Hodiny'!T68</f>
        <v>0</v>
      </c>
      <c r="U68" s="107">
        <f>'MA Hodiny'!U68</f>
        <v>0</v>
      </c>
      <c r="V68" s="107">
        <f>'MA Hodiny'!V68</f>
        <v>0</v>
      </c>
      <c r="W68" s="107">
        <f>'MA Hodiny'!W68</f>
        <v>0</v>
      </c>
      <c r="X68" s="107">
        <f>'MA Hodiny'!X68</f>
        <v>0</v>
      </c>
      <c r="Y68" s="107">
        <f>'MA Hodiny'!Y68</f>
        <v>0</v>
      </c>
      <c r="Z68" s="107">
        <f>'MA Hodiny'!Z68</f>
        <v>0</v>
      </c>
      <c r="AA68" s="107">
        <f>'MA Hodiny'!AA68</f>
        <v>0</v>
      </c>
      <c r="AB68" s="107">
        <f>'MA Hodiny'!AB68</f>
        <v>0</v>
      </c>
      <c r="AC68" s="107">
        <f>'MA Hodiny'!AC68</f>
        <v>0</v>
      </c>
      <c r="AD68" s="107">
        <f>'MA Hodiny'!AD68</f>
        <v>0</v>
      </c>
      <c r="AE68" s="107">
        <f>'MA Hodiny'!AE68</f>
        <v>0</v>
      </c>
      <c r="AF68" s="107">
        <f>'MA Hodiny'!AF68</f>
        <v>0</v>
      </c>
      <c r="AG68" s="107">
        <f>'MA Hodiny'!AG68</f>
        <v>0</v>
      </c>
      <c r="AH68" s="107">
        <f>'MA Hodiny'!AH68</f>
        <v>0</v>
      </c>
      <c r="AI68" s="107">
        <f>'MA Hodiny'!AI68</f>
        <v>0</v>
      </c>
      <c r="AJ68" s="107">
        <f>'MA Hodiny'!AJ68</f>
        <v>0</v>
      </c>
      <c r="AK68" s="107">
        <f>'MA Hodiny'!AK68</f>
        <v>0</v>
      </c>
      <c r="AL68" s="24">
        <f t="shared" si="25"/>
        <v>0</v>
      </c>
      <c r="AM68" s="149">
        <f t="shared" si="24"/>
        <v>0</v>
      </c>
    </row>
    <row r="69" spans="1:39" ht="14.4" x14ac:dyDescent="0.3">
      <c r="A69" s="4">
        <f t="shared" si="27"/>
        <v>15</v>
      </c>
      <c r="B69" s="45" t="str">
        <f t="shared" si="27"/>
        <v>Správní režie</v>
      </c>
      <c r="C69" s="45" t="str">
        <f t="shared" si="26"/>
        <v/>
      </c>
      <c r="D69" s="65" t="str">
        <f t="shared" si="26"/>
        <v/>
      </c>
      <c r="E69" s="107">
        <f>'MA Hodiny'!E69</f>
        <v>0</v>
      </c>
      <c r="F69" s="107">
        <f>'MA Hodiny'!F69</f>
        <v>0</v>
      </c>
      <c r="G69" s="107">
        <f>'MA Hodiny'!G69</f>
        <v>0</v>
      </c>
      <c r="H69" s="107">
        <f>'MA Hodiny'!H69</f>
        <v>0</v>
      </c>
      <c r="I69" s="107">
        <f>'MA Hodiny'!I69</f>
        <v>0</v>
      </c>
      <c r="J69" s="107">
        <f>'MA Hodiny'!J69</f>
        <v>0</v>
      </c>
      <c r="K69" s="107">
        <f>'MA Hodiny'!K69</f>
        <v>0</v>
      </c>
      <c r="L69" s="107">
        <f>'MA Hodiny'!L69</f>
        <v>0</v>
      </c>
      <c r="M69" s="107">
        <f>'MA Hodiny'!M69</f>
        <v>0</v>
      </c>
      <c r="N69" s="107">
        <f>'MA Hodiny'!N69</f>
        <v>0</v>
      </c>
      <c r="O69" s="107">
        <f>'MA Hodiny'!O69</f>
        <v>0</v>
      </c>
      <c r="P69" s="107">
        <f>'MA Hodiny'!P69</f>
        <v>0</v>
      </c>
      <c r="Q69" s="107">
        <f>'MA Hodiny'!Q69</f>
        <v>0</v>
      </c>
      <c r="R69" s="107">
        <f>'MA Hodiny'!R69</f>
        <v>0</v>
      </c>
      <c r="S69" s="107">
        <f>'MA Hodiny'!S69</f>
        <v>0</v>
      </c>
      <c r="T69" s="107">
        <f>'MA Hodiny'!T69</f>
        <v>0</v>
      </c>
      <c r="U69" s="107">
        <f>'MA Hodiny'!U69</f>
        <v>0</v>
      </c>
      <c r="V69" s="107">
        <f>'MA Hodiny'!V69</f>
        <v>0</v>
      </c>
      <c r="W69" s="107">
        <f>'MA Hodiny'!W69</f>
        <v>0</v>
      </c>
      <c r="X69" s="107">
        <f>'MA Hodiny'!X69</f>
        <v>0</v>
      </c>
      <c r="Y69" s="107">
        <f>'MA Hodiny'!Y69</f>
        <v>0</v>
      </c>
      <c r="Z69" s="107">
        <f>'MA Hodiny'!Z69</f>
        <v>0</v>
      </c>
      <c r="AA69" s="107">
        <f>'MA Hodiny'!AA69</f>
        <v>0</v>
      </c>
      <c r="AB69" s="107">
        <f>'MA Hodiny'!AB69</f>
        <v>0</v>
      </c>
      <c r="AC69" s="107">
        <f>'MA Hodiny'!AC69</f>
        <v>0</v>
      </c>
      <c r="AD69" s="107">
        <f>'MA Hodiny'!AD69</f>
        <v>0</v>
      </c>
      <c r="AE69" s="107">
        <f>'MA Hodiny'!AE69</f>
        <v>0</v>
      </c>
      <c r="AF69" s="107">
        <f>'MA Hodiny'!AF69</f>
        <v>0</v>
      </c>
      <c r="AG69" s="107">
        <f>'MA Hodiny'!AG69</f>
        <v>0</v>
      </c>
      <c r="AH69" s="107">
        <f>'MA Hodiny'!AH69</f>
        <v>0</v>
      </c>
      <c r="AI69" s="107">
        <f>'MA Hodiny'!AI69</f>
        <v>0</v>
      </c>
      <c r="AJ69" s="107">
        <f>'MA Hodiny'!AJ69</f>
        <v>0</v>
      </c>
      <c r="AK69" s="107">
        <f>'MA Hodiny'!AK69</f>
        <v>0</v>
      </c>
      <c r="AL69" s="24">
        <f t="shared" si="25"/>
        <v>0</v>
      </c>
      <c r="AM69" s="149">
        <f t="shared" si="24"/>
        <v>0</v>
      </c>
    </row>
    <row r="70" spans="1:39" ht="14.4" x14ac:dyDescent="0.3">
      <c r="A70" s="9">
        <f t="shared" si="27"/>
        <v>16</v>
      </c>
      <c r="B70" s="67" t="str">
        <f t="shared" si="27"/>
        <v>Zisk</v>
      </c>
      <c r="C70" s="67" t="str">
        <f t="shared" si="26"/>
        <v/>
      </c>
      <c r="D70" s="68" t="str">
        <f t="shared" si="26"/>
        <v/>
      </c>
      <c r="E70" s="107">
        <f>'MA Hodiny'!E70</f>
        <v>0</v>
      </c>
      <c r="F70" s="107">
        <f>'MA Hodiny'!F70</f>
        <v>0</v>
      </c>
      <c r="G70" s="107">
        <f>'MA Hodiny'!G70</f>
        <v>0</v>
      </c>
      <c r="H70" s="107">
        <f>'MA Hodiny'!H70</f>
        <v>0</v>
      </c>
      <c r="I70" s="107">
        <f>'MA Hodiny'!I70</f>
        <v>0</v>
      </c>
      <c r="J70" s="107">
        <f>'MA Hodiny'!J70</f>
        <v>0</v>
      </c>
      <c r="K70" s="107">
        <f>'MA Hodiny'!K70</f>
        <v>0</v>
      </c>
      <c r="L70" s="107">
        <f>'MA Hodiny'!L70</f>
        <v>0</v>
      </c>
      <c r="M70" s="107">
        <f>'MA Hodiny'!M70</f>
        <v>0</v>
      </c>
      <c r="N70" s="107">
        <f>'MA Hodiny'!N70</f>
        <v>0</v>
      </c>
      <c r="O70" s="107">
        <f>'MA Hodiny'!O70</f>
        <v>0</v>
      </c>
      <c r="P70" s="107">
        <f>'MA Hodiny'!P70</f>
        <v>0</v>
      </c>
      <c r="Q70" s="107">
        <f>'MA Hodiny'!Q70</f>
        <v>0</v>
      </c>
      <c r="R70" s="107">
        <f>'MA Hodiny'!R70</f>
        <v>0</v>
      </c>
      <c r="S70" s="107">
        <f>'MA Hodiny'!S70</f>
        <v>0</v>
      </c>
      <c r="T70" s="107">
        <f>'MA Hodiny'!T70</f>
        <v>0</v>
      </c>
      <c r="U70" s="107">
        <f>'MA Hodiny'!U70</f>
        <v>0</v>
      </c>
      <c r="V70" s="107">
        <f>'MA Hodiny'!V70</f>
        <v>0</v>
      </c>
      <c r="W70" s="107">
        <f>'MA Hodiny'!W70</f>
        <v>0</v>
      </c>
      <c r="X70" s="107">
        <f>'MA Hodiny'!X70</f>
        <v>0</v>
      </c>
      <c r="Y70" s="107">
        <f>'MA Hodiny'!Y70</f>
        <v>0</v>
      </c>
      <c r="Z70" s="107">
        <f>'MA Hodiny'!Z70</f>
        <v>0</v>
      </c>
      <c r="AA70" s="107">
        <f>'MA Hodiny'!AA70</f>
        <v>0</v>
      </c>
      <c r="AB70" s="107">
        <f>'MA Hodiny'!AB70</f>
        <v>0</v>
      </c>
      <c r="AC70" s="107">
        <f>'MA Hodiny'!AC70</f>
        <v>0</v>
      </c>
      <c r="AD70" s="107">
        <f>'MA Hodiny'!AD70</f>
        <v>0</v>
      </c>
      <c r="AE70" s="107">
        <f>'MA Hodiny'!AE70</f>
        <v>0</v>
      </c>
      <c r="AF70" s="107">
        <f>'MA Hodiny'!AF70</f>
        <v>0</v>
      </c>
      <c r="AG70" s="107">
        <f>'MA Hodiny'!AG70</f>
        <v>0</v>
      </c>
      <c r="AH70" s="107">
        <f>'MA Hodiny'!AH70</f>
        <v>0</v>
      </c>
      <c r="AI70" s="107">
        <f>'MA Hodiny'!AI70</f>
        <v>0</v>
      </c>
      <c r="AJ70" s="107">
        <f>'MA Hodiny'!AJ70</f>
        <v>0</v>
      </c>
      <c r="AK70" s="107">
        <f>'MA Hodiny'!AK70</f>
        <v>0</v>
      </c>
      <c r="AL70" s="24">
        <f t="shared" si="25"/>
        <v>0</v>
      </c>
      <c r="AM70" s="149">
        <f t="shared" si="24"/>
        <v>0</v>
      </c>
    </row>
    <row r="71" spans="1:39" ht="16.2" thickBot="1" x14ac:dyDescent="0.4">
      <c r="A71" s="5">
        <f t="shared" si="27"/>
        <v>21</v>
      </c>
      <c r="B71" s="69" t="str">
        <f t="shared" si="27"/>
        <v>Objednávková cena za Hodiny [tis.Kč]</v>
      </c>
      <c r="C71" s="69" t="str">
        <f>IF(C29="","",C29)</f>
        <v/>
      </c>
      <c r="D71" s="252" t="s">
        <v>344</v>
      </c>
      <c r="E71" s="108">
        <f t="shared" ref="E71:AK71" si="28">SUM(E45:E70)</f>
        <v>0</v>
      </c>
      <c r="F71" s="108">
        <f t="shared" si="28"/>
        <v>0</v>
      </c>
      <c r="G71" s="108">
        <f t="shared" ref="G71:H71" si="29">SUM(G45:G70)</f>
        <v>0</v>
      </c>
      <c r="H71" s="108">
        <f t="shared" si="29"/>
        <v>0</v>
      </c>
      <c r="I71" s="108">
        <f t="shared" si="28"/>
        <v>0</v>
      </c>
      <c r="J71" s="108">
        <f t="shared" si="28"/>
        <v>0</v>
      </c>
      <c r="K71" s="108">
        <f t="shared" si="28"/>
        <v>0</v>
      </c>
      <c r="L71" s="108">
        <f t="shared" si="28"/>
        <v>0</v>
      </c>
      <c r="M71" s="108">
        <f t="shared" si="28"/>
        <v>0</v>
      </c>
      <c r="N71" s="108">
        <f t="shared" si="28"/>
        <v>0</v>
      </c>
      <c r="O71" s="108">
        <f t="shared" si="28"/>
        <v>0</v>
      </c>
      <c r="P71" s="108">
        <f t="shared" si="28"/>
        <v>0</v>
      </c>
      <c r="Q71" s="108">
        <f t="shared" si="28"/>
        <v>0</v>
      </c>
      <c r="R71" s="108">
        <f t="shared" si="28"/>
        <v>0</v>
      </c>
      <c r="S71" s="108">
        <f t="shared" si="28"/>
        <v>0</v>
      </c>
      <c r="T71" s="108">
        <f t="shared" si="28"/>
        <v>0</v>
      </c>
      <c r="U71" s="108">
        <f t="shared" si="28"/>
        <v>0</v>
      </c>
      <c r="V71" s="108">
        <f t="shared" si="28"/>
        <v>0</v>
      </c>
      <c r="W71" s="108">
        <f t="shared" si="28"/>
        <v>0</v>
      </c>
      <c r="X71" s="108">
        <f t="shared" si="28"/>
        <v>0</v>
      </c>
      <c r="Y71" s="108">
        <f t="shared" si="28"/>
        <v>0</v>
      </c>
      <c r="Z71" s="108">
        <f t="shared" si="28"/>
        <v>0</v>
      </c>
      <c r="AA71" s="108">
        <f t="shared" si="28"/>
        <v>0</v>
      </c>
      <c r="AB71" s="108">
        <f t="shared" si="28"/>
        <v>0</v>
      </c>
      <c r="AC71" s="108">
        <f t="shared" si="28"/>
        <v>0</v>
      </c>
      <c r="AD71" s="108">
        <f t="shared" si="28"/>
        <v>0</v>
      </c>
      <c r="AE71" s="108">
        <f t="shared" si="28"/>
        <v>0</v>
      </c>
      <c r="AF71" s="108">
        <f t="shared" si="28"/>
        <v>0</v>
      </c>
      <c r="AG71" s="108">
        <f t="shared" si="28"/>
        <v>0</v>
      </c>
      <c r="AH71" s="108">
        <f t="shared" si="28"/>
        <v>0</v>
      </c>
      <c r="AI71" s="108">
        <f t="shared" si="28"/>
        <v>0</v>
      </c>
      <c r="AJ71" s="108">
        <f t="shared" si="28"/>
        <v>0</v>
      </c>
      <c r="AK71" s="108">
        <f t="shared" si="28"/>
        <v>0</v>
      </c>
      <c r="AL71" s="27">
        <f t="shared" ref="AL71:AL79" si="30">SUM(E71:AK71)</f>
        <v>0</v>
      </c>
      <c r="AM71" s="574">
        <f>IFERROR(SUMPRODUCT(E71:AK71,E$79:AK$79)/SUM(E$79:AK$79),0)</f>
        <v>0</v>
      </c>
    </row>
    <row r="72" spans="1:39" ht="14.4"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6"/>
      <c r="AM72" s="568"/>
    </row>
    <row r="73" spans="1:39" ht="14.4"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t="14.4"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t="14.4"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t="14.4"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t="14.4"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45" t="str">
        <f>IF(B37="","",B37)</f>
        <v>Objednaný dopravní výkon [tis.vlkm]</v>
      </c>
      <c r="C79" s="45"/>
      <c r="D79" s="268" t="s">
        <v>316</v>
      </c>
      <c r="E79" s="103">
        <f>'Objednávka SČK'!C39</f>
        <v>0</v>
      </c>
      <c r="F79" s="103">
        <f>'Objednávka SČK'!D39</f>
        <v>0</v>
      </c>
      <c r="G79" s="103">
        <f>'Objednávka SČK'!E39</f>
        <v>0</v>
      </c>
      <c r="H79" s="103">
        <f>'Objednávka SČK'!F39</f>
        <v>0</v>
      </c>
      <c r="I79" s="103">
        <f>'Objednávka SČK'!G39</f>
        <v>0</v>
      </c>
      <c r="J79" s="103">
        <f>'Objednávka SČK'!H39</f>
        <v>0</v>
      </c>
      <c r="K79" s="103">
        <f>'Objednávka SČK'!I39</f>
        <v>0</v>
      </c>
      <c r="L79" s="103">
        <f>'Objednávka SČK'!J39</f>
        <v>0</v>
      </c>
      <c r="M79" s="103">
        <f>'Objednávka SČK'!K39</f>
        <v>0</v>
      </c>
      <c r="N79" s="103">
        <f>'Objednávka SČK'!L39</f>
        <v>0</v>
      </c>
      <c r="O79" s="103">
        <f>'Objednávka SČK'!M39</f>
        <v>0</v>
      </c>
      <c r="P79" s="103">
        <f>'Objednávka SČK'!N39</f>
        <v>0</v>
      </c>
      <c r="Q79" s="103">
        <f>'Objednávka SČK'!O39</f>
        <v>0</v>
      </c>
      <c r="R79" s="103">
        <f>'Objednávka SČK'!P39</f>
        <v>0</v>
      </c>
      <c r="S79" s="103">
        <f>'Objednávka SČK'!Q39</f>
        <v>0</v>
      </c>
      <c r="T79" s="103">
        <f>'Objednávka SČK'!R39</f>
        <v>0</v>
      </c>
      <c r="U79" s="103">
        <f>'Objednávka SČK'!S39</f>
        <v>0</v>
      </c>
      <c r="V79" s="103">
        <f>'Objednávka SČK'!T39</f>
        <v>0</v>
      </c>
      <c r="W79" s="103">
        <f>'Objednávka SČK'!U39</f>
        <v>0</v>
      </c>
      <c r="X79" s="103">
        <f>'Objednávka SČK'!V39</f>
        <v>0</v>
      </c>
      <c r="Y79" s="103">
        <f>'Objednávka SČK'!W39</f>
        <v>0</v>
      </c>
      <c r="Z79" s="103">
        <f>'Objednávka SČK'!X39</f>
        <v>0</v>
      </c>
      <c r="AA79" s="103">
        <f>'Objednávka SČK'!Y39</f>
        <v>0</v>
      </c>
      <c r="AB79" s="103">
        <f>'Objednávka SČK'!Z39</f>
        <v>0</v>
      </c>
      <c r="AC79" s="103">
        <f>'Objednávka SČK'!AA39</f>
        <v>0</v>
      </c>
      <c r="AD79" s="103">
        <f>'Objednávka SČK'!AB39</f>
        <v>0</v>
      </c>
      <c r="AE79" s="103">
        <f>'Objednávka SČK'!AC39</f>
        <v>0</v>
      </c>
      <c r="AF79" s="103">
        <f>'Objednávka SČK'!AD39</f>
        <v>0</v>
      </c>
      <c r="AG79" s="103">
        <f>'Objednávka SČK'!AE39</f>
        <v>0</v>
      </c>
      <c r="AH79" s="103">
        <f>'Objednávka SČK'!AF39</f>
        <v>0</v>
      </c>
      <c r="AI79" s="103">
        <f>'Objednávka SČK'!AG39</f>
        <v>0</v>
      </c>
      <c r="AJ79" s="103">
        <f>'Objednávka SČK'!AH39</f>
        <v>0</v>
      </c>
      <c r="AK79" s="103">
        <f>'Objednávka SČK'!AI39</f>
        <v>0</v>
      </c>
      <c r="AL79" s="84">
        <f t="shared" si="30"/>
        <v>0</v>
      </c>
      <c r="AM79" s="570" t="s">
        <v>134</v>
      </c>
    </row>
    <row r="80" spans="1:39" ht="16.2" thickBot="1" x14ac:dyDescent="0.4">
      <c r="A80" s="5">
        <v>27</v>
      </c>
      <c r="B80" s="69" t="str">
        <f>IF(B38="","",B38)</f>
        <v>Objednávková jednotková cena za Hodiny [Kč/vlkm]</v>
      </c>
      <c r="C80" s="69"/>
      <c r="D80" s="252" t="s">
        <v>345</v>
      </c>
      <c r="E80" s="105">
        <f t="shared" ref="E80:AL80" si="31">IFERROR(E71/E79,0)</f>
        <v>0</v>
      </c>
      <c r="F80" s="105">
        <f t="shared" si="31"/>
        <v>0</v>
      </c>
      <c r="G80" s="105">
        <f t="shared" ref="G80:H80" si="32">IFERROR(G71/G79,0)</f>
        <v>0</v>
      </c>
      <c r="H80" s="105">
        <f t="shared" si="32"/>
        <v>0</v>
      </c>
      <c r="I80" s="105">
        <f t="shared" si="31"/>
        <v>0</v>
      </c>
      <c r="J80" s="105">
        <f t="shared" si="31"/>
        <v>0</v>
      </c>
      <c r="K80" s="105">
        <f t="shared" si="31"/>
        <v>0</v>
      </c>
      <c r="L80" s="105">
        <f t="shared" si="31"/>
        <v>0</v>
      </c>
      <c r="M80" s="105">
        <f t="shared" si="31"/>
        <v>0</v>
      </c>
      <c r="N80" s="105">
        <f t="shared" si="31"/>
        <v>0</v>
      </c>
      <c r="O80" s="105">
        <f t="shared" si="31"/>
        <v>0</v>
      </c>
      <c r="P80" s="105">
        <f t="shared" si="31"/>
        <v>0</v>
      </c>
      <c r="Q80" s="105">
        <f t="shared" si="31"/>
        <v>0</v>
      </c>
      <c r="R80" s="105">
        <f t="shared" si="31"/>
        <v>0</v>
      </c>
      <c r="S80" s="105">
        <f t="shared" si="31"/>
        <v>0</v>
      </c>
      <c r="T80" s="105">
        <f t="shared" si="31"/>
        <v>0</v>
      </c>
      <c r="U80" s="105">
        <f t="shared" si="31"/>
        <v>0</v>
      </c>
      <c r="V80" s="105">
        <f t="shared" si="31"/>
        <v>0</v>
      </c>
      <c r="W80" s="105">
        <f t="shared" si="31"/>
        <v>0</v>
      </c>
      <c r="X80" s="105">
        <f t="shared" si="31"/>
        <v>0</v>
      </c>
      <c r="Y80" s="105">
        <f t="shared" si="31"/>
        <v>0</v>
      </c>
      <c r="Z80" s="105">
        <f t="shared" si="31"/>
        <v>0</v>
      </c>
      <c r="AA80" s="105">
        <f t="shared" si="31"/>
        <v>0</v>
      </c>
      <c r="AB80" s="105">
        <f t="shared" si="31"/>
        <v>0</v>
      </c>
      <c r="AC80" s="105">
        <f t="shared" si="31"/>
        <v>0</v>
      </c>
      <c r="AD80" s="105">
        <f t="shared" si="31"/>
        <v>0</v>
      </c>
      <c r="AE80" s="105">
        <f t="shared" si="31"/>
        <v>0</v>
      </c>
      <c r="AF80" s="105">
        <f t="shared" si="31"/>
        <v>0</v>
      </c>
      <c r="AG80" s="105">
        <f t="shared" si="31"/>
        <v>0</v>
      </c>
      <c r="AH80" s="105">
        <f t="shared" si="31"/>
        <v>0</v>
      </c>
      <c r="AI80" s="105">
        <f t="shared" si="31"/>
        <v>0</v>
      </c>
      <c r="AJ80" s="105">
        <f t="shared" si="31"/>
        <v>0</v>
      </c>
      <c r="AK80" s="105">
        <f t="shared" si="31"/>
        <v>0</v>
      </c>
      <c r="AL80" s="111">
        <f t="shared" si="31"/>
        <v>0</v>
      </c>
      <c r="AM80" s="571" t="s">
        <v>134</v>
      </c>
    </row>
    <row r="81" spans="1:39" ht="14.4" hidden="1" x14ac:dyDescent="0.3">
      <c r="A81" s="349">
        <v>28</v>
      </c>
      <c r="B81" s="359" t="str">
        <f>IF(B39="","",B39)</f>
        <v>Objednávková jednotková cena za jednotku za Hodiny [Kč/vlkm]</v>
      </c>
      <c r="C81" s="350"/>
      <c r="D81" s="35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48"/>
      <c r="AM81" s="87"/>
    </row>
    <row r="82" spans="1:39" ht="15" hidden="1" thickBot="1" x14ac:dyDescent="0.35">
      <c r="A82" s="352">
        <v>29</v>
      </c>
      <c r="B82" s="353" t="str">
        <f>IF(B40="","",B40)</f>
        <v>Objednávková jednotková cena za soupravu za Hodiny [Kč/vlkm]</v>
      </c>
      <c r="C82" s="354"/>
      <c r="D82" s="355"/>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8"/>
      <c r="AM82" s="119"/>
    </row>
    <row r="83" spans="1:39" ht="14.4" hidden="1" x14ac:dyDescent="0.3">
      <c r="A83"/>
    </row>
    <row r="84" spans="1:39" ht="15" thickBot="1" x14ac:dyDescent="0.35">
      <c r="A84"/>
    </row>
    <row r="85" spans="1:39" ht="14.4" x14ac:dyDescent="0.3">
      <c r="A85" s="169" t="s">
        <v>320</v>
      </c>
      <c r="B85" s="170"/>
      <c r="C85" s="170"/>
      <c r="D85" s="282"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53"/>
    </row>
    <row r="86" spans="1:39" ht="15" thickBot="1" x14ac:dyDescent="0.35">
      <c r="A86" s="6" t="str">
        <f>A2</f>
        <v>Cenová úroveň pro Kalendářní rok [tis.Kč]</v>
      </c>
      <c r="B86" s="60"/>
      <c r="C86" s="40"/>
      <c r="D86" s="61"/>
      <c r="E86" s="153" t="str">
        <f>E2</f>
        <v>XII/29</v>
      </c>
      <c r="F86" s="153" t="str">
        <f t="shared" ref="F86:AK86" si="33">F2</f>
        <v>I-VI/30</v>
      </c>
      <c r="G86" s="153" t="str">
        <f t="shared" si="33"/>
        <v>VI-XII/30</v>
      </c>
      <c r="H86" s="153" t="str">
        <f t="shared" si="33"/>
        <v>XII/30</v>
      </c>
      <c r="I86" s="153">
        <f t="shared" si="33"/>
        <v>2031</v>
      </c>
      <c r="J86" s="153">
        <f t="shared" si="33"/>
        <v>2032</v>
      </c>
      <c r="K86" s="153">
        <f t="shared" si="33"/>
        <v>2033</v>
      </c>
      <c r="L86" s="153">
        <f t="shared" si="33"/>
        <v>2034</v>
      </c>
      <c r="M86" s="153">
        <f t="shared" si="33"/>
        <v>2035</v>
      </c>
      <c r="N86" s="153">
        <f t="shared" si="33"/>
        <v>2036</v>
      </c>
      <c r="O86" s="153">
        <f t="shared" si="33"/>
        <v>2037</v>
      </c>
      <c r="P86" s="153">
        <f t="shared" si="33"/>
        <v>2038</v>
      </c>
      <c r="Q86" s="153">
        <f t="shared" si="33"/>
        <v>2039</v>
      </c>
      <c r="R86" s="153">
        <f t="shared" si="33"/>
        <v>2040</v>
      </c>
      <c r="S86" s="153">
        <f t="shared" si="33"/>
        <v>2041</v>
      </c>
      <c r="T86" s="153">
        <f t="shared" si="33"/>
        <v>2042</v>
      </c>
      <c r="U86" s="153">
        <f t="shared" si="33"/>
        <v>2043</v>
      </c>
      <c r="V86" s="153">
        <f t="shared" si="33"/>
        <v>2044</v>
      </c>
      <c r="W86" s="153">
        <f t="shared" si="33"/>
        <v>2045</v>
      </c>
      <c r="X86" s="153">
        <f t="shared" si="33"/>
        <v>2046</v>
      </c>
      <c r="Y86" s="153">
        <f t="shared" si="33"/>
        <v>2047</v>
      </c>
      <c r="Z86" s="153">
        <f t="shared" si="33"/>
        <v>2048</v>
      </c>
      <c r="AA86" s="153">
        <f t="shared" si="33"/>
        <v>2049</v>
      </c>
      <c r="AB86" s="153">
        <f t="shared" si="33"/>
        <v>2050</v>
      </c>
      <c r="AC86" s="153">
        <f t="shared" si="33"/>
        <v>2051</v>
      </c>
      <c r="AD86" s="153">
        <f t="shared" si="33"/>
        <v>2052</v>
      </c>
      <c r="AE86" s="153">
        <f t="shared" si="33"/>
        <v>2053</v>
      </c>
      <c r="AF86" s="153">
        <f t="shared" si="33"/>
        <v>2054</v>
      </c>
      <c r="AG86" s="153">
        <f t="shared" si="33"/>
        <v>2055</v>
      </c>
      <c r="AH86" s="153">
        <f t="shared" si="33"/>
        <v>2056</v>
      </c>
      <c r="AI86" s="153">
        <f t="shared" si="33"/>
        <v>2057</v>
      </c>
      <c r="AJ86" s="153">
        <f t="shared" si="33"/>
        <v>2058</v>
      </c>
      <c r="AK86" s="153">
        <f t="shared" si="33"/>
        <v>2059</v>
      </c>
      <c r="AL86" s="99" t="s">
        <v>78</v>
      </c>
      <c r="AM86" s="562" t="s">
        <v>79</v>
      </c>
    </row>
    <row r="87" spans="1:39" ht="15" thickTop="1" x14ac:dyDescent="0.3">
      <c r="A87" s="3">
        <f t="shared" ref="A87:D102" si="34">IF(A45="","",A45)</f>
        <v>1</v>
      </c>
      <c r="B87" s="44" t="str">
        <f t="shared" si="34"/>
        <v>Trakční energie a palivo</v>
      </c>
      <c r="C87" s="62">
        <f t="shared" si="34"/>
        <v>1.1000000000000001</v>
      </c>
      <c r="D87" s="63" t="str">
        <f t="shared" si="34"/>
        <v>Elektrická energie</v>
      </c>
      <c r="E87" s="107">
        <f>'MA Hodiny'!E87</f>
        <v>0</v>
      </c>
      <c r="F87" s="107">
        <f>'MA Hodiny'!F87</f>
        <v>0</v>
      </c>
      <c r="G87" s="107">
        <f>'MA Hodiny'!G87</f>
        <v>0</v>
      </c>
      <c r="H87" s="107">
        <f>'MA Hodiny'!H87</f>
        <v>0</v>
      </c>
      <c r="I87" s="107">
        <f>'MA Hodiny'!I87</f>
        <v>0</v>
      </c>
      <c r="J87" s="107">
        <f>'MA Hodiny'!J87</f>
        <v>0</v>
      </c>
      <c r="K87" s="107">
        <f>'MA Hodiny'!K87</f>
        <v>0</v>
      </c>
      <c r="L87" s="107">
        <f>'MA Hodiny'!L87</f>
        <v>0</v>
      </c>
      <c r="M87" s="107">
        <f>'MA Hodiny'!M87</f>
        <v>0</v>
      </c>
      <c r="N87" s="107">
        <f>'MA Hodiny'!N87</f>
        <v>0</v>
      </c>
      <c r="O87" s="107">
        <f>'MA Hodiny'!O87</f>
        <v>0</v>
      </c>
      <c r="P87" s="107">
        <f>'MA Hodiny'!P87</f>
        <v>0</v>
      </c>
      <c r="Q87" s="107">
        <f>'MA Hodiny'!Q87</f>
        <v>0</v>
      </c>
      <c r="R87" s="107">
        <f>'MA Hodiny'!R87</f>
        <v>0</v>
      </c>
      <c r="S87" s="107">
        <f>'MA Hodiny'!S87</f>
        <v>0</v>
      </c>
      <c r="T87" s="107">
        <f>'MA Hodiny'!T87</f>
        <v>0</v>
      </c>
      <c r="U87" s="107">
        <f>'MA Hodiny'!U87</f>
        <v>0</v>
      </c>
      <c r="V87" s="107">
        <f>'MA Hodiny'!V87</f>
        <v>0</v>
      </c>
      <c r="W87" s="107">
        <f>'MA Hodiny'!W87</f>
        <v>0</v>
      </c>
      <c r="X87" s="107">
        <f>'MA Hodiny'!X87</f>
        <v>0</v>
      </c>
      <c r="Y87" s="107">
        <f>'MA Hodiny'!Y87</f>
        <v>0</v>
      </c>
      <c r="Z87" s="107">
        <f>'MA Hodiny'!Z87</f>
        <v>0</v>
      </c>
      <c r="AA87" s="107">
        <f>'MA Hodiny'!AA87</f>
        <v>0</v>
      </c>
      <c r="AB87" s="107">
        <f>'MA Hodiny'!AB87</f>
        <v>0</v>
      </c>
      <c r="AC87" s="107">
        <f>'MA Hodiny'!AC87</f>
        <v>0</v>
      </c>
      <c r="AD87" s="107">
        <f>'MA Hodiny'!AD87</f>
        <v>0</v>
      </c>
      <c r="AE87" s="107">
        <f>'MA Hodiny'!AE87</f>
        <v>0</v>
      </c>
      <c r="AF87" s="107">
        <f>'MA Hodiny'!AF87</f>
        <v>0</v>
      </c>
      <c r="AG87" s="107">
        <f>'MA Hodiny'!AG87</f>
        <v>0</v>
      </c>
      <c r="AH87" s="107">
        <f>'MA Hodiny'!AH87</f>
        <v>0</v>
      </c>
      <c r="AI87" s="107">
        <f>'MA Hodiny'!AI87</f>
        <v>0</v>
      </c>
      <c r="AJ87" s="107">
        <f>'MA Hodiny'!AJ87</f>
        <v>0</v>
      </c>
      <c r="AK87" s="107">
        <f>'MA Hodiny'!AK87</f>
        <v>0</v>
      </c>
      <c r="AL87" s="20">
        <f>SUM(E87:AK87)</f>
        <v>0</v>
      </c>
      <c r="AM87" s="566">
        <f t="shared" ref="AM87:AM112" si="35">IFERROR(SUMPRODUCT(E87:AK87,E$121:AK$121)/SUM(E$121:AK$121),0)</f>
        <v>0</v>
      </c>
    </row>
    <row r="88" spans="1:39" ht="14.4" x14ac:dyDescent="0.3">
      <c r="A88" s="4" t="str">
        <f t="shared" si="34"/>
        <v/>
      </c>
      <c r="B88" s="45" t="str">
        <f t="shared" si="34"/>
        <v/>
      </c>
      <c r="C88" s="64">
        <f t="shared" si="34"/>
        <v>1.2</v>
      </c>
      <c r="D88" s="65" t="str">
        <f t="shared" si="34"/>
        <v>Motorová nafta</v>
      </c>
      <c r="E88" s="107">
        <f>'MA Hodiny'!E88</f>
        <v>0</v>
      </c>
      <c r="F88" s="107">
        <f>'MA Hodiny'!F88</f>
        <v>0</v>
      </c>
      <c r="G88" s="107">
        <f>'MA Hodiny'!G88</f>
        <v>0</v>
      </c>
      <c r="H88" s="107">
        <f>'MA Hodiny'!H88</f>
        <v>0</v>
      </c>
      <c r="I88" s="107">
        <f>'MA Hodiny'!I88</f>
        <v>0</v>
      </c>
      <c r="J88" s="107">
        <f>'MA Hodiny'!J88</f>
        <v>0</v>
      </c>
      <c r="K88" s="107">
        <f>'MA Hodiny'!K88</f>
        <v>0</v>
      </c>
      <c r="L88" s="107">
        <f>'MA Hodiny'!L88</f>
        <v>0</v>
      </c>
      <c r="M88" s="107">
        <f>'MA Hodiny'!M88</f>
        <v>0</v>
      </c>
      <c r="N88" s="107">
        <f>'MA Hodiny'!N88</f>
        <v>0</v>
      </c>
      <c r="O88" s="107">
        <f>'MA Hodiny'!O88</f>
        <v>0</v>
      </c>
      <c r="P88" s="107">
        <f>'MA Hodiny'!P88</f>
        <v>0</v>
      </c>
      <c r="Q88" s="107">
        <f>'MA Hodiny'!Q88</f>
        <v>0</v>
      </c>
      <c r="R88" s="107">
        <f>'MA Hodiny'!R88</f>
        <v>0</v>
      </c>
      <c r="S88" s="107">
        <f>'MA Hodiny'!S88</f>
        <v>0</v>
      </c>
      <c r="T88" s="107">
        <f>'MA Hodiny'!T88</f>
        <v>0</v>
      </c>
      <c r="U88" s="107">
        <f>'MA Hodiny'!U88</f>
        <v>0</v>
      </c>
      <c r="V88" s="107">
        <f>'MA Hodiny'!V88</f>
        <v>0</v>
      </c>
      <c r="W88" s="107">
        <f>'MA Hodiny'!W88</f>
        <v>0</v>
      </c>
      <c r="X88" s="107">
        <f>'MA Hodiny'!X88</f>
        <v>0</v>
      </c>
      <c r="Y88" s="107">
        <f>'MA Hodiny'!Y88</f>
        <v>0</v>
      </c>
      <c r="Z88" s="107">
        <f>'MA Hodiny'!Z88</f>
        <v>0</v>
      </c>
      <c r="AA88" s="107">
        <f>'MA Hodiny'!AA88</f>
        <v>0</v>
      </c>
      <c r="AB88" s="107">
        <f>'MA Hodiny'!AB88</f>
        <v>0</v>
      </c>
      <c r="AC88" s="107">
        <f>'MA Hodiny'!AC88</f>
        <v>0</v>
      </c>
      <c r="AD88" s="107">
        <f>'MA Hodiny'!AD88</f>
        <v>0</v>
      </c>
      <c r="AE88" s="107">
        <f>'MA Hodiny'!AE88</f>
        <v>0</v>
      </c>
      <c r="AF88" s="107">
        <f>'MA Hodiny'!AF88</f>
        <v>0</v>
      </c>
      <c r="AG88" s="107">
        <f>'MA Hodiny'!AG88</f>
        <v>0</v>
      </c>
      <c r="AH88" s="107">
        <f>'MA Hodiny'!AH88</f>
        <v>0</v>
      </c>
      <c r="AI88" s="107">
        <f>'MA Hodiny'!AI88</f>
        <v>0</v>
      </c>
      <c r="AJ88" s="107">
        <f>'MA Hodiny'!AJ88</f>
        <v>0</v>
      </c>
      <c r="AK88" s="107">
        <f>'MA Hodiny'!AK88</f>
        <v>0</v>
      </c>
      <c r="AL88" s="24">
        <f t="shared" ref="AL88:AL112" si="36">SUM(E88:AK88)</f>
        <v>0</v>
      </c>
      <c r="AM88" s="149">
        <f t="shared" si="35"/>
        <v>0</v>
      </c>
    </row>
    <row r="89" spans="1:39" ht="14.4" x14ac:dyDescent="0.3">
      <c r="A89" s="4">
        <f t="shared" si="34"/>
        <v>2</v>
      </c>
      <c r="B89" s="45" t="str">
        <f t="shared" si="34"/>
        <v>Netrakční energie a palivo</v>
      </c>
      <c r="C89" s="64" t="str">
        <f t="shared" si="34"/>
        <v/>
      </c>
      <c r="D89" s="65" t="str">
        <f t="shared" si="34"/>
        <v/>
      </c>
      <c r="E89" s="107">
        <f>'MA Hodiny'!E89</f>
        <v>0</v>
      </c>
      <c r="F89" s="107">
        <f>'MA Hodiny'!F89</f>
        <v>0</v>
      </c>
      <c r="G89" s="107">
        <f>'MA Hodiny'!G89</f>
        <v>0</v>
      </c>
      <c r="H89" s="107">
        <f>'MA Hodiny'!H89</f>
        <v>0</v>
      </c>
      <c r="I89" s="107">
        <f>'MA Hodiny'!I89</f>
        <v>0</v>
      </c>
      <c r="J89" s="107">
        <f>'MA Hodiny'!J89</f>
        <v>0</v>
      </c>
      <c r="K89" s="107">
        <f>'MA Hodiny'!K89</f>
        <v>0</v>
      </c>
      <c r="L89" s="107">
        <f>'MA Hodiny'!L89</f>
        <v>0</v>
      </c>
      <c r="M89" s="107">
        <f>'MA Hodiny'!M89</f>
        <v>0</v>
      </c>
      <c r="N89" s="107">
        <f>'MA Hodiny'!N89</f>
        <v>0</v>
      </c>
      <c r="O89" s="107">
        <f>'MA Hodiny'!O89</f>
        <v>0</v>
      </c>
      <c r="P89" s="107">
        <f>'MA Hodiny'!P89</f>
        <v>0</v>
      </c>
      <c r="Q89" s="107">
        <f>'MA Hodiny'!Q89</f>
        <v>0</v>
      </c>
      <c r="R89" s="107">
        <f>'MA Hodiny'!R89</f>
        <v>0</v>
      </c>
      <c r="S89" s="107">
        <f>'MA Hodiny'!S89</f>
        <v>0</v>
      </c>
      <c r="T89" s="107">
        <f>'MA Hodiny'!T89</f>
        <v>0</v>
      </c>
      <c r="U89" s="107">
        <f>'MA Hodiny'!U89</f>
        <v>0</v>
      </c>
      <c r="V89" s="107">
        <f>'MA Hodiny'!V89</f>
        <v>0</v>
      </c>
      <c r="W89" s="107">
        <f>'MA Hodiny'!W89</f>
        <v>0</v>
      </c>
      <c r="X89" s="107">
        <f>'MA Hodiny'!X89</f>
        <v>0</v>
      </c>
      <c r="Y89" s="107">
        <f>'MA Hodiny'!Y89</f>
        <v>0</v>
      </c>
      <c r="Z89" s="107">
        <f>'MA Hodiny'!Z89</f>
        <v>0</v>
      </c>
      <c r="AA89" s="107">
        <f>'MA Hodiny'!AA89</f>
        <v>0</v>
      </c>
      <c r="AB89" s="107">
        <f>'MA Hodiny'!AB89</f>
        <v>0</v>
      </c>
      <c r="AC89" s="107">
        <f>'MA Hodiny'!AC89</f>
        <v>0</v>
      </c>
      <c r="AD89" s="107">
        <f>'MA Hodiny'!AD89</f>
        <v>0</v>
      </c>
      <c r="AE89" s="107">
        <f>'MA Hodiny'!AE89</f>
        <v>0</v>
      </c>
      <c r="AF89" s="107">
        <f>'MA Hodiny'!AF89</f>
        <v>0</v>
      </c>
      <c r="AG89" s="107">
        <f>'MA Hodiny'!AG89</f>
        <v>0</v>
      </c>
      <c r="AH89" s="107">
        <f>'MA Hodiny'!AH89</f>
        <v>0</v>
      </c>
      <c r="AI89" s="107">
        <f>'MA Hodiny'!AI89</f>
        <v>0</v>
      </c>
      <c r="AJ89" s="107">
        <f>'MA Hodiny'!AJ89</f>
        <v>0</v>
      </c>
      <c r="AK89" s="107">
        <f>'MA Hodiny'!AK89</f>
        <v>0</v>
      </c>
      <c r="AL89" s="24">
        <f t="shared" si="36"/>
        <v>0</v>
      </c>
      <c r="AM89" s="149">
        <f t="shared" si="35"/>
        <v>0</v>
      </c>
    </row>
    <row r="90" spans="1:39" ht="14.4" x14ac:dyDescent="0.3">
      <c r="A90" s="4">
        <f t="shared" si="34"/>
        <v>3</v>
      </c>
      <c r="B90" s="45" t="str">
        <f t="shared" si="34"/>
        <v>Přímý materiál</v>
      </c>
      <c r="C90" s="64" t="str">
        <f t="shared" si="34"/>
        <v/>
      </c>
      <c r="D90" s="65" t="str">
        <f t="shared" si="34"/>
        <v/>
      </c>
      <c r="E90" s="107">
        <f>'MA Hodiny'!E90</f>
        <v>0</v>
      </c>
      <c r="F90" s="107">
        <f>'MA Hodiny'!F90</f>
        <v>0</v>
      </c>
      <c r="G90" s="107">
        <f>'MA Hodiny'!G90</f>
        <v>0</v>
      </c>
      <c r="H90" s="107">
        <f>'MA Hodiny'!H90</f>
        <v>0</v>
      </c>
      <c r="I90" s="107">
        <f>'MA Hodiny'!I90</f>
        <v>0</v>
      </c>
      <c r="J90" s="107">
        <f>'MA Hodiny'!J90</f>
        <v>0</v>
      </c>
      <c r="K90" s="107">
        <f>'MA Hodiny'!K90</f>
        <v>0</v>
      </c>
      <c r="L90" s="107">
        <f>'MA Hodiny'!L90</f>
        <v>0</v>
      </c>
      <c r="M90" s="107">
        <f>'MA Hodiny'!M90</f>
        <v>0</v>
      </c>
      <c r="N90" s="107">
        <f>'MA Hodiny'!N90</f>
        <v>0</v>
      </c>
      <c r="O90" s="107">
        <f>'MA Hodiny'!O90</f>
        <v>0</v>
      </c>
      <c r="P90" s="107">
        <f>'MA Hodiny'!P90</f>
        <v>0</v>
      </c>
      <c r="Q90" s="107">
        <f>'MA Hodiny'!Q90</f>
        <v>0</v>
      </c>
      <c r="R90" s="107">
        <f>'MA Hodiny'!R90</f>
        <v>0</v>
      </c>
      <c r="S90" s="107">
        <f>'MA Hodiny'!S90</f>
        <v>0</v>
      </c>
      <c r="T90" s="107">
        <f>'MA Hodiny'!T90</f>
        <v>0</v>
      </c>
      <c r="U90" s="107">
        <f>'MA Hodiny'!U90</f>
        <v>0</v>
      </c>
      <c r="V90" s="107">
        <f>'MA Hodiny'!V90</f>
        <v>0</v>
      </c>
      <c r="W90" s="107">
        <f>'MA Hodiny'!W90</f>
        <v>0</v>
      </c>
      <c r="X90" s="107">
        <f>'MA Hodiny'!X90</f>
        <v>0</v>
      </c>
      <c r="Y90" s="107">
        <f>'MA Hodiny'!Y90</f>
        <v>0</v>
      </c>
      <c r="Z90" s="107">
        <f>'MA Hodiny'!Z90</f>
        <v>0</v>
      </c>
      <c r="AA90" s="107">
        <f>'MA Hodiny'!AA90</f>
        <v>0</v>
      </c>
      <c r="AB90" s="107">
        <f>'MA Hodiny'!AB90</f>
        <v>0</v>
      </c>
      <c r="AC90" s="107">
        <f>'MA Hodiny'!AC90</f>
        <v>0</v>
      </c>
      <c r="AD90" s="107">
        <f>'MA Hodiny'!AD90</f>
        <v>0</v>
      </c>
      <c r="AE90" s="107">
        <f>'MA Hodiny'!AE90</f>
        <v>0</v>
      </c>
      <c r="AF90" s="107">
        <f>'MA Hodiny'!AF90</f>
        <v>0</v>
      </c>
      <c r="AG90" s="107">
        <f>'MA Hodiny'!AG90</f>
        <v>0</v>
      </c>
      <c r="AH90" s="107">
        <f>'MA Hodiny'!AH90</f>
        <v>0</v>
      </c>
      <c r="AI90" s="107">
        <f>'MA Hodiny'!AI90</f>
        <v>0</v>
      </c>
      <c r="AJ90" s="107">
        <f>'MA Hodiny'!AJ90</f>
        <v>0</v>
      </c>
      <c r="AK90" s="107">
        <f>'MA Hodiny'!AK90</f>
        <v>0</v>
      </c>
      <c r="AL90" s="24">
        <f t="shared" si="36"/>
        <v>0</v>
      </c>
      <c r="AM90" s="149">
        <f t="shared" si="35"/>
        <v>0</v>
      </c>
    </row>
    <row r="91" spans="1:39" ht="14.4" x14ac:dyDescent="0.3">
      <c r="A91" s="4">
        <f t="shared" si="34"/>
        <v>4</v>
      </c>
      <c r="B91" s="45" t="str">
        <f t="shared" si="34"/>
        <v>Opravy a údržba vozidel</v>
      </c>
      <c r="C91" s="64" t="str">
        <f t="shared" si="34"/>
        <v/>
      </c>
      <c r="D91" s="65" t="str">
        <f t="shared" si="34"/>
        <v/>
      </c>
      <c r="E91" s="107">
        <f>'MA Hodiny'!E91</f>
        <v>0</v>
      </c>
      <c r="F91" s="107">
        <f>'MA Hodiny'!F91</f>
        <v>0</v>
      </c>
      <c r="G91" s="107">
        <f>'MA Hodiny'!G91</f>
        <v>0</v>
      </c>
      <c r="H91" s="107">
        <f>'MA Hodiny'!H91</f>
        <v>0</v>
      </c>
      <c r="I91" s="107">
        <f>'MA Hodiny'!I91</f>
        <v>0</v>
      </c>
      <c r="J91" s="107">
        <f>'MA Hodiny'!J91</f>
        <v>0</v>
      </c>
      <c r="K91" s="107">
        <f>'MA Hodiny'!K91</f>
        <v>0</v>
      </c>
      <c r="L91" s="107">
        <f>'MA Hodiny'!L91</f>
        <v>0</v>
      </c>
      <c r="M91" s="107">
        <f>'MA Hodiny'!M91</f>
        <v>0</v>
      </c>
      <c r="N91" s="107">
        <f>'MA Hodiny'!N91</f>
        <v>0</v>
      </c>
      <c r="O91" s="107">
        <f>'MA Hodiny'!O91</f>
        <v>0</v>
      </c>
      <c r="P91" s="107">
        <f>'MA Hodiny'!P91</f>
        <v>0</v>
      </c>
      <c r="Q91" s="107">
        <f>'MA Hodiny'!Q91</f>
        <v>0</v>
      </c>
      <c r="R91" s="107">
        <f>'MA Hodiny'!R91</f>
        <v>0</v>
      </c>
      <c r="S91" s="107">
        <f>'MA Hodiny'!S91</f>
        <v>0</v>
      </c>
      <c r="T91" s="107">
        <f>'MA Hodiny'!T91</f>
        <v>0</v>
      </c>
      <c r="U91" s="107">
        <f>'MA Hodiny'!U91</f>
        <v>0</v>
      </c>
      <c r="V91" s="107">
        <f>'MA Hodiny'!V91</f>
        <v>0</v>
      </c>
      <c r="W91" s="107">
        <f>'MA Hodiny'!W91</f>
        <v>0</v>
      </c>
      <c r="X91" s="107">
        <f>'MA Hodiny'!X91</f>
        <v>0</v>
      </c>
      <c r="Y91" s="107">
        <f>'MA Hodiny'!Y91</f>
        <v>0</v>
      </c>
      <c r="Z91" s="107">
        <f>'MA Hodiny'!Z91</f>
        <v>0</v>
      </c>
      <c r="AA91" s="107">
        <f>'MA Hodiny'!AA91</f>
        <v>0</v>
      </c>
      <c r="AB91" s="107">
        <f>'MA Hodiny'!AB91</f>
        <v>0</v>
      </c>
      <c r="AC91" s="107">
        <f>'MA Hodiny'!AC91</f>
        <v>0</v>
      </c>
      <c r="AD91" s="107">
        <f>'MA Hodiny'!AD91</f>
        <v>0</v>
      </c>
      <c r="AE91" s="107">
        <f>'MA Hodiny'!AE91</f>
        <v>0</v>
      </c>
      <c r="AF91" s="107">
        <f>'MA Hodiny'!AF91</f>
        <v>0</v>
      </c>
      <c r="AG91" s="107">
        <f>'MA Hodiny'!AG91</f>
        <v>0</v>
      </c>
      <c r="AH91" s="107">
        <f>'MA Hodiny'!AH91</f>
        <v>0</v>
      </c>
      <c r="AI91" s="107">
        <f>'MA Hodiny'!AI91</f>
        <v>0</v>
      </c>
      <c r="AJ91" s="107">
        <f>'MA Hodiny'!AJ91</f>
        <v>0</v>
      </c>
      <c r="AK91" s="107">
        <f>'MA Hodiny'!AK91</f>
        <v>0</v>
      </c>
      <c r="AL91" s="24">
        <f t="shared" si="36"/>
        <v>0</v>
      </c>
      <c r="AM91" s="149">
        <f t="shared" si="35"/>
        <v>0</v>
      </c>
    </row>
    <row r="92" spans="1:39" ht="14.4" x14ac:dyDescent="0.3">
      <c r="A92" s="4">
        <f t="shared" si="34"/>
        <v>5</v>
      </c>
      <c r="B92" s="45" t="str">
        <f t="shared" si="34"/>
        <v>Odpisy dlouhodobého majetku</v>
      </c>
      <c r="C92" s="64">
        <f t="shared" si="34"/>
        <v>5.0999999999999996</v>
      </c>
      <c r="D92" s="66" t="str">
        <f t="shared" si="34"/>
        <v>Vozidla</v>
      </c>
      <c r="E92" s="107">
        <f>'MA Hodiny'!E92</f>
        <v>0</v>
      </c>
      <c r="F92" s="107">
        <f>'MA Hodiny'!F92</f>
        <v>0</v>
      </c>
      <c r="G92" s="107">
        <f>'MA Hodiny'!G92</f>
        <v>0</v>
      </c>
      <c r="H92" s="107">
        <f>'MA Hodiny'!H92</f>
        <v>0</v>
      </c>
      <c r="I92" s="107">
        <f>'MA Hodiny'!I92</f>
        <v>0</v>
      </c>
      <c r="J92" s="107">
        <f>'MA Hodiny'!J92</f>
        <v>0</v>
      </c>
      <c r="K92" s="107">
        <f>'MA Hodiny'!K92</f>
        <v>0</v>
      </c>
      <c r="L92" s="107">
        <f>'MA Hodiny'!L92</f>
        <v>0</v>
      </c>
      <c r="M92" s="107">
        <f>'MA Hodiny'!M92</f>
        <v>0</v>
      </c>
      <c r="N92" s="107">
        <f>'MA Hodiny'!N92</f>
        <v>0</v>
      </c>
      <c r="O92" s="107">
        <f>'MA Hodiny'!O92</f>
        <v>0</v>
      </c>
      <c r="P92" s="107">
        <f>'MA Hodiny'!P92</f>
        <v>0</v>
      </c>
      <c r="Q92" s="107">
        <f>'MA Hodiny'!Q92</f>
        <v>0</v>
      </c>
      <c r="R92" s="107">
        <f>'MA Hodiny'!R92</f>
        <v>0</v>
      </c>
      <c r="S92" s="107">
        <f>'MA Hodiny'!S92</f>
        <v>0</v>
      </c>
      <c r="T92" s="107">
        <f>'MA Hodiny'!T92</f>
        <v>0</v>
      </c>
      <c r="U92" s="107">
        <f>'MA Hodiny'!U92</f>
        <v>0</v>
      </c>
      <c r="V92" s="107">
        <f>'MA Hodiny'!V92</f>
        <v>0</v>
      </c>
      <c r="W92" s="107">
        <f>'MA Hodiny'!W92</f>
        <v>0</v>
      </c>
      <c r="X92" s="107">
        <f>'MA Hodiny'!X92</f>
        <v>0</v>
      </c>
      <c r="Y92" s="107">
        <f>'MA Hodiny'!Y92</f>
        <v>0</v>
      </c>
      <c r="Z92" s="107">
        <f>'MA Hodiny'!Z92</f>
        <v>0</v>
      </c>
      <c r="AA92" s="107">
        <f>'MA Hodiny'!AA92</f>
        <v>0</v>
      </c>
      <c r="AB92" s="107">
        <f>'MA Hodiny'!AB92</f>
        <v>0</v>
      </c>
      <c r="AC92" s="107">
        <f>'MA Hodiny'!AC92</f>
        <v>0</v>
      </c>
      <c r="AD92" s="107">
        <f>'MA Hodiny'!AD92</f>
        <v>0</v>
      </c>
      <c r="AE92" s="107">
        <f>'MA Hodiny'!AE92</f>
        <v>0</v>
      </c>
      <c r="AF92" s="107">
        <f>'MA Hodiny'!AF92</f>
        <v>0</v>
      </c>
      <c r="AG92" s="107">
        <f>'MA Hodiny'!AG92</f>
        <v>0</v>
      </c>
      <c r="AH92" s="107">
        <f>'MA Hodiny'!AH92</f>
        <v>0</v>
      </c>
      <c r="AI92" s="107">
        <f>'MA Hodiny'!AI92</f>
        <v>0</v>
      </c>
      <c r="AJ92" s="107">
        <f>'MA Hodiny'!AJ92</f>
        <v>0</v>
      </c>
      <c r="AK92" s="107">
        <f>'MA Hodiny'!AK92</f>
        <v>0</v>
      </c>
      <c r="AL92" s="24">
        <f t="shared" si="36"/>
        <v>0</v>
      </c>
      <c r="AM92" s="149">
        <f t="shared" si="35"/>
        <v>0</v>
      </c>
    </row>
    <row r="93" spans="1:39" ht="14.4" x14ac:dyDescent="0.3">
      <c r="A93" s="4" t="str">
        <f t="shared" si="34"/>
        <v/>
      </c>
      <c r="B93" s="45" t="str">
        <f t="shared" si="34"/>
        <v/>
      </c>
      <c r="C93" s="64">
        <f t="shared" si="34"/>
        <v>5.2</v>
      </c>
      <c r="D93" s="66" t="str">
        <f t="shared" si="34"/>
        <v>Ostatní</v>
      </c>
      <c r="E93" s="107">
        <f>'MA Hodiny'!E93</f>
        <v>0</v>
      </c>
      <c r="F93" s="107">
        <f>'MA Hodiny'!F93</f>
        <v>0</v>
      </c>
      <c r="G93" s="107">
        <f>'MA Hodiny'!G93</f>
        <v>0</v>
      </c>
      <c r="H93" s="107">
        <f>'MA Hodiny'!H93</f>
        <v>0</v>
      </c>
      <c r="I93" s="107">
        <f>'MA Hodiny'!I93</f>
        <v>0</v>
      </c>
      <c r="J93" s="107">
        <f>'MA Hodiny'!J93</f>
        <v>0</v>
      </c>
      <c r="K93" s="107">
        <f>'MA Hodiny'!K93</f>
        <v>0</v>
      </c>
      <c r="L93" s="107">
        <f>'MA Hodiny'!L93</f>
        <v>0</v>
      </c>
      <c r="M93" s="107">
        <f>'MA Hodiny'!M93</f>
        <v>0</v>
      </c>
      <c r="N93" s="107">
        <f>'MA Hodiny'!N93</f>
        <v>0</v>
      </c>
      <c r="O93" s="107">
        <f>'MA Hodiny'!O93</f>
        <v>0</v>
      </c>
      <c r="P93" s="107">
        <f>'MA Hodiny'!P93</f>
        <v>0</v>
      </c>
      <c r="Q93" s="107">
        <f>'MA Hodiny'!Q93</f>
        <v>0</v>
      </c>
      <c r="R93" s="107">
        <f>'MA Hodiny'!R93</f>
        <v>0</v>
      </c>
      <c r="S93" s="107">
        <f>'MA Hodiny'!S93</f>
        <v>0</v>
      </c>
      <c r="T93" s="107">
        <f>'MA Hodiny'!T93</f>
        <v>0</v>
      </c>
      <c r="U93" s="107">
        <f>'MA Hodiny'!U93</f>
        <v>0</v>
      </c>
      <c r="V93" s="107">
        <f>'MA Hodiny'!V93</f>
        <v>0</v>
      </c>
      <c r="W93" s="107">
        <f>'MA Hodiny'!W93</f>
        <v>0</v>
      </c>
      <c r="X93" s="107">
        <f>'MA Hodiny'!X93</f>
        <v>0</v>
      </c>
      <c r="Y93" s="107">
        <f>'MA Hodiny'!Y93</f>
        <v>0</v>
      </c>
      <c r="Z93" s="107">
        <f>'MA Hodiny'!Z93</f>
        <v>0</v>
      </c>
      <c r="AA93" s="107">
        <f>'MA Hodiny'!AA93</f>
        <v>0</v>
      </c>
      <c r="AB93" s="107">
        <f>'MA Hodiny'!AB93</f>
        <v>0</v>
      </c>
      <c r="AC93" s="107">
        <f>'MA Hodiny'!AC93</f>
        <v>0</v>
      </c>
      <c r="AD93" s="107">
        <f>'MA Hodiny'!AD93</f>
        <v>0</v>
      </c>
      <c r="AE93" s="107">
        <f>'MA Hodiny'!AE93</f>
        <v>0</v>
      </c>
      <c r="AF93" s="107">
        <f>'MA Hodiny'!AF93</f>
        <v>0</v>
      </c>
      <c r="AG93" s="107">
        <f>'MA Hodiny'!AG93</f>
        <v>0</v>
      </c>
      <c r="AH93" s="107">
        <f>'MA Hodiny'!AH93</f>
        <v>0</v>
      </c>
      <c r="AI93" s="107">
        <f>'MA Hodiny'!AI93</f>
        <v>0</v>
      </c>
      <c r="AJ93" s="107">
        <f>'MA Hodiny'!AJ93</f>
        <v>0</v>
      </c>
      <c r="AK93" s="107">
        <f>'MA Hodiny'!AK93</f>
        <v>0</v>
      </c>
      <c r="AL93" s="24">
        <f t="shared" si="36"/>
        <v>0</v>
      </c>
      <c r="AM93" s="149">
        <f t="shared" si="35"/>
        <v>0</v>
      </c>
    </row>
    <row r="94" spans="1:39" ht="14.4" x14ac:dyDescent="0.3">
      <c r="A94" s="4">
        <f t="shared" si="34"/>
        <v>6</v>
      </c>
      <c r="B94" s="45" t="str">
        <f t="shared" si="34"/>
        <v>Pronájem a leasing vozidel</v>
      </c>
      <c r="C94" s="64" t="str">
        <f t="shared" si="34"/>
        <v/>
      </c>
      <c r="D94" s="65" t="str">
        <f t="shared" si="34"/>
        <v/>
      </c>
      <c r="E94" s="107">
        <f>'MA Hodiny'!E94</f>
        <v>0</v>
      </c>
      <c r="F94" s="107">
        <f>'MA Hodiny'!F94</f>
        <v>0</v>
      </c>
      <c r="G94" s="107">
        <f>'MA Hodiny'!G94</f>
        <v>0</v>
      </c>
      <c r="H94" s="107">
        <f>'MA Hodiny'!H94</f>
        <v>0</v>
      </c>
      <c r="I94" s="107">
        <f>'MA Hodiny'!I94</f>
        <v>0</v>
      </c>
      <c r="J94" s="107">
        <f>'MA Hodiny'!J94</f>
        <v>0</v>
      </c>
      <c r="K94" s="107">
        <f>'MA Hodiny'!K94</f>
        <v>0</v>
      </c>
      <c r="L94" s="107">
        <f>'MA Hodiny'!L94</f>
        <v>0</v>
      </c>
      <c r="M94" s="107">
        <f>'MA Hodiny'!M94</f>
        <v>0</v>
      </c>
      <c r="N94" s="107">
        <f>'MA Hodiny'!N94</f>
        <v>0</v>
      </c>
      <c r="O94" s="107">
        <f>'MA Hodiny'!O94</f>
        <v>0</v>
      </c>
      <c r="P94" s="107">
        <f>'MA Hodiny'!P94</f>
        <v>0</v>
      </c>
      <c r="Q94" s="107">
        <f>'MA Hodiny'!Q94</f>
        <v>0</v>
      </c>
      <c r="R94" s="107">
        <f>'MA Hodiny'!R94</f>
        <v>0</v>
      </c>
      <c r="S94" s="107">
        <f>'MA Hodiny'!S94</f>
        <v>0</v>
      </c>
      <c r="T94" s="107">
        <f>'MA Hodiny'!T94</f>
        <v>0</v>
      </c>
      <c r="U94" s="107">
        <f>'MA Hodiny'!U94</f>
        <v>0</v>
      </c>
      <c r="V94" s="107">
        <f>'MA Hodiny'!V94</f>
        <v>0</v>
      </c>
      <c r="W94" s="107">
        <f>'MA Hodiny'!W94</f>
        <v>0</v>
      </c>
      <c r="X94" s="107">
        <f>'MA Hodiny'!X94</f>
        <v>0</v>
      </c>
      <c r="Y94" s="107">
        <f>'MA Hodiny'!Y94</f>
        <v>0</v>
      </c>
      <c r="Z94" s="107">
        <f>'MA Hodiny'!Z94</f>
        <v>0</v>
      </c>
      <c r="AA94" s="107">
        <f>'MA Hodiny'!AA94</f>
        <v>0</v>
      </c>
      <c r="AB94" s="107">
        <f>'MA Hodiny'!AB94</f>
        <v>0</v>
      </c>
      <c r="AC94" s="107">
        <f>'MA Hodiny'!AC94</f>
        <v>0</v>
      </c>
      <c r="AD94" s="107">
        <f>'MA Hodiny'!AD94</f>
        <v>0</v>
      </c>
      <c r="AE94" s="107">
        <f>'MA Hodiny'!AE94</f>
        <v>0</v>
      </c>
      <c r="AF94" s="107">
        <f>'MA Hodiny'!AF94</f>
        <v>0</v>
      </c>
      <c r="AG94" s="107">
        <f>'MA Hodiny'!AG94</f>
        <v>0</v>
      </c>
      <c r="AH94" s="107">
        <f>'MA Hodiny'!AH94</f>
        <v>0</v>
      </c>
      <c r="AI94" s="107">
        <f>'MA Hodiny'!AI94</f>
        <v>0</v>
      </c>
      <c r="AJ94" s="107">
        <f>'MA Hodiny'!AJ94</f>
        <v>0</v>
      </c>
      <c r="AK94" s="107">
        <f>'MA Hodiny'!AK94</f>
        <v>0</v>
      </c>
      <c r="AL94" s="24">
        <f t="shared" si="36"/>
        <v>0</v>
      </c>
      <c r="AM94" s="149">
        <f t="shared" si="35"/>
        <v>0</v>
      </c>
    </row>
    <row r="95" spans="1:39" ht="14.4" x14ac:dyDescent="0.3">
      <c r="A95" s="4">
        <f t="shared" si="34"/>
        <v>7</v>
      </c>
      <c r="B95" s="45" t="str">
        <f t="shared" si="34"/>
        <v>Mzdové náklady</v>
      </c>
      <c r="C95" s="64">
        <f t="shared" si="34"/>
        <v>7.1</v>
      </c>
      <c r="D95" s="65" t="str">
        <f t="shared" si="34"/>
        <v>Vlaková četa</v>
      </c>
      <c r="E95" s="624">
        <f>'MA Hodiny'!E95*'Objednávka HMP'!C69</f>
        <v>0</v>
      </c>
      <c r="F95" s="624">
        <f>'MA Hodiny'!F95*'Objednávka HMP'!D69</f>
        <v>0</v>
      </c>
      <c r="G95" s="624">
        <f>'MA Hodiny'!G95*'Objednávka HMP'!E69</f>
        <v>0</v>
      </c>
      <c r="H95" s="624">
        <f>'MA Hodiny'!H95*'Objednávka HMP'!F69</f>
        <v>0</v>
      </c>
      <c r="I95" s="624">
        <f>'MA Hodiny'!I95*'Objednávka HMP'!G69</f>
        <v>0</v>
      </c>
      <c r="J95" s="624">
        <f>'MA Hodiny'!J95*'Objednávka HMP'!H69</f>
        <v>0</v>
      </c>
      <c r="K95" s="624">
        <f>'MA Hodiny'!K95*'Objednávka HMP'!I69</f>
        <v>0</v>
      </c>
      <c r="L95" s="624">
        <f>'MA Hodiny'!L95*'Objednávka HMP'!J69</f>
        <v>0</v>
      </c>
      <c r="M95" s="624">
        <f>'MA Hodiny'!M95*'Objednávka HMP'!K69</f>
        <v>0</v>
      </c>
      <c r="N95" s="624">
        <f>'MA Hodiny'!N95*'Objednávka HMP'!L69</f>
        <v>0</v>
      </c>
      <c r="O95" s="624">
        <f>'MA Hodiny'!O95*'Objednávka HMP'!M69</f>
        <v>0</v>
      </c>
      <c r="P95" s="624">
        <f>'MA Hodiny'!P95*'Objednávka HMP'!N69</f>
        <v>0</v>
      </c>
      <c r="Q95" s="624">
        <f>'MA Hodiny'!Q95*'Objednávka HMP'!O69</f>
        <v>0</v>
      </c>
      <c r="R95" s="624">
        <f>'MA Hodiny'!R95*'Objednávka HMP'!P69</f>
        <v>0</v>
      </c>
      <c r="S95" s="624">
        <f>'MA Hodiny'!S95*'Objednávka HMP'!Q69</f>
        <v>0</v>
      </c>
      <c r="T95" s="624">
        <f>'MA Hodiny'!T95*'Objednávka HMP'!R69</f>
        <v>0</v>
      </c>
      <c r="U95" s="624">
        <f>'MA Hodiny'!U95*'Objednávka HMP'!S69</f>
        <v>0</v>
      </c>
      <c r="V95" s="624">
        <f>'MA Hodiny'!V95*'Objednávka HMP'!T69</f>
        <v>0</v>
      </c>
      <c r="W95" s="624">
        <f>'MA Hodiny'!W95*'Objednávka HMP'!U69</f>
        <v>0</v>
      </c>
      <c r="X95" s="624">
        <f>'MA Hodiny'!X95*'Objednávka HMP'!V69</f>
        <v>0</v>
      </c>
      <c r="Y95" s="624">
        <f>'MA Hodiny'!Y95*'Objednávka HMP'!W69</f>
        <v>0</v>
      </c>
      <c r="Z95" s="624">
        <f>'MA Hodiny'!Z95*'Objednávka HMP'!X69</f>
        <v>0</v>
      </c>
      <c r="AA95" s="624">
        <f>'MA Hodiny'!AA95*'Objednávka HMP'!Y69</f>
        <v>0</v>
      </c>
      <c r="AB95" s="624">
        <f>'MA Hodiny'!AB95*'Objednávka HMP'!Z69</f>
        <v>0</v>
      </c>
      <c r="AC95" s="624">
        <f>'MA Hodiny'!AC95*'Objednávka HMP'!AA69</f>
        <v>0</v>
      </c>
      <c r="AD95" s="624">
        <f>'MA Hodiny'!AD95*'Objednávka HMP'!AB69</f>
        <v>0</v>
      </c>
      <c r="AE95" s="624">
        <f>'MA Hodiny'!AE95*'Objednávka HMP'!AC69</f>
        <v>0</v>
      </c>
      <c r="AF95" s="624">
        <f>'MA Hodiny'!AF95*'Objednávka HMP'!AD69</f>
        <v>0</v>
      </c>
      <c r="AG95" s="624">
        <f>'MA Hodiny'!AG95*'Objednávka HMP'!AE69</f>
        <v>0</v>
      </c>
      <c r="AH95" s="624">
        <f>'MA Hodiny'!AH95*'Objednávka HMP'!AF69</f>
        <v>0</v>
      </c>
      <c r="AI95" s="624">
        <f>'MA Hodiny'!AI95*'Objednávka HMP'!AG69</f>
        <v>0</v>
      </c>
      <c r="AJ95" s="624">
        <f>'MA Hodiny'!AJ95*'Objednávka HMP'!AH69</f>
        <v>0</v>
      </c>
      <c r="AK95" s="624">
        <f>'MA Hodiny'!AK95*'Objednávka HMP'!AI69</f>
        <v>0</v>
      </c>
      <c r="AL95" s="24">
        <f t="shared" si="36"/>
        <v>0</v>
      </c>
      <c r="AM95" s="149">
        <f t="shared" si="35"/>
        <v>0</v>
      </c>
    </row>
    <row r="96" spans="1:39" ht="14.4" x14ac:dyDescent="0.3">
      <c r="A96" s="4" t="str">
        <f t="shared" si="34"/>
        <v/>
      </c>
      <c r="B96" s="45" t="str">
        <f t="shared" si="34"/>
        <v/>
      </c>
      <c r="C96" s="64" t="str">
        <f t="shared" si="34"/>
        <v>7.2</v>
      </c>
      <c r="D96" s="65" t="str">
        <f t="shared" si="34"/>
        <v>Strojvedoucí</v>
      </c>
      <c r="E96" s="625">
        <f>'MA Hodiny'!E96*'Objednávka HMP'!C75</f>
        <v>0</v>
      </c>
      <c r="F96" s="625">
        <f>'MA Hodiny'!F96*'Objednávka HMP'!D75</f>
        <v>0</v>
      </c>
      <c r="G96" s="625">
        <f>'MA Hodiny'!G96*'Objednávka HMP'!E75</f>
        <v>0</v>
      </c>
      <c r="H96" s="625">
        <f>'MA Hodiny'!H96*'Objednávka HMP'!F75</f>
        <v>0</v>
      </c>
      <c r="I96" s="625">
        <f>'MA Hodiny'!I96*'Objednávka HMP'!G75</f>
        <v>0</v>
      </c>
      <c r="J96" s="625">
        <f>'MA Hodiny'!J96*'Objednávka HMP'!H75</f>
        <v>0</v>
      </c>
      <c r="K96" s="625">
        <f>'MA Hodiny'!K96*'Objednávka HMP'!I75</f>
        <v>0</v>
      </c>
      <c r="L96" s="625">
        <f>'MA Hodiny'!L96*'Objednávka HMP'!J75</f>
        <v>0</v>
      </c>
      <c r="M96" s="625">
        <f>'MA Hodiny'!M96*'Objednávka HMP'!K75</f>
        <v>0</v>
      </c>
      <c r="N96" s="625">
        <f>'MA Hodiny'!N96*'Objednávka HMP'!L75</f>
        <v>0</v>
      </c>
      <c r="O96" s="625">
        <f>'MA Hodiny'!O96*'Objednávka HMP'!M75</f>
        <v>0</v>
      </c>
      <c r="P96" s="625">
        <f>'MA Hodiny'!P96*'Objednávka HMP'!N75</f>
        <v>0</v>
      </c>
      <c r="Q96" s="625">
        <f>'MA Hodiny'!Q96*'Objednávka HMP'!O75</f>
        <v>0</v>
      </c>
      <c r="R96" s="625">
        <f>'MA Hodiny'!R96*'Objednávka HMP'!P75</f>
        <v>0</v>
      </c>
      <c r="S96" s="625">
        <f>'MA Hodiny'!S96*'Objednávka HMP'!Q75</f>
        <v>0</v>
      </c>
      <c r="T96" s="625">
        <f>'MA Hodiny'!T96*'Objednávka HMP'!R75</f>
        <v>0</v>
      </c>
      <c r="U96" s="625">
        <f>'MA Hodiny'!U96*'Objednávka HMP'!S75</f>
        <v>0</v>
      </c>
      <c r="V96" s="625">
        <f>'MA Hodiny'!V96*'Objednávka HMP'!T75</f>
        <v>0</v>
      </c>
      <c r="W96" s="625">
        <f>'MA Hodiny'!W96*'Objednávka HMP'!U75</f>
        <v>0</v>
      </c>
      <c r="X96" s="625">
        <f>'MA Hodiny'!X96*'Objednávka HMP'!V75</f>
        <v>0</v>
      </c>
      <c r="Y96" s="625">
        <f>'MA Hodiny'!Y96*'Objednávka HMP'!W75</f>
        <v>0</v>
      </c>
      <c r="Z96" s="625">
        <f>'MA Hodiny'!Z96*'Objednávka HMP'!X75</f>
        <v>0</v>
      </c>
      <c r="AA96" s="625">
        <f>'MA Hodiny'!AA96*'Objednávka HMP'!Y75</f>
        <v>0</v>
      </c>
      <c r="AB96" s="625">
        <f>'MA Hodiny'!AB96*'Objednávka HMP'!Z75</f>
        <v>0</v>
      </c>
      <c r="AC96" s="625">
        <f>'MA Hodiny'!AC96*'Objednávka HMP'!AA75</f>
        <v>0</v>
      </c>
      <c r="AD96" s="625">
        <f>'MA Hodiny'!AD96*'Objednávka HMP'!AB75</f>
        <v>0</v>
      </c>
      <c r="AE96" s="625">
        <f>'MA Hodiny'!AE96*'Objednávka HMP'!AC75</f>
        <v>0</v>
      </c>
      <c r="AF96" s="625">
        <f>'MA Hodiny'!AF96*'Objednávka HMP'!AD75</f>
        <v>0</v>
      </c>
      <c r="AG96" s="625">
        <f>'MA Hodiny'!AG96*'Objednávka HMP'!AE75</f>
        <v>0</v>
      </c>
      <c r="AH96" s="625">
        <f>'MA Hodiny'!AH96*'Objednávka HMP'!AF75</f>
        <v>0</v>
      </c>
      <c r="AI96" s="625">
        <f>'MA Hodiny'!AI96*'Objednávka HMP'!AG75</f>
        <v>0</v>
      </c>
      <c r="AJ96" s="625">
        <f>'MA Hodiny'!AJ96*'Objednávka HMP'!AH75</f>
        <v>0</v>
      </c>
      <c r="AK96" s="625">
        <f>'MA Hodiny'!AK96*'Objednávka HMP'!AI75</f>
        <v>0</v>
      </c>
      <c r="AL96" s="24">
        <f t="shared" si="36"/>
        <v>0</v>
      </c>
      <c r="AM96" s="149">
        <f t="shared" si="35"/>
        <v>0</v>
      </c>
    </row>
    <row r="97" spans="1:39" ht="14.4" x14ac:dyDescent="0.3">
      <c r="A97" s="4" t="str">
        <f t="shared" si="34"/>
        <v/>
      </c>
      <c r="B97" s="45" t="str">
        <f t="shared" si="34"/>
        <v/>
      </c>
      <c r="C97" s="64" t="str">
        <f t="shared" si="34"/>
        <v>7.3</v>
      </c>
      <c r="D97" s="65" t="str">
        <f t="shared" si="34"/>
        <v>Pokladní</v>
      </c>
      <c r="E97" s="626">
        <f>'MA Hodiny'!E97*'Objednávka HMP'!C81</f>
        <v>0</v>
      </c>
      <c r="F97" s="626">
        <f>'MA Hodiny'!F97*'Objednávka HMP'!D81</f>
        <v>0</v>
      </c>
      <c r="G97" s="626">
        <f>'MA Hodiny'!G97*'Objednávka HMP'!E81</f>
        <v>0</v>
      </c>
      <c r="H97" s="626">
        <f>'MA Hodiny'!H97*'Objednávka HMP'!F81</f>
        <v>0</v>
      </c>
      <c r="I97" s="626">
        <f>'MA Hodiny'!I97*'Objednávka HMP'!G81</f>
        <v>0</v>
      </c>
      <c r="J97" s="626">
        <f>'MA Hodiny'!J97*'Objednávka HMP'!H81</f>
        <v>0</v>
      </c>
      <c r="K97" s="626">
        <f>'MA Hodiny'!K97*'Objednávka HMP'!I81</f>
        <v>0</v>
      </c>
      <c r="L97" s="626">
        <f>'MA Hodiny'!L97*'Objednávka HMP'!J81</f>
        <v>0</v>
      </c>
      <c r="M97" s="626">
        <f>'MA Hodiny'!M97*'Objednávka HMP'!K81</f>
        <v>0</v>
      </c>
      <c r="N97" s="626">
        <f>'MA Hodiny'!N97*'Objednávka HMP'!L81</f>
        <v>0</v>
      </c>
      <c r="O97" s="626">
        <f>'MA Hodiny'!O97*'Objednávka HMP'!M81</f>
        <v>0</v>
      </c>
      <c r="P97" s="626">
        <f>'MA Hodiny'!P97*'Objednávka HMP'!N81</f>
        <v>0</v>
      </c>
      <c r="Q97" s="626">
        <f>'MA Hodiny'!Q97*'Objednávka HMP'!O81</f>
        <v>0</v>
      </c>
      <c r="R97" s="626">
        <f>'MA Hodiny'!R97*'Objednávka HMP'!P81</f>
        <v>0</v>
      </c>
      <c r="S97" s="626">
        <f>'MA Hodiny'!S97*'Objednávka HMP'!Q81</f>
        <v>0</v>
      </c>
      <c r="T97" s="626">
        <f>'MA Hodiny'!T97*'Objednávka HMP'!R81</f>
        <v>0</v>
      </c>
      <c r="U97" s="626">
        <f>'MA Hodiny'!U97*'Objednávka HMP'!S81</f>
        <v>0</v>
      </c>
      <c r="V97" s="626">
        <f>'MA Hodiny'!V97*'Objednávka HMP'!T81</f>
        <v>0</v>
      </c>
      <c r="W97" s="626">
        <f>'MA Hodiny'!W97*'Objednávka HMP'!U81</f>
        <v>0</v>
      </c>
      <c r="X97" s="626">
        <f>'MA Hodiny'!X97*'Objednávka HMP'!V81</f>
        <v>0</v>
      </c>
      <c r="Y97" s="626">
        <f>'MA Hodiny'!Y97*'Objednávka HMP'!W81</f>
        <v>0</v>
      </c>
      <c r="Z97" s="626">
        <f>'MA Hodiny'!Z97*'Objednávka HMP'!X81</f>
        <v>0</v>
      </c>
      <c r="AA97" s="626">
        <f>'MA Hodiny'!AA97*'Objednávka HMP'!Y81</f>
        <v>0</v>
      </c>
      <c r="AB97" s="626">
        <f>'MA Hodiny'!AB97*'Objednávka HMP'!Z81</f>
        <v>0</v>
      </c>
      <c r="AC97" s="626">
        <f>'MA Hodiny'!AC97*'Objednávka HMP'!AA81</f>
        <v>0</v>
      </c>
      <c r="AD97" s="626">
        <f>'MA Hodiny'!AD97*'Objednávka HMP'!AB81</f>
        <v>0</v>
      </c>
      <c r="AE97" s="626">
        <f>'MA Hodiny'!AE97*'Objednávka HMP'!AC81</f>
        <v>0</v>
      </c>
      <c r="AF97" s="626">
        <f>'MA Hodiny'!AF97*'Objednávka HMP'!AD81</f>
        <v>0</v>
      </c>
      <c r="AG97" s="626">
        <f>'MA Hodiny'!AG97*'Objednávka HMP'!AE81</f>
        <v>0</v>
      </c>
      <c r="AH97" s="626">
        <f>'MA Hodiny'!AH97*'Objednávka HMP'!AF81</f>
        <v>0</v>
      </c>
      <c r="AI97" s="626">
        <f>'MA Hodiny'!AI97*'Objednávka HMP'!AG81</f>
        <v>0</v>
      </c>
      <c r="AJ97" s="626">
        <f>'MA Hodiny'!AJ97*'Objednávka HMP'!AH81</f>
        <v>0</v>
      </c>
      <c r="AK97" s="626">
        <f>'MA Hodiny'!AK97*'Objednávka HMP'!AI81</f>
        <v>0</v>
      </c>
      <c r="AL97" s="24">
        <f t="shared" si="36"/>
        <v>0</v>
      </c>
      <c r="AM97" s="149">
        <f t="shared" si="35"/>
        <v>0</v>
      </c>
    </row>
    <row r="98" spans="1:39" ht="14.4" x14ac:dyDescent="0.3">
      <c r="A98" s="4" t="str">
        <f t="shared" si="34"/>
        <v/>
      </c>
      <c r="B98" s="45" t="str">
        <f t="shared" si="34"/>
        <v/>
      </c>
      <c r="C98" s="64" t="str">
        <f t="shared" si="34"/>
        <v>7.4</v>
      </c>
      <c r="D98" s="65" t="str">
        <f t="shared" si="34"/>
        <v>Ostatní zaměstnanci</v>
      </c>
      <c r="E98" s="107">
        <f>'MA Hodiny'!E98</f>
        <v>0</v>
      </c>
      <c r="F98" s="107">
        <f>'MA Hodiny'!F98</f>
        <v>0</v>
      </c>
      <c r="G98" s="107">
        <f>'MA Hodiny'!G98</f>
        <v>0</v>
      </c>
      <c r="H98" s="107">
        <f>'MA Hodiny'!H98</f>
        <v>0</v>
      </c>
      <c r="I98" s="107">
        <f>'MA Hodiny'!I98</f>
        <v>0</v>
      </c>
      <c r="J98" s="107">
        <f>'MA Hodiny'!J98</f>
        <v>0</v>
      </c>
      <c r="K98" s="107">
        <f>'MA Hodiny'!K98</f>
        <v>0</v>
      </c>
      <c r="L98" s="107">
        <f>'MA Hodiny'!L98</f>
        <v>0</v>
      </c>
      <c r="M98" s="107">
        <f>'MA Hodiny'!M98</f>
        <v>0</v>
      </c>
      <c r="N98" s="107">
        <f>'MA Hodiny'!N98</f>
        <v>0</v>
      </c>
      <c r="O98" s="107">
        <f>'MA Hodiny'!O98</f>
        <v>0</v>
      </c>
      <c r="P98" s="107">
        <f>'MA Hodiny'!P98</f>
        <v>0</v>
      </c>
      <c r="Q98" s="107">
        <f>'MA Hodiny'!Q98</f>
        <v>0</v>
      </c>
      <c r="R98" s="107">
        <f>'MA Hodiny'!R98</f>
        <v>0</v>
      </c>
      <c r="S98" s="107">
        <f>'MA Hodiny'!S98</f>
        <v>0</v>
      </c>
      <c r="T98" s="107">
        <f>'MA Hodiny'!T98</f>
        <v>0</v>
      </c>
      <c r="U98" s="107">
        <f>'MA Hodiny'!U98</f>
        <v>0</v>
      </c>
      <c r="V98" s="107">
        <f>'MA Hodiny'!V98</f>
        <v>0</v>
      </c>
      <c r="W98" s="107">
        <f>'MA Hodiny'!W98</f>
        <v>0</v>
      </c>
      <c r="X98" s="107">
        <f>'MA Hodiny'!X98</f>
        <v>0</v>
      </c>
      <c r="Y98" s="107">
        <f>'MA Hodiny'!Y98</f>
        <v>0</v>
      </c>
      <c r="Z98" s="107">
        <f>'MA Hodiny'!Z98</f>
        <v>0</v>
      </c>
      <c r="AA98" s="107">
        <f>'MA Hodiny'!AA98</f>
        <v>0</v>
      </c>
      <c r="AB98" s="107">
        <f>'MA Hodiny'!AB98</f>
        <v>0</v>
      </c>
      <c r="AC98" s="107">
        <f>'MA Hodiny'!AC98</f>
        <v>0</v>
      </c>
      <c r="AD98" s="107">
        <f>'MA Hodiny'!AD98</f>
        <v>0</v>
      </c>
      <c r="AE98" s="107">
        <f>'MA Hodiny'!AE98</f>
        <v>0</v>
      </c>
      <c r="AF98" s="107">
        <f>'MA Hodiny'!AF98</f>
        <v>0</v>
      </c>
      <c r="AG98" s="107">
        <f>'MA Hodiny'!AG98</f>
        <v>0</v>
      </c>
      <c r="AH98" s="107">
        <f>'MA Hodiny'!AH98</f>
        <v>0</v>
      </c>
      <c r="AI98" s="107">
        <f>'MA Hodiny'!AI98</f>
        <v>0</v>
      </c>
      <c r="AJ98" s="107">
        <f>'MA Hodiny'!AJ98</f>
        <v>0</v>
      </c>
      <c r="AK98" s="107">
        <f>'MA Hodiny'!AK98</f>
        <v>0</v>
      </c>
      <c r="AL98" s="24">
        <f t="shared" si="36"/>
        <v>0</v>
      </c>
      <c r="AM98" s="149">
        <f t="shared" si="35"/>
        <v>0</v>
      </c>
    </row>
    <row r="99" spans="1:39" ht="14.4" x14ac:dyDescent="0.3">
      <c r="A99" s="4">
        <f t="shared" si="34"/>
        <v>8</v>
      </c>
      <c r="B99" s="45" t="str">
        <f t="shared" si="34"/>
        <v>Sociální a zdravotní pojištění</v>
      </c>
      <c r="C99" s="64">
        <f t="shared" si="34"/>
        <v>8.1</v>
      </c>
      <c r="D99" s="65" t="str">
        <f t="shared" si="34"/>
        <v>Vlaková četa</v>
      </c>
      <c r="E99" s="624">
        <f>'MA Hodiny'!E99*'Objednávka HMP'!C69</f>
        <v>0</v>
      </c>
      <c r="F99" s="624">
        <f>'MA Hodiny'!F99*'Objednávka HMP'!D69</f>
        <v>0</v>
      </c>
      <c r="G99" s="624">
        <f>'MA Hodiny'!G99*'Objednávka HMP'!E69</f>
        <v>0</v>
      </c>
      <c r="H99" s="624">
        <f>'MA Hodiny'!H99*'Objednávka HMP'!F69</f>
        <v>0</v>
      </c>
      <c r="I99" s="624">
        <f>'MA Hodiny'!I99*'Objednávka HMP'!G69</f>
        <v>0</v>
      </c>
      <c r="J99" s="624">
        <f>'MA Hodiny'!J99*'Objednávka HMP'!H69</f>
        <v>0</v>
      </c>
      <c r="K99" s="624">
        <f>'MA Hodiny'!K99*'Objednávka HMP'!I69</f>
        <v>0</v>
      </c>
      <c r="L99" s="624">
        <f>'MA Hodiny'!L99*'Objednávka HMP'!J69</f>
        <v>0</v>
      </c>
      <c r="M99" s="624">
        <f>'MA Hodiny'!M99*'Objednávka HMP'!K69</f>
        <v>0</v>
      </c>
      <c r="N99" s="624">
        <f>'MA Hodiny'!N99*'Objednávka HMP'!L69</f>
        <v>0</v>
      </c>
      <c r="O99" s="624">
        <f>'MA Hodiny'!O99*'Objednávka HMP'!M69</f>
        <v>0</v>
      </c>
      <c r="P99" s="624">
        <f>'MA Hodiny'!P99*'Objednávka HMP'!N69</f>
        <v>0</v>
      </c>
      <c r="Q99" s="624">
        <f>'MA Hodiny'!Q99*'Objednávka HMP'!O69</f>
        <v>0</v>
      </c>
      <c r="R99" s="624">
        <f>'MA Hodiny'!R99*'Objednávka HMP'!P69</f>
        <v>0</v>
      </c>
      <c r="S99" s="624">
        <f>'MA Hodiny'!S99*'Objednávka HMP'!Q69</f>
        <v>0</v>
      </c>
      <c r="T99" s="624">
        <f>'MA Hodiny'!T99*'Objednávka HMP'!R69</f>
        <v>0</v>
      </c>
      <c r="U99" s="624">
        <f>'MA Hodiny'!U99*'Objednávka HMP'!S69</f>
        <v>0</v>
      </c>
      <c r="V99" s="624">
        <f>'MA Hodiny'!V99*'Objednávka HMP'!T69</f>
        <v>0</v>
      </c>
      <c r="W99" s="624">
        <f>'MA Hodiny'!W99*'Objednávka HMP'!U69</f>
        <v>0</v>
      </c>
      <c r="X99" s="624">
        <f>'MA Hodiny'!X99*'Objednávka HMP'!V69</f>
        <v>0</v>
      </c>
      <c r="Y99" s="624">
        <f>'MA Hodiny'!Y99*'Objednávka HMP'!W69</f>
        <v>0</v>
      </c>
      <c r="Z99" s="624">
        <f>'MA Hodiny'!Z99*'Objednávka HMP'!X69</f>
        <v>0</v>
      </c>
      <c r="AA99" s="624">
        <f>'MA Hodiny'!AA99*'Objednávka HMP'!Y69</f>
        <v>0</v>
      </c>
      <c r="AB99" s="624">
        <f>'MA Hodiny'!AB99*'Objednávka HMP'!Z69</f>
        <v>0</v>
      </c>
      <c r="AC99" s="624">
        <f>'MA Hodiny'!AC99*'Objednávka HMP'!AA69</f>
        <v>0</v>
      </c>
      <c r="AD99" s="624">
        <f>'MA Hodiny'!AD99*'Objednávka HMP'!AB69</f>
        <v>0</v>
      </c>
      <c r="AE99" s="624">
        <f>'MA Hodiny'!AE99*'Objednávka HMP'!AC69</f>
        <v>0</v>
      </c>
      <c r="AF99" s="624">
        <f>'MA Hodiny'!AF99*'Objednávka HMP'!AD69</f>
        <v>0</v>
      </c>
      <c r="AG99" s="624">
        <f>'MA Hodiny'!AG99*'Objednávka HMP'!AE69</f>
        <v>0</v>
      </c>
      <c r="AH99" s="624">
        <f>'MA Hodiny'!AH99*'Objednávka HMP'!AF69</f>
        <v>0</v>
      </c>
      <c r="AI99" s="624">
        <f>'MA Hodiny'!AI99*'Objednávka HMP'!AG69</f>
        <v>0</v>
      </c>
      <c r="AJ99" s="624">
        <f>'MA Hodiny'!AJ99*'Objednávka HMP'!AH69</f>
        <v>0</v>
      </c>
      <c r="AK99" s="624">
        <f>'MA Hodiny'!AK99*'Objednávka HMP'!AI69</f>
        <v>0</v>
      </c>
      <c r="AL99" s="24">
        <f t="shared" si="36"/>
        <v>0</v>
      </c>
      <c r="AM99" s="149">
        <f t="shared" si="35"/>
        <v>0</v>
      </c>
    </row>
    <row r="100" spans="1:39" ht="14.4" x14ac:dyDescent="0.3">
      <c r="A100" s="4" t="str">
        <f t="shared" si="34"/>
        <v/>
      </c>
      <c r="B100" s="45" t="str">
        <f t="shared" si="34"/>
        <v/>
      </c>
      <c r="C100" s="64" t="str">
        <f t="shared" si="34"/>
        <v>8.2</v>
      </c>
      <c r="D100" s="65" t="str">
        <f t="shared" si="34"/>
        <v>Strojvedoucí</v>
      </c>
      <c r="E100" s="625">
        <f>'MA Hodiny'!E100*'Objednávka HMP'!C75</f>
        <v>0</v>
      </c>
      <c r="F100" s="625">
        <f>'MA Hodiny'!F100*'Objednávka HMP'!D75</f>
        <v>0</v>
      </c>
      <c r="G100" s="625">
        <f>'MA Hodiny'!G100*'Objednávka HMP'!E75</f>
        <v>0</v>
      </c>
      <c r="H100" s="625">
        <f>'MA Hodiny'!H100*'Objednávka HMP'!F75</f>
        <v>0</v>
      </c>
      <c r="I100" s="625">
        <f>'MA Hodiny'!I100*'Objednávka HMP'!G75</f>
        <v>0</v>
      </c>
      <c r="J100" s="625">
        <f>'MA Hodiny'!J100*'Objednávka HMP'!H75</f>
        <v>0</v>
      </c>
      <c r="K100" s="625">
        <f>'MA Hodiny'!K100*'Objednávka HMP'!I75</f>
        <v>0</v>
      </c>
      <c r="L100" s="625">
        <f>'MA Hodiny'!L100*'Objednávka HMP'!J75</f>
        <v>0</v>
      </c>
      <c r="M100" s="625">
        <f>'MA Hodiny'!M100*'Objednávka HMP'!K75</f>
        <v>0</v>
      </c>
      <c r="N100" s="625">
        <f>'MA Hodiny'!N100*'Objednávka HMP'!L75</f>
        <v>0</v>
      </c>
      <c r="O100" s="625">
        <f>'MA Hodiny'!O100*'Objednávka HMP'!M75</f>
        <v>0</v>
      </c>
      <c r="P100" s="625">
        <f>'MA Hodiny'!P100*'Objednávka HMP'!N75</f>
        <v>0</v>
      </c>
      <c r="Q100" s="625">
        <f>'MA Hodiny'!Q100*'Objednávka HMP'!O75</f>
        <v>0</v>
      </c>
      <c r="R100" s="625">
        <f>'MA Hodiny'!R100*'Objednávka HMP'!P75</f>
        <v>0</v>
      </c>
      <c r="S100" s="625">
        <f>'MA Hodiny'!S100*'Objednávka HMP'!Q75</f>
        <v>0</v>
      </c>
      <c r="T100" s="625">
        <f>'MA Hodiny'!T100*'Objednávka HMP'!R75</f>
        <v>0</v>
      </c>
      <c r="U100" s="625">
        <f>'MA Hodiny'!U100*'Objednávka HMP'!S75</f>
        <v>0</v>
      </c>
      <c r="V100" s="625">
        <f>'MA Hodiny'!V100*'Objednávka HMP'!T75</f>
        <v>0</v>
      </c>
      <c r="W100" s="625">
        <f>'MA Hodiny'!W100*'Objednávka HMP'!U75</f>
        <v>0</v>
      </c>
      <c r="X100" s="625">
        <f>'MA Hodiny'!X100*'Objednávka HMP'!V75</f>
        <v>0</v>
      </c>
      <c r="Y100" s="625">
        <f>'MA Hodiny'!Y100*'Objednávka HMP'!W75</f>
        <v>0</v>
      </c>
      <c r="Z100" s="625">
        <f>'MA Hodiny'!Z100*'Objednávka HMP'!X75</f>
        <v>0</v>
      </c>
      <c r="AA100" s="625">
        <f>'MA Hodiny'!AA100*'Objednávka HMP'!Y75</f>
        <v>0</v>
      </c>
      <c r="AB100" s="625">
        <f>'MA Hodiny'!AB100*'Objednávka HMP'!Z75</f>
        <v>0</v>
      </c>
      <c r="AC100" s="625">
        <f>'MA Hodiny'!AC100*'Objednávka HMP'!AA75</f>
        <v>0</v>
      </c>
      <c r="AD100" s="625">
        <f>'MA Hodiny'!AD100*'Objednávka HMP'!AB75</f>
        <v>0</v>
      </c>
      <c r="AE100" s="625">
        <f>'MA Hodiny'!AE100*'Objednávka HMP'!AC75</f>
        <v>0</v>
      </c>
      <c r="AF100" s="625">
        <f>'MA Hodiny'!AF100*'Objednávka HMP'!AD75</f>
        <v>0</v>
      </c>
      <c r="AG100" s="625">
        <f>'MA Hodiny'!AG100*'Objednávka HMP'!AE75</f>
        <v>0</v>
      </c>
      <c r="AH100" s="625">
        <f>'MA Hodiny'!AH100*'Objednávka HMP'!AF75</f>
        <v>0</v>
      </c>
      <c r="AI100" s="625">
        <f>'MA Hodiny'!AI100*'Objednávka HMP'!AG75</f>
        <v>0</v>
      </c>
      <c r="AJ100" s="625">
        <f>'MA Hodiny'!AJ100*'Objednávka HMP'!AH75</f>
        <v>0</v>
      </c>
      <c r="AK100" s="625">
        <f>'MA Hodiny'!AK100*'Objednávka HMP'!AI75</f>
        <v>0</v>
      </c>
      <c r="AL100" s="24">
        <f t="shared" si="36"/>
        <v>0</v>
      </c>
      <c r="AM100" s="149">
        <f t="shared" si="35"/>
        <v>0</v>
      </c>
    </row>
    <row r="101" spans="1:39" ht="14.4" x14ac:dyDescent="0.3">
      <c r="A101" s="4" t="str">
        <f t="shared" si="34"/>
        <v/>
      </c>
      <c r="B101" s="45" t="str">
        <f t="shared" si="34"/>
        <v/>
      </c>
      <c r="C101" s="64" t="str">
        <f t="shared" si="34"/>
        <v>8.3</v>
      </c>
      <c r="D101" s="65" t="str">
        <f t="shared" si="34"/>
        <v>Pokladní</v>
      </c>
      <c r="E101" s="626">
        <f>'MA Hodiny'!E101*'Objednávka HMP'!C81</f>
        <v>0</v>
      </c>
      <c r="F101" s="626">
        <f>'MA Hodiny'!F101*'Objednávka HMP'!D81</f>
        <v>0</v>
      </c>
      <c r="G101" s="626">
        <f>'MA Hodiny'!G101*'Objednávka HMP'!E81</f>
        <v>0</v>
      </c>
      <c r="H101" s="626">
        <f>'MA Hodiny'!H101*'Objednávka HMP'!F81</f>
        <v>0</v>
      </c>
      <c r="I101" s="626">
        <f>'MA Hodiny'!I101*'Objednávka HMP'!G81</f>
        <v>0</v>
      </c>
      <c r="J101" s="626">
        <f>'MA Hodiny'!J101*'Objednávka HMP'!H81</f>
        <v>0</v>
      </c>
      <c r="K101" s="626">
        <f>'MA Hodiny'!K101*'Objednávka HMP'!I81</f>
        <v>0</v>
      </c>
      <c r="L101" s="626">
        <f>'MA Hodiny'!L101*'Objednávka HMP'!J81</f>
        <v>0</v>
      </c>
      <c r="M101" s="626">
        <f>'MA Hodiny'!M101*'Objednávka HMP'!K81</f>
        <v>0</v>
      </c>
      <c r="N101" s="626">
        <f>'MA Hodiny'!N101*'Objednávka HMP'!L81</f>
        <v>0</v>
      </c>
      <c r="O101" s="626">
        <f>'MA Hodiny'!O101*'Objednávka HMP'!M81</f>
        <v>0</v>
      </c>
      <c r="P101" s="626">
        <f>'MA Hodiny'!P101*'Objednávka HMP'!N81</f>
        <v>0</v>
      </c>
      <c r="Q101" s="626">
        <f>'MA Hodiny'!Q101*'Objednávka HMP'!O81</f>
        <v>0</v>
      </c>
      <c r="R101" s="626">
        <f>'MA Hodiny'!R101*'Objednávka HMP'!P81</f>
        <v>0</v>
      </c>
      <c r="S101" s="626">
        <f>'MA Hodiny'!S101*'Objednávka HMP'!Q81</f>
        <v>0</v>
      </c>
      <c r="T101" s="626">
        <f>'MA Hodiny'!T101*'Objednávka HMP'!R81</f>
        <v>0</v>
      </c>
      <c r="U101" s="626">
        <f>'MA Hodiny'!U101*'Objednávka HMP'!S81</f>
        <v>0</v>
      </c>
      <c r="V101" s="626">
        <f>'MA Hodiny'!V101*'Objednávka HMP'!T81</f>
        <v>0</v>
      </c>
      <c r="W101" s="626">
        <f>'MA Hodiny'!W101*'Objednávka HMP'!U81</f>
        <v>0</v>
      </c>
      <c r="X101" s="626">
        <f>'MA Hodiny'!X101*'Objednávka HMP'!V81</f>
        <v>0</v>
      </c>
      <c r="Y101" s="626">
        <f>'MA Hodiny'!Y101*'Objednávka HMP'!W81</f>
        <v>0</v>
      </c>
      <c r="Z101" s="626">
        <f>'MA Hodiny'!Z101*'Objednávka HMP'!X81</f>
        <v>0</v>
      </c>
      <c r="AA101" s="626">
        <f>'MA Hodiny'!AA101*'Objednávka HMP'!Y81</f>
        <v>0</v>
      </c>
      <c r="AB101" s="626">
        <f>'MA Hodiny'!AB101*'Objednávka HMP'!Z81</f>
        <v>0</v>
      </c>
      <c r="AC101" s="626">
        <f>'MA Hodiny'!AC101*'Objednávka HMP'!AA81</f>
        <v>0</v>
      </c>
      <c r="AD101" s="626">
        <f>'MA Hodiny'!AD101*'Objednávka HMP'!AB81</f>
        <v>0</v>
      </c>
      <c r="AE101" s="626">
        <f>'MA Hodiny'!AE101*'Objednávka HMP'!AC81</f>
        <v>0</v>
      </c>
      <c r="AF101" s="626">
        <f>'MA Hodiny'!AF101*'Objednávka HMP'!AD81</f>
        <v>0</v>
      </c>
      <c r="AG101" s="626">
        <f>'MA Hodiny'!AG101*'Objednávka HMP'!AE81</f>
        <v>0</v>
      </c>
      <c r="AH101" s="626">
        <f>'MA Hodiny'!AH101*'Objednávka HMP'!AF81</f>
        <v>0</v>
      </c>
      <c r="AI101" s="626">
        <f>'MA Hodiny'!AI101*'Objednávka HMP'!AG81</f>
        <v>0</v>
      </c>
      <c r="AJ101" s="626">
        <f>'MA Hodiny'!AJ101*'Objednávka HMP'!AH81</f>
        <v>0</v>
      </c>
      <c r="AK101" s="626">
        <f>'MA Hodiny'!AK101*'Objednávka HMP'!AI81</f>
        <v>0</v>
      </c>
      <c r="AL101" s="24">
        <f t="shared" si="36"/>
        <v>0</v>
      </c>
      <c r="AM101" s="149">
        <f t="shared" si="35"/>
        <v>0</v>
      </c>
    </row>
    <row r="102" spans="1:39" ht="14.4" x14ac:dyDescent="0.3">
      <c r="A102" s="4" t="str">
        <f t="shared" si="34"/>
        <v/>
      </c>
      <c r="B102" s="45" t="str">
        <f t="shared" si="34"/>
        <v/>
      </c>
      <c r="C102" s="64" t="str">
        <f t="shared" si="34"/>
        <v>8.4</v>
      </c>
      <c r="D102" s="65" t="str">
        <f t="shared" si="34"/>
        <v>Ostatní zaměstnanci</v>
      </c>
      <c r="E102" s="107">
        <f>'MA Hodiny'!E102</f>
        <v>0</v>
      </c>
      <c r="F102" s="107">
        <f>'MA Hodiny'!F102</f>
        <v>0</v>
      </c>
      <c r="G102" s="107">
        <f>'MA Hodiny'!G102</f>
        <v>0</v>
      </c>
      <c r="H102" s="107">
        <f>'MA Hodiny'!H102</f>
        <v>0</v>
      </c>
      <c r="I102" s="107">
        <f>'MA Hodiny'!I102</f>
        <v>0</v>
      </c>
      <c r="J102" s="107">
        <f>'MA Hodiny'!J102</f>
        <v>0</v>
      </c>
      <c r="K102" s="107">
        <f>'MA Hodiny'!K102</f>
        <v>0</v>
      </c>
      <c r="L102" s="107">
        <f>'MA Hodiny'!L102</f>
        <v>0</v>
      </c>
      <c r="M102" s="107">
        <f>'MA Hodiny'!M102</f>
        <v>0</v>
      </c>
      <c r="N102" s="107">
        <f>'MA Hodiny'!N102</f>
        <v>0</v>
      </c>
      <c r="O102" s="107">
        <f>'MA Hodiny'!O102</f>
        <v>0</v>
      </c>
      <c r="P102" s="107">
        <f>'MA Hodiny'!P102</f>
        <v>0</v>
      </c>
      <c r="Q102" s="107">
        <f>'MA Hodiny'!Q102</f>
        <v>0</v>
      </c>
      <c r="R102" s="107">
        <f>'MA Hodiny'!R102</f>
        <v>0</v>
      </c>
      <c r="S102" s="107">
        <f>'MA Hodiny'!S102</f>
        <v>0</v>
      </c>
      <c r="T102" s="107">
        <f>'MA Hodiny'!T102</f>
        <v>0</v>
      </c>
      <c r="U102" s="107">
        <f>'MA Hodiny'!U102</f>
        <v>0</v>
      </c>
      <c r="V102" s="107">
        <f>'MA Hodiny'!V102</f>
        <v>0</v>
      </c>
      <c r="W102" s="107">
        <f>'MA Hodiny'!W102</f>
        <v>0</v>
      </c>
      <c r="X102" s="107">
        <f>'MA Hodiny'!X102</f>
        <v>0</v>
      </c>
      <c r="Y102" s="107">
        <f>'MA Hodiny'!Y102</f>
        <v>0</v>
      </c>
      <c r="Z102" s="107">
        <f>'MA Hodiny'!Z102</f>
        <v>0</v>
      </c>
      <c r="AA102" s="107">
        <f>'MA Hodiny'!AA102</f>
        <v>0</v>
      </c>
      <c r="AB102" s="107">
        <f>'MA Hodiny'!AB102</f>
        <v>0</v>
      </c>
      <c r="AC102" s="107">
        <f>'MA Hodiny'!AC102</f>
        <v>0</v>
      </c>
      <c r="AD102" s="107">
        <f>'MA Hodiny'!AD102</f>
        <v>0</v>
      </c>
      <c r="AE102" s="107">
        <f>'MA Hodiny'!AE102</f>
        <v>0</v>
      </c>
      <c r="AF102" s="107">
        <f>'MA Hodiny'!AF102</f>
        <v>0</v>
      </c>
      <c r="AG102" s="107">
        <f>'MA Hodiny'!AG102</f>
        <v>0</v>
      </c>
      <c r="AH102" s="107">
        <f>'MA Hodiny'!AH102</f>
        <v>0</v>
      </c>
      <c r="AI102" s="107">
        <f>'MA Hodiny'!AI102</f>
        <v>0</v>
      </c>
      <c r="AJ102" s="107">
        <f>'MA Hodiny'!AJ102</f>
        <v>0</v>
      </c>
      <c r="AK102" s="107">
        <f>'MA Hodiny'!AK102</f>
        <v>0</v>
      </c>
      <c r="AL102" s="24">
        <f t="shared" si="36"/>
        <v>0</v>
      </c>
      <c r="AM102" s="149">
        <f t="shared" si="35"/>
        <v>0</v>
      </c>
    </row>
    <row r="103" spans="1:39" ht="14.4" x14ac:dyDescent="0.3">
      <c r="A103" s="4">
        <f t="shared" ref="A103:D112" si="37">IF(A61="","",A61)</f>
        <v>9</v>
      </c>
      <c r="B103" s="45" t="str">
        <f t="shared" si="37"/>
        <v>Cestovné</v>
      </c>
      <c r="C103" s="64" t="str">
        <f t="shared" si="37"/>
        <v/>
      </c>
      <c r="D103" s="65" t="str">
        <f t="shared" si="37"/>
        <v/>
      </c>
      <c r="E103" s="107">
        <f>'MA Hodiny'!E103</f>
        <v>0</v>
      </c>
      <c r="F103" s="107">
        <f>'MA Hodiny'!F103</f>
        <v>0</v>
      </c>
      <c r="G103" s="107">
        <f>'MA Hodiny'!G103</f>
        <v>0</v>
      </c>
      <c r="H103" s="107">
        <f>'MA Hodiny'!H103</f>
        <v>0</v>
      </c>
      <c r="I103" s="107">
        <f>'MA Hodiny'!I103</f>
        <v>0</v>
      </c>
      <c r="J103" s="107">
        <f>'MA Hodiny'!J103</f>
        <v>0</v>
      </c>
      <c r="K103" s="107">
        <f>'MA Hodiny'!K103</f>
        <v>0</v>
      </c>
      <c r="L103" s="107">
        <f>'MA Hodiny'!L103</f>
        <v>0</v>
      </c>
      <c r="M103" s="107">
        <f>'MA Hodiny'!M103</f>
        <v>0</v>
      </c>
      <c r="N103" s="107">
        <f>'MA Hodiny'!N103</f>
        <v>0</v>
      </c>
      <c r="O103" s="107">
        <f>'MA Hodiny'!O103</f>
        <v>0</v>
      </c>
      <c r="P103" s="107">
        <f>'MA Hodiny'!P103</f>
        <v>0</v>
      </c>
      <c r="Q103" s="107">
        <f>'MA Hodiny'!Q103</f>
        <v>0</v>
      </c>
      <c r="R103" s="107">
        <f>'MA Hodiny'!R103</f>
        <v>0</v>
      </c>
      <c r="S103" s="107">
        <f>'MA Hodiny'!S103</f>
        <v>0</v>
      </c>
      <c r="T103" s="107">
        <f>'MA Hodiny'!T103</f>
        <v>0</v>
      </c>
      <c r="U103" s="107">
        <f>'MA Hodiny'!U103</f>
        <v>0</v>
      </c>
      <c r="V103" s="107">
        <f>'MA Hodiny'!V103</f>
        <v>0</v>
      </c>
      <c r="W103" s="107">
        <f>'MA Hodiny'!W103</f>
        <v>0</v>
      </c>
      <c r="X103" s="107">
        <f>'MA Hodiny'!X103</f>
        <v>0</v>
      </c>
      <c r="Y103" s="107">
        <f>'MA Hodiny'!Y103</f>
        <v>0</v>
      </c>
      <c r="Z103" s="107">
        <f>'MA Hodiny'!Z103</f>
        <v>0</v>
      </c>
      <c r="AA103" s="107">
        <f>'MA Hodiny'!AA103</f>
        <v>0</v>
      </c>
      <c r="AB103" s="107">
        <f>'MA Hodiny'!AB103</f>
        <v>0</v>
      </c>
      <c r="AC103" s="107">
        <f>'MA Hodiny'!AC103</f>
        <v>0</v>
      </c>
      <c r="AD103" s="107">
        <f>'MA Hodiny'!AD103</f>
        <v>0</v>
      </c>
      <c r="AE103" s="107">
        <f>'MA Hodiny'!AE103</f>
        <v>0</v>
      </c>
      <c r="AF103" s="107">
        <f>'MA Hodiny'!AF103</f>
        <v>0</v>
      </c>
      <c r="AG103" s="107">
        <f>'MA Hodiny'!AG103</f>
        <v>0</v>
      </c>
      <c r="AH103" s="107">
        <f>'MA Hodiny'!AH103</f>
        <v>0</v>
      </c>
      <c r="AI103" s="107">
        <f>'MA Hodiny'!AI103</f>
        <v>0</v>
      </c>
      <c r="AJ103" s="107">
        <f>'MA Hodiny'!AJ103</f>
        <v>0</v>
      </c>
      <c r="AK103" s="107">
        <f>'MA Hodiny'!AK103</f>
        <v>0</v>
      </c>
      <c r="AL103" s="24">
        <f t="shared" si="36"/>
        <v>0</v>
      </c>
      <c r="AM103" s="149">
        <f t="shared" si="35"/>
        <v>0</v>
      </c>
    </row>
    <row r="104" spans="1:39" ht="14.4" x14ac:dyDescent="0.3">
      <c r="A104" s="4">
        <f t="shared" si="37"/>
        <v>10</v>
      </c>
      <c r="B104" s="45" t="str">
        <f t="shared" si="37"/>
        <v>Úhrada za použití dopravní cesty</v>
      </c>
      <c r="C104" s="64" t="str">
        <f t="shared" si="37"/>
        <v/>
      </c>
      <c r="D104" s="65" t="str">
        <f t="shared" si="37"/>
        <v/>
      </c>
      <c r="E104" s="107">
        <f>'MA Hodiny'!E104</f>
        <v>0</v>
      </c>
      <c r="F104" s="107">
        <f>'MA Hodiny'!F104</f>
        <v>0</v>
      </c>
      <c r="G104" s="107">
        <f>'MA Hodiny'!G104</f>
        <v>0</v>
      </c>
      <c r="H104" s="107">
        <f>'MA Hodiny'!H104</f>
        <v>0</v>
      </c>
      <c r="I104" s="107">
        <f>'MA Hodiny'!I104</f>
        <v>0</v>
      </c>
      <c r="J104" s="107">
        <f>'MA Hodiny'!J104</f>
        <v>0</v>
      </c>
      <c r="K104" s="107">
        <f>'MA Hodiny'!K104</f>
        <v>0</v>
      </c>
      <c r="L104" s="107">
        <f>'MA Hodiny'!L104</f>
        <v>0</v>
      </c>
      <c r="M104" s="107">
        <f>'MA Hodiny'!M104</f>
        <v>0</v>
      </c>
      <c r="N104" s="107">
        <f>'MA Hodiny'!N104</f>
        <v>0</v>
      </c>
      <c r="O104" s="107">
        <f>'MA Hodiny'!O104</f>
        <v>0</v>
      </c>
      <c r="P104" s="107">
        <f>'MA Hodiny'!P104</f>
        <v>0</v>
      </c>
      <c r="Q104" s="107">
        <f>'MA Hodiny'!Q104</f>
        <v>0</v>
      </c>
      <c r="R104" s="107">
        <f>'MA Hodiny'!R104</f>
        <v>0</v>
      </c>
      <c r="S104" s="107">
        <f>'MA Hodiny'!S104</f>
        <v>0</v>
      </c>
      <c r="T104" s="107">
        <f>'MA Hodiny'!T104</f>
        <v>0</v>
      </c>
      <c r="U104" s="107">
        <f>'MA Hodiny'!U104</f>
        <v>0</v>
      </c>
      <c r="V104" s="107">
        <f>'MA Hodiny'!V104</f>
        <v>0</v>
      </c>
      <c r="W104" s="107">
        <f>'MA Hodiny'!W104</f>
        <v>0</v>
      </c>
      <c r="X104" s="107">
        <f>'MA Hodiny'!X104</f>
        <v>0</v>
      </c>
      <c r="Y104" s="107">
        <f>'MA Hodiny'!Y104</f>
        <v>0</v>
      </c>
      <c r="Z104" s="107">
        <f>'MA Hodiny'!Z104</f>
        <v>0</v>
      </c>
      <c r="AA104" s="107">
        <f>'MA Hodiny'!AA104</f>
        <v>0</v>
      </c>
      <c r="AB104" s="107">
        <f>'MA Hodiny'!AB104</f>
        <v>0</v>
      </c>
      <c r="AC104" s="107">
        <f>'MA Hodiny'!AC104</f>
        <v>0</v>
      </c>
      <c r="AD104" s="107">
        <f>'MA Hodiny'!AD104</f>
        <v>0</v>
      </c>
      <c r="AE104" s="107">
        <f>'MA Hodiny'!AE104</f>
        <v>0</v>
      </c>
      <c r="AF104" s="107">
        <f>'MA Hodiny'!AF104</f>
        <v>0</v>
      </c>
      <c r="AG104" s="107">
        <f>'MA Hodiny'!AG104</f>
        <v>0</v>
      </c>
      <c r="AH104" s="107">
        <f>'MA Hodiny'!AH104</f>
        <v>0</v>
      </c>
      <c r="AI104" s="107">
        <f>'MA Hodiny'!AI104</f>
        <v>0</v>
      </c>
      <c r="AJ104" s="107">
        <f>'MA Hodiny'!AJ104</f>
        <v>0</v>
      </c>
      <c r="AK104" s="107">
        <f>'MA Hodiny'!AK104</f>
        <v>0</v>
      </c>
      <c r="AL104" s="24">
        <f t="shared" si="36"/>
        <v>0</v>
      </c>
      <c r="AM104" s="149">
        <f t="shared" si="35"/>
        <v>0</v>
      </c>
    </row>
    <row r="105" spans="1:39" ht="14.4" x14ac:dyDescent="0.3">
      <c r="A105" s="4">
        <f t="shared" si="37"/>
        <v>11</v>
      </c>
      <c r="B105" s="45" t="str">
        <f t="shared" si="37"/>
        <v>Úhrada za použití ostatní infrastruktury</v>
      </c>
      <c r="C105" s="64" t="str">
        <f t="shared" si="37"/>
        <v/>
      </c>
      <c r="D105" s="65" t="str">
        <f t="shared" si="37"/>
        <v/>
      </c>
      <c r="E105" s="107">
        <f>'MA Hodiny'!E105</f>
        <v>0</v>
      </c>
      <c r="F105" s="107">
        <f>'MA Hodiny'!F105</f>
        <v>0</v>
      </c>
      <c r="G105" s="107">
        <f>'MA Hodiny'!G105</f>
        <v>0</v>
      </c>
      <c r="H105" s="107">
        <f>'MA Hodiny'!H105</f>
        <v>0</v>
      </c>
      <c r="I105" s="107">
        <f>'MA Hodiny'!I105</f>
        <v>0</v>
      </c>
      <c r="J105" s="107">
        <f>'MA Hodiny'!J105</f>
        <v>0</v>
      </c>
      <c r="K105" s="107">
        <f>'MA Hodiny'!K105</f>
        <v>0</v>
      </c>
      <c r="L105" s="107">
        <f>'MA Hodiny'!L105</f>
        <v>0</v>
      </c>
      <c r="M105" s="107">
        <f>'MA Hodiny'!M105</f>
        <v>0</v>
      </c>
      <c r="N105" s="107">
        <f>'MA Hodiny'!N105</f>
        <v>0</v>
      </c>
      <c r="O105" s="107">
        <f>'MA Hodiny'!O105</f>
        <v>0</v>
      </c>
      <c r="P105" s="107">
        <f>'MA Hodiny'!P105</f>
        <v>0</v>
      </c>
      <c r="Q105" s="107">
        <f>'MA Hodiny'!Q105</f>
        <v>0</v>
      </c>
      <c r="R105" s="107">
        <f>'MA Hodiny'!R105</f>
        <v>0</v>
      </c>
      <c r="S105" s="107">
        <f>'MA Hodiny'!S105</f>
        <v>0</v>
      </c>
      <c r="T105" s="107">
        <f>'MA Hodiny'!T105</f>
        <v>0</v>
      </c>
      <c r="U105" s="107">
        <f>'MA Hodiny'!U105</f>
        <v>0</v>
      </c>
      <c r="V105" s="107">
        <f>'MA Hodiny'!V105</f>
        <v>0</v>
      </c>
      <c r="W105" s="107">
        <f>'MA Hodiny'!W105</f>
        <v>0</v>
      </c>
      <c r="X105" s="107">
        <f>'MA Hodiny'!X105</f>
        <v>0</v>
      </c>
      <c r="Y105" s="107">
        <f>'MA Hodiny'!Y105</f>
        <v>0</v>
      </c>
      <c r="Z105" s="107">
        <f>'MA Hodiny'!Z105</f>
        <v>0</v>
      </c>
      <c r="AA105" s="107">
        <f>'MA Hodiny'!AA105</f>
        <v>0</v>
      </c>
      <c r="AB105" s="107">
        <f>'MA Hodiny'!AB105</f>
        <v>0</v>
      </c>
      <c r="AC105" s="107">
        <f>'MA Hodiny'!AC105</f>
        <v>0</v>
      </c>
      <c r="AD105" s="107">
        <f>'MA Hodiny'!AD105</f>
        <v>0</v>
      </c>
      <c r="AE105" s="107">
        <f>'MA Hodiny'!AE105</f>
        <v>0</v>
      </c>
      <c r="AF105" s="107">
        <f>'MA Hodiny'!AF105</f>
        <v>0</v>
      </c>
      <c r="AG105" s="107">
        <f>'MA Hodiny'!AG105</f>
        <v>0</v>
      </c>
      <c r="AH105" s="107">
        <f>'MA Hodiny'!AH105</f>
        <v>0</v>
      </c>
      <c r="AI105" s="107">
        <f>'MA Hodiny'!AI105</f>
        <v>0</v>
      </c>
      <c r="AJ105" s="107">
        <f>'MA Hodiny'!AJ105</f>
        <v>0</v>
      </c>
      <c r="AK105" s="107">
        <f>'MA Hodiny'!AK105</f>
        <v>0</v>
      </c>
      <c r="AL105" s="24">
        <f t="shared" si="36"/>
        <v>0</v>
      </c>
      <c r="AM105" s="149">
        <f t="shared" si="35"/>
        <v>0</v>
      </c>
    </row>
    <row r="106" spans="1:39" ht="14.4" x14ac:dyDescent="0.3">
      <c r="A106" s="4">
        <f t="shared" si="37"/>
        <v>12</v>
      </c>
      <c r="B106" s="45" t="str">
        <f t="shared" si="37"/>
        <v>Ostatní přímé náklady</v>
      </c>
      <c r="C106" s="64" t="str">
        <f t="shared" si="37"/>
        <v>12.1</v>
      </c>
      <c r="D106" s="65" t="str">
        <f t="shared" si="37"/>
        <v>Finanční náklady</v>
      </c>
      <c r="E106" s="107">
        <f>'MA Hodiny'!E106</f>
        <v>0</v>
      </c>
      <c r="F106" s="107">
        <f>'MA Hodiny'!F106</f>
        <v>0</v>
      </c>
      <c r="G106" s="107">
        <f>'MA Hodiny'!G106</f>
        <v>0</v>
      </c>
      <c r="H106" s="107">
        <f>'MA Hodiny'!H106</f>
        <v>0</v>
      </c>
      <c r="I106" s="107">
        <f>'MA Hodiny'!I106</f>
        <v>0</v>
      </c>
      <c r="J106" s="107">
        <f>'MA Hodiny'!J106</f>
        <v>0</v>
      </c>
      <c r="K106" s="107">
        <f>'MA Hodiny'!K106</f>
        <v>0</v>
      </c>
      <c r="L106" s="107">
        <f>'MA Hodiny'!L106</f>
        <v>0</v>
      </c>
      <c r="M106" s="107">
        <f>'MA Hodiny'!M106</f>
        <v>0</v>
      </c>
      <c r="N106" s="107">
        <f>'MA Hodiny'!N106</f>
        <v>0</v>
      </c>
      <c r="O106" s="107">
        <f>'MA Hodiny'!O106</f>
        <v>0</v>
      </c>
      <c r="P106" s="107">
        <f>'MA Hodiny'!P106</f>
        <v>0</v>
      </c>
      <c r="Q106" s="107">
        <f>'MA Hodiny'!Q106</f>
        <v>0</v>
      </c>
      <c r="R106" s="107">
        <f>'MA Hodiny'!R106</f>
        <v>0</v>
      </c>
      <c r="S106" s="107">
        <f>'MA Hodiny'!S106</f>
        <v>0</v>
      </c>
      <c r="T106" s="107">
        <f>'MA Hodiny'!T106</f>
        <v>0</v>
      </c>
      <c r="U106" s="107">
        <f>'MA Hodiny'!U106</f>
        <v>0</v>
      </c>
      <c r="V106" s="107">
        <f>'MA Hodiny'!V106</f>
        <v>0</v>
      </c>
      <c r="W106" s="107">
        <f>'MA Hodiny'!W106</f>
        <v>0</v>
      </c>
      <c r="X106" s="107">
        <f>'MA Hodiny'!X106</f>
        <v>0</v>
      </c>
      <c r="Y106" s="107">
        <f>'MA Hodiny'!Y106</f>
        <v>0</v>
      </c>
      <c r="Z106" s="107">
        <f>'MA Hodiny'!Z106</f>
        <v>0</v>
      </c>
      <c r="AA106" s="107">
        <f>'MA Hodiny'!AA106</f>
        <v>0</v>
      </c>
      <c r="AB106" s="107">
        <f>'MA Hodiny'!AB106</f>
        <v>0</v>
      </c>
      <c r="AC106" s="107">
        <f>'MA Hodiny'!AC106</f>
        <v>0</v>
      </c>
      <c r="AD106" s="107">
        <f>'MA Hodiny'!AD106</f>
        <v>0</v>
      </c>
      <c r="AE106" s="107">
        <f>'MA Hodiny'!AE106</f>
        <v>0</v>
      </c>
      <c r="AF106" s="107">
        <f>'MA Hodiny'!AF106</f>
        <v>0</v>
      </c>
      <c r="AG106" s="107">
        <f>'MA Hodiny'!AG106</f>
        <v>0</v>
      </c>
      <c r="AH106" s="107">
        <f>'MA Hodiny'!AH106</f>
        <v>0</v>
      </c>
      <c r="AI106" s="107">
        <f>'MA Hodiny'!AI106</f>
        <v>0</v>
      </c>
      <c r="AJ106" s="107">
        <f>'MA Hodiny'!AJ106</f>
        <v>0</v>
      </c>
      <c r="AK106" s="107">
        <f>'MA Hodiny'!AK106</f>
        <v>0</v>
      </c>
      <c r="AL106" s="24">
        <f t="shared" si="36"/>
        <v>0</v>
      </c>
      <c r="AM106" s="149">
        <f t="shared" si="35"/>
        <v>0</v>
      </c>
    </row>
    <row r="107" spans="1:39" ht="14.4" x14ac:dyDescent="0.3">
      <c r="A107" s="4" t="str">
        <f t="shared" si="37"/>
        <v/>
      </c>
      <c r="B107" s="45" t="str">
        <f t="shared" si="37"/>
        <v/>
      </c>
      <c r="C107" s="64" t="str">
        <f t="shared" si="37"/>
        <v>12.2</v>
      </c>
      <c r="D107" s="65" t="str">
        <f t="shared" si="37"/>
        <v>Ostatní</v>
      </c>
      <c r="E107" s="107">
        <f>'MA Hodiny'!E107</f>
        <v>0</v>
      </c>
      <c r="F107" s="107">
        <f>'MA Hodiny'!F107</f>
        <v>0</v>
      </c>
      <c r="G107" s="107">
        <f>'MA Hodiny'!G107</f>
        <v>0</v>
      </c>
      <c r="H107" s="107">
        <f>'MA Hodiny'!H107</f>
        <v>0</v>
      </c>
      <c r="I107" s="107">
        <f>'MA Hodiny'!I107</f>
        <v>0</v>
      </c>
      <c r="J107" s="107">
        <f>'MA Hodiny'!J107</f>
        <v>0</v>
      </c>
      <c r="K107" s="107">
        <f>'MA Hodiny'!K107</f>
        <v>0</v>
      </c>
      <c r="L107" s="107">
        <f>'MA Hodiny'!L107</f>
        <v>0</v>
      </c>
      <c r="M107" s="107">
        <f>'MA Hodiny'!M107</f>
        <v>0</v>
      </c>
      <c r="N107" s="107">
        <f>'MA Hodiny'!N107</f>
        <v>0</v>
      </c>
      <c r="O107" s="107">
        <f>'MA Hodiny'!O107</f>
        <v>0</v>
      </c>
      <c r="P107" s="107">
        <f>'MA Hodiny'!P107</f>
        <v>0</v>
      </c>
      <c r="Q107" s="107">
        <f>'MA Hodiny'!Q107</f>
        <v>0</v>
      </c>
      <c r="R107" s="107">
        <f>'MA Hodiny'!R107</f>
        <v>0</v>
      </c>
      <c r="S107" s="107">
        <f>'MA Hodiny'!S107</f>
        <v>0</v>
      </c>
      <c r="T107" s="107">
        <f>'MA Hodiny'!T107</f>
        <v>0</v>
      </c>
      <c r="U107" s="107">
        <f>'MA Hodiny'!U107</f>
        <v>0</v>
      </c>
      <c r="V107" s="107">
        <f>'MA Hodiny'!V107</f>
        <v>0</v>
      </c>
      <c r="W107" s="107">
        <f>'MA Hodiny'!W107</f>
        <v>0</v>
      </c>
      <c r="X107" s="107">
        <f>'MA Hodiny'!X107</f>
        <v>0</v>
      </c>
      <c r="Y107" s="107">
        <f>'MA Hodiny'!Y107</f>
        <v>0</v>
      </c>
      <c r="Z107" s="107">
        <f>'MA Hodiny'!Z107</f>
        <v>0</v>
      </c>
      <c r="AA107" s="107">
        <f>'MA Hodiny'!AA107</f>
        <v>0</v>
      </c>
      <c r="AB107" s="107">
        <f>'MA Hodiny'!AB107</f>
        <v>0</v>
      </c>
      <c r="AC107" s="107">
        <f>'MA Hodiny'!AC107</f>
        <v>0</v>
      </c>
      <c r="AD107" s="107">
        <f>'MA Hodiny'!AD107</f>
        <v>0</v>
      </c>
      <c r="AE107" s="107">
        <f>'MA Hodiny'!AE107</f>
        <v>0</v>
      </c>
      <c r="AF107" s="107">
        <f>'MA Hodiny'!AF107</f>
        <v>0</v>
      </c>
      <c r="AG107" s="107">
        <f>'MA Hodiny'!AG107</f>
        <v>0</v>
      </c>
      <c r="AH107" s="107">
        <f>'MA Hodiny'!AH107</f>
        <v>0</v>
      </c>
      <c r="AI107" s="107">
        <f>'MA Hodiny'!AI107</f>
        <v>0</v>
      </c>
      <c r="AJ107" s="107">
        <f>'MA Hodiny'!AJ107</f>
        <v>0</v>
      </c>
      <c r="AK107" s="107">
        <f>'MA Hodiny'!AK107</f>
        <v>0</v>
      </c>
      <c r="AL107" s="24">
        <f t="shared" si="36"/>
        <v>0</v>
      </c>
      <c r="AM107" s="149">
        <f t="shared" si="35"/>
        <v>0</v>
      </c>
    </row>
    <row r="108" spans="1:39" ht="14.4" x14ac:dyDescent="0.3">
      <c r="A108" s="4">
        <f t="shared" si="37"/>
        <v>13</v>
      </c>
      <c r="B108" s="45" t="str">
        <f t="shared" si="37"/>
        <v>Ostatní služby</v>
      </c>
      <c r="C108" s="45">
        <f t="shared" si="37"/>
        <v>13.1</v>
      </c>
      <c r="D108" s="65" t="str">
        <f t="shared" si="37"/>
        <v>Ostraha</v>
      </c>
      <c r="E108" s="627">
        <f>'MA Hodiny'!E108*'Objednávka HMP'!C87</f>
        <v>0</v>
      </c>
      <c r="F108" s="627">
        <f>'MA Hodiny'!F108*'Objednávka HMP'!D87</f>
        <v>0</v>
      </c>
      <c r="G108" s="627">
        <f>'MA Hodiny'!G108*'Objednávka HMP'!E87</f>
        <v>0</v>
      </c>
      <c r="H108" s="627">
        <f>'MA Hodiny'!H108*'Objednávka HMP'!F87</f>
        <v>0</v>
      </c>
      <c r="I108" s="627">
        <f>'MA Hodiny'!I108*'Objednávka HMP'!G87</f>
        <v>0</v>
      </c>
      <c r="J108" s="627">
        <f>'MA Hodiny'!J108*'Objednávka HMP'!H87</f>
        <v>0</v>
      </c>
      <c r="K108" s="627">
        <f>'MA Hodiny'!K108*'Objednávka HMP'!I87</f>
        <v>0</v>
      </c>
      <c r="L108" s="627">
        <f>'MA Hodiny'!L108*'Objednávka HMP'!J87</f>
        <v>0</v>
      </c>
      <c r="M108" s="627">
        <f>'MA Hodiny'!M108*'Objednávka HMP'!K87</f>
        <v>0</v>
      </c>
      <c r="N108" s="627">
        <f>'MA Hodiny'!N108*'Objednávka HMP'!L87</f>
        <v>0</v>
      </c>
      <c r="O108" s="627">
        <f>'MA Hodiny'!O108*'Objednávka HMP'!M87</f>
        <v>0</v>
      </c>
      <c r="P108" s="627">
        <f>'MA Hodiny'!P108*'Objednávka HMP'!N87</f>
        <v>0</v>
      </c>
      <c r="Q108" s="627">
        <f>'MA Hodiny'!Q108*'Objednávka HMP'!O87</f>
        <v>0</v>
      </c>
      <c r="R108" s="627">
        <f>'MA Hodiny'!R108*'Objednávka HMP'!P87</f>
        <v>0</v>
      </c>
      <c r="S108" s="627">
        <f>'MA Hodiny'!S108*'Objednávka HMP'!Q87</f>
        <v>0</v>
      </c>
      <c r="T108" s="627">
        <f>'MA Hodiny'!T108*'Objednávka HMP'!R87</f>
        <v>0</v>
      </c>
      <c r="U108" s="627">
        <f>'MA Hodiny'!U108*'Objednávka HMP'!S87</f>
        <v>0</v>
      </c>
      <c r="V108" s="627">
        <f>'MA Hodiny'!V108*'Objednávka HMP'!T87</f>
        <v>0</v>
      </c>
      <c r="W108" s="627">
        <f>'MA Hodiny'!W108*'Objednávka HMP'!U87</f>
        <v>0</v>
      </c>
      <c r="X108" s="627">
        <f>'MA Hodiny'!X108*'Objednávka HMP'!V87</f>
        <v>0</v>
      </c>
      <c r="Y108" s="627">
        <f>'MA Hodiny'!Y108*'Objednávka HMP'!W87</f>
        <v>0</v>
      </c>
      <c r="Z108" s="627">
        <f>'MA Hodiny'!Z108*'Objednávka HMP'!X87</f>
        <v>0</v>
      </c>
      <c r="AA108" s="627">
        <f>'MA Hodiny'!AA108*'Objednávka HMP'!Y87</f>
        <v>0</v>
      </c>
      <c r="AB108" s="627">
        <f>'MA Hodiny'!AB108*'Objednávka HMP'!Z87</f>
        <v>0</v>
      </c>
      <c r="AC108" s="627">
        <f>'MA Hodiny'!AC108*'Objednávka HMP'!AA87</f>
        <v>0</v>
      </c>
      <c r="AD108" s="627">
        <f>'MA Hodiny'!AD108*'Objednávka HMP'!AB87</f>
        <v>0</v>
      </c>
      <c r="AE108" s="627">
        <f>'MA Hodiny'!AE108*'Objednávka HMP'!AC87</f>
        <v>0</v>
      </c>
      <c r="AF108" s="627">
        <f>'MA Hodiny'!AF108*'Objednávka HMP'!AD87</f>
        <v>0</v>
      </c>
      <c r="AG108" s="627">
        <f>'MA Hodiny'!AG108*'Objednávka HMP'!AE87</f>
        <v>0</v>
      </c>
      <c r="AH108" s="627">
        <f>'MA Hodiny'!AH108*'Objednávka HMP'!AF87</f>
        <v>0</v>
      </c>
      <c r="AI108" s="627">
        <f>'MA Hodiny'!AI108*'Objednávka HMP'!AG87</f>
        <v>0</v>
      </c>
      <c r="AJ108" s="627">
        <f>'MA Hodiny'!AJ108*'Objednávka HMP'!AH87</f>
        <v>0</v>
      </c>
      <c r="AK108" s="627">
        <f>'MA Hodiny'!AK108*'Objednávka HMP'!AI87</f>
        <v>0</v>
      </c>
      <c r="AL108" s="24">
        <f t="shared" si="36"/>
        <v>0</v>
      </c>
      <c r="AM108" s="149">
        <f t="shared" si="35"/>
        <v>0</v>
      </c>
    </row>
    <row r="109" spans="1:39" ht="14.4" x14ac:dyDescent="0.3">
      <c r="A109" s="4"/>
      <c r="B109" s="45"/>
      <c r="C109" s="45">
        <f t="shared" si="37"/>
        <v>13.2</v>
      </c>
      <c r="D109" s="65" t="str">
        <f t="shared" si="37"/>
        <v>Ostatní služby</v>
      </c>
      <c r="E109" s="107">
        <f>'MA Hodiny'!E109</f>
        <v>0</v>
      </c>
      <c r="F109" s="107">
        <f>'MA Hodiny'!F109</f>
        <v>0</v>
      </c>
      <c r="G109" s="107">
        <f>'MA Hodiny'!G109</f>
        <v>0</v>
      </c>
      <c r="H109" s="107">
        <f>'MA Hodiny'!H109</f>
        <v>0</v>
      </c>
      <c r="I109" s="107">
        <f>'MA Hodiny'!I109</f>
        <v>0</v>
      </c>
      <c r="J109" s="107">
        <f>'MA Hodiny'!J109</f>
        <v>0</v>
      </c>
      <c r="K109" s="107">
        <f>'MA Hodiny'!K109</f>
        <v>0</v>
      </c>
      <c r="L109" s="107">
        <f>'MA Hodiny'!L109</f>
        <v>0</v>
      </c>
      <c r="M109" s="107">
        <f>'MA Hodiny'!M109</f>
        <v>0</v>
      </c>
      <c r="N109" s="107">
        <f>'MA Hodiny'!N109</f>
        <v>0</v>
      </c>
      <c r="O109" s="107">
        <f>'MA Hodiny'!O109</f>
        <v>0</v>
      </c>
      <c r="P109" s="107">
        <f>'MA Hodiny'!P109</f>
        <v>0</v>
      </c>
      <c r="Q109" s="107">
        <f>'MA Hodiny'!Q109</f>
        <v>0</v>
      </c>
      <c r="R109" s="107">
        <f>'MA Hodiny'!R109</f>
        <v>0</v>
      </c>
      <c r="S109" s="107">
        <f>'MA Hodiny'!S109</f>
        <v>0</v>
      </c>
      <c r="T109" s="107">
        <f>'MA Hodiny'!T109</f>
        <v>0</v>
      </c>
      <c r="U109" s="107">
        <f>'MA Hodiny'!U109</f>
        <v>0</v>
      </c>
      <c r="V109" s="107">
        <f>'MA Hodiny'!V109</f>
        <v>0</v>
      </c>
      <c r="W109" s="107">
        <f>'MA Hodiny'!W109</f>
        <v>0</v>
      </c>
      <c r="X109" s="107">
        <f>'MA Hodiny'!X109</f>
        <v>0</v>
      </c>
      <c r="Y109" s="107">
        <f>'MA Hodiny'!Y109</f>
        <v>0</v>
      </c>
      <c r="Z109" s="107">
        <f>'MA Hodiny'!Z109</f>
        <v>0</v>
      </c>
      <c r="AA109" s="107">
        <f>'MA Hodiny'!AA109</f>
        <v>0</v>
      </c>
      <c r="AB109" s="107">
        <f>'MA Hodiny'!AB109</f>
        <v>0</v>
      </c>
      <c r="AC109" s="107">
        <f>'MA Hodiny'!AC109</f>
        <v>0</v>
      </c>
      <c r="AD109" s="107">
        <f>'MA Hodiny'!AD109</f>
        <v>0</v>
      </c>
      <c r="AE109" s="107">
        <f>'MA Hodiny'!AE109</f>
        <v>0</v>
      </c>
      <c r="AF109" s="107">
        <f>'MA Hodiny'!AF109</f>
        <v>0</v>
      </c>
      <c r="AG109" s="107">
        <f>'MA Hodiny'!AG109</f>
        <v>0</v>
      </c>
      <c r="AH109" s="107">
        <f>'MA Hodiny'!AH109</f>
        <v>0</v>
      </c>
      <c r="AI109" s="107">
        <f>'MA Hodiny'!AI109</f>
        <v>0</v>
      </c>
      <c r="AJ109" s="107">
        <f>'MA Hodiny'!AJ109</f>
        <v>0</v>
      </c>
      <c r="AK109" s="107">
        <f>'MA Hodiny'!AK109</f>
        <v>0</v>
      </c>
      <c r="AL109" s="24">
        <f t="shared" si="36"/>
        <v>0</v>
      </c>
      <c r="AM109" s="149">
        <f t="shared" si="35"/>
        <v>0</v>
      </c>
    </row>
    <row r="110" spans="1:39" ht="14.4" x14ac:dyDescent="0.3">
      <c r="A110" s="4">
        <f t="shared" ref="A110:B113" si="38">IF(A68="","",A68)</f>
        <v>14</v>
      </c>
      <c r="B110" s="45" t="str">
        <f t="shared" si="38"/>
        <v>Provozní režie</v>
      </c>
      <c r="C110" s="45" t="str">
        <f t="shared" si="37"/>
        <v/>
      </c>
      <c r="D110" s="65" t="str">
        <f t="shared" si="37"/>
        <v/>
      </c>
      <c r="E110" s="107">
        <f>'MA Hodiny'!E110</f>
        <v>0</v>
      </c>
      <c r="F110" s="107">
        <f>'MA Hodiny'!F110</f>
        <v>0</v>
      </c>
      <c r="G110" s="107">
        <f>'MA Hodiny'!G110</f>
        <v>0</v>
      </c>
      <c r="H110" s="107">
        <f>'MA Hodiny'!H110</f>
        <v>0</v>
      </c>
      <c r="I110" s="107">
        <f>'MA Hodiny'!I110</f>
        <v>0</v>
      </c>
      <c r="J110" s="107">
        <f>'MA Hodiny'!J110</f>
        <v>0</v>
      </c>
      <c r="K110" s="107">
        <f>'MA Hodiny'!K110</f>
        <v>0</v>
      </c>
      <c r="L110" s="107">
        <f>'MA Hodiny'!L110</f>
        <v>0</v>
      </c>
      <c r="M110" s="107">
        <f>'MA Hodiny'!M110</f>
        <v>0</v>
      </c>
      <c r="N110" s="107">
        <f>'MA Hodiny'!N110</f>
        <v>0</v>
      </c>
      <c r="O110" s="107">
        <f>'MA Hodiny'!O110</f>
        <v>0</v>
      </c>
      <c r="P110" s="107">
        <f>'MA Hodiny'!P110</f>
        <v>0</v>
      </c>
      <c r="Q110" s="107">
        <f>'MA Hodiny'!Q110</f>
        <v>0</v>
      </c>
      <c r="R110" s="107">
        <f>'MA Hodiny'!R110</f>
        <v>0</v>
      </c>
      <c r="S110" s="107">
        <f>'MA Hodiny'!S110</f>
        <v>0</v>
      </c>
      <c r="T110" s="107">
        <f>'MA Hodiny'!T110</f>
        <v>0</v>
      </c>
      <c r="U110" s="107">
        <f>'MA Hodiny'!U110</f>
        <v>0</v>
      </c>
      <c r="V110" s="107">
        <f>'MA Hodiny'!V110</f>
        <v>0</v>
      </c>
      <c r="W110" s="107">
        <f>'MA Hodiny'!W110</f>
        <v>0</v>
      </c>
      <c r="X110" s="107">
        <f>'MA Hodiny'!X110</f>
        <v>0</v>
      </c>
      <c r="Y110" s="107">
        <f>'MA Hodiny'!Y110</f>
        <v>0</v>
      </c>
      <c r="Z110" s="107">
        <f>'MA Hodiny'!Z110</f>
        <v>0</v>
      </c>
      <c r="AA110" s="107">
        <f>'MA Hodiny'!AA110</f>
        <v>0</v>
      </c>
      <c r="AB110" s="107">
        <f>'MA Hodiny'!AB110</f>
        <v>0</v>
      </c>
      <c r="AC110" s="107">
        <f>'MA Hodiny'!AC110</f>
        <v>0</v>
      </c>
      <c r="AD110" s="107">
        <f>'MA Hodiny'!AD110</f>
        <v>0</v>
      </c>
      <c r="AE110" s="107">
        <f>'MA Hodiny'!AE110</f>
        <v>0</v>
      </c>
      <c r="AF110" s="107">
        <f>'MA Hodiny'!AF110</f>
        <v>0</v>
      </c>
      <c r="AG110" s="107">
        <f>'MA Hodiny'!AG110</f>
        <v>0</v>
      </c>
      <c r="AH110" s="107">
        <f>'MA Hodiny'!AH110</f>
        <v>0</v>
      </c>
      <c r="AI110" s="107">
        <f>'MA Hodiny'!AI110</f>
        <v>0</v>
      </c>
      <c r="AJ110" s="107">
        <f>'MA Hodiny'!AJ110</f>
        <v>0</v>
      </c>
      <c r="AK110" s="107">
        <f>'MA Hodiny'!AK110</f>
        <v>0</v>
      </c>
      <c r="AL110" s="24">
        <f t="shared" si="36"/>
        <v>0</v>
      </c>
      <c r="AM110" s="149">
        <f t="shared" si="35"/>
        <v>0</v>
      </c>
    </row>
    <row r="111" spans="1:39" ht="14.4" x14ac:dyDescent="0.3">
      <c r="A111" s="4">
        <f t="shared" si="38"/>
        <v>15</v>
      </c>
      <c r="B111" s="45" t="str">
        <f t="shared" si="38"/>
        <v>Správní režie</v>
      </c>
      <c r="C111" s="45" t="str">
        <f t="shared" si="37"/>
        <v/>
      </c>
      <c r="D111" s="65" t="str">
        <f t="shared" si="37"/>
        <v/>
      </c>
      <c r="E111" s="107">
        <f>'MA Hodiny'!E111</f>
        <v>0</v>
      </c>
      <c r="F111" s="107">
        <f>'MA Hodiny'!F111</f>
        <v>0</v>
      </c>
      <c r="G111" s="107">
        <f>'MA Hodiny'!G111</f>
        <v>0</v>
      </c>
      <c r="H111" s="107">
        <f>'MA Hodiny'!H111</f>
        <v>0</v>
      </c>
      <c r="I111" s="107">
        <f>'MA Hodiny'!I111</f>
        <v>0</v>
      </c>
      <c r="J111" s="107">
        <f>'MA Hodiny'!J111</f>
        <v>0</v>
      </c>
      <c r="K111" s="107">
        <f>'MA Hodiny'!K111</f>
        <v>0</v>
      </c>
      <c r="L111" s="107">
        <f>'MA Hodiny'!L111</f>
        <v>0</v>
      </c>
      <c r="M111" s="107">
        <f>'MA Hodiny'!M111</f>
        <v>0</v>
      </c>
      <c r="N111" s="107">
        <f>'MA Hodiny'!N111</f>
        <v>0</v>
      </c>
      <c r="O111" s="107">
        <f>'MA Hodiny'!O111</f>
        <v>0</v>
      </c>
      <c r="P111" s="107">
        <f>'MA Hodiny'!P111</f>
        <v>0</v>
      </c>
      <c r="Q111" s="107">
        <f>'MA Hodiny'!Q111</f>
        <v>0</v>
      </c>
      <c r="R111" s="107">
        <f>'MA Hodiny'!R111</f>
        <v>0</v>
      </c>
      <c r="S111" s="107">
        <f>'MA Hodiny'!S111</f>
        <v>0</v>
      </c>
      <c r="T111" s="107">
        <f>'MA Hodiny'!T111</f>
        <v>0</v>
      </c>
      <c r="U111" s="107">
        <f>'MA Hodiny'!U111</f>
        <v>0</v>
      </c>
      <c r="V111" s="107">
        <f>'MA Hodiny'!V111</f>
        <v>0</v>
      </c>
      <c r="W111" s="107">
        <f>'MA Hodiny'!W111</f>
        <v>0</v>
      </c>
      <c r="X111" s="107">
        <f>'MA Hodiny'!X111</f>
        <v>0</v>
      </c>
      <c r="Y111" s="107">
        <f>'MA Hodiny'!Y111</f>
        <v>0</v>
      </c>
      <c r="Z111" s="107">
        <f>'MA Hodiny'!Z111</f>
        <v>0</v>
      </c>
      <c r="AA111" s="107">
        <f>'MA Hodiny'!AA111</f>
        <v>0</v>
      </c>
      <c r="AB111" s="107">
        <f>'MA Hodiny'!AB111</f>
        <v>0</v>
      </c>
      <c r="AC111" s="107">
        <f>'MA Hodiny'!AC111</f>
        <v>0</v>
      </c>
      <c r="AD111" s="107">
        <f>'MA Hodiny'!AD111</f>
        <v>0</v>
      </c>
      <c r="AE111" s="107">
        <f>'MA Hodiny'!AE111</f>
        <v>0</v>
      </c>
      <c r="AF111" s="107">
        <f>'MA Hodiny'!AF111</f>
        <v>0</v>
      </c>
      <c r="AG111" s="107">
        <f>'MA Hodiny'!AG111</f>
        <v>0</v>
      </c>
      <c r="AH111" s="107">
        <f>'MA Hodiny'!AH111</f>
        <v>0</v>
      </c>
      <c r="AI111" s="107">
        <f>'MA Hodiny'!AI111</f>
        <v>0</v>
      </c>
      <c r="AJ111" s="107">
        <f>'MA Hodiny'!AJ111</f>
        <v>0</v>
      </c>
      <c r="AK111" s="107">
        <f>'MA Hodiny'!AK111</f>
        <v>0</v>
      </c>
      <c r="AL111" s="24">
        <f t="shared" si="36"/>
        <v>0</v>
      </c>
      <c r="AM111" s="149">
        <f t="shared" si="35"/>
        <v>0</v>
      </c>
    </row>
    <row r="112" spans="1:39" ht="14.4" x14ac:dyDescent="0.3">
      <c r="A112" s="9">
        <f t="shared" si="38"/>
        <v>16</v>
      </c>
      <c r="B112" s="67" t="str">
        <f t="shared" si="38"/>
        <v>Zisk</v>
      </c>
      <c r="C112" s="67" t="str">
        <f t="shared" si="37"/>
        <v/>
      </c>
      <c r="D112" s="68" t="str">
        <f t="shared" si="37"/>
        <v/>
      </c>
      <c r="E112" s="107">
        <f>'MA Hodiny'!E112</f>
        <v>0</v>
      </c>
      <c r="F112" s="107">
        <f>'MA Hodiny'!F112</f>
        <v>0</v>
      </c>
      <c r="G112" s="107">
        <f>'MA Hodiny'!G112</f>
        <v>0</v>
      </c>
      <c r="H112" s="107">
        <f>'MA Hodiny'!H112</f>
        <v>0</v>
      </c>
      <c r="I112" s="107">
        <f>'MA Hodiny'!I112</f>
        <v>0</v>
      </c>
      <c r="J112" s="107">
        <f>'MA Hodiny'!J112</f>
        <v>0</v>
      </c>
      <c r="K112" s="107">
        <f>'MA Hodiny'!K112</f>
        <v>0</v>
      </c>
      <c r="L112" s="107">
        <f>'MA Hodiny'!L112</f>
        <v>0</v>
      </c>
      <c r="M112" s="107">
        <f>'MA Hodiny'!M112</f>
        <v>0</v>
      </c>
      <c r="N112" s="107">
        <f>'MA Hodiny'!N112</f>
        <v>0</v>
      </c>
      <c r="O112" s="107">
        <f>'MA Hodiny'!O112</f>
        <v>0</v>
      </c>
      <c r="P112" s="107">
        <f>'MA Hodiny'!P112</f>
        <v>0</v>
      </c>
      <c r="Q112" s="107">
        <f>'MA Hodiny'!Q112</f>
        <v>0</v>
      </c>
      <c r="R112" s="107">
        <f>'MA Hodiny'!R112</f>
        <v>0</v>
      </c>
      <c r="S112" s="107">
        <f>'MA Hodiny'!S112</f>
        <v>0</v>
      </c>
      <c r="T112" s="107">
        <f>'MA Hodiny'!T112</f>
        <v>0</v>
      </c>
      <c r="U112" s="107">
        <f>'MA Hodiny'!U112</f>
        <v>0</v>
      </c>
      <c r="V112" s="107">
        <f>'MA Hodiny'!V112</f>
        <v>0</v>
      </c>
      <c r="W112" s="107">
        <f>'MA Hodiny'!W112</f>
        <v>0</v>
      </c>
      <c r="X112" s="107">
        <f>'MA Hodiny'!X112</f>
        <v>0</v>
      </c>
      <c r="Y112" s="107">
        <f>'MA Hodiny'!Y112</f>
        <v>0</v>
      </c>
      <c r="Z112" s="107">
        <f>'MA Hodiny'!Z112</f>
        <v>0</v>
      </c>
      <c r="AA112" s="107">
        <f>'MA Hodiny'!AA112</f>
        <v>0</v>
      </c>
      <c r="AB112" s="107">
        <f>'MA Hodiny'!AB112</f>
        <v>0</v>
      </c>
      <c r="AC112" s="107">
        <f>'MA Hodiny'!AC112</f>
        <v>0</v>
      </c>
      <c r="AD112" s="107">
        <f>'MA Hodiny'!AD112</f>
        <v>0</v>
      </c>
      <c r="AE112" s="107">
        <f>'MA Hodiny'!AE112</f>
        <v>0</v>
      </c>
      <c r="AF112" s="107">
        <f>'MA Hodiny'!AF112</f>
        <v>0</v>
      </c>
      <c r="AG112" s="107">
        <f>'MA Hodiny'!AG112</f>
        <v>0</v>
      </c>
      <c r="AH112" s="107">
        <f>'MA Hodiny'!AH112</f>
        <v>0</v>
      </c>
      <c r="AI112" s="107">
        <f>'MA Hodiny'!AI112</f>
        <v>0</v>
      </c>
      <c r="AJ112" s="107">
        <f>'MA Hodiny'!AJ112</f>
        <v>0</v>
      </c>
      <c r="AK112" s="107">
        <f>'MA Hodiny'!AK112</f>
        <v>0</v>
      </c>
      <c r="AL112" s="24">
        <f t="shared" si="36"/>
        <v>0</v>
      </c>
      <c r="AM112" s="149">
        <f t="shared" si="35"/>
        <v>0</v>
      </c>
    </row>
    <row r="113" spans="1:39" ht="16.2" thickBot="1" x14ac:dyDescent="0.4">
      <c r="A113" s="5">
        <f t="shared" si="38"/>
        <v>21</v>
      </c>
      <c r="B113" s="69" t="str">
        <f t="shared" si="38"/>
        <v>Objednávková cena za Hodiny [tis.Kč]</v>
      </c>
      <c r="C113" s="69" t="str">
        <f>IF(C71="","",C71)</f>
        <v/>
      </c>
      <c r="D113" s="252" t="s">
        <v>346</v>
      </c>
      <c r="E113" s="108">
        <f t="shared" ref="E113:AK113" si="39">SUM(E87:E112)</f>
        <v>0</v>
      </c>
      <c r="F113" s="108">
        <f t="shared" si="39"/>
        <v>0</v>
      </c>
      <c r="G113" s="108">
        <f t="shared" ref="G113:H113" si="40">SUM(G87:G112)</f>
        <v>0</v>
      </c>
      <c r="H113" s="108">
        <f t="shared" si="40"/>
        <v>0</v>
      </c>
      <c r="I113" s="108">
        <f t="shared" si="39"/>
        <v>0</v>
      </c>
      <c r="J113" s="108">
        <f t="shared" si="39"/>
        <v>0</v>
      </c>
      <c r="K113" s="108">
        <f t="shared" si="39"/>
        <v>0</v>
      </c>
      <c r="L113" s="108">
        <f t="shared" si="39"/>
        <v>0</v>
      </c>
      <c r="M113" s="108">
        <f t="shared" si="39"/>
        <v>0</v>
      </c>
      <c r="N113" s="108">
        <f t="shared" si="39"/>
        <v>0</v>
      </c>
      <c r="O113" s="108">
        <f t="shared" si="39"/>
        <v>0</v>
      </c>
      <c r="P113" s="108">
        <f t="shared" si="39"/>
        <v>0</v>
      </c>
      <c r="Q113" s="108">
        <f t="shared" si="39"/>
        <v>0</v>
      </c>
      <c r="R113" s="108">
        <f t="shared" si="39"/>
        <v>0</v>
      </c>
      <c r="S113" s="108">
        <f t="shared" si="39"/>
        <v>0</v>
      </c>
      <c r="T113" s="108">
        <f t="shared" si="39"/>
        <v>0</v>
      </c>
      <c r="U113" s="108">
        <f t="shared" si="39"/>
        <v>0</v>
      </c>
      <c r="V113" s="108">
        <f t="shared" si="39"/>
        <v>0</v>
      </c>
      <c r="W113" s="108">
        <f t="shared" si="39"/>
        <v>0</v>
      </c>
      <c r="X113" s="108">
        <f t="shared" si="39"/>
        <v>0</v>
      </c>
      <c r="Y113" s="108">
        <f t="shared" si="39"/>
        <v>0</v>
      </c>
      <c r="Z113" s="108">
        <f t="shared" si="39"/>
        <v>0</v>
      </c>
      <c r="AA113" s="108">
        <f t="shared" si="39"/>
        <v>0</v>
      </c>
      <c r="AB113" s="108">
        <f t="shared" si="39"/>
        <v>0</v>
      </c>
      <c r="AC113" s="108">
        <f t="shared" si="39"/>
        <v>0</v>
      </c>
      <c r="AD113" s="108">
        <f t="shared" si="39"/>
        <v>0</v>
      </c>
      <c r="AE113" s="108">
        <f t="shared" si="39"/>
        <v>0</v>
      </c>
      <c r="AF113" s="108">
        <f t="shared" si="39"/>
        <v>0</v>
      </c>
      <c r="AG113" s="108">
        <f t="shared" si="39"/>
        <v>0</v>
      </c>
      <c r="AH113" s="108">
        <f t="shared" si="39"/>
        <v>0</v>
      </c>
      <c r="AI113" s="108">
        <f t="shared" si="39"/>
        <v>0</v>
      </c>
      <c r="AJ113" s="108">
        <f t="shared" si="39"/>
        <v>0</v>
      </c>
      <c r="AK113" s="108">
        <f t="shared" si="39"/>
        <v>0</v>
      </c>
      <c r="AL113" s="27">
        <f t="shared" ref="AL113:AL121" si="41">SUM(E113:AK113)</f>
        <v>0</v>
      </c>
      <c r="AM113" s="574">
        <f>IFERROR(SUMPRODUCT(E113:AK113,E$121:AK$121)/SUM(E$121:AK$121),0)</f>
        <v>0</v>
      </c>
    </row>
    <row r="114" spans="1:39" ht="14.4"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t="14.4"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t="14.4"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t="14.4"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t="14.4"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t="14.4"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45" t="str">
        <f>IF(B79="","",B79)</f>
        <v>Objednaný dopravní výkon [tis.vlkm]</v>
      </c>
      <c r="C121" s="45"/>
      <c r="D121" s="268" t="s">
        <v>319</v>
      </c>
      <c r="E121" s="103">
        <f>'Objednávka HMP'!C39</f>
        <v>0</v>
      </c>
      <c r="F121" s="103">
        <f>'Objednávka HMP'!D39</f>
        <v>0</v>
      </c>
      <c r="G121" s="103">
        <f>'Objednávka HMP'!E39</f>
        <v>0</v>
      </c>
      <c r="H121" s="103">
        <f>'Objednávka HMP'!F39</f>
        <v>0</v>
      </c>
      <c r="I121" s="103">
        <f>'Objednávka HMP'!G39</f>
        <v>0</v>
      </c>
      <c r="J121" s="103">
        <f>'Objednávka HMP'!H39</f>
        <v>0</v>
      </c>
      <c r="K121" s="103">
        <f>'Objednávka HMP'!I39</f>
        <v>0</v>
      </c>
      <c r="L121" s="103">
        <f>'Objednávka HMP'!J39</f>
        <v>0</v>
      </c>
      <c r="M121" s="103">
        <f>'Objednávka HMP'!K39</f>
        <v>0</v>
      </c>
      <c r="N121" s="103">
        <f>'Objednávka HMP'!L39</f>
        <v>0</v>
      </c>
      <c r="O121" s="103">
        <f>'Objednávka HMP'!M39</f>
        <v>0</v>
      </c>
      <c r="P121" s="103">
        <f>'Objednávka HMP'!N39</f>
        <v>0</v>
      </c>
      <c r="Q121" s="103">
        <f>'Objednávka HMP'!O39</f>
        <v>0</v>
      </c>
      <c r="R121" s="103">
        <f>'Objednávka HMP'!P39</f>
        <v>0</v>
      </c>
      <c r="S121" s="103">
        <f>'Objednávka HMP'!Q39</f>
        <v>0</v>
      </c>
      <c r="T121" s="103">
        <f>'Objednávka HMP'!R39</f>
        <v>0</v>
      </c>
      <c r="U121" s="103">
        <f>'Objednávka HMP'!S39</f>
        <v>0</v>
      </c>
      <c r="V121" s="103">
        <f>'Objednávka HMP'!T39</f>
        <v>0</v>
      </c>
      <c r="W121" s="103">
        <f>'Objednávka HMP'!U39</f>
        <v>0</v>
      </c>
      <c r="X121" s="103">
        <f>'Objednávka HMP'!V39</f>
        <v>0</v>
      </c>
      <c r="Y121" s="103">
        <f>'Objednávka HMP'!W39</f>
        <v>0</v>
      </c>
      <c r="Z121" s="103">
        <f>'Objednávka HMP'!X39</f>
        <v>0</v>
      </c>
      <c r="AA121" s="103">
        <f>'Objednávka HMP'!Y39</f>
        <v>0</v>
      </c>
      <c r="AB121" s="103">
        <f>'Objednávka HMP'!Z39</f>
        <v>0</v>
      </c>
      <c r="AC121" s="103">
        <f>'Objednávka HMP'!AA39</f>
        <v>0</v>
      </c>
      <c r="AD121" s="103">
        <f>'Objednávka HMP'!AB39</f>
        <v>0</v>
      </c>
      <c r="AE121" s="103">
        <f>'Objednávka HMP'!AC39</f>
        <v>0</v>
      </c>
      <c r="AF121" s="103">
        <f>'Objednávka HMP'!AD39</f>
        <v>0</v>
      </c>
      <c r="AG121" s="103">
        <f>'Objednávka HMP'!AE39</f>
        <v>0</v>
      </c>
      <c r="AH121" s="103">
        <f>'Objednávka HMP'!AF39</f>
        <v>0</v>
      </c>
      <c r="AI121" s="103">
        <f>'Objednávka HMP'!AG39</f>
        <v>0</v>
      </c>
      <c r="AJ121" s="103">
        <f>'Objednávka HMP'!AH39</f>
        <v>0</v>
      </c>
      <c r="AK121" s="103">
        <f>'Objednávka HMP'!AI39</f>
        <v>0</v>
      </c>
      <c r="AL121" s="84">
        <f t="shared" si="41"/>
        <v>0</v>
      </c>
      <c r="AM121" s="570" t="s">
        <v>134</v>
      </c>
    </row>
    <row r="122" spans="1:39" ht="16.2" thickBot="1" x14ac:dyDescent="0.4">
      <c r="A122" s="5">
        <v>27</v>
      </c>
      <c r="B122" s="69" t="str">
        <f>IF(B80="","",B80)</f>
        <v>Objednávková jednotková cena za Hodiny [Kč/vlkm]</v>
      </c>
      <c r="C122" s="69"/>
      <c r="D122" s="252" t="s">
        <v>347</v>
      </c>
      <c r="E122" s="105">
        <f t="shared" ref="E122:AL122" si="42">IFERROR(E113/E121,0)</f>
        <v>0</v>
      </c>
      <c r="F122" s="105">
        <f t="shared" si="42"/>
        <v>0</v>
      </c>
      <c r="G122" s="105">
        <f t="shared" ref="G122:H122" si="43">IFERROR(G113/G121,0)</f>
        <v>0</v>
      </c>
      <c r="H122" s="105">
        <f t="shared" si="43"/>
        <v>0</v>
      </c>
      <c r="I122" s="105">
        <f t="shared" si="42"/>
        <v>0</v>
      </c>
      <c r="J122" s="105">
        <f t="shared" si="42"/>
        <v>0</v>
      </c>
      <c r="K122" s="105">
        <f t="shared" si="42"/>
        <v>0</v>
      </c>
      <c r="L122" s="105">
        <f t="shared" si="42"/>
        <v>0</v>
      </c>
      <c r="M122" s="105">
        <f t="shared" si="42"/>
        <v>0</v>
      </c>
      <c r="N122" s="105">
        <f t="shared" si="42"/>
        <v>0</v>
      </c>
      <c r="O122" s="105">
        <f t="shared" si="42"/>
        <v>0</v>
      </c>
      <c r="P122" s="105">
        <f t="shared" si="42"/>
        <v>0</v>
      </c>
      <c r="Q122" s="105">
        <f t="shared" si="42"/>
        <v>0</v>
      </c>
      <c r="R122" s="105">
        <f t="shared" si="42"/>
        <v>0</v>
      </c>
      <c r="S122" s="105">
        <f t="shared" si="42"/>
        <v>0</v>
      </c>
      <c r="T122" s="105">
        <f t="shared" si="42"/>
        <v>0</v>
      </c>
      <c r="U122" s="105">
        <f t="shared" si="42"/>
        <v>0</v>
      </c>
      <c r="V122" s="105">
        <f t="shared" si="42"/>
        <v>0</v>
      </c>
      <c r="W122" s="105">
        <f t="shared" si="42"/>
        <v>0</v>
      </c>
      <c r="X122" s="105">
        <f t="shared" si="42"/>
        <v>0</v>
      </c>
      <c r="Y122" s="105">
        <f t="shared" si="42"/>
        <v>0</v>
      </c>
      <c r="Z122" s="105">
        <f t="shared" si="42"/>
        <v>0</v>
      </c>
      <c r="AA122" s="105">
        <f t="shared" si="42"/>
        <v>0</v>
      </c>
      <c r="AB122" s="105">
        <f t="shared" si="42"/>
        <v>0</v>
      </c>
      <c r="AC122" s="105">
        <f t="shared" si="42"/>
        <v>0</v>
      </c>
      <c r="AD122" s="105">
        <f t="shared" si="42"/>
        <v>0</v>
      </c>
      <c r="AE122" s="105">
        <f t="shared" si="42"/>
        <v>0</v>
      </c>
      <c r="AF122" s="105">
        <f t="shared" si="42"/>
        <v>0</v>
      </c>
      <c r="AG122" s="105">
        <f t="shared" si="42"/>
        <v>0</v>
      </c>
      <c r="AH122" s="105">
        <f t="shared" si="42"/>
        <v>0</v>
      </c>
      <c r="AI122" s="105">
        <f t="shared" si="42"/>
        <v>0</v>
      </c>
      <c r="AJ122" s="105">
        <f t="shared" si="42"/>
        <v>0</v>
      </c>
      <c r="AK122" s="105">
        <f t="shared" si="42"/>
        <v>0</v>
      </c>
      <c r="AL122" s="111">
        <f t="shared" si="42"/>
        <v>0</v>
      </c>
      <c r="AM122" s="571" t="s">
        <v>134</v>
      </c>
    </row>
    <row r="123" spans="1:39" ht="14.4" hidden="1" x14ac:dyDescent="0.3">
      <c r="A123" s="349">
        <v>28</v>
      </c>
      <c r="B123" s="359" t="str">
        <f t="shared" ref="B123:B124" si="44">IF(B81="","",B81)</f>
        <v>Objednávková jednotková cena za jednotku za Hodiny [Kč/vlkm]</v>
      </c>
      <c r="C123" s="350"/>
      <c r="D123" s="35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48"/>
      <c r="AM123" s="87"/>
    </row>
    <row r="124" spans="1:39" ht="15" hidden="1" thickBot="1" x14ac:dyDescent="0.35">
      <c r="A124" s="352">
        <v>29</v>
      </c>
      <c r="B124" s="353" t="str">
        <f t="shared" si="44"/>
        <v>Objednávková jednotková cena za soupravu za Hodiny [Kč/vlkm]</v>
      </c>
      <c r="C124" s="354"/>
      <c r="D124" s="355"/>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119"/>
    </row>
    <row r="125" spans="1:39" ht="14.4" x14ac:dyDescent="0.3"/>
  </sheetData>
  <sheetProtection algorithmName="SHA-512" hashValue="/KsvWJOc2isPVe9j9iiOJQ+9llPUMYs1Jok6FQierPdi3Qrq7YBYpLXR8ahOEpQnalt/lWOosIrdrjopqhDUQg==" saltValue="/Ubdqeu/cQvBymlvM5K+2A==" spinCount="100000" sheet="1" objects="1" scenarios="1"/>
  <conditionalFormatting sqref="E39:G39 E81:G81 E123:G123">
    <cfRule type="expression" dxfId="72" priority="14">
      <formula>E$38&lt;D$38*(1-#REF!)</formula>
    </cfRule>
    <cfRule type="expression" dxfId="71" priority="15">
      <formula>E$38&gt;D$38*(1+#REF!)</formula>
    </cfRule>
  </conditionalFormatting>
  <conditionalFormatting sqref="E38:AK38">
    <cfRule type="expression" dxfId="70" priority="27">
      <formula>$E$38&gt;#REF!</formula>
    </cfRule>
  </conditionalFormatting>
  <conditionalFormatting sqref="E39:AK39">
    <cfRule type="expression" dxfId="69" priority="11">
      <formula>$E$38&gt;#REF!</formula>
    </cfRule>
  </conditionalFormatting>
  <conditionalFormatting sqref="E40:AK40">
    <cfRule type="expression" dxfId="68" priority="16">
      <formula>$E$38&gt;#REF!</formula>
    </cfRule>
  </conditionalFormatting>
  <conditionalFormatting sqref="E80:AK82">
    <cfRule type="expression" dxfId="67" priority="7">
      <formula>$E$38&gt;#REF!</formula>
    </cfRule>
  </conditionalFormatting>
  <conditionalFormatting sqref="E122:AK124">
    <cfRule type="expression" dxfId="66" priority="3">
      <formula>$E$38&gt;#REF!</formula>
    </cfRule>
  </conditionalFormatting>
  <conditionalFormatting sqref="F38:H38">
    <cfRule type="expression" dxfId="65" priority="23">
      <formula>$F$38&lt;$E$38*(1-#REF!)</formula>
    </cfRule>
    <cfRule type="expression" dxfId="64" priority="24">
      <formula>$F$38&gt;$E$38*(1+#REF!)</formula>
    </cfRule>
  </conditionalFormatting>
  <conditionalFormatting sqref="F80:H80">
    <cfRule type="expression" dxfId="63" priority="20">
      <formula>$F$38&lt;$E$38*(1-#REF!)</formula>
    </cfRule>
    <cfRule type="expression" dxfId="62" priority="21">
      <formula>$F$38&gt;$E$38*(1+#REF!)</formula>
    </cfRule>
  </conditionalFormatting>
  <conditionalFormatting sqref="F122:H122">
    <cfRule type="expression" dxfId="61" priority="17">
      <formula>$F$38&lt;$E$38*(1-#REF!)</formula>
    </cfRule>
    <cfRule type="expression" dxfId="60" priority="18">
      <formula>$F$38&gt;$E$38*(1+#REF!)</formula>
    </cfRule>
  </conditionalFormatting>
  <conditionalFormatting sqref="H39 H81 H123">
    <cfRule type="expression" dxfId="59" priority="321">
      <formula>H$38&lt;C$38*(1-#REF!)</formula>
    </cfRule>
    <cfRule type="expression" dxfId="58" priority="322">
      <formula>H$38&gt;C$38*(1+#REF!)</formula>
    </cfRule>
  </conditionalFormatting>
  <conditionalFormatting sqref="I39:AK39 I81:AK81 I123:AK123">
    <cfRule type="expression" dxfId="57" priority="549">
      <formula>I$38&lt;F$38*(1-#REF!)</formula>
    </cfRule>
    <cfRule type="expression" dxfId="56" priority="550">
      <formula>I$38&gt;F$38*(1+#REF!)</formula>
    </cfRule>
    <cfRule type="expression" dxfId="55" priority="555">
      <formula>I$38&lt;C$38*(1-#REF!)</formula>
    </cfRule>
    <cfRule type="expression" dxfId="54" priority="556">
      <formula>I$38&gt;C$38*(1+#REF!)</formula>
    </cfRule>
  </conditionalFormatting>
  <conditionalFormatting sqref="J38:AK38 J80:AK80 J122:AK122">
    <cfRule type="expression" dxfId="53" priority="25">
      <formula>J$38&lt;I$38*(1-#REF!)</formula>
    </cfRule>
    <cfRule type="expression" dxfId="52" priority="26">
      <formula>J$38&gt;I$38*(1+#REF!)</formula>
    </cfRule>
  </conditionalFormatting>
  <conditionalFormatting sqref="P38:R38 E39:G39 E81:G81 E123:G123">
    <cfRule type="expression" dxfId="51" priority="35">
      <formula>E$38&gt;A$38*(1+#REF!)</formula>
    </cfRule>
    <cfRule type="expression" dxfId="50" priority="34">
      <formula>E$38&lt;A$38*(1-#REF!)</formula>
    </cfRule>
  </conditionalFormatting>
  <conditionalFormatting sqref="S38:U38">
    <cfRule type="expression" dxfId="49" priority="36">
      <formula>S$38&lt;L$38*(1-#REF!)</formula>
    </cfRule>
    <cfRule type="expression" dxfId="48" priority="37">
      <formula>S$38&gt;L$38*(1+#REF!)</formula>
    </cfRule>
  </conditionalFormatting>
  <conditionalFormatting sqref="V38:AC38">
    <cfRule type="expression" dxfId="47" priority="38">
      <formula>V$38&lt;L$38*(1-#REF!)</formula>
    </cfRule>
    <cfRule type="expression" dxfId="46" priority="39">
      <formula>V$38&gt;L$38*(1+#REF!)</formula>
    </cfRule>
  </conditionalFormatting>
  <conditionalFormatting sqref="AD38:AF38">
    <cfRule type="expression" dxfId="45" priority="40">
      <formula>AD$38&lt;L$38*(1-#REF!)</formula>
    </cfRule>
    <cfRule type="expression" dxfId="44" priority="41">
      <formula>AD$38&gt;L$38*(1+#REF!)</formula>
    </cfRule>
  </conditionalFormatting>
  <conditionalFormatting sqref="AG38">
    <cfRule type="expression" dxfId="43" priority="32">
      <formula>AG$38&lt;L$38*(1-#REF!)</formula>
    </cfRule>
    <cfRule type="expression" dxfId="42" priority="33">
      <formula>AG$38&gt;L$38*(1+#REF!)</formula>
    </cfRule>
  </conditionalFormatting>
  <conditionalFormatting sqref="AH38:AK38">
    <cfRule type="expression" dxfId="41" priority="30">
      <formula>AH$38&lt;L$38*(1-#REF!)</formula>
    </cfRule>
    <cfRule type="expression" dxfId="40" priority="31">
      <formula>AH$38&gt;L$38*(1+#REF!)</formula>
    </cfRule>
  </conditionalFormatting>
  <conditionalFormatting sqref="AK38 H39 AK80 H81 AK122 H123">
    <cfRule type="expression" dxfId="39" priority="42">
      <formula>H$38&lt;F$38*(1-#REF!)</formula>
    </cfRule>
    <cfRule type="expression" dxfId="38" priority="43">
      <formula>H$38&gt;F$38*(1+#REF!)</formula>
    </cfRule>
  </conditionalFormatting>
  <conditionalFormatting sqref="AK38">
    <cfRule type="expression" dxfId="37" priority="28">
      <formula>AK$38&lt;L$38*(1-#REF!)</formula>
    </cfRule>
    <cfRule type="expression" dxfId="36" priority="29">
      <formula>AK$38&gt;L$38*(1+#REF!)</formula>
    </cfRule>
  </conditionalFormatting>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EC0C3-DA14-4A47-91EA-893B57BE6EC6}">
  <sheetPr>
    <tabColor theme="4"/>
  </sheetPr>
  <dimension ref="A1:AN125"/>
  <sheetViews>
    <sheetView showGridLines="0" zoomScaleNormal="100" workbookViewId="0">
      <pane xSplit="4" topLeftCell="E1" activePane="topRight" state="frozen"/>
      <selection activeCell="F86" sqref="F86:H86"/>
      <selection pane="topRight" activeCell="F16" sqref="F16"/>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ht="14.4" x14ac:dyDescent="0.3">
      <c r="A1" s="169" t="s">
        <v>348</v>
      </c>
      <c r="B1" s="170"/>
      <c r="C1" s="170"/>
      <c r="D1" s="282" t="s">
        <v>76</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76</v>
      </c>
      <c r="AM1" s="563"/>
    </row>
    <row r="2" spans="1:39" ht="15" thickBot="1" x14ac:dyDescent="0.35">
      <c r="A2" s="6" t="s">
        <v>157</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78</v>
      </c>
      <c r="AM2" s="43" t="s">
        <v>79</v>
      </c>
    </row>
    <row r="3" spans="1:39" ht="15" thickTop="1" x14ac:dyDescent="0.3">
      <c r="A3" s="3">
        <v>1</v>
      </c>
      <c r="B3" s="44" t="s">
        <v>84</v>
      </c>
      <c r="C3" s="62">
        <v>1.1000000000000001</v>
      </c>
      <c r="D3" s="63" t="s">
        <v>85</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ht="14.4" x14ac:dyDescent="0.3">
      <c r="A4" s="4"/>
      <c r="B4" s="45"/>
      <c r="C4" s="64">
        <v>1.2</v>
      </c>
      <c r="D4" s="65" t="s">
        <v>86</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ht="14.4" x14ac:dyDescent="0.3">
      <c r="A5" s="4">
        <v>2</v>
      </c>
      <c r="B5" s="45" t="s">
        <v>87</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ht="14.4" x14ac:dyDescent="0.3">
      <c r="A6" s="4">
        <v>3</v>
      </c>
      <c r="B6" s="45" t="s">
        <v>88</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ht="14.4" x14ac:dyDescent="0.3">
      <c r="A7" s="4">
        <v>4</v>
      </c>
      <c r="B7" s="45" t="s">
        <v>89</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ht="14.4" x14ac:dyDescent="0.3">
      <c r="A8" s="4">
        <v>5</v>
      </c>
      <c r="B8" s="45" t="s">
        <v>90</v>
      </c>
      <c r="C8" s="64">
        <v>5.0999999999999996</v>
      </c>
      <c r="D8" s="66" t="s">
        <v>91</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ht="14.4" x14ac:dyDescent="0.3">
      <c r="A9" s="4"/>
      <c r="B9" s="45"/>
      <c r="C9" s="64">
        <v>5.2</v>
      </c>
      <c r="D9" s="66" t="s">
        <v>92</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ht="14.4" x14ac:dyDescent="0.3">
      <c r="A10" s="4">
        <v>6</v>
      </c>
      <c r="B10" s="45" t="s">
        <v>93</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ht="14.4" x14ac:dyDescent="0.3">
      <c r="A11" s="4">
        <v>7</v>
      </c>
      <c r="B11" s="45" t="s">
        <v>94</v>
      </c>
      <c r="C11" s="64">
        <v>7.1</v>
      </c>
      <c r="D11" s="65" t="s">
        <v>95</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ht="14.4" x14ac:dyDescent="0.3">
      <c r="A12" s="4"/>
      <c r="B12" s="45"/>
      <c r="C12" s="64" t="s">
        <v>96</v>
      </c>
      <c r="D12" s="65" t="s">
        <v>97</v>
      </c>
      <c r="E12" s="24">
        <f t="shared" ref="E12:AK12" si="20">E54+E96</f>
        <v>0</v>
      </c>
      <c r="F12" s="107">
        <f t="shared" si="20"/>
        <v>0</v>
      </c>
      <c r="G12" s="107">
        <f t="shared" ref="G12:H12" si="21">G54+G96</f>
        <v>0</v>
      </c>
      <c r="H12" s="107">
        <f t="shared" si="21"/>
        <v>0</v>
      </c>
      <c r="I12" s="107">
        <f t="shared" si="20"/>
        <v>0</v>
      </c>
      <c r="J12" s="107">
        <f t="shared" si="20"/>
        <v>0</v>
      </c>
      <c r="K12" s="107">
        <f t="shared" si="20"/>
        <v>0</v>
      </c>
      <c r="L12" s="107">
        <f t="shared" si="20"/>
        <v>0</v>
      </c>
      <c r="M12" s="107">
        <f t="shared" si="20"/>
        <v>0</v>
      </c>
      <c r="N12" s="107">
        <f t="shared" si="20"/>
        <v>0</v>
      </c>
      <c r="O12" s="107">
        <f t="shared" si="20"/>
        <v>0</v>
      </c>
      <c r="P12" s="107">
        <f t="shared" si="20"/>
        <v>0</v>
      </c>
      <c r="Q12" s="107">
        <f t="shared" si="20"/>
        <v>0</v>
      </c>
      <c r="R12" s="107">
        <f t="shared" si="20"/>
        <v>0</v>
      </c>
      <c r="S12" s="107">
        <f t="shared" si="20"/>
        <v>0</v>
      </c>
      <c r="T12" s="107">
        <f t="shared" si="20"/>
        <v>0</v>
      </c>
      <c r="U12" s="107">
        <f t="shared" si="20"/>
        <v>0</v>
      </c>
      <c r="V12" s="107">
        <f t="shared" si="20"/>
        <v>0</v>
      </c>
      <c r="W12" s="107">
        <f t="shared" si="20"/>
        <v>0</v>
      </c>
      <c r="X12" s="107">
        <f t="shared" si="20"/>
        <v>0</v>
      </c>
      <c r="Y12" s="107">
        <f t="shared" si="20"/>
        <v>0</v>
      </c>
      <c r="Z12" s="107">
        <f t="shared" si="20"/>
        <v>0</v>
      </c>
      <c r="AA12" s="107">
        <f t="shared" si="20"/>
        <v>0</v>
      </c>
      <c r="AB12" s="107">
        <f t="shared" si="20"/>
        <v>0</v>
      </c>
      <c r="AC12" s="107">
        <f t="shared" si="20"/>
        <v>0</v>
      </c>
      <c r="AD12" s="107">
        <f t="shared" si="20"/>
        <v>0</v>
      </c>
      <c r="AE12" s="107">
        <f t="shared" si="20"/>
        <v>0</v>
      </c>
      <c r="AF12" s="107">
        <f t="shared" si="20"/>
        <v>0</v>
      </c>
      <c r="AG12" s="107">
        <f t="shared" si="20"/>
        <v>0</v>
      </c>
      <c r="AH12" s="107">
        <f t="shared" si="20"/>
        <v>0</v>
      </c>
      <c r="AI12" s="107">
        <f t="shared" si="20"/>
        <v>0</v>
      </c>
      <c r="AJ12" s="107">
        <f t="shared" si="20"/>
        <v>0</v>
      </c>
      <c r="AK12" s="25">
        <f t="shared" si="20"/>
        <v>0</v>
      </c>
      <c r="AL12" s="103">
        <f t="shared" si="5"/>
        <v>0</v>
      </c>
      <c r="AM12" s="149">
        <f t="shared" si="2"/>
        <v>0</v>
      </c>
    </row>
    <row r="13" spans="1:39" ht="14.4" x14ac:dyDescent="0.3">
      <c r="A13" s="4"/>
      <c r="B13" s="45"/>
      <c r="C13" s="64" t="s">
        <v>98</v>
      </c>
      <c r="D13" s="65" t="s">
        <v>99</v>
      </c>
      <c r="E13" s="24">
        <f t="shared" ref="E13:AK13" si="22">E55+E97</f>
        <v>0</v>
      </c>
      <c r="F13" s="107">
        <f t="shared" si="22"/>
        <v>0</v>
      </c>
      <c r="G13" s="107">
        <f t="shared" ref="G13:H13" si="23">G55+G97</f>
        <v>0</v>
      </c>
      <c r="H13" s="107">
        <f t="shared" si="23"/>
        <v>0</v>
      </c>
      <c r="I13" s="107">
        <f t="shared" si="22"/>
        <v>0</v>
      </c>
      <c r="J13" s="107">
        <f t="shared" si="22"/>
        <v>0</v>
      </c>
      <c r="K13" s="107">
        <f t="shared" si="22"/>
        <v>0</v>
      </c>
      <c r="L13" s="107">
        <f t="shared" si="22"/>
        <v>0</v>
      </c>
      <c r="M13" s="107">
        <f t="shared" si="22"/>
        <v>0</v>
      </c>
      <c r="N13" s="107">
        <f t="shared" si="22"/>
        <v>0</v>
      </c>
      <c r="O13" s="107">
        <f t="shared" si="22"/>
        <v>0</v>
      </c>
      <c r="P13" s="107">
        <f t="shared" si="22"/>
        <v>0</v>
      </c>
      <c r="Q13" s="107">
        <f t="shared" si="22"/>
        <v>0</v>
      </c>
      <c r="R13" s="107">
        <f t="shared" si="22"/>
        <v>0</v>
      </c>
      <c r="S13" s="107">
        <f t="shared" si="22"/>
        <v>0</v>
      </c>
      <c r="T13" s="107">
        <f t="shared" si="22"/>
        <v>0</v>
      </c>
      <c r="U13" s="107">
        <f t="shared" si="22"/>
        <v>0</v>
      </c>
      <c r="V13" s="107">
        <f t="shared" si="22"/>
        <v>0</v>
      </c>
      <c r="W13" s="107">
        <f t="shared" si="22"/>
        <v>0</v>
      </c>
      <c r="X13" s="107">
        <f t="shared" si="22"/>
        <v>0</v>
      </c>
      <c r="Y13" s="107">
        <f t="shared" si="22"/>
        <v>0</v>
      </c>
      <c r="Z13" s="107">
        <f t="shared" si="22"/>
        <v>0</v>
      </c>
      <c r="AA13" s="107">
        <f t="shared" si="22"/>
        <v>0</v>
      </c>
      <c r="AB13" s="107">
        <f t="shared" si="22"/>
        <v>0</v>
      </c>
      <c r="AC13" s="107">
        <f t="shared" si="22"/>
        <v>0</v>
      </c>
      <c r="AD13" s="107">
        <f t="shared" si="22"/>
        <v>0</v>
      </c>
      <c r="AE13" s="107">
        <f t="shared" si="22"/>
        <v>0</v>
      </c>
      <c r="AF13" s="107">
        <f t="shared" si="22"/>
        <v>0</v>
      </c>
      <c r="AG13" s="107">
        <f t="shared" si="22"/>
        <v>0</v>
      </c>
      <c r="AH13" s="107">
        <f t="shared" si="22"/>
        <v>0</v>
      </c>
      <c r="AI13" s="107">
        <f t="shared" si="22"/>
        <v>0</v>
      </c>
      <c r="AJ13" s="107">
        <f t="shared" si="22"/>
        <v>0</v>
      </c>
      <c r="AK13" s="25">
        <f t="shared" si="22"/>
        <v>0</v>
      </c>
      <c r="AL13" s="103">
        <f t="shared" si="5"/>
        <v>0</v>
      </c>
      <c r="AM13" s="149">
        <f t="shared" si="2"/>
        <v>0</v>
      </c>
    </row>
    <row r="14" spans="1:39" ht="14.4" x14ac:dyDescent="0.3">
      <c r="A14" s="4"/>
      <c r="B14" s="45"/>
      <c r="C14" s="64" t="s">
        <v>100</v>
      </c>
      <c r="D14" s="65" t="s">
        <v>101</v>
      </c>
      <c r="E14" s="24">
        <f t="shared" ref="E14:AK14" si="24">E56+E98</f>
        <v>0</v>
      </c>
      <c r="F14" s="107">
        <f t="shared" si="24"/>
        <v>0</v>
      </c>
      <c r="G14" s="107">
        <f t="shared" ref="G14:H14" si="25">G56+G98</f>
        <v>0</v>
      </c>
      <c r="H14" s="107">
        <f t="shared" si="25"/>
        <v>0</v>
      </c>
      <c r="I14" s="107">
        <f t="shared" si="24"/>
        <v>0</v>
      </c>
      <c r="J14" s="107">
        <f t="shared" si="24"/>
        <v>0</v>
      </c>
      <c r="K14" s="107">
        <f t="shared" si="24"/>
        <v>0</v>
      </c>
      <c r="L14" s="107">
        <f t="shared" si="24"/>
        <v>0</v>
      </c>
      <c r="M14" s="107">
        <f t="shared" si="24"/>
        <v>0</v>
      </c>
      <c r="N14" s="107">
        <f t="shared" si="24"/>
        <v>0</v>
      </c>
      <c r="O14" s="107">
        <f t="shared" si="24"/>
        <v>0</v>
      </c>
      <c r="P14" s="107">
        <f t="shared" si="24"/>
        <v>0</v>
      </c>
      <c r="Q14" s="107">
        <f t="shared" si="24"/>
        <v>0</v>
      </c>
      <c r="R14" s="107">
        <f t="shared" si="24"/>
        <v>0</v>
      </c>
      <c r="S14" s="107">
        <f t="shared" si="24"/>
        <v>0</v>
      </c>
      <c r="T14" s="107">
        <f t="shared" si="24"/>
        <v>0</v>
      </c>
      <c r="U14" s="107">
        <f t="shared" si="24"/>
        <v>0</v>
      </c>
      <c r="V14" s="107">
        <f t="shared" si="24"/>
        <v>0</v>
      </c>
      <c r="W14" s="107">
        <f t="shared" si="24"/>
        <v>0</v>
      </c>
      <c r="X14" s="107">
        <f t="shared" si="24"/>
        <v>0</v>
      </c>
      <c r="Y14" s="107">
        <f t="shared" si="24"/>
        <v>0</v>
      </c>
      <c r="Z14" s="107">
        <f t="shared" si="24"/>
        <v>0</v>
      </c>
      <c r="AA14" s="107">
        <f t="shared" si="24"/>
        <v>0</v>
      </c>
      <c r="AB14" s="107">
        <f t="shared" si="24"/>
        <v>0</v>
      </c>
      <c r="AC14" s="107">
        <f t="shared" si="24"/>
        <v>0</v>
      </c>
      <c r="AD14" s="107">
        <f t="shared" si="24"/>
        <v>0</v>
      </c>
      <c r="AE14" s="107">
        <f t="shared" si="24"/>
        <v>0</v>
      </c>
      <c r="AF14" s="107">
        <f t="shared" si="24"/>
        <v>0</v>
      </c>
      <c r="AG14" s="107">
        <f t="shared" si="24"/>
        <v>0</v>
      </c>
      <c r="AH14" s="107">
        <f t="shared" si="24"/>
        <v>0</v>
      </c>
      <c r="AI14" s="107">
        <f t="shared" si="24"/>
        <v>0</v>
      </c>
      <c r="AJ14" s="107">
        <f t="shared" si="24"/>
        <v>0</v>
      </c>
      <c r="AK14" s="25">
        <f t="shared" si="24"/>
        <v>0</v>
      </c>
      <c r="AL14" s="103">
        <f t="shared" si="5"/>
        <v>0</v>
      </c>
      <c r="AM14" s="149">
        <f t="shared" si="2"/>
        <v>0</v>
      </c>
    </row>
    <row r="15" spans="1:39" ht="14.4" x14ac:dyDescent="0.3">
      <c r="A15" s="4">
        <v>8</v>
      </c>
      <c r="B15" s="45" t="s">
        <v>102</v>
      </c>
      <c r="C15" s="64">
        <v>8.1</v>
      </c>
      <c r="D15" s="65" t="s">
        <v>95</v>
      </c>
      <c r="E15" s="24">
        <f t="shared" ref="E15:AK15" si="26">E57+E99</f>
        <v>0</v>
      </c>
      <c r="F15" s="107">
        <f t="shared" si="26"/>
        <v>0</v>
      </c>
      <c r="G15" s="107">
        <f t="shared" ref="G15:H15" si="27">G57+G99</f>
        <v>0</v>
      </c>
      <c r="H15" s="107">
        <f t="shared" si="27"/>
        <v>0</v>
      </c>
      <c r="I15" s="107">
        <f t="shared" si="26"/>
        <v>0</v>
      </c>
      <c r="J15" s="107">
        <f t="shared" si="26"/>
        <v>0</v>
      </c>
      <c r="K15" s="107">
        <f t="shared" si="26"/>
        <v>0</v>
      </c>
      <c r="L15" s="107">
        <f t="shared" si="26"/>
        <v>0</v>
      </c>
      <c r="M15" s="107">
        <f t="shared" si="26"/>
        <v>0</v>
      </c>
      <c r="N15" s="107">
        <f t="shared" si="26"/>
        <v>0</v>
      </c>
      <c r="O15" s="107">
        <f t="shared" si="26"/>
        <v>0</v>
      </c>
      <c r="P15" s="107">
        <f t="shared" si="26"/>
        <v>0</v>
      </c>
      <c r="Q15" s="107">
        <f t="shared" si="26"/>
        <v>0</v>
      </c>
      <c r="R15" s="107">
        <f t="shared" si="26"/>
        <v>0</v>
      </c>
      <c r="S15" s="107">
        <f t="shared" si="26"/>
        <v>0</v>
      </c>
      <c r="T15" s="107">
        <f t="shared" si="26"/>
        <v>0</v>
      </c>
      <c r="U15" s="107">
        <f t="shared" si="26"/>
        <v>0</v>
      </c>
      <c r="V15" s="107">
        <f t="shared" si="26"/>
        <v>0</v>
      </c>
      <c r="W15" s="107">
        <f t="shared" si="26"/>
        <v>0</v>
      </c>
      <c r="X15" s="107">
        <f t="shared" si="26"/>
        <v>0</v>
      </c>
      <c r="Y15" s="107">
        <f t="shared" si="26"/>
        <v>0</v>
      </c>
      <c r="Z15" s="107">
        <f t="shared" si="26"/>
        <v>0</v>
      </c>
      <c r="AA15" s="107">
        <f t="shared" si="26"/>
        <v>0</v>
      </c>
      <c r="AB15" s="107">
        <f t="shared" si="26"/>
        <v>0</v>
      </c>
      <c r="AC15" s="107">
        <f t="shared" si="26"/>
        <v>0</v>
      </c>
      <c r="AD15" s="107">
        <f t="shared" si="26"/>
        <v>0</v>
      </c>
      <c r="AE15" s="107">
        <f t="shared" si="26"/>
        <v>0</v>
      </c>
      <c r="AF15" s="107">
        <f t="shared" si="26"/>
        <v>0</v>
      </c>
      <c r="AG15" s="107">
        <f t="shared" si="26"/>
        <v>0</v>
      </c>
      <c r="AH15" s="107">
        <f t="shared" si="26"/>
        <v>0</v>
      </c>
      <c r="AI15" s="107">
        <f t="shared" si="26"/>
        <v>0</v>
      </c>
      <c r="AJ15" s="107">
        <f t="shared" si="26"/>
        <v>0</v>
      </c>
      <c r="AK15" s="25">
        <f t="shared" si="26"/>
        <v>0</v>
      </c>
      <c r="AL15" s="103">
        <f t="shared" si="5"/>
        <v>0</v>
      </c>
      <c r="AM15" s="149">
        <f t="shared" si="2"/>
        <v>0</v>
      </c>
    </row>
    <row r="16" spans="1:39" ht="14.4" x14ac:dyDescent="0.3">
      <c r="A16" s="4"/>
      <c r="B16" s="45"/>
      <c r="C16" s="64" t="s">
        <v>103</v>
      </c>
      <c r="D16" s="65" t="s">
        <v>97</v>
      </c>
      <c r="E16" s="24">
        <f t="shared" ref="E16:AK16" si="28">E58+E100</f>
        <v>0</v>
      </c>
      <c r="F16" s="107">
        <f t="shared" si="28"/>
        <v>0</v>
      </c>
      <c r="G16" s="107">
        <f t="shared" ref="G16:H16" si="29">G58+G100</f>
        <v>0</v>
      </c>
      <c r="H16" s="107">
        <f t="shared" si="29"/>
        <v>0</v>
      </c>
      <c r="I16" s="107">
        <f t="shared" si="28"/>
        <v>0</v>
      </c>
      <c r="J16" s="107">
        <f t="shared" si="28"/>
        <v>0</v>
      </c>
      <c r="K16" s="107">
        <f t="shared" si="28"/>
        <v>0</v>
      </c>
      <c r="L16" s="107">
        <f t="shared" si="28"/>
        <v>0</v>
      </c>
      <c r="M16" s="107">
        <f t="shared" si="28"/>
        <v>0</v>
      </c>
      <c r="N16" s="107">
        <f t="shared" si="28"/>
        <v>0</v>
      </c>
      <c r="O16" s="107">
        <f t="shared" si="28"/>
        <v>0</v>
      </c>
      <c r="P16" s="107">
        <f t="shared" si="28"/>
        <v>0</v>
      </c>
      <c r="Q16" s="107">
        <f t="shared" si="28"/>
        <v>0</v>
      </c>
      <c r="R16" s="107">
        <f t="shared" si="28"/>
        <v>0</v>
      </c>
      <c r="S16" s="107">
        <f t="shared" si="28"/>
        <v>0</v>
      </c>
      <c r="T16" s="107">
        <f t="shared" si="28"/>
        <v>0</v>
      </c>
      <c r="U16" s="107">
        <f t="shared" si="28"/>
        <v>0</v>
      </c>
      <c r="V16" s="107">
        <f t="shared" si="28"/>
        <v>0</v>
      </c>
      <c r="W16" s="107">
        <f t="shared" si="28"/>
        <v>0</v>
      </c>
      <c r="X16" s="107">
        <f t="shared" si="28"/>
        <v>0</v>
      </c>
      <c r="Y16" s="107">
        <f t="shared" si="28"/>
        <v>0</v>
      </c>
      <c r="Z16" s="107">
        <f t="shared" si="28"/>
        <v>0</v>
      </c>
      <c r="AA16" s="107">
        <f t="shared" si="28"/>
        <v>0</v>
      </c>
      <c r="AB16" s="107">
        <f t="shared" si="28"/>
        <v>0</v>
      </c>
      <c r="AC16" s="107">
        <f t="shared" si="28"/>
        <v>0</v>
      </c>
      <c r="AD16" s="107">
        <f t="shared" si="28"/>
        <v>0</v>
      </c>
      <c r="AE16" s="107">
        <f t="shared" si="28"/>
        <v>0</v>
      </c>
      <c r="AF16" s="107">
        <f t="shared" si="28"/>
        <v>0</v>
      </c>
      <c r="AG16" s="107">
        <f t="shared" si="28"/>
        <v>0</v>
      </c>
      <c r="AH16" s="107">
        <f t="shared" si="28"/>
        <v>0</v>
      </c>
      <c r="AI16" s="107">
        <f t="shared" si="28"/>
        <v>0</v>
      </c>
      <c r="AJ16" s="107">
        <f t="shared" si="28"/>
        <v>0</v>
      </c>
      <c r="AK16" s="25">
        <f t="shared" si="28"/>
        <v>0</v>
      </c>
      <c r="AL16" s="103">
        <f t="shared" si="5"/>
        <v>0</v>
      </c>
      <c r="AM16" s="149">
        <f t="shared" si="2"/>
        <v>0</v>
      </c>
    </row>
    <row r="17" spans="1:39" ht="14.4" x14ac:dyDescent="0.3">
      <c r="A17" s="4"/>
      <c r="B17" s="45"/>
      <c r="C17" s="64" t="s">
        <v>104</v>
      </c>
      <c r="D17" s="65" t="s">
        <v>99</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103">
        <f t="shared" si="5"/>
        <v>0</v>
      </c>
      <c r="AM17" s="149">
        <f t="shared" si="2"/>
        <v>0</v>
      </c>
    </row>
    <row r="18" spans="1:39" ht="14.4" x14ac:dyDescent="0.3">
      <c r="A18" s="4"/>
      <c r="B18" s="45"/>
      <c r="C18" s="64" t="s">
        <v>105</v>
      </c>
      <c r="D18" s="65" t="s">
        <v>101</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ht="14.4" x14ac:dyDescent="0.3">
      <c r="A19" s="4">
        <v>9</v>
      </c>
      <c r="B19" s="45" t="s">
        <v>106</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ht="14.4" x14ac:dyDescent="0.3">
      <c r="A20" s="4">
        <v>10</v>
      </c>
      <c r="B20" s="45" t="s">
        <v>107</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ht="14.4" x14ac:dyDescent="0.3">
      <c r="A21" s="4">
        <v>11</v>
      </c>
      <c r="B21" s="45" t="s">
        <v>108</v>
      </c>
      <c r="C21" s="64"/>
      <c r="D21" s="65"/>
      <c r="E21" s="24">
        <f t="shared" ref="E21:AK21" si="38">E63+E105</f>
        <v>0</v>
      </c>
      <c r="F21" s="107">
        <f t="shared" si="38"/>
        <v>0</v>
      </c>
      <c r="G21" s="107">
        <f t="shared" ref="G21:H21" si="39">G63+G105</f>
        <v>0</v>
      </c>
      <c r="H21" s="107">
        <f t="shared" si="39"/>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ht="14.4" x14ac:dyDescent="0.3">
      <c r="A22" s="4">
        <v>12</v>
      </c>
      <c r="B22" s="45" t="s">
        <v>109</v>
      </c>
      <c r="C22" s="64" t="s">
        <v>110</v>
      </c>
      <c r="D22" s="65" t="s">
        <v>111</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ht="14.4" x14ac:dyDescent="0.3">
      <c r="A23" s="4"/>
      <c r="B23" s="45"/>
      <c r="C23" s="64" t="s">
        <v>112</v>
      </c>
      <c r="D23" s="65" t="s">
        <v>92</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ht="14.4" x14ac:dyDescent="0.3">
      <c r="A24" s="4">
        <v>13</v>
      </c>
      <c r="B24" s="45" t="s">
        <v>113</v>
      </c>
      <c r="C24" s="64" t="s">
        <v>114</v>
      </c>
      <c r="D24" s="137" t="s">
        <v>115</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ht="14.4" x14ac:dyDescent="0.3">
      <c r="A25" s="4"/>
      <c r="B25" s="45"/>
      <c r="C25" s="64" t="s">
        <v>116</v>
      </c>
      <c r="D25" s="137" t="s">
        <v>113</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ht="14.4" x14ac:dyDescent="0.3">
      <c r="A26" s="4">
        <v>14</v>
      </c>
      <c r="B26" s="45" t="s">
        <v>117</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ht="14.4" x14ac:dyDescent="0.3">
      <c r="A27" s="4">
        <v>15</v>
      </c>
      <c r="B27" s="45" t="s">
        <v>118</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ht="14.4" x14ac:dyDescent="0.3">
      <c r="A28" s="9">
        <v>16</v>
      </c>
      <c r="B28" s="67" t="s">
        <v>119</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251" t="s">
        <v>349</v>
      </c>
      <c r="C29" s="69"/>
      <c r="D29" s="253" t="s">
        <v>350</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t="14.4"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t="14.4"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t="14.4"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t="14.4"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t="14.4"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t="14.4"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ht="15" x14ac:dyDescent="0.35">
      <c r="A37" s="4">
        <v>26</v>
      </c>
      <c r="B37" s="177" t="s">
        <v>312</v>
      </c>
      <c r="C37" s="45"/>
      <c r="D37" s="268" t="s">
        <v>323</v>
      </c>
      <c r="E37" s="103">
        <f t="shared" ref="E37:AK37" si="57">E79+E121</f>
        <v>0</v>
      </c>
      <c r="F37" s="103">
        <f t="shared" si="57"/>
        <v>0</v>
      </c>
      <c r="G37" s="103">
        <f t="shared" ref="G37:H37" si="58">G79+G121</f>
        <v>0</v>
      </c>
      <c r="H37" s="103">
        <f t="shared" si="58"/>
        <v>0</v>
      </c>
      <c r="I37" s="103">
        <f t="shared" si="57"/>
        <v>0</v>
      </c>
      <c r="J37" s="103">
        <f t="shared" si="57"/>
        <v>0</v>
      </c>
      <c r="K37" s="103">
        <f t="shared" si="57"/>
        <v>0</v>
      </c>
      <c r="L37" s="103">
        <f t="shared" si="57"/>
        <v>0</v>
      </c>
      <c r="M37" s="103">
        <f t="shared" si="57"/>
        <v>0</v>
      </c>
      <c r="N37" s="103">
        <f t="shared" si="57"/>
        <v>0</v>
      </c>
      <c r="O37" s="103">
        <f t="shared" si="57"/>
        <v>0</v>
      </c>
      <c r="P37" s="103">
        <f t="shared" si="57"/>
        <v>0</v>
      </c>
      <c r="Q37" s="103">
        <f t="shared" si="57"/>
        <v>0</v>
      </c>
      <c r="R37" s="103">
        <f t="shared" si="57"/>
        <v>0</v>
      </c>
      <c r="S37" s="103">
        <f t="shared" si="57"/>
        <v>0</v>
      </c>
      <c r="T37" s="103">
        <f t="shared" si="57"/>
        <v>0</v>
      </c>
      <c r="U37" s="103">
        <f t="shared" si="57"/>
        <v>0</v>
      </c>
      <c r="V37" s="103">
        <f t="shared" si="57"/>
        <v>0</v>
      </c>
      <c r="W37" s="103">
        <f t="shared" si="57"/>
        <v>0</v>
      </c>
      <c r="X37" s="103">
        <f t="shared" si="57"/>
        <v>0</v>
      </c>
      <c r="Y37" s="103">
        <f t="shared" si="57"/>
        <v>0</v>
      </c>
      <c r="Z37" s="103">
        <f t="shared" si="57"/>
        <v>0</v>
      </c>
      <c r="AA37" s="103">
        <f t="shared" si="57"/>
        <v>0</v>
      </c>
      <c r="AB37" s="103">
        <f t="shared" si="57"/>
        <v>0</v>
      </c>
      <c r="AC37" s="103">
        <f t="shared" si="57"/>
        <v>0</v>
      </c>
      <c r="AD37" s="103">
        <f t="shared" si="57"/>
        <v>0</v>
      </c>
      <c r="AE37" s="103">
        <f t="shared" si="57"/>
        <v>0</v>
      </c>
      <c r="AF37" s="103">
        <f t="shared" si="57"/>
        <v>0</v>
      </c>
      <c r="AG37" s="103">
        <f t="shared" si="57"/>
        <v>0</v>
      </c>
      <c r="AH37" s="103">
        <f t="shared" si="57"/>
        <v>0</v>
      </c>
      <c r="AI37" s="103">
        <f t="shared" si="57"/>
        <v>0</v>
      </c>
      <c r="AJ37" s="103">
        <f t="shared" si="57"/>
        <v>0</v>
      </c>
      <c r="AK37" s="103">
        <f t="shared" si="57"/>
        <v>0</v>
      </c>
      <c r="AL37" s="84">
        <f t="shared" si="56"/>
        <v>0</v>
      </c>
      <c r="AM37" s="570" t="s">
        <v>134</v>
      </c>
    </row>
    <row r="38" spans="1:39" s="113" customFormat="1" ht="16.2" thickBot="1" x14ac:dyDescent="0.4">
      <c r="A38" s="5">
        <v>27</v>
      </c>
      <c r="B38" s="251" t="s">
        <v>351</v>
      </c>
      <c r="C38" s="69"/>
      <c r="D38" s="253" t="s">
        <v>352</v>
      </c>
      <c r="E38" s="110">
        <f t="shared" ref="E38:AL38" si="59">IFERROR(E29/E37,0)</f>
        <v>0</v>
      </c>
      <c r="F38" s="110">
        <f t="shared" si="59"/>
        <v>0</v>
      </c>
      <c r="G38" s="110">
        <f t="shared" ref="G38:H38" si="60">IFERROR(G29/G37,0)</f>
        <v>0</v>
      </c>
      <c r="H38" s="110">
        <f t="shared" si="60"/>
        <v>0</v>
      </c>
      <c r="I38" s="110">
        <f t="shared" si="59"/>
        <v>0</v>
      </c>
      <c r="J38" s="110">
        <f t="shared" si="59"/>
        <v>0</v>
      </c>
      <c r="K38" s="110">
        <f t="shared" si="59"/>
        <v>0</v>
      </c>
      <c r="L38" s="110">
        <f t="shared" si="59"/>
        <v>0</v>
      </c>
      <c r="M38" s="110">
        <f t="shared" si="59"/>
        <v>0</v>
      </c>
      <c r="N38" s="110">
        <f t="shared" si="59"/>
        <v>0</v>
      </c>
      <c r="O38" s="110">
        <f t="shared" si="59"/>
        <v>0</v>
      </c>
      <c r="P38" s="110">
        <f t="shared" si="59"/>
        <v>0</v>
      </c>
      <c r="Q38" s="110">
        <f t="shared" si="59"/>
        <v>0</v>
      </c>
      <c r="R38" s="110">
        <f t="shared" si="59"/>
        <v>0</v>
      </c>
      <c r="S38" s="110">
        <f t="shared" si="59"/>
        <v>0</v>
      </c>
      <c r="T38" s="110">
        <f t="shared" si="59"/>
        <v>0</v>
      </c>
      <c r="U38" s="110">
        <f t="shared" si="59"/>
        <v>0</v>
      </c>
      <c r="V38" s="110">
        <f t="shared" si="59"/>
        <v>0</v>
      </c>
      <c r="W38" s="110">
        <f t="shared" si="59"/>
        <v>0</v>
      </c>
      <c r="X38" s="110">
        <f t="shared" si="59"/>
        <v>0</v>
      </c>
      <c r="Y38" s="110">
        <f t="shared" si="59"/>
        <v>0</v>
      </c>
      <c r="Z38" s="110">
        <f t="shared" si="59"/>
        <v>0</v>
      </c>
      <c r="AA38" s="110">
        <f t="shared" si="59"/>
        <v>0</v>
      </c>
      <c r="AB38" s="110">
        <f t="shared" si="59"/>
        <v>0</v>
      </c>
      <c r="AC38" s="110">
        <f t="shared" si="59"/>
        <v>0</v>
      </c>
      <c r="AD38" s="110">
        <f t="shared" si="59"/>
        <v>0</v>
      </c>
      <c r="AE38" s="110">
        <f t="shared" si="59"/>
        <v>0</v>
      </c>
      <c r="AF38" s="110">
        <f t="shared" si="59"/>
        <v>0</v>
      </c>
      <c r="AG38" s="110">
        <f t="shared" si="59"/>
        <v>0</v>
      </c>
      <c r="AH38" s="110">
        <f t="shared" si="59"/>
        <v>0</v>
      </c>
      <c r="AI38" s="110">
        <f t="shared" si="59"/>
        <v>0</v>
      </c>
      <c r="AJ38" s="110">
        <f t="shared" si="59"/>
        <v>0</v>
      </c>
      <c r="AK38" s="110">
        <f t="shared" si="59"/>
        <v>0</v>
      </c>
      <c r="AL38" s="111">
        <f t="shared" si="59"/>
        <v>0</v>
      </c>
      <c r="AM38" s="571" t="s">
        <v>134</v>
      </c>
    </row>
    <row r="39" spans="1:39" ht="15.6" hidden="1" x14ac:dyDescent="0.35">
      <c r="A39" s="269">
        <v>28</v>
      </c>
      <c r="B39" s="270" t="s">
        <v>353</v>
      </c>
      <c r="C39" s="270"/>
      <c r="D39" s="271" t="s">
        <v>354</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48"/>
      <c r="AM39" s="572"/>
    </row>
    <row r="40" spans="1:39" s="113" customFormat="1" ht="16.2" hidden="1" thickBot="1" x14ac:dyDescent="0.4">
      <c r="A40" s="272">
        <v>29</v>
      </c>
      <c r="B40" s="273" t="s">
        <v>355</v>
      </c>
      <c r="C40" s="274"/>
      <c r="D40" s="275" t="s">
        <v>356</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573"/>
    </row>
    <row r="41" spans="1:39" ht="14.4"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ht="14.4" x14ac:dyDescent="0.3">
      <c r="A43" s="169" t="s">
        <v>348</v>
      </c>
      <c r="B43" s="170"/>
      <c r="C43" s="170"/>
      <c r="D43" s="282"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76</v>
      </c>
      <c r="AM43" s="53"/>
    </row>
    <row r="44" spans="1:39" ht="15" thickBot="1" x14ac:dyDescent="0.35">
      <c r="A44" s="6" t="str">
        <f>A2</f>
        <v>Cenová úroveň pro Kalendářní rok [tis.Kč]</v>
      </c>
      <c r="B44" s="60"/>
      <c r="C44" s="40"/>
      <c r="D44" s="61"/>
      <c r="E44" s="153" t="str">
        <f>E2</f>
        <v>XII/29</v>
      </c>
      <c r="F44" s="153" t="str">
        <f t="shared" ref="F44:AK44" si="61">F2</f>
        <v>I-VI/30</v>
      </c>
      <c r="G44" s="153" t="str">
        <f t="shared" si="61"/>
        <v>VI-XII/30</v>
      </c>
      <c r="H44" s="153" t="str">
        <f t="shared" si="61"/>
        <v>XII/30</v>
      </c>
      <c r="I44" s="153">
        <f t="shared" si="61"/>
        <v>2031</v>
      </c>
      <c r="J44" s="153">
        <f t="shared" si="61"/>
        <v>2032</v>
      </c>
      <c r="K44" s="153">
        <f t="shared" si="61"/>
        <v>2033</v>
      </c>
      <c r="L44" s="153">
        <f t="shared" si="61"/>
        <v>2034</v>
      </c>
      <c r="M44" s="153">
        <f t="shared" si="61"/>
        <v>2035</v>
      </c>
      <c r="N44" s="153">
        <f t="shared" si="61"/>
        <v>2036</v>
      </c>
      <c r="O44" s="153">
        <f t="shared" si="61"/>
        <v>2037</v>
      </c>
      <c r="P44" s="153">
        <f t="shared" si="61"/>
        <v>2038</v>
      </c>
      <c r="Q44" s="153">
        <f t="shared" si="61"/>
        <v>2039</v>
      </c>
      <c r="R44" s="153">
        <f t="shared" si="61"/>
        <v>2040</v>
      </c>
      <c r="S44" s="153">
        <f t="shared" si="61"/>
        <v>2041</v>
      </c>
      <c r="T44" s="153">
        <f t="shared" si="61"/>
        <v>2042</v>
      </c>
      <c r="U44" s="153">
        <f t="shared" si="61"/>
        <v>2043</v>
      </c>
      <c r="V44" s="153">
        <f t="shared" si="61"/>
        <v>2044</v>
      </c>
      <c r="W44" s="153">
        <f t="shared" si="61"/>
        <v>2045</v>
      </c>
      <c r="X44" s="153">
        <f t="shared" si="61"/>
        <v>2046</v>
      </c>
      <c r="Y44" s="153">
        <f t="shared" si="61"/>
        <v>2047</v>
      </c>
      <c r="Z44" s="153">
        <f t="shared" si="61"/>
        <v>2048</v>
      </c>
      <c r="AA44" s="153">
        <f t="shared" si="61"/>
        <v>2049</v>
      </c>
      <c r="AB44" s="153">
        <f t="shared" si="61"/>
        <v>2050</v>
      </c>
      <c r="AC44" s="153">
        <f t="shared" si="61"/>
        <v>2051</v>
      </c>
      <c r="AD44" s="153">
        <f t="shared" si="61"/>
        <v>2052</v>
      </c>
      <c r="AE44" s="153">
        <f t="shared" si="61"/>
        <v>2053</v>
      </c>
      <c r="AF44" s="153">
        <f t="shared" si="61"/>
        <v>2054</v>
      </c>
      <c r="AG44" s="153">
        <f t="shared" si="61"/>
        <v>2055</v>
      </c>
      <c r="AH44" s="153">
        <f t="shared" si="61"/>
        <v>2056</v>
      </c>
      <c r="AI44" s="153">
        <f t="shared" si="61"/>
        <v>2057</v>
      </c>
      <c r="AJ44" s="153">
        <f t="shared" si="61"/>
        <v>2058</v>
      </c>
      <c r="AK44" s="153">
        <f t="shared" si="61"/>
        <v>2059</v>
      </c>
      <c r="AL44" s="99" t="s">
        <v>78</v>
      </c>
      <c r="AM44" s="562" t="s">
        <v>79</v>
      </c>
    </row>
    <row r="45" spans="1:39" ht="15" thickTop="1" x14ac:dyDescent="0.3">
      <c r="A45" s="3">
        <f t="shared" ref="A45:D66" si="62">IF(A3="","",A3)</f>
        <v>1</v>
      </c>
      <c r="B45" s="44" t="str">
        <f t="shared" si="62"/>
        <v>Trakční energie a palivo</v>
      </c>
      <c r="C45" s="62">
        <f t="shared" si="62"/>
        <v>1.1000000000000001</v>
      </c>
      <c r="D45" s="63" t="str">
        <f t="shared" si="62"/>
        <v>Elektrická energie</v>
      </c>
      <c r="E45" s="107">
        <f>'MA Vozidlo'!E45*Objednávka!C$93</f>
        <v>0</v>
      </c>
      <c r="F45" s="107">
        <f>'MA Vozidlo'!F45*Objednávka!D$93</f>
        <v>0</v>
      </c>
      <c r="G45" s="107">
        <f>'MA Vozidlo'!G45*Objednávka!E$93</f>
        <v>0</v>
      </c>
      <c r="H45" s="107">
        <f>'MA Vozidlo'!H45*Objednávka!F$93</f>
        <v>0</v>
      </c>
      <c r="I45" s="107">
        <f>'MA Vozidlo'!I45*Objednávka!G$93</f>
        <v>0</v>
      </c>
      <c r="J45" s="107">
        <f>'MA Vozidlo'!J45*Objednávka!H$93</f>
        <v>0</v>
      </c>
      <c r="K45" s="107">
        <f>'MA Vozidlo'!K45*Objednávka!I$93</f>
        <v>0</v>
      </c>
      <c r="L45" s="107">
        <f>'MA Vozidlo'!L45*Objednávka!J$93</f>
        <v>0</v>
      </c>
      <c r="M45" s="107">
        <f>'MA Vozidlo'!M45*Objednávka!K$93</f>
        <v>0</v>
      </c>
      <c r="N45" s="107">
        <f>'MA Vozidlo'!N45*Objednávka!L$93</f>
        <v>0</v>
      </c>
      <c r="O45" s="107">
        <f>'MA Vozidlo'!O45*Objednávka!M$93</f>
        <v>0</v>
      </c>
      <c r="P45" s="107">
        <f>'MA Vozidlo'!P45*Objednávka!N$93</f>
        <v>0</v>
      </c>
      <c r="Q45" s="107">
        <f>'MA Vozidlo'!Q45*Objednávka!O$93</f>
        <v>0</v>
      </c>
      <c r="R45" s="107">
        <f>'MA Vozidlo'!R45*Objednávka!P$93</f>
        <v>0</v>
      </c>
      <c r="S45" s="107">
        <f>'MA Vozidlo'!S45*Objednávka!Q$93</f>
        <v>0</v>
      </c>
      <c r="T45" s="107">
        <f>'MA Vozidlo'!T45*Objednávka!R$93</f>
        <v>0</v>
      </c>
      <c r="U45" s="107">
        <f>'MA Vozidlo'!U45*Objednávka!S$93</f>
        <v>0</v>
      </c>
      <c r="V45" s="107">
        <f>'MA Vozidlo'!V45*Objednávka!T$93</f>
        <v>0</v>
      </c>
      <c r="W45" s="107">
        <f>'MA Vozidlo'!W45*Objednávka!U$93</f>
        <v>0</v>
      </c>
      <c r="X45" s="107">
        <f>'MA Vozidlo'!X45*Objednávka!V$93</f>
        <v>0</v>
      </c>
      <c r="Y45" s="107">
        <f>'MA Vozidlo'!Y45*Objednávka!W$93</f>
        <v>0</v>
      </c>
      <c r="Z45" s="107">
        <f>'MA Vozidlo'!Z45*Objednávka!X$93</f>
        <v>0</v>
      </c>
      <c r="AA45" s="107">
        <f>'MA Vozidlo'!AA45*Objednávka!Y$93</f>
        <v>0</v>
      </c>
      <c r="AB45" s="107">
        <f>'MA Vozidlo'!AB45*Objednávka!Z$93</f>
        <v>0</v>
      </c>
      <c r="AC45" s="107">
        <f>'MA Vozidlo'!AC45*Objednávka!AA$93</f>
        <v>0</v>
      </c>
      <c r="AD45" s="107">
        <f>'MA Vozidlo'!AD45*Objednávka!AB$93</f>
        <v>0</v>
      </c>
      <c r="AE45" s="107">
        <f>'MA Vozidlo'!AE45*Objednávka!AC$93</f>
        <v>0</v>
      </c>
      <c r="AF45" s="107">
        <f>'MA Vozidlo'!AF45*Objednávka!AD$93</f>
        <v>0</v>
      </c>
      <c r="AG45" s="107">
        <f>'MA Vozidlo'!AG45*Objednávka!AE$93</f>
        <v>0</v>
      </c>
      <c r="AH45" s="107">
        <f>'MA Vozidlo'!AH45*Objednávka!AF$93</f>
        <v>0</v>
      </c>
      <c r="AI45" s="107">
        <f>'MA Vozidlo'!AI45*Objednávka!AG$93</f>
        <v>0</v>
      </c>
      <c r="AJ45" s="107">
        <f>'MA Vozidlo'!AJ45*Objednávka!AH$93</f>
        <v>0</v>
      </c>
      <c r="AK45" s="107">
        <f>'MA Vozidlo'!AK45*Objednávka!AI$93</f>
        <v>0</v>
      </c>
      <c r="AL45" s="20">
        <f>SUM(E45:AK45)</f>
        <v>0</v>
      </c>
      <c r="AM45" s="566">
        <f t="shared" ref="AM45:AM70" si="63">IFERROR(SUMPRODUCT(E45:AK45,E$79:AK$79)/SUM(E$79:AK$79),0)</f>
        <v>0</v>
      </c>
    </row>
    <row r="46" spans="1:39" ht="14.4" x14ac:dyDescent="0.3">
      <c r="A46" s="4" t="str">
        <f t="shared" si="62"/>
        <v/>
      </c>
      <c r="B46" s="45" t="str">
        <f t="shared" si="62"/>
        <v/>
      </c>
      <c r="C46" s="64">
        <f t="shared" si="62"/>
        <v>1.2</v>
      </c>
      <c r="D46" s="65" t="str">
        <f t="shared" si="62"/>
        <v>Motorová nafta</v>
      </c>
      <c r="E46" s="107">
        <f>'MA Vozidlo'!E46*Objednávka!C$93</f>
        <v>0</v>
      </c>
      <c r="F46" s="107">
        <f>'MA Vozidlo'!F46*Objednávka!D$93</f>
        <v>0</v>
      </c>
      <c r="G46" s="107">
        <f>'MA Vozidlo'!G46*Objednávka!E$93</f>
        <v>0</v>
      </c>
      <c r="H46" s="107">
        <f>'MA Vozidlo'!H46*Objednávka!F$93</f>
        <v>0</v>
      </c>
      <c r="I46" s="107">
        <f>'MA Vozidlo'!I46*Objednávka!G$93</f>
        <v>0</v>
      </c>
      <c r="J46" s="107">
        <f>'MA Vozidlo'!J46*Objednávka!H$93</f>
        <v>0</v>
      </c>
      <c r="K46" s="107">
        <f>'MA Vozidlo'!K46*Objednávka!I$93</f>
        <v>0</v>
      </c>
      <c r="L46" s="107">
        <f>'MA Vozidlo'!L46*Objednávka!J$93</f>
        <v>0</v>
      </c>
      <c r="M46" s="107">
        <f>'MA Vozidlo'!M46*Objednávka!K$93</f>
        <v>0</v>
      </c>
      <c r="N46" s="107">
        <f>'MA Vozidlo'!N46*Objednávka!L$93</f>
        <v>0</v>
      </c>
      <c r="O46" s="107">
        <f>'MA Vozidlo'!O46*Objednávka!M$93</f>
        <v>0</v>
      </c>
      <c r="P46" s="107">
        <f>'MA Vozidlo'!P46*Objednávka!N$93</f>
        <v>0</v>
      </c>
      <c r="Q46" s="107">
        <f>'MA Vozidlo'!Q46*Objednávka!O$93</f>
        <v>0</v>
      </c>
      <c r="R46" s="107">
        <f>'MA Vozidlo'!R46*Objednávka!P$93</f>
        <v>0</v>
      </c>
      <c r="S46" s="107">
        <f>'MA Vozidlo'!S46*Objednávka!Q$93</f>
        <v>0</v>
      </c>
      <c r="T46" s="107">
        <f>'MA Vozidlo'!T46*Objednávka!R$93</f>
        <v>0</v>
      </c>
      <c r="U46" s="107">
        <f>'MA Vozidlo'!U46*Objednávka!S$93</f>
        <v>0</v>
      </c>
      <c r="V46" s="107">
        <f>'MA Vozidlo'!V46*Objednávka!T$93</f>
        <v>0</v>
      </c>
      <c r="W46" s="107">
        <f>'MA Vozidlo'!W46*Objednávka!U$93</f>
        <v>0</v>
      </c>
      <c r="X46" s="107">
        <f>'MA Vozidlo'!X46*Objednávka!V$93</f>
        <v>0</v>
      </c>
      <c r="Y46" s="107">
        <f>'MA Vozidlo'!Y46*Objednávka!W$93</f>
        <v>0</v>
      </c>
      <c r="Z46" s="107">
        <f>'MA Vozidlo'!Z46*Objednávka!X$93</f>
        <v>0</v>
      </c>
      <c r="AA46" s="107">
        <f>'MA Vozidlo'!AA46*Objednávka!Y$93</f>
        <v>0</v>
      </c>
      <c r="AB46" s="107">
        <f>'MA Vozidlo'!AB46*Objednávka!Z$93</f>
        <v>0</v>
      </c>
      <c r="AC46" s="107">
        <f>'MA Vozidlo'!AC46*Objednávka!AA$93</f>
        <v>0</v>
      </c>
      <c r="AD46" s="107">
        <f>'MA Vozidlo'!AD46*Objednávka!AB$93</f>
        <v>0</v>
      </c>
      <c r="AE46" s="107">
        <f>'MA Vozidlo'!AE46*Objednávka!AC$93</f>
        <v>0</v>
      </c>
      <c r="AF46" s="107">
        <f>'MA Vozidlo'!AF46*Objednávka!AD$93</f>
        <v>0</v>
      </c>
      <c r="AG46" s="107">
        <f>'MA Vozidlo'!AG46*Objednávka!AE$93</f>
        <v>0</v>
      </c>
      <c r="AH46" s="107">
        <f>'MA Vozidlo'!AH46*Objednávka!AF$93</f>
        <v>0</v>
      </c>
      <c r="AI46" s="107">
        <f>'MA Vozidlo'!AI46*Objednávka!AG$93</f>
        <v>0</v>
      </c>
      <c r="AJ46" s="107">
        <f>'MA Vozidlo'!AJ46*Objednávka!AH$93</f>
        <v>0</v>
      </c>
      <c r="AK46" s="107">
        <f>'MA Vozidlo'!AK46*Objednávka!AI$93</f>
        <v>0</v>
      </c>
      <c r="AL46" s="24">
        <f t="shared" ref="AL46:AL70" si="64">SUM(E46:AK46)</f>
        <v>0</v>
      </c>
      <c r="AM46" s="149">
        <f t="shared" si="63"/>
        <v>0</v>
      </c>
    </row>
    <row r="47" spans="1:39" ht="14.4" x14ac:dyDescent="0.3">
      <c r="A47" s="4">
        <f t="shared" si="62"/>
        <v>2</v>
      </c>
      <c r="B47" s="45" t="str">
        <f t="shared" si="62"/>
        <v>Netrakční energie a palivo</v>
      </c>
      <c r="C47" s="64" t="str">
        <f t="shared" si="62"/>
        <v/>
      </c>
      <c r="D47" s="65" t="str">
        <f t="shared" si="62"/>
        <v/>
      </c>
      <c r="E47" s="107">
        <f>'MA Vozidlo'!E47*Objednávka!C$93</f>
        <v>0</v>
      </c>
      <c r="F47" s="107">
        <f>'MA Vozidlo'!F47*Objednávka!D$93</f>
        <v>0</v>
      </c>
      <c r="G47" s="107">
        <f>'MA Vozidlo'!G47*Objednávka!E$93</f>
        <v>0</v>
      </c>
      <c r="H47" s="107">
        <f>'MA Vozidlo'!H47*Objednávka!F$93</f>
        <v>0</v>
      </c>
      <c r="I47" s="107">
        <f>'MA Vozidlo'!I47*Objednávka!G$93</f>
        <v>0</v>
      </c>
      <c r="J47" s="107">
        <f>'MA Vozidlo'!J47*Objednávka!H$93</f>
        <v>0</v>
      </c>
      <c r="K47" s="107">
        <f>'MA Vozidlo'!K47*Objednávka!I$93</f>
        <v>0</v>
      </c>
      <c r="L47" s="107">
        <f>'MA Vozidlo'!L47*Objednávka!J$93</f>
        <v>0</v>
      </c>
      <c r="M47" s="107">
        <f>'MA Vozidlo'!M47*Objednávka!K$93</f>
        <v>0</v>
      </c>
      <c r="N47" s="107">
        <f>'MA Vozidlo'!N47*Objednávka!L$93</f>
        <v>0</v>
      </c>
      <c r="O47" s="107">
        <f>'MA Vozidlo'!O47*Objednávka!M$93</f>
        <v>0</v>
      </c>
      <c r="P47" s="107">
        <f>'MA Vozidlo'!P47*Objednávka!N$93</f>
        <v>0</v>
      </c>
      <c r="Q47" s="107">
        <f>'MA Vozidlo'!Q47*Objednávka!O$93</f>
        <v>0</v>
      </c>
      <c r="R47" s="107">
        <f>'MA Vozidlo'!R47*Objednávka!P$93</f>
        <v>0</v>
      </c>
      <c r="S47" s="107">
        <f>'MA Vozidlo'!S47*Objednávka!Q$93</f>
        <v>0</v>
      </c>
      <c r="T47" s="107">
        <f>'MA Vozidlo'!T47*Objednávka!R$93</f>
        <v>0</v>
      </c>
      <c r="U47" s="107">
        <f>'MA Vozidlo'!U47*Objednávka!S$93</f>
        <v>0</v>
      </c>
      <c r="V47" s="107">
        <f>'MA Vozidlo'!V47*Objednávka!T$93</f>
        <v>0</v>
      </c>
      <c r="W47" s="107">
        <f>'MA Vozidlo'!W47*Objednávka!U$93</f>
        <v>0</v>
      </c>
      <c r="X47" s="107">
        <f>'MA Vozidlo'!X47*Objednávka!V$93</f>
        <v>0</v>
      </c>
      <c r="Y47" s="107">
        <f>'MA Vozidlo'!Y47*Objednávka!W$93</f>
        <v>0</v>
      </c>
      <c r="Z47" s="107">
        <f>'MA Vozidlo'!Z47*Objednávka!X$93</f>
        <v>0</v>
      </c>
      <c r="AA47" s="107">
        <f>'MA Vozidlo'!AA47*Objednávka!Y$93</f>
        <v>0</v>
      </c>
      <c r="AB47" s="107">
        <f>'MA Vozidlo'!AB47*Objednávka!Z$93</f>
        <v>0</v>
      </c>
      <c r="AC47" s="107">
        <f>'MA Vozidlo'!AC47*Objednávka!AA$93</f>
        <v>0</v>
      </c>
      <c r="AD47" s="107">
        <f>'MA Vozidlo'!AD47*Objednávka!AB$93</f>
        <v>0</v>
      </c>
      <c r="AE47" s="107">
        <f>'MA Vozidlo'!AE47*Objednávka!AC$93</f>
        <v>0</v>
      </c>
      <c r="AF47" s="107">
        <f>'MA Vozidlo'!AF47*Objednávka!AD$93</f>
        <v>0</v>
      </c>
      <c r="AG47" s="107">
        <f>'MA Vozidlo'!AG47*Objednávka!AE$93</f>
        <v>0</v>
      </c>
      <c r="AH47" s="107">
        <f>'MA Vozidlo'!AH47*Objednávka!AF$93</f>
        <v>0</v>
      </c>
      <c r="AI47" s="107">
        <f>'MA Vozidlo'!AI47*Objednávka!AG$93</f>
        <v>0</v>
      </c>
      <c r="AJ47" s="107">
        <f>'MA Vozidlo'!AJ47*Objednávka!AH$93</f>
        <v>0</v>
      </c>
      <c r="AK47" s="107">
        <f>'MA Vozidlo'!AK47*Objednávka!AI$93</f>
        <v>0</v>
      </c>
      <c r="AL47" s="24">
        <f t="shared" si="64"/>
        <v>0</v>
      </c>
      <c r="AM47" s="149">
        <f t="shared" si="63"/>
        <v>0</v>
      </c>
    </row>
    <row r="48" spans="1:39" ht="14.4" x14ac:dyDescent="0.3">
      <c r="A48" s="4">
        <f t="shared" si="62"/>
        <v>3</v>
      </c>
      <c r="B48" s="45" t="str">
        <f t="shared" si="62"/>
        <v>Přímý materiál</v>
      </c>
      <c r="C48" s="64" t="str">
        <f t="shared" si="62"/>
        <v/>
      </c>
      <c r="D48" s="65" t="str">
        <f t="shared" si="62"/>
        <v/>
      </c>
      <c r="E48" s="107">
        <f>'MA Vozidlo'!E48*Objednávka!C$93</f>
        <v>0</v>
      </c>
      <c r="F48" s="107">
        <f>'MA Vozidlo'!F48*Objednávka!D$93</f>
        <v>0</v>
      </c>
      <c r="G48" s="107">
        <f>'MA Vozidlo'!G48*Objednávka!E$93</f>
        <v>0</v>
      </c>
      <c r="H48" s="107">
        <f>'MA Vozidlo'!H48*Objednávka!F$93</f>
        <v>0</v>
      </c>
      <c r="I48" s="107">
        <f>'MA Vozidlo'!I48*Objednávka!G$93</f>
        <v>0</v>
      </c>
      <c r="J48" s="107">
        <f>'MA Vozidlo'!J48*Objednávka!H$93</f>
        <v>0</v>
      </c>
      <c r="K48" s="107">
        <f>'MA Vozidlo'!K48*Objednávka!I$93</f>
        <v>0</v>
      </c>
      <c r="L48" s="107">
        <f>'MA Vozidlo'!L48*Objednávka!J$93</f>
        <v>0</v>
      </c>
      <c r="M48" s="107">
        <f>'MA Vozidlo'!M48*Objednávka!K$93</f>
        <v>0</v>
      </c>
      <c r="N48" s="107">
        <f>'MA Vozidlo'!N48*Objednávka!L$93</f>
        <v>0</v>
      </c>
      <c r="O48" s="107">
        <f>'MA Vozidlo'!O48*Objednávka!M$93</f>
        <v>0</v>
      </c>
      <c r="P48" s="107">
        <f>'MA Vozidlo'!P48*Objednávka!N$93</f>
        <v>0</v>
      </c>
      <c r="Q48" s="107">
        <f>'MA Vozidlo'!Q48*Objednávka!O$93</f>
        <v>0</v>
      </c>
      <c r="R48" s="107">
        <f>'MA Vozidlo'!R48*Objednávka!P$93</f>
        <v>0</v>
      </c>
      <c r="S48" s="107">
        <f>'MA Vozidlo'!S48*Objednávka!Q$93</f>
        <v>0</v>
      </c>
      <c r="T48" s="107">
        <f>'MA Vozidlo'!T48*Objednávka!R$93</f>
        <v>0</v>
      </c>
      <c r="U48" s="107">
        <f>'MA Vozidlo'!U48*Objednávka!S$93</f>
        <v>0</v>
      </c>
      <c r="V48" s="107">
        <f>'MA Vozidlo'!V48*Objednávka!T$93</f>
        <v>0</v>
      </c>
      <c r="W48" s="107">
        <f>'MA Vozidlo'!W48*Objednávka!U$93</f>
        <v>0</v>
      </c>
      <c r="X48" s="107">
        <f>'MA Vozidlo'!X48*Objednávka!V$93</f>
        <v>0</v>
      </c>
      <c r="Y48" s="107">
        <f>'MA Vozidlo'!Y48*Objednávka!W$93</f>
        <v>0</v>
      </c>
      <c r="Z48" s="107">
        <f>'MA Vozidlo'!Z48*Objednávka!X$93</f>
        <v>0</v>
      </c>
      <c r="AA48" s="107">
        <f>'MA Vozidlo'!AA48*Objednávka!Y$93</f>
        <v>0</v>
      </c>
      <c r="AB48" s="107">
        <f>'MA Vozidlo'!AB48*Objednávka!Z$93</f>
        <v>0</v>
      </c>
      <c r="AC48" s="107">
        <f>'MA Vozidlo'!AC48*Objednávka!AA$93</f>
        <v>0</v>
      </c>
      <c r="AD48" s="107">
        <f>'MA Vozidlo'!AD48*Objednávka!AB$93</f>
        <v>0</v>
      </c>
      <c r="AE48" s="107">
        <f>'MA Vozidlo'!AE48*Objednávka!AC$93</f>
        <v>0</v>
      </c>
      <c r="AF48" s="107">
        <f>'MA Vozidlo'!AF48*Objednávka!AD$93</f>
        <v>0</v>
      </c>
      <c r="AG48" s="107">
        <f>'MA Vozidlo'!AG48*Objednávka!AE$93</f>
        <v>0</v>
      </c>
      <c r="AH48" s="107">
        <f>'MA Vozidlo'!AH48*Objednávka!AF$93</f>
        <v>0</v>
      </c>
      <c r="AI48" s="107">
        <f>'MA Vozidlo'!AI48*Objednávka!AG$93</f>
        <v>0</v>
      </c>
      <c r="AJ48" s="107">
        <f>'MA Vozidlo'!AJ48*Objednávka!AH$93</f>
        <v>0</v>
      </c>
      <c r="AK48" s="107">
        <f>'MA Vozidlo'!AK48*Objednávka!AI$93</f>
        <v>0</v>
      </c>
      <c r="AL48" s="24">
        <f t="shared" si="64"/>
        <v>0</v>
      </c>
      <c r="AM48" s="149">
        <f t="shared" si="63"/>
        <v>0</v>
      </c>
    </row>
    <row r="49" spans="1:39" ht="14.4" x14ac:dyDescent="0.3">
      <c r="A49" s="4">
        <f t="shared" si="62"/>
        <v>4</v>
      </c>
      <c r="B49" s="45" t="str">
        <f t="shared" si="62"/>
        <v>Opravy a údržba vozidel</v>
      </c>
      <c r="C49" s="64" t="str">
        <f t="shared" si="62"/>
        <v/>
      </c>
      <c r="D49" s="65" t="str">
        <f t="shared" si="62"/>
        <v/>
      </c>
      <c r="E49" s="107">
        <f>'MA Vozidlo'!E49*Objednávka!C$93</f>
        <v>0</v>
      </c>
      <c r="F49" s="107">
        <f>'MA Vozidlo'!F49*Objednávka!D$93</f>
        <v>0</v>
      </c>
      <c r="G49" s="107">
        <f>'MA Vozidlo'!G49*Objednávka!E$93</f>
        <v>0</v>
      </c>
      <c r="H49" s="107">
        <f>'MA Vozidlo'!H49*Objednávka!F$93</f>
        <v>0</v>
      </c>
      <c r="I49" s="107">
        <f>'MA Vozidlo'!I49*Objednávka!G$93</f>
        <v>0</v>
      </c>
      <c r="J49" s="107">
        <f>'MA Vozidlo'!J49*Objednávka!H$93</f>
        <v>0</v>
      </c>
      <c r="K49" s="107">
        <f>'MA Vozidlo'!K49*Objednávka!I$93</f>
        <v>0</v>
      </c>
      <c r="L49" s="107">
        <f>'MA Vozidlo'!L49*Objednávka!J$93</f>
        <v>0</v>
      </c>
      <c r="M49" s="107">
        <f>'MA Vozidlo'!M49*Objednávka!K$93</f>
        <v>0</v>
      </c>
      <c r="N49" s="107">
        <f>'MA Vozidlo'!N49*Objednávka!L$93</f>
        <v>0</v>
      </c>
      <c r="O49" s="107">
        <f>'MA Vozidlo'!O49*Objednávka!M$93</f>
        <v>0</v>
      </c>
      <c r="P49" s="107">
        <f>'MA Vozidlo'!P49*Objednávka!N$93</f>
        <v>0</v>
      </c>
      <c r="Q49" s="107">
        <f>'MA Vozidlo'!Q49*Objednávka!O$93</f>
        <v>0</v>
      </c>
      <c r="R49" s="107">
        <f>'MA Vozidlo'!R49*Objednávka!P$93</f>
        <v>0</v>
      </c>
      <c r="S49" s="107">
        <f>'MA Vozidlo'!S49*Objednávka!Q$93</f>
        <v>0</v>
      </c>
      <c r="T49" s="107">
        <f>'MA Vozidlo'!T49*Objednávka!R$93</f>
        <v>0</v>
      </c>
      <c r="U49" s="107">
        <f>'MA Vozidlo'!U49*Objednávka!S$93</f>
        <v>0</v>
      </c>
      <c r="V49" s="107">
        <f>'MA Vozidlo'!V49*Objednávka!T$93</f>
        <v>0</v>
      </c>
      <c r="W49" s="107">
        <f>'MA Vozidlo'!W49*Objednávka!U$93</f>
        <v>0</v>
      </c>
      <c r="X49" s="107">
        <f>'MA Vozidlo'!X49*Objednávka!V$93</f>
        <v>0</v>
      </c>
      <c r="Y49" s="107">
        <f>'MA Vozidlo'!Y49*Objednávka!W$93</f>
        <v>0</v>
      </c>
      <c r="Z49" s="107">
        <f>'MA Vozidlo'!Z49*Objednávka!X$93</f>
        <v>0</v>
      </c>
      <c r="AA49" s="107">
        <f>'MA Vozidlo'!AA49*Objednávka!Y$93</f>
        <v>0</v>
      </c>
      <c r="AB49" s="107">
        <f>'MA Vozidlo'!AB49*Objednávka!Z$93</f>
        <v>0</v>
      </c>
      <c r="AC49" s="107">
        <f>'MA Vozidlo'!AC49*Objednávka!AA$93</f>
        <v>0</v>
      </c>
      <c r="AD49" s="107">
        <f>'MA Vozidlo'!AD49*Objednávka!AB$93</f>
        <v>0</v>
      </c>
      <c r="AE49" s="107">
        <f>'MA Vozidlo'!AE49*Objednávka!AC$93</f>
        <v>0</v>
      </c>
      <c r="AF49" s="107">
        <f>'MA Vozidlo'!AF49*Objednávka!AD$93</f>
        <v>0</v>
      </c>
      <c r="AG49" s="107">
        <f>'MA Vozidlo'!AG49*Objednávka!AE$93</f>
        <v>0</v>
      </c>
      <c r="AH49" s="107">
        <f>'MA Vozidlo'!AH49*Objednávka!AF$93</f>
        <v>0</v>
      </c>
      <c r="AI49" s="107">
        <f>'MA Vozidlo'!AI49*Objednávka!AG$93</f>
        <v>0</v>
      </c>
      <c r="AJ49" s="107">
        <f>'MA Vozidlo'!AJ49*Objednávka!AH$93</f>
        <v>0</v>
      </c>
      <c r="AK49" s="107">
        <f>'MA Vozidlo'!AK49*Objednávka!AI$93</f>
        <v>0</v>
      </c>
      <c r="AL49" s="24">
        <f t="shared" si="64"/>
        <v>0</v>
      </c>
      <c r="AM49" s="149">
        <f t="shared" si="63"/>
        <v>0</v>
      </c>
    </row>
    <row r="50" spans="1:39" ht="14.4" x14ac:dyDescent="0.3">
      <c r="A50" s="4">
        <f t="shared" si="62"/>
        <v>5</v>
      </c>
      <c r="B50" s="45" t="str">
        <f t="shared" si="62"/>
        <v>Odpisy dlouhodobého majetku</v>
      </c>
      <c r="C50" s="64">
        <f t="shared" si="62"/>
        <v>5.0999999999999996</v>
      </c>
      <c r="D50" s="66" t="str">
        <f t="shared" si="62"/>
        <v>Vozidla</v>
      </c>
      <c r="E50" s="339">
        <f>'MA Vozidlo'!E50</f>
        <v>0</v>
      </c>
      <c r="F50" s="339">
        <f>'MA Vozidlo'!F50</f>
        <v>0</v>
      </c>
      <c r="G50" s="339">
        <f>'MA Vozidlo'!G50</f>
        <v>0</v>
      </c>
      <c r="H50" s="339">
        <f>'MA Vozidlo'!H50</f>
        <v>0</v>
      </c>
      <c r="I50" s="339">
        <f>'MA Vozidlo'!I50</f>
        <v>0</v>
      </c>
      <c r="J50" s="339">
        <f>'MA Vozidlo'!J50</f>
        <v>0</v>
      </c>
      <c r="K50" s="339">
        <f>'MA Vozidlo'!K50</f>
        <v>0</v>
      </c>
      <c r="L50" s="339">
        <f>'MA Vozidlo'!L50</f>
        <v>0</v>
      </c>
      <c r="M50" s="339">
        <f>'MA Vozidlo'!M50</f>
        <v>0</v>
      </c>
      <c r="N50" s="339">
        <f>'MA Vozidlo'!N50</f>
        <v>0</v>
      </c>
      <c r="O50" s="339">
        <f>'MA Vozidlo'!O50</f>
        <v>0</v>
      </c>
      <c r="P50" s="339">
        <f>'MA Vozidlo'!P50</f>
        <v>0</v>
      </c>
      <c r="Q50" s="339">
        <f>'MA Vozidlo'!Q50</f>
        <v>0</v>
      </c>
      <c r="R50" s="339">
        <f>'MA Vozidlo'!R50</f>
        <v>0</v>
      </c>
      <c r="S50" s="339">
        <f>'MA Vozidlo'!S50</f>
        <v>0</v>
      </c>
      <c r="T50" s="339">
        <f>'MA Vozidlo'!T50</f>
        <v>0</v>
      </c>
      <c r="U50" s="339">
        <f>'MA Vozidlo'!U50</f>
        <v>0</v>
      </c>
      <c r="V50" s="339">
        <f>'MA Vozidlo'!V50</f>
        <v>0</v>
      </c>
      <c r="W50" s="339">
        <f>'MA Vozidlo'!W50</f>
        <v>0</v>
      </c>
      <c r="X50" s="339">
        <f>'MA Vozidlo'!X50</f>
        <v>0</v>
      </c>
      <c r="Y50" s="339">
        <f>'MA Vozidlo'!Y50</f>
        <v>0</v>
      </c>
      <c r="Z50" s="339">
        <f>'MA Vozidlo'!Z50</f>
        <v>0</v>
      </c>
      <c r="AA50" s="339">
        <f>'MA Vozidlo'!AA50</f>
        <v>0</v>
      </c>
      <c r="AB50" s="339">
        <f>'MA Vozidlo'!AB50</f>
        <v>0</v>
      </c>
      <c r="AC50" s="339">
        <f>'MA Vozidlo'!AC50</f>
        <v>0</v>
      </c>
      <c r="AD50" s="339">
        <f>'MA Vozidlo'!AD50</f>
        <v>0</v>
      </c>
      <c r="AE50" s="339">
        <f>'MA Vozidlo'!AE50</f>
        <v>0</v>
      </c>
      <c r="AF50" s="339">
        <f>'MA Vozidlo'!AF50</f>
        <v>0</v>
      </c>
      <c r="AG50" s="339">
        <f>'MA Vozidlo'!AG50</f>
        <v>0</v>
      </c>
      <c r="AH50" s="339">
        <f>'MA Vozidlo'!AH50</f>
        <v>0</v>
      </c>
      <c r="AI50" s="339">
        <f>'MA Vozidlo'!AI50</f>
        <v>0</v>
      </c>
      <c r="AJ50" s="339">
        <f>'MA Vozidlo'!AJ50</f>
        <v>0</v>
      </c>
      <c r="AK50" s="339">
        <f>'MA Vozidlo'!AK50</f>
        <v>0</v>
      </c>
      <c r="AL50" s="24">
        <f t="shared" si="64"/>
        <v>0</v>
      </c>
      <c r="AM50" s="149">
        <f t="shared" si="63"/>
        <v>0</v>
      </c>
    </row>
    <row r="51" spans="1:39" ht="14.4" x14ac:dyDescent="0.3">
      <c r="A51" s="4" t="str">
        <f t="shared" si="62"/>
        <v/>
      </c>
      <c r="B51" s="45" t="str">
        <f t="shared" si="62"/>
        <v/>
      </c>
      <c r="C51" s="64">
        <f t="shared" si="62"/>
        <v>5.2</v>
      </c>
      <c r="D51" s="66" t="str">
        <f t="shared" si="62"/>
        <v>Ostatní</v>
      </c>
      <c r="E51" s="107">
        <f>'MA Vozidlo'!E51*Objednávka!C$93</f>
        <v>0</v>
      </c>
      <c r="F51" s="107">
        <f>'MA Vozidlo'!F51*Objednávka!D$93</f>
        <v>0</v>
      </c>
      <c r="G51" s="107">
        <f>'MA Vozidlo'!G51*Objednávka!E$93</f>
        <v>0</v>
      </c>
      <c r="H51" s="107">
        <f>'MA Vozidlo'!H51*Objednávka!F$93</f>
        <v>0</v>
      </c>
      <c r="I51" s="107">
        <f>'MA Vozidlo'!I51*Objednávka!G$93</f>
        <v>0</v>
      </c>
      <c r="J51" s="107">
        <f>'MA Vozidlo'!J51*Objednávka!H$93</f>
        <v>0</v>
      </c>
      <c r="K51" s="107">
        <f>'MA Vozidlo'!K51*Objednávka!I$93</f>
        <v>0</v>
      </c>
      <c r="L51" s="107">
        <f>'MA Vozidlo'!L51*Objednávka!J$93</f>
        <v>0</v>
      </c>
      <c r="M51" s="107">
        <f>'MA Vozidlo'!M51*Objednávka!K$93</f>
        <v>0</v>
      </c>
      <c r="N51" s="107">
        <f>'MA Vozidlo'!N51*Objednávka!L$93</f>
        <v>0</v>
      </c>
      <c r="O51" s="107">
        <f>'MA Vozidlo'!O51*Objednávka!M$93</f>
        <v>0</v>
      </c>
      <c r="P51" s="107">
        <f>'MA Vozidlo'!P51*Objednávka!N$93</f>
        <v>0</v>
      </c>
      <c r="Q51" s="107">
        <f>'MA Vozidlo'!Q51*Objednávka!O$93</f>
        <v>0</v>
      </c>
      <c r="R51" s="107">
        <f>'MA Vozidlo'!R51*Objednávka!P$93</f>
        <v>0</v>
      </c>
      <c r="S51" s="107">
        <f>'MA Vozidlo'!S51*Objednávka!Q$93</f>
        <v>0</v>
      </c>
      <c r="T51" s="107">
        <f>'MA Vozidlo'!T51*Objednávka!R$93</f>
        <v>0</v>
      </c>
      <c r="U51" s="107">
        <f>'MA Vozidlo'!U51*Objednávka!S$93</f>
        <v>0</v>
      </c>
      <c r="V51" s="107">
        <f>'MA Vozidlo'!V51*Objednávka!T$93</f>
        <v>0</v>
      </c>
      <c r="W51" s="107">
        <f>'MA Vozidlo'!W51*Objednávka!U$93</f>
        <v>0</v>
      </c>
      <c r="X51" s="107">
        <f>'MA Vozidlo'!X51*Objednávka!V$93</f>
        <v>0</v>
      </c>
      <c r="Y51" s="107">
        <f>'MA Vozidlo'!Y51*Objednávka!W$93</f>
        <v>0</v>
      </c>
      <c r="Z51" s="107">
        <f>'MA Vozidlo'!Z51*Objednávka!X$93</f>
        <v>0</v>
      </c>
      <c r="AA51" s="107">
        <f>'MA Vozidlo'!AA51*Objednávka!Y$93</f>
        <v>0</v>
      </c>
      <c r="AB51" s="107">
        <f>'MA Vozidlo'!AB51*Objednávka!Z$93</f>
        <v>0</v>
      </c>
      <c r="AC51" s="107">
        <f>'MA Vozidlo'!AC51*Objednávka!AA$93</f>
        <v>0</v>
      </c>
      <c r="AD51" s="107">
        <f>'MA Vozidlo'!AD51*Objednávka!AB$93</f>
        <v>0</v>
      </c>
      <c r="AE51" s="107">
        <f>'MA Vozidlo'!AE51*Objednávka!AC$93</f>
        <v>0</v>
      </c>
      <c r="AF51" s="107">
        <f>'MA Vozidlo'!AF51*Objednávka!AD$93</f>
        <v>0</v>
      </c>
      <c r="AG51" s="107">
        <f>'MA Vozidlo'!AG51*Objednávka!AE$93</f>
        <v>0</v>
      </c>
      <c r="AH51" s="107">
        <f>'MA Vozidlo'!AH51*Objednávka!AF$93</f>
        <v>0</v>
      </c>
      <c r="AI51" s="107">
        <f>'MA Vozidlo'!AI51*Objednávka!AG$93</f>
        <v>0</v>
      </c>
      <c r="AJ51" s="107">
        <f>'MA Vozidlo'!AJ51*Objednávka!AH$93</f>
        <v>0</v>
      </c>
      <c r="AK51" s="107">
        <f>'MA Vozidlo'!AK51*Objednávka!AI$93</f>
        <v>0</v>
      </c>
      <c r="AL51" s="24">
        <f t="shared" si="64"/>
        <v>0</v>
      </c>
      <c r="AM51" s="149">
        <f t="shared" si="63"/>
        <v>0</v>
      </c>
    </row>
    <row r="52" spans="1:39" ht="14.4" x14ac:dyDescent="0.3">
      <c r="A52" s="4">
        <f t="shared" si="62"/>
        <v>6</v>
      </c>
      <c r="B52" s="45" t="str">
        <f t="shared" si="62"/>
        <v>Pronájem a leasing vozidel</v>
      </c>
      <c r="C52" s="64" t="str">
        <f t="shared" si="62"/>
        <v/>
      </c>
      <c r="D52" s="65" t="str">
        <f t="shared" si="62"/>
        <v/>
      </c>
      <c r="E52" s="339">
        <f>'MA Vozidlo'!E52</f>
        <v>0</v>
      </c>
      <c r="F52" s="339">
        <f>'MA Vozidlo'!F52</f>
        <v>0</v>
      </c>
      <c r="G52" s="339">
        <f>'MA Vozidlo'!G52</f>
        <v>0</v>
      </c>
      <c r="H52" s="339">
        <f>'MA Vozidlo'!H52</f>
        <v>0</v>
      </c>
      <c r="I52" s="339">
        <f>'MA Vozidlo'!I52</f>
        <v>0</v>
      </c>
      <c r="J52" s="339">
        <f>'MA Vozidlo'!J52</f>
        <v>0</v>
      </c>
      <c r="K52" s="339">
        <f>'MA Vozidlo'!K52</f>
        <v>0</v>
      </c>
      <c r="L52" s="339">
        <f>'MA Vozidlo'!L52</f>
        <v>0</v>
      </c>
      <c r="M52" s="339">
        <f>'MA Vozidlo'!M52</f>
        <v>0</v>
      </c>
      <c r="N52" s="339">
        <f>'MA Vozidlo'!N52</f>
        <v>0</v>
      </c>
      <c r="O52" s="339">
        <f>'MA Vozidlo'!O52</f>
        <v>0</v>
      </c>
      <c r="P52" s="339">
        <f>'MA Vozidlo'!P52</f>
        <v>0</v>
      </c>
      <c r="Q52" s="339">
        <f>'MA Vozidlo'!Q52</f>
        <v>0</v>
      </c>
      <c r="R52" s="339">
        <f>'MA Vozidlo'!R52</f>
        <v>0</v>
      </c>
      <c r="S52" s="339">
        <f>'MA Vozidlo'!S52</f>
        <v>0</v>
      </c>
      <c r="T52" s="339">
        <f>'MA Vozidlo'!T52</f>
        <v>0</v>
      </c>
      <c r="U52" s="339">
        <f>'MA Vozidlo'!U52</f>
        <v>0</v>
      </c>
      <c r="V52" s="339">
        <f>'MA Vozidlo'!V52</f>
        <v>0</v>
      </c>
      <c r="W52" s="339">
        <f>'MA Vozidlo'!W52</f>
        <v>0</v>
      </c>
      <c r="X52" s="339">
        <f>'MA Vozidlo'!X52</f>
        <v>0</v>
      </c>
      <c r="Y52" s="339">
        <f>'MA Vozidlo'!Y52</f>
        <v>0</v>
      </c>
      <c r="Z52" s="339">
        <f>'MA Vozidlo'!Z52</f>
        <v>0</v>
      </c>
      <c r="AA52" s="339">
        <f>'MA Vozidlo'!AA52</f>
        <v>0</v>
      </c>
      <c r="AB52" s="339">
        <f>'MA Vozidlo'!AB52</f>
        <v>0</v>
      </c>
      <c r="AC52" s="339">
        <f>'MA Vozidlo'!AC52</f>
        <v>0</v>
      </c>
      <c r="AD52" s="339">
        <f>'MA Vozidlo'!AD52</f>
        <v>0</v>
      </c>
      <c r="AE52" s="339">
        <f>'MA Vozidlo'!AE52</f>
        <v>0</v>
      </c>
      <c r="AF52" s="339">
        <f>'MA Vozidlo'!AF52</f>
        <v>0</v>
      </c>
      <c r="AG52" s="339">
        <f>'MA Vozidlo'!AG52</f>
        <v>0</v>
      </c>
      <c r="AH52" s="339">
        <f>'MA Vozidlo'!AH52</f>
        <v>0</v>
      </c>
      <c r="AI52" s="339">
        <f>'MA Vozidlo'!AI52</f>
        <v>0</v>
      </c>
      <c r="AJ52" s="339">
        <f>'MA Vozidlo'!AJ52</f>
        <v>0</v>
      </c>
      <c r="AK52" s="339">
        <f>'MA Vozidlo'!AK52</f>
        <v>0</v>
      </c>
      <c r="AL52" s="24">
        <f t="shared" si="64"/>
        <v>0</v>
      </c>
      <c r="AM52" s="149">
        <f t="shared" si="63"/>
        <v>0</v>
      </c>
    </row>
    <row r="53" spans="1:39" ht="14.4" x14ac:dyDescent="0.3">
      <c r="A53" s="4">
        <f t="shared" si="62"/>
        <v>7</v>
      </c>
      <c r="B53" s="45" t="str">
        <f t="shared" si="62"/>
        <v>Mzdové náklady</v>
      </c>
      <c r="C53" s="64">
        <f t="shared" si="62"/>
        <v>7.1</v>
      </c>
      <c r="D53" s="65" t="str">
        <f t="shared" si="62"/>
        <v>Vlaková četa</v>
      </c>
      <c r="E53" s="107">
        <f>'MA Vozidlo'!E53*Objednávka!C$93</f>
        <v>0</v>
      </c>
      <c r="F53" s="107">
        <f>'MA Vozidlo'!F53*Objednávka!D$93</f>
        <v>0</v>
      </c>
      <c r="G53" s="107">
        <f>'MA Vozidlo'!G53*Objednávka!E$93</f>
        <v>0</v>
      </c>
      <c r="H53" s="107">
        <f>'MA Vozidlo'!H53*Objednávka!F$93</f>
        <v>0</v>
      </c>
      <c r="I53" s="107">
        <f>'MA Vozidlo'!I53*Objednávka!G$93</f>
        <v>0</v>
      </c>
      <c r="J53" s="107">
        <f>'MA Vozidlo'!J53*Objednávka!H$93</f>
        <v>0</v>
      </c>
      <c r="K53" s="107">
        <f>'MA Vozidlo'!K53*Objednávka!I$93</f>
        <v>0</v>
      </c>
      <c r="L53" s="107">
        <f>'MA Vozidlo'!L53*Objednávka!J$93</f>
        <v>0</v>
      </c>
      <c r="M53" s="107">
        <f>'MA Vozidlo'!M53*Objednávka!K$93</f>
        <v>0</v>
      </c>
      <c r="N53" s="107">
        <f>'MA Vozidlo'!N53*Objednávka!L$93</f>
        <v>0</v>
      </c>
      <c r="O53" s="107">
        <f>'MA Vozidlo'!O53*Objednávka!M$93</f>
        <v>0</v>
      </c>
      <c r="P53" s="107">
        <f>'MA Vozidlo'!P53*Objednávka!N$93</f>
        <v>0</v>
      </c>
      <c r="Q53" s="107">
        <f>'MA Vozidlo'!Q53*Objednávka!O$93</f>
        <v>0</v>
      </c>
      <c r="R53" s="107">
        <f>'MA Vozidlo'!R53*Objednávka!P$93</f>
        <v>0</v>
      </c>
      <c r="S53" s="107">
        <f>'MA Vozidlo'!S53*Objednávka!Q$93</f>
        <v>0</v>
      </c>
      <c r="T53" s="107">
        <f>'MA Vozidlo'!T53*Objednávka!R$93</f>
        <v>0</v>
      </c>
      <c r="U53" s="107">
        <f>'MA Vozidlo'!U53*Objednávka!S$93</f>
        <v>0</v>
      </c>
      <c r="V53" s="107">
        <f>'MA Vozidlo'!V53*Objednávka!T$93</f>
        <v>0</v>
      </c>
      <c r="W53" s="107">
        <f>'MA Vozidlo'!W53*Objednávka!U$93</f>
        <v>0</v>
      </c>
      <c r="X53" s="107">
        <f>'MA Vozidlo'!X53*Objednávka!V$93</f>
        <v>0</v>
      </c>
      <c r="Y53" s="107">
        <f>'MA Vozidlo'!Y53*Objednávka!W$93</f>
        <v>0</v>
      </c>
      <c r="Z53" s="107">
        <f>'MA Vozidlo'!Z53*Objednávka!X$93</f>
        <v>0</v>
      </c>
      <c r="AA53" s="107">
        <f>'MA Vozidlo'!AA53*Objednávka!Y$93</f>
        <v>0</v>
      </c>
      <c r="AB53" s="107">
        <f>'MA Vozidlo'!AB53*Objednávka!Z$93</f>
        <v>0</v>
      </c>
      <c r="AC53" s="107">
        <f>'MA Vozidlo'!AC53*Objednávka!AA$93</f>
        <v>0</v>
      </c>
      <c r="AD53" s="107">
        <f>'MA Vozidlo'!AD53*Objednávka!AB$93</f>
        <v>0</v>
      </c>
      <c r="AE53" s="107">
        <f>'MA Vozidlo'!AE53*Objednávka!AC$93</f>
        <v>0</v>
      </c>
      <c r="AF53" s="107">
        <f>'MA Vozidlo'!AF53*Objednávka!AD$93</f>
        <v>0</v>
      </c>
      <c r="AG53" s="107">
        <f>'MA Vozidlo'!AG53*Objednávka!AE$93</f>
        <v>0</v>
      </c>
      <c r="AH53" s="107">
        <f>'MA Vozidlo'!AH53*Objednávka!AF$93</f>
        <v>0</v>
      </c>
      <c r="AI53" s="107">
        <f>'MA Vozidlo'!AI53*Objednávka!AG$93</f>
        <v>0</v>
      </c>
      <c r="AJ53" s="107">
        <f>'MA Vozidlo'!AJ53*Objednávka!AH$93</f>
        <v>0</v>
      </c>
      <c r="AK53" s="107">
        <f>'MA Vozidlo'!AK53*Objednávka!AI$93</f>
        <v>0</v>
      </c>
      <c r="AL53" s="24">
        <f t="shared" si="64"/>
        <v>0</v>
      </c>
      <c r="AM53" s="149">
        <f t="shared" si="63"/>
        <v>0</v>
      </c>
    </row>
    <row r="54" spans="1:39" ht="14.4" x14ac:dyDescent="0.3">
      <c r="A54" s="4" t="str">
        <f t="shared" si="62"/>
        <v/>
      </c>
      <c r="B54" s="45" t="str">
        <f t="shared" si="62"/>
        <v/>
      </c>
      <c r="C54" s="64" t="str">
        <f t="shared" si="62"/>
        <v>7.2</v>
      </c>
      <c r="D54" s="65" t="str">
        <f t="shared" si="62"/>
        <v>Strojvedoucí</v>
      </c>
      <c r="E54" s="107">
        <f>'MA Vozidlo'!E54*Objednávka!C$93</f>
        <v>0</v>
      </c>
      <c r="F54" s="107">
        <f>'MA Vozidlo'!F54*Objednávka!D$93</f>
        <v>0</v>
      </c>
      <c r="G54" s="107">
        <f>'MA Vozidlo'!G54*Objednávka!E$93</f>
        <v>0</v>
      </c>
      <c r="H54" s="107">
        <f>'MA Vozidlo'!H54*Objednávka!F$93</f>
        <v>0</v>
      </c>
      <c r="I54" s="107">
        <f>'MA Vozidlo'!I54*Objednávka!G$93</f>
        <v>0</v>
      </c>
      <c r="J54" s="107">
        <f>'MA Vozidlo'!J54*Objednávka!H$93</f>
        <v>0</v>
      </c>
      <c r="K54" s="107">
        <f>'MA Vozidlo'!K54*Objednávka!I$93</f>
        <v>0</v>
      </c>
      <c r="L54" s="107">
        <f>'MA Vozidlo'!L54*Objednávka!J$93</f>
        <v>0</v>
      </c>
      <c r="M54" s="107">
        <f>'MA Vozidlo'!M54*Objednávka!K$93</f>
        <v>0</v>
      </c>
      <c r="N54" s="107">
        <f>'MA Vozidlo'!N54*Objednávka!L$93</f>
        <v>0</v>
      </c>
      <c r="O54" s="107">
        <f>'MA Vozidlo'!O54*Objednávka!M$93</f>
        <v>0</v>
      </c>
      <c r="P54" s="107">
        <f>'MA Vozidlo'!P54*Objednávka!N$93</f>
        <v>0</v>
      </c>
      <c r="Q54" s="107">
        <f>'MA Vozidlo'!Q54*Objednávka!O$93</f>
        <v>0</v>
      </c>
      <c r="R54" s="107">
        <f>'MA Vozidlo'!R54*Objednávka!P$93</f>
        <v>0</v>
      </c>
      <c r="S54" s="107">
        <f>'MA Vozidlo'!S54*Objednávka!Q$93</f>
        <v>0</v>
      </c>
      <c r="T54" s="107">
        <f>'MA Vozidlo'!T54*Objednávka!R$93</f>
        <v>0</v>
      </c>
      <c r="U54" s="107">
        <f>'MA Vozidlo'!U54*Objednávka!S$93</f>
        <v>0</v>
      </c>
      <c r="V54" s="107">
        <f>'MA Vozidlo'!V54*Objednávka!T$93</f>
        <v>0</v>
      </c>
      <c r="W54" s="107">
        <f>'MA Vozidlo'!W54*Objednávka!U$93</f>
        <v>0</v>
      </c>
      <c r="X54" s="107">
        <f>'MA Vozidlo'!X54*Objednávka!V$93</f>
        <v>0</v>
      </c>
      <c r="Y54" s="107">
        <f>'MA Vozidlo'!Y54*Objednávka!W$93</f>
        <v>0</v>
      </c>
      <c r="Z54" s="107">
        <f>'MA Vozidlo'!Z54*Objednávka!X$93</f>
        <v>0</v>
      </c>
      <c r="AA54" s="107">
        <f>'MA Vozidlo'!AA54*Objednávka!Y$93</f>
        <v>0</v>
      </c>
      <c r="AB54" s="107">
        <f>'MA Vozidlo'!AB54*Objednávka!Z$93</f>
        <v>0</v>
      </c>
      <c r="AC54" s="107">
        <f>'MA Vozidlo'!AC54*Objednávka!AA$93</f>
        <v>0</v>
      </c>
      <c r="AD54" s="107">
        <f>'MA Vozidlo'!AD54*Objednávka!AB$93</f>
        <v>0</v>
      </c>
      <c r="AE54" s="107">
        <f>'MA Vozidlo'!AE54*Objednávka!AC$93</f>
        <v>0</v>
      </c>
      <c r="AF54" s="107">
        <f>'MA Vozidlo'!AF54*Objednávka!AD$93</f>
        <v>0</v>
      </c>
      <c r="AG54" s="107">
        <f>'MA Vozidlo'!AG54*Objednávka!AE$93</f>
        <v>0</v>
      </c>
      <c r="AH54" s="107">
        <f>'MA Vozidlo'!AH54*Objednávka!AF$93</f>
        <v>0</v>
      </c>
      <c r="AI54" s="107">
        <f>'MA Vozidlo'!AI54*Objednávka!AG$93</f>
        <v>0</v>
      </c>
      <c r="AJ54" s="107">
        <f>'MA Vozidlo'!AJ54*Objednávka!AH$93</f>
        <v>0</v>
      </c>
      <c r="AK54" s="107">
        <f>'MA Vozidlo'!AK54*Objednávka!AI$93</f>
        <v>0</v>
      </c>
      <c r="AL54" s="24">
        <f t="shared" si="64"/>
        <v>0</v>
      </c>
      <c r="AM54" s="149">
        <f t="shared" si="63"/>
        <v>0</v>
      </c>
    </row>
    <row r="55" spans="1:39" ht="14.4" x14ac:dyDescent="0.3">
      <c r="A55" s="4" t="str">
        <f t="shared" si="62"/>
        <v/>
      </c>
      <c r="B55" s="45" t="str">
        <f t="shared" si="62"/>
        <v/>
      </c>
      <c r="C55" s="64" t="str">
        <f t="shared" si="62"/>
        <v>7.3</v>
      </c>
      <c r="D55" s="65" t="str">
        <f t="shared" si="62"/>
        <v>Pokladní</v>
      </c>
      <c r="E55" s="107">
        <f>'MA Vozidlo'!E55*Objednávka!C$93</f>
        <v>0</v>
      </c>
      <c r="F55" s="107">
        <f>'MA Vozidlo'!F55*Objednávka!D$93</f>
        <v>0</v>
      </c>
      <c r="G55" s="107">
        <f>'MA Vozidlo'!G55*Objednávka!E$93</f>
        <v>0</v>
      </c>
      <c r="H55" s="107">
        <f>'MA Vozidlo'!H55*Objednávka!F$93</f>
        <v>0</v>
      </c>
      <c r="I55" s="107">
        <f>'MA Vozidlo'!I55*Objednávka!G$93</f>
        <v>0</v>
      </c>
      <c r="J55" s="107">
        <f>'MA Vozidlo'!J55*Objednávka!H$93</f>
        <v>0</v>
      </c>
      <c r="K55" s="107">
        <f>'MA Vozidlo'!K55*Objednávka!I$93</f>
        <v>0</v>
      </c>
      <c r="L55" s="107">
        <f>'MA Vozidlo'!L55*Objednávka!J$93</f>
        <v>0</v>
      </c>
      <c r="M55" s="107">
        <f>'MA Vozidlo'!M55*Objednávka!K$93</f>
        <v>0</v>
      </c>
      <c r="N55" s="107">
        <f>'MA Vozidlo'!N55*Objednávka!L$93</f>
        <v>0</v>
      </c>
      <c r="O55" s="107">
        <f>'MA Vozidlo'!O55*Objednávka!M$93</f>
        <v>0</v>
      </c>
      <c r="P55" s="107">
        <f>'MA Vozidlo'!P55*Objednávka!N$93</f>
        <v>0</v>
      </c>
      <c r="Q55" s="107">
        <f>'MA Vozidlo'!Q55*Objednávka!O$93</f>
        <v>0</v>
      </c>
      <c r="R55" s="107">
        <f>'MA Vozidlo'!R55*Objednávka!P$93</f>
        <v>0</v>
      </c>
      <c r="S55" s="107">
        <f>'MA Vozidlo'!S55*Objednávka!Q$93</f>
        <v>0</v>
      </c>
      <c r="T55" s="107">
        <f>'MA Vozidlo'!T55*Objednávka!R$93</f>
        <v>0</v>
      </c>
      <c r="U55" s="107">
        <f>'MA Vozidlo'!U55*Objednávka!S$93</f>
        <v>0</v>
      </c>
      <c r="V55" s="107">
        <f>'MA Vozidlo'!V55*Objednávka!T$93</f>
        <v>0</v>
      </c>
      <c r="W55" s="107">
        <f>'MA Vozidlo'!W55*Objednávka!U$93</f>
        <v>0</v>
      </c>
      <c r="X55" s="107">
        <f>'MA Vozidlo'!X55*Objednávka!V$93</f>
        <v>0</v>
      </c>
      <c r="Y55" s="107">
        <f>'MA Vozidlo'!Y55*Objednávka!W$93</f>
        <v>0</v>
      </c>
      <c r="Z55" s="107">
        <f>'MA Vozidlo'!Z55*Objednávka!X$93</f>
        <v>0</v>
      </c>
      <c r="AA55" s="107">
        <f>'MA Vozidlo'!AA55*Objednávka!Y$93</f>
        <v>0</v>
      </c>
      <c r="AB55" s="107">
        <f>'MA Vozidlo'!AB55*Objednávka!Z$93</f>
        <v>0</v>
      </c>
      <c r="AC55" s="107">
        <f>'MA Vozidlo'!AC55*Objednávka!AA$93</f>
        <v>0</v>
      </c>
      <c r="AD55" s="107">
        <f>'MA Vozidlo'!AD55*Objednávka!AB$93</f>
        <v>0</v>
      </c>
      <c r="AE55" s="107">
        <f>'MA Vozidlo'!AE55*Objednávka!AC$93</f>
        <v>0</v>
      </c>
      <c r="AF55" s="107">
        <f>'MA Vozidlo'!AF55*Objednávka!AD$93</f>
        <v>0</v>
      </c>
      <c r="AG55" s="107">
        <f>'MA Vozidlo'!AG55*Objednávka!AE$93</f>
        <v>0</v>
      </c>
      <c r="AH55" s="107">
        <f>'MA Vozidlo'!AH55*Objednávka!AF$93</f>
        <v>0</v>
      </c>
      <c r="AI55" s="107">
        <f>'MA Vozidlo'!AI55*Objednávka!AG$93</f>
        <v>0</v>
      </c>
      <c r="AJ55" s="107">
        <f>'MA Vozidlo'!AJ55*Objednávka!AH$93</f>
        <v>0</v>
      </c>
      <c r="AK55" s="107">
        <f>'MA Vozidlo'!AK55*Objednávka!AI$93</f>
        <v>0</v>
      </c>
      <c r="AL55" s="24">
        <f t="shared" si="64"/>
        <v>0</v>
      </c>
      <c r="AM55" s="149">
        <f t="shared" si="63"/>
        <v>0</v>
      </c>
    </row>
    <row r="56" spans="1:39" ht="14.4" x14ac:dyDescent="0.3">
      <c r="A56" s="4" t="str">
        <f t="shared" si="62"/>
        <v/>
      </c>
      <c r="B56" s="45" t="str">
        <f t="shared" si="62"/>
        <v/>
      </c>
      <c r="C56" s="64" t="str">
        <f t="shared" si="62"/>
        <v>7.4</v>
      </c>
      <c r="D56" s="65" t="str">
        <f t="shared" si="62"/>
        <v>Ostatní zaměstnanci</v>
      </c>
      <c r="E56" s="107">
        <f>'MA Vozidlo'!E56*Objednávka!C$93</f>
        <v>0</v>
      </c>
      <c r="F56" s="107">
        <f>'MA Vozidlo'!F56*Objednávka!D$93</f>
        <v>0</v>
      </c>
      <c r="G56" s="107">
        <f>'MA Vozidlo'!G56*Objednávka!E$93</f>
        <v>0</v>
      </c>
      <c r="H56" s="107">
        <f>'MA Vozidlo'!H56*Objednávka!F$93</f>
        <v>0</v>
      </c>
      <c r="I56" s="107">
        <f>'MA Vozidlo'!I56*Objednávka!G$93</f>
        <v>0</v>
      </c>
      <c r="J56" s="107">
        <f>'MA Vozidlo'!J56*Objednávka!H$93</f>
        <v>0</v>
      </c>
      <c r="K56" s="107">
        <f>'MA Vozidlo'!K56*Objednávka!I$93</f>
        <v>0</v>
      </c>
      <c r="L56" s="107">
        <f>'MA Vozidlo'!L56*Objednávka!J$93</f>
        <v>0</v>
      </c>
      <c r="M56" s="107">
        <f>'MA Vozidlo'!M56*Objednávka!K$93</f>
        <v>0</v>
      </c>
      <c r="N56" s="107">
        <f>'MA Vozidlo'!N56*Objednávka!L$93</f>
        <v>0</v>
      </c>
      <c r="O56" s="107">
        <f>'MA Vozidlo'!O56*Objednávka!M$93</f>
        <v>0</v>
      </c>
      <c r="P56" s="107">
        <f>'MA Vozidlo'!P56*Objednávka!N$93</f>
        <v>0</v>
      </c>
      <c r="Q56" s="107">
        <f>'MA Vozidlo'!Q56*Objednávka!O$93</f>
        <v>0</v>
      </c>
      <c r="R56" s="107">
        <f>'MA Vozidlo'!R56*Objednávka!P$93</f>
        <v>0</v>
      </c>
      <c r="S56" s="107">
        <f>'MA Vozidlo'!S56*Objednávka!Q$93</f>
        <v>0</v>
      </c>
      <c r="T56" s="107">
        <f>'MA Vozidlo'!T56*Objednávka!R$93</f>
        <v>0</v>
      </c>
      <c r="U56" s="107">
        <f>'MA Vozidlo'!U56*Objednávka!S$93</f>
        <v>0</v>
      </c>
      <c r="V56" s="107">
        <f>'MA Vozidlo'!V56*Objednávka!T$93</f>
        <v>0</v>
      </c>
      <c r="W56" s="107">
        <f>'MA Vozidlo'!W56*Objednávka!U$93</f>
        <v>0</v>
      </c>
      <c r="X56" s="107">
        <f>'MA Vozidlo'!X56*Objednávka!V$93</f>
        <v>0</v>
      </c>
      <c r="Y56" s="107">
        <f>'MA Vozidlo'!Y56*Objednávka!W$93</f>
        <v>0</v>
      </c>
      <c r="Z56" s="107">
        <f>'MA Vozidlo'!Z56*Objednávka!X$93</f>
        <v>0</v>
      </c>
      <c r="AA56" s="107">
        <f>'MA Vozidlo'!AA56*Objednávka!Y$93</f>
        <v>0</v>
      </c>
      <c r="AB56" s="107">
        <f>'MA Vozidlo'!AB56*Objednávka!Z$93</f>
        <v>0</v>
      </c>
      <c r="AC56" s="107">
        <f>'MA Vozidlo'!AC56*Objednávka!AA$93</f>
        <v>0</v>
      </c>
      <c r="AD56" s="107">
        <f>'MA Vozidlo'!AD56*Objednávka!AB$93</f>
        <v>0</v>
      </c>
      <c r="AE56" s="107">
        <f>'MA Vozidlo'!AE56*Objednávka!AC$93</f>
        <v>0</v>
      </c>
      <c r="AF56" s="107">
        <f>'MA Vozidlo'!AF56*Objednávka!AD$93</f>
        <v>0</v>
      </c>
      <c r="AG56" s="107">
        <f>'MA Vozidlo'!AG56*Objednávka!AE$93</f>
        <v>0</v>
      </c>
      <c r="AH56" s="107">
        <f>'MA Vozidlo'!AH56*Objednávka!AF$93</f>
        <v>0</v>
      </c>
      <c r="AI56" s="107">
        <f>'MA Vozidlo'!AI56*Objednávka!AG$93</f>
        <v>0</v>
      </c>
      <c r="AJ56" s="107">
        <f>'MA Vozidlo'!AJ56*Objednávka!AH$93</f>
        <v>0</v>
      </c>
      <c r="AK56" s="107">
        <f>'MA Vozidlo'!AK56*Objednávka!AI$93</f>
        <v>0</v>
      </c>
      <c r="AL56" s="24">
        <f t="shared" si="64"/>
        <v>0</v>
      </c>
      <c r="AM56" s="149">
        <f t="shared" si="63"/>
        <v>0</v>
      </c>
    </row>
    <row r="57" spans="1:39" ht="14.4" x14ac:dyDescent="0.3">
      <c r="A57" s="4">
        <f t="shared" si="62"/>
        <v>8</v>
      </c>
      <c r="B57" s="45" t="str">
        <f t="shared" si="62"/>
        <v>Sociální a zdravotní pojištění</v>
      </c>
      <c r="C57" s="64">
        <f t="shared" si="62"/>
        <v>8.1</v>
      </c>
      <c r="D57" s="65" t="str">
        <f t="shared" si="62"/>
        <v>Vlaková četa</v>
      </c>
      <c r="E57" s="107">
        <f>'MA Vozidlo'!E57*Objednávka!C$93</f>
        <v>0</v>
      </c>
      <c r="F57" s="107">
        <f>'MA Vozidlo'!F57*Objednávka!D$93</f>
        <v>0</v>
      </c>
      <c r="G57" s="107">
        <f>'MA Vozidlo'!G57*Objednávka!E$93</f>
        <v>0</v>
      </c>
      <c r="H57" s="107">
        <f>'MA Vozidlo'!H57*Objednávka!F$93</f>
        <v>0</v>
      </c>
      <c r="I57" s="107">
        <f>'MA Vozidlo'!I57*Objednávka!G$93</f>
        <v>0</v>
      </c>
      <c r="J57" s="107">
        <f>'MA Vozidlo'!J57*Objednávka!H$93</f>
        <v>0</v>
      </c>
      <c r="K57" s="107">
        <f>'MA Vozidlo'!K57*Objednávka!I$93</f>
        <v>0</v>
      </c>
      <c r="L57" s="107">
        <f>'MA Vozidlo'!L57*Objednávka!J$93</f>
        <v>0</v>
      </c>
      <c r="M57" s="107">
        <f>'MA Vozidlo'!M57*Objednávka!K$93</f>
        <v>0</v>
      </c>
      <c r="N57" s="107">
        <f>'MA Vozidlo'!N57*Objednávka!L$93</f>
        <v>0</v>
      </c>
      <c r="O57" s="107">
        <f>'MA Vozidlo'!O57*Objednávka!M$93</f>
        <v>0</v>
      </c>
      <c r="P57" s="107">
        <f>'MA Vozidlo'!P57*Objednávka!N$93</f>
        <v>0</v>
      </c>
      <c r="Q57" s="107">
        <f>'MA Vozidlo'!Q57*Objednávka!O$93</f>
        <v>0</v>
      </c>
      <c r="R57" s="107">
        <f>'MA Vozidlo'!R57*Objednávka!P$93</f>
        <v>0</v>
      </c>
      <c r="S57" s="107">
        <f>'MA Vozidlo'!S57*Objednávka!Q$93</f>
        <v>0</v>
      </c>
      <c r="T57" s="107">
        <f>'MA Vozidlo'!T57*Objednávka!R$93</f>
        <v>0</v>
      </c>
      <c r="U57" s="107">
        <f>'MA Vozidlo'!U57*Objednávka!S$93</f>
        <v>0</v>
      </c>
      <c r="V57" s="107">
        <f>'MA Vozidlo'!V57*Objednávka!T$93</f>
        <v>0</v>
      </c>
      <c r="W57" s="107">
        <f>'MA Vozidlo'!W57*Objednávka!U$93</f>
        <v>0</v>
      </c>
      <c r="X57" s="107">
        <f>'MA Vozidlo'!X57*Objednávka!V$93</f>
        <v>0</v>
      </c>
      <c r="Y57" s="107">
        <f>'MA Vozidlo'!Y57*Objednávka!W$93</f>
        <v>0</v>
      </c>
      <c r="Z57" s="107">
        <f>'MA Vozidlo'!Z57*Objednávka!X$93</f>
        <v>0</v>
      </c>
      <c r="AA57" s="107">
        <f>'MA Vozidlo'!AA57*Objednávka!Y$93</f>
        <v>0</v>
      </c>
      <c r="AB57" s="107">
        <f>'MA Vozidlo'!AB57*Objednávka!Z$93</f>
        <v>0</v>
      </c>
      <c r="AC57" s="107">
        <f>'MA Vozidlo'!AC57*Objednávka!AA$93</f>
        <v>0</v>
      </c>
      <c r="AD57" s="107">
        <f>'MA Vozidlo'!AD57*Objednávka!AB$93</f>
        <v>0</v>
      </c>
      <c r="AE57" s="107">
        <f>'MA Vozidlo'!AE57*Objednávka!AC$93</f>
        <v>0</v>
      </c>
      <c r="AF57" s="107">
        <f>'MA Vozidlo'!AF57*Objednávka!AD$93</f>
        <v>0</v>
      </c>
      <c r="AG57" s="107">
        <f>'MA Vozidlo'!AG57*Objednávka!AE$93</f>
        <v>0</v>
      </c>
      <c r="AH57" s="107">
        <f>'MA Vozidlo'!AH57*Objednávka!AF$93</f>
        <v>0</v>
      </c>
      <c r="AI57" s="107">
        <f>'MA Vozidlo'!AI57*Objednávka!AG$93</f>
        <v>0</v>
      </c>
      <c r="AJ57" s="107">
        <f>'MA Vozidlo'!AJ57*Objednávka!AH$93</f>
        <v>0</v>
      </c>
      <c r="AK57" s="107">
        <f>'MA Vozidlo'!AK57*Objednávka!AI$93</f>
        <v>0</v>
      </c>
      <c r="AL57" s="24">
        <f t="shared" si="64"/>
        <v>0</v>
      </c>
      <c r="AM57" s="149">
        <f t="shared" si="63"/>
        <v>0</v>
      </c>
    </row>
    <row r="58" spans="1:39" ht="14.4" x14ac:dyDescent="0.3">
      <c r="A58" s="4" t="str">
        <f t="shared" si="62"/>
        <v/>
      </c>
      <c r="B58" s="45" t="str">
        <f t="shared" si="62"/>
        <v/>
      </c>
      <c r="C58" s="64" t="str">
        <f t="shared" si="62"/>
        <v>8.2</v>
      </c>
      <c r="D58" s="65" t="str">
        <f t="shared" si="62"/>
        <v>Strojvedoucí</v>
      </c>
      <c r="E58" s="107">
        <f>'MA Vozidlo'!E58*Objednávka!C$93</f>
        <v>0</v>
      </c>
      <c r="F58" s="107">
        <f>'MA Vozidlo'!F58*Objednávka!D$93</f>
        <v>0</v>
      </c>
      <c r="G58" s="107">
        <f>'MA Vozidlo'!G58*Objednávka!E$93</f>
        <v>0</v>
      </c>
      <c r="H58" s="107">
        <f>'MA Vozidlo'!H58*Objednávka!F$93</f>
        <v>0</v>
      </c>
      <c r="I58" s="107">
        <f>'MA Vozidlo'!I58*Objednávka!G$93</f>
        <v>0</v>
      </c>
      <c r="J58" s="107">
        <f>'MA Vozidlo'!J58*Objednávka!H$93</f>
        <v>0</v>
      </c>
      <c r="K58" s="107">
        <f>'MA Vozidlo'!K58*Objednávka!I$93</f>
        <v>0</v>
      </c>
      <c r="L58" s="107">
        <f>'MA Vozidlo'!L58*Objednávka!J$93</f>
        <v>0</v>
      </c>
      <c r="M58" s="107">
        <f>'MA Vozidlo'!M58*Objednávka!K$93</f>
        <v>0</v>
      </c>
      <c r="N58" s="107">
        <f>'MA Vozidlo'!N58*Objednávka!L$93</f>
        <v>0</v>
      </c>
      <c r="O58" s="107">
        <f>'MA Vozidlo'!O58*Objednávka!M$93</f>
        <v>0</v>
      </c>
      <c r="P58" s="107">
        <f>'MA Vozidlo'!P58*Objednávka!N$93</f>
        <v>0</v>
      </c>
      <c r="Q58" s="107">
        <f>'MA Vozidlo'!Q58*Objednávka!O$93</f>
        <v>0</v>
      </c>
      <c r="R58" s="107">
        <f>'MA Vozidlo'!R58*Objednávka!P$93</f>
        <v>0</v>
      </c>
      <c r="S58" s="107">
        <f>'MA Vozidlo'!S58*Objednávka!Q$93</f>
        <v>0</v>
      </c>
      <c r="T58" s="107">
        <f>'MA Vozidlo'!T58*Objednávka!R$93</f>
        <v>0</v>
      </c>
      <c r="U58" s="107">
        <f>'MA Vozidlo'!U58*Objednávka!S$93</f>
        <v>0</v>
      </c>
      <c r="V58" s="107">
        <f>'MA Vozidlo'!V58*Objednávka!T$93</f>
        <v>0</v>
      </c>
      <c r="W58" s="107">
        <f>'MA Vozidlo'!W58*Objednávka!U$93</f>
        <v>0</v>
      </c>
      <c r="X58" s="107">
        <f>'MA Vozidlo'!X58*Objednávka!V$93</f>
        <v>0</v>
      </c>
      <c r="Y58" s="107">
        <f>'MA Vozidlo'!Y58*Objednávka!W$93</f>
        <v>0</v>
      </c>
      <c r="Z58" s="107">
        <f>'MA Vozidlo'!Z58*Objednávka!X$93</f>
        <v>0</v>
      </c>
      <c r="AA58" s="107">
        <f>'MA Vozidlo'!AA58*Objednávka!Y$93</f>
        <v>0</v>
      </c>
      <c r="AB58" s="107">
        <f>'MA Vozidlo'!AB58*Objednávka!Z$93</f>
        <v>0</v>
      </c>
      <c r="AC58" s="107">
        <f>'MA Vozidlo'!AC58*Objednávka!AA$93</f>
        <v>0</v>
      </c>
      <c r="AD58" s="107">
        <f>'MA Vozidlo'!AD58*Objednávka!AB$93</f>
        <v>0</v>
      </c>
      <c r="AE58" s="107">
        <f>'MA Vozidlo'!AE58*Objednávka!AC$93</f>
        <v>0</v>
      </c>
      <c r="AF58" s="107">
        <f>'MA Vozidlo'!AF58*Objednávka!AD$93</f>
        <v>0</v>
      </c>
      <c r="AG58" s="107">
        <f>'MA Vozidlo'!AG58*Objednávka!AE$93</f>
        <v>0</v>
      </c>
      <c r="AH58" s="107">
        <f>'MA Vozidlo'!AH58*Objednávka!AF$93</f>
        <v>0</v>
      </c>
      <c r="AI58" s="107">
        <f>'MA Vozidlo'!AI58*Objednávka!AG$93</f>
        <v>0</v>
      </c>
      <c r="AJ58" s="107">
        <f>'MA Vozidlo'!AJ58*Objednávka!AH$93</f>
        <v>0</v>
      </c>
      <c r="AK58" s="107">
        <f>'MA Vozidlo'!AK58*Objednávka!AI$93</f>
        <v>0</v>
      </c>
      <c r="AL58" s="24">
        <f t="shared" si="64"/>
        <v>0</v>
      </c>
      <c r="AM58" s="149">
        <f t="shared" si="63"/>
        <v>0</v>
      </c>
    </row>
    <row r="59" spans="1:39" ht="14.4" x14ac:dyDescent="0.3">
      <c r="A59" s="4" t="str">
        <f t="shared" si="62"/>
        <v/>
      </c>
      <c r="B59" s="45" t="str">
        <f t="shared" si="62"/>
        <v/>
      </c>
      <c r="C59" s="64" t="str">
        <f t="shared" si="62"/>
        <v>8.3</v>
      </c>
      <c r="D59" s="65" t="str">
        <f t="shared" si="62"/>
        <v>Pokladní</v>
      </c>
      <c r="E59" s="107">
        <f>'MA Vozidlo'!E59*Objednávka!C$93</f>
        <v>0</v>
      </c>
      <c r="F59" s="107">
        <f>'MA Vozidlo'!F59*Objednávka!D$93</f>
        <v>0</v>
      </c>
      <c r="G59" s="107">
        <f>'MA Vozidlo'!G59*Objednávka!E$93</f>
        <v>0</v>
      </c>
      <c r="H59" s="107">
        <f>'MA Vozidlo'!H59*Objednávka!F$93</f>
        <v>0</v>
      </c>
      <c r="I59" s="107">
        <f>'MA Vozidlo'!I59*Objednávka!G$93</f>
        <v>0</v>
      </c>
      <c r="J59" s="107">
        <f>'MA Vozidlo'!J59*Objednávka!H$93</f>
        <v>0</v>
      </c>
      <c r="K59" s="107">
        <f>'MA Vozidlo'!K59*Objednávka!I$93</f>
        <v>0</v>
      </c>
      <c r="L59" s="107">
        <f>'MA Vozidlo'!L59*Objednávka!J$93</f>
        <v>0</v>
      </c>
      <c r="M59" s="107">
        <f>'MA Vozidlo'!M59*Objednávka!K$93</f>
        <v>0</v>
      </c>
      <c r="N59" s="107">
        <f>'MA Vozidlo'!N59*Objednávka!L$93</f>
        <v>0</v>
      </c>
      <c r="O59" s="107">
        <f>'MA Vozidlo'!O59*Objednávka!M$93</f>
        <v>0</v>
      </c>
      <c r="P59" s="107">
        <f>'MA Vozidlo'!P59*Objednávka!N$93</f>
        <v>0</v>
      </c>
      <c r="Q59" s="107">
        <f>'MA Vozidlo'!Q59*Objednávka!O$93</f>
        <v>0</v>
      </c>
      <c r="R59" s="107">
        <f>'MA Vozidlo'!R59*Objednávka!P$93</f>
        <v>0</v>
      </c>
      <c r="S59" s="107">
        <f>'MA Vozidlo'!S59*Objednávka!Q$93</f>
        <v>0</v>
      </c>
      <c r="T59" s="107">
        <f>'MA Vozidlo'!T59*Objednávka!R$93</f>
        <v>0</v>
      </c>
      <c r="U59" s="107">
        <f>'MA Vozidlo'!U59*Objednávka!S$93</f>
        <v>0</v>
      </c>
      <c r="V59" s="107">
        <f>'MA Vozidlo'!V59*Objednávka!T$93</f>
        <v>0</v>
      </c>
      <c r="W59" s="107">
        <f>'MA Vozidlo'!W59*Objednávka!U$93</f>
        <v>0</v>
      </c>
      <c r="X59" s="107">
        <f>'MA Vozidlo'!X59*Objednávka!V$93</f>
        <v>0</v>
      </c>
      <c r="Y59" s="107">
        <f>'MA Vozidlo'!Y59*Objednávka!W$93</f>
        <v>0</v>
      </c>
      <c r="Z59" s="107">
        <f>'MA Vozidlo'!Z59*Objednávka!X$93</f>
        <v>0</v>
      </c>
      <c r="AA59" s="107">
        <f>'MA Vozidlo'!AA59*Objednávka!Y$93</f>
        <v>0</v>
      </c>
      <c r="AB59" s="107">
        <f>'MA Vozidlo'!AB59*Objednávka!Z$93</f>
        <v>0</v>
      </c>
      <c r="AC59" s="107">
        <f>'MA Vozidlo'!AC59*Objednávka!AA$93</f>
        <v>0</v>
      </c>
      <c r="AD59" s="107">
        <f>'MA Vozidlo'!AD59*Objednávka!AB$93</f>
        <v>0</v>
      </c>
      <c r="AE59" s="107">
        <f>'MA Vozidlo'!AE59*Objednávka!AC$93</f>
        <v>0</v>
      </c>
      <c r="AF59" s="107">
        <f>'MA Vozidlo'!AF59*Objednávka!AD$93</f>
        <v>0</v>
      </c>
      <c r="AG59" s="107">
        <f>'MA Vozidlo'!AG59*Objednávka!AE$93</f>
        <v>0</v>
      </c>
      <c r="AH59" s="107">
        <f>'MA Vozidlo'!AH59*Objednávka!AF$93</f>
        <v>0</v>
      </c>
      <c r="AI59" s="107">
        <f>'MA Vozidlo'!AI59*Objednávka!AG$93</f>
        <v>0</v>
      </c>
      <c r="AJ59" s="107">
        <f>'MA Vozidlo'!AJ59*Objednávka!AH$93</f>
        <v>0</v>
      </c>
      <c r="AK59" s="107">
        <f>'MA Vozidlo'!AK59*Objednávka!AI$93</f>
        <v>0</v>
      </c>
      <c r="AL59" s="24">
        <f t="shared" si="64"/>
        <v>0</v>
      </c>
      <c r="AM59" s="149">
        <f t="shared" si="63"/>
        <v>0</v>
      </c>
    </row>
    <row r="60" spans="1:39" ht="14.4" x14ac:dyDescent="0.3">
      <c r="A60" s="4" t="str">
        <f t="shared" si="62"/>
        <v/>
      </c>
      <c r="B60" s="45" t="str">
        <f t="shared" si="62"/>
        <v/>
      </c>
      <c r="C60" s="64" t="str">
        <f t="shared" si="62"/>
        <v>8.4</v>
      </c>
      <c r="D60" s="65" t="str">
        <f t="shared" si="62"/>
        <v>Ostatní zaměstnanci</v>
      </c>
      <c r="E60" s="107">
        <f>'MA Vozidlo'!E60*Objednávka!C$93</f>
        <v>0</v>
      </c>
      <c r="F60" s="107">
        <f>'MA Vozidlo'!F60*Objednávka!D$93</f>
        <v>0</v>
      </c>
      <c r="G60" s="107">
        <f>'MA Vozidlo'!G60*Objednávka!E$93</f>
        <v>0</v>
      </c>
      <c r="H60" s="107">
        <f>'MA Vozidlo'!H60*Objednávka!F$93</f>
        <v>0</v>
      </c>
      <c r="I60" s="107">
        <f>'MA Vozidlo'!I60*Objednávka!G$93</f>
        <v>0</v>
      </c>
      <c r="J60" s="107">
        <f>'MA Vozidlo'!J60*Objednávka!H$93</f>
        <v>0</v>
      </c>
      <c r="K60" s="107">
        <f>'MA Vozidlo'!K60*Objednávka!I$93</f>
        <v>0</v>
      </c>
      <c r="L60" s="107">
        <f>'MA Vozidlo'!L60*Objednávka!J$93</f>
        <v>0</v>
      </c>
      <c r="M60" s="107">
        <f>'MA Vozidlo'!M60*Objednávka!K$93</f>
        <v>0</v>
      </c>
      <c r="N60" s="107">
        <f>'MA Vozidlo'!N60*Objednávka!L$93</f>
        <v>0</v>
      </c>
      <c r="O60" s="107">
        <f>'MA Vozidlo'!O60*Objednávka!M$93</f>
        <v>0</v>
      </c>
      <c r="P60" s="107">
        <f>'MA Vozidlo'!P60*Objednávka!N$93</f>
        <v>0</v>
      </c>
      <c r="Q60" s="107">
        <f>'MA Vozidlo'!Q60*Objednávka!O$93</f>
        <v>0</v>
      </c>
      <c r="R60" s="107">
        <f>'MA Vozidlo'!R60*Objednávka!P$93</f>
        <v>0</v>
      </c>
      <c r="S60" s="107">
        <f>'MA Vozidlo'!S60*Objednávka!Q$93</f>
        <v>0</v>
      </c>
      <c r="T60" s="107">
        <f>'MA Vozidlo'!T60*Objednávka!R$93</f>
        <v>0</v>
      </c>
      <c r="U60" s="107">
        <f>'MA Vozidlo'!U60*Objednávka!S$93</f>
        <v>0</v>
      </c>
      <c r="V60" s="107">
        <f>'MA Vozidlo'!V60*Objednávka!T$93</f>
        <v>0</v>
      </c>
      <c r="W60" s="107">
        <f>'MA Vozidlo'!W60*Objednávka!U$93</f>
        <v>0</v>
      </c>
      <c r="X60" s="107">
        <f>'MA Vozidlo'!X60*Objednávka!V$93</f>
        <v>0</v>
      </c>
      <c r="Y60" s="107">
        <f>'MA Vozidlo'!Y60*Objednávka!W$93</f>
        <v>0</v>
      </c>
      <c r="Z60" s="107">
        <f>'MA Vozidlo'!Z60*Objednávka!X$93</f>
        <v>0</v>
      </c>
      <c r="AA60" s="107">
        <f>'MA Vozidlo'!AA60*Objednávka!Y$93</f>
        <v>0</v>
      </c>
      <c r="AB60" s="107">
        <f>'MA Vozidlo'!AB60*Objednávka!Z$93</f>
        <v>0</v>
      </c>
      <c r="AC60" s="107">
        <f>'MA Vozidlo'!AC60*Objednávka!AA$93</f>
        <v>0</v>
      </c>
      <c r="AD60" s="107">
        <f>'MA Vozidlo'!AD60*Objednávka!AB$93</f>
        <v>0</v>
      </c>
      <c r="AE60" s="107">
        <f>'MA Vozidlo'!AE60*Objednávka!AC$93</f>
        <v>0</v>
      </c>
      <c r="AF60" s="107">
        <f>'MA Vozidlo'!AF60*Objednávka!AD$93</f>
        <v>0</v>
      </c>
      <c r="AG60" s="107">
        <f>'MA Vozidlo'!AG60*Objednávka!AE$93</f>
        <v>0</v>
      </c>
      <c r="AH60" s="107">
        <f>'MA Vozidlo'!AH60*Objednávka!AF$93</f>
        <v>0</v>
      </c>
      <c r="AI60" s="107">
        <f>'MA Vozidlo'!AI60*Objednávka!AG$93</f>
        <v>0</v>
      </c>
      <c r="AJ60" s="107">
        <f>'MA Vozidlo'!AJ60*Objednávka!AH$93</f>
        <v>0</v>
      </c>
      <c r="AK60" s="107">
        <f>'MA Vozidlo'!AK60*Objednávka!AI$93</f>
        <v>0</v>
      </c>
      <c r="AL60" s="24">
        <f t="shared" si="64"/>
        <v>0</v>
      </c>
      <c r="AM60" s="149">
        <f t="shared" si="63"/>
        <v>0</v>
      </c>
    </row>
    <row r="61" spans="1:39" ht="14.4" x14ac:dyDescent="0.3">
      <c r="A61" s="4">
        <f t="shared" si="62"/>
        <v>9</v>
      </c>
      <c r="B61" s="45" t="str">
        <f t="shared" si="62"/>
        <v>Cestovné</v>
      </c>
      <c r="C61" s="64" t="str">
        <f t="shared" si="62"/>
        <v/>
      </c>
      <c r="D61" s="65" t="str">
        <f t="shared" si="62"/>
        <v/>
      </c>
      <c r="E61" s="107">
        <f>'MA Vozidlo'!E61*Objednávka!C$93</f>
        <v>0</v>
      </c>
      <c r="F61" s="107">
        <f>'MA Vozidlo'!F61*Objednávka!D$93</f>
        <v>0</v>
      </c>
      <c r="G61" s="107">
        <f>'MA Vozidlo'!G61*Objednávka!E$93</f>
        <v>0</v>
      </c>
      <c r="H61" s="107">
        <f>'MA Vozidlo'!H61*Objednávka!F$93</f>
        <v>0</v>
      </c>
      <c r="I61" s="107">
        <f>'MA Vozidlo'!I61*Objednávka!G$93</f>
        <v>0</v>
      </c>
      <c r="J61" s="107">
        <f>'MA Vozidlo'!J61*Objednávka!H$93</f>
        <v>0</v>
      </c>
      <c r="K61" s="107">
        <f>'MA Vozidlo'!K61*Objednávka!I$93</f>
        <v>0</v>
      </c>
      <c r="L61" s="107">
        <f>'MA Vozidlo'!L61*Objednávka!J$93</f>
        <v>0</v>
      </c>
      <c r="M61" s="107">
        <f>'MA Vozidlo'!M61*Objednávka!K$93</f>
        <v>0</v>
      </c>
      <c r="N61" s="107">
        <f>'MA Vozidlo'!N61*Objednávka!L$93</f>
        <v>0</v>
      </c>
      <c r="O61" s="107">
        <f>'MA Vozidlo'!O61*Objednávka!M$93</f>
        <v>0</v>
      </c>
      <c r="P61" s="107">
        <f>'MA Vozidlo'!P61*Objednávka!N$93</f>
        <v>0</v>
      </c>
      <c r="Q61" s="107">
        <f>'MA Vozidlo'!Q61*Objednávka!O$93</f>
        <v>0</v>
      </c>
      <c r="R61" s="107">
        <f>'MA Vozidlo'!R61*Objednávka!P$93</f>
        <v>0</v>
      </c>
      <c r="S61" s="107">
        <f>'MA Vozidlo'!S61*Objednávka!Q$93</f>
        <v>0</v>
      </c>
      <c r="T61" s="107">
        <f>'MA Vozidlo'!T61*Objednávka!R$93</f>
        <v>0</v>
      </c>
      <c r="U61" s="107">
        <f>'MA Vozidlo'!U61*Objednávka!S$93</f>
        <v>0</v>
      </c>
      <c r="V61" s="107">
        <f>'MA Vozidlo'!V61*Objednávka!T$93</f>
        <v>0</v>
      </c>
      <c r="W61" s="107">
        <f>'MA Vozidlo'!W61*Objednávka!U$93</f>
        <v>0</v>
      </c>
      <c r="X61" s="107">
        <f>'MA Vozidlo'!X61*Objednávka!V$93</f>
        <v>0</v>
      </c>
      <c r="Y61" s="107">
        <f>'MA Vozidlo'!Y61*Objednávka!W$93</f>
        <v>0</v>
      </c>
      <c r="Z61" s="107">
        <f>'MA Vozidlo'!Z61*Objednávka!X$93</f>
        <v>0</v>
      </c>
      <c r="AA61" s="107">
        <f>'MA Vozidlo'!AA61*Objednávka!Y$93</f>
        <v>0</v>
      </c>
      <c r="AB61" s="107">
        <f>'MA Vozidlo'!AB61*Objednávka!Z$93</f>
        <v>0</v>
      </c>
      <c r="AC61" s="107">
        <f>'MA Vozidlo'!AC61*Objednávka!AA$93</f>
        <v>0</v>
      </c>
      <c r="AD61" s="107">
        <f>'MA Vozidlo'!AD61*Objednávka!AB$93</f>
        <v>0</v>
      </c>
      <c r="AE61" s="107">
        <f>'MA Vozidlo'!AE61*Objednávka!AC$93</f>
        <v>0</v>
      </c>
      <c r="AF61" s="107">
        <f>'MA Vozidlo'!AF61*Objednávka!AD$93</f>
        <v>0</v>
      </c>
      <c r="AG61" s="107">
        <f>'MA Vozidlo'!AG61*Objednávka!AE$93</f>
        <v>0</v>
      </c>
      <c r="AH61" s="107">
        <f>'MA Vozidlo'!AH61*Objednávka!AF$93</f>
        <v>0</v>
      </c>
      <c r="AI61" s="107">
        <f>'MA Vozidlo'!AI61*Objednávka!AG$93</f>
        <v>0</v>
      </c>
      <c r="AJ61" s="107">
        <f>'MA Vozidlo'!AJ61*Objednávka!AH$93</f>
        <v>0</v>
      </c>
      <c r="AK61" s="107">
        <f>'MA Vozidlo'!AK61*Objednávka!AI$93</f>
        <v>0</v>
      </c>
      <c r="AL61" s="24">
        <f t="shared" si="64"/>
        <v>0</v>
      </c>
      <c r="AM61" s="149">
        <f t="shared" si="63"/>
        <v>0</v>
      </c>
    </row>
    <row r="62" spans="1:39" ht="14.4" x14ac:dyDescent="0.3">
      <c r="A62" s="4">
        <f t="shared" si="62"/>
        <v>10</v>
      </c>
      <c r="B62" s="45" t="str">
        <f t="shared" si="62"/>
        <v>Úhrada za použití dopravní cesty</v>
      </c>
      <c r="C62" s="64" t="str">
        <f t="shared" si="62"/>
        <v/>
      </c>
      <c r="D62" s="65" t="str">
        <f t="shared" si="62"/>
        <v/>
      </c>
      <c r="E62" s="107">
        <f>'MA Vozidlo'!E62*Objednávka!C$93</f>
        <v>0</v>
      </c>
      <c r="F62" s="107">
        <f>'MA Vozidlo'!F62*Objednávka!D$93</f>
        <v>0</v>
      </c>
      <c r="G62" s="107">
        <f>'MA Vozidlo'!G62*Objednávka!E$93</f>
        <v>0</v>
      </c>
      <c r="H62" s="107">
        <f>'MA Vozidlo'!H62*Objednávka!F$93</f>
        <v>0</v>
      </c>
      <c r="I62" s="107">
        <f>'MA Vozidlo'!I62*Objednávka!G$93</f>
        <v>0</v>
      </c>
      <c r="J62" s="107">
        <f>'MA Vozidlo'!J62*Objednávka!H$93</f>
        <v>0</v>
      </c>
      <c r="K62" s="107">
        <f>'MA Vozidlo'!K62*Objednávka!I$93</f>
        <v>0</v>
      </c>
      <c r="L62" s="107">
        <f>'MA Vozidlo'!L62*Objednávka!J$93</f>
        <v>0</v>
      </c>
      <c r="M62" s="107">
        <f>'MA Vozidlo'!M62*Objednávka!K$93</f>
        <v>0</v>
      </c>
      <c r="N62" s="107">
        <f>'MA Vozidlo'!N62*Objednávka!L$93</f>
        <v>0</v>
      </c>
      <c r="O62" s="107">
        <f>'MA Vozidlo'!O62*Objednávka!M$93</f>
        <v>0</v>
      </c>
      <c r="P62" s="107">
        <f>'MA Vozidlo'!P62*Objednávka!N$93</f>
        <v>0</v>
      </c>
      <c r="Q62" s="107">
        <f>'MA Vozidlo'!Q62*Objednávka!O$93</f>
        <v>0</v>
      </c>
      <c r="R62" s="107">
        <f>'MA Vozidlo'!R62*Objednávka!P$93</f>
        <v>0</v>
      </c>
      <c r="S62" s="107">
        <f>'MA Vozidlo'!S62*Objednávka!Q$93</f>
        <v>0</v>
      </c>
      <c r="T62" s="107">
        <f>'MA Vozidlo'!T62*Objednávka!R$93</f>
        <v>0</v>
      </c>
      <c r="U62" s="107">
        <f>'MA Vozidlo'!U62*Objednávka!S$93</f>
        <v>0</v>
      </c>
      <c r="V62" s="107">
        <f>'MA Vozidlo'!V62*Objednávka!T$93</f>
        <v>0</v>
      </c>
      <c r="W62" s="107">
        <f>'MA Vozidlo'!W62*Objednávka!U$93</f>
        <v>0</v>
      </c>
      <c r="X62" s="107">
        <f>'MA Vozidlo'!X62*Objednávka!V$93</f>
        <v>0</v>
      </c>
      <c r="Y62" s="107">
        <f>'MA Vozidlo'!Y62*Objednávka!W$93</f>
        <v>0</v>
      </c>
      <c r="Z62" s="107">
        <f>'MA Vozidlo'!Z62*Objednávka!X$93</f>
        <v>0</v>
      </c>
      <c r="AA62" s="107">
        <f>'MA Vozidlo'!AA62*Objednávka!Y$93</f>
        <v>0</v>
      </c>
      <c r="AB62" s="107">
        <f>'MA Vozidlo'!AB62*Objednávka!Z$93</f>
        <v>0</v>
      </c>
      <c r="AC62" s="107">
        <f>'MA Vozidlo'!AC62*Objednávka!AA$93</f>
        <v>0</v>
      </c>
      <c r="AD62" s="107">
        <f>'MA Vozidlo'!AD62*Objednávka!AB$93</f>
        <v>0</v>
      </c>
      <c r="AE62" s="107">
        <f>'MA Vozidlo'!AE62*Objednávka!AC$93</f>
        <v>0</v>
      </c>
      <c r="AF62" s="107">
        <f>'MA Vozidlo'!AF62*Objednávka!AD$93</f>
        <v>0</v>
      </c>
      <c r="AG62" s="107">
        <f>'MA Vozidlo'!AG62*Objednávka!AE$93</f>
        <v>0</v>
      </c>
      <c r="AH62" s="107">
        <f>'MA Vozidlo'!AH62*Objednávka!AF$93</f>
        <v>0</v>
      </c>
      <c r="AI62" s="107">
        <f>'MA Vozidlo'!AI62*Objednávka!AG$93</f>
        <v>0</v>
      </c>
      <c r="AJ62" s="107">
        <f>'MA Vozidlo'!AJ62*Objednávka!AH$93</f>
        <v>0</v>
      </c>
      <c r="AK62" s="107">
        <f>'MA Vozidlo'!AK62*Objednávka!AI$93</f>
        <v>0</v>
      </c>
      <c r="AL62" s="24">
        <f t="shared" si="64"/>
        <v>0</v>
      </c>
      <c r="AM62" s="149">
        <f t="shared" si="63"/>
        <v>0</v>
      </c>
    </row>
    <row r="63" spans="1:39" ht="14.4" x14ac:dyDescent="0.3">
      <c r="A63" s="4">
        <f t="shared" si="62"/>
        <v>11</v>
      </c>
      <c r="B63" s="45" t="str">
        <f t="shared" si="62"/>
        <v>Úhrada za použití ostatní infrastruktury</v>
      </c>
      <c r="C63" s="64" t="str">
        <f t="shared" si="62"/>
        <v/>
      </c>
      <c r="D63" s="65" t="str">
        <f t="shared" si="62"/>
        <v/>
      </c>
      <c r="E63" s="107">
        <f>'MA Vozidlo'!E63*Objednávka!C$93</f>
        <v>0</v>
      </c>
      <c r="F63" s="107">
        <f>'MA Vozidlo'!F63*Objednávka!D$93</f>
        <v>0</v>
      </c>
      <c r="G63" s="107">
        <f>'MA Vozidlo'!G63*Objednávka!E$93</f>
        <v>0</v>
      </c>
      <c r="H63" s="107">
        <f>'MA Vozidlo'!H63*Objednávka!F$93</f>
        <v>0</v>
      </c>
      <c r="I63" s="107">
        <f>'MA Vozidlo'!I63*Objednávka!G$93</f>
        <v>0</v>
      </c>
      <c r="J63" s="107">
        <f>'MA Vozidlo'!J63*Objednávka!H$93</f>
        <v>0</v>
      </c>
      <c r="K63" s="107">
        <f>'MA Vozidlo'!K63*Objednávka!I$93</f>
        <v>0</v>
      </c>
      <c r="L63" s="107">
        <f>'MA Vozidlo'!L63*Objednávka!J$93</f>
        <v>0</v>
      </c>
      <c r="M63" s="107">
        <f>'MA Vozidlo'!M63*Objednávka!K$93</f>
        <v>0</v>
      </c>
      <c r="N63" s="107">
        <f>'MA Vozidlo'!N63*Objednávka!L$93</f>
        <v>0</v>
      </c>
      <c r="O63" s="107">
        <f>'MA Vozidlo'!O63*Objednávka!M$93</f>
        <v>0</v>
      </c>
      <c r="P63" s="107">
        <f>'MA Vozidlo'!P63*Objednávka!N$93</f>
        <v>0</v>
      </c>
      <c r="Q63" s="107">
        <f>'MA Vozidlo'!Q63*Objednávka!O$93</f>
        <v>0</v>
      </c>
      <c r="R63" s="107">
        <f>'MA Vozidlo'!R63*Objednávka!P$93</f>
        <v>0</v>
      </c>
      <c r="S63" s="107">
        <f>'MA Vozidlo'!S63*Objednávka!Q$93</f>
        <v>0</v>
      </c>
      <c r="T63" s="107">
        <f>'MA Vozidlo'!T63*Objednávka!R$93</f>
        <v>0</v>
      </c>
      <c r="U63" s="107">
        <f>'MA Vozidlo'!U63*Objednávka!S$93</f>
        <v>0</v>
      </c>
      <c r="V63" s="107">
        <f>'MA Vozidlo'!V63*Objednávka!T$93</f>
        <v>0</v>
      </c>
      <c r="W63" s="107">
        <f>'MA Vozidlo'!W63*Objednávka!U$93</f>
        <v>0</v>
      </c>
      <c r="X63" s="107">
        <f>'MA Vozidlo'!X63*Objednávka!V$93</f>
        <v>0</v>
      </c>
      <c r="Y63" s="107">
        <f>'MA Vozidlo'!Y63*Objednávka!W$93</f>
        <v>0</v>
      </c>
      <c r="Z63" s="107">
        <f>'MA Vozidlo'!Z63*Objednávka!X$93</f>
        <v>0</v>
      </c>
      <c r="AA63" s="107">
        <f>'MA Vozidlo'!AA63*Objednávka!Y$93</f>
        <v>0</v>
      </c>
      <c r="AB63" s="107">
        <f>'MA Vozidlo'!AB63*Objednávka!Z$93</f>
        <v>0</v>
      </c>
      <c r="AC63" s="107">
        <f>'MA Vozidlo'!AC63*Objednávka!AA$93</f>
        <v>0</v>
      </c>
      <c r="AD63" s="107">
        <f>'MA Vozidlo'!AD63*Objednávka!AB$93</f>
        <v>0</v>
      </c>
      <c r="AE63" s="107">
        <f>'MA Vozidlo'!AE63*Objednávka!AC$93</f>
        <v>0</v>
      </c>
      <c r="AF63" s="107">
        <f>'MA Vozidlo'!AF63*Objednávka!AD$93</f>
        <v>0</v>
      </c>
      <c r="AG63" s="107">
        <f>'MA Vozidlo'!AG63*Objednávka!AE$93</f>
        <v>0</v>
      </c>
      <c r="AH63" s="107">
        <f>'MA Vozidlo'!AH63*Objednávka!AF$93</f>
        <v>0</v>
      </c>
      <c r="AI63" s="107">
        <f>'MA Vozidlo'!AI63*Objednávka!AG$93</f>
        <v>0</v>
      </c>
      <c r="AJ63" s="107">
        <f>'MA Vozidlo'!AJ63*Objednávka!AH$93</f>
        <v>0</v>
      </c>
      <c r="AK63" s="107">
        <f>'MA Vozidlo'!AK63*Objednávka!AI$93</f>
        <v>0</v>
      </c>
      <c r="AL63" s="24">
        <f t="shared" si="64"/>
        <v>0</v>
      </c>
      <c r="AM63" s="149">
        <f t="shared" si="63"/>
        <v>0</v>
      </c>
    </row>
    <row r="64" spans="1:39" ht="14.4" x14ac:dyDescent="0.3">
      <c r="A64" s="4">
        <f t="shared" si="62"/>
        <v>12</v>
      </c>
      <c r="B64" s="45" t="str">
        <f t="shared" si="62"/>
        <v>Ostatní přímé náklady</v>
      </c>
      <c r="C64" s="64" t="str">
        <f t="shared" si="62"/>
        <v>12.1</v>
      </c>
      <c r="D64" s="65" t="str">
        <f t="shared" si="62"/>
        <v>Finanční náklady</v>
      </c>
      <c r="E64" s="339">
        <f>'MA Vozidlo'!E64</f>
        <v>0</v>
      </c>
      <c r="F64" s="339">
        <f>'MA Vozidlo'!F64</f>
        <v>0</v>
      </c>
      <c r="G64" s="339">
        <f>'MA Vozidlo'!G64</f>
        <v>0</v>
      </c>
      <c r="H64" s="339">
        <f>'MA Vozidlo'!H64</f>
        <v>0</v>
      </c>
      <c r="I64" s="339">
        <f>'MA Vozidlo'!I64</f>
        <v>0</v>
      </c>
      <c r="J64" s="339">
        <f>'MA Vozidlo'!J64</f>
        <v>0</v>
      </c>
      <c r="K64" s="339">
        <f>'MA Vozidlo'!K64</f>
        <v>0</v>
      </c>
      <c r="L64" s="339">
        <f>'MA Vozidlo'!L64</f>
        <v>0</v>
      </c>
      <c r="M64" s="339">
        <f>'MA Vozidlo'!M64</f>
        <v>0</v>
      </c>
      <c r="N64" s="339">
        <f>'MA Vozidlo'!N64</f>
        <v>0</v>
      </c>
      <c r="O64" s="339">
        <f>'MA Vozidlo'!O64</f>
        <v>0</v>
      </c>
      <c r="P64" s="339">
        <f>'MA Vozidlo'!P64</f>
        <v>0</v>
      </c>
      <c r="Q64" s="339">
        <f>'MA Vozidlo'!Q64</f>
        <v>0</v>
      </c>
      <c r="R64" s="339">
        <f>'MA Vozidlo'!R64</f>
        <v>0</v>
      </c>
      <c r="S64" s="339">
        <f>'MA Vozidlo'!S64</f>
        <v>0</v>
      </c>
      <c r="T64" s="339">
        <f>'MA Vozidlo'!T64</f>
        <v>0</v>
      </c>
      <c r="U64" s="339">
        <f>'MA Vozidlo'!U64</f>
        <v>0</v>
      </c>
      <c r="V64" s="339">
        <f>'MA Vozidlo'!V64</f>
        <v>0</v>
      </c>
      <c r="W64" s="339">
        <f>'MA Vozidlo'!W64</f>
        <v>0</v>
      </c>
      <c r="X64" s="339">
        <f>'MA Vozidlo'!X64</f>
        <v>0</v>
      </c>
      <c r="Y64" s="339">
        <f>'MA Vozidlo'!Y64</f>
        <v>0</v>
      </c>
      <c r="Z64" s="339">
        <f>'MA Vozidlo'!Z64</f>
        <v>0</v>
      </c>
      <c r="AA64" s="339">
        <f>'MA Vozidlo'!AA64</f>
        <v>0</v>
      </c>
      <c r="AB64" s="339">
        <f>'MA Vozidlo'!AB64</f>
        <v>0</v>
      </c>
      <c r="AC64" s="339">
        <f>'MA Vozidlo'!AC64</f>
        <v>0</v>
      </c>
      <c r="AD64" s="339">
        <f>'MA Vozidlo'!AD64</f>
        <v>0</v>
      </c>
      <c r="AE64" s="339">
        <f>'MA Vozidlo'!AE64</f>
        <v>0</v>
      </c>
      <c r="AF64" s="339">
        <f>'MA Vozidlo'!AF64</f>
        <v>0</v>
      </c>
      <c r="AG64" s="339">
        <f>'MA Vozidlo'!AG64</f>
        <v>0</v>
      </c>
      <c r="AH64" s="339">
        <f>'MA Vozidlo'!AH64</f>
        <v>0</v>
      </c>
      <c r="AI64" s="339">
        <f>'MA Vozidlo'!AI64</f>
        <v>0</v>
      </c>
      <c r="AJ64" s="339">
        <f>'MA Vozidlo'!AJ64</f>
        <v>0</v>
      </c>
      <c r="AK64" s="339">
        <f>'MA Vozidlo'!AK64</f>
        <v>0</v>
      </c>
      <c r="AL64" s="24">
        <f t="shared" si="64"/>
        <v>0</v>
      </c>
      <c r="AM64" s="149">
        <f t="shared" si="63"/>
        <v>0</v>
      </c>
    </row>
    <row r="65" spans="1:39" ht="14.4" x14ac:dyDescent="0.3">
      <c r="A65" s="4" t="str">
        <f t="shared" si="62"/>
        <v/>
      </c>
      <c r="B65" s="45" t="str">
        <f t="shared" si="62"/>
        <v/>
      </c>
      <c r="C65" s="64" t="str">
        <f t="shared" si="62"/>
        <v>12.2</v>
      </c>
      <c r="D65" s="65" t="str">
        <f t="shared" si="62"/>
        <v>Ostatní</v>
      </c>
      <c r="E65" s="107">
        <f>'MA Vozidlo'!E65*Objednávka!C$93</f>
        <v>0</v>
      </c>
      <c r="F65" s="107">
        <f>'MA Vozidlo'!F65*Objednávka!D$93</f>
        <v>0</v>
      </c>
      <c r="G65" s="107">
        <f>'MA Vozidlo'!G65*Objednávka!E$93</f>
        <v>0</v>
      </c>
      <c r="H65" s="107">
        <f>'MA Vozidlo'!H65*Objednávka!F$93</f>
        <v>0</v>
      </c>
      <c r="I65" s="107">
        <f>'MA Vozidlo'!I65*Objednávka!G$93</f>
        <v>0</v>
      </c>
      <c r="J65" s="107">
        <f>'MA Vozidlo'!J65*Objednávka!H$93</f>
        <v>0</v>
      </c>
      <c r="K65" s="107">
        <f>'MA Vozidlo'!K65*Objednávka!I$93</f>
        <v>0</v>
      </c>
      <c r="L65" s="107">
        <f>'MA Vozidlo'!L65*Objednávka!J$93</f>
        <v>0</v>
      </c>
      <c r="M65" s="107">
        <f>'MA Vozidlo'!M65*Objednávka!K$93</f>
        <v>0</v>
      </c>
      <c r="N65" s="107">
        <f>'MA Vozidlo'!N65*Objednávka!L$93</f>
        <v>0</v>
      </c>
      <c r="O65" s="107">
        <f>'MA Vozidlo'!O65*Objednávka!M$93</f>
        <v>0</v>
      </c>
      <c r="P65" s="107">
        <f>'MA Vozidlo'!P65*Objednávka!N$93</f>
        <v>0</v>
      </c>
      <c r="Q65" s="107">
        <f>'MA Vozidlo'!Q65*Objednávka!O$93</f>
        <v>0</v>
      </c>
      <c r="R65" s="107">
        <f>'MA Vozidlo'!R65*Objednávka!P$93</f>
        <v>0</v>
      </c>
      <c r="S65" s="107">
        <f>'MA Vozidlo'!S65*Objednávka!Q$93</f>
        <v>0</v>
      </c>
      <c r="T65" s="107">
        <f>'MA Vozidlo'!T65*Objednávka!R$93</f>
        <v>0</v>
      </c>
      <c r="U65" s="107">
        <f>'MA Vozidlo'!U65*Objednávka!S$93</f>
        <v>0</v>
      </c>
      <c r="V65" s="107">
        <f>'MA Vozidlo'!V65*Objednávka!T$93</f>
        <v>0</v>
      </c>
      <c r="W65" s="107">
        <f>'MA Vozidlo'!W65*Objednávka!U$93</f>
        <v>0</v>
      </c>
      <c r="X65" s="107">
        <f>'MA Vozidlo'!X65*Objednávka!V$93</f>
        <v>0</v>
      </c>
      <c r="Y65" s="107">
        <f>'MA Vozidlo'!Y65*Objednávka!W$93</f>
        <v>0</v>
      </c>
      <c r="Z65" s="107">
        <f>'MA Vozidlo'!Z65*Objednávka!X$93</f>
        <v>0</v>
      </c>
      <c r="AA65" s="107">
        <f>'MA Vozidlo'!AA65*Objednávka!Y$93</f>
        <v>0</v>
      </c>
      <c r="AB65" s="107">
        <f>'MA Vozidlo'!AB65*Objednávka!Z$93</f>
        <v>0</v>
      </c>
      <c r="AC65" s="107">
        <f>'MA Vozidlo'!AC65*Objednávka!AA$93</f>
        <v>0</v>
      </c>
      <c r="AD65" s="107">
        <f>'MA Vozidlo'!AD65*Objednávka!AB$93</f>
        <v>0</v>
      </c>
      <c r="AE65" s="107">
        <f>'MA Vozidlo'!AE65*Objednávka!AC$93</f>
        <v>0</v>
      </c>
      <c r="AF65" s="107">
        <f>'MA Vozidlo'!AF65*Objednávka!AD$93</f>
        <v>0</v>
      </c>
      <c r="AG65" s="107">
        <f>'MA Vozidlo'!AG65*Objednávka!AE$93</f>
        <v>0</v>
      </c>
      <c r="AH65" s="107">
        <f>'MA Vozidlo'!AH65*Objednávka!AF$93</f>
        <v>0</v>
      </c>
      <c r="AI65" s="107">
        <f>'MA Vozidlo'!AI65*Objednávka!AG$93</f>
        <v>0</v>
      </c>
      <c r="AJ65" s="107">
        <f>'MA Vozidlo'!AJ65*Objednávka!AH$93</f>
        <v>0</v>
      </c>
      <c r="AK65" s="107">
        <f>'MA Vozidlo'!AK65*Objednávka!AI$93</f>
        <v>0</v>
      </c>
      <c r="AL65" s="24">
        <f t="shared" si="64"/>
        <v>0</v>
      </c>
      <c r="AM65" s="149">
        <f t="shared" si="63"/>
        <v>0</v>
      </c>
    </row>
    <row r="66" spans="1:39" ht="14.4" x14ac:dyDescent="0.3">
      <c r="A66" s="4">
        <f t="shared" si="62"/>
        <v>13</v>
      </c>
      <c r="B66" s="45" t="str">
        <f t="shared" si="62"/>
        <v>Ostatní služby</v>
      </c>
      <c r="C66" s="45" t="str">
        <f t="shared" si="62"/>
        <v>13.1</v>
      </c>
      <c r="D66" s="65" t="str">
        <f t="shared" si="62"/>
        <v>Ostraha</v>
      </c>
      <c r="E66" s="107">
        <f>'MA Vozidlo'!E66*Objednávka!C$93</f>
        <v>0</v>
      </c>
      <c r="F66" s="107">
        <f>'MA Vozidlo'!F66*Objednávka!D$93</f>
        <v>0</v>
      </c>
      <c r="G66" s="107">
        <f>'MA Vozidlo'!G66*Objednávka!E$93</f>
        <v>0</v>
      </c>
      <c r="H66" s="107">
        <f>'MA Vozidlo'!H66*Objednávka!F$93</f>
        <v>0</v>
      </c>
      <c r="I66" s="107">
        <f>'MA Vozidlo'!I66*Objednávka!G$93</f>
        <v>0</v>
      </c>
      <c r="J66" s="107">
        <f>'MA Vozidlo'!J66*Objednávka!H$93</f>
        <v>0</v>
      </c>
      <c r="K66" s="107">
        <f>'MA Vozidlo'!K66*Objednávka!I$93</f>
        <v>0</v>
      </c>
      <c r="L66" s="107">
        <f>'MA Vozidlo'!L66*Objednávka!J$93</f>
        <v>0</v>
      </c>
      <c r="M66" s="107">
        <f>'MA Vozidlo'!M66*Objednávka!K$93</f>
        <v>0</v>
      </c>
      <c r="N66" s="107">
        <f>'MA Vozidlo'!N66*Objednávka!L$93</f>
        <v>0</v>
      </c>
      <c r="O66" s="107">
        <f>'MA Vozidlo'!O66*Objednávka!M$93</f>
        <v>0</v>
      </c>
      <c r="P66" s="107">
        <f>'MA Vozidlo'!P66*Objednávka!N$93</f>
        <v>0</v>
      </c>
      <c r="Q66" s="107">
        <f>'MA Vozidlo'!Q66*Objednávka!O$93</f>
        <v>0</v>
      </c>
      <c r="R66" s="107">
        <f>'MA Vozidlo'!R66*Objednávka!P$93</f>
        <v>0</v>
      </c>
      <c r="S66" s="107">
        <f>'MA Vozidlo'!S66*Objednávka!Q$93</f>
        <v>0</v>
      </c>
      <c r="T66" s="107">
        <f>'MA Vozidlo'!T66*Objednávka!R$93</f>
        <v>0</v>
      </c>
      <c r="U66" s="107">
        <f>'MA Vozidlo'!U66*Objednávka!S$93</f>
        <v>0</v>
      </c>
      <c r="V66" s="107">
        <f>'MA Vozidlo'!V66*Objednávka!T$93</f>
        <v>0</v>
      </c>
      <c r="W66" s="107">
        <f>'MA Vozidlo'!W66*Objednávka!U$93</f>
        <v>0</v>
      </c>
      <c r="X66" s="107">
        <f>'MA Vozidlo'!X66*Objednávka!V$93</f>
        <v>0</v>
      </c>
      <c r="Y66" s="107">
        <f>'MA Vozidlo'!Y66*Objednávka!W$93</f>
        <v>0</v>
      </c>
      <c r="Z66" s="107">
        <f>'MA Vozidlo'!Z66*Objednávka!X$93</f>
        <v>0</v>
      </c>
      <c r="AA66" s="107">
        <f>'MA Vozidlo'!AA66*Objednávka!Y$93</f>
        <v>0</v>
      </c>
      <c r="AB66" s="107">
        <f>'MA Vozidlo'!AB66*Objednávka!Z$93</f>
        <v>0</v>
      </c>
      <c r="AC66" s="107">
        <f>'MA Vozidlo'!AC66*Objednávka!AA$93</f>
        <v>0</v>
      </c>
      <c r="AD66" s="107">
        <f>'MA Vozidlo'!AD66*Objednávka!AB$93</f>
        <v>0</v>
      </c>
      <c r="AE66" s="107">
        <f>'MA Vozidlo'!AE66*Objednávka!AC$93</f>
        <v>0</v>
      </c>
      <c r="AF66" s="107">
        <f>'MA Vozidlo'!AF66*Objednávka!AD$93</f>
        <v>0</v>
      </c>
      <c r="AG66" s="107">
        <f>'MA Vozidlo'!AG66*Objednávka!AE$93</f>
        <v>0</v>
      </c>
      <c r="AH66" s="107">
        <f>'MA Vozidlo'!AH66*Objednávka!AF$93</f>
        <v>0</v>
      </c>
      <c r="AI66" s="107">
        <f>'MA Vozidlo'!AI66*Objednávka!AG$93</f>
        <v>0</v>
      </c>
      <c r="AJ66" s="107">
        <f>'MA Vozidlo'!AJ66*Objednávka!AH$93</f>
        <v>0</v>
      </c>
      <c r="AK66" s="107">
        <f>'MA Vozidlo'!AK66*Objednávka!AI$93</f>
        <v>0</v>
      </c>
      <c r="AL66" s="24">
        <f t="shared" si="64"/>
        <v>0</v>
      </c>
      <c r="AM66" s="149">
        <f t="shared" si="63"/>
        <v>0</v>
      </c>
    </row>
    <row r="67" spans="1:39" ht="14.4" x14ac:dyDescent="0.3">
      <c r="A67" s="4"/>
      <c r="B67" s="45"/>
      <c r="C67" s="45" t="str">
        <f t="shared" ref="C67:D70" si="65">IF(C25="","",C25)</f>
        <v>13.2</v>
      </c>
      <c r="D67" s="65" t="str">
        <f t="shared" si="65"/>
        <v>Ostatní služby</v>
      </c>
      <c r="E67" s="107">
        <f>'MA Vozidlo'!E67*Objednávka!C$93</f>
        <v>0</v>
      </c>
      <c r="F67" s="107">
        <f>'MA Vozidlo'!F67*Objednávka!D$93</f>
        <v>0</v>
      </c>
      <c r="G67" s="107">
        <f>'MA Vozidlo'!G67*Objednávka!E$93</f>
        <v>0</v>
      </c>
      <c r="H67" s="107">
        <f>'MA Vozidlo'!H67*Objednávka!F$93</f>
        <v>0</v>
      </c>
      <c r="I67" s="107">
        <f>'MA Vozidlo'!I67*Objednávka!G$93</f>
        <v>0</v>
      </c>
      <c r="J67" s="107">
        <f>'MA Vozidlo'!J67*Objednávka!H$93</f>
        <v>0</v>
      </c>
      <c r="K67" s="107">
        <f>'MA Vozidlo'!K67*Objednávka!I$93</f>
        <v>0</v>
      </c>
      <c r="L67" s="107">
        <f>'MA Vozidlo'!L67*Objednávka!J$93</f>
        <v>0</v>
      </c>
      <c r="M67" s="107">
        <f>'MA Vozidlo'!M67*Objednávka!K$93</f>
        <v>0</v>
      </c>
      <c r="N67" s="107">
        <f>'MA Vozidlo'!N67*Objednávka!L$93</f>
        <v>0</v>
      </c>
      <c r="O67" s="107">
        <f>'MA Vozidlo'!O67*Objednávka!M$93</f>
        <v>0</v>
      </c>
      <c r="P67" s="107">
        <f>'MA Vozidlo'!P67*Objednávka!N$93</f>
        <v>0</v>
      </c>
      <c r="Q67" s="107">
        <f>'MA Vozidlo'!Q67*Objednávka!O$93</f>
        <v>0</v>
      </c>
      <c r="R67" s="107">
        <f>'MA Vozidlo'!R67*Objednávka!P$93</f>
        <v>0</v>
      </c>
      <c r="S67" s="107">
        <f>'MA Vozidlo'!S67*Objednávka!Q$93</f>
        <v>0</v>
      </c>
      <c r="T67" s="107">
        <f>'MA Vozidlo'!T67*Objednávka!R$93</f>
        <v>0</v>
      </c>
      <c r="U67" s="107">
        <f>'MA Vozidlo'!U67*Objednávka!S$93</f>
        <v>0</v>
      </c>
      <c r="V67" s="107">
        <f>'MA Vozidlo'!V67*Objednávka!T$93</f>
        <v>0</v>
      </c>
      <c r="W67" s="107">
        <f>'MA Vozidlo'!W67*Objednávka!U$93</f>
        <v>0</v>
      </c>
      <c r="X67" s="107">
        <f>'MA Vozidlo'!X67*Objednávka!V$93</f>
        <v>0</v>
      </c>
      <c r="Y67" s="107">
        <f>'MA Vozidlo'!Y67*Objednávka!W$93</f>
        <v>0</v>
      </c>
      <c r="Z67" s="107">
        <f>'MA Vozidlo'!Z67*Objednávka!X$93</f>
        <v>0</v>
      </c>
      <c r="AA67" s="107">
        <f>'MA Vozidlo'!AA67*Objednávka!Y$93</f>
        <v>0</v>
      </c>
      <c r="AB67" s="107">
        <f>'MA Vozidlo'!AB67*Objednávka!Z$93</f>
        <v>0</v>
      </c>
      <c r="AC67" s="107">
        <f>'MA Vozidlo'!AC67*Objednávka!AA$93</f>
        <v>0</v>
      </c>
      <c r="AD67" s="107">
        <f>'MA Vozidlo'!AD67*Objednávka!AB$93</f>
        <v>0</v>
      </c>
      <c r="AE67" s="107">
        <f>'MA Vozidlo'!AE67*Objednávka!AC$93</f>
        <v>0</v>
      </c>
      <c r="AF67" s="107">
        <f>'MA Vozidlo'!AF67*Objednávka!AD$93</f>
        <v>0</v>
      </c>
      <c r="AG67" s="107">
        <f>'MA Vozidlo'!AG67*Objednávka!AE$93</f>
        <v>0</v>
      </c>
      <c r="AH67" s="107">
        <f>'MA Vozidlo'!AH67*Objednávka!AF$93</f>
        <v>0</v>
      </c>
      <c r="AI67" s="107">
        <f>'MA Vozidlo'!AI67*Objednávka!AG$93</f>
        <v>0</v>
      </c>
      <c r="AJ67" s="107">
        <f>'MA Vozidlo'!AJ67*Objednávka!AH$93</f>
        <v>0</v>
      </c>
      <c r="AK67" s="107">
        <f>'MA Vozidlo'!AK67*Objednávka!AI$93</f>
        <v>0</v>
      </c>
      <c r="AL67" s="24">
        <f t="shared" si="64"/>
        <v>0</v>
      </c>
      <c r="AM67" s="149">
        <f t="shared" si="63"/>
        <v>0</v>
      </c>
    </row>
    <row r="68" spans="1:39" ht="14.4" x14ac:dyDescent="0.3">
      <c r="A68" s="4">
        <f t="shared" ref="A68:B71" si="66">IF(A26="","",A26)</f>
        <v>14</v>
      </c>
      <c r="B68" s="45" t="str">
        <f t="shared" si="66"/>
        <v>Provozní režie</v>
      </c>
      <c r="C68" s="45" t="str">
        <f t="shared" si="65"/>
        <v/>
      </c>
      <c r="D68" s="65" t="str">
        <f t="shared" si="65"/>
        <v/>
      </c>
      <c r="E68" s="107">
        <f>'MA Vozidlo'!E68*Objednávka!C$93</f>
        <v>0</v>
      </c>
      <c r="F68" s="107">
        <f>'MA Vozidlo'!F68*Objednávka!D$93</f>
        <v>0</v>
      </c>
      <c r="G68" s="107">
        <f>'MA Vozidlo'!G68*Objednávka!E$93</f>
        <v>0</v>
      </c>
      <c r="H68" s="107">
        <f>'MA Vozidlo'!H68*Objednávka!F$93</f>
        <v>0</v>
      </c>
      <c r="I68" s="107">
        <f>'MA Vozidlo'!I68*Objednávka!G$93</f>
        <v>0</v>
      </c>
      <c r="J68" s="107">
        <f>'MA Vozidlo'!J68*Objednávka!H$93</f>
        <v>0</v>
      </c>
      <c r="K68" s="107">
        <f>'MA Vozidlo'!K68*Objednávka!I$93</f>
        <v>0</v>
      </c>
      <c r="L68" s="107">
        <f>'MA Vozidlo'!L68*Objednávka!J$93</f>
        <v>0</v>
      </c>
      <c r="M68" s="107">
        <f>'MA Vozidlo'!M68*Objednávka!K$93</f>
        <v>0</v>
      </c>
      <c r="N68" s="107">
        <f>'MA Vozidlo'!N68*Objednávka!L$93</f>
        <v>0</v>
      </c>
      <c r="O68" s="107">
        <f>'MA Vozidlo'!O68*Objednávka!M$93</f>
        <v>0</v>
      </c>
      <c r="P68" s="107">
        <f>'MA Vozidlo'!P68*Objednávka!N$93</f>
        <v>0</v>
      </c>
      <c r="Q68" s="107">
        <f>'MA Vozidlo'!Q68*Objednávka!O$93</f>
        <v>0</v>
      </c>
      <c r="R68" s="107">
        <f>'MA Vozidlo'!R68*Objednávka!P$93</f>
        <v>0</v>
      </c>
      <c r="S68" s="107">
        <f>'MA Vozidlo'!S68*Objednávka!Q$93</f>
        <v>0</v>
      </c>
      <c r="T68" s="107">
        <f>'MA Vozidlo'!T68*Objednávka!R$93</f>
        <v>0</v>
      </c>
      <c r="U68" s="107">
        <f>'MA Vozidlo'!U68*Objednávka!S$93</f>
        <v>0</v>
      </c>
      <c r="V68" s="107">
        <f>'MA Vozidlo'!V68*Objednávka!T$93</f>
        <v>0</v>
      </c>
      <c r="W68" s="107">
        <f>'MA Vozidlo'!W68*Objednávka!U$93</f>
        <v>0</v>
      </c>
      <c r="X68" s="107">
        <f>'MA Vozidlo'!X68*Objednávka!V$93</f>
        <v>0</v>
      </c>
      <c r="Y68" s="107">
        <f>'MA Vozidlo'!Y68*Objednávka!W$93</f>
        <v>0</v>
      </c>
      <c r="Z68" s="107">
        <f>'MA Vozidlo'!Z68*Objednávka!X$93</f>
        <v>0</v>
      </c>
      <c r="AA68" s="107">
        <f>'MA Vozidlo'!AA68*Objednávka!Y$93</f>
        <v>0</v>
      </c>
      <c r="AB68" s="107">
        <f>'MA Vozidlo'!AB68*Objednávka!Z$93</f>
        <v>0</v>
      </c>
      <c r="AC68" s="107">
        <f>'MA Vozidlo'!AC68*Objednávka!AA$93</f>
        <v>0</v>
      </c>
      <c r="AD68" s="107">
        <f>'MA Vozidlo'!AD68*Objednávka!AB$93</f>
        <v>0</v>
      </c>
      <c r="AE68" s="107">
        <f>'MA Vozidlo'!AE68*Objednávka!AC$93</f>
        <v>0</v>
      </c>
      <c r="AF68" s="107">
        <f>'MA Vozidlo'!AF68*Objednávka!AD$93</f>
        <v>0</v>
      </c>
      <c r="AG68" s="107">
        <f>'MA Vozidlo'!AG68*Objednávka!AE$93</f>
        <v>0</v>
      </c>
      <c r="AH68" s="107">
        <f>'MA Vozidlo'!AH68*Objednávka!AF$93</f>
        <v>0</v>
      </c>
      <c r="AI68" s="107">
        <f>'MA Vozidlo'!AI68*Objednávka!AG$93</f>
        <v>0</v>
      </c>
      <c r="AJ68" s="107">
        <f>'MA Vozidlo'!AJ68*Objednávka!AH$93</f>
        <v>0</v>
      </c>
      <c r="AK68" s="107">
        <f>'MA Vozidlo'!AK68*Objednávka!AI$93</f>
        <v>0</v>
      </c>
      <c r="AL68" s="24">
        <f t="shared" si="64"/>
        <v>0</v>
      </c>
      <c r="AM68" s="149">
        <f t="shared" si="63"/>
        <v>0</v>
      </c>
    </row>
    <row r="69" spans="1:39" ht="14.4" x14ac:dyDescent="0.3">
      <c r="A69" s="4">
        <f t="shared" si="66"/>
        <v>15</v>
      </c>
      <c r="B69" s="45" t="str">
        <f t="shared" si="66"/>
        <v>Správní režie</v>
      </c>
      <c r="C69" s="45" t="str">
        <f t="shared" si="65"/>
        <v/>
      </c>
      <c r="D69" s="65" t="str">
        <f t="shared" si="65"/>
        <v/>
      </c>
      <c r="E69" s="107">
        <f>'MA Vozidlo'!E69*Objednávka!C$93</f>
        <v>0</v>
      </c>
      <c r="F69" s="107">
        <f>'MA Vozidlo'!F69*Objednávka!D$93</f>
        <v>0</v>
      </c>
      <c r="G69" s="107">
        <f>'MA Vozidlo'!G69*Objednávka!E$93</f>
        <v>0</v>
      </c>
      <c r="H69" s="107">
        <f>'MA Vozidlo'!H69*Objednávka!F$93</f>
        <v>0</v>
      </c>
      <c r="I69" s="107">
        <f>'MA Vozidlo'!I69*Objednávka!G$93</f>
        <v>0</v>
      </c>
      <c r="J69" s="107">
        <f>'MA Vozidlo'!J69*Objednávka!H$93</f>
        <v>0</v>
      </c>
      <c r="K69" s="107">
        <f>'MA Vozidlo'!K69*Objednávka!I$93</f>
        <v>0</v>
      </c>
      <c r="L69" s="107">
        <f>'MA Vozidlo'!L69*Objednávka!J$93</f>
        <v>0</v>
      </c>
      <c r="M69" s="107">
        <f>'MA Vozidlo'!M69*Objednávka!K$93</f>
        <v>0</v>
      </c>
      <c r="N69" s="107">
        <f>'MA Vozidlo'!N69*Objednávka!L$93</f>
        <v>0</v>
      </c>
      <c r="O69" s="107">
        <f>'MA Vozidlo'!O69*Objednávka!M$93</f>
        <v>0</v>
      </c>
      <c r="P69" s="107">
        <f>'MA Vozidlo'!P69*Objednávka!N$93</f>
        <v>0</v>
      </c>
      <c r="Q69" s="107">
        <f>'MA Vozidlo'!Q69*Objednávka!O$93</f>
        <v>0</v>
      </c>
      <c r="R69" s="107">
        <f>'MA Vozidlo'!R69*Objednávka!P$93</f>
        <v>0</v>
      </c>
      <c r="S69" s="107">
        <f>'MA Vozidlo'!S69*Objednávka!Q$93</f>
        <v>0</v>
      </c>
      <c r="T69" s="107">
        <f>'MA Vozidlo'!T69*Objednávka!R$93</f>
        <v>0</v>
      </c>
      <c r="U69" s="107">
        <f>'MA Vozidlo'!U69*Objednávka!S$93</f>
        <v>0</v>
      </c>
      <c r="V69" s="107">
        <f>'MA Vozidlo'!V69*Objednávka!T$93</f>
        <v>0</v>
      </c>
      <c r="W69" s="107">
        <f>'MA Vozidlo'!W69*Objednávka!U$93</f>
        <v>0</v>
      </c>
      <c r="X69" s="107">
        <f>'MA Vozidlo'!X69*Objednávka!V$93</f>
        <v>0</v>
      </c>
      <c r="Y69" s="107">
        <f>'MA Vozidlo'!Y69*Objednávka!W$93</f>
        <v>0</v>
      </c>
      <c r="Z69" s="107">
        <f>'MA Vozidlo'!Z69*Objednávka!X$93</f>
        <v>0</v>
      </c>
      <c r="AA69" s="107">
        <f>'MA Vozidlo'!AA69*Objednávka!Y$93</f>
        <v>0</v>
      </c>
      <c r="AB69" s="107">
        <f>'MA Vozidlo'!AB69*Objednávka!Z$93</f>
        <v>0</v>
      </c>
      <c r="AC69" s="107">
        <f>'MA Vozidlo'!AC69*Objednávka!AA$93</f>
        <v>0</v>
      </c>
      <c r="AD69" s="107">
        <f>'MA Vozidlo'!AD69*Objednávka!AB$93</f>
        <v>0</v>
      </c>
      <c r="AE69" s="107">
        <f>'MA Vozidlo'!AE69*Objednávka!AC$93</f>
        <v>0</v>
      </c>
      <c r="AF69" s="107">
        <f>'MA Vozidlo'!AF69*Objednávka!AD$93</f>
        <v>0</v>
      </c>
      <c r="AG69" s="107">
        <f>'MA Vozidlo'!AG69*Objednávka!AE$93</f>
        <v>0</v>
      </c>
      <c r="AH69" s="107">
        <f>'MA Vozidlo'!AH69*Objednávka!AF$93</f>
        <v>0</v>
      </c>
      <c r="AI69" s="107">
        <f>'MA Vozidlo'!AI69*Objednávka!AG$93</f>
        <v>0</v>
      </c>
      <c r="AJ69" s="107">
        <f>'MA Vozidlo'!AJ69*Objednávka!AH$93</f>
        <v>0</v>
      </c>
      <c r="AK69" s="107">
        <f>'MA Vozidlo'!AK69*Objednávka!AI$93</f>
        <v>0</v>
      </c>
      <c r="AL69" s="24">
        <f t="shared" si="64"/>
        <v>0</v>
      </c>
      <c r="AM69" s="149">
        <f t="shared" si="63"/>
        <v>0</v>
      </c>
    </row>
    <row r="70" spans="1:39" ht="14.4" x14ac:dyDescent="0.3">
      <c r="A70" s="9">
        <f t="shared" si="66"/>
        <v>16</v>
      </c>
      <c r="B70" s="67" t="str">
        <f t="shared" si="66"/>
        <v>Zisk</v>
      </c>
      <c r="C70" s="67" t="str">
        <f t="shared" si="65"/>
        <v/>
      </c>
      <c r="D70" s="68" t="str">
        <f t="shared" si="65"/>
        <v/>
      </c>
      <c r="E70" s="107">
        <f>'MA Vozidlo'!E70*Objednávka!C$93</f>
        <v>0</v>
      </c>
      <c r="F70" s="107">
        <f>'MA Vozidlo'!F70*Objednávka!D$93</f>
        <v>0</v>
      </c>
      <c r="G70" s="107">
        <f>'MA Vozidlo'!G70*Objednávka!E$93</f>
        <v>0</v>
      </c>
      <c r="H70" s="107">
        <f>'MA Vozidlo'!H70*Objednávka!F$93</f>
        <v>0</v>
      </c>
      <c r="I70" s="107">
        <f>'MA Vozidlo'!I70*Objednávka!G$93</f>
        <v>0</v>
      </c>
      <c r="J70" s="107">
        <f>'MA Vozidlo'!J70*Objednávka!H$93</f>
        <v>0</v>
      </c>
      <c r="K70" s="107">
        <f>'MA Vozidlo'!K70*Objednávka!I$93</f>
        <v>0</v>
      </c>
      <c r="L70" s="107">
        <f>'MA Vozidlo'!L70*Objednávka!J$93</f>
        <v>0</v>
      </c>
      <c r="M70" s="107">
        <f>'MA Vozidlo'!M70*Objednávka!K$93</f>
        <v>0</v>
      </c>
      <c r="N70" s="107">
        <f>'MA Vozidlo'!N70*Objednávka!L$93</f>
        <v>0</v>
      </c>
      <c r="O70" s="107">
        <f>'MA Vozidlo'!O70*Objednávka!M$93</f>
        <v>0</v>
      </c>
      <c r="P70" s="107">
        <f>'MA Vozidlo'!P70*Objednávka!N$93</f>
        <v>0</v>
      </c>
      <c r="Q70" s="107">
        <f>'MA Vozidlo'!Q70*Objednávka!O$93</f>
        <v>0</v>
      </c>
      <c r="R70" s="107">
        <f>'MA Vozidlo'!R70*Objednávka!P$93</f>
        <v>0</v>
      </c>
      <c r="S70" s="107">
        <f>'MA Vozidlo'!S70*Objednávka!Q$93</f>
        <v>0</v>
      </c>
      <c r="T70" s="107">
        <f>'MA Vozidlo'!T70*Objednávka!R$93</f>
        <v>0</v>
      </c>
      <c r="U70" s="107">
        <f>'MA Vozidlo'!U70*Objednávka!S$93</f>
        <v>0</v>
      </c>
      <c r="V70" s="107">
        <f>'MA Vozidlo'!V70*Objednávka!T$93</f>
        <v>0</v>
      </c>
      <c r="W70" s="107">
        <f>'MA Vozidlo'!W70*Objednávka!U$93</f>
        <v>0</v>
      </c>
      <c r="X70" s="107">
        <f>'MA Vozidlo'!X70*Objednávka!V$93</f>
        <v>0</v>
      </c>
      <c r="Y70" s="107">
        <f>'MA Vozidlo'!Y70*Objednávka!W$93</f>
        <v>0</v>
      </c>
      <c r="Z70" s="107">
        <f>'MA Vozidlo'!Z70*Objednávka!X$93</f>
        <v>0</v>
      </c>
      <c r="AA70" s="107">
        <f>'MA Vozidlo'!AA70*Objednávka!Y$93</f>
        <v>0</v>
      </c>
      <c r="AB70" s="107">
        <f>'MA Vozidlo'!AB70*Objednávka!Z$93</f>
        <v>0</v>
      </c>
      <c r="AC70" s="107">
        <f>'MA Vozidlo'!AC70*Objednávka!AA$93</f>
        <v>0</v>
      </c>
      <c r="AD70" s="107">
        <f>'MA Vozidlo'!AD70*Objednávka!AB$93</f>
        <v>0</v>
      </c>
      <c r="AE70" s="107">
        <f>'MA Vozidlo'!AE70*Objednávka!AC$93</f>
        <v>0</v>
      </c>
      <c r="AF70" s="107">
        <f>'MA Vozidlo'!AF70*Objednávka!AD$93</f>
        <v>0</v>
      </c>
      <c r="AG70" s="107">
        <f>'MA Vozidlo'!AG70*Objednávka!AE$93</f>
        <v>0</v>
      </c>
      <c r="AH70" s="107">
        <f>'MA Vozidlo'!AH70*Objednávka!AF$93</f>
        <v>0</v>
      </c>
      <c r="AI70" s="107">
        <f>'MA Vozidlo'!AI70*Objednávka!AG$93</f>
        <v>0</v>
      </c>
      <c r="AJ70" s="107">
        <f>'MA Vozidlo'!AJ70*Objednávka!AH$93</f>
        <v>0</v>
      </c>
      <c r="AK70" s="107">
        <f>'MA Vozidlo'!AK70*Objednávka!AI$93</f>
        <v>0</v>
      </c>
      <c r="AL70" s="24">
        <f t="shared" si="64"/>
        <v>0</v>
      </c>
      <c r="AM70" s="149">
        <f t="shared" si="63"/>
        <v>0</v>
      </c>
    </row>
    <row r="71" spans="1:39" ht="16.2" thickBot="1" x14ac:dyDescent="0.4">
      <c r="A71" s="5">
        <f t="shared" si="66"/>
        <v>21</v>
      </c>
      <c r="B71" s="69" t="str">
        <f t="shared" si="66"/>
        <v>Objednávková cena za Vozidlo [tis.Kč]</v>
      </c>
      <c r="C71" s="69" t="str">
        <f>IF(C29="","",C29)</f>
        <v/>
      </c>
      <c r="D71" s="252" t="s">
        <v>357</v>
      </c>
      <c r="E71" s="108">
        <f t="shared" ref="E71:AK71" si="67">SUM(E45:E70)</f>
        <v>0</v>
      </c>
      <c r="F71" s="108">
        <f t="shared" si="67"/>
        <v>0</v>
      </c>
      <c r="G71" s="108">
        <f t="shared" ref="G71:H71" si="68">SUM(G45:G70)</f>
        <v>0</v>
      </c>
      <c r="H71" s="108">
        <f t="shared" si="68"/>
        <v>0</v>
      </c>
      <c r="I71" s="108">
        <f t="shared" si="67"/>
        <v>0</v>
      </c>
      <c r="J71" s="108">
        <f t="shared" si="67"/>
        <v>0</v>
      </c>
      <c r="K71" s="108">
        <f t="shared" si="67"/>
        <v>0</v>
      </c>
      <c r="L71" s="108">
        <f t="shared" si="67"/>
        <v>0</v>
      </c>
      <c r="M71" s="108">
        <f t="shared" si="67"/>
        <v>0</v>
      </c>
      <c r="N71" s="108">
        <f t="shared" si="67"/>
        <v>0</v>
      </c>
      <c r="O71" s="108">
        <f t="shared" si="67"/>
        <v>0</v>
      </c>
      <c r="P71" s="108">
        <f t="shared" si="67"/>
        <v>0</v>
      </c>
      <c r="Q71" s="108">
        <f t="shared" si="67"/>
        <v>0</v>
      </c>
      <c r="R71" s="108">
        <f t="shared" si="67"/>
        <v>0</v>
      </c>
      <c r="S71" s="108">
        <f t="shared" si="67"/>
        <v>0</v>
      </c>
      <c r="T71" s="108">
        <f t="shared" si="67"/>
        <v>0</v>
      </c>
      <c r="U71" s="108">
        <f t="shared" si="67"/>
        <v>0</v>
      </c>
      <c r="V71" s="108">
        <f t="shared" si="67"/>
        <v>0</v>
      </c>
      <c r="W71" s="108">
        <f t="shared" si="67"/>
        <v>0</v>
      </c>
      <c r="X71" s="108">
        <f t="shared" si="67"/>
        <v>0</v>
      </c>
      <c r="Y71" s="108">
        <f t="shared" si="67"/>
        <v>0</v>
      </c>
      <c r="Z71" s="108">
        <f t="shared" si="67"/>
        <v>0</v>
      </c>
      <c r="AA71" s="108">
        <f t="shared" si="67"/>
        <v>0</v>
      </c>
      <c r="AB71" s="108">
        <f t="shared" si="67"/>
        <v>0</v>
      </c>
      <c r="AC71" s="108">
        <f t="shared" si="67"/>
        <v>0</v>
      </c>
      <c r="AD71" s="108">
        <f t="shared" si="67"/>
        <v>0</v>
      </c>
      <c r="AE71" s="108">
        <f t="shared" si="67"/>
        <v>0</v>
      </c>
      <c r="AF71" s="108">
        <f t="shared" si="67"/>
        <v>0</v>
      </c>
      <c r="AG71" s="108">
        <f t="shared" si="67"/>
        <v>0</v>
      </c>
      <c r="AH71" s="108">
        <f t="shared" si="67"/>
        <v>0</v>
      </c>
      <c r="AI71" s="108">
        <f t="shared" si="67"/>
        <v>0</v>
      </c>
      <c r="AJ71" s="108">
        <f t="shared" si="67"/>
        <v>0</v>
      </c>
      <c r="AK71" s="108">
        <f t="shared" si="67"/>
        <v>0</v>
      </c>
      <c r="AL71" s="27">
        <f t="shared" ref="AL71:AL79" si="69">SUM(E71:AK71)</f>
        <v>0</v>
      </c>
      <c r="AM71" s="574">
        <f>IFERROR(SUMPRODUCT(E71:AK71,E$79:AK$79)/SUM(E$79:AK$79),0)</f>
        <v>0</v>
      </c>
    </row>
    <row r="72" spans="1:39" ht="14.4"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6"/>
      <c r="AM72" s="568"/>
    </row>
    <row r="73" spans="1:39" ht="14.4"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t="14.4"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t="14.4"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t="14.4"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t="14.4"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177" t="s">
        <v>312</v>
      </c>
      <c r="C79" s="45"/>
      <c r="D79" s="257" t="s">
        <v>316</v>
      </c>
      <c r="E79" s="103">
        <f>'Objednávka SČK'!C39</f>
        <v>0</v>
      </c>
      <c r="F79" s="103">
        <f>'Objednávka SČK'!D39</f>
        <v>0</v>
      </c>
      <c r="G79" s="103">
        <f>'Objednávka SČK'!E39</f>
        <v>0</v>
      </c>
      <c r="H79" s="103">
        <f>'Objednávka SČK'!F39</f>
        <v>0</v>
      </c>
      <c r="I79" s="103">
        <f>'Objednávka SČK'!G39</f>
        <v>0</v>
      </c>
      <c r="J79" s="103">
        <f>'Objednávka SČK'!H39</f>
        <v>0</v>
      </c>
      <c r="K79" s="103">
        <f>'Objednávka SČK'!I39</f>
        <v>0</v>
      </c>
      <c r="L79" s="103">
        <f>'Objednávka SČK'!J39</f>
        <v>0</v>
      </c>
      <c r="M79" s="103">
        <f>'Objednávka SČK'!K39</f>
        <v>0</v>
      </c>
      <c r="N79" s="103">
        <f>'Objednávka SČK'!L39</f>
        <v>0</v>
      </c>
      <c r="O79" s="103">
        <f>'Objednávka SČK'!M39</f>
        <v>0</v>
      </c>
      <c r="P79" s="103">
        <f>'Objednávka SČK'!N39</f>
        <v>0</v>
      </c>
      <c r="Q79" s="103">
        <f>'Objednávka SČK'!O39</f>
        <v>0</v>
      </c>
      <c r="R79" s="103">
        <f>'Objednávka SČK'!P39</f>
        <v>0</v>
      </c>
      <c r="S79" s="103">
        <f>'Objednávka SČK'!Q39</f>
        <v>0</v>
      </c>
      <c r="T79" s="103">
        <f>'Objednávka SČK'!R39</f>
        <v>0</v>
      </c>
      <c r="U79" s="103">
        <f>'Objednávka SČK'!S39</f>
        <v>0</v>
      </c>
      <c r="V79" s="103">
        <f>'Objednávka SČK'!T39</f>
        <v>0</v>
      </c>
      <c r="W79" s="103">
        <f>'Objednávka SČK'!U39</f>
        <v>0</v>
      </c>
      <c r="X79" s="103">
        <f>'Objednávka SČK'!V39</f>
        <v>0</v>
      </c>
      <c r="Y79" s="103">
        <f>'Objednávka SČK'!W39</f>
        <v>0</v>
      </c>
      <c r="Z79" s="103">
        <f>'Objednávka SČK'!X39</f>
        <v>0</v>
      </c>
      <c r="AA79" s="103">
        <f>'Objednávka SČK'!Y39</f>
        <v>0</v>
      </c>
      <c r="AB79" s="103">
        <f>'Objednávka SČK'!Z39</f>
        <v>0</v>
      </c>
      <c r="AC79" s="103">
        <f>'Objednávka SČK'!AA39</f>
        <v>0</v>
      </c>
      <c r="AD79" s="103">
        <f>'Objednávka SČK'!AB39</f>
        <v>0</v>
      </c>
      <c r="AE79" s="103">
        <f>'Objednávka SČK'!AC39</f>
        <v>0</v>
      </c>
      <c r="AF79" s="103">
        <f>'Objednávka SČK'!AD39</f>
        <v>0</v>
      </c>
      <c r="AG79" s="103">
        <f>'Objednávka SČK'!AE39</f>
        <v>0</v>
      </c>
      <c r="AH79" s="103">
        <f>'Objednávka SČK'!AF39</f>
        <v>0</v>
      </c>
      <c r="AI79" s="103">
        <f>'Objednávka SČK'!AG39</f>
        <v>0</v>
      </c>
      <c r="AJ79" s="103">
        <f>'Objednávka SČK'!AH39</f>
        <v>0</v>
      </c>
      <c r="AK79" s="103">
        <f>'Objednávka SČK'!AI39</f>
        <v>0</v>
      </c>
      <c r="AL79" s="84">
        <f t="shared" si="69"/>
        <v>0</v>
      </c>
      <c r="AM79" s="570" t="s">
        <v>134</v>
      </c>
    </row>
    <row r="80" spans="1:39" ht="16.2" thickBot="1" x14ac:dyDescent="0.4">
      <c r="A80" s="5">
        <v>27</v>
      </c>
      <c r="B80" s="69" t="str">
        <f>IF(B38="","",B38)</f>
        <v>Objednávková jednotková cena za Vozidlo [Kč/vlkm]</v>
      </c>
      <c r="C80" s="69"/>
      <c r="D80" s="252" t="s">
        <v>358</v>
      </c>
      <c r="E80" s="105">
        <f t="shared" ref="E80:AL80" si="70">IFERROR(E71/E79,0)</f>
        <v>0</v>
      </c>
      <c r="F80" s="105">
        <f t="shared" si="70"/>
        <v>0</v>
      </c>
      <c r="G80" s="105">
        <f t="shared" ref="G80:H80" si="71">IFERROR(G71/G79,0)</f>
        <v>0</v>
      </c>
      <c r="H80" s="105">
        <f t="shared" si="71"/>
        <v>0</v>
      </c>
      <c r="I80" s="105">
        <f t="shared" si="70"/>
        <v>0</v>
      </c>
      <c r="J80" s="105">
        <f t="shared" si="70"/>
        <v>0</v>
      </c>
      <c r="K80" s="105">
        <f t="shared" si="70"/>
        <v>0</v>
      </c>
      <c r="L80" s="105">
        <f t="shared" si="70"/>
        <v>0</v>
      </c>
      <c r="M80" s="105">
        <f t="shared" si="70"/>
        <v>0</v>
      </c>
      <c r="N80" s="105">
        <f t="shared" si="70"/>
        <v>0</v>
      </c>
      <c r="O80" s="105">
        <f t="shared" si="70"/>
        <v>0</v>
      </c>
      <c r="P80" s="105">
        <f t="shared" si="70"/>
        <v>0</v>
      </c>
      <c r="Q80" s="105">
        <f t="shared" si="70"/>
        <v>0</v>
      </c>
      <c r="R80" s="105">
        <f t="shared" si="70"/>
        <v>0</v>
      </c>
      <c r="S80" s="105">
        <f t="shared" si="70"/>
        <v>0</v>
      </c>
      <c r="T80" s="105">
        <f t="shared" si="70"/>
        <v>0</v>
      </c>
      <c r="U80" s="105">
        <f t="shared" si="70"/>
        <v>0</v>
      </c>
      <c r="V80" s="105">
        <f t="shared" si="70"/>
        <v>0</v>
      </c>
      <c r="W80" s="105">
        <f t="shared" si="70"/>
        <v>0</v>
      </c>
      <c r="X80" s="105">
        <f t="shared" si="70"/>
        <v>0</v>
      </c>
      <c r="Y80" s="105">
        <f t="shared" si="70"/>
        <v>0</v>
      </c>
      <c r="Z80" s="105">
        <f t="shared" si="70"/>
        <v>0</v>
      </c>
      <c r="AA80" s="105">
        <f t="shared" si="70"/>
        <v>0</v>
      </c>
      <c r="AB80" s="105">
        <f t="shared" si="70"/>
        <v>0</v>
      </c>
      <c r="AC80" s="105">
        <f t="shared" si="70"/>
        <v>0</v>
      </c>
      <c r="AD80" s="105">
        <f t="shared" si="70"/>
        <v>0</v>
      </c>
      <c r="AE80" s="105">
        <f t="shared" si="70"/>
        <v>0</v>
      </c>
      <c r="AF80" s="105">
        <f t="shared" si="70"/>
        <v>0</v>
      </c>
      <c r="AG80" s="105">
        <f t="shared" si="70"/>
        <v>0</v>
      </c>
      <c r="AH80" s="105">
        <f t="shared" si="70"/>
        <v>0</v>
      </c>
      <c r="AI80" s="105">
        <f t="shared" si="70"/>
        <v>0</v>
      </c>
      <c r="AJ80" s="105">
        <f t="shared" si="70"/>
        <v>0</v>
      </c>
      <c r="AK80" s="105">
        <f t="shared" si="70"/>
        <v>0</v>
      </c>
      <c r="AL80" s="111">
        <f t="shared" si="70"/>
        <v>0</v>
      </c>
      <c r="AM80" s="571" t="s">
        <v>134</v>
      </c>
    </row>
    <row r="81" spans="1:39" ht="15.6" hidden="1" x14ac:dyDescent="0.35">
      <c r="A81" s="269">
        <v>28</v>
      </c>
      <c r="B81" s="279" t="str">
        <f>IF(B39="","",B39)</f>
        <v>Objednávková jednotková cena za jednotku za Vozidlo [Kč/vlkm]</v>
      </c>
      <c r="C81" s="270"/>
      <c r="D81" s="271" t="s">
        <v>359</v>
      </c>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48"/>
      <c r="AM81" s="87"/>
    </row>
    <row r="82" spans="1:39" ht="16.2" hidden="1" thickBot="1" x14ac:dyDescent="0.4">
      <c r="A82" s="272">
        <v>29</v>
      </c>
      <c r="B82" s="273" t="str">
        <f>IF(B40="","",B40)</f>
        <v>Objednávková jednotková cena za soupravu za Vozidlo [Kč/vlkm]</v>
      </c>
      <c r="C82" s="274"/>
      <c r="D82" s="275" t="s">
        <v>360</v>
      </c>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8"/>
      <c r="AM82" s="119"/>
    </row>
    <row r="83" spans="1:39" ht="14.4" hidden="1" x14ac:dyDescent="0.3">
      <c r="A83"/>
    </row>
    <row r="84" spans="1:39" ht="15" thickBot="1" x14ac:dyDescent="0.35">
      <c r="A84"/>
    </row>
    <row r="85" spans="1:39" ht="14.4" x14ac:dyDescent="0.3">
      <c r="A85" s="169" t="s">
        <v>348</v>
      </c>
      <c r="B85" s="170"/>
      <c r="C85" s="170"/>
      <c r="D85" s="282"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76</v>
      </c>
      <c r="AM85" s="53"/>
    </row>
    <row r="86" spans="1:39" ht="15" thickBot="1" x14ac:dyDescent="0.35">
      <c r="A86" s="6" t="str">
        <f>A2</f>
        <v>Cenová úroveň pro Kalendářní rok [tis.Kč]</v>
      </c>
      <c r="B86" s="60"/>
      <c r="C86" s="40"/>
      <c r="D86" s="61"/>
      <c r="E86" s="153" t="str">
        <f>E2</f>
        <v>XII/29</v>
      </c>
      <c r="F86" s="153" t="str">
        <f t="shared" ref="F86:AK86" si="72">F2</f>
        <v>I-VI/30</v>
      </c>
      <c r="G86" s="153" t="str">
        <f t="shared" si="72"/>
        <v>VI-XII/30</v>
      </c>
      <c r="H86" s="153" t="str">
        <f t="shared" si="72"/>
        <v>XII/30</v>
      </c>
      <c r="I86" s="153">
        <f t="shared" si="72"/>
        <v>2031</v>
      </c>
      <c r="J86" s="153">
        <f t="shared" si="72"/>
        <v>2032</v>
      </c>
      <c r="K86" s="153">
        <f t="shared" si="72"/>
        <v>2033</v>
      </c>
      <c r="L86" s="153">
        <f t="shared" si="72"/>
        <v>2034</v>
      </c>
      <c r="M86" s="153">
        <f t="shared" si="72"/>
        <v>2035</v>
      </c>
      <c r="N86" s="153">
        <f t="shared" si="72"/>
        <v>2036</v>
      </c>
      <c r="O86" s="153">
        <f t="shared" si="72"/>
        <v>2037</v>
      </c>
      <c r="P86" s="153">
        <f t="shared" si="72"/>
        <v>2038</v>
      </c>
      <c r="Q86" s="153">
        <f t="shared" si="72"/>
        <v>2039</v>
      </c>
      <c r="R86" s="153">
        <f t="shared" si="72"/>
        <v>2040</v>
      </c>
      <c r="S86" s="153">
        <f t="shared" si="72"/>
        <v>2041</v>
      </c>
      <c r="T86" s="153">
        <f t="shared" si="72"/>
        <v>2042</v>
      </c>
      <c r="U86" s="153">
        <f t="shared" si="72"/>
        <v>2043</v>
      </c>
      <c r="V86" s="153">
        <f t="shared" si="72"/>
        <v>2044</v>
      </c>
      <c r="W86" s="153">
        <f t="shared" si="72"/>
        <v>2045</v>
      </c>
      <c r="X86" s="153">
        <f t="shared" si="72"/>
        <v>2046</v>
      </c>
      <c r="Y86" s="153">
        <f t="shared" si="72"/>
        <v>2047</v>
      </c>
      <c r="Z86" s="153">
        <f t="shared" si="72"/>
        <v>2048</v>
      </c>
      <c r="AA86" s="153">
        <f t="shared" si="72"/>
        <v>2049</v>
      </c>
      <c r="AB86" s="153">
        <f t="shared" si="72"/>
        <v>2050</v>
      </c>
      <c r="AC86" s="153">
        <f t="shared" si="72"/>
        <v>2051</v>
      </c>
      <c r="AD86" s="153">
        <f t="shared" si="72"/>
        <v>2052</v>
      </c>
      <c r="AE86" s="153">
        <f t="shared" si="72"/>
        <v>2053</v>
      </c>
      <c r="AF86" s="153">
        <f t="shared" si="72"/>
        <v>2054</v>
      </c>
      <c r="AG86" s="153">
        <f t="shared" si="72"/>
        <v>2055</v>
      </c>
      <c r="AH86" s="153">
        <f t="shared" si="72"/>
        <v>2056</v>
      </c>
      <c r="AI86" s="153">
        <f t="shared" si="72"/>
        <v>2057</v>
      </c>
      <c r="AJ86" s="153">
        <f t="shared" si="72"/>
        <v>2058</v>
      </c>
      <c r="AK86" s="153">
        <f t="shared" si="72"/>
        <v>2059</v>
      </c>
      <c r="AL86" s="99" t="s">
        <v>78</v>
      </c>
      <c r="AM86" s="562" t="s">
        <v>79</v>
      </c>
    </row>
    <row r="87" spans="1:39" ht="15" thickTop="1" x14ac:dyDescent="0.3">
      <c r="A87" s="3">
        <f t="shared" ref="A87:D108" si="73">IF(A45="","",A45)</f>
        <v>1</v>
      </c>
      <c r="B87" s="44" t="str">
        <f t="shared" si="73"/>
        <v>Trakční energie a palivo</v>
      </c>
      <c r="C87" s="62">
        <f t="shared" si="73"/>
        <v>1.1000000000000001</v>
      </c>
      <c r="D87" s="63" t="str">
        <f t="shared" si="73"/>
        <v>Elektrická energie</v>
      </c>
      <c r="E87" s="107">
        <f>'MA Vozidlo'!E87*Objednávka!C$93</f>
        <v>0</v>
      </c>
      <c r="F87" s="107">
        <f>'MA Vozidlo'!F87*Objednávka!D$93</f>
        <v>0</v>
      </c>
      <c r="G87" s="107">
        <f>'MA Vozidlo'!G87*Objednávka!E$93</f>
        <v>0</v>
      </c>
      <c r="H87" s="107">
        <f>'MA Vozidlo'!H87*Objednávka!F$93</f>
        <v>0</v>
      </c>
      <c r="I87" s="107">
        <f>'MA Vozidlo'!I87*Objednávka!G$93</f>
        <v>0</v>
      </c>
      <c r="J87" s="107">
        <f>'MA Vozidlo'!J87*Objednávka!H$93</f>
        <v>0</v>
      </c>
      <c r="K87" s="107">
        <f>'MA Vozidlo'!K87*Objednávka!I$93</f>
        <v>0</v>
      </c>
      <c r="L87" s="107">
        <f>'MA Vozidlo'!L87*Objednávka!J$93</f>
        <v>0</v>
      </c>
      <c r="M87" s="107">
        <f>'MA Vozidlo'!M87*Objednávka!K$93</f>
        <v>0</v>
      </c>
      <c r="N87" s="107">
        <f>'MA Vozidlo'!N87*Objednávka!L$93</f>
        <v>0</v>
      </c>
      <c r="O87" s="107">
        <f>'MA Vozidlo'!O87*Objednávka!M$93</f>
        <v>0</v>
      </c>
      <c r="P87" s="107">
        <f>'MA Vozidlo'!P87*Objednávka!N$93</f>
        <v>0</v>
      </c>
      <c r="Q87" s="107">
        <f>'MA Vozidlo'!Q87*Objednávka!O$93</f>
        <v>0</v>
      </c>
      <c r="R87" s="107">
        <f>'MA Vozidlo'!R87*Objednávka!P$93</f>
        <v>0</v>
      </c>
      <c r="S87" s="107">
        <f>'MA Vozidlo'!S87*Objednávka!Q$93</f>
        <v>0</v>
      </c>
      <c r="T87" s="107">
        <f>'MA Vozidlo'!T87*Objednávka!R$93</f>
        <v>0</v>
      </c>
      <c r="U87" s="107">
        <f>'MA Vozidlo'!U87*Objednávka!S$93</f>
        <v>0</v>
      </c>
      <c r="V87" s="107">
        <f>'MA Vozidlo'!V87*Objednávka!T$93</f>
        <v>0</v>
      </c>
      <c r="W87" s="107">
        <f>'MA Vozidlo'!W87*Objednávka!U$93</f>
        <v>0</v>
      </c>
      <c r="X87" s="107">
        <f>'MA Vozidlo'!X87*Objednávka!V$93</f>
        <v>0</v>
      </c>
      <c r="Y87" s="107">
        <f>'MA Vozidlo'!Y87*Objednávka!W$93</f>
        <v>0</v>
      </c>
      <c r="Z87" s="107">
        <f>'MA Vozidlo'!Z87*Objednávka!X$93</f>
        <v>0</v>
      </c>
      <c r="AA87" s="107">
        <f>'MA Vozidlo'!AA87*Objednávka!Y$93</f>
        <v>0</v>
      </c>
      <c r="AB87" s="107">
        <f>'MA Vozidlo'!AB87*Objednávka!Z$93</f>
        <v>0</v>
      </c>
      <c r="AC87" s="107">
        <f>'MA Vozidlo'!AC87*Objednávka!AA$93</f>
        <v>0</v>
      </c>
      <c r="AD87" s="107">
        <f>'MA Vozidlo'!AD87*Objednávka!AB$93</f>
        <v>0</v>
      </c>
      <c r="AE87" s="107">
        <f>'MA Vozidlo'!AE87*Objednávka!AC$93</f>
        <v>0</v>
      </c>
      <c r="AF87" s="107">
        <f>'MA Vozidlo'!AF87*Objednávka!AD$93</f>
        <v>0</v>
      </c>
      <c r="AG87" s="107">
        <f>'MA Vozidlo'!AG87*Objednávka!AE$93</f>
        <v>0</v>
      </c>
      <c r="AH87" s="107">
        <f>'MA Vozidlo'!AH87*Objednávka!AF$93</f>
        <v>0</v>
      </c>
      <c r="AI87" s="107">
        <f>'MA Vozidlo'!AI87*Objednávka!AG$93</f>
        <v>0</v>
      </c>
      <c r="AJ87" s="107">
        <f>'MA Vozidlo'!AJ87*Objednávka!AH$93</f>
        <v>0</v>
      </c>
      <c r="AK87" s="107">
        <f>'MA Vozidlo'!AK87*Objednávka!AI$93</f>
        <v>0</v>
      </c>
      <c r="AL87" s="20">
        <f>SUM(E87:AK87)</f>
        <v>0</v>
      </c>
      <c r="AM87" s="566">
        <f t="shared" ref="AM87:AM112" si="74">IFERROR(SUMPRODUCT(E87:AK87,E$121:AK$121)/SUM(E$121:AK$121),0)</f>
        <v>0</v>
      </c>
    </row>
    <row r="88" spans="1:39" ht="14.4" x14ac:dyDescent="0.3">
      <c r="A88" s="4" t="str">
        <f t="shared" si="73"/>
        <v/>
      </c>
      <c r="B88" s="45" t="str">
        <f t="shared" si="73"/>
        <v/>
      </c>
      <c r="C88" s="64">
        <f t="shared" si="73"/>
        <v>1.2</v>
      </c>
      <c r="D88" s="65" t="str">
        <f t="shared" si="73"/>
        <v>Motorová nafta</v>
      </c>
      <c r="E88" s="107">
        <f>'MA Vozidlo'!E88*Objednávka!C$93</f>
        <v>0</v>
      </c>
      <c r="F88" s="107">
        <f>'MA Vozidlo'!F88*Objednávka!D$93</f>
        <v>0</v>
      </c>
      <c r="G88" s="107">
        <f>'MA Vozidlo'!G88*Objednávka!E$93</f>
        <v>0</v>
      </c>
      <c r="H88" s="107">
        <f>'MA Vozidlo'!H88*Objednávka!F$93</f>
        <v>0</v>
      </c>
      <c r="I88" s="107">
        <f>'MA Vozidlo'!I88*Objednávka!G$93</f>
        <v>0</v>
      </c>
      <c r="J88" s="107">
        <f>'MA Vozidlo'!J88*Objednávka!H$93</f>
        <v>0</v>
      </c>
      <c r="K88" s="107">
        <f>'MA Vozidlo'!K88*Objednávka!I$93</f>
        <v>0</v>
      </c>
      <c r="L88" s="107">
        <f>'MA Vozidlo'!L88*Objednávka!J$93</f>
        <v>0</v>
      </c>
      <c r="M88" s="107">
        <f>'MA Vozidlo'!M88*Objednávka!K$93</f>
        <v>0</v>
      </c>
      <c r="N88" s="107">
        <f>'MA Vozidlo'!N88*Objednávka!L$93</f>
        <v>0</v>
      </c>
      <c r="O88" s="107">
        <f>'MA Vozidlo'!O88*Objednávka!M$93</f>
        <v>0</v>
      </c>
      <c r="P88" s="107">
        <f>'MA Vozidlo'!P88*Objednávka!N$93</f>
        <v>0</v>
      </c>
      <c r="Q88" s="107">
        <f>'MA Vozidlo'!Q88*Objednávka!O$93</f>
        <v>0</v>
      </c>
      <c r="R88" s="107">
        <f>'MA Vozidlo'!R88*Objednávka!P$93</f>
        <v>0</v>
      </c>
      <c r="S88" s="107">
        <f>'MA Vozidlo'!S88*Objednávka!Q$93</f>
        <v>0</v>
      </c>
      <c r="T88" s="107">
        <f>'MA Vozidlo'!T88*Objednávka!R$93</f>
        <v>0</v>
      </c>
      <c r="U88" s="107">
        <f>'MA Vozidlo'!U88*Objednávka!S$93</f>
        <v>0</v>
      </c>
      <c r="V88" s="107">
        <f>'MA Vozidlo'!V88*Objednávka!T$93</f>
        <v>0</v>
      </c>
      <c r="W88" s="107">
        <f>'MA Vozidlo'!W88*Objednávka!U$93</f>
        <v>0</v>
      </c>
      <c r="X88" s="107">
        <f>'MA Vozidlo'!X88*Objednávka!V$93</f>
        <v>0</v>
      </c>
      <c r="Y88" s="107">
        <f>'MA Vozidlo'!Y88*Objednávka!W$93</f>
        <v>0</v>
      </c>
      <c r="Z88" s="107">
        <f>'MA Vozidlo'!Z88*Objednávka!X$93</f>
        <v>0</v>
      </c>
      <c r="AA88" s="107">
        <f>'MA Vozidlo'!AA88*Objednávka!Y$93</f>
        <v>0</v>
      </c>
      <c r="AB88" s="107">
        <f>'MA Vozidlo'!AB88*Objednávka!Z$93</f>
        <v>0</v>
      </c>
      <c r="AC88" s="107">
        <f>'MA Vozidlo'!AC88*Objednávka!AA$93</f>
        <v>0</v>
      </c>
      <c r="AD88" s="107">
        <f>'MA Vozidlo'!AD88*Objednávka!AB$93</f>
        <v>0</v>
      </c>
      <c r="AE88" s="107">
        <f>'MA Vozidlo'!AE88*Objednávka!AC$93</f>
        <v>0</v>
      </c>
      <c r="AF88" s="107">
        <f>'MA Vozidlo'!AF88*Objednávka!AD$93</f>
        <v>0</v>
      </c>
      <c r="AG88" s="107">
        <f>'MA Vozidlo'!AG88*Objednávka!AE$93</f>
        <v>0</v>
      </c>
      <c r="AH88" s="107">
        <f>'MA Vozidlo'!AH88*Objednávka!AF$93</f>
        <v>0</v>
      </c>
      <c r="AI88" s="107">
        <f>'MA Vozidlo'!AI88*Objednávka!AG$93</f>
        <v>0</v>
      </c>
      <c r="AJ88" s="107">
        <f>'MA Vozidlo'!AJ88*Objednávka!AH$93</f>
        <v>0</v>
      </c>
      <c r="AK88" s="107">
        <f>'MA Vozidlo'!AK88*Objednávka!AI$93</f>
        <v>0</v>
      </c>
      <c r="AL88" s="24">
        <f t="shared" ref="AL88:AL112" si="75">SUM(E88:AK88)</f>
        <v>0</v>
      </c>
      <c r="AM88" s="149">
        <f t="shared" si="74"/>
        <v>0</v>
      </c>
    </row>
    <row r="89" spans="1:39" ht="14.4" x14ac:dyDescent="0.3">
      <c r="A89" s="4">
        <f t="shared" si="73"/>
        <v>2</v>
      </c>
      <c r="B89" s="45" t="str">
        <f t="shared" si="73"/>
        <v>Netrakční energie a palivo</v>
      </c>
      <c r="C89" s="64" t="str">
        <f t="shared" si="73"/>
        <v/>
      </c>
      <c r="D89" s="65" t="str">
        <f t="shared" si="73"/>
        <v/>
      </c>
      <c r="E89" s="107">
        <f>'MA Vozidlo'!E89*Objednávka!C$93</f>
        <v>0</v>
      </c>
      <c r="F89" s="107">
        <f>'MA Vozidlo'!F89*Objednávka!D$93</f>
        <v>0</v>
      </c>
      <c r="G89" s="107">
        <f>'MA Vozidlo'!G89*Objednávka!E$93</f>
        <v>0</v>
      </c>
      <c r="H89" s="107">
        <f>'MA Vozidlo'!H89*Objednávka!F$93</f>
        <v>0</v>
      </c>
      <c r="I89" s="107">
        <f>'MA Vozidlo'!I89*Objednávka!G$93</f>
        <v>0</v>
      </c>
      <c r="J89" s="107">
        <f>'MA Vozidlo'!J89*Objednávka!H$93</f>
        <v>0</v>
      </c>
      <c r="K89" s="107">
        <f>'MA Vozidlo'!K89*Objednávka!I$93</f>
        <v>0</v>
      </c>
      <c r="L89" s="107">
        <f>'MA Vozidlo'!L89*Objednávka!J$93</f>
        <v>0</v>
      </c>
      <c r="M89" s="107">
        <f>'MA Vozidlo'!M89*Objednávka!K$93</f>
        <v>0</v>
      </c>
      <c r="N89" s="107">
        <f>'MA Vozidlo'!N89*Objednávka!L$93</f>
        <v>0</v>
      </c>
      <c r="O89" s="107">
        <f>'MA Vozidlo'!O89*Objednávka!M$93</f>
        <v>0</v>
      </c>
      <c r="P89" s="107">
        <f>'MA Vozidlo'!P89*Objednávka!N$93</f>
        <v>0</v>
      </c>
      <c r="Q89" s="107">
        <f>'MA Vozidlo'!Q89*Objednávka!O$93</f>
        <v>0</v>
      </c>
      <c r="R89" s="107">
        <f>'MA Vozidlo'!R89*Objednávka!P$93</f>
        <v>0</v>
      </c>
      <c r="S89" s="107">
        <f>'MA Vozidlo'!S89*Objednávka!Q$93</f>
        <v>0</v>
      </c>
      <c r="T89" s="107">
        <f>'MA Vozidlo'!T89*Objednávka!R$93</f>
        <v>0</v>
      </c>
      <c r="U89" s="107">
        <f>'MA Vozidlo'!U89*Objednávka!S$93</f>
        <v>0</v>
      </c>
      <c r="V89" s="107">
        <f>'MA Vozidlo'!V89*Objednávka!T$93</f>
        <v>0</v>
      </c>
      <c r="W89" s="107">
        <f>'MA Vozidlo'!W89*Objednávka!U$93</f>
        <v>0</v>
      </c>
      <c r="X89" s="107">
        <f>'MA Vozidlo'!X89*Objednávka!V$93</f>
        <v>0</v>
      </c>
      <c r="Y89" s="107">
        <f>'MA Vozidlo'!Y89*Objednávka!W$93</f>
        <v>0</v>
      </c>
      <c r="Z89" s="107">
        <f>'MA Vozidlo'!Z89*Objednávka!X$93</f>
        <v>0</v>
      </c>
      <c r="AA89" s="107">
        <f>'MA Vozidlo'!AA89*Objednávka!Y$93</f>
        <v>0</v>
      </c>
      <c r="AB89" s="107">
        <f>'MA Vozidlo'!AB89*Objednávka!Z$93</f>
        <v>0</v>
      </c>
      <c r="AC89" s="107">
        <f>'MA Vozidlo'!AC89*Objednávka!AA$93</f>
        <v>0</v>
      </c>
      <c r="AD89" s="107">
        <f>'MA Vozidlo'!AD89*Objednávka!AB$93</f>
        <v>0</v>
      </c>
      <c r="AE89" s="107">
        <f>'MA Vozidlo'!AE89*Objednávka!AC$93</f>
        <v>0</v>
      </c>
      <c r="AF89" s="107">
        <f>'MA Vozidlo'!AF89*Objednávka!AD$93</f>
        <v>0</v>
      </c>
      <c r="AG89" s="107">
        <f>'MA Vozidlo'!AG89*Objednávka!AE$93</f>
        <v>0</v>
      </c>
      <c r="AH89" s="107">
        <f>'MA Vozidlo'!AH89*Objednávka!AF$93</f>
        <v>0</v>
      </c>
      <c r="AI89" s="107">
        <f>'MA Vozidlo'!AI89*Objednávka!AG$93</f>
        <v>0</v>
      </c>
      <c r="AJ89" s="107">
        <f>'MA Vozidlo'!AJ89*Objednávka!AH$93</f>
        <v>0</v>
      </c>
      <c r="AK89" s="107">
        <f>'MA Vozidlo'!AK89*Objednávka!AI$93</f>
        <v>0</v>
      </c>
      <c r="AL89" s="24">
        <f t="shared" si="75"/>
        <v>0</v>
      </c>
      <c r="AM89" s="149">
        <f t="shared" si="74"/>
        <v>0</v>
      </c>
    </row>
    <row r="90" spans="1:39" ht="14.4" x14ac:dyDescent="0.3">
      <c r="A90" s="4">
        <f t="shared" si="73"/>
        <v>3</v>
      </c>
      <c r="B90" s="45" t="str">
        <f t="shared" si="73"/>
        <v>Přímý materiál</v>
      </c>
      <c r="C90" s="64" t="str">
        <f t="shared" si="73"/>
        <v/>
      </c>
      <c r="D90" s="65" t="str">
        <f t="shared" si="73"/>
        <v/>
      </c>
      <c r="E90" s="107">
        <f>'MA Vozidlo'!E90*Objednávka!C$93</f>
        <v>0</v>
      </c>
      <c r="F90" s="107">
        <f>'MA Vozidlo'!F90*Objednávka!D$93</f>
        <v>0</v>
      </c>
      <c r="G90" s="107">
        <f>'MA Vozidlo'!G90*Objednávka!E$93</f>
        <v>0</v>
      </c>
      <c r="H90" s="107">
        <f>'MA Vozidlo'!H90*Objednávka!F$93</f>
        <v>0</v>
      </c>
      <c r="I90" s="107">
        <f>'MA Vozidlo'!I90*Objednávka!G$93</f>
        <v>0</v>
      </c>
      <c r="J90" s="107">
        <f>'MA Vozidlo'!J90*Objednávka!H$93</f>
        <v>0</v>
      </c>
      <c r="K90" s="107">
        <f>'MA Vozidlo'!K90*Objednávka!I$93</f>
        <v>0</v>
      </c>
      <c r="L90" s="107">
        <f>'MA Vozidlo'!L90*Objednávka!J$93</f>
        <v>0</v>
      </c>
      <c r="M90" s="107">
        <f>'MA Vozidlo'!M90*Objednávka!K$93</f>
        <v>0</v>
      </c>
      <c r="N90" s="107">
        <f>'MA Vozidlo'!N90*Objednávka!L$93</f>
        <v>0</v>
      </c>
      <c r="O90" s="107">
        <f>'MA Vozidlo'!O90*Objednávka!M$93</f>
        <v>0</v>
      </c>
      <c r="P90" s="107">
        <f>'MA Vozidlo'!P90*Objednávka!N$93</f>
        <v>0</v>
      </c>
      <c r="Q90" s="107">
        <f>'MA Vozidlo'!Q90*Objednávka!O$93</f>
        <v>0</v>
      </c>
      <c r="R90" s="107">
        <f>'MA Vozidlo'!R90*Objednávka!P$93</f>
        <v>0</v>
      </c>
      <c r="S90" s="107">
        <f>'MA Vozidlo'!S90*Objednávka!Q$93</f>
        <v>0</v>
      </c>
      <c r="T90" s="107">
        <f>'MA Vozidlo'!T90*Objednávka!R$93</f>
        <v>0</v>
      </c>
      <c r="U90" s="107">
        <f>'MA Vozidlo'!U90*Objednávka!S$93</f>
        <v>0</v>
      </c>
      <c r="V90" s="107">
        <f>'MA Vozidlo'!V90*Objednávka!T$93</f>
        <v>0</v>
      </c>
      <c r="W90" s="107">
        <f>'MA Vozidlo'!W90*Objednávka!U$93</f>
        <v>0</v>
      </c>
      <c r="X90" s="107">
        <f>'MA Vozidlo'!X90*Objednávka!V$93</f>
        <v>0</v>
      </c>
      <c r="Y90" s="107">
        <f>'MA Vozidlo'!Y90*Objednávka!W$93</f>
        <v>0</v>
      </c>
      <c r="Z90" s="107">
        <f>'MA Vozidlo'!Z90*Objednávka!X$93</f>
        <v>0</v>
      </c>
      <c r="AA90" s="107">
        <f>'MA Vozidlo'!AA90*Objednávka!Y$93</f>
        <v>0</v>
      </c>
      <c r="AB90" s="107">
        <f>'MA Vozidlo'!AB90*Objednávka!Z$93</f>
        <v>0</v>
      </c>
      <c r="AC90" s="107">
        <f>'MA Vozidlo'!AC90*Objednávka!AA$93</f>
        <v>0</v>
      </c>
      <c r="AD90" s="107">
        <f>'MA Vozidlo'!AD90*Objednávka!AB$93</f>
        <v>0</v>
      </c>
      <c r="AE90" s="107">
        <f>'MA Vozidlo'!AE90*Objednávka!AC$93</f>
        <v>0</v>
      </c>
      <c r="AF90" s="107">
        <f>'MA Vozidlo'!AF90*Objednávka!AD$93</f>
        <v>0</v>
      </c>
      <c r="AG90" s="107">
        <f>'MA Vozidlo'!AG90*Objednávka!AE$93</f>
        <v>0</v>
      </c>
      <c r="AH90" s="107">
        <f>'MA Vozidlo'!AH90*Objednávka!AF$93</f>
        <v>0</v>
      </c>
      <c r="AI90" s="107">
        <f>'MA Vozidlo'!AI90*Objednávka!AG$93</f>
        <v>0</v>
      </c>
      <c r="AJ90" s="107">
        <f>'MA Vozidlo'!AJ90*Objednávka!AH$93</f>
        <v>0</v>
      </c>
      <c r="AK90" s="107">
        <f>'MA Vozidlo'!AK90*Objednávka!AI$93</f>
        <v>0</v>
      </c>
      <c r="AL90" s="24">
        <f t="shared" si="75"/>
        <v>0</v>
      </c>
      <c r="AM90" s="149">
        <f t="shared" si="74"/>
        <v>0</v>
      </c>
    </row>
    <row r="91" spans="1:39" ht="14.4" x14ac:dyDescent="0.3">
      <c r="A91" s="4">
        <f t="shared" si="73"/>
        <v>4</v>
      </c>
      <c r="B91" s="45" t="str">
        <f t="shared" si="73"/>
        <v>Opravy a údržba vozidel</v>
      </c>
      <c r="C91" s="64" t="str">
        <f t="shared" si="73"/>
        <v/>
      </c>
      <c r="D91" s="65" t="str">
        <f t="shared" si="73"/>
        <v/>
      </c>
      <c r="E91" s="107">
        <f>'MA Vozidlo'!E91*Objednávka!C$93</f>
        <v>0</v>
      </c>
      <c r="F91" s="107">
        <f>'MA Vozidlo'!F91*Objednávka!D$93</f>
        <v>0</v>
      </c>
      <c r="G91" s="107">
        <f>'MA Vozidlo'!G91*Objednávka!E$93</f>
        <v>0</v>
      </c>
      <c r="H91" s="107">
        <f>'MA Vozidlo'!H91*Objednávka!F$93</f>
        <v>0</v>
      </c>
      <c r="I91" s="107">
        <f>'MA Vozidlo'!I91*Objednávka!G$93</f>
        <v>0</v>
      </c>
      <c r="J91" s="107">
        <f>'MA Vozidlo'!J91*Objednávka!H$93</f>
        <v>0</v>
      </c>
      <c r="K91" s="107">
        <f>'MA Vozidlo'!K91*Objednávka!I$93</f>
        <v>0</v>
      </c>
      <c r="L91" s="107">
        <f>'MA Vozidlo'!L91*Objednávka!J$93</f>
        <v>0</v>
      </c>
      <c r="M91" s="107">
        <f>'MA Vozidlo'!M91*Objednávka!K$93</f>
        <v>0</v>
      </c>
      <c r="N91" s="107">
        <f>'MA Vozidlo'!N91*Objednávka!L$93</f>
        <v>0</v>
      </c>
      <c r="O91" s="107">
        <f>'MA Vozidlo'!O91*Objednávka!M$93</f>
        <v>0</v>
      </c>
      <c r="P91" s="107">
        <f>'MA Vozidlo'!P91*Objednávka!N$93</f>
        <v>0</v>
      </c>
      <c r="Q91" s="107">
        <f>'MA Vozidlo'!Q91*Objednávka!O$93</f>
        <v>0</v>
      </c>
      <c r="R91" s="107">
        <f>'MA Vozidlo'!R91*Objednávka!P$93</f>
        <v>0</v>
      </c>
      <c r="S91" s="107">
        <f>'MA Vozidlo'!S91*Objednávka!Q$93</f>
        <v>0</v>
      </c>
      <c r="T91" s="107">
        <f>'MA Vozidlo'!T91*Objednávka!R$93</f>
        <v>0</v>
      </c>
      <c r="U91" s="107">
        <f>'MA Vozidlo'!U91*Objednávka!S$93</f>
        <v>0</v>
      </c>
      <c r="V91" s="107">
        <f>'MA Vozidlo'!V91*Objednávka!T$93</f>
        <v>0</v>
      </c>
      <c r="W91" s="107">
        <f>'MA Vozidlo'!W91*Objednávka!U$93</f>
        <v>0</v>
      </c>
      <c r="X91" s="107">
        <f>'MA Vozidlo'!X91*Objednávka!V$93</f>
        <v>0</v>
      </c>
      <c r="Y91" s="107">
        <f>'MA Vozidlo'!Y91*Objednávka!W$93</f>
        <v>0</v>
      </c>
      <c r="Z91" s="107">
        <f>'MA Vozidlo'!Z91*Objednávka!X$93</f>
        <v>0</v>
      </c>
      <c r="AA91" s="107">
        <f>'MA Vozidlo'!AA91*Objednávka!Y$93</f>
        <v>0</v>
      </c>
      <c r="AB91" s="107">
        <f>'MA Vozidlo'!AB91*Objednávka!Z$93</f>
        <v>0</v>
      </c>
      <c r="AC91" s="107">
        <f>'MA Vozidlo'!AC91*Objednávka!AA$93</f>
        <v>0</v>
      </c>
      <c r="AD91" s="107">
        <f>'MA Vozidlo'!AD91*Objednávka!AB$93</f>
        <v>0</v>
      </c>
      <c r="AE91" s="107">
        <f>'MA Vozidlo'!AE91*Objednávka!AC$93</f>
        <v>0</v>
      </c>
      <c r="AF91" s="107">
        <f>'MA Vozidlo'!AF91*Objednávka!AD$93</f>
        <v>0</v>
      </c>
      <c r="AG91" s="107">
        <f>'MA Vozidlo'!AG91*Objednávka!AE$93</f>
        <v>0</v>
      </c>
      <c r="AH91" s="107">
        <f>'MA Vozidlo'!AH91*Objednávka!AF$93</f>
        <v>0</v>
      </c>
      <c r="AI91" s="107">
        <f>'MA Vozidlo'!AI91*Objednávka!AG$93</f>
        <v>0</v>
      </c>
      <c r="AJ91" s="107">
        <f>'MA Vozidlo'!AJ91*Objednávka!AH$93</f>
        <v>0</v>
      </c>
      <c r="AK91" s="107">
        <f>'MA Vozidlo'!AK91*Objednávka!AI$93</f>
        <v>0</v>
      </c>
      <c r="AL91" s="24">
        <f t="shared" si="75"/>
        <v>0</v>
      </c>
      <c r="AM91" s="149">
        <f t="shared" si="74"/>
        <v>0</v>
      </c>
    </row>
    <row r="92" spans="1:39" ht="14.4" x14ac:dyDescent="0.3">
      <c r="A92" s="4">
        <f t="shared" si="73"/>
        <v>5</v>
      </c>
      <c r="B92" s="45" t="str">
        <f t="shared" si="73"/>
        <v>Odpisy dlouhodobého majetku</v>
      </c>
      <c r="C92" s="64">
        <f t="shared" si="73"/>
        <v>5.0999999999999996</v>
      </c>
      <c r="D92" s="66" t="str">
        <f t="shared" si="73"/>
        <v>Vozidla</v>
      </c>
      <c r="E92" s="339">
        <f>'MA Vozidlo'!E92</f>
        <v>0</v>
      </c>
      <c r="F92" s="339">
        <f>'MA Vozidlo'!F92</f>
        <v>0</v>
      </c>
      <c r="G92" s="339">
        <f>'MA Vozidlo'!G92</f>
        <v>0</v>
      </c>
      <c r="H92" s="339">
        <f>'MA Vozidlo'!H92</f>
        <v>0</v>
      </c>
      <c r="I92" s="339">
        <f>'MA Vozidlo'!I92</f>
        <v>0</v>
      </c>
      <c r="J92" s="339">
        <f>'MA Vozidlo'!J92</f>
        <v>0</v>
      </c>
      <c r="K92" s="339">
        <f>'MA Vozidlo'!K92</f>
        <v>0</v>
      </c>
      <c r="L92" s="339">
        <f>'MA Vozidlo'!L92</f>
        <v>0</v>
      </c>
      <c r="M92" s="339">
        <f>'MA Vozidlo'!M92</f>
        <v>0</v>
      </c>
      <c r="N92" s="339">
        <f>'MA Vozidlo'!N92</f>
        <v>0</v>
      </c>
      <c r="O92" s="339">
        <f>'MA Vozidlo'!O92</f>
        <v>0</v>
      </c>
      <c r="P92" s="339">
        <f>'MA Vozidlo'!P92</f>
        <v>0</v>
      </c>
      <c r="Q92" s="339">
        <f>'MA Vozidlo'!Q92</f>
        <v>0</v>
      </c>
      <c r="R92" s="339">
        <f>'MA Vozidlo'!R92</f>
        <v>0</v>
      </c>
      <c r="S92" s="339">
        <f>'MA Vozidlo'!S92</f>
        <v>0</v>
      </c>
      <c r="T92" s="339">
        <f>'MA Vozidlo'!T92</f>
        <v>0</v>
      </c>
      <c r="U92" s="339">
        <f>'MA Vozidlo'!U92</f>
        <v>0</v>
      </c>
      <c r="V92" s="339">
        <f>'MA Vozidlo'!V92</f>
        <v>0</v>
      </c>
      <c r="W92" s="339">
        <f>'MA Vozidlo'!W92</f>
        <v>0</v>
      </c>
      <c r="X92" s="339">
        <f>'MA Vozidlo'!X92</f>
        <v>0</v>
      </c>
      <c r="Y92" s="339">
        <f>'MA Vozidlo'!Y92</f>
        <v>0</v>
      </c>
      <c r="Z92" s="339">
        <f>'MA Vozidlo'!Z92</f>
        <v>0</v>
      </c>
      <c r="AA92" s="339">
        <f>'MA Vozidlo'!AA92</f>
        <v>0</v>
      </c>
      <c r="AB92" s="339">
        <f>'MA Vozidlo'!AB92</f>
        <v>0</v>
      </c>
      <c r="AC92" s="339">
        <f>'MA Vozidlo'!AC92</f>
        <v>0</v>
      </c>
      <c r="AD92" s="339">
        <f>'MA Vozidlo'!AD92</f>
        <v>0</v>
      </c>
      <c r="AE92" s="339">
        <f>'MA Vozidlo'!AE92</f>
        <v>0</v>
      </c>
      <c r="AF92" s="339">
        <f>'MA Vozidlo'!AF92</f>
        <v>0</v>
      </c>
      <c r="AG92" s="339">
        <f>'MA Vozidlo'!AG92</f>
        <v>0</v>
      </c>
      <c r="AH92" s="339">
        <f>'MA Vozidlo'!AH92</f>
        <v>0</v>
      </c>
      <c r="AI92" s="339">
        <f>'MA Vozidlo'!AI92</f>
        <v>0</v>
      </c>
      <c r="AJ92" s="339">
        <f>'MA Vozidlo'!AJ92</f>
        <v>0</v>
      </c>
      <c r="AK92" s="339">
        <f>'MA Vozidlo'!AK92</f>
        <v>0</v>
      </c>
      <c r="AL92" s="24">
        <f t="shared" si="75"/>
        <v>0</v>
      </c>
      <c r="AM92" s="149">
        <f t="shared" si="74"/>
        <v>0</v>
      </c>
    </row>
    <row r="93" spans="1:39" ht="14.4" x14ac:dyDescent="0.3">
      <c r="A93" s="4" t="str">
        <f t="shared" si="73"/>
        <v/>
      </c>
      <c r="B93" s="45" t="str">
        <f t="shared" si="73"/>
        <v/>
      </c>
      <c r="C93" s="64">
        <f t="shared" si="73"/>
        <v>5.2</v>
      </c>
      <c r="D93" s="66" t="str">
        <f t="shared" si="73"/>
        <v>Ostatní</v>
      </c>
      <c r="E93" s="107">
        <f>'MA Vozidlo'!E93*Objednávka!C$93</f>
        <v>0</v>
      </c>
      <c r="F93" s="107">
        <f>'MA Vozidlo'!F93*Objednávka!D$93</f>
        <v>0</v>
      </c>
      <c r="G93" s="107">
        <f>'MA Vozidlo'!G93*Objednávka!E$93</f>
        <v>0</v>
      </c>
      <c r="H93" s="107">
        <f>'MA Vozidlo'!H93*Objednávka!F$93</f>
        <v>0</v>
      </c>
      <c r="I93" s="107">
        <f>'MA Vozidlo'!I93*Objednávka!G$93</f>
        <v>0</v>
      </c>
      <c r="J93" s="107">
        <f>'MA Vozidlo'!J93*Objednávka!H$93</f>
        <v>0</v>
      </c>
      <c r="K93" s="107">
        <f>'MA Vozidlo'!K93*Objednávka!I$93</f>
        <v>0</v>
      </c>
      <c r="L93" s="107">
        <f>'MA Vozidlo'!L93*Objednávka!J$93</f>
        <v>0</v>
      </c>
      <c r="M93" s="107">
        <f>'MA Vozidlo'!M93*Objednávka!K$93</f>
        <v>0</v>
      </c>
      <c r="N93" s="107">
        <f>'MA Vozidlo'!N93*Objednávka!L$93</f>
        <v>0</v>
      </c>
      <c r="O93" s="107">
        <f>'MA Vozidlo'!O93*Objednávka!M$93</f>
        <v>0</v>
      </c>
      <c r="P93" s="107">
        <f>'MA Vozidlo'!P93*Objednávka!N$93</f>
        <v>0</v>
      </c>
      <c r="Q93" s="107">
        <f>'MA Vozidlo'!Q93*Objednávka!O$93</f>
        <v>0</v>
      </c>
      <c r="R93" s="107">
        <f>'MA Vozidlo'!R93*Objednávka!P$93</f>
        <v>0</v>
      </c>
      <c r="S93" s="107">
        <f>'MA Vozidlo'!S93*Objednávka!Q$93</f>
        <v>0</v>
      </c>
      <c r="T93" s="107">
        <f>'MA Vozidlo'!T93*Objednávka!R$93</f>
        <v>0</v>
      </c>
      <c r="U93" s="107">
        <f>'MA Vozidlo'!U93*Objednávka!S$93</f>
        <v>0</v>
      </c>
      <c r="V93" s="107">
        <f>'MA Vozidlo'!V93*Objednávka!T$93</f>
        <v>0</v>
      </c>
      <c r="W93" s="107">
        <f>'MA Vozidlo'!W93*Objednávka!U$93</f>
        <v>0</v>
      </c>
      <c r="X93" s="107">
        <f>'MA Vozidlo'!X93*Objednávka!V$93</f>
        <v>0</v>
      </c>
      <c r="Y93" s="107">
        <f>'MA Vozidlo'!Y93*Objednávka!W$93</f>
        <v>0</v>
      </c>
      <c r="Z93" s="107">
        <f>'MA Vozidlo'!Z93*Objednávka!X$93</f>
        <v>0</v>
      </c>
      <c r="AA93" s="107">
        <f>'MA Vozidlo'!AA93*Objednávka!Y$93</f>
        <v>0</v>
      </c>
      <c r="AB93" s="107">
        <f>'MA Vozidlo'!AB93*Objednávka!Z$93</f>
        <v>0</v>
      </c>
      <c r="AC93" s="107">
        <f>'MA Vozidlo'!AC93*Objednávka!AA$93</f>
        <v>0</v>
      </c>
      <c r="AD93" s="107">
        <f>'MA Vozidlo'!AD93*Objednávka!AB$93</f>
        <v>0</v>
      </c>
      <c r="AE93" s="107">
        <f>'MA Vozidlo'!AE93*Objednávka!AC$93</f>
        <v>0</v>
      </c>
      <c r="AF93" s="107">
        <f>'MA Vozidlo'!AF93*Objednávka!AD$93</f>
        <v>0</v>
      </c>
      <c r="AG93" s="107">
        <f>'MA Vozidlo'!AG93*Objednávka!AE$93</f>
        <v>0</v>
      </c>
      <c r="AH93" s="107">
        <f>'MA Vozidlo'!AH93*Objednávka!AF$93</f>
        <v>0</v>
      </c>
      <c r="AI93" s="107">
        <f>'MA Vozidlo'!AI93*Objednávka!AG$93</f>
        <v>0</v>
      </c>
      <c r="AJ93" s="107">
        <f>'MA Vozidlo'!AJ93*Objednávka!AH$93</f>
        <v>0</v>
      </c>
      <c r="AK93" s="107">
        <f>'MA Vozidlo'!AK93*Objednávka!AI$93</f>
        <v>0</v>
      </c>
      <c r="AL93" s="24">
        <f t="shared" si="75"/>
        <v>0</v>
      </c>
      <c r="AM93" s="149">
        <f t="shared" si="74"/>
        <v>0</v>
      </c>
    </row>
    <row r="94" spans="1:39" ht="14.4" x14ac:dyDescent="0.3">
      <c r="A94" s="4">
        <f t="shared" si="73"/>
        <v>6</v>
      </c>
      <c r="B94" s="45" t="str">
        <f t="shared" si="73"/>
        <v>Pronájem a leasing vozidel</v>
      </c>
      <c r="C94" s="64" t="str">
        <f t="shared" si="73"/>
        <v/>
      </c>
      <c r="D94" s="65" t="str">
        <f t="shared" si="73"/>
        <v/>
      </c>
      <c r="E94" s="339">
        <f>'MA Vozidlo'!E94</f>
        <v>0</v>
      </c>
      <c r="F94" s="339">
        <f>'MA Vozidlo'!F94</f>
        <v>0</v>
      </c>
      <c r="G94" s="339">
        <f>'MA Vozidlo'!G94</f>
        <v>0</v>
      </c>
      <c r="H94" s="339">
        <f>'MA Vozidlo'!H94</f>
        <v>0</v>
      </c>
      <c r="I94" s="339">
        <f>'MA Vozidlo'!I94</f>
        <v>0</v>
      </c>
      <c r="J94" s="339">
        <f>'MA Vozidlo'!J94</f>
        <v>0</v>
      </c>
      <c r="K94" s="339">
        <f>'MA Vozidlo'!K94</f>
        <v>0</v>
      </c>
      <c r="L94" s="339">
        <f>'MA Vozidlo'!L94</f>
        <v>0</v>
      </c>
      <c r="M94" s="339">
        <f>'MA Vozidlo'!M94</f>
        <v>0</v>
      </c>
      <c r="N94" s="339">
        <f>'MA Vozidlo'!N94</f>
        <v>0</v>
      </c>
      <c r="O94" s="339">
        <f>'MA Vozidlo'!O94</f>
        <v>0</v>
      </c>
      <c r="P94" s="339">
        <f>'MA Vozidlo'!P94</f>
        <v>0</v>
      </c>
      <c r="Q94" s="339">
        <f>'MA Vozidlo'!Q94</f>
        <v>0</v>
      </c>
      <c r="R94" s="339">
        <f>'MA Vozidlo'!R94</f>
        <v>0</v>
      </c>
      <c r="S94" s="339">
        <f>'MA Vozidlo'!S94</f>
        <v>0</v>
      </c>
      <c r="T94" s="339">
        <f>'MA Vozidlo'!T94</f>
        <v>0</v>
      </c>
      <c r="U94" s="339">
        <f>'MA Vozidlo'!U94</f>
        <v>0</v>
      </c>
      <c r="V94" s="339">
        <f>'MA Vozidlo'!V94</f>
        <v>0</v>
      </c>
      <c r="W94" s="339">
        <f>'MA Vozidlo'!W94</f>
        <v>0</v>
      </c>
      <c r="X94" s="339">
        <f>'MA Vozidlo'!X94</f>
        <v>0</v>
      </c>
      <c r="Y94" s="339">
        <f>'MA Vozidlo'!Y94</f>
        <v>0</v>
      </c>
      <c r="Z94" s="339">
        <f>'MA Vozidlo'!Z94</f>
        <v>0</v>
      </c>
      <c r="AA94" s="339">
        <f>'MA Vozidlo'!AA94</f>
        <v>0</v>
      </c>
      <c r="AB94" s="339">
        <f>'MA Vozidlo'!AB94</f>
        <v>0</v>
      </c>
      <c r="AC94" s="339">
        <f>'MA Vozidlo'!AC94</f>
        <v>0</v>
      </c>
      <c r="AD94" s="339">
        <f>'MA Vozidlo'!AD94</f>
        <v>0</v>
      </c>
      <c r="AE94" s="339">
        <f>'MA Vozidlo'!AE94</f>
        <v>0</v>
      </c>
      <c r="AF94" s="339">
        <f>'MA Vozidlo'!AF94</f>
        <v>0</v>
      </c>
      <c r="AG94" s="339">
        <f>'MA Vozidlo'!AG94</f>
        <v>0</v>
      </c>
      <c r="AH94" s="339">
        <f>'MA Vozidlo'!AH94</f>
        <v>0</v>
      </c>
      <c r="AI94" s="339">
        <f>'MA Vozidlo'!AI94</f>
        <v>0</v>
      </c>
      <c r="AJ94" s="339">
        <f>'MA Vozidlo'!AJ94</f>
        <v>0</v>
      </c>
      <c r="AK94" s="339">
        <f>'MA Vozidlo'!AK94</f>
        <v>0</v>
      </c>
      <c r="AL94" s="24">
        <f t="shared" si="75"/>
        <v>0</v>
      </c>
      <c r="AM94" s="149">
        <f t="shared" si="74"/>
        <v>0</v>
      </c>
    </row>
    <row r="95" spans="1:39" ht="14.4" x14ac:dyDescent="0.3">
      <c r="A95" s="4">
        <f t="shared" si="73"/>
        <v>7</v>
      </c>
      <c r="B95" s="45" t="str">
        <f t="shared" si="73"/>
        <v>Mzdové náklady</v>
      </c>
      <c r="C95" s="64">
        <f t="shared" si="73"/>
        <v>7.1</v>
      </c>
      <c r="D95" s="65" t="str">
        <f t="shared" si="73"/>
        <v>Vlaková četa</v>
      </c>
      <c r="E95" s="107">
        <f>'MA Vozidlo'!E95*Objednávka!C$93</f>
        <v>0</v>
      </c>
      <c r="F95" s="107">
        <f>'MA Vozidlo'!F95*Objednávka!D$93</f>
        <v>0</v>
      </c>
      <c r="G95" s="107">
        <f>'MA Vozidlo'!G95*Objednávka!E$93</f>
        <v>0</v>
      </c>
      <c r="H95" s="107">
        <f>'MA Vozidlo'!H95*Objednávka!F$93</f>
        <v>0</v>
      </c>
      <c r="I95" s="107">
        <f>'MA Vozidlo'!I95*Objednávka!G$93</f>
        <v>0</v>
      </c>
      <c r="J95" s="107">
        <f>'MA Vozidlo'!J95*Objednávka!H$93</f>
        <v>0</v>
      </c>
      <c r="K95" s="107">
        <f>'MA Vozidlo'!K95*Objednávka!I$93</f>
        <v>0</v>
      </c>
      <c r="L95" s="107">
        <f>'MA Vozidlo'!L95*Objednávka!J$93</f>
        <v>0</v>
      </c>
      <c r="M95" s="107">
        <f>'MA Vozidlo'!M95*Objednávka!K$93</f>
        <v>0</v>
      </c>
      <c r="N95" s="107">
        <f>'MA Vozidlo'!N95*Objednávka!L$93</f>
        <v>0</v>
      </c>
      <c r="O95" s="107">
        <f>'MA Vozidlo'!O95*Objednávka!M$93</f>
        <v>0</v>
      </c>
      <c r="P95" s="107">
        <f>'MA Vozidlo'!P95*Objednávka!N$93</f>
        <v>0</v>
      </c>
      <c r="Q95" s="107">
        <f>'MA Vozidlo'!Q95*Objednávka!O$93</f>
        <v>0</v>
      </c>
      <c r="R95" s="107">
        <f>'MA Vozidlo'!R95*Objednávka!P$93</f>
        <v>0</v>
      </c>
      <c r="S95" s="107">
        <f>'MA Vozidlo'!S95*Objednávka!Q$93</f>
        <v>0</v>
      </c>
      <c r="T95" s="107">
        <f>'MA Vozidlo'!T95*Objednávka!R$93</f>
        <v>0</v>
      </c>
      <c r="U95" s="107">
        <f>'MA Vozidlo'!U95*Objednávka!S$93</f>
        <v>0</v>
      </c>
      <c r="V95" s="107">
        <f>'MA Vozidlo'!V95*Objednávka!T$93</f>
        <v>0</v>
      </c>
      <c r="W95" s="107">
        <f>'MA Vozidlo'!W95*Objednávka!U$93</f>
        <v>0</v>
      </c>
      <c r="X95" s="107">
        <f>'MA Vozidlo'!X95*Objednávka!V$93</f>
        <v>0</v>
      </c>
      <c r="Y95" s="107">
        <f>'MA Vozidlo'!Y95*Objednávka!W$93</f>
        <v>0</v>
      </c>
      <c r="Z95" s="107">
        <f>'MA Vozidlo'!Z95*Objednávka!X$93</f>
        <v>0</v>
      </c>
      <c r="AA95" s="107">
        <f>'MA Vozidlo'!AA95*Objednávka!Y$93</f>
        <v>0</v>
      </c>
      <c r="AB95" s="107">
        <f>'MA Vozidlo'!AB95*Objednávka!Z$93</f>
        <v>0</v>
      </c>
      <c r="AC95" s="107">
        <f>'MA Vozidlo'!AC95*Objednávka!AA$93</f>
        <v>0</v>
      </c>
      <c r="AD95" s="107">
        <f>'MA Vozidlo'!AD95*Objednávka!AB$93</f>
        <v>0</v>
      </c>
      <c r="AE95" s="107">
        <f>'MA Vozidlo'!AE95*Objednávka!AC$93</f>
        <v>0</v>
      </c>
      <c r="AF95" s="107">
        <f>'MA Vozidlo'!AF95*Objednávka!AD$93</f>
        <v>0</v>
      </c>
      <c r="AG95" s="107">
        <f>'MA Vozidlo'!AG95*Objednávka!AE$93</f>
        <v>0</v>
      </c>
      <c r="AH95" s="107">
        <f>'MA Vozidlo'!AH95*Objednávka!AF$93</f>
        <v>0</v>
      </c>
      <c r="AI95" s="107">
        <f>'MA Vozidlo'!AI95*Objednávka!AG$93</f>
        <v>0</v>
      </c>
      <c r="AJ95" s="107">
        <f>'MA Vozidlo'!AJ95*Objednávka!AH$93</f>
        <v>0</v>
      </c>
      <c r="AK95" s="107">
        <f>'MA Vozidlo'!AK95*Objednávka!AI$93</f>
        <v>0</v>
      </c>
      <c r="AL95" s="24">
        <f t="shared" si="75"/>
        <v>0</v>
      </c>
      <c r="AM95" s="149">
        <f t="shared" si="74"/>
        <v>0</v>
      </c>
    </row>
    <row r="96" spans="1:39" ht="14.4" x14ac:dyDescent="0.3">
      <c r="A96" s="4" t="str">
        <f t="shared" si="73"/>
        <v/>
      </c>
      <c r="B96" s="45" t="str">
        <f t="shared" si="73"/>
        <v/>
      </c>
      <c r="C96" s="64" t="str">
        <f t="shared" si="73"/>
        <v>7.2</v>
      </c>
      <c r="D96" s="65" t="str">
        <f t="shared" si="73"/>
        <v>Strojvedoucí</v>
      </c>
      <c r="E96" s="107">
        <f>'MA Vozidlo'!E96*Objednávka!C$93</f>
        <v>0</v>
      </c>
      <c r="F96" s="107">
        <f>'MA Vozidlo'!F96*Objednávka!D$93</f>
        <v>0</v>
      </c>
      <c r="G96" s="107">
        <f>'MA Vozidlo'!G96*Objednávka!E$93</f>
        <v>0</v>
      </c>
      <c r="H96" s="107">
        <f>'MA Vozidlo'!H96*Objednávka!F$93</f>
        <v>0</v>
      </c>
      <c r="I96" s="107">
        <f>'MA Vozidlo'!I96*Objednávka!G$93</f>
        <v>0</v>
      </c>
      <c r="J96" s="107">
        <f>'MA Vozidlo'!J96*Objednávka!H$93</f>
        <v>0</v>
      </c>
      <c r="K96" s="107">
        <f>'MA Vozidlo'!K96*Objednávka!I$93</f>
        <v>0</v>
      </c>
      <c r="L96" s="107">
        <f>'MA Vozidlo'!L96*Objednávka!J$93</f>
        <v>0</v>
      </c>
      <c r="M96" s="107">
        <f>'MA Vozidlo'!M96*Objednávka!K$93</f>
        <v>0</v>
      </c>
      <c r="N96" s="107">
        <f>'MA Vozidlo'!N96*Objednávka!L$93</f>
        <v>0</v>
      </c>
      <c r="O96" s="107">
        <f>'MA Vozidlo'!O96*Objednávka!M$93</f>
        <v>0</v>
      </c>
      <c r="P96" s="107">
        <f>'MA Vozidlo'!P96*Objednávka!N$93</f>
        <v>0</v>
      </c>
      <c r="Q96" s="107">
        <f>'MA Vozidlo'!Q96*Objednávka!O$93</f>
        <v>0</v>
      </c>
      <c r="R96" s="107">
        <f>'MA Vozidlo'!R96*Objednávka!P$93</f>
        <v>0</v>
      </c>
      <c r="S96" s="107">
        <f>'MA Vozidlo'!S96*Objednávka!Q$93</f>
        <v>0</v>
      </c>
      <c r="T96" s="107">
        <f>'MA Vozidlo'!T96*Objednávka!R$93</f>
        <v>0</v>
      </c>
      <c r="U96" s="107">
        <f>'MA Vozidlo'!U96*Objednávka!S$93</f>
        <v>0</v>
      </c>
      <c r="V96" s="107">
        <f>'MA Vozidlo'!V96*Objednávka!T$93</f>
        <v>0</v>
      </c>
      <c r="W96" s="107">
        <f>'MA Vozidlo'!W96*Objednávka!U$93</f>
        <v>0</v>
      </c>
      <c r="X96" s="107">
        <f>'MA Vozidlo'!X96*Objednávka!V$93</f>
        <v>0</v>
      </c>
      <c r="Y96" s="107">
        <f>'MA Vozidlo'!Y96*Objednávka!W$93</f>
        <v>0</v>
      </c>
      <c r="Z96" s="107">
        <f>'MA Vozidlo'!Z96*Objednávka!X$93</f>
        <v>0</v>
      </c>
      <c r="AA96" s="107">
        <f>'MA Vozidlo'!AA96*Objednávka!Y$93</f>
        <v>0</v>
      </c>
      <c r="AB96" s="107">
        <f>'MA Vozidlo'!AB96*Objednávka!Z$93</f>
        <v>0</v>
      </c>
      <c r="AC96" s="107">
        <f>'MA Vozidlo'!AC96*Objednávka!AA$93</f>
        <v>0</v>
      </c>
      <c r="AD96" s="107">
        <f>'MA Vozidlo'!AD96*Objednávka!AB$93</f>
        <v>0</v>
      </c>
      <c r="AE96" s="107">
        <f>'MA Vozidlo'!AE96*Objednávka!AC$93</f>
        <v>0</v>
      </c>
      <c r="AF96" s="107">
        <f>'MA Vozidlo'!AF96*Objednávka!AD$93</f>
        <v>0</v>
      </c>
      <c r="AG96" s="107">
        <f>'MA Vozidlo'!AG96*Objednávka!AE$93</f>
        <v>0</v>
      </c>
      <c r="AH96" s="107">
        <f>'MA Vozidlo'!AH96*Objednávka!AF$93</f>
        <v>0</v>
      </c>
      <c r="AI96" s="107">
        <f>'MA Vozidlo'!AI96*Objednávka!AG$93</f>
        <v>0</v>
      </c>
      <c r="AJ96" s="107">
        <f>'MA Vozidlo'!AJ96*Objednávka!AH$93</f>
        <v>0</v>
      </c>
      <c r="AK96" s="107">
        <f>'MA Vozidlo'!AK96*Objednávka!AI$93</f>
        <v>0</v>
      </c>
      <c r="AL96" s="24">
        <f t="shared" si="75"/>
        <v>0</v>
      </c>
      <c r="AM96" s="149">
        <f t="shared" si="74"/>
        <v>0</v>
      </c>
    </row>
    <row r="97" spans="1:39" ht="14.4" x14ac:dyDescent="0.3">
      <c r="A97" s="4" t="str">
        <f t="shared" si="73"/>
        <v/>
      </c>
      <c r="B97" s="45" t="str">
        <f t="shared" si="73"/>
        <v/>
      </c>
      <c r="C97" s="64" t="str">
        <f t="shared" si="73"/>
        <v>7.3</v>
      </c>
      <c r="D97" s="65" t="str">
        <f t="shared" si="73"/>
        <v>Pokladní</v>
      </c>
      <c r="E97" s="107">
        <f>'MA Vozidlo'!E97*Objednávka!C$93</f>
        <v>0</v>
      </c>
      <c r="F97" s="107">
        <f>'MA Vozidlo'!F97*Objednávka!D$93</f>
        <v>0</v>
      </c>
      <c r="G97" s="107">
        <f>'MA Vozidlo'!G97*Objednávka!E$93</f>
        <v>0</v>
      </c>
      <c r="H97" s="107">
        <f>'MA Vozidlo'!H97*Objednávka!F$93</f>
        <v>0</v>
      </c>
      <c r="I97" s="107">
        <f>'MA Vozidlo'!I97*Objednávka!G$93</f>
        <v>0</v>
      </c>
      <c r="J97" s="107">
        <f>'MA Vozidlo'!J97*Objednávka!H$93</f>
        <v>0</v>
      </c>
      <c r="K97" s="107">
        <f>'MA Vozidlo'!K97*Objednávka!I$93</f>
        <v>0</v>
      </c>
      <c r="L97" s="107">
        <f>'MA Vozidlo'!L97*Objednávka!J$93</f>
        <v>0</v>
      </c>
      <c r="M97" s="107">
        <f>'MA Vozidlo'!M97*Objednávka!K$93</f>
        <v>0</v>
      </c>
      <c r="N97" s="107">
        <f>'MA Vozidlo'!N97*Objednávka!L$93</f>
        <v>0</v>
      </c>
      <c r="O97" s="107">
        <f>'MA Vozidlo'!O97*Objednávka!M$93</f>
        <v>0</v>
      </c>
      <c r="P97" s="107">
        <f>'MA Vozidlo'!P97*Objednávka!N$93</f>
        <v>0</v>
      </c>
      <c r="Q97" s="107">
        <f>'MA Vozidlo'!Q97*Objednávka!O$93</f>
        <v>0</v>
      </c>
      <c r="R97" s="107">
        <f>'MA Vozidlo'!R97*Objednávka!P$93</f>
        <v>0</v>
      </c>
      <c r="S97" s="107">
        <f>'MA Vozidlo'!S97*Objednávka!Q$93</f>
        <v>0</v>
      </c>
      <c r="T97" s="107">
        <f>'MA Vozidlo'!T97*Objednávka!R$93</f>
        <v>0</v>
      </c>
      <c r="U97" s="107">
        <f>'MA Vozidlo'!U97*Objednávka!S$93</f>
        <v>0</v>
      </c>
      <c r="V97" s="107">
        <f>'MA Vozidlo'!V97*Objednávka!T$93</f>
        <v>0</v>
      </c>
      <c r="W97" s="107">
        <f>'MA Vozidlo'!W97*Objednávka!U$93</f>
        <v>0</v>
      </c>
      <c r="X97" s="107">
        <f>'MA Vozidlo'!X97*Objednávka!V$93</f>
        <v>0</v>
      </c>
      <c r="Y97" s="107">
        <f>'MA Vozidlo'!Y97*Objednávka!W$93</f>
        <v>0</v>
      </c>
      <c r="Z97" s="107">
        <f>'MA Vozidlo'!Z97*Objednávka!X$93</f>
        <v>0</v>
      </c>
      <c r="AA97" s="107">
        <f>'MA Vozidlo'!AA97*Objednávka!Y$93</f>
        <v>0</v>
      </c>
      <c r="AB97" s="107">
        <f>'MA Vozidlo'!AB97*Objednávka!Z$93</f>
        <v>0</v>
      </c>
      <c r="AC97" s="107">
        <f>'MA Vozidlo'!AC97*Objednávka!AA$93</f>
        <v>0</v>
      </c>
      <c r="AD97" s="107">
        <f>'MA Vozidlo'!AD97*Objednávka!AB$93</f>
        <v>0</v>
      </c>
      <c r="AE97" s="107">
        <f>'MA Vozidlo'!AE97*Objednávka!AC$93</f>
        <v>0</v>
      </c>
      <c r="AF97" s="107">
        <f>'MA Vozidlo'!AF97*Objednávka!AD$93</f>
        <v>0</v>
      </c>
      <c r="AG97" s="107">
        <f>'MA Vozidlo'!AG97*Objednávka!AE$93</f>
        <v>0</v>
      </c>
      <c r="AH97" s="107">
        <f>'MA Vozidlo'!AH97*Objednávka!AF$93</f>
        <v>0</v>
      </c>
      <c r="AI97" s="107">
        <f>'MA Vozidlo'!AI97*Objednávka!AG$93</f>
        <v>0</v>
      </c>
      <c r="AJ97" s="107">
        <f>'MA Vozidlo'!AJ97*Objednávka!AH$93</f>
        <v>0</v>
      </c>
      <c r="AK97" s="107">
        <f>'MA Vozidlo'!AK97*Objednávka!AI$93</f>
        <v>0</v>
      </c>
      <c r="AL97" s="24">
        <f t="shared" si="75"/>
        <v>0</v>
      </c>
      <c r="AM97" s="149">
        <f t="shared" si="74"/>
        <v>0</v>
      </c>
    </row>
    <row r="98" spans="1:39" ht="14.4" x14ac:dyDescent="0.3">
      <c r="A98" s="4" t="str">
        <f t="shared" si="73"/>
        <v/>
      </c>
      <c r="B98" s="45" t="str">
        <f t="shared" si="73"/>
        <v/>
      </c>
      <c r="C98" s="64" t="str">
        <f t="shared" si="73"/>
        <v>7.4</v>
      </c>
      <c r="D98" s="65" t="str">
        <f t="shared" si="73"/>
        <v>Ostatní zaměstnanci</v>
      </c>
      <c r="E98" s="107">
        <f>'MA Vozidlo'!E98*Objednávka!C$93</f>
        <v>0</v>
      </c>
      <c r="F98" s="107">
        <f>'MA Vozidlo'!F98*Objednávka!D$93</f>
        <v>0</v>
      </c>
      <c r="G98" s="107">
        <f>'MA Vozidlo'!G98*Objednávka!E$93</f>
        <v>0</v>
      </c>
      <c r="H98" s="107">
        <f>'MA Vozidlo'!H98*Objednávka!F$93</f>
        <v>0</v>
      </c>
      <c r="I98" s="107">
        <f>'MA Vozidlo'!I98*Objednávka!G$93</f>
        <v>0</v>
      </c>
      <c r="J98" s="107">
        <f>'MA Vozidlo'!J98*Objednávka!H$93</f>
        <v>0</v>
      </c>
      <c r="K98" s="107">
        <f>'MA Vozidlo'!K98*Objednávka!I$93</f>
        <v>0</v>
      </c>
      <c r="L98" s="107">
        <f>'MA Vozidlo'!L98*Objednávka!J$93</f>
        <v>0</v>
      </c>
      <c r="M98" s="107">
        <f>'MA Vozidlo'!M98*Objednávka!K$93</f>
        <v>0</v>
      </c>
      <c r="N98" s="107">
        <f>'MA Vozidlo'!N98*Objednávka!L$93</f>
        <v>0</v>
      </c>
      <c r="O98" s="107">
        <f>'MA Vozidlo'!O98*Objednávka!M$93</f>
        <v>0</v>
      </c>
      <c r="P98" s="107">
        <f>'MA Vozidlo'!P98*Objednávka!N$93</f>
        <v>0</v>
      </c>
      <c r="Q98" s="107">
        <f>'MA Vozidlo'!Q98*Objednávka!O$93</f>
        <v>0</v>
      </c>
      <c r="R98" s="107">
        <f>'MA Vozidlo'!R98*Objednávka!P$93</f>
        <v>0</v>
      </c>
      <c r="S98" s="107">
        <f>'MA Vozidlo'!S98*Objednávka!Q$93</f>
        <v>0</v>
      </c>
      <c r="T98" s="107">
        <f>'MA Vozidlo'!T98*Objednávka!R$93</f>
        <v>0</v>
      </c>
      <c r="U98" s="107">
        <f>'MA Vozidlo'!U98*Objednávka!S$93</f>
        <v>0</v>
      </c>
      <c r="V98" s="107">
        <f>'MA Vozidlo'!V98*Objednávka!T$93</f>
        <v>0</v>
      </c>
      <c r="W98" s="107">
        <f>'MA Vozidlo'!W98*Objednávka!U$93</f>
        <v>0</v>
      </c>
      <c r="X98" s="107">
        <f>'MA Vozidlo'!X98*Objednávka!V$93</f>
        <v>0</v>
      </c>
      <c r="Y98" s="107">
        <f>'MA Vozidlo'!Y98*Objednávka!W$93</f>
        <v>0</v>
      </c>
      <c r="Z98" s="107">
        <f>'MA Vozidlo'!Z98*Objednávka!X$93</f>
        <v>0</v>
      </c>
      <c r="AA98" s="107">
        <f>'MA Vozidlo'!AA98*Objednávka!Y$93</f>
        <v>0</v>
      </c>
      <c r="AB98" s="107">
        <f>'MA Vozidlo'!AB98*Objednávka!Z$93</f>
        <v>0</v>
      </c>
      <c r="AC98" s="107">
        <f>'MA Vozidlo'!AC98*Objednávka!AA$93</f>
        <v>0</v>
      </c>
      <c r="AD98" s="107">
        <f>'MA Vozidlo'!AD98*Objednávka!AB$93</f>
        <v>0</v>
      </c>
      <c r="AE98" s="107">
        <f>'MA Vozidlo'!AE98*Objednávka!AC$93</f>
        <v>0</v>
      </c>
      <c r="AF98" s="107">
        <f>'MA Vozidlo'!AF98*Objednávka!AD$93</f>
        <v>0</v>
      </c>
      <c r="AG98" s="107">
        <f>'MA Vozidlo'!AG98*Objednávka!AE$93</f>
        <v>0</v>
      </c>
      <c r="AH98" s="107">
        <f>'MA Vozidlo'!AH98*Objednávka!AF$93</f>
        <v>0</v>
      </c>
      <c r="AI98" s="107">
        <f>'MA Vozidlo'!AI98*Objednávka!AG$93</f>
        <v>0</v>
      </c>
      <c r="AJ98" s="107">
        <f>'MA Vozidlo'!AJ98*Objednávka!AH$93</f>
        <v>0</v>
      </c>
      <c r="AK98" s="107">
        <f>'MA Vozidlo'!AK98*Objednávka!AI$93</f>
        <v>0</v>
      </c>
      <c r="AL98" s="24">
        <f t="shared" si="75"/>
        <v>0</v>
      </c>
      <c r="AM98" s="149">
        <f t="shared" si="74"/>
        <v>0</v>
      </c>
    </row>
    <row r="99" spans="1:39" ht="14.4" x14ac:dyDescent="0.3">
      <c r="A99" s="4">
        <f t="shared" si="73"/>
        <v>8</v>
      </c>
      <c r="B99" s="45" t="str">
        <f t="shared" si="73"/>
        <v>Sociální a zdravotní pojištění</v>
      </c>
      <c r="C99" s="64">
        <f t="shared" si="73"/>
        <v>8.1</v>
      </c>
      <c r="D99" s="65" t="str">
        <f t="shared" si="73"/>
        <v>Vlaková četa</v>
      </c>
      <c r="E99" s="107">
        <f>'MA Vozidlo'!E99*Objednávka!C$93</f>
        <v>0</v>
      </c>
      <c r="F99" s="107">
        <f>'MA Vozidlo'!F99*Objednávka!D$93</f>
        <v>0</v>
      </c>
      <c r="G99" s="107">
        <f>'MA Vozidlo'!G99*Objednávka!E$93</f>
        <v>0</v>
      </c>
      <c r="H99" s="107">
        <f>'MA Vozidlo'!H99*Objednávka!F$93</f>
        <v>0</v>
      </c>
      <c r="I99" s="107">
        <f>'MA Vozidlo'!I99*Objednávka!G$93</f>
        <v>0</v>
      </c>
      <c r="J99" s="107">
        <f>'MA Vozidlo'!J99*Objednávka!H$93</f>
        <v>0</v>
      </c>
      <c r="K99" s="107">
        <f>'MA Vozidlo'!K99*Objednávka!I$93</f>
        <v>0</v>
      </c>
      <c r="L99" s="107">
        <f>'MA Vozidlo'!L99*Objednávka!J$93</f>
        <v>0</v>
      </c>
      <c r="M99" s="107">
        <f>'MA Vozidlo'!M99*Objednávka!K$93</f>
        <v>0</v>
      </c>
      <c r="N99" s="107">
        <f>'MA Vozidlo'!N99*Objednávka!L$93</f>
        <v>0</v>
      </c>
      <c r="O99" s="107">
        <f>'MA Vozidlo'!O99*Objednávka!M$93</f>
        <v>0</v>
      </c>
      <c r="P99" s="107">
        <f>'MA Vozidlo'!P99*Objednávka!N$93</f>
        <v>0</v>
      </c>
      <c r="Q99" s="107">
        <f>'MA Vozidlo'!Q99*Objednávka!O$93</f>
        <v>0</v>
      </c>
      <c r="R99" s="107">
        <f>'MA Vozidlo'!R99*Objednávka!P$93</f>
        <v>0</v>
      </c>
      <c r="S99" s="107">
        <f>'MA Vozidlo'!S99*Objednávka!Q$93</f>
        <v>0</v>
      </c>
      <c r="T99" s="107">
        <f>'MA Vozidlo'!T99*Objednávka!R$93</f>
        <v>0</v>
      </c>
      <c r="U99" s="107">
        <f>'MA Vozidlo'!U99*Objednávka!S$93</f>
        <v>0</v>
      </c>
      <c r="V99" s="107">
        <f>'MA Vozidlo'!V99*Objednávka!T$93</f>
        <v>0</v>
      </c>
      <c r="W99" s="107">
        <f>'MA Vozidlo'!W99*Objednávka!U$93</f>
        <v>0</v>
      </c>
      <c r="X99" s="107">
        <f>'MA Vozidlo'!X99*Objednávka!V$93</f>
        <v>0</v>
      </c>
      <c r="Y99" s="107">
        <f>'MA Vozidlo'!Y99*Objednávka!W$93</f>
        <v>0</v>
      </c>
      <c r="Z99" s="107">
        <f>'MA Vozidlo'!Z99*Objednávka!X$93</f>
        <v>0</v>
      </c>
      <c r="AA99" s="107">
        <f>'MA Vozidlo'!AA99*Objednávka!Y$93</f>
        <v>0</v>
      </c>
      <c r="AB99" s="107">
        <f>'MA Vozidlo'!AB99*Objednávka!Z$93</f>
        <v>0</v>
      </c>
      <c r="AC99" s="107">
        <f>'MA Vozidlo'!AC99*Objednávka!AA$93</f>
        <v>0</v>
      </c>
      <c r="AD99" s="107">
        <f>'MA Vozidlo'!AD99*Objednávka!AB$93</f>
        <v>0</v>
      </c>
      <c r="AE99" s="107">
        <f>'MA Vozidlo'!AE99*Objednávka!AC$93</f>
        <v>0</v>
      </c>
      <c r="AF99" s="107">
        <f>'MA Vozidlo'!AF99*Objednávka!AD$93</f>
        <v>0</v>
      </c>
      <c r="AG99" s="107">
        <f>'MA Vozidlo'!AG99*Objednávka!AE$93</f>
        <v>0</v>
      </c>
      <c r="AH99" s="107">
        <f>'MA Vozidlo'!AH99*Objednávka!AF$93</f>
        <v>0</v>
      </c>
      <c r="AI99" s="107">
        <f>'MA Vozidlo'!AI99*Objednávka!AG$93</f>
        <v>0</v>
      </c>
      <c r="AJ99" s="107">
        <f>'MA Vozidlo'!AJ99*Objednávka!AH$93</f>
        <v>0</v>
      </c>
      <c r="AK99" s="107">
        <f>'MA Vozidlo'!AK99*Objednávka!AI$93</f>
        <v>0</v>
      </c>
      <c r="AL99" s="24">
        <f t="shared" si="75"/>
        <v>0</v>
      </c>
      <c r="AM99" s="149">
        <f t="shared" si="74"/>
        <v>0</v>
      </c>
    </row>
    <row r="100" spans="1:39" ht="14.4" x14ac:dyDescent="0.3">
      <c r="A100" s="4" t="str">
        <f t="shared" si="73"/>
        <v/>
      </c>
      <c r="B100" s="45" t="str">
        <f t="shared" si="73"/>
        <v/>
      </c>
      <c r="C100" s="64" t="str">
        <f t="shared" si="73"/>
        <v>8.2</v>
      </c>
      <c r="D100" s="65" t="str">
        <f t="shared" si="73"/>
        <v>Strojvedoucí</v>
      </c>
      <c r="E100" s="107">
        <f>'MA Vozidlo'!E100*Objednávka!C$93</f>
        <v>0</v>
      </c>
      <c r="F100" s="107">
        <f>'MA Vozidlo'!F100*Objednávka!D$93</f>
        <v>0</v>
      </c>
      <c r="G100" s="107">
        <f>'MA Vozidlo'!G100*Objednávka!E$93</f>
        <v>0</v>
      </c>
      <c r="H100" s="107">
        <f>'MA Vozidlo'!H100*Objednávka!F$93</f>
        <v>0</v>
      </c>
      <c r="I100" s="107">
        <f>'MA Vozidlo'!I100*Objednávka!G$93</f>
        <v>0</v>
      </c>
      <c r="J100" s="107">
        <f>'MA Vozidlo'!J100*Objednávka!H$93</f>
        <v>0</v>
      </c>
      <c r="K100" s="107">
        <f>'MA Vozidlo'!K100*Objednávka!I$93</f>
        <v>0</v>
      </c>
      <c r="L100" s="107">
        <f>'MA Vozidlo'!L100*Objednávka!J$93</f>
        <v>0</v>
      </c>
      <c r="M100" s="107">
        <f>'MA Vozidlo'!M100*Objednávka!K$93</f>
        <v>0</v>
      </c>
      <c r="N100" s="107">
        <f>'MA Vozidlo'!N100*Objednávka!L$93</f>
        <v>0</v>
      </c>
      <c r="O100" s="107">
        <f>'MA Vozidlo'!O100*Objednávka!M$93</f>
        <v>0</v>
      </c>
      <c r="P100" s="107">
        <f>'MA Vozidlo'!P100*Objednávka!N$93</f>
        <v>0</v>
      </c>
      <c r="Q100" s="107">
        <f>'MA Vozidlo'!Q100*Objednávka!O$93</f>
        <v>0</v>
      </c>
      <c r="R100" s="107">
        <f>'MA Vozidlo'!R100*Objednávka!P$93</f>
        <v>0</v>
      </c>
      <c r="S100" s="107">
        <f>'MA Vozidlo'!S100*Objednávka!Q$93</f>
        <v>0</v>
      </c>
      <c r="T100" s="107">
        <f>'MA Vozidlo'!T100*Objednávka!R$93</f>
        <v>0</v>
      </c>
      <c r="U100" s="107">
        <f>'MA Vozidlo'!U100*Objednávka!S$93</f>
        <v>0</v>
      </c>
      <c r="V100" s="107">
        <f>'MA Vozidlo'!V100*Objednávka!T$93</f>
        <v>0</v>
      </c>
      <c r="W100" s="107">
        <f>'MA Vozidlo'!W100*Objednávka!U$93</f>
        <v>0</v>
      </c>
      <c r="X100" s="107">
        <f>'MA Vozidlo'!X100*Objednávka!V$93</f>
        <v>0</v>
      </c>
      <c r="Y100" s="107">
        <f>'MA Vozidlo'!Y100*Objednávka!W$93</f>
        <v>0</v>
      </c>
      <c r="Z100" s="107">
        <f>'MA Vozidlo'!Z100*Objednávka!X$93</f>
        <v>0</v>
      </c>
      <c r="AA100" s="107">
        <f>'MA Vozidlo'!AA100*Objednávka!Y$93</f>
        <v>0</v>
      </c>
      <c r="AB100" s="107">
        <f>'MA Vozidlo'!AB100*Objednávka!Z$93</f>
        <v>0</v>
      </c>
      <c r="AC100" s="107">
        <f>'MA Vozidlo'!AC100*Objednávka!AA$93</f>
        <v>0</v>
      </c>
      <c r="AD100" s="107">
        <f>'MA Vozidlo'!AD100*Objednávka!AB$93</f>
        <v>0</v>
      </c>
      <c r="AE100" s="107">
        <f>'MA Vozidlo'!AE100*Objednávka!AC$93</f>
        <v>0</v>
      </c>
      <c r="AF100" s="107">
        <f>'MA Vozidlo'!AF100*Objednávka!AD$93</f>
        <v>0</v>
      </c>
      <c r="AG100" s="107">
        <f>'MA Vozidlo'!AG100*Objednávka!AE$93</f>
        <v>0</v>
      </c>
      <c r="AH100" s="107">
        <f>'MA Vozidlo'!AH100*Objednávka!AF$93</f>
        <v>0</v>
      </c>
      <c r="AI100" s="107">
        <f>'MA Vozidlo'!AI100*Objednávka!AG$93</f>
        <v>0</v>
      </c>
      <c r="AJ100" s="107">
        <f>'MA Vozidlo'!AJ100*Objednávka!AH$93</f>
        <v>0</v>
      </c>
      <c r="AK100" s="107">
        <f>'MA Vozidlo'!AK100*Objednávka!AI$93</f>
        <v>0</v>
      </c>
      <c r="AL100" s="24">
        <f t="shared" si="75"/>
        <v>0</v>
      </c>
      <c r="AM100" s="149">
        <f t="shared" si="74"/>
        <v>0</v>
      </c>
    </row>
    <row r="101" spans="1:39" ht="14.4" x14ac:dyDescent="0.3">
      <c r="A101" s="4" t="str">
        <f t="shared" si="73"/>
        <v/>
      </c>
      <c r="B101" s="45" t="str">
        <f t="shared" si="73"/>
        <v/>
      </c>
      <c r="C101" s="64" t="str">
        <f t="shared" si="73"/>
        <v>8.3</v>
      </c>
      <c r="D101" s="65" t="str">
        <f t="shared" si="73"/>
        <v>Pokladní</v>
      </c>
      <c r="E101" s="107">
        <f>'MA Vozidlo'!E101*Objednávka!C$93</f>
        <v>0</v>
      </c>
      <c r="F101" s="107">
        <f>'MA Vozidlo'!F101*Objednávka!D$93</f>
        <v>0</v>
      </c>
      <c r="G101" s="107">
        <f>'MA Vozidlo'!G101*Objednávka!E$93</f>
        <v>0</v>
      </c>
      <c r="H101" s="107">
        <f>'MA Vozidlo'!H101*Objednávka!F$93</f>
        <v>0</v>
      </c>
      <c r="I101" s="107">
        <f>'MA Vozidlo'!I101*Objednávka!G$93</f>
        <v>0</v>
      </c>
      <c r="J101" s="107">
        <f>'MA Vozidlo'!J101*Objednávka!H$93</f>
        <v>0</v>
      </c>
      <c r="K101" s="107">
        <f>'MA Vozidlo'!K101*Objednávka!I$93</f>
        <v>0</v>
      </c>
      <c r="L101" s="107">
        <f>'MA Vozidlo'!L101*Objednávka!J$93</f>
        <v>0</v>
      </c>
      <c r="M101" s="107">
        <f>'MA Vozidlo'!M101*Objednávka!K$93</f>
        <v>0</v>
      </c>
      <c r="N101" s="107">
        <f>'MA Vozidlo'!N101*Objednávka!L$93</f>
        <v>0</v>
      </c>
      <c r="O101" s="107">
        <f>'MA Vozidlo'!O101*Objednávka!M$93</f>
        <v>0</v>
      </c>
      <c r="P101" s="107">
        <f>'MA Vozidlo'!P101*Objednávka!N$93</f>
        <v>0</v>
      </c>
      <c r="Q101" s="107">
        <f>'MA Vozidlo'!Q101*Objednávka!O$93</f>
        <v>0</v>
      </c>
      <c r="R101" s="107">
        <f>'MA Vozidlo'!R101*Objednávka!P$93</f>
        <v>0</v>
      </c>
      <c r="S101" s="107">
        <f>'MA Vozidlo'!S101*Objednávka!Q$93</f>
        <v>0</v>
      </c>
      <c r="T101" s="107">
        <f>'MA Vozidlo'!T101*Objednávka!R$93</f>
        <v>0</v>
      </c>
      <c r="U101" s="107">
        <f>'MA Vozidlo'!U101*Objednávka!S$93</f>
        <v>0</v>
      </c>
      <c r="V101" s="107">
        <f>'MA Vozidlo'!V101*Objednávka!T$93</f>
        <v>0</v>
      </c>
      <c r="W101" s="107">
        <f>'MA Vozidlo'!W101*Objednávka!U$93</f>
        <v>0</v>
      </c>
      <c r="X101" s="107">
        <f>'MA Vozidlo'!X101*Objednávka!V$93</f>
        <v>0</v>
      </c>
      <c r="Y101" s="107">
        <f>'MA Vozidlo'!Y101*Objednávka!W$93</f>
        <v>0</v>
      </c>
      <c r="Z101" s="107">
        <f>'MA Vozidlo'!Z101*Objednávka!X$93</f>
        <v>0</v>
      </c>
      <c r="AA101" s="107">
        <f>'MA Vozidlo'!AA101*Objednávka!Y$93</f>
        <v>0</v>
      </c>
      <c r="AB101" s="107">
        <f>'MA Vozidlo'!AB101*Objednávka!Z$93</f>
        <v>0</v>
      </c>
      <c r="AC101" s="107">
        <f>'MA Vozidlo'!AC101*Objednávka!AA$93</f>
        <v>0</v>
      </c>
      <c r="AD101" s="107">
        <f>'MA Vozidlo'!AD101*Objednávka!AB$93</f>
        <v>0</v>
      </c>
      <c r="AE101" s="107">
        <f>'MA Vozidlo'!AE101*Objednávka!AC$93</f>
        <v>0</v>
      </c>
      <c r="AF101" s="107">
        <f>'MA Vozidlo'!AF101*Objednávka!AD$93</f>
        <v>0</v>
      </c>
      <c r="AG101" s="107">
        <f>'MA Vozidlo'!AG101*Objednávka!AE$93</f>
        <v>0</v>
      </c>
      <c r="AH101" s="107">
        <f>'MA Vozidlo'!AH101*Objednávka!AF$93</f>
        <v>0</v>
      </c>
      <c r="AI101" s="107">
        <f>'MA Vozidlo'!AI101*Objednávka!AG$93</f>
        <v>0</v>
      </c>
      <c r="AJ101" s="107">
        <f>'MA Vozidlo'!AJ101*Objednávka!AH$93</f>
        <v>0</v>
      </c>
      <c r="AK101" s="107">
        <f>'MA Vozidlo'!AK101*Objednávka!AI$93</f>
        <v>0</v>
      </c>
      <c r="AL101" s="24">
        <f t="shared" si="75"/>
        <v>0</v>
      </c>
      <c r="AM101" s="149">
        <f t="shared" si="74"/>
        <v>0</v>
      </c>
    </row>
    <row r="102" spans="1:39" ht="14.4" x14ac:dyDescent="0.3">
      <c r="A102" s="4" t="str">
        <f t="shared" si="73"/>
        <v/>
      </c>
      <c r="B102" s="45" t="str">
        <f t="shared" si="73"/>
        <v/>
      </c>
      <c r="C102" s="64" t="str">
        <f t="shared" si="73"/>
        <v>8.4</v>
      </c>
      <c r="D102" s="65" t="str">
        <f t="shared" si="73"/>
        <v>Ostatní zaměstnanci</v>
      </c>
      <c r="E102" s="107">
        <f>'MA Vozidlo'!E102*Objednávka!C$93</f>
        <v>0</v>
      </c>
      <c r="F102" s="107">
        <f>'MA Vozidlo'!F102*Objednávka!D$93</f>
        <v>0</v>
      </c>
      <c r="G102" s="107">
        <f>'MA Vozidlo'!G102*Objednávka!E$93</f>
        <v>0</v>
      </c>
      <c r="H102" s="107">
        <f>'MA Vozidlo'!H102*Objednávka!F$93</f>
        <v>0</v>
      </c>
      <c r="I102" s="107">
        <f>'MA Vozidlo'!I102*Objednávka!G$93</f>
        <v>0</v>
      </c>
      <c r="J102" s="107">
        <f>'MA Vozidlo'!J102*Objednávka!H$93</f>
        <v>0</v>
      </c>
      <c r="K102" s="107">
        <f>'MA Vozidlo'!K102*Objednávka!I$93</f>
        <v>0</v>
      </c>
      <c r="L102" s="107">
        <f>'MA Vozidlo'!L102*Objednávka!J$93</f>
        <v>0</v>
      </c>
      <c r="M102" s="107">
        <f>'MA Vozidlo'!M102*Objednávka!K$93</f>
        <v>0</v>
      </c>
      <c r="N102" s="107">
        <f>'MA Vozidlo'!N102*Objednávka!L$93</f>
        <v>0</v>
      </c>
      <c r="O102" s="107">
        <f>'MA Vozidlo'!O102*Objednávka!M$93</f>
        <v>0</v>
      </c>
      <c r="P102" s="107">
        <f>'MA Vozidlo'!P102*Objednávka!N$93</f>
        <v>0</v>
      </c>
      <c r="Q102" s="107">
        <f>'MA Vozidlo'!Q102*Objednávka!O$93</f>
        <v>0</v>
      </c>
      <c r="R102" s="107">
        <f>'MA Vozidlo'!R102*Objednávka!P$93</f>
        <v>0</v>
      </c>
      <c r="S102" s="107">
        <f>'MA Vozidlo'!S102*Objednávka!Q$93</f>
        <v>0</v>
      </c>
      <c r="T102" s="107">
        <f>'MA Vozidlo'!T102*Objednávka!R$93</f>
        <v>0</v>
      </c>
      <c r="U102" s="107">
        <f>'MA Vozidlo'!U102*Objednávka!S$93</f>
        <v>0</v>
      </c>
      <c r="V102" s="107">
        <f>'MA Vozidlo'!V102*Objednávka!T$93</f>
        <v>0</v>
      </c>
      <c r="W102" s="107">
        <f>'MA Vozidlo'!W102*Objednávka!U$93</f>
        <v>0</v>
      </c>
      <c r="X102" s="107">
        <f>'MA Vozidlo'!X102*Objednávka!V$93</f>
        <v>0</v>
      </c>
      <c r="Y102" s="107">
        <f>'MA Vozidlo'!Y102*Objednávka!W$93</f>
        <v>0</v>
      </c>
      <c r="Z102" s="107">
        <f>'MA Vozidlo'!Z102*Objednávka!X$93</f>
        <v>0</v>
      </c>
      <c r="AA102" s="107">
        <f>'MA Vozidlo'!AA102*Objednávka!Y$93</f>
        <v>0</v>
      </c>
      <c r="AB102" s="107">
        <f>'MA Vozidlo'!AB102*Objednávka!Z$93</f>
        <v>0</v>
      </c>
      <c r="AC102" s="107">
        <f>'MA Vozidlo'!AC102*Objednávka!AA$93</f>
        <v>0</v>
      </c>
      <c r="AD102" s="107">
        <f>'MA Vozidlo'!AD102*Objednávka!AB$93</f>
        <v>0</v>
      </c>
      <c r="AE102" s="107">
        <f>'MA Vozidlo'!AE102*Objednávka!AC$93</f>
        <v>0</v>
      </c>
      <c r="AF102" s="107">
        <f>'MA Vozidlo'!AF102*Objednávka!AD$93</f>
        <v>0</v>
      </c>
      <c r="AG102" s="107">
        <f>'MA Vozidlo'!AG102*Objednávka!AE$93</f>
        <v>0</v>
      </c>
      <c r="AH102" s="107">
        <f>'MA Vozidlo'!AH102*Objednávka!AF$93</f>
        <v>0</v>
      </c>
      <c r="AI102" s="107">
        <f>'MA Vozidlo'!AI102*Objednávka!AG$93</f>
        <v>0</v>
      </c>
      <c r="AJ102" s="107">
        <f>'MA Vozidlo'!AJ102*Objednávka!AH$93</f>
        <v>0</v>
      </c>
      <c r="AK102" s="107">
        <f>'MA Vozidlo'!AK102*Objednávka!AI$93</f>
        <v>0</v>
      </c>
      <c r="AL102" s="24">
        <f t="shared" si="75"/>
        <v>0</v>
      </c>
      <c r="AM102" s="149">
        <f t="shared" si="74"/>
        <v>0</v>
      </c>
    </row>
    <row r="103" spans="1:39" ht="14.4" x14ac:dyDescent="0.3">
      <c r="A103" s="4">
        <f t="shared" si="73"/>
        <v>9</v>
      </c>
      <c r="B103" s="45" t="str">
        <f t="shared" si="73"/>
        <v>Cestovné</v>
      </c>
      <c r="C103" s="64" t="str">
        <f t="shared" si="73"/>
        <v/>
      </c>
      <c r="D103" s="65" t="str">
        <f t="shared" si="73"/>
        <v/>
      </c>
      <c r="E103" s="107">
        <f>'MA Vozidlo'!E103*Objednávka!C$93</f>
        <v>0</v>
      </c>
      <c r="F103" s="107">
        <f>'MA Vozidlo'!F103*Objednávka!D$93</f>
        <v>0</v>
      </c>
      <c r="G103" s="107">
        <f>'MA Vozidlo'!G103*Objednávka!E$93</f>
        <v>0</v>
      </c>
      <c r="H103" s="107">
        <f>'MA Vozidlo'!H103*Objednávka!F$93</f>
        <v>0</v>
      </c>
      <c r="I103" s="107">
        <f>'MA Vozidlo'!I103*Objednávka!G$93</f>
        <v>0</v>
      </c>
      <c r="J103" s="107">
        <f>'MA Vozidlo'!J103*Objednávka!H$93</f>
        <v>0</v>
      </c>
      <c r="K103" s="107">
        <f>'MA Vozidlo'!K103*Objednávka!I$93</f>
        <v>0</v>
      </c>
      <c r="L103" s="107">
        <f>'MA Vozidlo'!L103*Objednávka!J$93</f>
        <v>0</v>
      </c>
      <c r="M103" s="107">
        <f>'MA Vozidlo'!M103*Objednávka!K$93</f>
        <v>0</v>
      </c>
      <c r="N103" s="107">
        <f>'MA Vozidlo'!N103*Objednávka!L$93</f>
        <v>0</v>
      </c>
      <c r="O103" s="107">
        <f>'MA Vozidlo'!O103*Objednávka!M$93</f>
        <v>0</v>
      </c>
      <c r="P103" s="107">
        <f>'MA Vozidlo'!P103*Objednávka!N$93</f>
        <v>0</v>
      </c>
      <c r="Q103" s="107">
        <f>'MA Vozidlo'!Q103*Objednávka!O$93</f>
        <v>0</v>
      </c>
      <c r="R103" s="107">
        <f>'MA Vozidlo'!R103*Objednávka!P$93</f>
        <v>0</v>
      </c>
      <c r="S103" s="107">
        <f>'MA Vozidlo'!S103*Objednávka!Q$93</f>
        <v>0</v>
      </c>
      <c r="T103" s="107">
        <f>'MA Vozidlo'!T103*Objednávka!R$93</f>
        <v>0</v>
      </c>
      <c r="U103" s="107">
        <f>'MA Vozidlo'!U103*Objednávka!S$93</f>
        <v>0</v>
      </c>
      <c r="V103" s="107">
        <f>'MA Vozidlo'!V103*Objednávka!T$93</f>
        <v>0</v>
      </c>
      <c r="W103" s="107">
        <f>'MA Vozidlo'!W103*Objednávka!U$93</f>
        <v>0</v>
      </c>
      <c r="X103" s="107">
        <f>'MA Vozidlo'!X103*Objednávka!V$93</f>
        <v>0</v>
      </c>
      <c r="Y103" s="107">
        <f>'MA Vozidlo'!Y103*Objednávka!W$93</f>
        <v>0</v>
      </c>
      <c r="Z103" s="107">
        <f>'MA Vozidlo'!Z103*Objednávka!X$93</f>
        <v>0</v>
      </c>
      <c r="AA103" s="107">
        <f>'MA Vozidlo'!AA103*Objednávka!Y$93</f>
        <v>0</v>
      </c>
      <c r="AB103" s="107">
        <f>'MA Vozidlo'!AB103*Objednávka!Z$93</f>
        <v>0</v>
      </c>
      <c r="AC103" s="107">
        <f>'MA Vozidlo'!AC103*Objednávka!AA$93</f>
        <v>0</v>
      </c>
      <c r="AD103" s="107">
        <f>'MA Vozidlo'!AD103*Objednávka!AB$93</f>
        <v>0</v>
      </c>
      <c r="AE103" s="107">
        <f>'MA Vozidlo'!AE103*Objednávka!AC$93</f>
        <v>0</v>
      </c>
      <c r="AF103" s="107">
        <f>'MA Vozidlo'!AF103*Objednávka!AD$93</f>
        <v>0</v>
      </c>
      <c r="AG103" s="107">
        <f>'MA Vozidlo'!AG103*Objednávka!AE$93</f>
        <v>0</v>
      </c>
      <c r="AH103" s="107">
        <f>'MA Vozidlo'!AH103*Objednávka!AF$93</f>
        <v>0</v>
      </c>
      <c r="AI103" s="107">
        <f>'MA Vozidlo'!AI103*Objednávka!AG$93</f>
        <v>0</v>
      </c>
      <c r="AJ103" s="107">
        <f>'MA Vozidlo'!AJ103*Objednávka!AH$93</f>
        <v>0</v>
      </c>
      <c r="AK103" s="107">
        <f>'MA Vozidlo'!AK103*Objednávka!AI$93</f>
        <v>0</v>
      </c>
      <c r="AL103" s="24">
        <f t="shared" si="75"/>
        <v>0</v>
      </c>
      <c r="AM103" s="149">
        <f t="shared" si="74"/>
        <v>0</v>
      </c>
    </row>
    <row r="104" spans="1:39" ht="14.4" x14ac:dyDescent="0.3">
      <c r="A104" s="4">
        <f t="shared" si="73"/>
        <v>10</v>
      </c>
      <c r="B104" s="45" t="str">
        <f t="shared" si="73"/>
        <v>Úhrada za použití dopravní cesty</v>
      </c>
      <c r="C104" s="64" t="str">
        <f t="shared" si="73"/>
        <v/>
      </c>
      <c r="D104" s="65" t="str">
        <f t="shared" si="73"/>
        <v/>
      </c>
      <c r="E104" s="107">
        <f>'MA Vozidlo'!E104*Objednávka!C$93</f>
        <v>0</v>
      </c>
      <c r="F104" s="107">
        <f>'MA Vozidlo'!F104*Objednávka!D$93</f>
        <v>0</v>
      </c>
      <c r="G104" s="107">
        <f>'MA Vozidlo'!G104*Objednávka!E$93</f>
        <v>0</v>
      </c>
      <c r="H104" s="107">
        <f>'MA Vozidlo'!H104*Objednávka!F$93</f>
        <v>0</v>
      </c>
      <c r="I104" s="107">
        <f>'MA Vozidlo'!I104*Objednávka!G$93</f>
        <v>0</v>
      </c>
      <c r="J104" s="107">
        <f>'MA Vozidlo'!J104*Objednávka!H$93</f>
        <v>0</v>
      </c>
      <c r="K104" s="107">
        <f>'MA Vozidlo'!K104*Objednávka!I$93</f>
        <v>0</v>
      </c>
      <c r="L104" s="107">
        <f>'MA Vozidlo'!L104*Objednávka!J$93</f>
        <v>0</v>
      </c>
      <c r="M104" s="107">
        <f>'MA Vozidlo'!M104*Objednávka!K$93</f>
        <v>0</v>
      </c>
      <c r="N104" s="107">
        <f>'MA Vozidlo'!N104*Objednávka!L$93</f>
        <v>0</v>
      </c>
      <c r="O104" s="107">
        <f>'MA Vozidlo'!O104*Objednávka!M$93</f>
        <v>0</v>
      </c>
      <c r="P104" s="107">
        <f>'MA Vozidlo'!P104*Objednávka!N$93</f>
        <v>0</v>
      </c>
      <c r="Q104" s="107">
        <f>'MA Vozidlo'!Q104*Objednávka!O$93</f>
        <v>0</v>
      </c>
      <c r="R104" s="107">
        <f>'MA Vozidlo'!R104*Objednávka!P$93</f>
        <v>0</v>
      </c>
      <c r="S104" s="107">
        <f>'MA Vozidlo'!S104*Objednávka!Q$93</f>
        <v>0</v>
      </c>
      <c r="T104" s="107">
        <f>'MA Vozidlo'!T104*Objednávka!R$93</f>
        <v>0</v>
      </c>
      <c r="U104" s="107">
        <f>'MA Vozidlo'!U104*Objednávka!S$93</f>
        <v>0</v>
      </c>
      <c r="V104" s="107">
        <f>'MA Vozidlo'!V104*Objednávka!T$93</f>
        <v>0</v>
      </c>
      <c r="W104" s="107">
        <f>'MA Vozidlo'!W104*Objednávka!U$93</f>
        <v>0</v>
      </c>
      <c r="X104" s="107">
        <f>'MA Vozidlo'!X104*Objednávka!V$93</f>
        <v>0</v>
      </c>
      <c r="Y104" s="107">
        <f>'MA Vozidlo'!Y104*Objednávka!W$93</f>
        <v>0</v>
      </c>
      <c r="Z104" s="107">
        <f>'MA Vozidlo'!Z104*Objednávka!X$93</f>
        <v>0</v>
      </c>
      <c r="AA104" s="107">
        <f>'MA Vozidlo'!AA104*Objednávka!Y$93</f>
        <v>0</v>
      </c>
      <c r="AB104" s="107">
        <f>'MA Vozidlo'!AB104*Objednávka!Z$93</f>
        <v>0</v>
      </c>
      <c r="AC104" s="107">
        <f>'MA Vozidlo'!AC104*Objednávka!AA$93</f>
        <v>0</v>
      </c>
      <c r="AD104" s="107">
        <f>'MA Vozidlo'!AD104*Objednávka!AB$93</f>
        <v>0</v>
      </c>
      <c r="AE104" s="107">
        <f>'MA Vozidlo'!AE104*Objednávka!AC$93</f>
        <v>0</v>
      </c>
      <c r="AF104" s="107">
        <f>'MA Vozidlo'!AF104*Objednávka!AD$93</f>
        <v>0</v>
      </c>
      <c r="AG104" s="107">
        <f>'MA Vozidlo'!AG104*Objednávka!AE$93</f>
        <v>0</v>
      </c>
      <c r="AH104" s="107">
        <f>'MA Vozidlo'!AH104*Objednávka!AF$93</f>
        <v>0</v>
      </c>
      <c r="AI104" s="107">
        <f>'MA Vozidlo'!AI104*Objednávka!AG$93</f>
        <v>0</v>
      </c>
      <c r="AJ104" s="107">
        <f>'MA Vozidlo'!AJ104*Objednávka!AH$93</f>
        <v>0</v>
      </c>
      <c r="AK104" s="107">
        <f>'MA Vozidlo'!AK104*Objednávka!AI$93</f>
        <v>0</v>
      </c>
      <c r="AL104" s="24">
        <f t="shared" si="75"/>
        <v>0</v>
      </c>
      <c r="AM104" s="149">
        <f t="shared" si="74"/>
        <v>0</v>
      </c>
    </row>
    <row r="105" spans="1:39" ht="14.4" x14ac:dyDescent="0.3">
      <c r="A105" s="4">
        <f t="shared" si="73"/>
        <v>11</v>
      </c>
      <c r="B105" s="45" t="str">
        <f t="shared" si="73"/>
        <v>Úhrada za použití ostatní infrastruktury</v>
      </c>
      <c r="C105" s="64" t="str">
        <f t="shared" si="73"/>
        <v/>
      </c>
      <c r="D105" s="65" t="str">
        <f t="shared" si="73"/>
        <v/>
      </c>
      <c r="E105" s="107">
        <f>'MA Vozidlo'!E105*Objednávka!C$93</f>
        <v>0</v>
      </c>
      <c r="F105" s="107">
        <f>'MA Vozidlo'!F105*Objednávka!D$93</f>
        <v>0</v>
      </c>
      <c r="G105" s="107">
        <f>'MA Vozidlo'!G105*Objednávka!E$93</f>
        <v>0</v>
      </c>
      <c r="H105" s="107">
        <f>'MA Vozidlo'!H105*Objednávka!F$93</f>
        <v>0</v>
      </c>
      <c r="I105" s="107">
        <f>'MA Vozidlo'!I105*Objednávka!G$93</f>
        <v>0</v>
      </c>
      <c r="J105" s="107">
        <f>'MA Vozidlo'!J105*Objednávka!H$93</f>
        <v>0</v>
      </c>
      <c r="K105" s="107">
        <f>'MA Vozidlo'!K105*Objednávka!I$93</f>
        <v>0</v>
      </c>
      <c r="L105" s="107">
        <f>'MA Vozidlo'!L105*Objednávka!J$93</f>
        <v>0</v>
      </c>
      <c r="M105" s="107">
        <f>'MA Vozidlo'!M105*Objednávka!K$93</f>
        <v>0</v>
      </c>
      <c r="N105" s="107">
        <f>'MA Vozidlo'!N105*Objednávka!L$93</f>
        <v>0</v>
      </c>
      <c r="O105" s="107">
        <f>'MA Vozidlo'!O105*Objednávka!M$93</f>
        <v>0</v>
      </c>
      <c r="P105" s="107">
        <f>'MA Vozidlo'!P105*Objednávka!N$93</f>
        <v>0</v>
      </c>
      <c r="Q105" s="107">
        <f>'MA Vozidlo'!Q105*Objednávka!O$93</f>
        <v>0</v>
      </c>
      <c r="R105" s="107">
        <f>'MA Vozidlo'!R105*Objednávka!P$93</f>
        <v>0</v>
      </c>
      <c r="S105" s="107">
        <f>'MA Vozidlo'!S105*Objednávka!Q$93</f>
        <v>0</v>
      </c>
      <c r="T105" s="107">
        <f>'MA Vozidlo'!T105*Objednávka!R$93</f>
        <v>0</v>
      </c>
      <c r="U105" s="107">
        <f>'MA Vozidlo'!U105*Objednávka!S$93</f>
        <v>0</v>
      </c>
      <c r="V105" s="107">
        <f>'MA Vozidlo'!V105*Objednávka!T$93</f>
        <v>0</v>
      </c>
      <c r="W105" s="107">
        <f>'MA Vozidlo'!W105*Objednávka!U$93</f>
        <v>0</v>
      </c>
      <c r="X105" s="107">
        <f>'MA Vozidlo'!X105*Objednávka!V$93</f>
        <v>0</v>
      </c>
      <c r="Y105" s="107">
        <f>'MA Vozidlo'!Y105*Objednávka!W$93</f>
        <v>0</v>
      </c>
      <c r="Z105" s="107">
        <f>'MA Vozidlo'!Z105*Objednávka!X$93</f>
        <v>0</v>
      </c>
      <c r="AA105" s="107">
        <f>'MA Vozidlo'!AA105*Objednávka!Y$93</f>
        <v>0</v>
      </c>
      <c r="AB105" s="107">
        <f>'MA Vozidlo'!AB105*Objednávka!Z$93</f>
        <v>0</v>
      </c>
      <c r="AC105" s="107">
        <f>'MA Vozidlo'!AC105*Objednávka!AA$93</f>
        <v>0</v>
      </c>
      <c r="AD105" s="107">
        <f>'MA Vozidlo'!AD105*Objednávka!AB$93</f>
        <v>0</v>
      </c>
      <c r="AE105" s="107">
        <f>'MA Vozidlo'!AE105*Objednávka!AC$93</f>
        <v>0</v>
      </c>
      <c r="AF105" s="107">
        <f>'MA Vozidlo'!AF105*Objednávka!AD$93</f>
        <v>0</v>
      </c>
      <c r="AG105" s="107">
        <f>'MA Vozidlo'!AG105*Objednávka!AE$93</f>
        <v>0</v>
      </c>
      <c r="AH105" s="107">
        <f>'MA Vozidlo'!AH105*Objednávka!AF$93</f>
        <v>0</v>
      </c>
      <c r="AI105" s="107">
        <f>'MA Vozidlo'!AI105*Objednávka!AG$93</f>
        <v>0</v>
      </c>
      <c r="AJ105" s="107">
        <f>'MA Vozidlo'!AJ105*Objednávka!AH$93</f>
        <v>0</v>
      </c>
      <c r="AK105" s="107">
        <f>'MA Vozidlo'!AK105*Objednávka!AI$93</f>
        <v>0</v>
      </c>
      <c r="AL105" s="24">
        <f t="shared" si="75"/>
        <v>0</v>
      </c>
      <c r="AM105" s="149">
        <f t="shared" si="74"/>
        <v>0</v>
      </c>
    </row>
    <row r="106" spans="1:39" ht="14.4" x14ac:dyDescent="0.3">
      <c r="A106" s="4">
        <f t="shared" si="73"/>
        <v>12</v>
      </c>
      <c r="B106" s="45" t="str">
        <f t="shared" si="73"/>
        <v>Ostatní přímé náklady</v>
      </c>
      <c r="C106" s="64" t="str">
        <f t="shared" si="73"/>
        <v>12.1</v>
      </c>
      <c r="D106" s="65" t="str">
        <f t="shared" si="73"/>
        <v>Finanční náklady</v>
      </c>
      <c r="E106" s="339">
        <f>'MA Vozidlo'!E106</f>
        <v>0</v>
      </c>
      <c r="F106" s="339">
        <f>'MA Vozidlo'!F106</f>
        <v>0</v>
      </c>
      <c r="G106" s="339">
        <f>'MA Vozidlo'!G106</f>
        <v>0</v>
      </c>
      <c r="H106" s="339">
        <f>'MA Vozidlo'!H106</f>
        <v>0</v>
      </c>
      <c r="I106" s="339">
        <f>'MA Vozidlo'!I106</f>
        <v>0</v>
      </c>
      <c r="J106" s="339">
        <f>'MA Vozidlo'!J106</f>
        <v>0</v>
      </c>
      <c r="K106" s="339">
        <f>'MA Vozidlo'!K106</f>
        <v>0</v>
      </c>
      <c r="L106" s="339">
        <f>'MA Vozidlo'!L106</f>
        <v>0</v>
      </c>
      <c r="M106" s="339">
        <f>'MA Vozidlo'!M106</f>
        <v>0</v>
      </c>
      <c r="N106" s="339">
        <f>'MA Vozidlo'!N106</f>
        <v>0</v>
      </c>
      <c r="O106" s="339">
        <f>'MA Vozidlo'!O106</f>
        <v>0</v>
      </c>
      <c r="P106" s="339">
        <f>'MA Vozidlo'!P106</f>
        <v>0</v>
      </c>
      <c r="Q106" s="339">
        <f>'MA Vozidlo'!Q106</f>
        <v>0</v>
      </c>
      <c r="R106" s="339">
        <f>'MA Vozidlo'!R106</f>
        <v>0</v>
      </c>
      <c r="S106" s="339">
        <f>'MA Vozidlo'!S106</f>
        <v>0</v>
      </c>
      <c r="T106" s="339">
        <f>'MA Vozidlo'!T106</f>
        <v>0</v>
      </c>
      <c r="U106" s="339">
        <f>'MA Vozidlo'!U106</f>
        <v>0</v>
      </c>
      <c r="V106" s="339">
        <f>'MA Vozidlo'!V106</f>
        <v>0</v>
      </c>
      <c r="W106" s="339">
        <f>'MA Vozidlo'!W106</f>
        <v>0</v>
      </c>
      <c r="X106" s="339">
        <f>'MA Vozidlo'!X106</f>
        <v>0</v>
      </c>
      <c r="Y106" s="339">
        <f>'MA Vozidlo'!Y106</f>
        <v>0</v>
      </c>
      <c r="Z106" s="339">
        <f>'MA Vozidlo'!Z106</f>
        <v>0</v>
      </c>
      <c r="AA106" s="339">
        <f>'MA Vozidlo'!AA106</f>
        <v>0</v>
      </c>
      <c r="AB106" s="339">
        <f>'MA Vozidlo'!AB106</f>
        <v>0</v>
      </c>
      <c r="AC106" s="339">
        <f>'MA Vozidlo'!AC106</f>
        <v>0</v>
      </c>
      <c r="AD106" s="339">
        <f>'MA Vozidlo'!AD106</f>
        <v>0</v>
      </c>
      <c r="AE106" s="339">
        <f>'MA Vozidlo'!AE106</f>
        <v>0</v>
      </c>
      <c r="AF106" s="339">
        <f>'MA Vozidlo'!AF106</f>
        <v>0</v>
      </c>
      <c r="AG106" s="339">
        <f>'MA Vozidlo'!AG106</f>
        <v>0</v>
      </c>
      <c r="AH106" s="339">
        <f>'MA Vozidlo'!AH106</f>
        <v>0</v>
      </c>
      <c r="AI106" s="339">
        <f>'MA Vozidlo'!AI106</f>
        <v>0</v>
      </c>
      <c r="AJ106" s="339">
        <f>'MA Vozidlo'!AJ106</f>
        <v>0</v>
      </c>
      <c r="AK106" s="339">
        <f>'MA Vozidlo'!AK106</f>
        <v>0</v>
      </c>
      <c r="AL106" s="24">
        <f t="shared" si="75"/>
        <v>0</v>
      </c>
      <c r="AM106" s="149">
        <f t="shared" si="74"/>
        <v>0</v>
      </c>
    </row>
    <row r="107" spans="1:39" ht="14.4" x14ac:dyDescent="0.3">
      <c r="A107" s="4" t="str">
        <f t="shared" si="73"/>
        <v/>
      </c>
      <c r="B107" s="45" t="str">
        <f t="shared" si="73"/>
        <v/>
      </c>
      <c r="C107" s="64" t="str">
        <f t="shared" si="73"/>
        <v>12.2</v>
      </c>
      <c r="D107" s="65" t="str">
        <f t="shared" si="73"/>
        <v>Ostatní</v>
      </c>
      <c r="E107" s="107">
        <f>'MA Vozidlo'!E107*Objednávka!C$93</f>
        <v>0</v>
      </c>
      <c r="F107" s="107">
        <f>'MA Vozidlo'!F107*Objednávka!D$93</f>
        <v>0</v>
      </c>
      <c r="G107" s="107">
        <f>'MA Vozidlo'!G107*Objednávka!E$93</f>
        <v>0</v>
      </c>
      <c r="H107" s="107">
        <f>'MA Vozidlo'!H107*Objednávka!F$93</f>
        <v>0</v>
      </c>
      <c r="I107" s="107">
        <f>'MA Vozidlo'!I107*Objednávka!G$93</f>
        <v>0</v>
      </c>
      <c r="J107" s="107">
        <f>'MA Vozidlo'!J107*Objednávka!H$93</f>
        <v>0</v>
      </c>
      <c r="K107" s="107">
        <f>'MA Vozidlo'!K107*Objednávka!I$93</f>
        <v>0</v>
      </c>
      <c r="L107" s="107">
        <f>'MA Vozidlo'!L107*Objednávka!J$93</f>
        <v>0</v>
      </c>
      <c r="M107" s="107">
        <f>'MA Vozidlo'!M107*Objednávka!K$93</f>
        <v>0</v>
      </c>
      <c r="N107" s="107">
        <f>'MA Vozidlo'!N107*Objednávka!L$93</f>
        <v>0</v>
      </c>
      <c r="O107" s="107">
        <f>'MA Vozidlo'!O107*Objednávka!M$93</f>
        <v>0</v>
      </c>
      <c r="P107" s="107">
        <f>'MA Vozidlo'!P107*Objednávka!N$93</f>
        <v>0</v>
      </c>
      <c r="Q107" s="107">
        <f>'MA Vozidlo'!Q107*Objednávka!O$93</f>
        <v>0</v>
      </c>
      <c r="R107" s="107">
        <f>'MA Vozidlo'!R107*Objednávka!P$93</f>
        <v>0</v>
      </c>
      <c r="S107" s="107">
        <f>'MA Vozidlo'!S107*Objednávka!Q$93</f>
        <v>0</v>
      </c>
      <c r="T107" s="107">
        <f>'MA Vozidlo'!T107*Objednávka!R$93</f>
        <v>0</v>
      </c>
      <c r="U107" s="107">
        <f>'MA Vozidlo'!U107*Objednávka!S$93</f>
        <v>0</v>
      </c>
      <c r="V107" s="107">
        <f>'MA Vozidlo'!V107*Objednávka!T$93</f>
        <v>0</v>
      </c>
      <c r="W107" s="107">
        <f>'MA Vozidlo'!W107*Objednávka!U$93</f>
        <v>0</v>
      </c>
      <c r="X107" s="107">
        <f>'MA Vozidlo'!X107*Objednávka!V$93</f>
        <v>0</v>
      </c>
      <c r="Y107" s="107">
        <f>'MA Vozidlo'!Y107*Objednávka!W$93</f>
        <v>0</v>
      </c>
      <c r="Z107" s="107">
        <f>'MA Vozidlo'!Z107*Objednávka!X$93</f>
        <v>0</v>
      </c>
      <c r="AA107" s="107">
        <f>'MA Vozidlo'!AA107*Objednávka!Y$93</f>
        <v>0</v>
      </c>
      <c r="AB107" s="107">
        <f>'MA Vozidlo'!AB107*Objednávka!Z$93</f>
        <v>0</v>
      </c>
      <c r="AC107" s="107">
        <f>'MA Vozidlo'!AC107*Objednávka!AA$93</f>
        <v>0</v>
      </c>
      <c r="AD107" s="107">
        <f>'MA Vozidlo'!AD107*Objednávka!AB$93</f>
        <v>0</v>
      </c>
      <c r="AE107" s="107">
        <f>'MA Vozidlo'!AE107*Objednávka!AC$93</f>
        <v>0</v>
      </c>
      <c r="AF107" s="107">
        <f>'MA Vozidlo'!AF107*Objednávka!AD$93</f>
        <v>0</v>
      </c>
      <c r="AG107" s="107">
        <f>'MA Vozidlo'!AG107*Objednávka!AE$93</f>
        <v>0</v>
      </c>
      <c r="AH107" s="107">
        <f>'MA Vozidlo'!AH107*Objednávka!AF$93</f>
        <v>0</v>
      </c>
      <c r="AI107" s="107">
        <f>'MA Vozidlo'!AI107*Objednávka!AG$93</f>
        <v>0</v>
      </c>
      <c r="AJ107" s="107">
        <f>'MA Vozidlo'!AJ107*Objednávka!AH$93</f>
        <v>0</v>
      </c>
      <c r="AK107" s="107">
        <f>'MA Vozidlo'!AK107*Objednávka!AI$93</f>
        <v>0</v>
      </c>
      <c r="AL107" s="24">
        <f t="shared" si="75"/>
        <v>0</v>
      </c>
      <c r="AM107" s="149">
        <f t="shared" si="74"/>
        <v>0</v>
      </c>
    </row>
    <row r="108" spans="1:39" ht="14.4" x14ac:dyDescent="0.3">
      <c r="A108" s="4">
        <f t="shared" si="73"/>
        <v>13</v>
      </c>
      <c r="B108" s="45" t="str">
        <f t="shared" si="73"/>
        <v>Ostatní služby</v>
      </c>
      <c r="C108" s="45" t="str">
        <f t="shared" si="73"/>
        <v>13.1</v>
      </c>
      <c r="D108" s="65" t="str">
        <f t="shared" si="73"/>
        <v>Ostraha</v>
      </c>
      <c r="E108" s="107">
        <f>'MA Vozidlo'!E108*Objednávka!C$93</f>
        <v>0</v>
      </c>
      <c r="F108" s="107">
        <f>'MA Vozidlo'!F108*Objednávka!D$93</f>
        <v>0</v>
      </c>
      <c r="G108" s="107">
        <f>'MA Vozidlo'!G108*Objednávka!E$93</f>
        <v>0</v>
      </c>
      <c r="H108" s="107">
        <f>'MA Vozidlo'!H108*Objednávka!F$93</f>
        <v>0</v>
      </c>
      <c r="I108" s="107">
        <f>'MA Vozidlo'!I108*Objednávka!G$93</f>
        <v>0</v>
      </c>
      <c r="J108" s="107">
        <f>'MA Vozidlo'!J108*Objednávka!H$93</f>
        <v>0</v>
      </c>
      <c r="K108" s="107">
        <f>'MA Vozidlo'!K108*Objednávka!I$93</f>
        <v>0</v>
      </c>
      <c r="L108" s="107">
        <f>'MA Vozidlo'!L108*Objednávka!J$93</f>
        <v>0</v>
      </c>
      <c r="M108" s="107">
        <f>'MA Vozidlo'!M108*Objednávka!K$93</f>
        <v>0</v>
      </c>
      <c r="N108" s="107">
        <f>'MA Vozidlo'!N108*Objednávka!L$93</f>
        <v>0</v>
      </c>
      <c r="O108" s="107">
        <f>'MA Vozidlo'!O108*Objednávka!M$93</f>
        <v>0</v>
      </c>
      <c r="P108" s="107">
        <f>'MA Vozidlo'!P108*Objednávka!N$93</f>
        <v>0</v>
      </c>
      <c r="Q108" s="107">
        <f>'MA Vozidlo'!Q108*Objednávka!O$93</f>
        <v>0</v>
      </c>
      <c r="R108" s="107">
        <f>'MA Vozidlo'!R108*Objednávka!P$93</f>
        <v>0</v>
      </c>
      <c r="S108" s="107">
        <f>'MA Vozidlo'!S108*Objednávka!Q$93</f>
        <v>0</v>
      </c>
      <c r="T108" s="107">
        <f>'MA Vozidlo'!T108*Objednávka!R$93</f>
        <v>0</v>
      </c>
      <c r="U108" s="107">
        <f>'MA Vozidlo'!U108*Objednávka!S$93</f>
        <v>0</v>
      </c>
      <c r="V108" s="107">
        <f>'MA Vozidlo'!V108*Objednávka!T$93</f>
        <v>0</v>
      </c>
      <c r="W108" s="107">
        <f>'MA Vozidlo'!W108*Objednávka!U$93</f>
        <v>0</v>
      </c>
      <c r="X108" s="107">
        <f>'MA Vozidlo'!X108*Objednávka!V$93</f>
        <v>0</v>
      </c>
      <c r="Y108" s="107">
        <f>'MA Vozidlo'!Y108*Objednávka!W$93</f>
        <v>0</v>
      </c>
      <c r="Z108" s="107">
        <f>'MA Vozidlo'!Z108*Objednávka!X$93</f>
        <v>0</v>
      </c>
      <c r="AA108" s="107">
        <f>'MA Vozidlo'!AA108*Objednávka!Y$93</f>
        <v>0</v>
      </c>
      <c r="AB108" s="107">
        <f>'MA Vozidlo'!AB108*Objednávka!Z$93</f>
        <v>0</v>
      </c>
      <c r="AC108" s="107">
        <f>'MA Vozidlo'!AC108*Objednávka!AA$93</f>
        <v>0</v>
      </c>
      <c r="AD108" s="107">
        <f>'MA Vozidlo'!AD108*Objednávka!AB$93</f>
        <v>0</v>
      </c>
      <c r="AE108" s="107">
        <f>'MA Vozidlo'!AE108*Objednávka!AC$93</f>
        <v>0</v>
      </c>
      <c r="AF108" s="107">
        <f>'MA Vozidlo'!AF108*Objednávka!AD$93</f>
        <v>0</v>
      </c>
      <c r="AG108" s="107">
        <f>'MA Vozidlo'!AG108*Objednávka!AE$93</f>
        <v>0</v>
      </c>
      <c r="AH108" s="107">
        <f>'MA Vozidlo'!AH108*Objednávka!AF$93</f>
        <v>0</v>
      </c>
      <c r="AI108" s="107">
        <f>'MA Vozidlo'!AI108*Objednávka!AG$93</f>
        <v>0</v>
      </c>
      <c r="AJ108" s="107">
        <f>'MA Vozidlo'!AJ108*Objednávka!AH$93</f>
        <v>0</v>
      </c>
      <c r="AK108" s="107">
        <f>'MA Vozidlo'!AK108*Objednávka!AI$93</f>
        <v>0</v>
      </c>
      <c r="AL108" s="24">
        <f t="shared" si="75"/>
        <v>0</v>
      </c>
      <c r="AM108" s="149">
        <f t="shared" si="74"/>
        <v>0</v>
      </c>
    </row>
    <row r="109" spans="1:39" ht="14.4" x14ac:dyDescent="0.3">
      <c r="A109" s="4"/>
      <c r="B109" s="45"/>
      <c r="C109" s="45" t="str">
        <f t="shared" ref="C109:D112" si="76">IF(C67="","",C67)</f>
        <v>13.2</v>
      </c>
      <c r="D109" s="65" t="str">
        <f t="shared" si="76"/>
        <v>Ostatní služby</v>
      </c>
      <c r="E109" s="107">
        <f>'MA Vozidlo'!E109*Objednávka!C$93</f>
        <v>0</v>
      </c>
      <c r="F109" s="107">
        <f>'MA Vozidlo'!F109*Objednávka!D$93</f>
        <v>0</v>
      </c>
      <c r="G109" s="107">
        <f>'MA Vozidlo'!G109*Objednávka!E$93</f>
        <v>0</v>
      </c>
      <c r="H109" s="107">
        <f>'MA Vozidlo'!H109*Objednávka!F$93</f>
        <v>0</v>
      </c>
      <c r="I109" s="107">
        <f>'MA Vozidlo'!I109*Objednávka!G$93</f>
        <v>0</v>
      </c>
      <c r="J109" s="107">
        <f>'MA Vozidlo'!J109*Objednávka!H$93</f>
        <v>0</v>
      </c>
      <c r="K109" s="107">
        <f>'MA Vozidlo'!K109*Objednávka!I$93</f>
        <v>0</v>
      </c>
      <c r="L109" s="107">
        <f>'MA Vozidlo'!L109*Objednávka!J$93</f>
        <v>0</v>
      </c>
      <c r="M109" s="107">
        <f>'MA Vozidlo'!M109*Objednávka!K$93</f>
        <v>0</v>
      </c>
      <c r="N109" s="107">
        <f>'MA Vozidlo'!N109*Objednávka!L$93</f>
        <v>0</v>
      </c>
      <c r="O109" s="107">
        <f>'MA Vozidlo'!O109*Objednávka!M$93</f>
        <v>0</v>
      </c>
      <c r="P109" s="107">
        <f>'MA Vozidlo'!P109*Objednávka!N$93</f>
        <v>0</v>
      </c>
      <c r="Q109" s="107">
        <f>'MA Vozidlo'!Q109*Objednávka!O$93</f>
        <v>0</v>
      </c>
      <c r="R109" s="107">
        <f>'MA Vozidlo'!R109*Objednávka!P$93</f>
        <v>0</v>
      </c>
      <c r="S109" s="107">
        <f>'MA Vozidlo'!S109*Objednávka!Q$93</f>
        <v>0</v>
      </c>
      <c r="T109" s="107">
        <f>'MA Vozidlo'!T109*Objednávka!R$93</f>
        <v>0</v>
      </c>
      <c r="U109" s="107">
        <f>'MA Vozidlo'!U109*Objednávka!S$93</f>
        <v>0</v>
      </c>
      <c r="V109" s="107">
        <f>'MA Vozidlo'!V109*Objednávka!T$93</f>
        <v>0</v>
      </c>
      <c r="W109" s="107">
        <f>'MA Vozidlo'!W109*Objednávka!U$93</f>
        <v>0</v>
      </c>
      <c r="X109" s="107">
        <f>'MA Vozidlo'!X109*Objednávka!V$93</f>
        <v>0</v>
      </c>
      <c r="Y109" s="107">
        <f>'MA Vozidlo'!Y109*Objednávka!W$93</f>
        <v>0</v>
      </c>
      <c r="Z109" s="107">
        <f>'MA Vozidlo'!Z109*Objednávka!X$93</f>
        <v>0</v>
      </c>
      <c r="AA109" s="107">
        <f>'MA Vozidlo'!AA109*Objednávka!Y$93</f>
        <v>0</v>
      </c>
      <c r="AB109" s="107">
        <f>'MA Vozidlo'!AB109*Objednávka!Z$93</f>
        <v>0</v>
      </c>
      <c r="AC109" s="107">
        <f>'MA Vozidlo'!AC109*Objednávka!AA$93</f>
        <v>0</v>
      </c>
      <c r="AD109" s="107">
        <f>'MA Vozidlo'!AD109*Objednávka!AB$93</f>
        <v>0</v>
      </c>
      <c r="AE109" s="107">
        <f>'MA Vozidlo'!AE109*Objednávka!AC$93</f>
        <v>0</v>
      </c>
      <c r="AF109" s="107">
        <f>'MA Vozidlo'!AF109*Objednávka!AD$93</f>
        <v>0</v>
      </c>
      <c r="AG109" s="107">
        <f>'MA Vozidlo'!AG109*Objednávka!AE$93</f>
        <v>0</v>
      </c>
      <c r="AH109" s="107">
        <f>'MA Vozidlo'!AH109*Objednávka!AF$93</f>
        <v>0</v>
      </c>
      <c r="AI109" s="107">
        <f>'MA Vozidlo'!AI109*Objednávka!AG$93</f>
        <v>0</v>
      </c>
      <c r="AJ109" s="107">
        <f>'MA Vozidlo'!AJ109*Objednávka!AH$93</f>
        <v>0</v>
      </c>
      <c r="AK109" s="107">
        <f>'MA Vozidlo'!AK109*Objednávka!AI$93</f>
        <v>0</v>
      </c>
      <c r="AL109" s="24">
        <f t="shared" si="75"/>
        <v>0</v>
      </c>
      <c r="AM109" s="149">
        <f t="shared" si="74"/>
        <v>0</v>
      </c>
    </row>
    <row r="110" spans="1:39" ht="14.4" x14ac:dyDescent="0.3">
      <c r="A110" s="4">
        <f t="shared" ref="A110:B113" si="77">IF(A68="","",A68)</f>
        <v>14</v>
      </c>
      <c r="B110" s="45" t="str">
        <f t="shared" si="77"/>
        <v>Provozní režie</v>
      </c>
      <c r="C110" s="45" t="str">
        <f t="shared" si="76"/>
        <v/>
      </c>
      <c r="D110" s="65" t="str">
        <f t="shared" si="76"/>
        <v/>
      </c>
      <c r="E110" s="107">
        <f>'MA Vozidlo'!E110*Objednávka!C$93</f>
        <v>0</v>
      </c>
      <c r="F110" s="107">
        <f>'MA Vozidlo'!F110*Objednávka!D$93</f>
        <v>0</v>
      </c>
      <c r="G110" s="107">
        <f>'MA Vozidlo'!G110*Objednávka!E$93</f>
        <v>0</v>
      </c>
      <c r="H110" s="107">
        <f>'MA Vozidlo'!H110*Objednávka!F$93</f>
        <v>0</v>
      </c>
      <c r="I110" s="107">
        <f>'MA Vozidlo'!I110*Objednávka!G$93</f>
        <v>0</v>
      </c>
      <c r="J110" s="107">
        <f>'MA Vozidlo'!J110*Objednávka!H$93</f>
        <v>0</v>
      </c>
      <c r="K110" s="107">
        <f>'MA Vozidlo'!K110*Objednávka!I$93</f>
        <v>0</v>
      </c>
      <c r="L110" s="107">
        <f>'MA Vozidlo'!L110*Objednávka!J$93</f>
        <v>0</v>
      </c>
      <c r="M110" s="107">
        <f>'MA Vozidlo'!M110*Objednávka!K$93</f>
        <v>0</v>
      </c>
      <c r="N110" s="107">
        <f>'MA Vozidlo'!N110*Objednávka!L$93</f>
        <v>0</v>
      </c>
      <c r="O110" s="107">
        <f>'MA Vozidlo'!O110*Objednávka!M$93</f>
        <v>0</v>
      </c>
      <c r="P110" s="107">
        <f>'MA Vozidlo'!P110*Objednávka!N$93</f>
        <v>0</v>
      </c>
      <c r="Q110" s="107">
        <f>'MA Vozidlo'!Q110*Objednávka!O$93</f>
        <v>0</v>
      </c>
      <c r="R110" s="107">
        <f>'MA Vozidlo'!R110*Objednávka!P$93</f>
        <v>0</v>
      </c>
      <c r="S110" s="107">
        <f>'MA Vozidlo'!S110*Objednávka!Q$93</f>
        <v>0</v>
      </c>
      <c r="T110" s="107">
        <f>'MA Vozidlo'!T110*Objednávka!R$93</f>
        <v>0</v>
      </c>
      <c r="U110" s="107">
        <f>'MA Vozidlo'!U110*Objednávka!S$93</f>
        <v>0</v>
      </c>
      <c r="V110" s="107">
        <f>'MA Vozidlo'!V110*Objednávka!T$93</f>
        <v>0</v>
      </c>
      <c r="W110" s="107">
        <f>'MA Vozidlo'!W110*Objednávka!U$93</f>
        <v>0</v>
      </c>
      <c r="X110" s="107">
        <f>'MA Vozidlo'!X110*Objednávka!V$93</f>
        <v>0</v>
      </c>
      <c r="Y110" s="107">
        <f>'MA Vozidlo'!Y110*Objednávka!W$93</f>
        <v>0</v>
      </c>
      <c r="Z110" s="107">
        <f>'MA Vozidlo'!Z110*Objednávka!X$93</f>
        <v>0</v>
      </c>
      <c r="AA110" s="107">
        <f>'MA Vozidlo'!AA110*Objednávka!Y$93</f>
        <v>0</v>
      </c>
      <c r="AB110" s="107">
        <f>'MA Vozidlo'!AB110*Objednávka!Z$93</f>
        <v>0</v>
      </c>
      <c r="AC110" s="107">
        <f>'MA Vozidlo'!AC110*Objednávka!AA$93</f>
        <v>0</v>
      </c>
      <c r="AD110" s="107">
        <f>'MA Vozidlo'!AD110*Objednávka!AB$93</f>
        <v>0</v>
      </c>
      <c r="AE110" s="107">
        <f>'MA Vozidlo'!AE110*Objednávka!AC$93</f>
        <v>0</v>
      </c>
      <c r="AF110" s="107">
        <f>'MA Vozidlo'!AF110*Objednávka!AD$93</f>
        <v>0</v>
      </c>
      <c r="AG110" s="107">
        <f>'MA Vozidlo'!AG110*Objednávka!AE$93</f>
        <v>0</v>
      </c>
      <c r="AH110" s="107">
        <f>'MA Vozidlo'!AH110*Objednávka!AF$93</f>
        <v>0</v>
      </c>
      <c r="AI110" s="107">
        <f>'MA Vozidlo'!AI110*Objednávka!AG$93</f>
        <v>0</v>
      </c>
      <c r="AJ110" s="107">
        <f>'MA Vozidlo'!AJ110*Objednávka!AH$93</f>
        <v>0</v>
      </c>
      <c r="AK110" s="107">
        <f>'MA Vozidlo'!AK110*Objednávka!AI$93</f>
        <v>0</v>
      </c>
      <c r="AL110" s="24">
        <f t="shared" si="75"/>
        <v>0</v>
      </c>
      <c r="AM110" s="149">
        <f t="shared" si="74"/>
        <v>0</v>
      </c>
    </row>
    <row r="111" spans="1:39" ht="14.4" x14ac:dyDescent="0.3">
      <c r="A111" s="4">
        <f t="shared" si="77"/>
        <v>15</v>
      </c>
      <c r="B111" s="45" t="str">
        <f t="shared" si="77"/>
        <v>Správní režie</v>
      </c>
      <c r="C111" s="45" t="str">
        <f t="shared" si="76"/>
        <v/>
      </c>
      <c r="D111" s="65" t="str">
        <f t="shared" si="76"/>
        <v/>
      </c>
      <c r="E111" s="107">
        <f>'MA Vozidlo'!E111*Objednávka!C$93</f>
        <v>0</v>
      </c>
      <c r="F111" s="107">
        <f>'MA Vozidlo'!F111*Objednávka!D$93</f>
        <v>0</v>
      </c>
      <c r="G111" s="107">
        <f>'MA Vozidlo'!G111*Objednávka!E$93</f>
        <v>0</v>
      </c>
      <c r="H111" s="107">
        <f>'MA Vozidlo'!H111*Objednávka!F$93</f>
        <v>0</v>
      </c>
      <c r="I111" s="107">
        <f>'MA Vozidlo'!I111*Objednávka!G$93</f>
        <v>0</v>
      </c>
      <c r="J111" s="107">
        <f>'MA Vozidlo'!J111*Objednávka!H$93</f>
        <v>0</v>
      </c>
      <c r="K111" s="107">
        <f>'MA Vozidlo'!K111*Objednávka!I$93</f>
        <v>0</v>
      </c>
      <c r="L111" s="107">
        <f>'MA Vozidlo'!L111*Objednávka!J$93</f>
        <v>0</v>
      </c>
      <c r="M111" s="107">
        <f>'MA Vozidlo'!M111*Objednávka!K$93</f>
        <v>0</v>
      </c>
      <c r="N111" s="107">
        <f>'MA Vozidlo'!N111*Objednávka!L$93</f>
        <v>0</v>
      </c>
      <c r="O111" s="107">
        <f>'MA Vozidlo'!O111*Objednávka!M$93</f>
        <v>0</v>
      </c>
      <c r="P111" s="107">
        <f>'MA Vozidlo'!P111*Objednávka!N$93</f>
        <v>0</v>
      </c>
      <c r="Q111" s="107">
        <f>'MA Vozidlo'!Q111*Objednávka!O$93</f>
        <v>0</v>
      </c>
      <c r="R111" s="107">
        <f>'MA Vozidlo'!R111*Objednávka!P$93</f>
        <v>0</v>
      </c>
      <c r="S111" s="107">
        <f>'MA Vozidlo'!S111*Objednávka!Q$93</f>
        <v>0</v>
      </c>
      <c r="T111" s="107">
        <f>'MA Vozidlo'!T111*Objednávka!R$93</f>
        <v>0</v>
      </c>
      <c r="U111" s="107">
        <f>'MA Vozidlo'!U111*Objednávka!S$93</f>
        <v>0</v>
      </c>
      <c r="V111" s="107">
        <f>'MA Vozidlo'!V111*Objednávka!T$93</f>
        <v>0</v>
      </c>
      <c r="W111" s="107">
        <f>'MA Vozidlo'!W111*Objednávka!U$93</f>
        <v>0</v>
      </c>
      <c r="X111" s="107">
        <f>'MA Vozidlo'!X111*Objednávka!V$93</f>
        <v>0</v>
      </c>
      <c r="Y111" s="107">
        <f>'MA Vozidlo'!Y111*Objednávka!W$93</f>
        <v>0</v>
      </c>
      <c r="Z111" s="107">
        <f>'MA Vozidlo'!Z111*Objednávka!X$93</f>
        <v>0</v>
      </c>
      <c r="AA111" s="107">
        <f>'MA Vozidlo'!AA111*Objednávka!Y$93</f>
        <v>0</v>
      </c>
      <c r="AB111" s="107">
        <f>'MA Vozidlo'!AB111*Objednávka!Z$93</f>
        <v>0</v>
      </c>
      <c r="AC111" s="107">
        <f>'MA Vozidlo'!AC111*Objednávka!AA$93</f>
        <v>0</v>
      </c>
      <c r="AD111" s="107">
        <f>'MA Vozidlo'!AD111*Objednávka!AB$93</f>
        <v>0</v>
      </c>
      <c r="AE111" s="107">
        <f>'MA Vozidlo'!AE111*Objednávka!AC$93</f>
        <v>0</v>
      </c>
      <c r="AF111" s="107">
        <f>'MA Vozidlo'!AF111*Objednávka!AD$93</f>
        <v>0</v>
      </c>
      <c r="AG111" s="107">
        <f>'MA Vozidlo'!AG111*Objednávka!AE$93</f>
        <v>0</v>
      </c>
      <c r="AH111" s="107">
        <f>'MA Vozidlo'!AH111*Objednávka!AF$93</f>
        <v>0</v>
      </c>
      <c r="AI111" s="107">
        <f>'MA Vozidlo'!AI111*Objednávka!AG$93</f>
        <v>0</v>
      </c>
      <c r="AJ111" s="107">
        <f>'MA Vozidlo'!AJ111*Objednávka!AH$93</f>
        <v>0</v>
      </c>
      <c r="AK111" s="107">
        <f>'MA Vozidlo'!AK111*Objednávka!AI$93</f>
        <v>0</v>
      </c>
      <c r="AL111" s="24">
        <f t="shared" si="75"/>
        <v>0</v>
      </c>
      <c r="AM111" s="149">
        <f t="shared" si="74"/>
        <v>0</v>
      </c>
    </row>
    <row r="112" spans="1:39" ht="14.4" x14ac:dyDescent="0.3">
      <c r="A112" s="9">
        <f t="shared" si="77"/>
        <v>16</v>
      </c>
      <c r="B112" s="67" t="str">
        <f t="shared" si="77"/>
        <v>Zisk</v>
      </c>
      <c r="C112" s="67" t="str">
        <f t="shared" si="76"/>
        <v/>
      </c>
      <c r="D112" s="68" t="str">
        <f t="shared" si="76"/>
        <v/>
      </c>
      <c r="E112" s="107">
        <f>'MA Vozidlo'!E112*Objednávka!C$93</f>
        <v>0</v>
      </c>
      <c r="F112" s="107">
        <f>'MA Vozidlo'!F112*Objednávka!D$93</f>
        <v>0</v>
      </c>
      <c r="G112" s="107">
        <f>'MA Vozidlo'!G112*Objednávka!E$93</f>
        <v>0</v>
      </c>
      <c r="H112" s="107">
        <f>'MA Vozidlo'!H112*Objednávka!F$93</f>
        <v>0</v>
      </c>
      <c r="I112" s="107">
        <f>'MA Vozidlo'!I112*Objednávka!G$93</f>
        <v>0</v>
      </c>
      <c r="J112" s="107">
        <f>'MA Vozidlo'!J112*Objednávka!H$93</f>
        <v>0</v>
      </c>
      <c r="K112" s="107">
        <f>'MA Vozidlo'!K112*Objednávka!I$93</f>
        <v>0</v>
      </c>
      <c r="L112" s="107">
        <f>'MA Vozidlo'!L112*Objednávka!J$93</f>
        <v>0</v>
      </c>
      <c r="M112" s="107">
        <f>'MA Vozidlo'!M112*Objednávka!K$93</f>
        <v>0</v>
      </c>
      <c r="N112" s="107">
        <f>'MA Vozidlo'!N112*Objednávka!L$93</f>
        <v>0</v>
      </c>
      <c r="O112" s="107">
        <f>'MA Vozidlo'!O112*Objednávka!M$93</f>
        <v>0</v>
      </c>
      <c r="P112" s="107">
        <f>'MA Vozidlo'!P112*Objednávka!N$93</f>
        <v>0</v>
      </c>
      <c r="Q112" s="107">
        <f>'MA Vozidlo'!Q112*Objednávka!O$93</f>
        <v>0</v>
      </c>
      <c r="R112" s="107">
        <f>'MA Vozidlo'!R112*Objednávka!P$93</f>
        <v>0</v>
      </c>
      <c r="S112" s="107">
        <f>'MA Vozidlo'!S112*Objednávka!Q$93</f>
        <v>0</v>
      </c>
      <c r="T112" s="107">
        <f>'MA Vozidlo'!T112*Objednávka!R$93</f>
        <v>0</v>
      </c>
      <c r="U112" s="107">
        <f>'MA Vozidlo'!U112*Objednávka!S$93</f>
        <v>0</v>
      </c>
      <c r="V112" s="107">
        <f>'MA Vozidlo'!V112*Objednávka!T$93</f>
        <v>0</v>
      </c>
      <c r="W112" s="107">
        <f>'MA Vozidlo'!W112*Objednávka!U$93</f>
        <v>0</v>
      </c>
      <c r="X112" s="107">
        <f>'MA Vozidlo'!X112*Objednávka!V$93</f>
        <v>0</v>
      </c>
      <c r="Y112" s="107">
        <f>'MA Vozidlo'!Y112*Objednávka!W$93</f>
        <v>0</v>
      </c>
      <c r="Z112" s="107">
        <f>'MA Vozidlo'!Z112*Objednávka!X$93</f>
        <v>0</v>
      </c>
      <c r="AA112" s="107">
        <f>'MA Vozidlo'!AA112*Objednávka!Y$93</f>
        <v>0</v>
      </c>
      <c r="AB112" s="107">
        <f>'MA Vozidlo'!AB112*Objednávka!Z$93</f>
        <v>0</v>
      </c>
      <c r="AC112" s="107">
        <f>'MA Vozidlo'!AC112*Objednávka!AA$93</f>
        <v>0</v>
      </c>
      <c r="AD112" s="107">
        <f>'MA Vozidlo'!AD112*Objednávka!AB$93</f>
        <v>0</v>
      </c>
      <c r="AE112" s="107">
        <f>'MA Vozidlo'!AE112*Objednávka!AC$93</f>
        <v>0</v>
      </c>
      <c r="AF112" s="107">
        <f>'MA Vozidlo'!AF112*Objednávka!AD$93</f>
        <v>0</v>
      </c>
      <c r="AG112" s="107">
        <f>'MA Vozidlo'!AG112*Objednávka!AE$93</f>
        <v>0</v>
      </c>
      <c r="AH112" s="107">
        <f>'MA Vozidlo'!AH112*Objednávka!AF$93</f>
        <v>0</v>
      </c>
      <c r="AI112" s="107">
        <f>'MA Vozidlo'!AI112*Objednávka!AG$93</f>
        <v>0</v>
      </c>
      <c r="AJ112" s="107">
        <f>'MA Vozidlo'!AJ112*Objednávka!AH$93</f>
        <v>0</v>
      </c>
      <c r="AK112" s="107">
        <f>'MA Vozidlo'!AK112*Objednávka!AI$93</f>
        <v>0</v>
      </c>
      <c r="AL112" s="24">
        <f t="shared" si="75"/>
        <v>0</v>
      </c>
      <c r="AM112" s="149">
        <f t="shared" si="74"/>
        <v>0</v>
      </c>
    </row>
    <row r="113" spans="1:39" ht="16.2" thickBot="1" x14ac:dyDescent="0.4">
      <c r="A113" s="5">
        <f t="shared" si="77"/>
        <v>21</v>
      </c>
      <c r="B113" s="69" t="str">
        <f t="shared" si="77"/>
        <v>Objednávková cena za Vozidlo [tis.Kč]</v>
      </c>
      <c r="C113" s="69" t="str">
        <f>IF(C71="","",C71)</f>
        <v/>
      </c>
      <c r="D113" s="252" t="s">
        <v>361</v>
      </c>
      <c r="E113" s="108">
        <f t="shared" ref="E113:AK113" si="78">SUM(E87:E112)</f>
        <v>0</v>
      </c>
      <c r="F113" s="108">
        <f t="shared" si="78"/>
        <v>0</v>
      </c>
      <c r="G113" s="108">
        <f t="shared" ref="G113:H113" si="79">SUM(G87:G112)</f>
        <v>0</v>
      </c>
      <c r="H113" s="108">
        <f t="shared" si="79"/>
        <v>0</v>
      </c>
      <c r="I113" s="108">
        <f t="shared" si="78"/>
        <v>0</v>
      </c>
      <c r="J113" s="108">
        <f t="shared" si="78"/>
        <v>0</v>
      </c>
      <c r="K113" s="108">
        <f t="shared" si="78"/>
        <v>0</v>
      </c>
      <c r="L113" s="108">
        <f t="shared" si="78"/>
        <v>0</v>
      </c>
      <c r="M113" s="108">
        <f t="shared" si="78"/>
        <v>0</v>
      </c>
      <c r="N113" s="108">
        <f t="shared" si="78"/>
        <v>0</v>
      </c>
      <c r="O113" s="108">
        <f t="shared" si="78"/>
        <v>0</v>
      </c>
      <c r="P113" s="108">
        <f t="shared" si="78"/>
        <v>0</v>
      </c>
      <c r="Q113" s="108">
        <f t="shared" si="78"/>
        <v>0</v>
      </c>
      <c r="R113" s="108">
        <f t="shared" si="78"/>
        <v>0</v>
      </c>
      <c r="S113" s="108">
        <f t="shared" si="78"/>
        <v>0</v>
      </c>
      <c r="T113" s="108">
        <f t="shared" si="78"/>
        <v>0</v>
      </c>
      <c r="U113" s="108">
        <f t="shared" si="78"/>
        <v>0</v>
      </c>
      <c r="V113" s="108">
        <f t="shared" si="78"/>
        <v>0</v>
      </c>
      <c r="W113" s="108">
        <f t="shared" si="78"/>
        <v>0</v>
      </c>
      <c r="X113" s="108">
        <f t="shared" si="78"/>
        <v>0</v>
      </c>
      <c r="Y113" s="108">
        <f t="shared" si="78"/>
        <v>0</v>
      </c>
      <c r="Z113" s="108">
        <f t="shared" si="78"/>
        <v>0</v>
      </c>
      <c r="AA113" s="108">
        <f t="shared" si="78"/>
        <v>0</v>
      </c>
      <c r="AB113" s="108">
        <f t="shared" si="78"/>
        <v>0</v>
      </c>
      <c r="AC113" s="108">
        <f t="shared" si="78"/>
        <v>0</v>
      </c>
      <c r="AD113" s="108">
        <f t="shared" si="78"/>
        <v>0</v>
      </c>
      <c r="AE113" s="108">
        <f t="shared" si="78"/>
        <v>0</v>
      </c>
      <c r="AF113" s="108">
        <f t="shared" si="78"/>
        <v>0</v>
      </c>
      <c r="AG113" s="108">
        <f t="shared" si="78"/>
        <v>0</v>
      </c>
      <c r="AH113" s="108">
        <f t="shared" si="78"/>
        <v>0</v>
      </c>
      <c r="AI113" s="108">
        <f t="shared" si="78"/>
        <v>0</v>
      </c>
      <c r="AJ113" s="108">
        <f t="shared" si="78"/>
        <v>0</v>
      </c>
      <c r="AK113" s="108">
        <f t="shared" si="78"/>
        <v>0</v>
      </c>
      <c r="AL113" s="27">
        <f t="shared" ref="AL113:AL121" si="80">SUM(E113:AK113)</f>
        <v>0</v>
      </c>
      <c r="AM113" s="574">
        <f>IFERROR(SUMPRODUCT(E113:AK113,E$121:AK$121)/SUM(E$121:AK$121),0)</f>
        <v>0</v>
      </c>
    </row>
    <row r="114" spans="1:39" ht="14.4"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t="14.4"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t="14.4"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t="14.4"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t="14.4"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t="14.4"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177" t="s">
        <v>312</v>
      </c>
      <c r="C121" s="45"/>
      <c r="D121" s="257" t="s">
        <v>319</v>
      </c>
      <c r="E121" s="103">
        <f>'Objednávka HMP'!C39</f>
        <v>0</v>
      </c>
      <c r="F121" s="103">
        <f>'Objednávka HMP'!D39</f>
        <v>0</v>
      </c>
      <c r="G121" s="103">
        <f>'Objednávka HMP'!E39</f>
        <v>0</v>
      </c>
      <c r="H121" s="103">
        <f>'Objednávka HMP'!F39</f>
        <v>0</v>
      </c>
      <c r="I121" s="103">
        <f>'Objednávka HMP'!G39</f>
        <v>0</v>
      </c>
      <c r="J121" s="103">
        <f>'Objednávka HMP'!H39</f>
        <v>0</v>
      </c>
      <c r="K121" s="103">
        <f>'Objednávka HMP'!I39</f>
        <v>0</v>
      </c>
      <c r="L121" s="103">
        <f>'Objednávka HMP'!J39</f>
        <v>0</v>
      </c>
      <c r="M121" s="103">
        <f>'Objednávka HMP'!K39</f>
        <v>0</v>
      </c>
      <c r="N121" s="103">
        <f>'Objednávka HMP'!L39</f>
        <v>0</v>
      </c>
      <c r="O121" s="103">
        <f>'Objednávka HMP'!M39</f>
        <v>0</v>
      </c>
      <c r="P121" s="103">
        <f>'Objednávka HMP'!N39</f>
        <v>0</v>
      </c>
      <c r="Q121" s="103">
        <f>'Objednávka HMP'!O39</f>
        <v>0</v>
      </c>
      <c r="R121" s="103">
        <f>'Objednávka HMP'!P39</f>
        <v>0</v>
      </c>
      <c r="S121" s="103">
        <f>'Objednávka HMP'!Q39</f>
        <v>0</v>
      </c>
      <c r="T121" s="103">
        <f>'Objednávka HMP'!R39</f>
        <v>0</v>
      </c>
      <c r="U121" s="103">
        <f>'Objednávka HMP'!S39</f>
        <v>0</v>
      </c>
      <c r="V121" s="103">
        <f>'Objednávka HMP'!T39</f>
        <v>0</v>
      </c>
      <c r="W121" s="103">
        <f>'Objednávka HMP'!U39</f>
        <v>0</v>
      </c>
      <c r="X121" s="103">
        <f>'Objednávka HMP'!V39</f>
        <v>0</v>
      </c>
      <c r="Y121" s="103">
        <f>'Objednávka HMP'!W39</f>
        <v>0</v>
      </c>
      <c r="Z121" s="103">
        <f>'Objednávka HMP'!X39</f>
        <v>0</v>
      </c>
      <c r="AA121" s="103">
        <f>'Objednávka HMP'!Y39</f>
        <v>0</v>
      </c>
      <c r="AB121" s="103">
        <f>'Objednávka HMP'!Z39</f>
        <v>0</v>
      </c>
      <c r="AC121" s="103">
        <f>'Objednávka HMP'!AA39</f>
        <v>0</v>
      </c>
      <c r="AD121" s="103">
        <f>'Objednávka HMP'!AB39</f>
        <v>0</v>
      </c>
      <c r="AE121" s="103">
        <f>'Objednávka HMP'!AC39</f>
        <v>0</v>
      </c>
      <c r="AF121" s="103">
        <f>'Objednávka HMP'!AD39</f>
        <v>0</v>
      </c>
      <c r="AG121" s="103">
        <f>'Objednávka HMP'!AE39</f>
        <v>0</v>
      </c>
      <c r="AH121" s="103">
        <f>'Objednávka HMP'!AF39</f>
        <v>0</v>
      </c>
      <c r="AI121" s="103">
        <f>'Objednávka HMP'!AG39</f>
        <v>0</v>
      </c>
      <c r="AJ121" s="103">
        <f>'Objednávka HMP'!AH39</f>
        <v>0</v>
      </c>
      <c r="AK121" s="103">
        <f>'Objednávka HMP'!AI39</f>
        <v>0</v>
      </c>
      <c r="AL121" s="84">
        <f t="shared" si="80"/>
        <v>0</v>
      </c>
      <c r="AM121" s="570" t="s">
        <v>134</v>
      </c>
    </row>
    <row r="122" spans="1:39" ht="16.2" thickBot="1" x14ac:dyDescent="0.4">
      <c r="A122" s="5">
        <v>27</v>
      </c>
      <c r="B122" s="69" t="str">
        <f>IF(B80="","",B80)</f>
        <v>Objednávková jednotková cena za Vozidlo [Kč/vlkm]</v>
      </c>
      <c r="C122" s="69"/>
      <c r="D122" s="252" t="s">
        <v>362</v>
      </c>
      <c r="E122" s="105">
        <f t="shared" ref="E122:AL122" si="81">IFERROR(E113/E121,0)</f>
        <v>0</v>
      </c>
      <c r="F122" s="105">
        <f t="shared" si="81"/>
        <v>0</v>
      </c>
      <c r="G122" s="105">
        <f t="shared" si="81"/>
        <v>0</v>
      </c>
      <c r="H122" s="105">
        <f t="shared" si="81"/>
        <v>0</v>
      </c>
      <c r="I122" s="105">
        <f t="shared" si="81"/>
        <v>0</v>
      </c>
      <c r="J122" s="105">
        <f t="shared" si="81"/>
        <v>0</v>
      </c>
      <c r="K122" s="105">
        <f t="shared" si="81"/>
        <v>0</v>
      </c>
      <c r="L122" s="105">
        <f t="shared" si="81"/>
        <v>0</v>
      </c>
      <c r="M122" s="105">
        <f t="shared" si="81"/>
        <v>0</v>
      </c>
      <c r="N122" s="105">
        <f t="shared" si="81"/>
        <v>0</v>
      </c>
      <c r="O122" s="105">
        <f t="shared" si="81"/>
        <v>0</v>
      </c>
      <c r="P122" s="105">
        <f t="shared" si="81"/>
        <v>0</v>
      </c>
      <c r="Q122" s="105">
        <f t="shared" si="81"/>
        <v>0</v>
      </c>
      <c r="R122" s="105">
        <f t="shared" si="81"/>
        <v>0</v>
      </c>
      <c r="S122" s="105">
        <f t="shared" si="81"/>
        <v>0</v>
      </c>
      <c r="T122" s="105">
        <f t="shared" si="81"/>
        <v>0</v>
      </c>
      <c r="U122" s="105">
        <f t="shared" si="81"/>
        <v>0</v>
      </c>
      <c r="V122" s="105">
        <f t="shared" si="81"/>
        <v>0</v>
      </c>
      <c r="W122" s="105">
        <f t="shared" si="81"/>
        <v>0</v>
      </c>
      <c r="X122" s="105">
        <f t="shared" si="81"/>
        <v>0</v>
      </c>
      <c r="Y122" s="105">
        <f t="shared" si="81"/>
        <v>0</v>
      </c>
      <c r="Z122" s="105">
        <f t="shared" si="81"/>
        <v>0</v>
      </c>
      <c r="AA122" s="105">
        <f t="shared" si="81"/>
        <v>0</v>
      </c>
      <c r="AB122" s="105">
        <f t="shared" si="81"/>
        <v>0</v>
      </c>
      <c r="AC122" s="105">
        <f t="shared" si="81"/>
        <v>0</v>
      </c>
      <c r="AD122" s="105">
        <f t="shared" si="81"/>
        <v>0</v>
      </c>
      <c r="AE122" s="105">
        <f t="shared" si="81"/>
        <v>0</v>
      </c>
      <c r="AF122" s="105">
        <f t="shared" si="81"/>
        <v>0</v>
      </c>
      <c r="AG122" s="105">
        <f t="shared" si="81"/>
        <v>0</v>
      </c>
      <c r="AH122" s="105">
        <f t="shared" si="81"/>
        <v>0</v>
      </c>
      <c r="AI122" s="105">
        <f t="shared" si="81"/>
        <v>0</v>
      </c>
      <c r="AJ122" s="105">
        <f t="shared" si="81"/>
        <v>0</v>
      </c>
      <c r="AK122" s="105">
        <f t="shared" si="81"/>
        <v>0</v>
      </c>
      <c r="AL122" s="111">
        <f t="shared" si="81"/>
        <v>0</v>
      </c>
      <c r="AM122" s="571" t="s">
        <v>134</v>
      </c>
    </row>
    <row r="123" spans="1:39" ht="15.6" hidden="1" x14ac:dyDescent="0.35">
      <c r="A123" s="269">
        <v>28</v>
      </c>
      <c r="B123" s="279" t="str">
        <f t="shared" ref="B123:B124" si="82">IF(B81="","",B81)</f>
        <v>Objednávková jednotková cena za jednotku za Vozidlo [Kč/vlkm]</v>
      </c>
      <c r="C123" s="270"/>
      <c r="D123" s="271" t="s">
        <v>363</v>
      </c>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48"/>
      <c r="AM123" s="87"/>
    </row>
    <row r="124" spans="1:39" ht="16.2" hidden="1" thickBot="1" x14ac:dyDescent="0.4">
      <c r="A124" s="272">
        <v>29</v>
      </c>
      <c r="B124" s="273" t="str">
        <f t="shared" si="82"/>
        <v>Objednávková jednotková cena za soupravu za Vozidlo [Kč/vlkm]</v>
      </c>
      <c r="C124" s="274"/>
      <c r="D124" s="275" t="s">
        <v>364</v>
      </c>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119"/>
    </row>
    <row r="125" spans="1:39" ht="14.4" x14ac:dyDescent="0.3"/>
  </sheetData>
  <sheetProtection algorithmName="SHA-512" hashValue="6jAzwioYycgGPGvjukxZ+hkE4kgUk1zJjDnhhRyPhHaVsKaV+tQlECiwaSJ1jTEJzHMdIDDjJ9feEXWEJEQ2YQ==" saltValue="3SLrgTo1qoBgS4cgDQrxuQ==" spinCount="100000" sheet="1" objects="1" scenarios="1"/>
  <conditionalFormatting sqref="E39:G39 E81:G81 E123:G123">
    <cfRule type="expression" dxfId="35" priority="14">
      <formula>E$38&lt;D$38*(1-#REF!)</formula>
    </cfRule>
    <cfRule type="expression" dxfId="34" priority="15">
      <formula>E$38&gt;D$38*(1+#REF!)</formula>
    </cfRule>
  </conditionalFormatting>
  <conditionalFormatting sqref="E38:AK39">
    <cfRule type="expression" dxfId="33" priority="16">
      <formula>$E$38&gt;#REF!</formula>
    </cfRule>
  </conditionalFormatting>
  <conditionalFormatting sqref="E40:AK40">
    <cfRule type="expression" dxfId="32" priority="13">
      <formula>$E$38&gt;#REF!</formula>
    </cfRule>
  </conditionalFormatting>
  <conditionalFormatting sqref="E80:AK82">
    <cfRule type="expression" dxfId="31" priority="7">
      <formula>$E$38&gt;#REF!</formula>
    </cfRule>
  </conditionalFormatting>
  <conditionalFormatting sqref="E122:AK124">
    <cfRule type="expression" dxfId="30" priority="1">
      <formula>$E$38&gt;#REF!</formula>
    </cfRule>
  </conditionalFormatting>
  <conditionalFormatting sqref="F38:H38">
    <cfRule type="expression" dxfId="29" priority="91">
      <formula>$F$38&lt;$E$38*(1-#REF!)</formula>
    </cfRule>
    <cfRule type="expression" dxfId="28" priority="92">
      <formula>$F$38&gt;$E$38*(1+#REF!)</formula>
    </cfRule>
  </conditionalFormatting>
  <conditionalFormatting sqref="F80:H80">
    <cfRule type="expression" dxfId="27" priority="88">
      <formula>$F$38&lt;$E$38*(1-#REF!)</formula>
    </cfRule>
    <cfRule type="expression" dxfId="26" priority="89">
      <formula>$F$38&gt;$E$38*(1+#REF!)</formula>
    </cfRule>
  </conditionalFormatting>
  <conditionalFormatting sqref="F122:H122">
    <cfRule type="expression" dxfId="25" priority="85">
      <formula>$F$38&lt;$E$38*(1-#REF!)</formula>
    </cfRule>
    <cfRule type="expression" dxfId="24" priority="86">
      <formula>$F$38&gt;$E$38*(1+#REF!)</formula>
    </cfRule>
  </conditionalFormatting>
  <conditionalFormatting sqref="H39 H81 H123">
    <cfRule type="expression" dxfId="23" priority="318">
      <formula>H$38&gt;C$38*(1+#REF!)</formula>
    </cfRule>
    <cfRule type="expression" dxfId="22" priority="317">
      <formula>H$38&lt;C$38*(1-#REF!)</formula>
    </cfRule>
  </conditionalFormatting>
  <conditionalFormatting sqref="I39:AK39 I81:AK81 I123:AK123">
    <cfRule type="expression" dxfId="21" priority="524">
      <formula>I$38&gt;C$38*(1+#REF!)</formula>
    </cfRule>
    <cfRule type="expression" dxfId="20" priority="505">
      <formula>I$38&lt;F$38*(1-#REF!)</formula>
    </cfRule>
    <cfRule type="expression" dxfId="19" priority="506">
      <formula>I$38&gt;F$38*(1+#REF!)</formula>
    </cfRule>
    <cfRule type="expression" dxfId="18" priority="523">
      <formula>I$38&lt;C$38*(1-#REF!)</formula>
    </cfRule>
  </conditionalFormatting>
  <conditionalFormatting sqref="J38:AK38 J80:AK80 J122:AK122">
    <cfRule type="expression" dxfId="17" priority="93">
      <formula>J$38&lt;I$38*(1-#REF!)</formula>
    </cfRule>
    <cfRule type="expression" dxfId="16" priority="94">
      <formula>J$38&gt;I$38*(1+#REF!)</formula>
    </cfRule>
  </conditionalFormatting>
  <conditionalFormatting sqref="P38:R38 E39:G39 E81:G81 E123:G123">
    <cfRule type="expression" dxfId="15" priority="102">
      <formula>E$38&lt;A$38*(1-#REF!)</formula>
    </cfRule>
    <cfRule type="expression" dxfId="14" priority="103">
      <formula>E$38&gt;A$38*(1+#REF!)</formula>
    </cfRule>
  </conditionalFormatting>
  <conditionalFormatting sqref="S38:U38">
    <cfRule type="expression" dxfId="13" priority="104">
      <formula>S$38&lt;L$38*(1-#REF!)</formula>
    </cfRule>
    <cfRule type="expression" dxfId="12" priority="105">
      <formula>S$38&gt;L$38*(1+#REF!)</formula>
    </cfRule>
  </conditionalFormatting>
  <conditionalFormatting sqref="V38:AC38">
    <cfRule type="expression" dxfId="11" priority="106">
      <formula>V$38&lt;L$38*(1-#REF!)</formula>
    </cfRule>
    <cfRule type="expression" dxfId="10" priority="107">
      <formula>V$38&gt;L$38*(1+#REF!)</formula>
    </cfRule>
  </conditionalFormatting>
  <conditionalFormatting sqref="AD38:AF38">
    <cfRule type="expression" dxfId="9" priority="108">
      <formula>AD$38&lt;L$38*(1-#REF!)</formula>
    </cfRule>
    <cfRule type="expression" dxfId="8" priority="109">
      <formula>AD$38&gt;L$38*(1+#REF!)</formula>
    </cfRule>
  </conditionalFormatting>
  <conditionalFormatting sqref="AG38">
    <cfRule type="expression" dxfId="7" priority="101">
      <formula>AG$38&gt;L$38*(1+#REF!)</formula>
    </cfRule>
    <cfRule type="expression" dxfId="6" priority="100">
      <formula>AG$38&lt;L$38*(1-#REF!)</formula>
    </cfRule>
  </conditionalFormatting>
  <conditionalFormatting sqref="AH38:AK38">
    <cfRule type="expression" dxfId="5" priority="99">
      <formula>AH$38&gt;L$38*(1+#REF!)</formula>
    </cfRule>
    <cfRule type="expression" dxfId="4" priority="98">
      <formula>AH$38&lt;L$38*(1-#REF!)</formula>
    </cfRule>
  </conditionalFormatting>
  <conditionalFormatting sqref="AK38 H39 AK80 H81 AK122 H123">
    <cfRule type="expression" dxfId="3" priority="110">
      <formula>H$38&lt;F$38*(1-#REF!)</formula>
    </cfRule>
    <cfRule type="expression" dxfId="2" priority="111">
      <formula>H$38&gt;F$38*(1+#REF!)</formula>
    </cfRule>
  </conditionalFormatting>
  <conditionalFormatting sqref="AK38">
    <cfRule type="expression" dxfId="1" priority="96">
      <formula>AK$38&lt;L$38*(1-#REF!)</formula>
    </cfRule>
    <cfRule type="expression" dxfId="0" priority="97">
      <formula>AK$38&gt;L$38*(1+#REF!)</formula>
    </cfRule>
  </conditionalFormatting>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D77F-2FAB-4F14-8C9F-9779BECCDE92}">
  <sheetPr>
    <tabColor theme="4"/>
  </sheetPr>
  <dimension ref="A1:AJ48"/>
  <sheetViews>
    <sheetView workbookViewId="0">
      <pane xSplit="2" topLeftCell="C1" activePane="topRight" state="frozen"/>
      <selection pane="topRight" activeCell="H44" sqref="H44"/>
    </sheetView>
  </sheetViews>
  <sheetFormatPr defaultColWidth="0" defaultRowHeight="14.4" zeroHeight="1" x14ac:dyDescent="0.3"/>
  <cols>
    <col min="1" max="1" width="40" style="1" bestFit="1" customWidth="1"/>
    <col min="2" max="2" width="8.88671875" style="1" customWidth="1"/>
    <col min="3" max="35" width="15.77734375" style="1" customWidth="1"/>
    <col min="36" max="36" width="8.88671875" style="1" customWidth="1"/>
    <col min="37" max="16384" width="8.88671875" style="1" hidden="1"/>
  </cols>
  <sheetData>
    <row r="1" spans="1:35" x14ac:dyDescent="0.3">
      <c r="A1" s="169" t="s">
        <v>365</v>
      </c>
      <c r="B1" s="170" t="s">
        <v>76</v>
      </c>
      <c r="C1" s="38" t="str">
        <f>'Model výchozí (MV)'!E1</f>
        <v>Kalendářní rok</v>
      </c>
      <c r="D1" s="39"/>
      <c r="E1" s="39"/>
      <c r="F1" s="39"/>
      <c r="G1" s="39"/>
      <c r="H1" s="39"/>
      <c r="I1" s="39"/>
      <c r="J1" s="39"/>
      <c r="K1" s="39"/>
      <c r="L1" s="39"/>
      <c r="M1" s="39"/>
      <c r="N1" s="39"/>
      <c r="O1" s="39"/>
      <c r="P1" s="39"/>
      <c r="Q1" s="39"/>
      <c r="R1" s="39"/>
      <c r="S1" s="39"/>
      <c r="T1" s="71"/>
      <c r="U1" s="71"/>
      <c r="V1" s="71"/>
      <c r="W1" s="71"/>
      <c r="X1" s="71"/>
      <c r="Y1" s="71"/>
      <c r="Z1" s="71"/>
      <c r="AA1" s="71"/>
      <c r="AB1" s="71"/>
      <c r="AC1" s="71"/>
      <c r="AD1" s="71"/>
      <c r="AE1" s="71"/>
      <c r="AF1" s="71"/>
      <c r="AG1" s="71"/>
      <c r="AH1" s="71"/>
      <c r="AI1" s="47"/>
    </row>
    <row r="2" spans="1:35" ht="15" thickBot="1" x14ac:dyDescent="0.35">
      <c r="A2" s="6" t="s">
        <v>366</v>
      </c>
      <c r="B2" s="34"/>
      <c r="C2" s="42" t="str">
        <f>'Model výchozí (MV)'!E2</f>
        <v>XII/29</v>
      </c>
      <c r="D2" s="40" t="str">
        <f>'Model výchozí (MV)'!F2</f>
        <v>I-VI/30</v>
      </c>
      <c r="E2" s="40" t="str">
        <f>'Model výchozí (MV)'!G2</f>
        <v>VI-XII/30</v>
      </c>
      <c r="F2" s="40" t="str">
        <f>'Model výchozí (MV)'!H2</f>
        <v>XII/30</v>
      </c>
      <c r="G2" s="40">
        <f>'Model výchozí (MV)'!I2</f>
        <v>2031</v>
      </c>
      <c r="H2" s="40">
        <f>'Model výchozí (MV)'!J2</f>
        <v>2032</v>
      </c>
      <c r="I2" s="40">
        <f>'Model výchozí (MV)'!K2</f>
        <v>2033</v>
      </c>
      <c r="J2" s="40">
        <f>'Model výchozí (MV)'!L2</f>
        <v>2034</v>
      </c>
      <c r="K2" s="40">
        <f>'Model výchozí (MV)'!M2</f>
        <v>2035</v>
      </c>
      <c r="L2" s="40">
        <f>'Model výchozí (MV)'!N2</f>
        <v>2036</v>
      </c>
      <c r="M2" s="40">
        <f>'Model výchozí (MV)'!O2</f>
        <v>2037</v>
      </c>
      <c r="N2" s="40">
        <f>'Model výchozí (MV)'!P2</f>
        <v>2038</v>
      </c>
      <c r="O2" s="40">
        <f>'Model výchozí (MV)'!Q2</f>
        <v>2039</v>
      </c>
      <c r="P2" s="40">
        <f>'Model výchozí (MV)'!R2</f>
        <v>2040</v>
      </c>
      <c r="Q2" s="40">
        <f>'Model výchozí (MV)'!S2</f>
        <v>2041</v>
      </c>
      <c r="R2" s="40">
        <f>'Model výchozí (MV)'!T2</f>
        <v>2042</v>
      </c>
      <c r="S2" s="40">
        <f>'Model výchozí (MV)'!U2</f>
        <v>2043</v>
      </c>
      <c r="T2" s="40">
        <f>'Model výchozí (MV)'!V2</f>
        <v>2044</v>
      </c>
      <c r="U2" s="40">
        <f>'Model výchozí (MV)'!W2</f>
        <v>2045</v>
      </c>
      <c r="V2" s="40">
        <f>'Model výchozí (MV)'!X2</f>
        <v>2046</v>
      </c>
      <c r="W2" s="40">
        <f>'Model výchozí (MV)'!Y2</f>
        <v>2047</v>
      </c>
      <c r="X2" s="40">
        <f>'Model výchozí (MV)'!Z2</f>
        <v>2048</v>
      </c>
      <c r="Y2" s="40">
        <f>'Model výchozí (MV)'!AA2</f>
        <v>2049</v>
      </c>
      <c r="Z2" s="40">
        <f>'Model výchozí (MV)'!AB2</f>
        <v>2050</v>
      </c>
      <c r="AA2" s="40">
        <f>'Model výchozí (MV)'!AC2</f>
        <v>2051</v>
      </c>
      <c r="AB2" s="40">
        <f>'Model výchozí (MV)'!AD2</f>
        <v>2052</v>
      </c>
      <c r="AC2" s="40">
        <f>'Model výchozí (MV)'!AE2</f>
        <v>2053</v>
      </c>
      <c r="AD2" s="40">
        <f>'Model výchozí (MV)'!AF2</f>
        <v>2054</v>
      </c>
      <c r="AE2" s="40">
        <f>'Model výchozí (MV)'!AG2</f>
        <v>2055</v>
      </c>
      <c r="AF2" s="40">
        <f>'Model výchozí (MV)'!AH2</f>
        <v>2056</v>
      </c>
      <c r="AG2" s="40">
        <f>'Model výchozí (MV)'!AI2</f>
        <v>2057</v>
      </c>
      <c r="AH2" s="40">
        <f>'Model výchozí (MV)'!AJ2</f>
        <v>2058</v>
      </c>
      <c r="AI2" s="43">
        <f>'Model výchozí (MV)'!AK2</f>
        <v>2059</v>
      </c>
    </row>
    <row r="3" spans="1:35" ht="15" thickTop="1" x14ac:dyDescent="0.3">
      <c r="A3" s="301" t="s">
        <v>367</v>
      </c>
      <c r="B3" s="67"/>
      <c r="C3" s="822">
        <f>C19+C35</f>
        <v>0</v>
      </c>
      <c r="D3" s="823">
        <f t="shared" ref="D3:AI11" si="0">D19+D35</f>
        <v>0</v>
      </c>
      <c r="E3" s="823">
        <f t="shared" ref="E3:F11" si="1">E19+E35</f>
        <v>0</v>
      </c>
      <c r="F3" s="823">
        <f t="shared" si="1"/>
        <v>0</v>
      </c>
      <c r="G3" s="823">
        <f t="shared" si="0"/>
        <v>0</v>
      </c>
      <c r="H3" s="823">
        <f t="shared" si="0"/>
        <v>0</v>
      </c>
      <c r="I3" s="823">
        <f t="shared" si="0"/>
        <v>0</v>
      </c>
      <c r="J3" s="823">
        <f t="shared" si="0"/>
        <v>0</v>
      </c>
      <c r="K3" s="823">
        <f t="shared" si="0"/>
        <v>0</v>
      </c>
      <c r="L3" s="823">
        <f t="shared" si="0"/>
        <v>0</v>
      </c>
      <c r="M3" s="823">
        <f t="shared" si="0"/>
        <v>0</v>
      </c>
      <c r="N3" s="823">
        <f t="shared" si="0"/>
        <v>0</v>
      </c>
      <c r="O3" s="823">
        <f t="shared" si="0"/>
        <v>0</v>
      </c>
      <c r="P3" s="823">
        <f t="shared" si="0"/>
        <v>0</v>
      </c>
      <c r="Q3" s="823">
        <f t="shared" si="0"/>
        <v>0</v>
      </c>
      <c r="R3" s="823">
        <f t="shared" si="0"/>
        <v>0</v>
      </c>
      <c r="S3" s="823">
        <f t="shared" si="0"/>
        <v>0</v>
      </c>
      <c r="T3" s="823">
        <f t="shared" si="0"/>
        <v>0</v>
      </c>
      <c r="U3" s="823">
        <f t="shared" si="0"/>
        <v>0</v>
      </c>
      <c r="V3" s="823">
        <f t="shared" si="0"/>
        <v>0</v>
      </c>
      <c r="W3" s="823">
        <f t="shared" si="0"/>
        <v>0</v>
      </c>
      <c r="X3" s="823">
        <f t="shared" si="0"/>
        <v>0</v>
      </c>
      <c r="Y3" s="823">
        <f t="shared" si="0"/>
        <v>0</v>
      </c>
      <c r="Z3" s="823">
        <f t="shared" si="0"/>
        <v>0</v>
      </c>
      <c r="AA3" s="823">
        <f t="shared" si="0"/>
        <v>0</v>
      </c>
      <c r="AB3" s="823">
        <f t="shared" si="0"/>
        <v>0</v>
      </c>
      <c r="AC3" s="823">
        <f t="shared" si="0"/>
        <v>0</v>
      </c>
      <c r="AD3" s="823">
        <f t="shared" si="0"/>
        <v>0</v>
      </c>
      <c r="AE3" s="823">
        <f t="shared" si="0"/>
        <v>0</v>
      </c>
      <c r="AF3" s="823">
        <f t="shared" si="0"/>
        <v>0</v>
      </c>
      <c r="AG3" s="823">
        <f t="shared" si="0"/>
        <v>0</v>
      </c>
      <c r="AH3" s="823">
        <f t="shared" si="0"/>
        <v>0</v>
      </c>
      <c r="AI3" s="824">
        <f t="shared" si="0"/>
        <v>0</v>
      </c>
    </row>
    <row r="4" spans="1:35" x14ac:dyDescent="0.3">
      <c r="A4" s="305" t="s">
        <v>368</v>
      </c>
      <c r="B4" s="45"/>
      <c r="C4" s="825">
        <f t="shared" ref="C4:T14" si="2">C20+C36</f>
        <v>0</v>
      </c>
      <c r="D4" s="122">
        <f t="shared" si="2"/>
        <v>0</v>
      </c>
      <c r="E4" s="122">
        <f t="shared" ref="E4:F5" si="3">E20+E36</f>
        <v>0</v>
      </c>
      <c r="F4" s="122">
        <f t="shared" si="3"/>
        <v>0</v>
      </c>
      <c r="G4" s="122">
        <f t="shared" si="2"/>
        <v>0</v>
      </c>
      <c r="H4" s="122">
        <f t="shared" si="2"/>
        <v>0</v>
      </c>
      <c r="I4" s="122">
        <f t="shared" si="2"/>
        <v>0</v>
      </c>
      <c r="J4" s="122">
        <f t="shared" si="2"/>
        <v>0</v>
      </c>
      <c r="K4" s="122">
        <f t="shared" si="2"/>
        <v>0</v>
      </c>
      <c r="L4" s="122">
        <f t="shared" si="2"/>
        <v>0</v>
      </c>
      <c r="M4" s="122">
        <f t="shared" si="2"/>
        <v>0</v>
      </c>
      <c r="N4" s="122">
        <f t="shared" si="2"/>
        <v>0</v>
      </c>
      <c r="O4" s="122">
        <f t="shared" si="2"/>
        <v>0</v>
      </c>
      <c r="P4" s="122">
        <f t="shared" si="2"/>
        <v>0</v>
      </c>
      <c r="Q4" s="122">
        <f t="shared" si="2"/>
        <v>0</v>
      </c>
      <c r="R4" s="122">
        <f t="shared" si="2"/>
        <v>0</v>
      </c>
      <c r="S4" s="122">
        <f t="shared" si="2"/>
        <v>0</v>
      </c>
      <c r="T4" s="122">
        <f t="shared" si="2"/>
        <v>0</v>
      </c>
      <c r="U4" s="122">
        <f t="shared" si="0"/>
        <v>0</v>
      </c>
      <c r="V4" s="122">
        <f t="shared" si="0"/>
        <v>0</v>
      </c>
      <c r="W4" s="122">
        <f t="shared" si="0"/>
        <v>0</v>
      </c>
      <c r="X4" s="122">
        <f t="shared" si="0"/>
        <v>0</v>
      </c>
      <c r="Y4" s="122">
        <f t="shared" si="0"/>
        <v>0</v>
      </c>
      <c r="Z4" s="122">
        <f t="shared" si="0"/>
        <v>0</v>
      </c>
      <c r="AA4" s="122">
        <f t="shared" si="0"/>
        <v>0</v>
      </c>
      <c r="AB4" s="122">
        <f t="shared" si="0"/>
        <v>0</v>
      </c>
      <c r="AC4" s="122">
        <f t="shared" si="0"/>
        <v>0</v>
      </c>
      <c r="AD4" s="122">
        <f t="shared" si="0"/>
        <v>0</v>
      </c>
      <c r="AE4" s="122">
        <f t="shared" si="0"/>
        <v>0</v>
      </c>
      <c r="AF4" s="122">
        <f t="shared" si="0"/>
        <v>0</v>
      </c>
      <c r="AG4" s="122">
        <f t="shared" si="0"/>
        <v>0</v>
      </c>
      <c r="AH4" s="122">
        <f t="shared" si="0"/>
        <v>0</v>
      </c>
      <c r="AI4" s="826">
        <f t="shared" si="0"/>
        <v>0</v>
      </c>
    </row>
    <row r="5" spans="1:35" x14ac:dyDescent="0.3">
      <c r="A5" s="305" t="s">
        <v>369</v>
      </c>
      <c r="B5" s="45"/>
      <c r="C5" s="825">
        <f t="shared" si="2"/>
        <v>0</v>
      </c>
      <c r="D5" s="122">
        <f t="shared" si="0"/>
        <v>0</v>
      </c>
      <c r="E5" s="122">
        <f t="shared" si="3"/>
        <v>0</v>
      </c>
      <c r="F5" s="122">
        <f t="shared" si="1"/>
        <v>0</v>
      </c>
      <c r="G5" s="122">
        <f t="shared" si="0"/>
        <v>0</v>
      </c>
      <c r="H5" s="122">
        <f t="shared" si="0"/>
        <v>0</v>
      </c>
      <c r="I5" s="122">
        <f t="shared" si="0"/>
        <v>0</v>
      </c>
      <c r="J5" s="122">
        <f t="shared" si="0"/>
        <v>0</v>
      </c>
      <c r="K5" s="122">
        <f t="shared" si="0"/>
        <v>0</v>
      </c>
      <c r="L5" s="122">
        <f t="shared" si="0"/>
        <v>0</v>
      </c>
      <c r="M5" s="122">
        <f t="shared" si="0"/>
        <v>0</v>
      </c>
      <c r="N5" s="122">
        <f t="shared" si="0"/>
        <v>0</v>
      </c>
      <c r="O5" s="122">
        <f t="shared" si="0"/>
        <v>0</v>
      </c>
      <c r="P5" s="122">
        <f t="shared" si="0"/>
        <v>0</v>
      </c>
      <c r="Q5" s="122">
        <f t="shared" si="0"/>
        <v>0</v>
      </c>
      <c r="R5" s="122">
        <f t="shared" si="0"/>
        <v>0</v>
      </c>
      <c r="S5" s="122">
        <f t="shared" si="0"/>
        <v>0</v>
      </c>
      <c r="T5" s="122">
        <f t="shared" si="0"/>
        <v>0</v>
      </c>
      <c r="U5" s="122">
        <f t="shared" si="0"/>
        <v>0</v>
      </c>
      <c r="V5" s="122">
        <f t="shared" si="0"/>
        <v>0</v>
      </c>
      <c r="W5" s="122">
        <f t="shared" si="0"/>
        <v>0</v>
      </c>
      <c r="X5" s="122">
        <f t="shared" si="0"/>
        <v>0</v>
      </c>
      <c r="Y5" s="122">
        <f t="shared" si="0"/>
        <v>0</v>
      </c>
      <c r="Z5" s="122">
        <f t="shared" si="0"/>
        <v>0</v>
      </c>
      <c r="AA5" s="122">
        <f t="shared" si="0"/>
        <v>0</v>
      </c>
      <c r="AB5" s="122">
        <f t="shared" si="0"/>
        <v>0</v>
      </c>
      <c r="AC5" s="122">
        <f t="shared" si="0"/>
        <v>0</v>
      </c>
      <c r="AD5" s="122">
        <f t="shared" si="0"/>
        <v>0</v>
      </c>
      <c r="AE5" s="122">
        <f t="shared" si="0"/>
        <v>0</v>
      </c>
      <c r="AF5" s="122">
        <f t="shared" si="0"/>
        <v>0</v>
      </c>
      <c r="AG5" s="122">
        <f t="shared" si="0"/>
        <v>0</v>
      </c>
      <c r="AH5" s="122">
        <f t="shared" si="0"/>
        <v>0</v>
      </c>
      <c r="AI5" s="826">
        <f t="shared" si="0"/>
        <v>0</v>
      </c>
    </row>
    <row r="6" spans="1:35" x14ac:dyDescent="0.3">
      <c r="A6" s="305" t="s">
        <v>370</v>
      </c>
      <c r="B6" s="45"/>
      <c r="C6" s="825">
        <f t="shared" si="2"/>
        <v>0</v>
      </c>
      <c r="D6" s="122">
        <f t="shared" si="0"/>
        <v>0</v>
      </c>
      <c r="E6" s="122">
        <f t="shared" si="1"/>
        <v>0</v>
      </c>
      <c r="F6" s="122">
        <f t="shared" si="1"/>
        <v>0</v>
      </c>
      <c r="G6" s="122">
        <f t="shared" si="0"/>
        <v>0</v>
      </c>
      <c r="H6" s="122">
        <f t="shared" si="0"/>
        <v>0</v>
      </c>
      <c r="I6" s="122">
        <f t="shared" si="0"/>
        <v>0</v>
      </c>
      <c r="J6" s="122">
        <f t="shared" si="0"/>
        <v>0</v>
      </c>
      <c r="K6" s="122">
        <f t="shared" si="0"/>
        <v>0</v>
      </c>
      <c r="L6" s="122">
        <f t="shared" si="0"/>
        <v>0</v>
      </c>
      <c r="M6" s="122">
        <f t="shared" si="0"/>
        <v>0</v>
      </c>
      <c r="N6" s="122">
        <f t="shared" si="0"/>
        <v>0</v>
      </c>
      <c r="O6" s="122">
        <f t="shared" si="0"/>
        <v>0</v>
      </c>
      <c r="P6" s="122">
        <f t="shared" si="0"/>
        <v>0</v>
      </c>
      <c r="Q6" s="122">
        <f t="shared" si="0"/>
        <v>0</v>
      </c>
      <c r="R6" s="122">
        <f t="shared" si="0"/>
        <v>0</v>
      </c>
      <c r="S6" s="122">
        <f t="shared" si="0"/>
        <v>0</v>
      </c>
      <c r="T6" s="122">
        <f t="shared" si="0"/>
        <v>0</v>
      </c>
      <c r="U6" s="122">
        <f t="shared" si="0"/>
        <v>0</v>
      </c>
      <c r="V6" s="122">
        <f t="shared" si="0"/>
        <v>0</v>
      </c>
      <c r="W6" s="122">
        <f t="shared" si="0"/>
        <v>0</v>
      </c>
      <c r="X6" s="122">
        <f t="shared" si="0"/>
        <v>0</v>
      </c>
      <c r="Y6" s="122">
        <f t="shared" si="0"/>
        <v>0</v>
      </c>
      <c r="Z6" s="122">
        <f t="shared" si="0"/>
        <v>0</v>
      </c>
      <c r="AA6" s="122">
        <f t="shared" si="0"/>
        <v>0</v>
      </c>
      <c r="AB6" s="122">
        <f t="shared" si="0"/>
        <v>0</v>
      </c>
      <c r="AC6" s="122">
        <f t="shared" si="0"/>
        <v>0</v>
      </c>
      <c r="AD6" s="122">
        <f t="shared" si="0"/>
        <v>0</v>
      </c>
      <c r="AE6" s="122">
        <f t="shared" si="0"/>
        <v>0</v>
      </c>
      <c r="AF6" s="122">
        <f t="shared" si="0"/>
        <v>0</v>
      </c>
      <c r="AG6" s="122">
        <f t="shared" si="0"/>
        <v>0</v>
      </c>
      <c r="AH6" s="122">
        <f t="shared" si="0"/>
        <v>0</v>
      </c>
      <c r="AI6" s="826">
        <f t="shared" si="0"/>
        <v>0</v>
      </c>
    </row>
    <row r="7" spans="1:35" x14ac:dyDescent="0.3">
      <c r="A7" s="305" t="s">
        <v>371</v>
      </c>
      <c r="B7" s="45"/>
      <c r="C7" s="825">
        <f t="shared" si="2"/>
        <v>0</v>
      </c>
      <c r="D7" s="122">
        <f t="shared" si="0"/>
        <v>0</v>
      </c>
      <c r="E7" s="122">
        <f t="shared" si="1"/>
        <v>0</v>
      </c>
      <c r="F7" s="122">
        <f t="shared" si="1"/>
        <v>0</v>
      </c>
      <c r="G7" s="122">
        <f t="shared" si="0"/>
        <v>0</v>
      </c>
      <c r="H7" s="122">
        <f t="shared" si="0"/>
        <v>0</v>
      </c>
      <c r="I7" s="122">
        <f t="shared" si="0"/>
        <v>0</v>
      </c>
      <c r="J7" s="122">
        <f t="shared" si="0"/>
        <v>0</v>
      </c>
      <c r="K7" s="122">
        <f t="shared" si="0"/>
        <v>0</v>
      </c>
      <c r="L7" s="122">
        <f t="shared" si="0"/>
        <v>0</v>
      </c>
      <c r="M7" s="122">
        <f t="shared" si="0"/>
        <v>0</v>
      </c>
      <c r="N7" s="122">
        <f t="shared" si="0"/>
        <v>0</v>
      </c>
      <c r="O7" s="122">
        <f t="shared" si="0"/>
        <v>0</v>
      </c>
      <c r="P7" s="122">
        <f t="shared" si="0"/>
        <v>0</v>
      </c>
      <c r="Q7" s="122">
        <f t="shared" si="0"/>
        <v>0</v>
      </c>
      <c r="R7" s="122">
        <f t="shared" si="0"/>
        <v>0</v>
      </c>
      <c r="S7" s="122">
        <f t="shared" si="0"/>
        <v>0</v>
      </c>
      <c r="T7" s="122">
        <f t="shared" si="0"/>
        <v>0</v>
      </c>
      <c r="U7" s="122">
        <f t="shared" si="0"/>
        <v>0</v>
      </c>
      <c r="V7" s="122">
        <f t="shared" si="0"/>
        <v>0</v>
      </c>
      <c r="W7" s="122">
        <f t="shared" si="0"/>
        <v>0</v>
      </c>
      <c r="X7" s="122">
        <f t="shared" si="0"/>
        <v>0</v>
      </c>
      <c r="Y7" s="122">
        <f t="shared" si="0"/>
        <v>0</v>
      </c>
      <c r="Z7" s="122">
        <f t="shared" si="0"/>
        <v>0</v>
      </c>
      <c r="AA7" s="122">
        <f t="shared" si="0"/>
        <v>0</v>
      </c>
      <c r="AB7" s="122">
        <f t="shared" si="0"/>
        <v>0</v>
      </c>
      <c r="AC7" s="122">
        <f t="shared" si="0"/>
        <v>0</v>
      </c>
      <c r="AD7" s="122">
        <f t="shared" si="0"/>
        <v>0</v>
      </c>
      <c r="AE7" s="122">
        <f t="shared" si="0"/>
        <v>0</v>
      </c>
      <c r="AF7" s="122">
        <f t="shared" si="0"/>
        <v>0</v>
      </c>
      <c r="AG7" s="122">
        <f t="shared" si="0"/>
        <v>0</v>
      </c>
      <c r="AH7" s="122">
        <f t="shared" si="0"/>
        <v>0</v>
      </c>
      <c r="AI7" s="826">
        <f t="shared" si="0"/>
        <v>0</v>
      </c>
    </row>
    <row r="8" spans="1:35" x14ac:dyDescent="0.3">
      <c r="A8" s="305" t="s">
        <v>372</v>
      </c>
      <c r="B8" s="45"/>
      <c r="C8" s="825">
        <f t="shared" si="2"/>
        <v>0</v>
      </c>
      <c r="D8" s="122">
        <f t="shared" si="0"/>
        <v>0</v>
      </c>
      <c r="E8" s="122">
        <f t="shared" si="1"/>
        <v>0</v>
      </c>
      <c r="F8" s="122">
        <f t="shared" si="1"/>
        <v>0</v>
      </c>
      <c r="G8" s="122">
        <f t="shared" si="0"/>
        <v>0</v>
      </c>
      <c r="H8" s="122">
        <f t="shared" si="0"/>
        <v>0</v>
      </c>
      <c r="I8" s="122">
        <f t="shared" si="0"/>
        <v>0</v>
      </c>
      <c r="J8" s="122">
        <f t="shared" si="0"/>
        <v>0</v>
      </c>
      <c r="K8" s="122">
        <f t="shared" si="0"/>
        <v>0</v>
      </c>
      <c r="L8" s="122">
        <f t="shared" si="0"/>
        <v>0</v>
      </c>
      <c r="M8" s="122">
        <f t="shared" si="0"/>
        <v>0</v>
      </c>
      <c r="N8" s="122">
        <f t="shared" si="0"/>
        <v>0</v>
      </c>
      <c r="O8" s="122">
        <f t="shared" si="0"/>
        <v>0</v>
      </c>
      <c r="P8" s="122">
        <f t="shared" si="0"/>
        <v>0</v>
      </c>
      <c r="Q8" s="122">
        <f t="shared" si="0"/>
        <v>0</v>
      </c>
      <c r="R8" s="122">
        <f t="shared" si="0"/>
        <v>0</v>
      </c>
      <c r="S8" s="122">
        <f t="shared" si="0"/>
        <v>0</v>
      </c>
      <c r="T8" s="122">
        <f t="shared" si="0"/>
        <v>0</v>
      </c>
      <c r="U8" s="122">
        <f t="shared" si="0"/>
        <v>0</v>
      </c>
      <c r="V8" s="122">
        <f t="shared" si="0"/>
        <v>0</v>
      </c>
      <c r="W8" s="122">
        <f t="shared" si="0"/>
        <v>0</v>
      </c>
      <c r="X8" s="122">
        <f t="shared" si="0"/>
        <v>0</v>
      </c>
      <c r="Y8" s="122">
        <f t="shared" si="0"/>
        <v>0</v>
      </c>
      <c r="Z8" s="122">
        <f t="shared" si="0"/>
        <v>0</v>
      </c>
      <c r="AA8" s="122">
        <f t="shared" si="0"/>
        <v>0</v>
      </c>
      <c r="AB8" s="122">
        <f t="shared" si="0"/>
        <v>0</v>
      </c>
      <c r="AC8" s="122">
        <f t="shared" si="0"/>
        <v>0</v>
      </c>
      <c r="AD8" s="122">
        <f t="shared" si="0"/>
        <v>0</v>
      </c>
      <c r="AE8" s="122">
        <f t="shared" si="0"/>
        <v>0</v>
      </c>
      <c r="AF8" s="122">
        <f t="shared" si="0"/>
        <v>0</v>
      </c>
      <c r="AG8" s="122">
        <f t="shared" si="0"/>
        <v>0</v>
      </c>
      <c r="AH8" s="122">
        <f t="shared" si="0"/>
        <v>0</v>
      </c>
      <c r="AI8" s="826">
        <f t="shared" si="0"/>
        <v>0</v>
      </c>
    </row>
    <row r="9" spans="1:35" x14ac:dyDescent="0.3">
      <c r="A9" s="305" t="s">
        <v>373</v>
      </c>
      <c r="B9" s="45"/>
      <c r="C9" s="825">
        <f t="shared" si="2"/>
        <v>0</v>
      </c>
      <c r="D9" s="122">
        <f t="shared" si="0"/>
        <v>0</v>
      </c>
      <c r="E9" s="122">
        <f t="shared" si="1"/>
        <v>0</v>
      </c>
      <c r="F9" s="122">
        <f t="shared" si="1"/>
        <v>0</v>
      </c>
      <c r="G9" s="122">
        <f t="shared" si="0"/>
        <v>0</v>
      </c>
      <c r="H9" s="122">
        <f t="shared" si="0"/>
        <v>0</v>
      </c>
      <c r="I9" s="122">
        <f t="shared" si="0"/>
        <v>0</v>
      </c>
      <c r="J9" s="122">
        <f t="shared" si="0"/>
        <v>0</v>
      </c>
      <c r="K9" s="122">
        <f t="shared" si="0"/>
        <v>0</v>
      </c>
      <c r="L9" s="122">
        <f t="shared" si="0"/>
        <v>0</v>
      </c>
      <c r="M9" s="122">
        <f t="shared" si="0"/>
        <v>0</v>
      </c>
      <c r="N9" s="122">
        <f t="shared" si="0"/>
        <v>0</v>
      </c>
      <c r="O9" s="122">
        <f t="shared" si="0"/>
        <v>0</v>
      </c>
      <c r="P9" s="122">
        <f t="shared" si="0"/>
        <v>0</v>
      </c>
      <c r="Q9" s="122">
        <f t="shared" si="0"/>
        <v>0</v>
      </c>
      <c r="R9" s="122">
        <f t="shared" si="0"/>
        <v>0</v>
      </c>
      <c r="S9" s="122">
        <f t="shared" si="0"/>
        <v>0</v>
      </c>
      <c r="T9" s="122">
        <f t="shared" si="0"/>
        <v>0</v>
      </c>
      <c r="U9" s="122">
        <f t="shared" si="0"/>
        <v>0</v>
      </c>
      <c r="V9" s="122">
        <f t="shared" si="0"/>
        <v>0</v>
      </c>
      <c r="W9" s="122">
        <f t="shared" si="0"/>
        <v>0</v>
      </c>
      <c r="X9" s="122">
        <f t="shared" si="0"/>
        <v>0</v>
      </c>
      <c r="Y9" s="122">
        <f t="shared" si="0"/>
        <v>0</v>
      </c>
      <c r="Z9" s="122">
        <f t="shared" si="0"/>
        <v>0</v>
      </c>
      <c r="AA9" s="122">
        <f t="shared" si="0"/>
        <v>0</v>
      </c>
      <c r="AB9" s="122">
        <f t="shared" si="0"/>
        <v>0</v>
      </c>
      <c r="AC9" s="122">
        <f t="shared" si="0"/>
        <v>0</v>
      </c>
      <c r="AD9" s="122">
        <f t="shared" si="0"/>
        <v>0</v>
      </c>
      <c r="AE9" s="122">
        <f t="shared" si="0"/>
        <v>0</v>
      </c>
      <c r="AF9" s="122">
        <f t="shared" si="0"/>
        <v>0</v>
      </c>
      <c r="AG9" s="122">
        <f t="shared" si="0"/>
        <v>0</v>
      </c>
      <c r="AH9" s="122">
        <f t="shared" si="0"/>
        <v>0</v>
      </c>
      <c r="AI9" s="826">
        <f t="shared" si="0"/>
        <v>0</v>
      </c>
    </row>
    <row r="10" spans="1:35" x14ac:dyDescent="0.3">
      <c r="A10" s="305" t="s">
        <v>374</v>
      </c>
      <c r="B10" s="45"/>
      <c r="C10" s="825">
        <f t="shared" si="2"/>
        <v>0</v>
      </c>
      <c r="D10" s="122">
        <f t="shared" si="0"/>
        <v>0</v>
      </c>
      <c r="E10" s="122">
        <f t="shared" si="1"/>
        <v>0</v>
      </c>
      <c r="F10" s="122">
        <f t="shared" si="1"/>
        <v>0</v>
      </c>
      <c r="G10" s="122">
        <f t="shared" si="0"/>
        <v>0</v>
      </c>
      <c r="H10" s="122">
        <f t="shared" si="0"/>
        <v>0</v>
      </c>
      <c r="I10" s="122">
        <f t="shared" si="0"/>
        <v>0</v>
      </c>
      <c r="J10" s="122">
        <f t="shared" si="0"/>
        <v>0</v>
      </c>
      <c r="K10" s="122">
        <f t="shared" si="0"/>
        <v>0</v>
      </c>
      <c r="L10" s="122">
        <f t="shared" si="0"/>
        <v>0</v>
      </c>
      <c r="M10" s="122">
        <f t="shared" si="0"/>
        <v>0</v>
      </c>
      <c r="N10" s="122">
        <f t="shared" si="0"/>
        <v>0</v>
      </c>
      <c r="O10" s="122">
        <f t="shared" si="0"/>
        <v>0</v>
      </c>
      <c r="P10" s="122">
        <f t="shared" si="0"/>
        <v>0</v>
      </c>
      <c r="Q10" s="122">
        <f t="shared" si="0"/>
        <v>0</v>
      </c>
      <c r="R10" s="122">
        <f t="shared" si="0"/>
        <v>0</v>
      </c>
      <c r="S10" s="122">
        <f t="shared" si="0"/>
        <v>0</v>
      </c>
      <c r="T10" s="122">
        <f t="shared" si="0"/>
        <v>0</v>
      </c>
      <c r="U10" s="122">
        <f t="shared" si="0"/>
        <v>0</v>
      </c>
      <c r="V10" s="122">
        <f t="shared" si="0"/>
        <v>0</v>
      </c>
      <c r="W10" s="122">
        <f t="shared" si="0"/>
        <v>0</v>
      </c>
      <c r="X10" s="122">
        <f t="shared" si="0"/>
        <v>0</v>
      </c>
      <c r="Y10" s="122">
        <f t="shared" si="0"/>
        <v>0</v>
      </c>
      <c r="Z10" s="122">
        <f t="shared" si="0"/>
        <v>0</v>
      </c>
      <c r="AA10" s="122">
        <f t="shared" si="0"/>
        <v>0</v>
      </c>
      <c r="AB10" s="122">
        <f t="shared" si="0"/>
        <v>0</v>
      </c>
      <c r="AC10" s="122">
        <f t="shared" si="0"/>
        <v>0</v>
      </c>
      <c r="AD10" s="122">
        <f t="shared" si="0"/>
        <v>0</v>
      </c>
      <c r="AE10" s="122">
        <f t="shared" si="0"/>
        <v>0</v>
      </c>
      <c r="AF10" s="122">
        <f t="shared" si="0"/>
        <v>0</v>
      </c>
      <c r="AG10" s="122">
        <f t="shared" si="0"/>
        <v>0</v>
      </c>
      <c r="AH10" s="122">
        <f t="shared" si="0"/>
        <v>0</v>
      </c>
      <c r="AI10" s="826">
        <f t="shared" si="0"/>
        <v>0</v>
      </c>
    </row>
    <row r="11" spans="1:35" x14ac:dyDescent="0.3">
      <c r="A11" s="305" t="s">
        <v>375</v>
      </c>
      <c r="B11" s="45"/>
      <c r="C11" s="825">
        <f t="shared" si="2"/>
        <v>0</v>
      </c>
      <c r="D11" s="122">
        <f t="shared" si="0"/>
        <v>0</v>
      </c>
      <c r="E11" s="122">
        <f t="shared" si="1"/>
        <v>0</v>
      </c>
      <c r="F11" s="122">
        <f t="shared" si="1"/>
        <v>0</v>
      </c>
      <c r="G11" s="122">
        <f t="shared" si="0"/>
        <v>0</v>
      </c>
      <c r="H11" s="122">
        <f t="shared" si="0"/>
        <v>0</v>
      </c>
      <c r="I11" s="122">
        <f t="shared" si="0"/>
        <v>0</v>
      </c>
      <c r="J11" s="122">
        <f t="shared" si="0"/>
        <v>0</v>
      </c>
      <c r="K11" s="122">
        <f t="shared" si="0"/>
        <v>0</v>
      </c>
      <c r="L11" s="122">
        <f t="shared" si="0"/>
        <v>0</v>
      </c>
      <c r="M11" s="122">
        <f t="shared" si="0"/>
        <v>0</v>
      </c>
      <c r="N11" s="122">
        <f t="shared" si="0"/>
        <v>0</v>
      </c>
      <c r="O11" s="122">
        <f t="shared" si="0"/>
        <v>0</v>
      </c>
      <c r="P11" s="122">
        <f t="shared" si="0"/>
        <v>0</v>
      </c>
      <c r="Q11" s="122">
        <f t="shared" si="0"/>
        <v>0</v>
      </c>
      <c r="R11" s="122">
        <f t="shared" si="0"/>
        <v>0</v>
      </c>
      <c r="S11" s="122">
        <f t="shared" si="0"/>
        <v>0</v>
      </c>
      <c r="T11" s="122">
        <f t="shared" si="0"/>
        <v>0</v>
      </c>
      <c r="U11" s="122">
        <f t="shared" si="0"/>
        <v>0</v>
      </c>
      <c r="V11" s="122">
        <f t="shared" si="0"/>
        <v>0</v>
      </c>
      <c r="W11" s="122">
        <f t="shared" si="0"/>
        <v>0</v>
      </c>
      <c r="X11" s="122">
        <f t="shared" si="0"/>
        <v>0</v>
      </c>
      <c r="Y11" s="122">
        <f t="shared" si="0"/>
        <v>0</v>
      </c>
      <c r="Z11" s="122">
        <f t="shared" si="0"/>
        <v>0</v>
      </c>
      <c r="AA11" s="122">
        <f t="shared" si="0"/>
        <v>0</v>
      </c>
      <c r="AB11" s="122">
        <f t="shared" si="0"/>
        <v>0</v>
      </c>
      <c r="AC11" s="122">
        <f t="shared" si="0"/>
        <v>0</v>
      </c>
      <c r="AD11" s="122">
        <f t="shared" si="0"/>
        <v>0</v>
      </c>
      <c r="AE11" s="122">
        <f t="shared" si="0"/>
        <v>0</v>
      </c>
      <c r="AF11" s="122">
        <f t="shared" si="0"/>
        <v>0</v>
      </c>
      <c r="AG11" s="122">
        <f t="shared" si="0"/>
        <v>0</v>
      </c>
      <c r="AH11" s="122">
        <f t="shared" si="0"/>
        <v>0</v>
      </c>
      <c r="AI11" s="826">
        <f t="shared" si="0"/>
        <v>0</v>
      </c>
    </row>
    <row r="12" spans="1:35" x14ac:dyDescent="0.3">
      <c r="A12" s="305" t="s">
        <v>376</v>
      </c>
      <c r="B12" s="45"/>
      <c r="C12" s="825">
        <f t="shared" si="2"/>
        <v>0</v>
      </c>
      <c r="D12" s="122">
        <f t="shared" ref="D12:AI14" si="4">D28+D44</f>
        <v>0</v>
      </c>
      <c r="E12" s="122">
        <f t="shared" ref="E12:F12" si="5">E28+E44</f>
        <v>0</v>
      </c>
      <c r="F12" s="122">
        <f t="shared" si="5"/>
        <v>0</v>
      </c>
      <c r="G12" s="122">
        <f t="shared" si="4"/>
        <v>0</v>
      </c>
      <c r="H12" s="122">
        <f t="shared" si="4"/>
        <v>0</v>
      </c>
      <c r="I12" s="122">
        <f t="shared" si="4"/>
        <v>0</v>
      </c>
      <c r="J12" s="122">
        <f t="shared" si="4"/>
        <v>0</v>
      </c>
      <c r="K12" s="122">
        <f t="shared" si="4"/>
        <v>0</v>
      </c>
      <c r="L12" s="122">
        <f t="shared" si="4"/>
        <v>0</v>
      </c>
      <c r="M12" s="122">
        <f t="shared" si="4"/>
        <v>0</v>
      </c>
      <c r="N12" s="122">
        <f t="shared" si="4"/>
        <v>0</v>
      </c>
      <c r="O12" s="122">
        <f t="shared" si="4"/>
        <v>0</v>
      </c>
      <c r="P12" s="122">
        <f t="shared" si="4"/>
        <v>0</v>
      </c>
      <c r="Q12" s="122">
        <f t="shared" si="4"/>
        <v>0</v>
      </c>
      <c r="R12" s="122">
        <f t="shared" si="4"/>
        <v>0</v>
      </c>
      <c r="S12" s="122">
        <f t="shared" si="4"/>
        <v>0</v>
      </c>
      <c r="T12" s="122">
        <f t="shared" si="4"/>
        <v>0</v>
      </c>
      <c r="U12" s="122">
        <f t="shared" si="4"/>
        <v>0</v>
      </c>
      <c r="V12" s="122">
        <f t="shared" si="4"/>
        <v>0</v>
      </c>
      <c r="W12" s="122">
        <f t="shared" si="4"/>
        <v>0</v>
      </c>
      <c r="X12" s="122">
        <f t="shared" si="4"/>
        <v>0</v>
      </c>
      <c r="Y12" s="122">
        <f t="shared" si="4"/>
        <v>0</v>
      </c>
      <c r="Z12" s="122">
        <f t="shared" si="4"/>
        <v>0</v>
      </c>
      <c r="AA12" s="122">
        <f t="shared" si="4"/>
        <v>0</v>
      </c>
      <c r="AB12" s="122">
        <f t="shared" si="4"/>
        <v>0</v>
      </c>
      <c r="AC12" s="122">
        <f t="shared" si="4"/>
        <v>0</v>
      </c>
      <c r="AD12" s="122">
        <f t="shared" si="4"/>
        <v>0</v>
      </c>
      <c r="AE12" s="122">
        <f t="shared" si="4"/>
        <v>0</v>
      </c>
      <c r="AF12" s="122">
        <f t="shared" si="4"/>
        <v>0</v>
      </c>
      <c r="AG12" s="122">
        <f t="shared" si="4"/>
        <v>0</v>
      </c>
      <c r="AH12" s="122">
        <f t="shared" si="4"/>
        <v>0</v>
      </c>
      <c r="AI12" s="826">
        <f t="shared" si="4"/>
        <v>0</v>
      </c>
    </row>
    <row r="13" spans="1:35" x14ac:dyDescent="0.3">
      <c r="A13" s="305" t="s">
        <v>377</v>
      </c>
      <c r="B13" s="45"/>
      <c r="C13" s="825">
        <f t="shared" si="2"/>
        <v>0</v>
      </c>
      <c r="D13" s="122">
        <f t="shared" si="4"/>
        <v>0</v>
      </c>
      <c r="E13" s="122">
        <f t="shared" ref="E13:F13" si="6">E29+E45</f>
        <v>0</v>
      </c>
      <c r="F13" s="122">
        <f t="shared" si="6"/>
        <v>0</v>
      </c>
      <c r="G13" s="122">
        <f t="shared" si="4"/>
        <v>0</v>
      </c>
      <c r="H13" s="122">
        <f t="shared" si="4"/>
        <v>0</v>
      </c>
      <c r="I13" s="122">
        <f t="shared" si="4"/>
        <v>0</v>
      </c>
      <c r="J13" s="122">
        <f t="shared" si="4"/>
        <v>0</v>
      </c>
      <c r="K13" s="122">
        <f t="shared" si="4"/>
        <v>0</v>
      </c>
      <c r="L13" s="122">
        <f t="shared" si="4"/>
        <v>0</v>
      </c>
      <c r="M13" s="122">
        <f t="shared" si="4"/>
        <v>0</v>
      </c>
      <c r="N13" s="122">
        <f t="shared" si="4"/>
        <v>0</v>
      </c>
      <c r="O13" s="122">
        <f t="shared" si="4"/>
        <v>0</v>
      </c>
      <c r="P13" s="122">
        <f t="shared" si="4"/>
        <v>0</v>
      </c>
      <c r="Q13" s="122">
        <f t="shared" si="4"/>
        <v>0</v>
      </c>
      <c r="R13" s="122">
        <f t="shared" si="4"/>
        <v>0</v>
      </c>
      <c r="S13" s="122">
        <f t="shared" si="4"/>
        <v>0</v>
      </c>
      <c r="T13" s="122">
        <f t="shared" si="4"/>
        <v>0</v>
      </c>
      <c r="U13" s="122">
        <f t="shared" si="4"/>
        <v>0</v>
      </c>
      <c r="V13" s="122">
        <f t="shared" si="4"/>
        <v>0</v>
      </c>
      <c r="W13" s="122">
        <f t="shared" si="4"/>
        <v>0</v>
      </c>
      <c r="X13" s="122">
        <f t="shared" si="4"/>
        <v>0</v>
      </c>
      <c r="Y13" s="122">
        <f t="shared" si="4"/>
        <v>0</v>
      </c>
      <c r="Z13" s="122">
        <f t="shared" si="4"/>
        <v>0</v>
      </c>
      <c r="AA13" s="122">
        <f t="shared" si="4"/>
        <v>0</v>
      </c>
      <c r="AB13" s="122">
        <f t="shared" si="4"/>
        <v>0</v>
      </c>
      <c r="AC13" s="122">
        <f t="shared" si="4"/>
        <v>0</v>
      </c>
      <c r="AD13" s="122">
        <f t="shared" si="4"/>
        <v>0</v>
      </c>
      <c r="AE13" s="122">
        <f t="shared" si="4"/>
        <v>0</v>
      </c>
      <c r="AF13" s="122">
        <f t="shared" si="4"/>
        <v>0</v>
      </c>
      <c r="AG13" s="122">
        <f t="shared" si="4"/>
        <v>0</v>
      </c>
      <c r="AH13" s="122">
        <f t="shared" si="4"/>
        <v>0</v>
      </c>
      <c r="AI13" s="826">
        <f t="shared" si="4"/>
        <v>0</v>
      </c>
    </row>
    <row r="14" spans="1:35" ht="15" thickBot="1" x14ac:dyDescent="0.35">
      <c r="A14" s="306" t="s">
        <v>378</v>
      </c>
      <c r="B14" s="115"/>
      <c r="C14" s="827">
        <f t="shared" si="2"/>
        <v>0</v>
      </c>
      <c r="D14" s="828">
        <f t="shared" si="4"/>
        <v>0</v>
      </c>
      <c r="E14" s="828">
        <f t="shared" ref="E14:F14" si="7">E30+E46</f>
        <v>0</v>
      </c>
      <c r="F14" s="828">
        <f t="shared" si="7"/>
        <v>0</v>
      </c>
      <c r="G14" s="828">
        <f t="shared" si="4"/>
        <v>0</v>
      </c>
      <c r="H14" s="828">
        <f t="shared" si="4"/>
        <v>0</v>
      </c>
      <c r="I14" s="828">
        <f t="shared" si="4"/>
        <v>0</v>
      </c>
      <c r="J14" s="828">
        <f t="shared" si="4"/>
        <v>0</v>
      </c>
      <c r="K14" s="828">
        <f t="shared" si="4"/>
        <v>0</v>
      </c>
      <c r="L14" s="828">
        <f t="shared" si="4"/>
        <v>0</v>
      </c>
      <c r="M14" s="828">
        <f t="shared" si="4"/>
        <v>0</v>
      </c>
      <c r="N14" s="828">
        <f t="shared" si="4"/>
        <v>0</v>
      </c>
      <c r="O14" s="828">
        <f t="shared" si="4"/>
        <v>0</v>
      </c>
      <c r="P14" s="828">
        <f t="shared" si="4"/>
        <v>0</v>
      </c>
      <c r="Q14" s="828">
        <f t="shared" si="4"/>
        <v>0</v>
      </c>
      <c r="R14" s="828">
        <f t="shared" si="4"/>
        <v>0</v>
      </c>
      <c r="S14" s="828">
        <f t="shared" si="4"/>
        <v>0</v>
      </c>
      <c r="T14" s="828">
        <f t="shared" si="4"/>
        <v>0</v>
      </c>
      <c r="U14" s="828">
        <f t="shared" si="4"/>
        <v>0</v>
      </c>
      <c r="V14" s="828">
        <f t="shared" si="4"/>
        <v>0</v>
      </c>
      <c r="W14" s="828">
        <f t="shared" si="4"/>
        <v>0</v>
      </c>
      <c r="X14" s="828">
        <f t="shared" si="4"/>
        <v>0</v>
      </c>
      <c r="Y14" s="828">
        <f t="shared" si="4"/>
        <v>0</v>
      </c>
      <c r="Z14" s="828">
        <f t="shared" si="4"/>
        <v>0</v>
      </c>
      <c r="AA14" s="828">
        <f t="shared" si="4"/>
        <v>0</v>
      </c>
      <c r="AB14" s="828">
        <f t="shared" si="4"/>
        <v>0</v>
      </c>
      <c r="AC14" s="828">
        <f t="shared" si="4"/>
        <v>0</v>
      </c>
      <c r="AD14" s="828">
        <f t="shared" si="4"/>
        <v>0</v>
      </c>
      <c r="AE14" s="828">
        <f t="shared" si="4"/>
        <v>0</v>
      </c>
      <c r="AF14" s="828">
        <f t="shared" si="4"/>
        <v>0</v>
      </c>
      <c r="AG14" s="828">
        <f t="shared" si="4"/>
        <v>0</v>
      </c>
      <c r="AH14" s="828">
        <f t="shared" si="4"/>
        <v>0</v>
      </c>
      <c r="AI14" s="829">
        <f t="shared" si="4"/>
        <v>0</v>
      </c>
    </row>
    <row r="15" spans="1:35" ht="15.6" thickBot="1" x14ac:dyDescent="0.4">
      <c r="A15" s="236" t="s">
        <v>379</v>
      </c>
      <c r="B15" s="307" t="s">
        <v>380</v>
      </c>
      <c r="C15" s="830">
        <f t="shared" ref="C15:AI15" si="8">SUM(C3:C14)</f>
        <v>0</v>
      </c>
      <c r="D15" s="831">
        <f>SUM(D3:D14)</f>
        <v>0</v>
      </c>
      <c r="E15" s="831">
        <f t="shared" ref="E15:F15" si="9">SUM(E3:E14)</f>
        <v>0</v>
      </c>
      <c r="F15" s="831">
        <f t="shared" si="9"/>
        <v>0</v>
      </c>
      <c r="G15" s="831">
        <f t="shared" si="8"/>
        <v>0</v>
      </c>
      <c r="H15" s="831">
        <f t="shared" si="8"/>
        <v>0</v>
      </c>
      <c r="I15" s="831">
        <f t="shared" si="8"/>
        <v>0</v>
      </c>
      <c r="J15" s="831">
        <f t="shared" si="8"/>
        <v>0</v>
      </c>
      <c r="K15" s="831">
        <f t="shared" si="8"/>
        <v>0</v>
      </c>
      <c r="L15" s="831">
        <f t="shared" si="8"/>
        <v>0</v>
      </c>
      <c r="M15" s="831">
        <f t="shared" si="8"/>
        <v>0</v>
      </c>
      <c r="N15" s="831">
        <f t="shared" si="8"/>
        <v>0</v>
      </c>
      <c r="O15" s="831">
        <f t="shared" si="8"/>
        <v>0</v>
      </c>
      <c r="P15" s="831">
        <f t="shared" si="8"/>
        <v>0</v>
      </c>
      <c r="Q15" s="831">
        <f t="shared" si="8"/>
        <v>0</v>
      </c>
      <c r="R15" s="831">
        <f t="shared" si="8"/>
        <v>0</v>
      </c>
      <c r="S15" s="831">
        <f t="shared" si="8"/>
        <v>0</v>
      </c>
      <c r="T15" s="831">
        <f t="shared" si="8"/>
        <v>0</v>
      </c>
      <c r="U15" s="831">
        <f t="shared" si="8"/>
        <v>0</v>
      </c>
      <c r="V15" s="831">
        <f t="shared" si="8"/>
        <v>0</v>
      </c>
      <c r="W15" s="831">
        <f t="shared" si="8"/>
        <v>0</v>
      </c>
      <c r="X15" s="831">
        <f t="shared" si="8"/>
        <v>0</v>
      </c>
      <c r="Y15" s="831">
        <f t="shared" si="8"/>
        <v>0</v>
      </c>
      <c r="Z15" s="831">
        <f t="shared" si="8"/>
        <v>0</v>
      </c>
      <c r="AA15" s="831">
        <f t="shared" si="8"/>
        <v>0</v>
      </c>
      <c r="AB15" s="831">
        <f t="shared" si="8"/>
        <v>0</v>
      </c>
      <c r="AC15" s="831">
        <f t="shared" si="8"/>
        <v>0</v>
      </c>
      <c r="AD15" s="831">
        <f t="shared" si="8"/>
        <v>0</v>
      </c>
      <c r="AE15" s="831">
        <f t="shared" si="8"/>
        <v>0</v>
      </c>
      <c r="AF15" s="831">
        <f t="shared" si="8"/>
        <v>0</v>
      </c>
      <c r="AG15" s="831">
        <f t="shared" si="8"/>
        <v>0</v>
      </c>
      <c r="AH15" s="831">
        <f t="shared" si="8"/>
        <v>0</v>
      </c>
      <c r="AI15" s="832">
        <f t="shared" si="8"/>
        <v>0</v>
      </c>
    </row>
    <row r="16" spans="1:35" ht="15" thickBot="1" x14ac:dyDescent="0.35"/>
    <row r="17" spans="1:35" x14ac:dyDescent="0.3">
      <c r="A17" s="169" t="s">
        <v>365</v>
      </c>
      <c r="B17" s="170" t="s">
        <v>61</v>
      </c>
      <c r="C17" s="38" t="str">
        <f>C1</f>
        <v>Kalendářní rok</v>
      </c>
      <c r="D17" s="39"/>
      <c r="E17" s="39"/>
      <c r="F17" s="39"/>
      <c r="G17" s="39"/>
      <c r="H17" s="39"/>
      <c r="I17" s="39"/>
      <c r="J17" s="39"/>
      <c r="K17" s="39"/>
      <c r="L17" s="39"/>
      <c r="M17" s="39"/>
      <c r="N17" s="39"/>
      <c r="O17" s="39"/>
      <c r="P17" s="39"/>
      <c r="Q17" s="39"/>
      <c r="R17" s="39"/>
      <c r="S17" s="39"/>
      <c r="T17" s="71"/>
      <c r="U17" s="71"/>
      <c r="V17" s="71"/>
      <c r="W17" s="71"/>
      <c r="X17" s="71"/>
      <c r="Y17" s="71"/>
      <c r="Z17" s="71"/>
      <c r="AA17" s="71"/>
      <c r="AB17" s="71"/>
      <c r="AC17" s="71"/>
      <c r="AD17" s="71"/>
      <c r="AE17" s="71"/>
      <c r="AF17" s="71"/>
      <c r="AG17" s="71"/>
      <c r="AH17" s="71"/>
      <c r="AI17" s="47"/>
    </row>
    <row r="18" spans="1:35" ht="15" thickBot="1" x14ac:dyDescent="0.35">
      <c r="A18" s="6" t="s">
        <v>366</v>
      </c>
      <c r="B18" s="34"/>
      <c r="C18" s="42" t="str">
        <f>C2</f>
        <v>XII/29</v>
      </c>
      <c r="D18" s="40" t="str">
        <f t="shared" ref="D18:AI18" si="10">D2</f>
        <v>I-VI/30</v>
      </c>
      <c r="E18" s="40" t="str">
        <f t="shared" si="10"/>
        <v>VI-XII/30</v>
      </c>
      <c r="F18" s="40" t="str">
        <f t="shared" si="10"/>
        <v>XII/30</v>
      </c>
      <c r="G18" s="40">
        <f t="shared" si="10"/>
        <v>2031</v>
      </c>
      <c r="H18" s="40">
        <f t="shared" si="10"/>
        <v>2032</v>
      </c>
      <c r="I18" s="40">
        <f t="shared" si="10"/>
        <v>2033</v>
      </c>
      <c r="J18" s="40">
        <f t="shared" si="10"/>
        <v>2034</v>
      </c>
      <c r="K18" s="40">
        <f t="shared" si="10"/>
        <v>2035</v>
      </c>
      <c r="L18" s="40">
        <f t="shared" si="10"/>
        <v>2036</v>
      </c>
      <c r="M18" s="40">
        <f t="shared" si="10"/>
        <v>2037</v>
      </c>
      <c r="N18" s="40">
        <f t="shared" si="10"/>
        <v>2038</v>
      </c>
      <c r="O18" s="40">
        <f t="shared" si="10"/>
        <v>2039</v>
      </c>
      <c r="P18" s="40">
        <f t="shared" si="10"/>
        <v>2040</v>
      </c>
      <c r="Q18" s="40">
        <f t="shared" si="10"/>
        <v>2041</v>
      </c>
      <c r="R18" s="40">
        <f t="shared" si="10"/>
        <v>2042</v>
      </c>
      <c r="S18" s="40">
        <f t="shared" si="10"/>
        <v>2043</v>
      </c>
      <c r="T18" s="40">
        <f t="shared" si="10"/>
        <v>2044</v>
      </c>
      <c r="U18" s="40">
        <f t="shared" si="10"/>
        <v>2045</v>
      </c>
      <c r="V18" s="40">
        <f t="shared" si="10"/>
        <v>2046</v>
      </c>
      <c r="W18" s="40">
        <f t="shared" si="10"/>
        <v>2047</v>
      </c>
      <c r="X18" s="40">
        <f t="shared" si="10"/>
        <v>2048</v>
      </c>
      <c r="Y18" s="40">
        <f t="shared" si="10"/>
        <v>2049</v>
      </c>
      <c r="Z18" s="40">
        <f t="shared" si="10"/>
        <v>2050</v>
      </c>
      <c r="AA18" s="40">
        <f t="shared" si="10"/>
        <v>2051</v>
      </c>
      <c r="AB18" s="40">
        <f t="shared" si="10"/>
        <v>2052</v>
      </c>
      <c r="AC18" s="40">
        <f t="shared" si="10"/>
        <v>2053</v>
      </c>
      <c r="AD18" s="40">
        <f t="shared" si="10"/>
        <v>2054</v>
      </c>
      <c r="AE18" s="40">
        <f t="shared" si="10"/>
        <v>2055</v>
      </c>
      <c r="AF18" s="40">
        <f t="shared" si="10"/>
        <v>2056</v>
      </c>
      <c r="AG18" s="40">
        <f t="shared" si="10"/>
        <v>2057</v>
      </c>
      <c r="AH18" s="40">
        <f t="shared" si="10"/>
        <v>2058</v>
      </c>
      <c r="AI18" s="43">
        <f t="shared" si="10"/>
        <v>2059</v>
      </c>
    </row>
    <row r="19" spans="1:35" ht="15" thickTop="1" x14ac:dyDescent="0.3">
      <c r="A19" s="301" t="s">
        <v>367</v>
      </c>
      <c r="B19" s="67"/>
      <c r="C19" s="825">
        <v>0</v>
      </c>
      <c r="D19" s="833">
        <f>('Model objednávkový (MO)'!F$78+'Objednávka SČK'!D$105)/5</f>
        <v>0</v>
      </c>
      <c r="E19" s="122">
        <v>0</v>
      </c>
      <c r="F19" s="122">
        <v>0</v>
      </c>
      <c r="G19" s="122">
        <f>('Model objednávkový (MO)'!I$78+'Objednávka SČK'!G$105)/12</f>
        <v>0</v>
      </c>
      <c r="H19" s="122">
        <f>('Model objednávkový (MO)'!J$78+'Objednávka SČK'!H$105)/12</f>
        <v>0</v>
      </c>
      <c r="I19" s="122">
        <f>('Model objednávkový (MO)'!K$78+'Objednávka SČK'!I$105)/12</f>
        <v>0</v>
      </c>
      <c r="J19" s="122">
        <f>('Model objednávkový (MO)'!L$78+'Objednávka SČK'!J$105)/12</f>
        <v>0</v>
      </c>
      <c r="K19" s="122">
        <f>('Model objednávkový (MO)'!M$78+'Objednávka SČK'!K$105)/12</f>
        <v>0</v>
      </c>
      <c r="L19" s="122">
        <f>('Model objednávkový (MO)'!N$78+'Objednávka SČK'!L$105)/12</f>
        <v>0</v>
      </c>
      <c r="M19" s="122">
        <f>('Model objednávkový (MO)'!O$78+'Objednávka SČK'!M$105)/12</f>
        <v>0</v>
      </c>
      <c r="N19" s="122">
        <f>('Model objednávkový (MO)'!P$78+'Objednávka SČK'!N$105)/12</f>
        <v>0</v>
      </c>
      <c r="O19" s="122">
        <f>('Model objednávkový (MO)'!Q$78+'Objednávka SČK'!O$105)/12</f>
        <v>0</v>
      </c>
      <c r="P19" s="122">
        <f>('Model objednávkový (MO)'!R$78+'Objednávka SČK'!P$105)/12</f>
        <v>0</v>
      </c>
      <c r="Q19" s="122">
        <f>('Model objednávkový (MO)'!S$78+'Objednávka SČK'!Q$105)/12</f>
        <v>0</v>
      </c>
      <c r="R19" s="122">
        <f>('Model objednávkový (MO)'!T$78+'Objednávka SČK'!R$105)/12</f>
        <v>0</v>
      </c>
      <c r="S19" s="122">
        <f>('Model objednávkový (MO)'!U$78+'Objednávka SČK'!S$105)/12</f>
        <v>0</v>
      </c>
      <c r="T19" s="122">
        <f>('Model objednávkový (MO)'!V$78+'Objednávka SČK'!T$105)/12</f>
        <v>0</v>
      </c>
      <c r="U19" s="122">
        <f>('Model objednávkový (MO)'!W$78+'Objednávka SČK'!U$105)/12</f>
        <v>0</v>
      </c>
      <c r="V19" s="122">
        <f>('Model objednávkový (MO)'!X$78+'Objednávka SČK'!V$105)/12</f>
        <v>0</v>
      </c>
      <c r="W19" s="122">
        <f>('Model objednávkový (MO)'!Y$78+'Objednávka SČK'!W$105)/12</f>
        <v>0</v>
      </c>
      <c r="X19" s="122">
        <f>('Model objednávkový (MO)'!Z$78+'Objednávka SČK'!X$105)/12</f>
        <v>0</v>
      </c>
      <c r="Y19" s="122">
        <f>('Model objednávkový (MO)'!AA$78+'Objednávka SČK'!Y$105)/12</f>
        <v>0</v>
      </c>
      <c r="Z19" s="122">
        <f>('Model objednávkový (MO)'!AB$78+'Objednávka SČK'!Z$105)/12</f>
        <v>0</v>
      </c>
      <c r="AA19" s="122">
        <f>('Model objednávkový (MO)'!AC$78+'Objednávka SČK'!AA$105)/12</f>
        <v>0</v>
      </c>
      <c r="AB19" s="122">
        <f>('Model objednávkový (MO)'!AD$78+'Objednávka SČK'!AB$105)/12</f>
        <v>0</v>
      </c>
      <c r="AC19" s="122">
        <f>('Model objednávkový (MO)'!AE$78+'Objednávka SČK'!AC$105)/12</f>
        <v>0</v>
      </c>
      <c r="AD19" s="122">
        <f>('Model objednávkový (MO)'!AF$78+'Objednávka SČK'!AD$105)/12</f>
        <v>0</v>
      </c>
      <c r="AE19" s="122">
        <f>('Model objednávkový (MO)'!AG$78+'Objednávka SČK'!AE$105)/12</f>
        <v>0</v>
      </c>
      <c r="AF19" s="122">
        <f>('Model objednávkový (MO)'!AH$78+'Objednávka SČK'!AF$105)/12</f>
        <v>0</v>
      </c>
      <c r="AG19" s="122">
        <f>('Model objednávkový (MO)'!AI$78+'Objednávka SČK'!AG$105)/12</f>
        <v>0</v>
      </c>
      <c r="AH19" s="122">
        <f>('Model objednávkový (MO)'!AJ$78+'Objednávka SČK'!AH$105)/12</f>
        <v>0</v>
      </c>
      <c r="AI19" s="826">
        <f>('Model objednávkový (MO)'!AK$78+'Objednávka SČK'!AI$105)/12</f>
        <v>0</v>
      </c>
    </row>
    <row r="20" spans="1:35" x14ac:dyDescent="0.3">
      <c r="A20" s="305" t="s">
        <v>368</v>
      </c>
      <c r="B20" s="45"/>
      <c r="C20" s="825">
        <v>0</v>
      </c>
      <c r="D20" s="833">
        <f>('Model objednávkový (MO)'!F$78+'Objednávka SČK'!D$105)/5</f>
        <v>0</v>
      </c>
      <c r="E20" s="122">
        <v>0</v>
      </c>
      <c r="F20" s="122">
        <v>0</v>
      </c>
      <c r="G20" s="122">
        <f>('Model objednávkový (MO)'!I$78+'Objednávka SČK'!G$105)/12</f>
        <v>0</v>
      </c>
      <c r="H20" s="122">
        <f>('Model objednávkový (MO)'!J$78+'Objednávka SČK'!H$105)/12</f>
        <v>0</v>
      </c>
      <c r="I20" s="122">
        <f>('Model objednávkový (MO)'!K$78+'Objednávka SČK'!I$105)/12</f>
        <v>0</v>
      </c>
      <c r="J20" s="122">
        <f>('Model objednávkový (MO)'!L$78+'Objednávka SČK'!J$105)/12</f>
        <v>0</v>
      </c>
      <c r="K20" s="122">
        <f>('Model objednávkový (MO)'!M$78+'Objednávka SČK'!K$105)/12</f>
        <v>0</v>
      </c>
      <c r="L20" s="122">
        <f>('Model objednávkový (MO)'!N$78+'Objednávka SČK'!L$105)/12</f>
        <v>0</v>
      </c>
      <c r="M20" s="122">
        <f>('Model objednávkový (MO)'!O$78+'Objednávka SČK'!M$105)/12</f>
        <v>0</v>
      </c>
      <c r="N20" s="122">
        <f>('Model objednávkový (MO)'!P$78+'Objednávka SČK'!N$105)/12</f>
        <v>0</v>
      </c>
      <c r="O20" s="122">
        <f>('Model objednávkový (MO)'!Q$78+'Objednávka SČK'!O$105)/12</f>
        <v>0</v>
      </c>
      <c r="P20" s="122">
        <f>('Model objednávkový (MO)'!R$78+'Objednávka SČK'!P$105)/12</f>
        <v>0</v>
      </c>
      <c r="Q20" s="122">
        <f>('Model objednávkový (MO)'!S$78+'Objednávka SČK'!Q$105)/12</f>
        <v>0</v>
      </c>
      <c r="R20" s="122">
        <f>('Model objednávkový (MO)'!T$78+'Objednávka SČK'!R$105)/12</f>
        <v>0</v>
      </c>
      <c r="S20" s="122">
        <f>('Model objednávkový (MO)'!U$78+'Objednávka SČK'!S$105)/12</f>
        <v>0</v>
      </c>
      <c r="T20" s="122">
        <f>('Model objednávkový (MO)'!V$78+'Objednávka SČK'!T$105)/12</f>
        <v>0</v>
      </c>
      <c r="U20" s="122">
        <f>('Model objednávkový (MO)'!W$78+'Objednávka SČK'!U$105)/12</f>
        <v>0</v>
      </c>
      <c r="V20" s="122">
        <f>('Model objednávkový (MO)'!X$78+'Objednávka SČK'!V$105)/12</f>
        <v>0</v>
      </c>
      <c r="W20" s="122">
        <f>('Model objednávkový (MO)'!Y$78+'Objednávka SČK'!W$105)/12</f>
        <v>0</v>
      </c>
      <c r="X20" s="122">
        <f>('Model objednávkový (MO)'!Z$78+'Objednávka SČK'!X$105)/12</f>
        <v>0</v>
      </c>
      <c r="Y20" s="122">
        <f>('Model objednávkový (MO)'!AA$78+'Objednávka SČK'!Y$105)/12</f>
        <v>0</v>
      </c>
      <c r="Z20" s="122">
        <f>('Model objednávkový (MO)'!AB$78+'Objednávka SČK'!Z$105)/12</f>
        <v>0</v>
      </c>
      <c r="AA20" s="122">
        <f>('Model objednávkový (MO)'!AC$78+'Objednávka SČK'!AA$105)/12</f>
        <v>0</v>
      </c>
      <c r="AB20" s="122">
        <f>('Model objednávkový (MO)'!AD$78+'Objednávka SČK'!AB$105)/12</f>
        <v>0</v>
      </c>
      <c r="AC20" s="122">
        <f>('Model objednávkový (MO)'!AE$78+'Objednávka SČK'!AC$105)/12</f>
        <v>0</v>
      </c>
      <c r="AD20" s="122">
        <f>('Model objednávkový (MO)'!AF$78+'Objednávka SČK'!AD$105)/12</f>
        <v>0</v>
      </c>
      <c r="AE20" s="122">
        <f>('Model objednávkový (MO)'!AG$78+'Objednávka SČK'!AE$105)/12</f>
        <v>0</v>
      </c>
      <c r="AF20" s="122">
        <f>('Model objednávkový (MO)'!AH$78+'Objednávka SČK'!AF$105)/12</f>
        <v>0</v>
      </c>
      <c r="AG20" s="122">
        <f>('Model objednávkový (MO)'!AI$78+'Objednávka SČK'!AG$105)/12</f>
        <v>0</v>
      </c>
      <c r="AH20" s="122">
        <f>('Model objednávkový (MO)'!AJ$78+'Objednávka SČK'!AH$105)/12</f>
        <v>0</v>
      </c>
      <c r="AI20" s="826">
        <f>('Model objednávkový (MO)'!AK$78+'Objednávka SČK'!AI$105)/12</f>
        <v>0</v>
      </c>
    </row>
    <row r="21" spans="1:35" x14ac:dyDescent="0.3">
      <c r="A21" s="305" t="s">
        <v>369</v>
      </c>
      <c r="B21" s="45"/>
      <c r="C21" s="825">
        <v>0</v>
      </c>
      <c r="D21" s="833">
        <f>('Model objednávkový (MO)'!F$78+'Objednávka SČK'!D$105)/5</f>
        <v>0</v>
      </c>
      <c r="E21" s="122">
        <v>0</v>
      </c>
      <c r="F21" s="122">
        <v>0</v>
      </c>
      <c r="G21" s="122">
        <f>('Model objednávkový (MO)'!I$78+'Objednávka SČK'!G$105)/12</f>
        <v>0</v>
      </c>
      <c r="H21" s="122">
        <f>('Model objednávkový (MO)'!J$78+'Objednávka SČK'!H$105)/12</f>
        <v>0</v>
      </c>
      <c r="I21" s="122">
        <f>('Model objednávkový (MO)'!K$78+'Objednávka SČK'!I$105)/12</f>
        <v>0</v>
      </c>
      <c r="J21" s="122">
        <f>('Model objednávkový (MO)'!L$78+'Objednávka SČK'!J$105)/12</f>
        <v>0</v>
      </c>
      <c r="K21" s="122">
        <f>('Model objednávkový (MO)'!M$78+'Objednávka SČK'!K$105)/12</f>
        <v>0</v>
      </c>
      <c r="L21" s="122">
        <f>('Model objednávkový (MO)'!N$78+'Objednávka SČK'!L$105)/12</f>
        <v>0</v>
      </c>
      <c r="M21" s="122">
        <f>('Model objednávkový (MO)'!O$78+'Objednávka SČK'!M$105)/12</f>
        <v>0</v>
      </c>
      <c r="N21" s="122">
        <f>('Model objednávkový (MO)'!P$78+'Objednávka SČK'!N$105)/12</f>
        <v>0</v>
      </c>
      <c r="O21" s="122">
        <f>('Model objednávkový (MO)'!Q$78+'Objednávka SČK'!O$105)/12</f>
        <v>0</v>
      </c>
      <c r="P21" s="122">
        <f>('Model objednávkový (MO)'!R$78+'Objednávka SČK'!P$105)/12</f>
        <v>0</v>
      </c>
      <c r="Q21" s="122">
        <f>('Model objednávkový (MO)'!S$78+'Objednávka SČK'!Q$105)/12</f>
        <v>0</v>
      </c>
      <c r="R21" s="122">
        <f>('Model objednávkový (MO)'!T$78+'Objednávka SČK'!R$105)/12</f>
        <v>0</v>
      </c>
      <c r="S21" s="122">
        <f>('Model objednávkový (MO)'!U$78+'Objednávka SČK'!S$105)/12</f>
        <v>0</v>
      </c>
      <c r="T21" s="122">
        <f>('Model objednávkový (MO)'!V$78+'Objednávka SČK'!T$105)/12</f>
        <v>0</v>
      </c>
      <c r="U21" s="122">
        <f>('Model objednávkový (MO)'!W$78+'Objednávka SČK'!U$105)/12</f>
        <v>0</v>
      </c>
      <c r="V21" s="122">
        <f>('Model objednávkový (MO)'!X$78+'Objednávka SČK'!V$105)/12</f>
        <v>0</v>
      </c>
      <c r="W21" s="122">
        <f>('Model objednávkový (MO)'!Y$78+'Objednávka SČK'!W$105)/12</f>
        <v>0</v>
      </c>
      <c r="X21" s="122">
        <f>('Model objednávkový (MO)'!Z$78+'Objednávka SČK'!X$105)/12</f>
        <v>0</v>
      </c>
      <c r="Y21" s="122">
        <f>('Model objednávkový (MO)'!AA$78+'Objednávka SČK'!Y$105)/12</f>
        <v>0</v>
      </c>
      <c r="Z21" s="122">
        <f>('Model objednávkový (MO)'!AB$78+'Objednávka SČK'!Z$105)/12</f>
        <v>0</v>
      </c>
      <c r="AA21" s="122">
        <f>('Model objednávkový (MO)'!AC$78+'Objednávka SČK'!AA$105)/12</f>
        <v>0</v>
      </c>
      <c r="AB21" s="122">
        <f>('Model objednávkový (MO)'!AD$78+'Objednávka SČK'!AB$105)/12</f>
        <v>0</v>
      </c>
      <c r="AC21" s="122">
        <f>('Model objednávkový (MO)'!AE$78+'Objednávka SČK'!AC$105)/12</f>
        <v>0</v>
      </c>
      <c r="AD21" s="122">
        <f>('Model objednávkový (MO)'!AF$78+'Objednávka SČK'!AD$105)/12</f>
        <v>0</v>
      </c>
      <c r="AE21" s="122">
        <f>('Model objednávkový (MO)'!AG$78+'Objednávka SČK'!AE$105)/12</f>
        <v>0</v>
      </c>
      <c r="AF21" s="122">
        <f>('Model objednávkový (MO)'!AH$78+'Objednávka SČK'!AF$105)/12</f>
        <v>0</v>
      </c>
      <c r="AG21" s="122">
        <f>('Model objednávkový (MO)'!AI$78+'Objednávka SČK'!AG$105)/12</f>
        <v>0</v>
      </c>
      <c r="AH21" s="122">
        <f>('Model objednávkový (MO)'!AJ$78+'Objednávka SČK'!AH$105)/12</f>
        <v>0</v>
      </c>
      <c r="AI21" s="826">
        <f>('Model objednávkový (MO)'!AK$78+'Objednávka SČK'!AI$105)/12</f>
        <v>0</v>
      </c>
    </row>
    <row r="22" spans="1:35" x14ac:dyDescent="0.3">
      <c r="A22" s="305" t="s">
        <v>370</v>
      </c>
      <c r="B22" s="45"/>
      <c r="C22" s="825">
        <v>0</v>
      </c>
      <c r="D22" s="833">
        <f>('Model objednávkový (MO)'!F$78+'Objednávka SČK'!D$105)/5</f>
        <v>0</v>
      </c>
      <c r="E22" s="122">
        <v>0</v>
      </c>
      <c r="F22" s="122">
        <v>0</v>
      </c>
      <c r="G22" s="122">
        <f>('Model objednávkový (MO)'!I$78+'Objednávka SČK'!G$105)/12</f>
        <v>0</v>
      </c>
      <c r="H22" s="122">
        <f>('Model objednávkový (MO)'!J$78+'Objednávka SČK'!H$105)/12</f>
        <v>0</v>
      </c>
      <c r="I22" s="122">
        <f>('Model objednávkový (MO)'!K$78+'Objednávka SČK'!I$105)/12</f>
        <v>0</v>
      </c>
      <c r="J22" s="122">
        <f>('Model objednávkový (MO)'!L$78+'Objednávka SČK'!J$105)/12</f>
        <v>0</v>
      </c>
      <c r="K22" s="122">
        <f>('Model objednávkový (MO)'!M$78+'Objednávka SČK'!K$105)/12</f>
        <v>0</v>
      </c>
      <c r="L22" s="122">
        <f>('Model objednávkový (MO)'!N$78+'Objednávka SČK'!L$105)/12</f>
        <v>0</v>
      </c>
      <c r="M22" s="122">
        <f>('Model objednávkový (MO)'!O$78+'Objednávka SČK'!M$105)/12</f>
        <v>0</v>
      </c>
      <c r="N22" s="122">
        <f>('Model objednávkový (MO)'!P$78+'Objednávka SČK'!N$105)/12</f>
        <v>0</v>
      </c>
      <c r="O22" s="122">
        <f>('Model objednávkový (MO)'!Q$78+'Objednávka SČK'!O$105)/12</f>
        <v>0</v>
      </c>
      <c r="P22" s="122">
        <f>('Model objednávkový (MO)'!R$78+'Objednávka SČK'!P$105)/12</f>
        <v>0</v>
      </c>
      <c r="Q22" s="122">
        <f>('Model objednávkový (MO)'!S$78+'Objednávka SČK'!Q$105)/12</f>
        <v>0</v>
      </c>
      <c r="R22" s="122">
        <f>('Model objednávkový (MO)'!T$78+'Objednávka SČK'!R$105)/12</f>
        <v>0</v>
      </c>
      <c r="S22" s="122">
        <f>('Model objednávkový (MO)'!U$78+'Objednávka SČK'!S$105)/12</f>
        <v>0</v>
      </c>
      <c r="T22" s="122">
        <f>('Model objednávkový (MO)'!V$78+'Objednávka SČK'!T$105)/12</f>
        <v>0</v>
      </c>
      <c r="U22" s="122">
        <f>('Model objednávkový (MO)'!W$78+'Objednávka SČK'!U$105)/12</f>
        <v>0</v>
      </c>
      <c r="V22" s="122">
        <f>('Model objednávkový (MO)'!X$78+'Objednávka SČK'!V$105)/12</f>
        <v>0</v>
      </c>
      <c r="W22" s="122">
        <f>('Model objednávkový (MO)'!Y$78+'Objednávka SČK'!W$105)/12</f>
        <v>0</v>
      </c>
      <c r="X22" s="122">
        <f>('Model objednávkový (MO)'!Z$78+'Objednávka SČK'!X$105)/12</f>
        <v>0</v>
      </c>
      <c r="Y22" s="122">
        <f>('Model objednávkový (MO)'!AA$78+'Objednávka SČK'!Y$105)/12</f>
        <v>0</v>
      </c>
      <c r="Z22" s="122">
        <f>('Model objednávkový (MO)'!AB$78+'Objednávka SČK'!Z$105)/12</f>
        <v>0</v>
      </c>
      <c r="AA22" s="122">
        <f>('Model objednávkový (MO)'!AC$78+'Objednávka SČK'!AA$105)/12</f>
        <v>0</v>
      </c>
      <c r="AB22" s="122">
        <f>('Model objednávkový (MO)'!AD$78+'Objednávka SČK'!AB$105)/12</f>
        <v>0</v>
      </c>
      <c r="AC22" s="122">
        <f>('Model objednávkový (MO)'!AE$78+'Objednávka SČK'!AC$105)/12</f>
        <v>0</v>
      </c>
      <c r="AD22" s="122">
        <f>('Model objednávkový (MO)'!AF$78+'Objednávka SČK'!AD$105)/12</f>
        <v>0</v>
      </c>
      <c r="AE22" s="122">
        <f>('Model objednávkový (MO)'!AG$78+'Objednávka SČK'!AE$105)/12</f>
        <v>0</v>
      </c>
      <c r="AF22" s="122">
        <f>('Model objednávkový (MO)'!AH$78+'Objednávka SČK'!AF$105)/12</f>
        <v>0</v>
      </c>
      <c r="AG22" s="122">
        <f>('Model objednávkový (MO)'!AI$78+'Objednávka SČK'!AG$105)/12</f>
        <v>0</v>
      </c>
      <c r="AH22" s="122">
        <f>('Model objednávkový (MO)'!AJ$78+'Objednávka SČK'!AH$105)/12</f>
        <v>0</v>
      </c>
      <c r="AI22" s="826">
        <f>('Model objednávkový (MO)'!AK$78+'Objednávka SČK'!AI$105)/12</f>
        <v>0</v>
      </c>
    </row>
    <row r="23" spans="1:35" x14ac:dyDescent="0.3">
      <c r="A23" s="305" t="s">
        <v>371</v>
      </c>
      <c r="B23" s="45"/>
      <c r="C23" s="825">
        <v>0</v>
      </c>
      <c r="D23" s="833">
        <f>('Model objednávkový (MO)'!F$78+'Objednávka SČK'!D$105)/5</f>
        <v>0</v>
      </c>
      <c r="E23" s="122">
        <v>0</v>
      </c>
      <c r="F23" s="122">
        <v>0</v>
      </c>
      <c r="G23" s="122">
        <f>('Model objednávkový (MO)'!I$78+'Objednávka SČK'!G$105)/12</f>
        <v>0</v>
      </c>
      <c r="H23" s="122">
        <f>('Model objednávkový (MO)'!J$78+'Objednávka SČK'!H$105)/12</f>
        <v>0</v>
      </c>
      <c r="I23" s="122">
        <f>('Model objednávkový (MO)'!K$78+'Objednávka SČK'!I$105)/12</f>
        <v>0</v>
      </c>
      <c r="J23" s="122">
        <f>('Model objednávkový (MO)'!L$78+'Objednávka SČK'!J$105)/12</f>
        <v>0</v>
      </c>
      <c r="K23" s="122">
        <f>('Model objednávkový (MO)'!M$78+'Objednávka SČK'!K$105)/12</f>
        <v>0</v>
      </c>
      <c r="L23" s="122">
        <f>('Model objednávkový (MO)'!N$78+'Objednávka SČK'!L$105)/12</f>
        <v>0</v>
      </c>
      <c r="M23" s="122">
        <f>('Model objednávkový (MO)'!O$78+'Objednávka SČK'!M$105)/12</f>
        <v>0</v>
      </c>
      <c r="N23" s="122">
        <f>('Model objednávkový (MO)'!P$78+'Objednávka SČK'!N$105)/12</f>
        <v>0</v>
      </c>
      <c r="O23" s="122">
        <f>('Model objednávkový (MO)'!Q$78+'Objednávka SČK'!O$105)/12</f>
        <v>0</v>
      </c>
      <c r="P23" s="122">
        <f>('Model objednávkový (MO)'!R$78+'Objednávka SČK'!P$105)/12</f>
        <v>0</v>
      </c>
      <c r="Q23" s="122">
        <f>('Model objednávkový (MO)'!S$78+'Objednávka SČK'!Q$105)/12</f>
        <v>0</v>
      </c>
      <c r="R23" s="122">
        <f>('Model objednávkový (MO)'!T$78+'Objednávka SČK'!R$105)/12</f>
        <v>0</v>
      </c>
      <c r="S23" s="122">
        <f>('Model objednávkový (MO)'!U$78+'Objednávka SČK'!S$105)/12</f>
        <v>0</v>
      </c>
      <c r="T23" s="122">
        <f>('Model objednávkový (MO)'!V$78+'Objednávka SČK'!T$105)/12</f>
        <v>0</v>
      </c>
      <c r="U23" s="122">
        <f>('Model objednávkový (MO)'!W$78+'Objednávka SČK'!U$105)/12</f>
        <v>0</v>
      </c>
      <c r="V23" s="122">
        <f>('Model objednávkový (MO)'!X$78+'Objednávka SČK'!V$105)/12</f>
        <v>0</v>
      </c>
      <c r="W23" s="122">
        <f>('Model objednávkový (MO)'!Y$78+'Objednávka SČK'!W$105)/12</f>
        <v>0</v>
      </c>
      <c r="X23" s="122">
        <f>('Model objednávkový (MO)'!Z$78+'Objednávka SČK'!X$105)/12</f>
        <v>0</v>
      </c>
      <c r="Y23" s="122">
        <f>('Model objednávkový (MO)'!AA$78+'Objednávka SČK'!Y$105)/12</f>
        <v>0</v>
      </c>
      <c r="Z23" s="122">
        <f>('Model objednávkový (MO)'!AB$78+'Objednávka SČK'!Z$105)/12</f>
        <v>0</v>
      </c>
      <c r="AA23" s="122">
        <f>('Model objednávkový (MO)'!AC$78+'Objednávka SČK'!AA$105)/12</f>
        <v>0</v>
      </c>
      <c r="AB23" s="122">
        <f>('Model objednávkový (MO)'!AD$78+'Objednávka SČK'!AB$105)/12</f>
        <v>0</v>
      </c>
      <c r="AC23" s="122">
        <f>('Model objednávkový (MO)'!AE$78+'Objednávka SČK'!AC$105)/12</f>
        <v>0</v>
      </c>
      <c r="AD23" s="122">
        <f>('Model objednávkový (MO)'!AF$78+'Objednávka SČK'!AD$105)/12</f>
        <v>0</v>
      </c>
      <c r="AE23" s="122">
        <f>('Model objednávkový (MO)'!AG$78+'Objednávka SČK'!AE$105)/12</f>
        <v>0</v>
      </c>
      <c r="AF23" s="122">
        <f>('Model objednávkový (MO)'!AH$78+'Objednávka SČK'!AF$105)/12</f>
        <v>0</v>
      </c>
      <c r="AG23" s="122">
        <f>('Model objednávkový (MO)'!AI$78+'Objednávka SČK'!AG$105)/12</f>
        <v>0</v>
      </c>
      <c r="AH23" s="122">
        <f>('Model objednávkový (MO)'!AJ$78+'Objednávka SČK'!AH$105)/12</f>
        <v>0</v>
      </c>
      <c r="AI23" s="826">
        <f>('Model objednávkový (MO)'!AK$78+'Objednávka SČK'!AI$105)/12</f>
        <v>0</v>
      </c>
    </row>
    <row r="24" spans="1:35" x14ac:dyDescent="0.3">
      <c r="A24" s="305" t="s">
        <v>372</v>
      </c>
      <c r="B24" s="45"/>
      <c r="C24" s="825">
        <v>0</v>
      </c>
      <c r="D24" s="122">
        <v>0</v>
      </c>
      <c r="E24" s="833">
        <f>('Model objednávkový (MO)'!G$78+'Objednávka SČK'!E$105)/6</f>
        <v>0</v>
      </c>
      <c r="F24" s="122">
        <v>0</v>
      </c>
      <c r="G24" s="122">
        <f>('Model objednávkový (MO)'!I$78+'Objednávka SČK'!G$105)/12</f>
        <v>0</v>
      </c>
      <c r="H24" s="122">
        <f>('Model objednávkový (MO)'!J$78+'Objednávka SČK'!H$105)/12</f>
        <v>0</v>
      </c>
      <c r="I24" s="122">
        <f>('Model objednávkový (MO)'!K$78+'Objednávka SČK'!I$105)/12</f>
        <v>0</v>
      </c>
      <c r="J24" s="122">
        <f>('Model objednávkový (MO)'!L$78+'Objednávka SČK'!J$105)/12</f>
        <v>0</v>
      </c>
      <c r="K24" s="122">
        <f>('Model objednávkový (MO)'!M$78+'Objednávka SČK'!K$105)/12</f>
        <v>0</v>
      </c>
      <c r="L24" s="122">
        <f>('Model objednávkový (MO)'!N$78+'Objednávka SČK'!L$105)/12</f>
        <v>0</v>
      </c>
      <c r="M24" s="122">
        <f>('Model objednávkový (MO)'!O$78+'Objednávka SČK'!M$105)/12</f>
        <v>0</v>
      </c>
      <c r="N24" s="122">
        <f>('Model objednávkový (MO)'!P$78+'Objednávka SČK'!N$105)/12</f>
        <v>0</v>
      </c>
      <c r="O24" s="122">
        <f>('Model objednávkový (MO)'!Q$78+'Objednávka SČK'!O$105)/12</f>
        <v>0</v>
      </c>
      <c r="P24" s="122">
        <f>('Model objednávkový (MO)'!R$78+'Objednávka SČK'!P$105)/12</f>
        <v>0</v>
      </c>
      <c r="Q24" s="122">
        <f>('Model objednávkový (MO)'!S$78+'Objednávka SČK'!Q$105)/12</f>
        <v>0</v>
      </c>
      <c r="R24" s="122">
        <f>('Model objednávkový (MO)'!T$78+'Objednávka SČK'!R$105)/12</f>
        <v>0</v>
      </c>
      <c r="S24" s="122">
        <f>('Model objednávkový (MO)'!U$78+'Objednávka SČK'!S$105)/12</f>
        <v>0</v>
      </c>
      <c r="T24" s="122">
        <f>('Model objednávkový (MO)'!V$78+'Objednávka SČK'!T$105)/12</f>
        <v>0</v>
      </c>
      <c r="U24" s="122">
        <f>('Model objednávkový (MO)'!W$78+'Objednávka SČK'!U$105)/12</f>
        <v>0</v>
      </c>
      <c r="V24" s="122">
        <f>('Model objednávkový (MO)'!X$78+'Objednávka SČK'!V$105)/12</f>
        <v>0</v>
      </c>
      <c r="W24" s="122">
        <f>('Model objednávkový (MO)'!Y$78+'Objednávka SČK'!W$105)/12</f>
        <v>0</v>
      </c>
      <c r="X24" s="122">
        <f>('Model objednávkový (MO)'!Z$78+'Objednávka SČK'!X$105)/12</f>
        <v>0</v>
      </c>
      <c r="Y24" s="122">
        <f>('Model objednávkový (MO)'!AA$78+'Objednávka SČK'!Y$105)/12</f>
        <v>0</v>
      </c>
      <c r="Z24" s="122">
        <f>('Model objednávkový (MO)'!AB$78+'Objednávka SČK'!Z$105)/12</f>
        <v>0</v>
      </c>
      <c r="AA24" s="122">
        <f>('Model objednávkový (MO)'!AC$78+'Objednávka SČK'!AA$105)/12</f>
        <v>0</v>
      </c>
      <c r="AB24" s="122">
        <f>('Model objednávkový (MO)'!AD$78+'Objednávka SČK'!AB$105)/12</f>
        <v>0</v>
      </c>
      <c r="AC24" s="122">
        <f>('Model objednávkový (MO)'!AE$78+'Objednávka SČK'!AC$105)/12</f>
        <v>0</v>
      </c>
      <c r="AD24" s="122">
        <f>('Model objednávkový (MO)'!AF$78+'Objednávka SČK'!AD$105)/12</f>
        <v>0</v>
      </c>
      <c r="AE24" s="122">
        <f>('Model objednávkový (MO)'!AG$78+'Objednávka SČK'!AE$105)/12</f>
        <v>0</v>
      </c>
      <c r="AF24" s="122">
        <f>('Model objednávkový (MO)'!AH$78+'Objednávka SČK'!AF$105)/12</f>
        <v>0</v>
      </c>
      <c r="AG24" s="122">
        <f>('Model objednávkový (MO)'!AI$78+'Objednávka SČK'!AG$105)/12</f>
        <v>0</v>
      </c>
      <c r="AH24" s="122">
        <f>('Model objednávkový (MO)'!AJ$78+'Objednávka SČK'!AH$105)/12</f>
        <v>0</v>
      </c>
      <c r="AI24" s="826">
        <f>('Model objednávkový (MO)'!AK$78+'Objednávka SČK'!AI$105)/12</f>
        <v>0</v>
      </c>
    </row>
    <row r="25" spans="1:35" x14ac:dyDescent="0.3">
      <c r="A25" s="305" t="s">
        <v>373</v>
      </c>
      <c r="B25" s="45"/>
      <c r="C25" s="825">
        <v>0</v>
      </c>
      <c r="D25" s="122">
        <v>0</v>
      </c>
      <c r="E25" s="833">
        <f>('Model objednávkový (MO)'!G$78+'Objednávka SČK'!E$105)/6</f>
        <v>0</v>
      </c>
      <c r="F25" s="122">
        <v>0</v>
      </c>
      <c r="G25" s="122">
        <f>('Model objednávkový (MO)'!I$78+'Objednávka SČK'!G$105)/12</f>
        <v>0</v>
      </c>
      <c r="H25" s="122">
        <f>('Model objednávkový (MO)'!J$78+'Objednávka SČK'!H$105)/12</f>
        <v>0</v>
      </c>
      <c r="I25" s="122">
        <f>('Model objednávkový (MO)'!K$78+'Objednávka SČK'!I$105)/12</f>
        <v>0</v>
      </c>
      <c r="J25" s="122">
        <f>('Model objednávkový (MO)'!L$78+'Objednávka SČK'!J$105)/12</f>
        <v>0</v>
      </c>
      <c r="K25" s="122">
        <f>('Model objednávkový (MO)'!M$78+'Objednávka SČK'!K$105)/12</f>
        <v>0</v>
      </c>
      <c r="L25" s="122">
        <f>('Model objednávkový (MO)'!N$78+'Objednávka SČK'!L$105)/12</f>
        <v>0</v>
      </c>
      <c r="M25" s="122">
        <f>('Model objednávkový (MO)'!O$78+'Objednávka SČK'!M$105)/12</f>
        <v>0</v>
      </c>
      <c r="N25" s="122">
        <f>('Model objednávkový (MO)'!P$78+'Objednávka SČK'!N$105)/12</f>
        <v>0</v>
      </c>
      <c r="O25" s="122">
        <f>('Model objednávkový (MO)'!Q$78+'Objednávka SČK'!O$105)/12</f>
        <v>0</v>
      </c>
      <c r="P25" s="122">
        <f>('Model objednávkový (MO)'!R$78+'Objednávka SČK'!P$105)/12</f>
        <v>0</v>
      </c>
      <c r="Q25" s="122">
        <f>('Model objednávkový (MO)'!S$78+'Objednávka SČK'!Q$105)/12</f>
        <v>0</v>
      </c>
      <c r="R25" s="122">
        <f>('Model objednávkový (MO)'!T$78+'Objednávka SČK'!R$105)/12</f>
        <v>0</v>
      </c>
      <c r="S25" s="122">
        <f>('Model objednávkový (MO)'!U$78+'Objednávka SČK'!S$105)/12</f>
        <v>0</v>
      </c>
      <c r="T25" s="122">
        <f>('Model objednávkový (MO)'!V$78+'Objednávka SČK'!T$105)/12</f>
        <v>0</v>
      </c>
      <c r="U25" s="122">
        <f>('Model objednávkový (MO)'!W$78+'Objednávka SČK'!U$105)/12</f>
        <v>0</v>
      </c>
      <c r="V25" s="122">
        <f>('Model objednávkový (MO)'!X$78+'Objednávka SČK'!V$105)/12</f>
        <v>0</v>
      </c>
      <c r="W25" s="122">
        <f>('Model objednávkový (MO)'!Y$78+'Objednávka SČK'!W$105)/12</f>
        <v>0</v>
      </c>
      <c r="X25" s="122">
        <f>('Model objednávkový (MO)'!Z$78+'Objednávka SČK'!X$105)/12</f>
        <v>0</v>
      </c>
      <c r="Y25" s="122">
        <f>('Model objednávkový (MO)'!AA$78+'Objednávka SČK'!Y$105)/12</f>
        <v>0</v>
      </c>
      <c r="Z25" s="122">
        <f>('Model objednávkový (MO)'!AB$78+'Objednávka SČK'!Z$105)/12</f>
        <v>0</v>
      </c>
      <c r="AA25" s="122">
        <f>('Model objednávkový (MO)'!AC$78+'Objednávka SČK'!AA$105)/12</f>
        <v>0</v>
      </c>
      <c r="AB25" s="122">
        <f>('Model objednávkový (MO)'!AD$78+'Objednávka SČK'!AB$105)/12</f>
        <v>0</v>
      </c>
      <c r="AC25" s="122">
        <f>('Model objednávkový (MO)'!AE$78+'Objednávka SČK'!AC$105)/12</f>
        <v>0</v>
      </c>
      <c r="AD25" s="122">
        <f>('Model objednávkový (MO)'!AF$78+'Objednávka SČK'!AD$105)/12</f>
        <v>0</v>
      </c>
      <c r="AE25" s="122">
        <f>('Model objednávkový (MO)'!AG$78+'Objednávka SČK'!AE$105)/12</f>
        <v>0</v>
      </c>
      <c r="AF25" s="122">
        <f>('Model objednávkový (MO)'!AH$78+'Objednávka SČK'!AF$105)/12</f>
        <v>0</v>
      </c>
      <c r="AG25" s="122">
        <f>('Model objednávkový (MO)'!AI$78+'Objednávka SČK'!AG$105)/12</f>
        <v>0</v>
      </c>
      <c r="AH25" s="122">
        <f>('Model objednávkový (MO)'!AJ$78+'Objednávka SČK'!AH$105)/12</f>
        <v>0</v>
      </c>
      <c r="AI25" s="826">
        <f>('Model objednávkový (MO)'!AK$78+'Objednávka SČK'!AI$105)/12</f>
        <v>0</v>
      </c>
    </row>
    <row r="26" spans="1:35" x14ac:dyDescent="0.3">
      <c r="A26" s="305" t="s">
        <v>374</v>
      </c>
      <c r="B26" s="45"/>
      <c r="C26" s="825">
        <v>0</v>
      </c>
      <c r="D26" s="122">
        <v>0</v>
      </c>
      <c r="E26" s="833">
        <f>('Model objednávkový (MO)'!G$78+'Objednávka SČK'!E$105)/6</f>
        <v>0</v>
      </c>
      <c r="F26" s="122">
        <v>0</v>
      </c>
      <c r="G26" s="122">
        <f>('Model objednávkový (MO)'!I$78+'Objednávka SČK'!G$105)/12</f>
        <v>0</v>
      </c>
      <c r="H26" s="122">
        <f>('Model objednávkový (MO)'!J$78+'Objednávka SČK'!H$105)/12</f>
        <v>0</v>
      </c>
      <c r="I26" s="122">
        <f>('Model objednávkový (MO)'!K$78+'Objednávka SČK'!I$105)/12</f>
        <v>0</v>
      </c>
      <c r="J26" s="122">
        <f>('Model objednávkový (MO)'!L$78+'Objednávka SČK'!J$105)/12</f>
        <v>0</v>
      </c>
      <c r="K26" s="122">
        <f>('Model objednávkový (MO)'!M$78+'Objednávka SČK'!K$105)/12</f>
        <v>0</v>
      </c>
      <c r="L26" s="122">
        <f>('Model objednávkový (MO)'!N$78+'Objednávka SČK'!L$105)/12</f>
        <v>0</v>
      </c>
      <c r="M26" s="122">
        <f>('Model objednávkový (MO)'!O$78+'Objednávka SČK'!M$105)/12</f>
        <v>0</v>
      </c>
      <c r="N26" s="122">
        <f>('Model objednávkový (MO)'!P$78+'Objednávka SČK'!N$105)/12</f>
        <v>0</v>
      </c>
      <c r="O26" s="122">
        <f>('Model objednávkový (MO)'!Q$78+'Objednávka SČK'!O$105)/12</f>
        <v>0</v>
      </c>
      <c r="P26" s="122">
        <f>('Model objednávkový (MO)'!R$78+'Objednávka SČK'!P$105)/12</f>
        <v>0</v>
      </c>
      <c r="Q26" s="122">
        <f>('Model objednávkový (MO)'!S$78+'Objednávka SČK'!Q$105)/12</f>
        <v>0</v>
      </c>
      <c r="R26" s="122">
        <f>('Model objednávkový (MO)'!T$78+'Objednávka SČK'!R$105)/12</f>
        <v>0</v>
      </c>
      <c r="S26" s="122">
        <f>('Model objednávkový (MO)'!U$78+'Objednávka SČK'!S$105)/12</f>
        <v>0</v>
      </c>
      <c r="T26" s="122">
        <f>('Model objednávkový (MO)'!V$78+'Objednávka SČK'!T$105)/12</f>
        <v>0</v>
      </c>
      <c r="U26" s="122">
        <f>('Model objednávkový (MO)'!W$78+'Objednávka SČK'!U$105)/12</f>
        <v>0</v>
      </c>
      <c r="V26" s="122">
        <f>('Model objednávkový (MO)'!X$78+'Objednávka SČK'!V$105)/12</f>
        <v>0</v>
      </c>
      <c r="W26" s="122">
        <f>('Model objednávkový (MO)'!Y$78+'Objednávka SČK'!W$105)/12</f>
        <v>0</v>
      </c>
      <c r="X26" s="122">
        <f>('Model objednávkový (MO)'!Z$78+'Objednávka SČK'!X$105)/12</f>
        <v>0</v>
      </c>
      <c r="Y26" s="122">
        <f>('Model objednávkový (MO)'!AA$78+'Objednávka SČK'!Y$105)/12</f>
        <v>0</v>
      </c>
      <c r="Z26" s="122">
        <f>('Model objednávkový (MO)'!AB$78+'Objednávka SČK'!Z$105)/12</f>
        <v>0</v>
      </c>
      <c r="AA26" s="122">
        <f>('Model objednávkový (MO)'!AC$78+'Objednávka SČK'!AA$105)/12</f>
        <v>0</v>
      </c>
      <c r="AB26" s="122">
        <f>('Model objednávkový (MO)'!AD$78+'Objednávka SČK'!AB$105)/12</f>
        <v>0</v>
      </c>
      <c r="AC26" s="122">
        <f>('Model objednávkový (MO)'!AE$78+'Objednávka SČK'!AC$105)/12</f>
        <v>0</v>
      </c>
      <c r="AD26" s="122">
        <f>('Model objednávkový (MO)'!AF$78+'Objednávka SČK'!AD$105)/12</f>
        <v>0</v>
      </c>
      <c r="AE26" s="122">
        <f>('Model objednávkový (MO)'!AG$78+'Objednávka SČK'!AE$105)/12</f>
        <v>0</v>
      </c>
      <c r="AF26" s="122">
        <f>('Model objednávkový (MO)'!AH$78+'Objednávka SČK'!AF$105)/12</f>
        <v>0</v>
      </c>
      <c r="AG26" s="122">
        <f>('Model objednávkový (MO)'!AI$78+'Objednávka SČK'!AG$105)/12</f>
        <v>0</v>
      </c>
      <c r="AH26" s="122">
        <f>('Model objednávkový (MO)'!AJ$78+'Objednávka SČK'!AH$105)/12</f>
        <v>0</v>
      </c>
      <c r="AI26" s="826">
        <f>('Model objednávkový (MO)'!AK$78+'Objednávka SČK'!AI$105)/12</f>
        <v>0</v>
      </c>
    </row>
    <row r="27" spans="1:35" x14ac:dyDescent="0.3">
      <c r="A27" s="305" t="s">
        <v>375</v>
      </c>
      <c r="B27" s="45"/>
      <c r="C27" s="825">
        <v>0</v>
      </c>
      <c r="D27" s="122">
        <v>0</v>
      </c>
      <c r="E27" s="833">
        <f>('Model objednávkový (MO)'!G$78+'Objednávka SČK'!E$105)/6</f>
        <v>0</v>
      </c>
      <c r="F27" s="122">
        <v>0</v>
      </c>
      <c r="G27" s="122">
        <f>('Model objednávkový (MO)'!I$78+'Objednávka SČK'!G$105)/12</f>
        <v>0</v>
      </c>
      <c r="H27" s="122">
        <f>('Model objednávkový (MO)'!J$78+'Objednávka SČK'!H$105)/12</f>
        <v>0</v>
      </c>
      <c r="I27" s="122">
        <f>('Model objednávkový (MO)'!K$78+'Objednávka SČK'!I$105)/12</f>
        <v>0</v>
      </c>
      <c r="J27" s="122">
        <f>('Model objednávkový (MO)'!L$78+'Objednávka SČK'!J$105)/12</f>
        <v>0</v>
      </c>
      <c r="K27" s="122">
        <f>('Model objednávkový (MO)'!M$78+'Objednávka SČK'!K$105)/12</f>
        <v>0</v>
      </c>
      <c r="L27" s="122">
        <f>('Model objednávkový (MO)'!N$78+'Objednávka SČK'!L$105)/12</f>
        <v>0</v>
      </c>
      <c r="M27" s="122">
        <f>('Model objednávkový (MO)'!O$78+'Objednávka SČK'!M$105)/12</f>
        <v>0</v>
      </c>
      <c r="N27" s="122">
        <f>('Model objednávkový (MO)'!P$78+'Objednávka SČK'!N$105)/12</f>
        <v>0</v>
      </c>
      <c r="O27" s="122">
        <f>('Model objednávkový (MO)'!Q$78+'Objednávka SČK'!O$105)/12</f>
        <v>0</v>
      </c>
      <c r="P27" s="122">
        <f>('Model objednávkový (MO)'!R$78+'Objednávka SČK'!P$105)/12</f>
        <v>0</v>
      </c>
      <c r="Q27" s="122">
        <f>('Model objednávkový (MO)'!S$78+'Objednávka SČK'!Q$105)/12</f>
        <v>0</v>
      </c>
      <c r="R27" s="122">
        <f>('Model objednávkový (MO)'!T$78+'Objednávka SČK'!R$105)/12</f>
        <v>0</v>
      </c>
      <c r="S27" s="122">
        <f>('Model objednávkový (MO)'!U$78+'Objednávka SČK'!S$105)/12</f>
        <v>0</v>
      </c>
      <c r="T27" s="122">
        <f>('Model objednávkový (MO)'!V$78+'Objednávka SČK'!T$105)/12</f>
        <v>0</v>
      </c>
      <c r="U27" s="122">
        <f>('Model objednávkový (MO)'!W$78+'Objednávka SČK'!U$105)/12</f>
        <v>0</v>
      </c>
      <c r="V27" s="122">
        <f>('Model objednávkový (MO)'!X$78+'Objednávka SČK'!V$105)/12</f>
        <v>0</v>
      </c>
      <c r="W27" s="122">
        <f>('Model objednávkový (MO)'!Y$78+'Objednávka SČK'!W$105)/12</f>
        <v>0</v>
      </c>
      <c r="X27" s="122">
        <f>('Model objednávkový (MO)'!Z$78+'Objednávka SČK'!X$105)/12</f>
        <v>0</v>
      </c>
      <c r="Y27" s="122">
        <f>('Model objednávkový (MO)'!AA$78+'Objednávka SČK'!Y$105)/12</f>
        <v>0</v>
      </c>
      <c r="Z27" s="122">
        <f>('Model objednávkový (MO)'!AB$78+'Objednávka SČK'!Z$105)/12</f>
        <v>0</v>
      </c>
      <c r="AA27" s="122">
        <f>('Model objednávkový (MO)'!AC$78+'Objednávka SČK'!AA$105)/12</f>
        <v>0</v>
      </c>
      <c r="AB27" s="122">
        <f>('Model objednávkový (MO)'!AD$78+'Objednávka SČK'!AB$105)/12</f>
        <v>0</v>
      </c>
      <c r="AC27" s="122">
        <f>('Model objednávkový (MO)'!AE$78+'Objednávka SČK'!AC$105)/12</f>
        <v>0</v>
      </c>
      <c r="AD27" s="122">
        <f>('Model objednávkový (MO)'!AF$78+'Objednávka SČK'!AD$105)/12</f>
        <v>0</v>
      </c>
      <c r="AE27" s="122">
        <f>('Model objednávkový (MO)'!AG$78+'Objednávka SČK'!AE$105)/12</f>
        <v>0</v>
      </c>
      <c r="AF27" s="122">
        <f>('Model objednávkový (MO)'!AH$78+'Objednávka SČK'!AF$105)/12</f>
        <v>0</v>
      </c>
      <c r="AG27" s="122">
        <f>('Model objednávkový (MO)'!AI$78+'Objednávka SČK'!AG$105)/12</f>
        <v>0</v>
      </c>
      <c r="AH27" s="122">
        <f>('Model objednávkový (MO)'!AJ$78+'Objednávka SČK'!AH$105)/12</f>
        <v>0</v>
      </c>
      <c r="AI27" s="826">
        <f>('Model objednávkový (MO)'!AK$78+'Objednávka SČK'!AI$105)/12</f>
        <v>0</v>
      </c>
    </row>
    <row r="28" spans="1:35" x14ac:dyDescent="0.3">
      <c r="A28" s="305" t="s">
        <v>376</v>
      </c>
      <c r="B28" s="45"/>
      <c r="C28" s="825">
        <v>0</v>
      </c>
      <c r="D28" s="122">
        <v>0</v>
      </c>
      <c r="E28" s="833">
        <f>('Model objednávkový (MO)'!G$78+'Objednávka SČK'!E$105)/6</f>
        <v>0</v>
      </c>
      <c r="F28" s="122">
        <v>0</v>
      </c>
      <c r="G28" s="122">
        <f>('Model objednávkový (MO)'!I$78+'Objednávka SČK'!G$105)/12</f>
        <v>0</v>
      </c>
      <c r="H28" s="122">
        <f>('Model objednávkový (MO)'!J$78+'Objednávka SČK'!H$105)/12</f>
        <v>0</v>
      </c>
      <c r="I28" s="122">
        <f>('Model objednávkový (MO)'!K$78+'Objednávka SČK'!I$105)/12</f>
        <v>0</v>
      </c>
      <c r="J28" s="122">
        <f>('Model objednávkový (MO)'!L$78+'Objednávka SČK'!J$105)/12</f>
        <v>0</v>
      </c>
      <c r="K28" s="122">
        <f>('Model objednávkový (MO)'!M$78+'Objednávka SČK'!K$105)/12</f>
        <v>0</v>
      </c>
      <c r="L28" s="122">
        <f>('Model objednávkový (MO)'!N$78+'Objednávka SČK'!L$105)/12</f>
        <v>0</v>
      </c>
      <c r="M28" s="122">
        <f>('Model objednávkový (MO)'!O$78+'Objednávka SČK'!M$105)/12</f>
        <v>0</v>
      </c>
      <c r="N28" s="122">
        <f>('Model objednávkový (MO)'!P$78+'Objednávka SČK'!N$105)/12</f>
        <v>0</v>
      </c>
      <c r="O28" s="122">
        <f>('Model objednávkový (MO)'!Q$78+'Objednávka SČK'!O$105)/12</f>
        <v>0</v>
      </c>
      <c r="P28" s="122">
        <f>('Model objednávkový (MO)'!R$78+'Objednávka SČK'!P$105)/12</f>
        <v>0</v>
      </c>
      <c r="Q28" s="122">
        <f>('Model objednávkový (MO)'!S$78+'Objednávka SČK'!Q$105)/12</f>
        <v>0</v>
      </c>
      <c r="R28" s="122">
        <f>('Model objednávkový (MO)'!T$78+'Objednávka SČK'!R$105)/12</f>
        <v>0</v>
      </c>
      <c r="S28" s="122">
        <f>('Model objednávkový (MO)'!U$78+'Objednávka SČK'!S$105)/12</f>
        <v>0</v>
      </c>
      <c r="T28" s="122">
        <f>('Model objednávkový (MO)'!V$78+'Objednávka SČK'!T$105)/12</f>
        <v>0</v>
      </c>
      <c r="U28" s="122">
        <f>('Model objednávkový (MO)'!W$78+'Objednávka SČK'!U$105)/12</f>
        <v>0</v>
      </c>
      <c r="V28" s="122">
        <f>('Model objednávkový (MO)'!X$78+'Objednávka SČK'!V$105)/12</f>
        <v>0</v>
      </c>
      <c r="W28" s="122">
        <f>('Model objednávkový (MO)'!Y$78+'Objednávka SČK'!W$105)/12</f>
        <v>0</v>
      </c>
      <c r="X28" s="122">
        <f>('Model objednávkový (MO)'!Z$78+'Objednávka SČK'!X$105)/12</f>
        <v>0</v>
      </c>
      <c r="Y28" s="122">
        <f>('Model objednávkový (MO)'!AA$78+'Objednávka SČK'!Y$105)/12</f>
        <v>0</v>
      </c>
      <c r="Z28" s="122">
        <f>('Model objednávkový (MO)'!AB$78+'Objednávka SČK'!Z$105)/12</f>
        <v>0</v>
      </c>
      <c r="AA28" s="122">
        <f>('Model objednávkový (MO)'!AC$78+'Objednávka SČK'!AA$105)/12</f>
        <v>0</v>
      </c>
      <c r="AB28" s="122">
        <f>('Model objednávkový (MO)'!AD$78+'Objednávka SČK'!AB$105)/12</f>
        <v>0</v>
      </c>
      <c r="AC28" s="122">
        <f>('Model objednávkový (MO)'!AE$78+'Objednávka SČK'!AC$105)/12</f>
        <v>0</v>
      </c>
      <c r="AD28" s="122">
        <f>('Model objednávkový (MO)'!AF$78+'Objednávka SČK'!AD$105)/12</f>
        <v>0</v>
      </c>
      <c r="AE28" s="122">
        <f>('Model objednávkový (MO)'!AG$78+'Objednávka SČK'!AE$105)/12</f>
        <v>0</v>
      </c>
      <c r="AF28" s="122">
        <f>('Model objednávkový (MO)'!AH$78+'Objednávka SČK'!AF$105)/12</f>
        <v>0</v>
      </c>
      <c r="AG28" s="122">
        <f>('Model objednávkový (MO)'!AI$78+'Objednávka SČK'!AG$105)/12</f>
        <v>0</v>
      </c>
      <c r="AH28" s="122">
        <f>('Model objednávkový (MO)'!AJ$78+'Objednávka SČK'!AH$105)/12</f>
        <v>0</v>
      </c>
      <c r="AI28" s="826">
        <f>('Model objednávkový (MO)'!AK$78+'Objednávka SČK'!AI$105)/12</f>
        <v>0</v>
      </c>
    </row>
    <row r="29" spans="1:35" x14ac:dyDescent="0.3">
      <c r="A29" s="305" t="s">
        <v>377</v>
      </c>
      <c r="B29" s="45"/>
      <c r="C29" s="825">
        <v>0</v>
      </c>
      <c r="D29" s="122">
        <v>0</v>
      </c>
      <c r="E29" s="833">
        <f>('Model objednávkový (MO)'!G$78+'Objednávka SČK'!E$105)/6</f>
        <v>0</v>
      </c>
      <c r="F29" s="122">
        <v>0</v>
      </c>
      <c r="G29" s="122">
        <f>('Model objednávkový (MO)'!I$78+'Objednávka SČK'!G$105)/12</f>
        <v>0</v>
      </c>
      <c r="H29" s="122">
        <f>('Model objednávkový (MO)'!J$78+'Objednávka SČK'!H$105)/12</f>
        <v>0</v>
      </c>
      <c r="I29" s="122">
        <f>('Model objednávkový (MO)'!K$78+'Objednávka SČK'!I$105)/12</f>
        <v>0</v>
      </c>
      <c r="J29" s="122">
        <f>('Model objednávkový (MO)'!L$78+'Objednávka SČK'!J$105)/12</f>
        <v>0</v>
      </c>
      <c r="K29" s="122">
        <f>('Model objednávkový (MO)'!M$78+'Objednávka SČK'!K$105)/12</f>
        <v>0</v>
      </c>
      <c r="L29" s="122">
        <f>('Model objednávkový (MO)'!N$78+'Objednávka SČK'!L$105)/12</f>
        <v>0</v>
      </c>
      <c r="M29" s="122">
        <f>('Model objednávkový (MO)'!O$78+'Objednávka SČK'!M$105)/12</f>
        <v>0</v>
      </c>
      <c r="N29" s="122">
        <f>('Model objednávkový (MO)'!P$78+'Objednávka SČK'!N$105)/12</f>
        <v>0</v>
      </c>
      <c r="O29" s="122">
        <f>('Model objednávkový (MO)'!Q$78+'Objednávka SČK'!O$105)/12</f>
        <v>0</v>
      </c>
      <c r="P29" s="122">
        <f>('Model objednávkový (MO)'!R$78+'Objednávka SČK'!P$105)/12</f>
        <v>0</v>
      </c>
      <c r="Q29" s="122">
        <f>('Model objednávkový (MO)'!S$78+'Objednávka SČK'!Q$105)/12</f>
        <v>0</v>
      </c>
      <c r="R29" s="122">
        <f>('Model objednávkový (MO)'!T$78+'Objednávka SČK'!R$105)/12</f>
        <v>0</v>
      </c>
      <c r="S29" s="122">
        <f>('Model objednávkový (MO)'!U$78+'Objednávka SČK'!S$105)/12</f>
        <v>0</v>
      </c>
      <c r="T29" s="122">
        <f>('Model objednávkový (MO)'!V$78+'Objednávka SČK'!T$105)/12</f>
        <v>0</v>
      </c>
      <c r="U29" s="122">
        <f>('Model objednávkový (MO)'!W$78+'Objednávka SČK'!U$105)/12</f>
        <v>0</v>
      </c>
      <c r="V29" s="122">
        <f>('Model objednávkový (MO)'!X$78+'Objednávka SČK'!V$105)/12</f>
        <v>0</v>
      </c>
      <c r="W29" s="122">
        <f>('Model objednávkový (MO)'!Y$78+'Objednávka SČK'!W$105)/12</f>
        <v>0</v>
      </c>
      <c r="X29" s="122">
        <f>('Model objednávkový (MO)'!Z$78+'Objednávka SČK'!X$105)/12</f>
        <v>0</v>
      </c>
      <c r="Y29" s="122">
        <f>('Model objednávkový (MO)'!AA$78+'Objednávka SČK'!Y$105)/12</f>
        <v>0</v>
      </c>
      <c r="Z29" s="122">
        <f>('Model objednávkový (MO)'!AB$78+'Objednávka SČK'!Z$105)/12</f>
        <v>0</v>
      </c>
      <c r="AA29" s="122">
        <f>('Model objednávkový (MO)'!AC$78+'Objednávka SČK'!AA$105)/12</f>
        <v>0</v>
      </c>
      <c r="AB29" s="122">
        <f>('Model objednávkový (MO)'!AD$78+'Objednávka SČK'!AB$105)/12</f>
        <v>0</v>
      </c>
      <c r="AC29" s="122">
        <f>('Model objednávkový (MO)'!AE$78+'Objednávka SČK'!AC$105)/12</f>
        <v>0</v>
      </c>
      <c r="AD29" s="122">
        <f>('Model objednávkový (MO)'!AF$78+'Objednávka SČK'!AD$105)/12</f>
        <v>0</v>
      </c>
      <c r="AE29" s="122">
        <f>('Model objednávkový (MO)'!AG$78+'Objednávka SČK'!AE$105)/12</f>
        <v>0</v>
      </c>
      <c r="AF29" s="122">
        <f>('Model objednávkový (MO)'!AH$78+'Objednávka SČK'!AF$105)/12</f>
        <v>0</v>
      </c>
      <c r="AG29" s="122">
        <f>('Model objednávkový (MO)'!AI$78+'Objednávka SČK'!AG$105)/12</f>
        <v>0</v>
      </c>
      <c r="AH29" s="122">
        <f>('Model objednávkový (MO)'!AJ$78+'Objednávka SČK'!AH$105)/12</f>
        <v>0</v>
      </c>
      <c r="AI29" s="826">
        <f>('Model objednávkový (MO)'!AK$78+'Objednávka SČK'!AI$105)/12</f>
        <v>0</v>
      </c>
    </row>
    <row r="30" spans="1:35" ht="15" thickBot="1" x14ac:dyDescent="0.35">
      <c r="A30" s="306" t="s">
        <v>378</v>
      </c>
      <c r="B30" s="115"/>
      <c r="C30" s="834">
        <f>'Model objednávkový (MO)'!E78+'Objednávka SČK'!C105</f>
        <v>0</v>
      </c>
      <c r="D30" s="122">
        <v>0</v>
      </c>
      <c r="E30" s="122">
        <v>0</v>
      </c>
      <c r="F30" s="833">
        <f>'Model objednávkový (MO)'!H$78+'Objednávka SČK'!F105</f>
        <v>0</v>
      </c>
      <c r="G30" s="122">
        <f>('Model objednávkový (MO)'!I$78+'Objednávka SČK'!G$105)/12</f>
        <v>0</v>
      </c>
      <c r="H30" s="122">
        <f>('Model objednávkový (MO)'!J$78+'Objednávka SČK'!H$105)/12</f>
        <v>0</v>
      </c>
      <c r="I30" s="122">
        <f>('Model objednávkový (MO)'!K$78+'Objednávka SČK'!I$105)/12</f>
        <v>0</v>
      </c>
      <c r="J30" s="122">
        <f>('Model objednávkový (MO)'!L$78+'Objednávka SČK'!J$105)/12</f>
        <v>0</v>
      </c>
      <c r="K30" s="122">
        <f>('Model objednávkový (MO)'!M$78+'Objednávka SČK'!K$105)/12</f>
        <v>0</v>
      </c>
      <c r="L30" s="122">
        <f>('Model objednávkový (MO)'!N$78+'Objednávka SČK'!L$105)/12</f>
        <v>0</v>
      </c>
      <c r="M30" s="122">
        <f>('Model objednávkový (MO)'!O$78+'Objednávka SČK'!M$105)/12</f>
        <v>0</v>
      </c>
      <c r="N30" s="122">
        <f>('Model objednávkový (MO)'!P$78+'Objednávka SČK'!N$105)/12</f>
        <v>0</v>
      </c>
      <c r="O30" s="122">
        <f>('Model objednávkový (MO)'!Q$78+'Objednávka SČK'!O$105)/12</f>
        <v>0</v>
      </c>
      <c r="P30" s="122">
        <f>('Model objednávkový (MO)'!R$78+'Objednávka SČK'!P$105)/12</f>
        <v>0</v>
      </c>
      <c r="Q30" s="122">
        <f>('Model objednávkový (MO)'!S$78+'Objednávka SČK'!Q$105)/12</f>
        <v>0</v>
      </c>
      <c r="R30" s="122">
        <f>('Model objednávkový (MO)'!T$78+'Objednávka SČK'!R$105)/12</f>
        <v>0</v>
      </c>
      <c r="S30" s="122">
        <f>('Model objednávkový (MO)'!U$78+'Objednávka SČK'!S$105)/12</f>
        <v>0</v>
      </c>
      <c r="T30" s="122">
        <f>('Model objednávkový (MO)'!V$78+'Objednávka SČK'!T$105)/12</f>
        <v>0</v>
      </c>
      <c r="U30" s="122">
        <f>('Model objednávkový (MO)'!W$78+'Objednávka SČK'!U$105)/12</f>
        <v>0</v>
      </c>
      <c r="V30" s="122">
        <f>('Model objednávkový (MO)'!X$78+'Objednávka SČK'!V$105)/12</f>
        <v>0</v>
      </c>
      <c r="W30" s="122">
        <f>('Model objednávkový (MO)'!Y$78+'Objednávka SČK'!W$105)/12</f>
        <v>0</v>
      </c>
      <c r="X30" s="122">
        <f>('Model objednávkový (MO)'!Z$78+'Objednávka SČK'!X$105)/12</f>
        <v>0</v>
      </c>
      <c r="Y30" s="122">
        <f>('Model objednávkový (MO)'!AA$78+'Objednávka SČK'!Y$105)/12</f>
        <v>0</v>
      </c>
      <c r="Z30" s="122">
        <f>('Model objednávkový (MO)'!AB$78+'Objednávka SČK'!Z$105)/12</f>
        <v>0</v>
      </c>
      <c r="AA30" s="122">
        <f>('Model objednávkový (MO)'!AC$78+'Objednávka SČK'!AA$105)/12</f>
        <v>0</v>
      </c>
      <c r="AB30" s="122">
        <f>('Model objednávkový (MO)'!AD$78+'Objednávka SČK'!AB$105)/12</f>
        <v>0</v>
      </c>
      <c r="AC30" s="122">
        <f>('Model objednávkový (MO)'!AE$78+'Objednávka SČK'!AC$105)/12</f>
        <v>0</v>
      </c>
      <c r="AD30" s="122">
        <f>('Model objednávkový (MO)'!AF$78+'Objednávka SČK'!AD$105)/12</f>
        <v>0</v>
      </c>
      <c r="AE30" s="122">
        <f>('Model objednávkový (MO)'!AG$78+'Objednávka SČK'!AE$105)/12</f>
        <v>0</v>
      </c>
      <c r="AF30" s="122">
        <f>('Model objednávkový (MO)'!AH$78+'Objednávka SČK'!AF$105)/12</f>
        <v>0</v>
      </c>
      <c r="AG30" s="122">
        <f>('Model objednávkový (MO)'!AI$78+'Objednávka SČK'!AG$105)/12</f>
        <v>0</v>
      </c>
      <c r="AH30" s="122">
        <f>('Model objednávkový (MO)'!AJ$78+'Objednávka SČK'!AH$105)/12</f>
        <v>0</v>
      </c>
      <c r="AI30" s="826">
        <f>('Model objednávkový (MO)'!AK$78+'Objednávka SČK'!AI$105)/12</f>
        <v>0</v>
      </c>
    </row>
    <row r="31" spans="1:35" ht="15.6" thickBot="1" x14ac:dyDescent="0.4">
      <c r="A31" s="236" t="s">
        <v>379</v>
      </c>
      <c r="B31" s="307" t="s">
        <v>381</v>
      </c>
      <c r="C31" s="830">
        <f t="shared" ref="C31" si="11">SUM(C19:C30)</f>
        <v>0</v>
      </c>
      <c r="D31" s="831">
        <f>SUM(D19:D30)</f>
        <v>0</v>
      </c>
      <c r="E31" s="831">
        <f t="shared" ref="E31:F31" si="12">SUM(E19:E30)</f>
        <v>0</v>
      </c>
      <c r="F31" s="831">
        <f t="shared" si="12"/>
        <v>0</v>
      </c>
      <c r="G31" s="831">
        <f t="shared" ref="G31:AI31" si="13">SUM(G19:G30)</f>
        <v>0</v>
      </c>
      <c r="H31" s="831">
        <f t="shared" si="13"/>
        <v>0</v>
      </c>
      <c r="I31" s="831">
        <f t="shared" si="13"/>
        <v>0</v>
      </c>
      <c r="J31" s="831">
        <f t="shared" si="13"/>
        <v>0</v>
      </c>
      <c r="K31" s="831">
        <f t="shared" si="13"/>
        <v>0</v>
      </c>
      <c r="L31" s="831">
        <f t="shared" si="13"/>
        <v>0</v>
      </c>
      <c r="M31" s="831">
        <f t="shared" si="13"/>
        <v>0</v>
      </c>
      <c r="N31" s="831">
        <f t="shared" si="13"/>
        <v>0</v>
      </c>
      <c r="O31" s="831">
        <f t="shared" si="13"/>
        <v>0</v>
      </c>
      <c r="P31" s="831">
        <f t="shared" si="13"/>
        <v>0</v>
      </c>
      <c r="Q31" s="831">
        <f t="shared" si="13"/>
        <v>0</v>
      </c>
      <c r="R31" s="831">
        <f t="shared" si="13"/>
        <v>0</v>
      </c>
      <c r="S31" s="831">
        <f t="shared" si="13"/>
        <v>0</v>
      </c>
      <c r="T31" s="831">
        <f t="shared" si="13"/>
        <v>0</v>
      </c>
      <c r="U31" s="831">
        <f t="shared" si="13"/>
        <v>0</v>
      </c>
      <c r="V31" s="831">
        <f t="shared" si="13"/>
        <v>0</v>
      </c>
      <c r="W31" s="831">
        <f t="shared" si="13"/>
        <v>0</v>
      </c>
      <c r="X31" s="831">
        <f t="shared" si="13"/>
        <v>0</v>
      </c>
      <c r="Y31" s="831">
        <f t="shared" si="13"/>
        <v>0</v>
      </c>
      <c r="Z31" s="831">
        <f t="shared" si="13"/>
        <v>0</v>
      </c>
      <c r="AA31" s="831">
        <f t="shared" si="13"/>
        <v>0</v>
      </c>
      <c r="AB31" s="831">
        <f t="shared" si="13"/>
        <v>0</v>
      </c>
      <c r="AC31" s="831">
        <f t="shared" si="13"/>
        <v>0</v>
      </c>
      <c r="AD31" s="831">
        <f t="shared" si="13"/>
        <v>0</v>
      </c>
      <c r="AE31" s="831">
        <f t="shared" si="13"/>
        <v>0</v>
      </c>
      <c r="AF31" s="831">
        <f t="shared" si="13"/>
        <v>0</v>
      </c>
      <c r="AG31" s="831">
        <f t="shared" si="13"/>
        <v>0</v>
      </c>
      <c r="AH31" s="831">
        <f t="shared" si="13"/>
        <v>0</v>
      </c>
      <c r="AI31" s="832">
        <f t="shared" si="13"/>
        <v>0</v>
      </c>
    </row>
    <row r="32" spans="1:35" ht="15" thickBot="1" x14ac:dyDescent="0.35"/>
    <row r="33" spans="1:35" x14ac:dyDescent="0.3">
      <c r="A33" s="169" t="s">
        <v>365</v>
      </c>
      <c r="B33" s="170" t="s">
        <v>68</v>
      </c>
      <c r="C33" s="38" t="str">
        <f>C1</f>
        <v>Kalendářní rok</v>
      </c>
      <c r="D33" s="39"/>
      <c r="E33" s="39"/>
      <c r="F33" s="39"/>
      <c r="G33" s="39"/>
      <c r="H33" s="39"/>
      <c r="I33" s="39"/>
      <c r="J33" s="39"/>
      <c r="K33" s="39"/>
      <c r="L33" s="39"/>
      <c r="M33" s="39"/>
      <c r="N33" s="39"/>
      <c r="O33" s="39"/>
      <c r="P33" s="39"/>
      <c r="Q33" s="39"/>
      <c r="R33" s="39"/>
      <c r="S33" s="39"/>
      <c r="T33" s="71"/>
      <c r="U33" s="71"/>
      <c r="V33" s="71"/>
      <c r="W33" s="71"/>
      <c r="X33" s="71"/>
      <c r="Y33" s="71"/>
      <c r="Z33" s="71"/>
      <c r="AA33" s="71"/>
      <c r="AB33" s="71"/>
      <c r="AC33" s="71"/>
      <c r="AD33" s="71"/>
      <c r="AE33" s="71"/>
      <c r="AF33" s="71"/>
      <c r="AG33" s="71"/>
      <c r="AH33" s="71"/>
      <c r="AI33" s="47"/>
    </row>
    <row r="34" spans="1:35" ht="15" thickBot="1" x14ac:dyDescent="0.35">
      <c r="A34" s="6" t="s">
        <v>366</v>
      </c>
      <c r="B34" s="34"/>
      <c r="C34" s="42" t="str">
        <f>C2</f>
        <v>XII/29</v>
      </c>
      <c r="D34" s="40" t="str">
        <f t="shared" ref="D34:AI34" si="14">D2</f>
        <v>I-VI/30</v>
      </c>
      <c r="E34" s="40" t="str">
        <f t="shared" si="14"/>
        <v>VI-XII/30</v>
      </c>
      <c r="F34" s="40" t="str">
        <f t="shared" si="14"/>
        <v>XII/30</v>
      </c>
      <c r="G34" s="40">
        <f t="shared" si="14"/>
        <v>2031</v>
      </c>
      <c r="H34" s="40">
        <f t="shared" si="14"/>
        <v>2032</v>
      </c>
      <c r="I34" s="40">
        <f t="shared" si="14"/>
        <v>2033</v>
      </c>
      <c r="J34" s="40">
        <f t="shared" si="14"/>
        <v>2034</v>
      </c>
      <c r="K34" s="40">
        <f t="shared" si="14"/>
        <v>2035</v>
      </c>
      <c r="L34" s="40">
        <f t="shared" si="14"/>
        <v>2036</v>
      </c>
      <c r="M34" s="40">
        <f t="shared" si="14"/>
        <v>2037</v>
      </c>
      <c r="N34" s="40">
        <f t="shared" si="14"/>
        <v>2038</v>
      </c>
      <c r="O34" s="40">
        <f t="shared" si="14"/>
        <v>2039</v>
      </c>
      <c r="P34" s="40">
        <f t="shared" si="14"/>
        <v>2040</v>
      </c>
      <c r="Q34" s="40">
        <f t="shared" si="14"/>
        <v>2041</v>
      </c>
      <c r="R34" s="40">
        <f t="shared" si="14"/>
        <v>2042</v>
      </c>
      <c r="S34" s="40">
        <f t="shared" si="14"/>
        <v>2043</v>
      </c>
      <c r="T34" s="40">
        <f t="shared" si="14"/>
        <v>2044</v>
      </c>
      <c r="U34" s="40">
        <f t="shared" si="14"/>
        <v>2045</v>
      </c>
      <c r="V34" s="40">
        <f t="shared" si="14"/>
        <v>2046</v>
      </c>
      <c r="W34" s="40">
        <f t="shared" si="14"/>
        <v>2047</v>
      </c>
      <c r="X34" s="40">
        <f t="shared" si="14"/>
        <v>2048</v>
      </c>
      <c r="Y34" s="40">
        <f t="shared" si="14"/>
        <v>2049</v>
      </c>
      <c r="Z34" s="40">
        <f t="shared" si="14"/>
        <v>2050</v>
      </c>
      <c r="AA34" s="40">
        <f t="shared" si="14"/>
        <v>2051</v>
      </c>
      <c r="AB34" s="40">
        <f t="shared" si="14"/>
        <v>2052</v>
      </c>
      <c r="AC34" s="40">
        <f t="shared" si="14"/>
        <v>2053</v>
      </c>
      <c r="AD34" s="40">
        <f t="shared" si="14"/>
        <v>2054</v>
      </c>
      <c r="AE34" s="40">
        <f t="shared" si="14"/>
        <v>2055</v>
      </c>
      <c r="AF34" s="40">
        <f t="shared" si="14"/>
        <v>2056</v>
      </c>
      <c r="AG34" s="40">
        <f t="shared" si="14"/>
        <v>2057</v>
      </c>
      <c r="AH34" s="40">
        <f t="shared" si="14"/>
        <v>2058</v>
      </c>
      <c r="AI34" s="43">
        <f t="shared" si="14"/>
        <v>2059</v>
      </c>
    </row>
    <row r="35" spans="1:35" ht="15" thickTop="1" x14ac:dyDescent="0.3">
      <c r="A35" s="301" t="s">
        <v>367</v>
      </c>
      <c r="B35" s="67"/>
      <c r="C35" s="825">
        <v>0</v>
      </c>
      <c r="D35" s="835">
        <f>('Model objednávkový (MO)'!F$120+'Objednávka HMP'!D$105)/5</f>
        <v>0</v>
      </c>
      <c r="E35" s="823">
        <v>0</v>
      </c>
      <c r="F35" s="823">
        <v>0</v>
      </c>
      <c r="G35" s="823">
        <f>('Model objednávkový (MO)'!I$120+'Objednávka HMP'!G$105)/12</f>
        <v>0</v>
      </c>
      <c r="H35" s="823">
        <f>('Model objednávkový (MO)'!J$120+'Objednávka HMP'!H$105)/12</f>
        <v>0</v>
      </c>
      <c r="I35" s="823">
        <f>('Model objednávkový (MO)'!K$120+'Objednávka HMP'!I$105)/12</f>
        <v>0</v>
      </c>
      <c r="J35" s="823">
        <f>('Model objednávkový (MO)'!L$120+'Objednávka HMP'!J$105)/12</f>
        <v>0</v>
      </c>
      <c r="K35" s="823">
        <f>('Model objednávkový (MO)'!M$120+'Objednávka HMP'!K$105)/12</f>
        <v>0</v>
      </c>
      <c r="L35" s="823">
        <f>('Model objednávkový (MO)'!N$120+'Objednávka HMP'!L$105)/12</f>
        <v>0</v>
      </c>
      <c r="M35" s="823">
        <f>('Model objednávkový (MO)'!O$120+'Objednávka HMP'!M$105)/12</f>
        <v>0</v>
      </c>
      <c r="N35" s="823">
        <f>('Model objednávkový (MO)'!P$120+'Objednávka HMP'!N$105)/12</f>
        <v>0</v>
      </c>
      <c r="O35" s="823">
        <f>('Model objednávkový (MO)'!Q$120+'Objednávka HMP'!O$105)/12</f>
        <v>0</v>
      </c>
      <c r="P35" s="823">
        <f>('Model objednávkový (MO)'!R$120+'Objednávka HMP'!P$105)/12</f>
        <v>0</v>
      </c>
      <c r="Q35" s="823">
        <f>('Model objednávkový (MO)'!S$120+'Objednávka HMP'!Q$105)/12</f>
        <v>0</v>
      </c>
      <c r="R35" s="823">
        <f>('Model objednávkový (MO)'!T$120+'Objednávka HMP'!R$105)/12</f>
        <v>0</v>
      </c>
      <c r="S35" s="823">
        <f>('Model objednávkový (MO)'!U$120+'Objednávka HMP'!S$105)/12</f>
        <v>0</v>
      </c>
      <c r="T35" s="823">
        <f>('Model objednávkový (MO)'!V$120+'Objednávka HMP'!T$105)/12</f>
        <v>0</v>
      </c>
      <c r="U35" s="823">
        <f>('Model objednávkový (MO)'!W$120+'Objednávka HMP'!U$105)/12</f>
        <v>0</v>
      </c>
      <c r="V35" s="823">
        <f>('Model objednávkový (MO)'!X$120+'Objednávka HMP'!V$105)/12</f>
        <v>0</v>
      </c>
      <c r="W35" s="823">
        <f>('Model objednávkový (MO)'!Y$120+'Objednávka HMP'!W$105)/12</f>
        <v>0</v>
      </c>
      <c r="X35" s="823">
        <f>('Model objednávkový (MO)'!Z$120+'Objednávka HMP'!X$105)/12</f>
        <v>0</v>
      </c>
      <c r="Y35" s="823">
        <f>('Model objednávkový (MO)'!AA$120+'Objednávka HMP'!Y$105)/12</f>
        <v>0</v>
      </c>
      <c r="Z35" s="823">
        <f>('Model objednávkový (MO)'!AB$120+'Objednávka HMP'!Z$105)/12</f>
        <v>0</v>
      </c>
      <c r="AA35" s="823">
        <f>('Model objednávkový (MO)'!AC$120+'Objednávka HMP'!AA$105)/12</f>
        <v>0</v>
      </c>
      <c r="AB35" s="823">
        <f>('Model objednávkový (MO)'!AD$120+'Objednávka HMP'!AB$105)/12</f>
        <v>0</v>
      </c>
      <c r="AC35" s="823">
        <f>('Model objednávkový (MO)'!AE$120+'Objednávka HMP'!AC$105)/12</f>
        <v>0</v>
      </c>
      <c r="AD35" s="823">
        <f>('Model objednávkový (MO)'!AF$120+'Objednávka HMP'!AD$105)/12</f>
        <v>0</v>
      </c>
      <c r="AE35" s="823">
        <f>('Model objednávkový (MO)'!AG$120+'Objednávka HMP'!AE$105)/12</f>
        <v>0</v>
      </c>
      <c r="AF35" s="823">
        <f>('Model objednávkový (MO)'!AH$120+'Objednávka HMP'!AF$105)/12</f>
        <v>0</v>
      </c>
      <c r="AG35" s="823">
        <f>('Model objednávkový (MO)'!AI$120+'Objednávka HMP'!AG$105)/12</f>
        <v>0</v>
      </c>
      <c r="AH35" s="823">
        <f>('Model objednávkový (MO)'!AJ$120+'Objednávka HMP'!AH$105)/12</f>
        <v>0</v>
      </c>
      <c r="AI35" s="824">
        <f>('Model objednávkový (MO)'!AK$120+'Objednávka HMP'!AI$105)/12</f>
        <v>0</v>
      </c>
    </row>
    <row r="36" spans="1:35" x14ac:dyDescent="0.3">
      <c r="A36" s="305" t="s">
        <v>368</v>
      </c>
      <c r="B36" s="45"/>
      <c r="C36" s="836">
        <v>0</v>
      </c>
      <c r="D36" s="833">
        <f>('Model objednávkový (MO)'!F$120+'Objednávka HMP'!D$105)/5</f>
        <v>0</v>
      </c>
      <c r="E36" s="122">
        <v>0</v>
      </c>
      <c r="F36" s="122">
        <v>0</v>
      </c>
      <c r="G36" s="122">
        <f>('Model objednávkový (MO)'!I$120+'Objednávka HMP'!G$105)/12</f>
        <v>0</v>
      </c>
      <c r="H36" s="122">
        <f>('Model objednávkový (MO)'!J$120+'Objednávka HMP'!H$105)/12</f>
        <v>0</v>
      </c>
      <c r="I36" s="122">
        <f>('Model objednávkový (MO)'!K$120+'Objednávka HMP'!I$105)/12</f>
        <v>0</v>
      </c>
      <c r="J36" s="122">
        <f>('Model objednávkový (MO)'!L$120+'Objednávka HMP'!J$105)/12</f>
        <v>0</v>
      </c>
      <c r="K36" s="122">
        <f>('Model objednávkový (MO)'!M$120+'Objednávka HMP'!K$105)/12</f>
        <v>0</v>
      </c>
      <c r="L36" s="122">
        <f>('Model objednávkový (MO)'!N$120+'Objednávka HMP'!L$105)/12</f>
        <v>0</v>
      </c>
      <c r="M36" s="122">
        <f>('Model objednávkový (MO)'!O$120+'Objednávka HMP'!M$105)/12</f>
        <v>0</v>
      </c>
      <c r="N36" s="122">
        <f>('Model objednávkový (MO)'!P$120+'Objednávka HMP'!N$105)/12</f>
        <v>0</v>
      </c>
      <c r="O36" s="122">
        <f>('Model objednávkový (MO)'!Q$120+'Objednávka HMP'!O$105)/12</f>
        <v>0</v>
      </c>
      <c r="P36" s="122">
        <f>('Model objednávkový (MO)'!R$120+'Objednávka HMP'!P$105)/12</f>
        <v>0</v>
      </c>
      <c r="Q36" s="122">
        <f>('Model objednávkový (MO)'!S$120+'Objednávka HMP'!Q$105)/12</f>
        <v>0</v>
      </c>
      <c r="R36" s="122">
        <f>('Model objednávkový (MO)'!T$120+'Objednávka HMP'!R$105)/12</f>
        <v>0</v>
      </c>
      <c r="S36" s="122">
        <f>('Model objednávkový (MO)'!U$120+'Objednávka HMP'!S$105)/12</f>
        <v>0</v>
      </c>
      <c r="T36" s="122">
        <f>('Model objednávkový (MO)'!V$120+'Objednávka HMP'!T$105)/12</f>
        <v>0</v>
      </c>
      <c r="U36" s="122">
        <f>('Model objednávkový (MO)'!W$120+'Objednávka HMP'!U$105)/12</f>
        <v>0</v>
      </c>
      <c r="V36" s="122">
        <f>('Model objednávkový (MO)'!X$120+'Objednávka HMP'!V$105)/12</f>
        <v>0</v>
      </c>
      <c r="W36" s="122">
        <f>('Model objednávkový (MO)'!Y$120+'Objednávka HMP'!W$105)/12</f>
        <v>0</v>
      </c>
      <c r="X36" s="122">
        <f>('Model objednávkový (MO)'!Z$120+'Objednávka HMP'!X$105)/12</f>
        <v>0</v>
      </c>
      <c r="Y36" s="122">
        <f>('Model objednávkový (MO)'!AA$120+'Objednávka HMP'!Y$105)/12</f>
        <v>0</v>
      </c>
      <c r="Z36" s="122">
        <f>('Model objednávkový (MO)'!AB$120+'Objednávka HMP'!Z$105)/12</f>
        <v>0</v>
      </c>
      <c r="AA36" s="122">
        <f>('Model objednávkový (MO)'!AC$120+'Objednávka HMP'!AA$105)/12</f>
        <v>0</v>
      </c>
      <c r="AB36" s="122">
        <f>('Model objednávkový (MO)'!AD$120+'Objednávka HMP'!AB$105)/12</f>
        <v>0</v>
      </c>
      <c r="AC36" s="122">
        <f>('Model objednávkový (MO)'!AE$120+'Objednávka HMP'!AC$105)/12</f>
        <v>0</v>
      </c>
      <c r="AD36" s="122">
        <f>('Model objednávkový (MO)'!AF$120+'Objednávka HMP'!AD$105)/12</f>
        <v>0</v>
      </c>
      <c r="AE36" s="122">
        <f>('Model objednávkový (MO)'!AG$120+'Objednávka HMP'!AE$105)/12</f>
        <v>0</v>
      </c>
      <c r="AF36" s="122">
        <f>('Model objednávkový (MO)'!AH$120+'Objednávka HMP'!AF$105)/12</f>
        <v>0</v>
      </c>
      <c r="AG36" s="122">
        <f>('Model objednávkový (MO)'!AI$120+'Objednávka HMP'!AG$105)/12</f>
        <v>0</v>
      </c>
      <c r="AH36" s="122">
        <f>('Model objednávkový (MO)'!AJ$120+'Objednávka HMP'!AH$105)/12</f>
        <v>0</v>
      </c>
      <c r="AI36" s="826">
        <f>('Model objednávkový (MO)'!AK$120+'Objednávka HMP'!AI$105)/12</f>
        <v>0</v>
      </c>
    </row>
    <row r="37" spans="1:35" x14ac:dyDescent="0.3">
      <c r="A37" s="305" t="s">
        <v>369</v>
      </c>
      <c r="B37" s="45"/>
      <c r="C37" s="836">
        <v>0</v>
      </c>
      <c r="D37" s="833">
        <f>('Model objednávkový (MO)'!F$120+'Objednávka HMP'!D$105)/5</f>
        <v>0</v>
      </c>
      <c r="E37" s="122">
        <v>0</v>
      </c>
      <c r="F37" s="122">
        <v>0</v>
      </c>
      <c r="G37" s="122">
        <f>('Model objednávkový (MO)'!I$120+'Objednávka HMP'!G$105)/12</f>
        <v>0</v>
      </c>
      <c r="H37" s="122">
        <f>('Model objednávkový (MO)'!J$120+'Objednávka HMP'!H$105)/12</f>
        <v>0</v>
      </c>
      <c r="I37" s="122">
        <f>('Model objednávkový (MO)'!K$120+'Objednávka HMP'!I$105)/12</f>
        <v>0</v>
      </c>
      <c r="J37" s="122">
        <f>('Model objednávkový (MO)'!L$120+'Objednávka HMP'!J$105)/12</f>
        <v>0</v>
      </c>
      <c r="K37" s="122">
        <f>('Model objednávkový (MO)'!M$120+'Objednávka HMP'!K$105)/12</f>
        <v>0</v>
      </c>
      <c r="L37" s="122">
        <f>('Model objednávkový (MO)'!N$120+'Objednávka HMP'!L$105)/12</f>
        <v>0</v>
      </c>
      <c r="M37" s="122">
        <f>('Model objednávkový (MO)'!O$120+'Objednávka HMP'!M$105)/12</f>
        <v>0</v>
      </c>
      <c r="N37" s="122">
        <f>('Model objednávkový (MO)'!P$120+'Objednávka HMP'!N$105)/12</f>
        <v>0</v>
      </c>
      <c r="O37" s="122">
        <f>('Model objednávkový (MO)'!Q$120+'Objednávka HMP'!O$105)/12</f>
        <v>0</v>
      </c>
      <c r="P37" s="122">
        <f>('Model objednávkový (MO)'!R$120+'Objednávka HMP'!P$105)/12</f>
        <v>0</v>
      </c>
      <c r="Q37" s="122">
        <f>('Model objednávkový (MO)'!S$120+'Objednávka HMP'!Q$105)/12</f>
        <v>0</v>
      </c>
      <c r="R37" s="122">
        <f>('Model objednávkový (MO)'!T$120+'Objednávka HMP'!R$105)/12</f>
        <v>0</v>
      </c>
      <c r="S37" s="122">
        <f>('Model objednávkový (MO)'!U$120+'Objednávka HMP'!S$105)/12</f>
        <v>0</v>
      </c>
      <c r="T37" s="122">
        <f>('Model objednávkový (MO)'!V$120+'Objednávka HMP'!T$105)/12</f>
        <v>0</v>
      </c>
      <c r="U37" s="122">
        <f>('Model objednávkový (MO)'!W$120+'Objednávka HMP'!U$105)/12</f>
        <v>0</v>
      </c>
      <c r="V37" s="122">
        <f>('Model objednávkový (MO)'!X$120+'Objednávka HMP'!V$105)/12</f>
        <v>0</v>
      </c>
      <c r="W37" s="122">
        <f>('Model objednávkový (MO)'!Y$120+'Objednávka HMP'!W$105)/12</f>
        <v>0</v>
      </c>
      <c r="X37" s="122">
        <f>('Model objednávkový (MO)'!Z$120+'Objednávka HMP'!X$105)/12</f>
        <v>0</v>
      </c>
      <c r="Y37" s="122">
        <f>('Model objednávkový (MO)'!AA$120+'Objednávka HMP'!Y$105)/12</f>
        <v>0</v>
      </c>
      <c r="Z37" s="122">
        <f>('Model objednávkový (MO)'!AB$120+'Objednávka HMP'!Z$105)/12</f>
        <v>0</v>
      </c>
      <c r="AA37" s="122">
        <f>('Model objednávkový (MO)'!AC$120+'Objednávka HMP'!AA$105)/12</f>
        <v>0</v>
      </c>
      <c r="AB37" s="122">
        <f>('Model objednávkový (MO)'!AD$120+'Objednávka HMP'!AB$105)/12</f>
        <v>0</v>
      </c>
      <c r="AC37" s="122">
        <f>('Model objednávkový (MO)'!AE$120+'Objednávka HMP'!AC$105)/12</f>
        <v>0</v>
      </c>
      <c r="AD37" s="122">
        <f>('Model objednávkový (MO)'!AF$120+'Objednávka HMP'!AD$105)/12</f>
        <v>0</v>
      </c>
      <c r="AE37" s="122">
        <f>('Model objednávkový (MO)'!AG$120+'Objednávka HMP'!AE$105)/12</f>
        <v>0</v>
      </c>
      <c r="AF37" s="122">
        <f>('Model objednávkový (MO)'!AH$120+'Objednávka HMP'!AF$105)/12</f>
        <v>0</v>
      </c>
      <c r="AG37" s="122">
        <f>('Model objednávkový (MO)'!AI$120+'Objednávka HMP'!AG$105)/12</f>
        <v>0</v>
      </c>
      <c r="AH37" s="122">
        <f>('Model objednávkový (MO)'!AJ$120+'Objednávka HMP'!AH$105)/12</f>
        <v>0</v>
      </c>
      <c r="AI37" s="826">
        <f>('Model objednávkový (MO)'!AK$120+'Objednávka HMP'!AI$105)/12</f>
        <v>0</v>
      </c>
    </row>
    <row r="38" spans="1:35" x14ac:dyDescent="0.3">
      <c r="A38" s="305" t="s">
        <v>370</v>
      </c>
      <c r="B38" s="45"/>
      <c r="C38" s="836">
        <v>0</v>
      </c>
      <c r="D38" s="833">
        <f>('Model objednávkový (MO)'!F$120+'Objednávka HMP'!D$105)/5</f>
        <v>0</v>
      </c>
      <c r="E38" s="122">
        <v>0</v>
      </c>
      <c r="F38" s="122">
        <v>0</v>
      </c>
      <c r="G38" s="122">
        <f>('Model objednávkový (MO)'!I$120+'Objednávka HMP'!G$105)/12</f>
        <v>0</v>
      </c>
      <c r="H38" s="122">
        <f>('Model objednávkový (MO)'!J$120+'Objednávka HMP'!H$105)/12</f>
        <v>0</v>
      </c>
      <c r="I38" s="122">
        <f>('Model objednávkový (MO)'!K$120+'Objednávka HMP'!I$105)/12</f>
        <v>0</v>
      </c>
      <c r="J38" s="122">
        <f>('Model objednávkový (MO)'!L$120+'Objednávka HMP'!J$105)/12</f>
        <v>0</v>
      </c>
      <c r="K38" s="122">
        <f>('Model objednávkový (MO)'!M$120+'Objednávka HMP'!K$105)/12</f>
        <v>0</v>
      </c>
      <c r="L38" s="122">
        <f>('Model objednávkový (MO)'!N$120+'Objednávka HMP'!L$105)/12</f>
        <v>0</v>
      </c>
      <c r="M38" s="122">
        <f>('Model objednávkový (MO)'!O$120+'Objednávka HMP'!M$105)/12</f>
        <v>0</v>
      </c>
      <c r="N38" s="122">
        <f>('Model objednávkový (MO)'!P$120+'Objednávka HMP'!N$105)/12</f>
        <v>0</v>
      </c>
      <c r="O38" s="122">
        <f>('Model objednávkový (MO)'!Q$120+'Objednávka HMP'!O$105)/12</f>
        <v>0</v>
      </c>
      <c r="P38" s="122">
        <f>('Model objednávkový (MO)'!R$120+'Objednávka HMP'!P$105)/12</f>
        <v>0</v>
      </c>
      <c r="Q38" s="122">
        <f>('Model objednávkový (MO)'!S$120+'Objednávka HMP'!Q$105)/12</f>
        <v>0</v>
      </c>
      <c r="R38" s="122">
        <f>('Model objednávkový (MO)'!T$120+'Objednávka HMP'!R$105)/12</f>
        <v>0</v>
      </c>
      <c r="S38" s="122">
        <f>('Model objednávkový (MO)'!U$120+'Objednávka HMP'!S$105)/12</f>
        <v>0</v>
      </c>
      <c r="T38" s="122">
        <f>('Model objednávkový (MO)'!V$120+'Objednávka HMP'!T$105)/12</f>
        <v>0</v>
      </c>
      <c r="U38" s="122">
        <f>('Model objednávkový (MO)'!W$120+'Objednávka HMP'!U$105)/12</f>
        <v>0</v>
      </c>
      <c r="V38" s="122">
        <f>('Model objednávkový (MO)'!X$120+'Objednávka HMP'!V$105)/12</f>
        <v>0</v>
      </c>
      <c r="W38" s="122">
        <f>('Model objednávkový (MO)'!Y$120+'Objednávka HMP'!W$105)/12</f>
        <v>0</v>
      </c>
      <c r="X38" s="122">
        <f>('Model objednávkový (MO)'!Z$120+'Objednávka HMP'!X$105)/12</f>
        <v>0</v>
      </c>
      <c r="Y38" s="122">
        <f>('Model objednávkový (MO)'!AA$120+'Objednávka HMP'!Y$105)/12</f>
        <v>0</v>
      </c>
      <c r="Z38" s="122">
        <f>('Model objednávkový (MO)'!AB$120+'Objednávka HMP'!Z$105)/12</f>
        <v>0</v>
      </c>
      <c r="AA38" s="122">
        <f>('Model objednávkový (MO)'!AC$120+'Objednávka HMP'!AA$105)/12</f>
        <v>0</v>
      </c>
      <c r="AB38" s="122">
        <f>('Model objednávkový (MO)'!AD$120+'Objednávka HMP'!AB$105)/12</f>
        <v>0</v>
      </c>
      <c r="AC38" s="122">
        <f>('Model objednávkový (MO)'!AE$120+'Objednávka HMP'!AC$105)/12</f>
        <v>0</v>
      </c>
      <c r="AD38" s="122">
        <f>('Model objednávkový (MO)'!AF$120+'Objednávka HMP'!AD$105)/12</f>
        <v>0</v>
      </c>
      <c r="AE38" s="122">
        <f>('Model objednávkový (MO)'!AG$120+'Objednávka HMP'!AE$105)/12</f>
        <v>0</v>
      </c>
      <c r="AF38" s="122">
        <f>('Model objednávkový (MO)'!AH$120+'Objednávka HMP'!AF$105)/12</f>
        <v>0</v>
      </c>
      <c r="AG38" s="122">
        <f>('Model objednávkový (MO)'!AI$120+'Objednávka HMP'!AG$105)/12</f>
        <v>0</v>
      </c>
      <c r="AH38" s="122">
        <f>('Model objednávkový (MO)'!AJ$120+'Objednávka HMP'!AH$105)/12</f>
        <v>0</v>
      </c>
      <c r="AI38" s="826">
        <f>('Model objednávkový (MO)'!AK$120+'Objednávka HMP'!AI$105)/12</f>
        <v>0</v>
      </c>
    </row>
    <row r="39" spans="1:35" x14ac:dyDescent="0.3">
      <c r="A39" s="305" t="s">
        <v>371</v>
      </c>
      <c r="B39" s="45"/>
      <c r="C39" s="836">
        <v>0</v>
      </c>
      <c r="D39" s="833">
        <f>('Model objednávkový (MO)'!F$120+'Objednávka HMP'!D$105)/5</f>
        <v>0</v>
      </c>
      <c r="E39" s="122">
        <v>0</v>
      </c>
      <c r="F39" s="122">
        <v>0</v>
      </c>
      <c r="G39" s="122">
        <f>('Model objednávkový (MO)'!I$120+'Objednávka HMP'!G$105)/12</f>
        <v>0</v>
      </c>
      <c r="H39" s="122">
        <f>('Model objednávkový (MO)'!J$120+'Objednávka HMP'!H$105)/12</f>
        <v>0</v>
      </c>
      <c r="I39" s="122">
        <f>('Model objednávkový (MO)'!K$120+'Objednávka HMP'!I$105)/12</f>
        <v>0</v>
      </c>
      <c r="J39" s="122">
        <f>('Model objednávkový (MO)'!L$120+'Objednávka HMP'!J$105)/12</f>
        <v>0</v>
      </c>
      <c r="K39" s="122">
        <f>('Model objednávkový (MO)'!M$120+'Objednávka HMP'!K$105)/12</f>
        <v>0</v>
      </c>
      <c r="L39" s="122">
        <f>('Model objednávkový (MO)'!N$120+'Objednávka HMP'!L$105)/12</f>
        <v>0</v>
      </c>
      <c r="M39" s="122">
        <f>('Model objednávkový (MO)'!O$120+'Objednávka HMP'!M$105)/12</f>
        <v>0</v>
      </c>
      <c r="N39" s="122">
        <f>('Model objednávkový (MO)'!P$120+'Objednávka HMP'!N$105)/12</f>
        <v>0</v>
      </c>
      <c r="O39" s="122">
        <f>('Model objednávkový (MO)'!Q$120+'Objednávka HMP'!O$105)/12</f>
        <v>0</v>
      </c>
      <c r="P39" s="122">
        <f>('Model objednávkový (MO)'!R$120+'Objednávka HMP'!P$105)/12</f>
        <v>0</v>
      </c>
      <c r="Q39" s="122">
        <f>('Model objednávkový (MO)'!S$120+'Objednávka HMP'!Q$105)/12</f>
        <v>0</v>
      </c>
      <c r="R39" s="122">
        <f>('Model objednávkový (MO)'!T$120+'Objednávka HMP'!R$105)/12</f>
        <v>0</v>
      </c>
      <c r="S39" s="122">
        <f>('Model objednávkový (MO)'!U$120+'Objednávka HMP'!S$105)/12</f>
        <v>0</v>
      </c>
      <c r="T39" s="122">
        <f>('Model objednávkový (MO)'!V$120+'Objednávka HMP'!T$105)/12</f>
        <v>0</v>
      </c>
      <c r="U39" s="122">
        <f>('Model objednávkový (MO)'!W$120+'Objednávka HMP'!U$105)/12</f>
        <v>0</v>
      </c>
      <c r="V39" s="122">
        <f>('Model objednávkový (MO)'!X$120+'Objednávka HMP'!V$105)/12</f>
        <v>0</v>
      </c>
      <c r="W39" s="122">
        <f>('Model objednávkový (MO)'!Y$120+'Objednávka HMP'!W$105)/12</f>
        <v>0</v>
      </c>
      <c r="X39" s="122">
        <f>('Model objednávkový (MO)'!Z$120+'Objednávka HMP'!X$105)/12</f>
        <v>0</v>
      </c>
      <c r="Y39" s="122">
        <f>('Model objednávkový (MO)'!AA$120+'Objednávka HMP'!Y$105)/12</f>
        <v>0</v>
      </c>
      <c r="Z39" s="122">
        <f>('Model objednávkový (MO)'!AB$120+'Objednávka HMP'!Z$105)/12</f>
        <v>0</v>
      </c>
      <c r="AA39" s="122">
        <f>('Model objednávkový (MO)'!AC$120+'Objednávka HMP'!AA$105)/12</f>
        <v>0</v>
      </c>
      <c r="AB39" s="122">
        <f>('Model objednávkový (MO)'!AD$120+'Objednávka HMP'!AB$105)/12</f>
        <v>0</v>
      </c>
      <c r="AC39" s="122">
        <f>('Model objednávkový (MO)'!AE$120+'Objednávka HMP'!AC$105)/12</f>
        <v>0</v>
      </c>
      <c r="AD39" s="122">
        <f>('Model objednávkový (MO)'!AF$120+'Objednávka HMP'!AD$105)/12</f>
        <v>0</v>
      </c>
      <c r="AE39" s="122">
        <f>('Model objednávkový (MO)'!AG$120+'Objednávka HMP'!AE$105)/12</f>
        <v>0</v>
      </c>
      <c r="AF39" s="122">
        <f>('Model objednávkový (MO)'!AH$120+'Objednávka HMP'!AF$105)/12</f>
        <v>0</v>
      </c>
      <c r="AG39" s="122">
        <f>('Model objednávkový (MO)'!AI$120+'Objednávka HMP'!AG$105)/12</f>
        <v>0</v>
      </c>
      <c r="AH39" s="122">
        <f>('Model objednávkový (MO)'!AJ$120+'Objednávka HMP'!AH$105)/12</f>
        <v>0</v>
      </c>
      <c r="AI39" s="826">
        <f>('Model objednávkový (MO)'!AK$120+'Objednávka HMP'!AI$105)/12</f>
        <v>0</v>
      </c>
    </row>
    <row r="40" spans="1:35" x14ac:dyDescent="0.3">
      <c r="A40" s="305" t="s">
        <v>372</v>
      </c>
      <c r="B40" s="45"/>
      <c r="C40" s="836">
        <v>0</v>
      </c>
      <c r="D40" s="122">
        <v>0</v>
      </c>
      <c r="E40" s="833">
        <f>('Model objednávkový (MO)'!G$120+'Objednávka HMP'!E$105)/6</f>
        <v>0</v>
      </c>
      <c r="F40" s="122">
        <v>0</v>
      </c>
      <c r="G40" s="122">
        <f>('Model objednávkový (MO)'!I$120+'Objednávka HMP'!G$105)/12</f>
        <v>0</v>
      </c>
      <c r="H40" s="122">
        <f>('Model objednávkový (MO)'!J$120+'Objednávka HMP'!H$105)/12</f>
        <v>0</v>
      </c>
      <c r="I40" s="122">
        <f>('Model objednávkový (MO)'!K$120+'Objednávka HMP'!I$105)/12</f>
        <v>0</v>
      </c>
      <c r="J40" s="122">
        <f>('Model objednávkový (MO)'!L$120+'Objednávka HMP'!J$105)/12</f>
        <v>0</v>
      </c>
      <c r="K40" s="122">
        <f>('Model objednávkový (MO)'!M$120+'Objednávka HMP'!K$105)/12</f>
        <v>0</v>
      </c>
      <c r="L40" s="122">
        <f>('Model objednávkový (MO)'!N$120+'Objednávka HMP'!L$105)/12</f>
        <v>0</v>
      </c>
      <c r="M40" s="122">
        <f>('Model objednávkový (MO)'!O$120+'Objednávka HMP'!M$105)/12</f>
        <v>0</v>
      </c>
      <c r="N40" s="122">
        <f>('Model objednávkový (MO)'!P$120+'Objednávka HMP'!N$105)/12</f>
        <v>0</v>
      </c>
      <c r="O40" s="122">
        <f>('Model objednávkový (MO)'!Q$120+'Objednávka HMP'!O$105)/12</f>
        <v>0</v>
      </c>
      <c r="P40" s="122">
        <f>('Model objednávkový (MO)'!R$120+'Objednávka HMP'!P$105)/12</f>
        <v>0</v>
      </c>
      <c r="Q40" s="122">
        <f>('Model objednávkový (MO)'!S$120+'Objednávka HMP'!Q$105)/12</f>
        <v>0</v>
      </c>
      <c r="R40" s="122">
        <f>('Model objednávkový (MO)'!T$120+'Objednávka HMP'!R$105)/12</f>
        <v>0</v>
      </c>
      <c r="S40" s="122">
        <f>('Model objednávkový (MO)'!U$120+'Objednávka HMP'!S$105)/12</f>
        <v>0</v>
      </c>
      <c r="T40" s="122">
        <f>('Model objednávkový (MO)'!V$120+'Objednávka HMP'!T$105)/12</f>
        <v>0</v>
      </c>
      <c r="U40" s="122">
        <f>('Model objednávkový (MO)'!W$120+'Objednávka HMP'!U$105)/12</f>
        <v>0</v>
      </c>
      <c r="V40" s="122">
        <f>('Model objednávkový (MO)'!X$120+'Objednávka HMP'!V$105)/12</f>
        <v>0</v>
      </c>
      <c r="W40" s="122">
        <f>('Model objednávkový (MO)'!Y$120+'Objednávka HMP'!W$105)/12</f>
        <v>0</v>
      </c>
      <c r="X40" s="122">
        <f>('Model objednávkový (MO)'!Z$120+'Objednávka HMP'!X$105)/12</f>
        <v>0</v>
      </c>
      <c r="Y40" s="122">
        <f>('Model objednávkový (MO)'!AA$120+'Objednávka HMP'!Y$105)/12</f>
        <v>0</v>
      </c>
      <c r="Z40" s="122">
        <f>('Model objednávkový (MO)'!AB$120+'Objednávka HMP'!Z$105)/12</f>
        <v>0</v>
      </c>
      <c r="AA40" s="122">
        <f>('Model objednávkový (MO)'!AC$120+'Objednávka HMP'!AA$105)/12</f>
        <v>0</v>
      </c>
      <c r="AB40" s="122">
        <f>('Model objednávkový (MO)'!AD$120+'Objednávka HMP'!AB$105)/12</f>
        <v>0</v>
      </c>
      <c r="AC40" s="122">
        <f>('Model objednávkový (MO)'!AE$120+'Objednávka HMP'!AC$105)/12</f>
        <v>0</v>
      </c>
      <c r="AD40" s="122">
        <f>('Model objednávkový (MO)'!AF$120+'Objednávka HMP'!AD$105)/12</f>
        <v>0</v>
      </c>
      <c r="AE40" s="122">
        <f>('Model objednávkový (MO)'!AG$120+'Objednávka HMP'!AE$105)/12</f>
        <v>0</v>
      </c>
      <c r="AF40" s="122">
        <f>('Model objednávkový (MO)'!AH$120+'Objednávka HMP'!AF$105)/12</f>
        <v>0</v>
      </c>
      <c r="AG40" s="122">
        <f>('Model objednávkový (MO)'!AI$120+'Objednávka HMP'!AG$105)/12</f>
        <v>0</v>
      </c>
      <c r="AH40" s="122">
        <f>('Model objednávkový (MO)'!AJ$120+'Objednávka HMP'!AH$105)/12</f>
        <v>0</v>
      </c>
      <c r="AI40" s="826">
        <f>('Model objednávkový (MO)'!AK$120+'Objednávka HMP'!AI$105)/12</f>
        <v>0</v>
      </c>
    </row>
    <row r="41" spans="1:35" x14ac:dyDescent="0.3">
      <c r="A41" s="305" t="s">
        <v>373</v>
      </c>
      <c r="B41" s="45"/>
      <c r="C41" s="836">
        <v>0</v>
      </c>
      <c r="D41" s="122">
        <v>0</v>
      </c>
      <c r="E41" s="833">
        <f>('Model objednávkový (MO)'!G$120+'Objednávka HMP'!E$105)/6</f>
        <v>0</v>
      </c>
      <c r="F41" s="122">
        <v>0</v>
      </c>
      <c r="G41" s="122">
        <f>('Model objednávkový (MO)'!I$120+'Objednávka HMP'!G$105)/12</f>
        <v>0</v>
      </c>
      <c r="H41" s="122">
        <f>('Model objednávkový (MO)'!J$120+'Objednávka HMP'!H$105)/12</f>
        <v>0</v>
      </c>
      <c r="I41" s="122">
        <f>('Model objednávkový (MO)'!K$120+'Objednávka HMP'!I$105)/12</f>
        <v>0</v>
      </c>
      <c r="J41" s="122">
        <f>('Model objednávkový (MO)'!L$120+'Objednávka HMP'!J$105)/12</f>
        <v>0</v>
      </c>
      <c r="K41" s="122">
        <f>('Model objednávkový (MO)'!M$120+'Objednávka HMP'!K$105)/12</f>
        <v>0</v>
      </c>
      <c r="L41" s="122">
        <f>('Model objednávkový (MO)'!N$120+'Objednávka HMP'!L$105)/12</f>
        <v>0</v>
      </c>
      <c r="M41" s="122">
        <f>('Model objednávkový (MO)'!O$120+'Objednávka HMP'!M$105)/12</f>
        <v>0</v>
      </c>
      <c r="N41" s="122">
        <f>('Model objednávkový (MO)'!P$120+'Objednávka HMP'!N$105)/12</f>
        <v>0</v>
      </c>
      <c r="O41" s="122">
        <f>('Model objednávkový (MO)'!Q$120+'Objednávka HMP'!O$105)/12</f>
        <v>0</v>
      </c>
      <c r="P41" s="122">
        <f>('Model objednávkový (MO)'!R$120+'Objednávka HMP'!P$105)/12</f>
        <v>0</v>
      </c>
      <c r="Q41" s="122">
        <f>('Model objednávkový (MO)'!S$120+'Objednávka HMP'!Q$105)/12</f>
        <v>0</v>
      </c>
      <c r="R41" s="122">
        <f>('Model objednávkový (MO)'!T$120+'Objednávka HMP'!R$105)/12</f>
        <v>0</v>
      </c>
      <c r="S41" s="122">
        <f>('Model objednávkový (MO)'!U$120+'Objednávka HMP'!S$105)/12</f>
        <v>0</v>
      </c>
      <c r="T41" s="122">
        <f>('Model objednávkový (MO)'!V$120+'Objednávka HMP'!T$105)/12</f>
        <v>0</v>
      </c>
      <c r="U41" s="122">
        <f>('Model objednávkový (MO)'!W$120+'Objednávka HMP'!U$105)/12</f>
        <v>0</v>
      </c>
      <c r="V41" s="122">
        <f>('Model objednávkový (MO)'!X$120+'Objednávka HMP'!V$105)/12</f>
        <v>0</v>
      </c>
      <c r="W41" s="122">
        <f>('Model objednávkový (MO)'!Y$120+'Objednávka HMP'!W$105)/12</f>
        <v>0</v>
      </c>
      <c r="X41" s="122">
        <f>('Model objednávkový (MO)'!Z$120+'Objednávka HMP'!X$105)/12</f>
        <v>0</v>
      </c>
      <c r="Y41" s="122">
        <f>('Model objednávkový (MO)'!AA$120+'Objednávka HMP'!Y$105)/12</f>
        <v>0</v>
      </c>
      <c r="Z41" s="122">
        <f>('Model objednávkový (MO)'!AB$120+'Objednávka HMP'!Z$105)/12</f>
        <v>0</v>
      </c>
      <c r="AA41" s="122">
        <f>('Model objednávkový (MO)'!AC$120+'Objednávka HMP'!AA$105)/12</f>
        <v>0</v>
      </c>
      <c r="AB41" s="122">
        <f>('Model objednávkový (MO)'!AD$120+'Objednávka HMP'!AB$105)/12</f>
        <v>0</v>
      </c>
      <c r="AC41" s="122">
        <f>('Model objednávkový (MO)'!AE$120+'Objednávka HMP'!AC$105)/12</f>
        <v>0</v>
      </c>
      <c r="AD41" s="122">
        <f>('Model objednávkový (MO)'!AF$120+'Objednávka HMP'!AD$105)/12</f>
        <v>0</v>
      </c>
      <c r="AE41" s="122">
        <f>('Model objednávkový (MO)'!AG$120+'Objednávka HMP'!AE$105)/12</f>
        <v>0</v>
      </c>
      <c r="AF41" s="122">
        <f>('Model objednávkový (MO)'!AH$120+'Objednávka HMP'!AF$105)/12</f>
        <v>0</v>
      </c>
      <c r="AG41" s="122">
        <f>('Model objednávkový (MO)'!AI$120+'Objednávka HMP'!AG$105)/12</f>
        <v>0</v>
      </c>
      <c r="AH41" s="122">
        <f>('Model objednávkový (MO)'!AJ$120+'Objednávka HMP'!AH$105)/12</f>
        <v>0</v>
      </c>
      <c r="AI41" s="826">
        <f>('Model objednávkový (MO)'!AK$120+'Objednávka HMP'!AI$105)/12</f>
        <v>0</v>
      </c>
    </row>
    <row r="42" spans="1:35" x14ac:dyDescent="0.3">
      <c r="A42" s="305" t="s">
        <v>374</v>
      </c>
      <c r="B42" s="45"/>
      <c r="C42" s="836">
        <v>0</v>
      </c>
      <c r="D42" s="122">
        <v>0</v>
      </c>
      <c r="E42" s="833">
        <f>('Model objednávkový (MO)'!G$120+'Objednávka HMP'!E$105)/6</f>
        <v>0</v>
      </c>
      <c r="F42" s="122">
        <v>0</v>
      </c>
      <c r="G42" s="122">
        <f>('Model objednávkový (MO)'!I$120+'Objednávka HMP'!G$105)/12</f>
        <v>0</v>
      </c>
      <c r="H42" s="122">
        <f>('Model objednávkový (MO)'!J$120+'Objednávka HMP'!H$105)/12</f>
        <v>0</v>
      </c>
      <c r="I42" s="122">
        <f>('Model objednávkový (MO)'!K$120+'Objednávka HMP'!I$105)/12</f>
        <v>0</v>
      </c>
      <c r="J42" s="122">
        <f>('Model objednávkový (MO)'!L$120+'Objednávka HMP'!J$105)/12</f>
        <v>0</v>
      </c>
      <c r="K42" s="122">
        <f>('Model objednávkový (MO)'!M$120+'Objednávka HMP'!K$105)/12</f>
        <v>0</v>
      </c>
      <c r="L42" s="122">
        <f>('Model objednávkový (MO)'!N$120+'Objednávka HMP'!L$105)/12</f>
        <v>0</v>
      </c>
      <c r="M42" s="122">
        <f>('Model objednávkový (MO)'!O$120+'Objednávka HMP'!M$105)/12</f>
        <v>0</v>
      </c>
      <c r="N42" s="122">
        <f>('Model objednávkový (MO)'!P$120+'Objednávka HMP'!N$105)/12</f>
        <v>0</v>
      </c>
      <c r="O42" s="122">
        <f>('Model objednávkový (MO)'!Q$120+'Objednávka HMP'!O$105)/12</f>
        <v>0</v>
      </c>
      <c r="P42" s="122">
        <f>('Model objednávkový (MO)'!R$120+'Objednávka HMP'!P$105)/12</f>
        <v>0</v>
      </c>
      <c r="Q42" s="122">
        <f>('Model objednávkový (MO)'!S$120+'Objednávka HMP'!Q$105)/12</f>
        <v>0</v>
      </c>
      <c r="R42" s="122">
        <f>('Model objednávkový (MO)'!T$120+'Objednávka HMP'!R$105)/12</f>
        <v>0</v>
      </c>
      <c r="S42" s="122">
        <f>('Model objednávkový (MO)'!U$120+'Objednávka HMP'!S$105)/12</f>
        <v>0</v>
      </c>
      <c r="T42" s="122">
        <f>('Model objednávkový (MO)'!V$120+'Objednávka HMP'!T$105)/12</f>
        <v>0</v>
      </c>
      <c r="U42" s="122">
        <f>('Model objednávkový (MO)'!W$120+'Objednávka HMP'!U$105)/12</f>
        <v>0</v>
      </c>
      <c r="V42" s="122">
        <f>('Model objednávkový (MO)'!X$120+'Objednávka HMP'!V$105)/12</f>
        <v>0</v>
      </c>
      <c r="W42" s="122">
        <f>('Model objednávkový (MO)'!Y$120+'Objednávka HMP'!W$105)/12</f>
        <v>0</v>
      </c>
      <c r="X42" s="122">
        <f>('Model objednávkový (MO)'!Z$120+'Objednávka HMP'!X$105)/12</f>
        <v>0</v>
      </c>
      <c r="Y42" s="122">
        <f>('Model objednávkový (MO)'!AA$120+'Objednávka HMP'!Y$105)/12</f>
        <v>0</v>
      </c>
      <c r="Z42" s="122">
        <f>('Model objednávkový (MO)'!AB$120+'Objednávka HMP'!Z$105)/12</f>
        <v>0</v>
      </c>
      <c r="AA42" s="122">
        <f>('Model objednávkový (MO)'!AC$120+'Objednávka HMP'!AA$105)/12</f>
        <v>0</v>
      </c>
      <c r="AB42" s="122">
        <f>('Model objednávkový (MO)'!AD$120+'Objednávka HMP'!AB$105)/12</f>
        <v>0</v>
      </c>
      <c r="AC42" s="122">
        <f>('Model objednávkový (MO)'!AE$120+'Objednávka HMP'!AC$105)/12</f>
        <v>0</v>
      </c>
      <c r="AD42" s="122">
        <f>('Model objednávkový (MO)'!AF$120+'Objednávka HMP'!AD$105)/12</f>
        <v>0</v>
      </c>
      <c r="AE42" s="122">
        <f>('Model objednávkový (MO)'!AG$120+'Objednávka HMP'!AE$105)/12</f>
        <v>0</v>
      </c>
      <c r="AF42" s="122">
        <f>('Model objednávkový (MO)'!AH$120+'Objednávka HMP'!AF$105)/12</f>
        <v>0</v>
      </c>
      <c r="AG42" s="122">
        <f>('Model objednávkový (MO)'!AI$120+'Objednávka HMP'!AG$105)/12</f>
        <v>0</v>
      </c>
      <c r="AH42" s="122">
        <f>('Model objednávkový (MO)'!AJ$120+'Objednávka HMP'!AH$105)/12</f>
        <v>0</v>
      </c>
      <c r="AI42" s="826">
        <f>('Model objednávkový (MO)'!AK$120+'Objednávka HMP'!AI$105)/12</f>
        <v>0</v>
      </c>
    </row>
    <row r="43" spans="1:35" x14ac:dyDescent="0.3">
      <c r="A43" s="305" t="s">
        <v>375</v>
      </c>
      <c r="B43" s="45"/>
      <c r="C43" s="836">
        <v>0</v>
      </c>
      <c r="D43" s="122">
        <v>0</v>
      </c>
      <c r="E43" s="833">
        <f>('Model objednávkový (MO)'!G$120+'Objednávka HMP'!E$105)/6</f>
        <v>0</v>
      </c>
      <c r="F43" s="122">
        <v>0</v>
      </c>
      <c r="G43" s="122">
        <f>('Model objednávkový (MO)'!I$120+'Objednávka HMP'!G$105)/12</f>
        <v>0</v>
      </c>
      <c r="H43" s="122">
        <f>('Model objednávkový (MO)'!J$120+'Objednávka HMP'!H$105)/12</f>
        <v>0</v>
      </c>
      <c r="I43" s="122">
        <f>('Model objednávkový (MO)'!K$120+'Objednávka HMP'!I$105)/12</f>
        <v>0</v>
      </c>
      <c r="J43" s="122">
        <f>('Model objednávkový (MO)'!L$120+'Objednávka HMP'!J$105)/12</f>
        <v>0</v>
      </c>
      <c r="K43" s="122">
        <f>('Model objednávkový (MO)'!M$120+'Objednávka HMP'!K$105)/12</f>
        <v>0</v>
      </c>
      <c r="L43" s="122">
        <f>('Model objednávkový (MO)'!N$120+'Objednávka HMP'!L$105)/12</f>
        <v>0</v>
      </c>
      <c r="M43" s="122">
        <f>('Model objednávkový (MO)'!O$120+'Objednávka HMP'!M$105)/12</f>
        <v>0</v>
      </c>
      <c r="N43" s="122">
        <f>('Model objednávkový (MO)'!P$120+'Objednávka HMP'!N$105)/12</f>
        <v>0</v>
      </c>
      <c r="O43" s="122">
        <f>('Model objednávkový (MO)'!Q$120+'Objednávka HMP'!O$105)/12</f>
        <v>0</v>
      </c>
      <c r="P43" s="122">
        <f>('Model objednávkový (MO)'!R$120+'Objednávka HMP'!P$105)/12</f>
        <v>0</v>
      </c>
      <c r="Q43" s="122">
        <f>('Model objednávkový (MO)'!S$120+'Objednávka HMP'!Q$105)/12</f>
        <v>0</v>
      </c>
      <c r="R43" s="122">
        <f>('Model objednávkový (MO)'!T$120+'Objednávka HMP'!R$105)/12</f>
        <v>0</v>
      </c>
      <c r="S43" s="122">
        <f>('Model objednávkový (MO)'!U$120+'Objednávka HMP'!S$105)/12</f>
        <v>0</v>
      </c>
      <c r="T43" s="122">
        <f>('Model objednávkový (MO)'!V$120+'Objednávka HMP'!T$105)/12</f>
        <v>0</v>
      </c>
      <c r="U43" s="122">
        <f>('Model objednávkový (MO)'!W$120+'Objednávka HMP'!U$105)/12</f>
        <v>0</v>
      </c>
      <c r="V43" s="122">
        <f>('Model objednávkový (MO)'!X$120+'Objednávka HMP'!V$105)/12</f>
        <v>0</v>
      </c>
      <c r="W43" s="122">
        <f>('Model objednávkový (MO)'!Y$120+'Objednávka HMP'!W$105)/12</f>
        <v>0</v>
      </c>
      <c r="X43" s="122">
        <f>('Model objednávkový (MO)'!Z$120+'Objednávka HMP'!X$105)/12</f>
        <v>0</v>
      </c>
      <c r="Y43" s="122">
        <f>('Model objednávkový (MO)'!AA$120+'Objednávka HMP'!Y$105)/12</f>
        <v>0</v>
      </c>
      <c r="Z43" s="122">
        <f>('Model objednávkový (MO)'!AB$120+'Objednávka HMP'!Z$105)/12</f>
        <v>0</v>
      </c>
      <c r="AA43" s="122">
        <f>('Model objednávkový (MO)'!AC$120+'Objednávka HMP'!AA$105)/12</f>
        <v>0</v>
      </c>
      <c r="AB43" s="122">
        <f>('Model objednávkový (MO)'!AD$120+'Objednávka HMP'!AB$105)/12</f>
        <v>0</v>
      </c>
      <c r="AC43" s="122">
        <f>('Model objednávkový (MO)'!AE$120+'Objednávka HMP'!AC$105)/12</f>
        <v>0</v>
      </c>
      <c r="AD43" s="122">
        <f>('Model objednávkový (MO)'!AF$120+'Objednávka HMP'!AD$105)/12</f>
        <v>0</v>
      </c>
      <c r="AE43" s="122">
        <f>('Model objednávkový (MO)'!AG$120+'Objednávka HMP'!AE$105)/12</f>
        <v>0</v>
      </c>
      <c r="AF43" s="122">
        <f>('Model objednávkový (MO)'!AH$120+'Objednávka HMP'!AF$105)/12</f>
        <v>0</v>
      </c>
      <c r="AG43" s="122">
        <f>('Model objednávkový (MO)'!AI$120+'Objednávka HMP'!AG$105)/12</f>
        <v>0</v>
      </c>
      <c r="AH43" s="122">
        <f>('Model objednávkový (MO)'!AJ$120+'Objednávka HMP'!AH$105)/12</f>
        <v>0</v>
      </c>
      <c r="AI43" s="826">
        <f>('Model objednávkový (MO)'!AK$120+'Objednávka HMP'!AI$105)/12</f>
        <v>0</v>
      </c>
    </row>
    <row r="44" spans="1:35" x14ac:dyDescent="0.3">
      <c r="A44" s="305" t="s">
        <v>376</v>
      </c>
      <c r="B44" s="45"/>
      <c r="C44" s="836">
        <v>0</v>
      </c>
      <c r="D44" s="122">
        <v>0</v>
      </c>
      <c r="E44" s="833">
        <f>('Model objednávkový (MO)'!G$120+'Objednávka HMP'!E$105)/6</f>
        <v>0</v>
      </c>
      <c r="F44" s="122">
        <v>0</v>
      </c>
      <c r="G44" s="122">
        <f>('Model objednávkový (MO)'!I$120+'Objednávka HMP'!G$105)/12</f>
        <v>0</v>
      </c>
      <c r="H44" s="122">
        <f>('Model objednávkový (MO)'!J$120+'Objednávka HMP'!H$105)/12</f>
        <v>0</v>
      </c>
      <c r="I44" s="122">
        <f>('Model objednávkový (MO)'!K$120+'Objednávka HMP'!I$105)/12</f>
        <v>0</v>
      </c>
      <c r="J44" s="122">
        <f>('Model objednávkový (MO)'!L$120+'Objednávka HMP'!J$105)/12</f>
        <v>0</v>
      </c>
      <c r="K44" s="122">
        <f>('Model objednávkový (MO)'!M$120+'Objednávka HMP'!K$105)/12</f>
        <v>0</v>
      </c>
      <c r="L44" s="122">
        <f>('Model objednávkový (MO)'!N$120+'Objednávka HMP'!L$105)/12</f>
        <v>0</v>
      </c>
      <c r="M44" s="122">
        <f>('Model objednávkový (MO)'!O$120+'Objednávka HMP'!M$105)/12</f>
        <v>0</v>
      </c>
      <c r="N44" s="122">
        <f>('Model objednávkový (MO)'!P$120+'Objednávka HMP'!N$105)/12</f>
        <v>0</v>
      </c>
      <c r="O44" s="122">
        <f>('Model objednávkový (MO)'!Q$120+'Objednávka HMP'!O$105)/12</f>
        <v>0</v>
      </c>
      <c r="P44" s="122">
        <f>('Model objednávkový (MO)'!R$120+'Objednávka HMP'!P$105)/12</f>
        <v>0</v>
      </c>
      <c r="Q44" s="122">
        <f>('Model objednávkový (MO)'!S$120+'Objednávka HMP'!Q$105)/12</f>
        <v>0</v>
      </c>
      <c r="R44" s="122">
        <f>('Model objednávkový (MO)'!T$120+'Objednávka HMP'!R$105)/12</f>
        <v>0</v>
      </c>
      <c r="S44" s="122">
        <f>('Model objednávkový (MO)'!U$120+'Objednávka HMP'!S$105)/12</f>
        <v>0</v>
      </c>
      <c r="T44" s="122">
        <f>('Model objednávkový (MO)'!V$120+'Objednávka HMP'!T$105)/12</f>
        <v>0</v>
      </c>
      <c r="U44" s="122">
        <f>('Model objednávkový (MO)'!W$120+'Objednávka HMP'!U$105)/12</f>
        <v>0</v>
      </c>
      <c r="V44" s="122">
        <f>('Model objednávkový (MO)'!X$120+'Objednávka HMP'!V$105)/12</f>
        <v>0</v>
      </c>
      <c r="W44" s="122">
        <f>('Model objednávkový (MO)'!Y$120+'Objednávka HMP'!W$105)/12</f>
        <v>0</v>
      </c>
      <c r="X44" s="122">
        <f>('Model objednávkový (MO)'!Z$120+'Objednávka HMP'!X$105)/12</f>
        <v>0</v>
      </c>
      <c r="Y44" s="122">
        <f>('Model objednávkový (MO)'!AA$120+'Objednávka HMP'!Y$105)/12</f>
        <v>0</v>
      </c>
      <c r="Z44" s="122">
        <f>('Model objednávkový (MO)'!AB$120+'Objednávka HMP'!Z$105)/12</f>
        <v>0</v>
      </c>
      <c r="AA44" s="122">
        <f>('Model objednávkový (MO)'!AC$120+'Objednávka HMP'!AA$105)/12</f>
        <v>0</v>
      </c>
      <c r="AB44" s="122">
        <f>('Model objednávkový (MO)'!AD$120+'Objednávka HMP'!AB$105)/12</f>
        <v>0</v>
      </c>
      <c r="AC44" s="122">
        <f>('Model objednávkový (MO)'!AE$120+'Objednávka HMP'!AC$105)/12</f>
        <v>0</v>
      </c>
      <c r="AD44" s="122">
        <f>('Model objednávkový (MO)'!AF$120+'Objednávka HMP'!AD$105)/12</f>
        <v>0</v>
      </c>
      <c r="AE44" s="122">
        <f>('Model objednávkový (MO)'!AG$120+'Objednávka HMP'!AE$105)/12</f>
        <v>0</v>
      </c>
      <c r="AF44" s="122">
        <f>('Model objednávkový (MO)'!AH$120+'Objednávka HMP'!AF$105)/12</f>
        <v>0</v>
      </c>
      <c r="AG44" s="122">
        <f>('Model objednávkový (MO)'!AI$120+'Objednávka HMP'!AG$105)/12</f>
        <v>0</v>
      </c>
      <c r="AH44" s="122">
        <f>('Model objednávkový (MO)'!AJ$120+'Objednávka HMP'!AH$105)/12</f>
        <v>0</v>
      </c>
      <c r="AI44" s="826">
        <f>('Model objednávkový (MO)'!AK$120+'Objednávka HMP'!AI$105)/12</f>
        <v>0</v>
      </c>
    </row>
    <row r="45" spans="1:35" x14ac:dyDescent="0.3">
      <c r="A45" s="305" t="s">
        <v>377</v>
      </c>
      <c r="B45" s="45"/>
      <c r="C45" s="836">
        <v>0</v>
      </c>
      <c r="D45" s="122">
        <v>0</v>
      </c>
      <c r="E45" s="833">
        <f>('Model objednávkový (MO)'!G$120+'Objednávka HMP'!E$105)/6</f>
        <v>0</v>
      </c>
      <c r="F45" s="122">
        <v>0</v>
      </c>
      <c r="G45" s="122">
        <f>('Model objednávkový (MO)'!I$120+'Objednávka HMP'!G$105)/12</f>
        <v>0</v>
      </c>
      <c r="H45" s="122">
        <f>('Model objednávkový (MO)'!J$120+'Objednávka HMP'!H$105)/12</f>
        <v>0</v>
      </c>
      <c r="I45" s="122">
        <f>('Model objednávkový (MO)'!K$120+'Objednávka HMP'!I$105)/12</f>
        <v>0</v>
      </c>
      <c r="J45" s="122">
        <f>('Model objednávkový (MO)'!L$120+'Objednávka HMP'!J$105)/12</f>
        <v>0</v>
      </c>
      <c r="K45" s="122">
        <f>('Model objednávkový (MO)'!M$120+'Objednávka HMP'!K$105)/12</f>
        <v>0</v>
      </c>
      <c r="L45" s="122">
        <f>('Model objednávkový (MO)'!N$120+'Objednávka HMP'!L$105)/12</f>
        <v>0</v>
      </c>
      <c r="M45" s="122">
        <f>('Model objednávkový (MO)'!O$120+'Objednávka HMP'!M$105)/12</f>
        <v>0</v>
      </c>
      <c r="N45" s="122">
        <f>('Model objednávkový (MO)'!P$120+'Objednávka HMP'!N$105)/12</f>
        <v>0</v>
      </c>
      <c r="O45" s="122">
        <f>('Model objednávkový (MO)'!Q$120+'Objednávka HMP'!O$105)/12</f>
        <v>0</v>
      </c>
      <c r="P45" s="122">
        <f>('Model objednávkový (MO)'!R$120+'Objednávka HMP'!P$105)/12</f>
        <v>0</v>
      </c>
      <c r="Q45" s="122">
        <f>('Model objednávkový (MO)'!S$120+'Objednávka HMP'!Q$105)/12</f>
        <v>0</v>
      </c>
      <c r="R45" s="122">
        <f>('Model objednávkový (MO)'!T$120+'Objednávka HMP'!R$105)/12</f>
        <v>0</v>
      </c>
      <c r="S45" s="122">
        <f>('Model objednávkový (MO)'!U$120+'Objednávka HMP'!S$105)/12</f>
        <v>0</v>
      </c>
      <c r="T45" s="122">
        <f>('Model objednávkový (MO)'!V$120+'Objednávka HMP'!T$105)/12</f>
        <v>0</v>
      </c>
      <c r="U45" s="122">
        <f>('Model objednávkový (MO)'!W$120+'Objednávka HMP'!U$105)/12</f>
        <v>0</v>
      </c>
      <c r="V45" s="122">
        <f>('Model objednávkový (MO)'!X$120+'Objednávka HMP'!V$105)/12</f>
        <v>0</v>
      </c>
      <c r="W45" s="122">
        <f>('Model objednávkový (MO)'!Y$120+'Objednávka HMP'!W$105)/12</f>
        <v>0</v>
      </c>
      <c r="X45" s="122">
        <f>('Model objednávkový (MO)'!Z$120+'Objednávka HMP'!X$105)/12</f>
        <v>0</v>
      </c>
      <c r="Y45" s="122">
        <f>('Model objednávkový (MO)'!AA$120+'Objednávka HMP'!Y$105)/12</f>
        <v>0</v>
      </c>
      <c r="Z45" s="122">
        <f>('Model objednávkový (MO)'!AB$120+'Objednávka HMP'!Z$105)/12</f>
        <v>0</v>
      </c>
      <c r="AA45" s="122">
        <f>('Model objednávkový (MO)'!AC$120+'Objednávka HMP'!AA$105)/12</f>
        <v>0</v>
      </c>
      <c r="AB45" s="122">
        <f>('Model objednávkový (MO)'!AD$120+'Objednávka HMP'!AB$105)/12</f>
        <v>0</v>
      </c>
      <c r="AC45" s="122">
        <f>('Model objednávkový (MO)'!AE$120+'Objednávka HMP'!AC$105)/12</f>
        <v>0</v>
      </c>
      <c r="AD45" s="122">
        <f>('Model objednávkový (MO)'!AF$120+'Objednávka HMP'!AD$105)/12</f>
        <v>0</v>
      </c>
      <c r="AE45" s="122">
        <f>('Model objednávkový (MO)'!AG$120+'Objednávka HMP'!AE$105)/12</f>
        <v>0</v>
      </c>
      <c r="AF45" s="122">
        <f>('Model objednávkový (MO)'!AH$120+'Objednávka HMP'!AF$105)/12</f>
        <v>0</v>
      </c>
      <c r="AG45" s="122">
        <f>('Model objednávkový (MO)'!AI$120+'Objednávka HMP'!AG$105)/12</f>
        <v>0</v>
      </c>
      <c r="AH45" s="122">
        <f>('Model objednávkový (MO)'!AJ$120+'Objednávka HMP'!AH$105)/12</f>
        <v>0</v>
      </c>
      <c r="AI45" s="826">
        <f>('Model objednávkový (MO)'!AK$120+'Objednávka HMP'!AI$105)/12</f>
        <v>0</v>
      </c>
    </row>
    <row r="46" spans="1:35" ht="15" thickBot="1" x14ac:dyDescent="0.35">
      <c r="A46" s="306" t="s">
        <v>378</v>
      </c>
      <c r="B46" s="115"/>
      <c r="C46" s="834">
        <f>'Model objednávkový (MO)'!E120+'Objednávka HMP'!C105</f>
        <v>0</v>
      </c>
      <c r="D46" s="828">
        <v>0</v>
      </c>
      <c r="E46" s="828">
        <v>0</v>
      </c>
      <c r="F46" s="837">
        <f>'Model objednávkový (MO)'!H$120+'Objednávka HMP'!F105</f>
        <v>0</v>
      </c>
      <c r="G46" s="828">
        <f>('Model objednávkový (MO)'!I$120+'Objednávka HMP'!G$105)/12</f>
        <v>0</v>
      </c>
      <c r="H46" s="828">
        <f>('Model objednávkový (MO)'!J$120+'Objednávka HMP'!H$105)/12</f>
        <v>0</v>
      </c>
      <c r="I46" s="828">
        <f>('Model objednávkový (MO)'!K$120+'Objednávka HMP'!I$105)/12</f>
        <v>0</v>
      </c>
      <c r="J46" s="828">
        <f>('Model objednávkový (MO)'!L$120+'Objednávka HMP'!J$105)/12</f>
        <v>0</v>
      </c>
      <c r="K46" s="828">
        <f>('Model objednávkový (MO)'!M$120+'Objednávka HMP'!K$105)/12</f>
        <v>0</v>
      </c>
      <c r="L46" s="828">
        <f>('Model objednávkový (MO)'!N$120+'Objednávka HMP'!L$105)/12</f>
        <v>0</v>
      </c>
      <c r="M46" s="828">
        <f>('Model objednávkový (MO)'!O$120+'Objednávka HMP'!M$105)/12</f>
        <v>0</v>
      </c>
      <c r="N46" s="828">
        <f>('Model objednávkový (MO)'!P$120+'Objednávka HMP'!N$105)/12</f>
        <v>0</v>
      </c>
      <c r="O46" s="828">
        <f>('Model objednávkový (MO)'!Q$120+'Objednávka HMP'!O$105)/12</f>
        <v>0</v>
      </c>
      <c r="P46" s="828">
        <f>('Model objednávkový (MO)'!R$120+'Objednávka HMP'!P$105)/12</f>
        <v>0</v>
      </c>
      <c r="Q46" s="828">
        <f>('Model objednávkový (MO)'!S$120+'Objednávka HMP'!Q$105)/12</f>
        <v>0</v>
      </c>
      <c r="R46" s="828">
        <f>('Model objednávkový (MO)'!T$120+'Objednávka HMP'!R$105)/12</f>
        <v>0</v>
      </c>
      <c r="S46" s="828">
        <f>('Model objednávkový (MO)'!U$120+'Objednávka HMP'!S$105)/12</f>
        <v>0</v>
      </c>
      <c r="T46" s="828">
        <f>('Model objednávkový (MO)'!V$120+'Objednávka HMP'!T$105)/12</f>
        <v>0</v>
      </c>
      <c r="U46" s="828">
        <f>('Model objednávkový (MO)'!W$120+'Objednávka HMP'!U$105)/12</f>
        <v>0</v>
      </c>
      <c r="V46" s="828">
        <f>('Model objednávkový (MO)'!X$120+'Objednávka HMP'!V$105)/12</f>
        <v>0</v>
      </c>
      <c r="W46" s="828">
        <f>('Model objednávkový (MO)'!Y$120+'Objednávka HMP'!W$105)/12</f>
        <v>0</v>
      </c>
      <c r="X46" s="828">
        <f>('Model objednávkový (MO)'!Z$120+'Objednávka HMP'!X$105)/12</f>
        <v>0</v>
      </c>
      <c r="Y46" s="828">
        <f>('Model objednávkový (MO)'!AA$120+'Objednávka HMP'!Y$105)/12</f>
        <v>0</v>
      </c>
      <c r="Z46" s="828">
        <f>('Model objednávkový (MO)'!AB$120+'Objednávka HMP'!Z$105)/12</f>
        <v>0</v>
      </c>
      <c r="AA46" s="828">
        <f>('Model objednávkový (MO)'!AC$120+'Objednávka HMP'!AA$105)/12</f>
        <v>0</v>
      </c>
      <c r="AB46" s="828">
        <f>('Model objednávkový (MO)'!AD$120+'Objednávka HMP'!AB$105)/12</f>
        <v>0</v>
      </c>
      <c r="AC46" s="828">
        <f>('Model objednávkový (MO)'!AE$120+'Objednávka HMP'!AC$105)/12</f>
        <v>0</v>
      </c>
      <c r="AD46" s="828">
        <f>('Model objednávkový (MO)'!AF$120+'Objednávka HMP'!AD$105)/12</f>
        <v>0</v>
      </c>
      <c r="AE46" s="828">
        <f>('Model objednávkový (MO)'!AG$120+'Objednávka HMP'!AE$105)/12</f>
        <v>0</v>
      </c>
      <c r="AF46" s="828">
        <f>('Model objednávkový (MO)'!AH$120+'Objednávka HMP'!AF$105)/12</f>
        <v>0</v>
      </c>
      <c r="AG46" s="828">
        <f>('Model objednávkový (MO)'!AI$120+'Objednávka HMP'!AG$105)/12</f>
        <v>0</v>
      </c>
      <c r="AH46" s="828">
        <f>('Model objednávkový (MO)'!AJ$120+'Objednávka HMP'!AH$105)/12</f>
        <v>0</v>
      </c>
      <c r="AI46" s="829">
        <f>('Model objednávkový (MO)'!AK$120+'Objednávka HMP'!AI$105)/12</f>
        <v>0</v>
      </c>
    </row>
    <row r="47" spans="1:35" ht="15.6" thickBot="1" x14ac:dyDescent="0.4">
      <c r="A47" s="236" t="s">
        <v>379</v>
      </c>
      <c r="B47" s="307" t="s">
        <v>382</v>
      </c>
      <c r="C47" s="830">
        <f t="shared" ref="C47" si="15">SUM(C35:C46)</f>
        <v>0</v>
      </c>
      <c r="D47" s="831">
        <f>SUM(D35:D46)</f>
        <v>0</v>
      </c>
      <c r="E47" s="831">
        <f t="shared" ref="E47:F47" si="16">SUM(E35:E46)</f>
        <v>0</v>
      </c>
      <c r="F47" s="831">
        <f t="shared" si="16"/>
        <v>0</v>
      </c>
      <c r="G47" s="831">
        <f t="shared" ref="G47:AI47" si="17">SUM(G35:G46)</f>
        <v>0</v>
      </c>
      <c r="H47" s="831">
        <f t="shared" si="17"/>
        <v>0</v>
      </c>
      <c r="I47" s="831">
        <f t="shared" si="17"/>
        <v>0</v>
      </c>
      <c r="J47" s="831">
        <f t="shared" si="17"/>
        <v>0</v>
      </c>
      <c r="K47" s="831">
        <f t="shared" si="17"/>
        <v>0</v>
      </c>
      <c r="L47" s="831">
        <f t="shared" si="17"/>
        <v>0</v>
      </c>
      <c r="M47" s="831">
        <f t="shared" si="17"/>
        <v>0</v>
      </c>
      <c r="N47" s="831">
        <f t="shared" si="17"/>
        <v>0</v>
      </c>
      <c r="O47" s="831">
        <f t="shared" si="17"/>
        <v>0</v>
      </c>
      <c r="P47" s="831">
        <f t="shared" si="17"/>
        <v>0</v>
      </c>
      <c r="Q47" s="831">
        <f t="shared" si="17"/>
        <v>0</v>
      </c>
      <c r="R47" s="831">
        <f t="shared" si="17"/>
        <v>0</v>
      </c>
      <c r="S47" s="831">
        <f t="shared" si="17"/>
        <v>0</v>
      </c>
      <c r="T47" s="831">
        <f t="shared" si="17"/>
        <v>0</v>
      </c>
      <c r="U47" s="831">
        <f t="shared" si="17"/>
        <v>0</v>
      </c>
      <c r="V47" s="831">
        <f t="shared" si="17"/>
        <v>0</v>
      </c>
      <c r="W47" s="831">
        <f t="shared" si="17"/>
        <v>0</v>
      </c>
      <c r="X47" s="831">
        <f t="shared" si="17"/>
        <v>0</v>
      </c>
      <c r="Y47" s="831">
        <f t="shared" si="17"/>
        <v>0</v>
      </c>
      <c r="Z47" s="831">
        <f t="shared" si="17"/>
        <v>0</v>
      </c>
      <c r="AA47" s="831">
        <f t="shared" si="17"/>
        <v>0</v>
      </c>
      <c r="AB47" s="831">
        <f t="shared" si="17"/>
        <v>0</v>
      </c>
      <c r="AC47" s="831">
        <f t="shared" si="17"/>
        <v>0</v>
      </c>
      <c r="AD47" s="831">
        <f t="shared" si="17"/>
        <v>0</v>
      </c>
      <c r="AE47" s="831">
        <f t="shared" si="17"/>
        <v>0</v>
      </c>
      <c r="AF47" s="831">
        <f t="shared" si="17"/>
        <v>0</v>
      </c>
      <c r="AG47" s="831">
        <f t="shared" si="17"/>
        <v>0</v>
      </c>
      <c r="AH47" s="831">
        <f t="shared" si="17"/>
        <v>0</v>
      </c>
      <c r="AI47" s="832">
        <f t="shared" si="17"/>
        <v>0</v>
      </c>
    </row>
    <row r="48" spans="1:35" x14ac:dyDescent="0.3"/>
  </sheetData>
  <sheetProtection algorithmName="SHA-512" hashValue="qLXt5OModgsNHzLPUu9Q4xFKBEl1Qo9NjiKs5KYwLEakvVxpr2Nrbr+zJXANJkK+Z/YrYtcH9V1vrRAnIMT03g==" saltValue="Hr0M9UI0M2VmLNFx6GnaDg==" spinCount="100000" sheet="1" objects="1" scenarios="1"/>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7188-E972-42B3-A3B5-CB0DDD7CA93F}">
  <sheetPr>
    <tabColor rgb="FF7030A0"/>
  </sheetPr>
  <dimension ref="A1:AJ40"/>
  <sheetViews>
    <sheetView showGridLines="0" zoomScaleNormal="100" workbookViewId="0">
      <pane xSplit="2" topLeftCell="C1" activePane="topRight" state="frozen"/>
      <selection activeCell="D38" sqref="D38"/>
      <selection pane="topRight" activeCell="G4" sqref="G4"/>
    </sheetView>
  </sheetViews>
  <sheetFormatPr defaultColWidth="0" defaultRowHeight="14.4" zeroHeight="1" x14ac:dyDescent="0.3"/>
  <cols>
    <col min="1" max="1" width="50.6640625" customWidth="1"/>
    <col min="2" max="2" width="9.6640625" customWidth="1"/>
    <col min="3" max="35" width="10.6640625" customWidth="1"/>
    <col min="36" max="36" width="2.6640625" customWidth="1"/>
    <col min="37" max="16384" width="9.109375" hidden="1"/>
  </cols>
  <sheetData>
    <row r="1" spans="1:35" x14ac:dyDescent="0.3">
      <c r="A1" s="241" t="s">
        <v>383</v>
      </c>
      <c r="B1" s="242" t="str">
        <f>B9</f>
        <v>SČK</v>
      </c>
      <c r="C1" s="154" t="str">
        <f>C9</f>
        <v>Kalendářní rok</v>
      </c>
      <c r="D1" s="12"/>
      <c r="E1" s="12"/>
      <c r="F1" s="12"/>
      <c r="G1" s="12"/>
      <c r="H1" s="12"/>
      <c r="I1" s="12"/>
      <c r="J1" s="12"/>
      <c r="K1" s="12"/>
      <c r="L1" s="12"/>
      <c r="M1" s="12"/>
      <c r="N1" s="12"/>
      <c r="O1" s="12"/>
      <c r="P1" s="12"/>
      <c r="Q1" s="12"/>
      <c r="R1" s="12"/>
      <c r="S1" s="12"/>
      <c r="T1" s="205"/>
      <c r="U1" s="205"/>
      <c r="V1" s="205"/>
      <c r="W1" s="205"/>
      <c r="X1" s="205"/>
      <c r="Y1" s="205"/>
      <c r="Z1" s="205"/>
      <c r="AA1" s="205"/>
      <c r="AB1" s="205"/>
      <c r="AC1" s="205"/>
      <c r="AD1" s="205"/>
      <c r="AE1" s="205"/>
      <c r="AF1" s="205"/>
      <c r="AG1" s="205"/>
      <c r="AH1" s="205"/>
      <c r="AI1" s="206"/>
    </row>
    <row r="2" spans="1:35" ht="15" thickBot="1" x14ac:dyDescent="0.35">
      <c r="A2" s="6" t="s">
        <v>664</v>
      </c>
      <c r="B2" s="155"/>
      <c r="C2" s="156" t="str">
        <f t="shared" ref="C2:AI2" si="0">C10</f>
        <v>XII/29</v>
      </c>
      <c r="D2" s="7" t="str">
        <f t="shared" si="0"/>
        <v>I-VI/30</v>
      </c>
      <c r="E2" s="7" t="str">
        <f t="shared" si="0"/>
        <v>VI-XII/30</v>
      </c>
      <c r="F2" s="7" t="str">
        <f t="shared" si="0"/>
        <v>XII/30</v>
      </c>
      <c r="G2" s="7">
        <f t="shared" si="0"/>
        <v>2031</v>
      </c>
      <c r="H2" s="7">
        <f t="shared" si="0"/>
        <v>2032</v>
      </c>
      <c r="I2" s="7">
        <f t="shared" si="0"/>
        <v>2033</v>
      </c>
      <c r="J2" s="7">
        <f t="shared" si="0"/>
        <v>2034</v>
      </c>
      <c r="K2" s="7">
        <f t="shared" si="0"/>
        <v>2035</v>
      </c>
      <c r="L2" s="7">
        <f t="shared" si="0"/>
        <v>2036</v>
      </c>
      <c r="M2" s="7">
        <f t="shared" si="0"/>
        <v>2037</v>
      </c>
      <c r="N2" s="7">
        <f t="shared" si="0"/>
        <v>2038</v>
      </c>
      <c r="O2" s="7">
        <f t="shared" si="0"/>
        <v>2039</v>
      </c>
      <c r="P2" s="7">
        <f t="shared" si="0"/>
        <v>2040</v>
      </c>
      <c r="Q2" s="7">
        <f t="shared" si="0"/>
        <v>2041</v>
      </c>
      <c r="R2" s="7">
        <f t="shared" si="0"/>
        <v>2042</v>
      </c>
      <c r="S2" s="7">
        <f t="shared" si="0"/>
        <v>2043</v>
      </c>
      <c r="T2" s="7">
        <f t="shared" si="0"/>
        <v>2044</v>
      </c>
      <c r="U2" s="7">
        <f t="shared" si="0"/>
        <v>2045</v>
      </c>
      <c r="V2" s="7">
        <f t="shared" si="0"/>
        <v>2046</v>
      </c>
      <c r="W2" s="7">
        <f t="shared" si="0"/>
        <v>2047</v>
      </c>
      <c r="X2" s="7">
        <f t="shared" si="0"/>
        <v>2048</v>
      </c>
      <c r="Y2" s="7">
        <f t="shared" si="0"/>
        <v>2049</v>
      </c>
      <c r="Z2" s="7">
        <f t="shared" si="0"/>
        <v>2050</v>
      </c>
      <c r="AA2" s="7">
        <f t="shared" si="0"/>
        <v>2051</v>
      </c>
      <c r="AB2" s="7">
        <f t="shared" si="0"/>
        <v>2052</v>
      </c>
      <c r="AC2" s="7">
        <f t="shared" si="0"/>
        <v>2053</v>
      </c>
      <c r="AD2" s="7">
        <f t="shared" si="0"/>
        <v>2054</v>
      </c>
      <c r="AE2" s="7">
        <f t="shared" si="0"/>
        <v>2055</v>
      </c>
      <c r="AF2" s="7">
        <f t="shared" si="0"/>
        <v>2056</v>
      </c>
      <c r="AG2" s="7">
        <f t="shared" si="0"/>
        <v>2057</v>
      </c>
      <c r="AH2" s="7">
        <f t="shared" si="0"/>
        <v>2058</v>
      </c>
      <c r="AI2" s="674">
        <f t="shared" si="0"/>
        <v>2059</v>
      </c>
    </row>
    <row r="3" spans="1:35" ht="15" thickTop="1" x14ac:dyDescent="0.3">
      <c r="A3" s="9" t="s">
        <v>249</v>
      </c>
      <c r="B3" s="185"/>
      <c r="C3" s="286"/>
      <c r="D3" s="186"/>
      <c r="E3" s="304"/>
      <c r="F3" s="304"/>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675"/>
    </row>
    <row r="4" spans="1:35" x14ac:dyDescent="0.3">
      <c r="A4" s="9" t="s">
        <v>250</v>
      </c>
      <c r="B4" s="177"/>
      <c r="C4" s="214"/>
      <c r="D4" s="188"/>
      <c r="E4" s="188"/>
      <c r="F4" s="215"/>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9"/>
    </row>
    <row r="5" spans="1:35" x14ac:dyDescent="0.3">
      <c r="A5" s="9" t="s">
        <v>251</v>
      </c>
      <c r="B5" s="177"/>
      <c r="C5" s="214"/>
      <c r="D5" s="215"/>
      <c r="E5" s="188"/>
      <c r="F5" s="215"/>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9"/>
    </row>
    <row r="6" spans="1:35" ht="15" thickBot="1" x14ac:dyDescent="0.35">
      <c r="A6" s="9" t="s">
        <v>252</v>
      </c>
      <c r="B6" s="181"/>
      <c r="C6" s="190"/>
      <c r="D6" s="218"/>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2"/>
    </row>
    <row r="7" spans="1:35" ht="15.6" thickBot="1" x14ac:dyDescent="0.4">
      <c r="A7" s="236" t="s">
        <v>661</v>
      </c>
      <c r="B7" s="237" t="s">
        <v>384</v>
      </c>
      <c r="C7" s="238">
        <f t="shared" ref="C7:AI7" si="1">SUM(C3:C6)</f>
        <v>0</v>
      </c>
      <c r="D7" s="239">
        <f t="shared" si="1"/>
        <v>0</v>
      </c>
      <c r="E7" s="239">
        <f t="shared" si="1"/>
        <v>0</v>
      </c>
      <c r="F7" s="239">
        <f t="shared" si="1"/>
        <v>0</v>
      </c>
      <c r="G7" s="239">
        <f t="shared" si="1"/>
        <v>0</v>
      </c>
      <c r="H7" s="239">
        <f t="shared" si="1"/>
        <v>0</v>
      </c>
      <c r="I7" s="239">
        <f t="shared" si="1"/>
        <v>0</v>
      </c>
      <c r="J7" s="239">
        <f t="shared" si="1"/>
        <v>0</v>
      </c>
      <c r="K7" s="239">
        <f t="shared" si="1"/>
        <v>0</v>
      </c>
      <c r="L7" s="239">
        <f t="shared" si="1"/>
        <v>0</v>
      </c>
      <c r="M7" s="239">
        <f t="shared" si="1"/>
        <v>0</v>
      </c>
      <c r="N7" s="239">
        <f t="shared" si="1"/>
        <v>0</v>
      </c>
      <c r="O7" s="239">
        <f t="shared" si="1"/>
        <v>0</v>
      </c>
      <c r="P7" s="239">
        <f t="shared" si="1"/>
        <v>0</v>
      </c>
      <c r="Q7" s="239">
        <f t="shared" si="1"/>
        <v>0</v>
      </c>
      <c r="R7" s="239">
        <f t="shared" si="1"/>
        <v>0</v>
      </c>
      <c r="S7" s="243">
        <f t="shared" si="1"/>
        <v>0</v>
      </c>
      <c r="T7" s="243">
        <f t="shared" si="1"/>
        <v>0</v>
      </c>
      <c r="U7" s="243">
        <f t="shared" si="1"/>
        <v>0</v>
      </c>
      <c r="V7" s="243">
        <f t="shared" si="1"/>
        <v>0</v>
      </c>
      <c r="W7" s="243">
        <f t="shared" si="1"/>
        <v>0</v>
      </c>
      <c r="X7" s="243">
        <f t="shared" si="1"/>
        <v>0</v>
      </c>
      <c r="Y7" s="243">
        <f t="shared" si="1"/>
        <v>0</v>
      </c>
      <c r="Z7" s="243">
        <f t="shared" si="1"/>
        <v>0</v>
      </c>
      <c r="AA7" s="243">
        <f t="shared" si="1"/>
        <v>0</v>
      </c>
      <c r="AB7" s="243">
        <f t="shared" si="1"/>
        <v>0</v>
      </c>
      <c r="AC7" s="243">
        <f t="shared" si="1"/>
        <v>0</v>
      </c>
      <c r="AD7" s="243">
        <f t="shared" si="1"/>
        <v>0</v>
      </c>
      <c r="AE7" s="243">
        <f t="shared" si="1"/>
        <v>0</v>
      </c>
      <c r="AF7" s="243">
        <f t="shared" si="1"/>
        <v>0</v>
      </c>
      <c r="AG7" s="243">
        <f t="shared" si="1"/>
        <v>0</v>
      </c>
      <c r="AH7" s="243">
        <f t="shared" si="1"/>
        <v>0</v>
      </c>
      <c r="AI7" s="676">
        <f t="shared" si="1"/>
        <v>0</v>
      </c>
    </row>
    <row r="8" spans="1:35" ht="15" thickBot="1" x14ac:dyDescent="0.35"/>
    <row r="9" spans="1:35" x14ac:dyDescent="0.3">
      <c r="A9" s="241" t="s">
        <v>383</v>
      </c>
      <c r="B9" s="242" t="s">
        <v>61</v>
      </c>
      <c r="C9" s="154" t="str">
        <f>'Model výchozí (MV)'!E1</f>
        <v>Kalendářní rok</v>
      </c>
      <c r="D9" s="12"/>
      <c r="E9" s="12"/>
      <c r="F9" s="12"/>
      <c r="G9" s="12"/>
      <c r="H9" s="12"/>
      <c r="I9" s="12"/>
      <c r="J9" s="12"/>
      <c r="K9" s="12"/>
      <c r="L9" s="12"/>
      <c r="M9" s="12"/>
      <c r="N9" s="12"/>
      <c r="O9" s="12"/>
      <c r="P9" s="12"/>
      <c r="Q9" s="12"/>
      <c r="R9" s="12"/>
      <c r="S9" s="12"/>
      <c r="T9" s="205"/>
      <c r="U9" s="205"/>
      <c r="V9" s="205"/>
      <c r="W9" s="205"/>
      <c r="X9" s="205"/>
      <c r="Y9" s="205"/>
      <c r="Z9" s="205"/>
      <c r="AA9" s="205"/>
      <c r="AB9" s="205"/>
      <c r="AC9" s="205"/>
      <c r="AD9" s="205"/>
      <c r="AE9" s="205"/>
      <c r="AF9" s="205"/>
      <c r="AG9" s="205"/>
      <c r="AH9" s="205"/>
      <c r="AI9" s="206"/>
    </row>
    <row r="10" spans="1:35" ht="15" thickBot="1" x14ac:dyDescent="0.35">
      <c r="A10" s="6" t="s">
        <v>607</v>
      </c>
      <c r="B10" s="155"/>
      <c r="C10" s="156" t="str">
        <f>'Model výchozí (MV)'!E2</f>
        <v>XII/29</v>
      </c>
      <c r="D10" s="7" t="str">
        <f>'Model výchozí (MV)'!F2</f>
        <v>I-VI/30</v>
      </c>
      <c r="E10" s="7" t="str">
        <f>'Model výchozí (MV)'!G2</f>
        <v>VI-XII/30</v>
      </c>
      <c r="F10" s="7" t="str">
        <f>'Model výchozí (MV)'!H2</f>
        <v>XII/30</v>
      </c>
      <c r="G10" s="7">
        <f>'Model výchozí (MV)'!I2</f>
        <v>2031</v>
      </c>
      <c r="H10" s="7">
        <f>'Model výchozí (MV)'!J2</f>
        <v>2032</v>
      </c>
      <c r="I10" s="7">
        <f>'Model výchozí (MV)'!K2</f>
        <v>2033</v>
      </c>
      <c r="J10" s="7">
        <f>'Model výchozí (MV)'!L2</f>
        <v>2034</v>
      </c>
      <c r="K10" s="7">
        <f>'Model výchozí (MV)'!M2</f>
        <v>2035</v>
      </c>
      <c r="L10" s="7">
        <f>'Model výchozí (MV)'!N2</f>
        <v>2036</v>
      </c>
      <c r="M10" s="7">
        <f>'Model výchozí (MV)'!O2</f>
        <v>2037</v>
      </c>
      <c r="N10" s="7">
        <f>'Model výchozí (MV)'!P2</f>
        <v>2038</v>
      </c>
      <c r="O10" s="7">
        <f>'Model výchozí (MV)'!Q2</f>
        <v>2039</v>
      </c>
      <c r="P10" s="7">
        <f>'Model výchozí (MV)'!R2</f>
        <v>2040</v>
      </c>
      <c r="Q10" s="7">
        <f>'Model výchozí (MV)'!S2</f>
        <v>2041</v>
      </c>
      <c r="R10" s="7">
        <f>'Model výchozí (MV)'!T2</f>
        <v>2042</v>
      </c>
      <c r="S10" s="7">
        <f>'Model výchozí (MV)'!U2</f>
        <v>2043</v>
      </c>
      <c r="T10" s="7">
        <f>'Model výchozí (MV)'!V2</f>
        <v>2044</v>
      </c>
      <c r="U10" s="7">
        <f>'Model výchozí (MV)'!W2</f>
        <v>2045</v>
      </c>
      <c r="V10" s="7">
        <f>'Model výchozí (MV)'!X2</f>
        <v>2046</v>
      </c>
      <c r="W10" s="7">
        <f>'Model výchozí (MV)'!Y2</f>
        <v>2047</v>
      </c>
      <c r="X10" s="7">
        <f>'Model výchozí (MV)'!Z2</f>
        <v>2048</v>
      </c>
      <c r="Y10" s="7">
        <f>'Model výchozí (MV)'!AA2</f>
        <v>2049</v>
      </c>
      <c r="Z10" s="7">
        <f>'Model výchozí (MV)'!AB2</f>
        <v>2050</v>
      </c>
      <c r="AA10" s="7">
        <f>'Model výchozí (MV)'!AC2</f>
        <v>2051</v>
      </c>
      <c r="AB10" s="7">
        <f>'Model výchozí (MV)'!AD2</f>
        <v>2052</v>
      </c>
      <c r="AC10" s="7">
        <f>'Model výchozí (MV)'!AE2</f>
        <v>2053</v>
      </c>
      <c r="AD10" s="7">
        <f>'Model výchozí (MV)'!AF2</f>
        <v>2054</v>
      </c>
      <c r="AE10" s="7">
        <f>'Model výchozí (MV)'!AG2</f>
        <v>2055</v>
      </c>
      <c r="AF10" s="7">
        <f>'Model výchozí (MV)'!AH2</f>
        <v>2056</v>
      </c>
      <c r="AG10" s="7">
        <f>'Model výchozí (MV)'!AI2</f>
        <v>2057</v>
      </c>
      <c r="AH10" s="7">
        <f>'Model výchozí (MV)'!AJ2</f>
        <v>2058</v>
      </c>
      <c r="AI10" s="8">
        <f>'Model výchozí (MV)'!AK2</f>
        <v>2059</v>
      </c>
    </row>
    <row r="11" spans="1:35" ht="15" thickTop="1" x14ac:dyDescent="0.3">
      <c r="A11" s="9" t="s">
        <v>249</v>
      </c>
      <c r="B11" s="185"/>
      <c r="C11" s="286"/>
      <c r="D11" s="186"/>
      <c r="E11" s="304"/>
      <c r="F11" s="304"/>
      <c r="G11" s="186"/>
      <c r="H11" s="186"/>
      <c r="I11" s="186"/>
      <c r="J11" s="186"/>
      <c r="K11" s="186"/>
      <c r="L11" s="186"/>
      <c r="M11" s="186"/>
      <c r="N11" s="186"/>
      <c r="O11" s="186"/>
      <c r="P11" s="186"/>
      <c r="Q11" s="186"/>
      <c r="R11" s="186"/>
      <c r="S11" s="188"/>
      <c r="T11" s="188"/>
      <c r="U11" s="188"/>
      <c r="V11" s="188"/>
      <c r="W11" s="188"/>
      <c r="X11" s="188"/>
      <c r="Y11" s="188"/>
      <c r="Z11" s="188"/>
      <c r="AA11" s="188"/>
      <c r="AB11" s="188"/>
      <c r="AC11" s="188"/>
      <c r="AD11" s="188"/>
      <c r="AE11" s="188"/>
      <c r="AF11" s="188"/>
      <c r="AG11" s="188"/>
      <c r="AH11" s="188"/>
      <c r="AI11" s="675"/>
    </row>
    <row r="12" spans="1:35" x14ac:dyDescent="0.3">
      <c r="A12" s="9" t="s">
        <v>250</v>
      </c>
      <c r="B12" s="177"/>
      <c r="C12" s="286"/>
      <c r="D12" s="186"/>
      <c r="E12" s="186"/>
      <c r="F12" s="304"/>
      <c r="G12" s="186"/>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9"/>
    </row>
    <row r="13" spans="1:35" x14ac:dyDescent="0.3">
      <c r="A13" s="9" t="s">
        <v>251</v>
      </c>
      <c r="B13" s="177"/>
      <c r="C13" s="214"/>
      <c r="D13" s="215"/>
      <c r="E13" s="188"/>
      <c r="F13" s="215"/>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9"/>
    </row>
    <row r="14" spans="1:35" ht="15" thickBot="1" x14ac:dyDescent="0.35">
      <c r="A14" s="9" t="s">
        <v>252</v>
      </c>
      <c r="B14" s="181"/>
      <c r="C14" s="190"/>
      <c r="D14" s="218"/>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2"/>
    </row>
    <row r="15" spans="1:35" ht="16.2" thickBot="1" x14ac:dyDescent="0.4">
      <c r="A15" s="236" t="s">
        <v>608</v>
      </c>
      <c r="B15" s="237" t="s">
        <v>613</v>
      </c>
      <c r="C15" s="238">
        <f t="shared" ref="C15:AI15" si="2">SUM(C11:C14)</f>
        <v>0</v>
      </c>
      <c r="D15" s="239">
        <f t="shared" si="2"/>
        <v>0</v>
      </c>
      <c r="E15" s="239">
        <f t="shared" si="2"/>
        <v>0</v>
      </c>
      <c r="F15" s="239">
        <f t="shared" si="2"/>
        <v>0</v>
      </c>
      <c r="G15" s="239">
        <f t="shared" si="2"/>
        <v>0</v>
      </c>
      <c r="H15" s="239">
        <f t="shared" si="2"/>
        <v>0</v>
      </c>
      <c r="I15" s="239">
        <f t="shared" si="2"/>
        <v>0</v>
      </c>
      <c r="J15" s="239">
        <f t="shared" si="2"/>
        <v>0</v>
      </c>
      <c r="K15" s="239">
        <f t="shared" si="2"/>
        <v>0</v>
      </c>
      <c r="L15" s="239">
        <f t="shared" si="2"/>
        <v>0</v>
      </c>
      <c r="M15" s="239">
        <f t="shared" si="2"/>
        <v>0</v>
      </c>
      <c r="N15" s="239">
        <f t="shared" si="2"/>
        <v>0</v>
      </c>
      <c r="O15" s="239">
        <f t="shared" si="2"/>
        <v>0</v>
      </c>
      <c r="P15" s="239">
        <f t="shared" si="2"/>
        <v>0</v>
      </c>
      <c r="Q15" s="239">
        <f t="shared" si="2"/>
        <v>0</v>
      </c>
      <c r="R15" s="239">
        <f t="shared" si="2"/>
        <v>0</v>
      </c>
      <c r="S15" s="243">
        <f t="shared" si="2"/>
        <v>0</v>
      </c>
      <c r="T15" s="243">
        <f t="shared" si="2"/>
        <v>0</v>
      </c>
      <c r="U15" s="243">
        <f t="shared" si="2"/>
        <v>0</v>
      </c>
      <c r="V15" s="243">
        <f t="shared" si="2"/>
        <v>0</v>
      </c>
      <c r="W15" s="243">
        <f t="shared" si="2"/>
        <v>0</v>
      </c>
      <c r="X15" s="243">
        <f t="shared" si="2"/>
        <v>0</v>
      </c>
      <c r="Y15" s="243">
        <f t="shared" si="2"/>
        <v>0</v>
      </c>
      <c r="Z15" s="243">
        <f t="shared" si="2"/>
        <v>0</v>
      </c>
      <c r="AA15" s="243">
        <f t="shared" si="2"/>
        <v>0</v>
      </c>
      <c r="AB15" s="243">
        <f t="shared" si="2"/>
        <v>0</v>
      </c>
      <c r="AC15" s="243">
        <f t="shared" si="2"/>
        <v>0</v>
      </c>
      <c r="AD15" s="243">
        <f t="shared" si="2"/>
        <v>0</v>
      </c>
      <c r="AE15" s="243">
        <f t="shared" si="2"/>
        <v>0</v>
      </c>
      <c r="AF15" s="243">
        <f t="shared" si="2"/>
        <v>0</v>
      </c>
      <c r="AG15" s="243">
        <f t="shared" si="2"/>
        <v>0</v>
      </c>
      <c r="AH15" s="243">
        <f t="shared" si="2"/>
        <v>0</v>
      </c>
      <c r="AI15" s="676">
        <f t="shared" si="2"/>
        <v>0</v>
      </c>
    </row>
    <row r="16" spans="1:35" ht="15" thickBot="1" x14ac:dyDescent="0.35"/>
    <row r="17" spans="1:35" x14ac:dyDescent="0.3">
      <c r="A17" s="241" t="s">
        <v>383</v>
      </c>
      <c r="B17" s="242" t="s">
        <v>61</v>
      </c>
      <c r="C17" s="154" t="str">
        <f>C9</f>
        <v>Kalendářní rok</v>
      </c>
      <c r="D17" s="12"/>
      <c r="E17" s="12"/>
      <c r="F17" s="12"/>
      <c r="G17" s="12"/>
      <c r="H17" s="12"/>
      <c r="I17" s="12"/>
      <c r="J17" s="12"/>
      <c r="K17" s="12"/>
      <c r="L17" s="12"/>
      <c r="M17" s="12"/>
      <c r="N17" s="12"/>
      <c r="O17" s="12"/>
      <c r="P17" s="12"/>
      <c r="Q17" s="12"/>
      <c r="R17" s="12"/>
      <c r="S17" s="12"/>
      <c r="T17" s="205"/>
      <c r="U17" s="205"/>
      <c r="V17" s="205"/>
      <c r="W17" s="205"/>
      <c r="X17" s="205"/>
      <c r="Y17" s="205"/>
      <c r="Z17" s="205"/>
      <c r="AA17" s="205"/>
      <c r="AB17" s="205"/>
      <c r="AC17" s="205"/>
      <c r="AD17" s="205"/>
      <c r="AE17" s="205"/>
      <c r="AF17" s="205"/>
      <c r="AG17" s="205"/>
      <c r="AH17" s="205"/>
      <c r="AI17" s="206"/>
    </row>
    <row r="18" spans="1:35" ht="15" thickBot="1" x14ac:dyDescent="0.35">
      <c r="A18" s="6" t="s">
        <v>610</v>
      </c>
      <c r="B18" s="155"/>
      <c r="C18" s="156">
        <f>'Model výchozí (MV)'!E10</f>
        <v>0</v>
      </c>
      <c r="D18" s="7">
        <f>'Model výchozí (MV)'!F10</f>
        <v>0</v>
      </c>
      <c r="E18" s="7">
        <f>'Model výchozí (MV)'!G10</f>
        <v>0</v>
      </c>
      <c r="F18" s="7">
        <f>'Model výchozí (MV)'!H10</f>
        <v>0</v>
      </c>
      <c r="G18" s="7">
        <f>'Model výchozí (MV)'!I10</f>
        <v>0</v>
      </c>
      <c r="H18" s="7">
        <f>'Model výchozí (MV)'!J10</f>
        <v>0</v>
      </c>
      <c r="I18" s="7">
        <f>'Model výchozí (MV)'!K10</f>
        <v>0</v>
      </c>
      <c r="J18" s="7">
        <f>'Model výchozí (MV)'!L10</f>
        <v>0</v>
      </c>
      <c r="K18" s="7">
        <f>'Model výchozí (MV)'!M10</f>
        <v>0</v>
      </c>
      <c r="L18" s="7">
        <f>'Model výchozí (MV)'!N10</f>
        <v>0</v>
      </c>
      <c r="M18" s="7">
        <f>'Model výchozí (MV)'!O10</f>
        <v>0</v>
      </c>
      <c r="N18" s="7">
        <f>'Model výchozí (MV)'!P10</f>
        <v>0</v>
      </c>
      <c r="O18" s="7">
        <f>'Model výchozí (MV)'!Q10</f>
        <v>0</v>
      </c>
      <c r="P18" s="7">
        <f>'Model výchozí (MV)'!R10</f>
        <v>0</v>
      </c>
      <c r="Q18" s="7">
        <f>'Model výchozí (MV)'!S10</f>
        <v>0</v>
      </c>
      <c r="R18" s="7">
        <f>'Model výchozí (MV)'!T10</f>
        <v>0</v>
      </c>
      <c r="S18" s="7">
        <f>'Model výchozí (MV)'!U10</f>
        <v>0</v>
      </c>
      <c r="T18" s="7">
        <f>'Model výchozí (MV)'!V10</f>
        <v>0</v>
      </c>
      <c r="U18" s="7">
        <f>'Model výchozí (MV)'!W10</f>
        <v>0</v>
      </c>
      <c r="V18" s="7">
        <f>'Model výchozí (MV)'!X10</f>
        <v>0</v>
      </c>
      <c r="W18" s="7">
        <f>'Model výchozí (MV)'!Y10</f>
        <v>0</v>
      </c>
      <c r="X18" s="7">
        <f>'Model výchozí (MV)'!Z10</f>
        <v>0</v>
      </c>
      <c r="Y18" s="7">
        <f>'Model výchozí (MV)'!AA10</f>
        <v>0</v>
      </c>
      <c r="Z18" s="7">
        <f>'Model výchozí (MV)'!AB10</f>
        <v>0</v>
      </c>
      <c r="AA18" s="7">
        <f>'Model výchozí (MV)'!AC10</f>
        <v>0</v>
      </c>
      <c r="AB18" s="7">
        <f>'Model výchozí (MV)'!AD10</f>
        <v>0</v>
      </c>
      <c r="AC18" s="7">
        <f>'Model výchozí (MV)'!AE10</f>
        <v>0</v>
      </c>
      <c r="AD18" s="7">
        <f>'Model výchozí (MV)'!AF10</f>
        <v>0</v>
      </c>
      <c r="AE18" s="7">
        <f>'Model výchozí (MV)'!AG10</f>
        <v>0</v>
      </c>
      <c r="AF18" s="7">
        <f>'Model výchozí (MV)'!AH10</f>
        <v>0</v>
      </c>
      <c r="AG18" s="7">
        <f>'Model výchozí (MV)'!AI10</f>
        <v>0</v>
      </c>
      <c r="AH18" s="7">
        <f>'Model výchozí (MV)'!AJ10</f>
        <v>0</v>
      </c>
      <c r="AI18" s="8">
        <f>'Model výchozí (MV)'!AK10</f>
        <v>0</v>
      </c>
    </row>
    <row r="19" spans="1:35" ht="15" thickTop="1" x14ac:dyDescent="0.3">
      <c r="A19" s="9" t="s">
        <v>249</v>
      </c>
      <c r="B19" s="185"/>
      <c r="C19" s="286"/>
      <c r="D19" s="186"/>
      <c r="E19" s="304"/>
      <c r="F19" s="304"/>
      <c r="G19" s="186"/>
      <c r="H19" s="186"/>
      <c r="I19" s="186"/>
      <c r="J19" s="186"/>
      <c r="K19" s="186"/>
      <c r="L19" s="186"/>
      <c r="M19" s="186"/>
      <c r="N19" s="186"/>
      <c r="O19" s="186"/>
      <c r="P19" s="186"/>
      <c r="Q19" s="186"/>
      <c r="R19" s="186"/>
      <c r="S19" s="188"/>
      <c r="T19" s="188"/>
      <c r="U19" s="188"/>
      <c r="V19" s="188"/>
      <c r="W19" s="188"/>
      <c r="X19" s="188"/>
      <c r="Y19" s="188"/>
      <c r="Z19" s="188"/>
      <c r="AA19" s="188"/>
      <c r="AB19" s="188"/>
      <c r="AC19" s="188"/>
      <c r="AD19" s="188"/>
      <c r="AE19" s="188"/>
      <c r="AF19" s="188"/>
      <c r="AG19" s="188"/>
      <c r="AH19" s="188"/>
      <c r="AI19" s="675"/>
    </row>
    <row r="20" spans="1:35" x14ac:dyDescent="0.3">
      <c r="A20" s="9" t="s">
        <v>250</v>
      </c>
      <c r="B20" s="177"/>
      <c r="C20" s="286"/>
      <c r="D20" s="186"/>
      <c r="E20" s="186"/>
      <c r="F20" s="304"/>
      <c r="G20" s="186"/>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9"/>
    </row>
    <row r="21" spans="1:35" x14ac:dyDescent="0.3">
      <c r="A21" s="9" t="s">
        <v>251</v>
      </c>
      <c r="B21" s="177"/>
      <c r="C21" s="214"/>
      <c r="D21" s="215"/>
      <c r="E21" s="188"/>
      <c r="F21" s="215"/>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9"/>
    </row>
    <row r="22" spans="1:35" ht="15" thickBot="1" x14ac:dyDescent="0.35">
      <c r="A22" s="9" t="s">
        <v>252</v>
      </c>
      <c r="B22" s="181"/>
      <c r="C22" s="190"/>
      <c r="D22" s="218"/>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1:35" ht="16.2" thickBot="1" x14ac:dyDescent="0.4">
      <c r="A23" s="236" t="s">
        <v>609</v>
      </c>
      <c r="B23" s="237" t="s">
        <v>614</v>
      </c>
      <c r="C23" s="238">
        <f t="shared" ref="C23:AI23" si="3">SUM(C19:C22)</f>
        <v>0</v>
      </c>
      <c r="D23" s="239">
        <f t="shared" si="3"/>
        <v>0</v>
      </c>
      <c r="E23" s="239">
        <f t="shared" si="3"/>
        <v>0</v>
      </c>
      <c r="F23" s="239">
        <f t="shared" si="3"/>
        <v>0</v>
      </c>
      <c r="G23" s="239">
        <f t="shared" si="3"/>
        <v>0</v>
      </c>
      <c r="H23" s="239">
        <f t="shared" si="3"/>
        <v>0</v>
      </c>
      <c r="I23" s="239">
        <f t="shared" si="3"/>
        <v>0</v>
      </c>
      <c r="J23" s="239">
        <f t="shared" si="3"/>
        <v>0</v>
      </c>
      <c r="K23" s="239">
        <f t="shared" si="3"/>
        <v>0</v>
      </c>
      <c r="L23" s="239">
        <f t="shared" si="3"/>
        <v>0</v>
      </c>
      <c r="M23" s="239">
        <f t="shared" si="3"/>
        <v>0</v>
      </c>
      <c r="N23" s="239">
        <f t="shared" si="3"/>
        <v>0</v>
      </c>
      <c r="O23" s="239">
        <f t="shared" si="3"/>
        <v>0</v>
      </c>
      <c r="P23" s="239">
        <f t="shared" si="3"/>
        <v>0</v>
      </c>
      <c r="Q23" s="239">
        <f t="shared" si="3"/>
        <v>0</v>
      </c>
      <c r="R23" s="239">
        <f t="shared" si="3"/>
        <v>0</v>
      </c>
      <c r="S23" s="243">
        <f t="shared" si="3"/>
        <v>0</v>
      </c>
      <c r="T23" s="243">
        <f t="shared" si="3"/>
        <v>0</v>
      </c>
      <c r="U23" s="243">
        <f t="shared" si="3"/>
        <v>0</v>
      </c>
      <c r="V23" s="243">
        <f t="shared" si="3"/>
        <v>0</v>
      </c>
      <c r="W23" s="243">
        <f t="shared" si="3"/>
        <v>0</v>
      </c>
      <c r="X23" s="243">
        <f t="shared" si="3"/>
        <v>0</v>
      </c>
      <c r="Y23" s="243">
        <f t="shared" si="3"/>
        <v>0</v>
      </c>
      <c r="Z23" s="243">
        <f t="shared" si="3"/>
        <v>0</v>
      </c>
      <c r="AA23" s="243">
        <f t="shared" si="3"/>
        <v>0</v>
      </c>
      <c r="AB23" s="243">
        <f t="shared" si="3"/>
        <v>0</v>
      </c>
      <c r="AC23" s="243">
        <f t="shared" si="3"/>
        <v>0</v>
      </c>
      <c r="AD23" s="243">
        <f t="shared" si="3"/>
        <v>0</v>
      </c>
      <c r="AE23" s="243">
        <f t="shared" si="3"/>
        <v>0</v>
      </c>
      <c r="AF23" s="243">
        <f t="shared" si="3"/>
        <v>0</v>
      </c>
      <c r="AG23" s="243">
        <f t="shared" si="3"/>
        <v>0</v>
      </c>
      <c r="AH23" s="243">
        <f t="shared" si="3"/>
        <v>0</v>
      </c>
      <c r="AI23" s="676">
        <f t="shared" si="3"/>
        <v>0</v>
      </c>
    </row>
    <row r="24" spans="1:35" ht="15" thickBot="1" x14ac:dyDescent="0.35"/>
    <row r="25" spans="1:35" x14ac:dyDescent="0.3">
      <c r="A25" s="241" t="s">
        <v>383</v>
      </c>
      <c r="B25" s="242" t="str">
        <f>B9</f>
        <v>SČK</v>
      </c>
      <c r="C25" s="154" t="str">
        <f>C9</f>
        <v>Kalendářní rok</v>
      </c>
      <c r="D25" s="12"/>
      <c r="E25" s="12"/>
      <c r="F25" s="12"/>
      <c r="G25" s="12"/>
      <c r="H25" s="12"/>
      <c r="I25" s="12"/>
      <c r="J25" s="12"/>
      <c r="K25" s="12"/>
      <c r="L25" s="12"/>
      <c r="M25" s="12"/>
      <c r="N25" s="12"/>
      <c r="O25" s="12"/>
      <c r="P25" s="12"/>
      <c r="Q25" s="12"/>
      <c r="R25" s="12"/>
      <c r="S25" s="12"/>
      <c r="T25" s="205"/>
      <c r="U25" s="205"/>
      <c r="V25" s="205"/>
      <c r="W25" s="205"/>
      <c r="X25" s="205"/>
      <c r="Y25" s="205"/>
      <c r="Z25" s="205"/>
      <c r="AA25" s="205"/>
      <c r="AB25" s="205"/>
      <c r="AC25" s="205"/>
      <c r="AD25" s="205"/>
      <c r="AE25" s="205"/>
      <c r="AF25" s="205"/>
      <c r="AG25" s="205"/>
      <c r="AH25" s="205"/>
      <c r="AI25" s="206"/>
    </row>
    <row r="26" spans="1:35" ht="15" thickBot="1" x14ac:dyDescent="0.35">
      <c r="A26" s="6" t="s">
        <v>660</v>
      </c>
      <c r="B26" s="155"/>
      <c r="C26" s="156" t="str">
        <f t="shared" ref="C26:AI26" si="4">C10</f>
        <v>XII/29</v>
      </c>
      <c r="D26" s="7" t="str">
        <f t="shared" si="4"/>
        <v>I-VI/30</v>
      </c>
      <c r="E26" s="7" t="str">
        <f t="shared" si="4"/>
        <v>VI-XII/30</v>
      </c>
      <c r="F26" s="7" t="str">
        <f t="shared" si="4"/>
        <v>XII/30</v>
      </c>
      <c r="G26" s="7">
        <f t="shared" si="4"/>
        <v>2031</v>
      </c>
      <c r="H26" s="7">
        <f t="shared" si="4"/>
        <v>2032</v>
      </c>
      <c r="I26" s="7">
        <f t="shared" si="4"/>
        <v>2033</v>
      </c>
      <c r="J26" s="7">
        <f t="shared" si="4"/>
        <v>2034</v>
      </c>
      <c r="K26" s="7">
        <f t="shared" si="4"/>
        <v>2035</v>
      </c>
      <c r="L26" s="7">
        <f t="shared" si="4"/>
        <v>2036</v>
      </c>
      <c r="M26" s="7">
        <f t="shared" si="4"/>
        <v>2037</v>
      </c>
      <c r="N26" s="7">
        <f t="shared" si="4"/>
        <v>2038</v>
      </c>
      <c r="O26" s="7">
        <f t="shared" si="4"/>
        <v>2039</v>
      </c>
      <c r="P26" s="7">
        <f t="shared" si="4"/>
        <v>2040</v>
      </c>
      <c r="Q26" s="7">
        <f t="shared" si="4"/>
        <v>2041</v>
      </c>
      <c r="R26" s="7">
        <f t="shared" si="4"/>
        <v>2042</v>
      </c>
      <c r="S26" s="7">
        <f t="shared" si="4"/>
        <v>2043</v>
      </c>
      <c r="T26" s="7">
        <f t="shared" si="4"/>
        <v>2044</v>
      </c>
      <c r="U26" s="7">
        <f t="shared" si="4"/>
        <v>2045</v>
      </c>
      <c r="V26" s="7">
        <f t="shared" si="4"/>
        <v>2046</v>
      </c>
      <c r="W26" s="7">
        <f t="shared" si="4"/>
        <v>2047</v>
      </c>
      <c r="X26" s="7">
        <f t="shared" si="4"/>
        <v>2048</v>
      </c>
      <c r="Y26" s="7">
        <f t="shared" si="4"/>
        <v>2049</v>
      </c>
      <c r="Z26" s="7">
        <f t="shared" si="4"/>
        <v>2050</v>
      </c>
      <c r="AA26" s="7">
        <f t="shared" si="4"/>
        <v>2051</v>
      </c>
      <c r="AB26" s="7">
        <f t="shared" si="4"/>
        <v>2052</v>
      </c>
      <c r="AC26" s="7">
        <f t="shared" si="4"/>
        <v>2053</v>
      </c>
      <c r="AD26" s="7">
        <f t="shared" si="4"/>
        <v>2054</v>
      </c>
      <c r="AE26" s="7">
        <f t="shared" si="4"/>
        <v>2055</v>
      </c>
      <c r="AF26" s="7">
        <f t="shared" si="4"/>
        <v>2056</v>
      </c>
      <c r="AG26" s="7">
        <f t="shared" si="4"/>
        <v>2057</v>
      </c>
      <c r="AH26" s="7">
        <f t="shared" si="4"/>
        <v>2058</v>
      </c>
      <c r="AI26" s="8">
        <f t="shared" si="4"/>
        <v>2059</v>
      </c>
    </row>
    <row r="27" spans="1:35" ht="15" thickTop="1" x14ac:dyDescent="0.3">
      <c r="A27" s="9" t="s">
        <v>249</v>
      </c>
      <c r="B27" s="185"/>
      <c r="C27" s="286"/>
      <c r="D27" s="186"/>
      <c r="E27" s="304"/>
      <c r="F27" s="304"/>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675"/>
    </row>
    <row r="28" spans="1:35" x14ac:dyDescent="0.3">
      <c r="A28" s="9" t="s">
        <v>250</v>
      </c>
      <c r="B28" s="177"/>
      <c r="C28" s="214"/>
      <c r="D28" s="188"/>
      <c r="E28" s="188"/>
      <c r="F28" s="215"/>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9"/>
    </row>
    <row r="29" spans="1:35" x14ac:dyDescent="0.3">
      <c r="A29" s="9" t="s">
        <v>251</v>
      </c>
      <c r="B29" s="177"/>
      <c r="C29" s="214"/>
      <c r="D29" s="215"/>
      <c r="E29" s="188"/>
      <c r="F29" s="215"/>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9"/>
    </row>
    <row r="30" spans="1:35" ht="15" thickBot="1" x14ac:dyDescent="0.35">
      <c r="A30" s="9" t="s">
        <v>252</v>
      </c>
      <c r="B30" s="181"/>
      <c r="C30" s="190"/>
      <c r="D30" s="218"/>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2"/>
    </row>
    <row r="31" spans="1:35" ht="15.6" thickBot="1" x14ac:dyDescent="0.4">
      <c r="A31" s="236" t="s">
        <v>662</v>
      </c>
      <c r="B31" s="237" t="s">
        <v>385</v>
      </c>
      <c r="C31" s="238">
        <f t="shared" ref="C31:AI31" si="5">SUM(C27:C30)</f>
        <v>0</v>
      </c>
      <c r="D31" s="239">
        <f t="shared" si="5"/>
        <v>0</v>
      </c>
      <c r="E31" s="239">
        <f t="shared" si="5"/>
        <v>0</v>
      </c>
      <c r="F31" s="239">
        <f t="shared" si="5"/>
        <v>0</v>
      </c>
      <c r="G31" s="239">
        <f t="shared" si="5"/>
        <v>0</v>
      </c>
      <c r="H31" s="239">
        <f t="shared" si="5"/>
        <v>0</v>
      </c>
      <c r="I31" s="239">
        <f t="shared" si="5"/>
        <v>0</v>
      </c>
      <c r="J31" s="239">
        <f t="shared" si="5"/>
        <v>0</v>
      </c>
      <c r="K31" s="239">
        <f t="shared" si="5"/>
        <v>0</v>
      </c>
      <c r="L31" s="239">
        <f t="shared" si="5"/>
        <v>0</v>
      </c>
      <c r="M31" s="239">
        <f t="shared" si="5"/>
        <v>0</v>
      </c>
      <c r="N31" s="239">
        <f t="shared" si="5"/>
        <v>0</v>
      </c>
      <c r="O31" s="239">
        <f t="shared" si="5"/>
        <v>0</v>
      </c>
      <c r="P31" s="239">
        <f t="shared" si="5"/>
        <v>0</v>
      </c>
      <c r="Q31" s="239">
        <f t="shared" si="5"/>
        <v>0</v>
      </c>
      <c r="R31" s="239">
        <f t="shared" si="5"/>
        <v>0</v>
      </c>
      <c r="S31" s="239">
        <f t="shared" si="5"/>
        <v>0</v>
      </c>
      <c r="T31" s="239">
        <f t="shared" si="5"/>
        <v>0</v>
      </c>
      <c r="U31" s="239">
        <f t="shared" si="5"/>
        <v>0</v>
      </c>
      <c r="V31" s="239">
        <f t="shared" si="5"/>
        <v>0</v>
      </c>
      <c r="W31" s="239">
        <f t="shared" si="5"/>
        <v>0</v>
      </c>
      <c r="X31" s="239">
        <f t="shared" si="5"/>
        <v>0</v>
      </c>
      <c r="Y31" s="239">
        <f t="shared" si="5"/>
        <v>0</v>
      </c>
      <c r="Z31" s="239">
        <f t="shared" si="5"/>
        <v>0</v>
      </c>
      <c r="AA31" s="239">
        <f t="shared" si="5"/>
        <v>0</v>
      </c>
      <c r="AB31" s="239">
        <f t="shared" si="5"/>
        <v>0</v>
      </c>
      <c r="AC31" s="239">
        <f t="shared" si="5"/>
        <v>0</v>
      </c>
      <c r="AD31" s="239">
        <f t="shared" si="5"/>
        <v>0</v>
      </c>
      <c r="AE31" s="239">
        <f t="shared" si="5"/>
        <v>0</v>
      </c>
      <c r="AF31" s="239">
        <f t="shared" si="5"/>
        <v>0</v>
      </c>
      <c r="AG31" s="239">
        <f t="shared" si="5"/>
        <v>0</v>
      </c>
      <c r="AH31" s="239">
        <f t="shared" si="5"/>
        <v>0</v>
      </c>
      <c r="AI31" s="240">
        <f t="shared" si="5"/>
        <v>0</v>
      </c>
    </row>
    <row r="32" spans="1:35" ht="15" thickBot="1" x14ac:dyDescent="0.35"/>
    <row r="33" spans="1:35" x14ac:dyDescent="0.3">
      <c r="A33" s="241" t="s">
        <v>386</v>
      </c>
      <c r="B33" s="242" t="str">
        <f>B9</f>
        <v>SČK</v>
      </c>
      <c r="C33" s="154" t="str">
        <f>C9</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387</v>
      </c>
      <c r="B34" s="155"/>
      <c r="C34" s="156" t="str">
        <f t="shared" ref="C34:AI34" si="6">C10</f>
        <v>XII/29</v>
      </c>
      <c r="D34" s="7" t="str">
        <f t="shared" si="6"/>
        <v>I-VI/30</v>
      </c>
      <c r="E34" s="7" t="str">
        <f t="shared" si="6"/>
        <v>VI-XII/30</v>
      </c>
      <c r="F34" s="7" t="str">
        <f t="shared" si="6"/>
        <v>XII/30</v>
      </c>
      <c r="G34" s="7">
        <f t="shared" si="6"/>
        <v>2031</v>
      </c>
      <c r="H34" s="7">
        <f t="shared" si="6"/>
        <v>2032</v>
      </c>
      <c r="I34" s="7">
        <f t="shared" si="6"/>
        <v>2033</v>
      </c>
      <c r="J34" s="7">
        <f t="shared" si="6"/>
        <v>2034</v>
      </c>
      <c r="K34" s="7">
        <f t="shared" si="6"/>
        <v>2035</v>
      </c>
      <c r="L34" s="7">
        <f t="shared" si="6"/>
        <v>2036</v>
      </c>
      <c r="M34" s="7">
        <f t="shared" si="6"/>
        <v>2037</v>
      </c>
      <c r="N34" s="7">
        <f t="shared" si="6"/>
        <v>2038</v>
      </c>
      <c r="O34" s="7">
        <f t="shared" si="6"/>
        <v>2039</v>
      </c>
      <c r="P34" s="7">
        <f t="shared" si="6"/>
        <v>2040</v>
      </c>
      <c r="Q34" s="7">
        <f t="shared" si="6"/>
        <v>2041</v>
      </c>
      <c r="R34" s="7">
        <f t="shared" si="6"/>
        <v>2042</v>
      </c>
      <c r="S34" s="7">
        <f t="shared" si="6"/>
        <v>2043</v>
      </c>
      <c r="T34" s="7">
        <f t="shared" si="6"/>
        <v>2044</v>
      </c>
      <c r="U34" s="7">
        <f t="shared" si="6"/>
        <v>2045</v>
      </c>
      <c r="V34" s="7">
        <f t="shared" si="6"/>
        <v>2046</v>
      </c>
      <c r="W34" s="7">
        <f t="shared" si="6"/>
        <v>2047</v>
      </c>
      <c r="X34" s="7">
        <f t="shared" si="6"/>
        <v>2048</v>
      </c>
      <c r="Y34" s="7">
        <f t="shared" si="6"/>
        <v>2049</v>
      </c>
      <c r="Z34" s="7">
        <f t="shared" si="6"/>
        <v>2050</v>
      </c>
      <c r="AA34" s="7">
        <f t="shared" si="6"/>
        <v>2051</v>
      </c>
      <c r="AB34" s="7">
        <f t="shared" si="6"/>
        <v>2052</v>
      </c>
      <c r="AC34" s="7">
        <f t="shared" si="6"/>
        <v>2053</v>
      </c>
      <c r="AD34" s="7">
        <f t="shared" si="6"/>
        <v>2054</v>
      </c>
      <c r="AE34" s="7">
        <f t="shared" si="6"/>
        <v>2055</v>
      </c>
      <c r="AF34" s="7">
        <f t="shared" si="6"/>
        <v>2056</v>
      </c>
      <c r="AG34" s="7">
        <f t="shared" si="6"/>
        <v>2057</v>
      </c>
      <c r="AH34" s="7">
        <f t="shared" si="6"/>
        <v>2058</v>
      </c>
      <c r="AI34" s="8">
        <f t="shared" si="6"/>
        <v>2059</v>
      </c>
    </row>
    <row r="35" spans="1:35" ht="15" thickTop="1" x14ac:dyDescent="0.3">
      <c r="A35" s="9" t="s">
        <v>249</v>
      </c>
      <c r="B35" s="185"/>
      <c r="C35" s="312">
        <f>'Objednávka SČK'!C35+C11+C19</f>
        <v>0</v>
      </c>
      <c r="D35" s="313">
        <f>'Objednávka SČK'!D35+D11+D19</f>
        <v>0</v>
      </c>
      <c r="E35" s="313">
        <f>'Objednávka SČK'!E35+E11+E19</f>
        <v>0</v>
      </c>
      <c r="F35" s="313">
        <f>'Objednávka SČK'!F35+F11+F19</f>
        <v>0</v>
      </c>
      <c r="G35" s="313">
        <f>'Objednávka SČK'!G35+G11+G19</f>
        <v>0</v>
      </c>
      <c r="H35" s="313">
        <f>'Objednávka SČK'!H35+H11+H19</f>
        <v>0</v>
      </c>
      <c r="I35" s="313">
        <f>'Objednávka SČK'!I35+I11+I19</f>
        <v>0</v>
      </c>
      <c r="J35" s="313">
        <f>'Objednávka SČK'!J35+J11+J19</f>
        <v>0</v>
      </c>
      <c r="K35" s="313">
        <f>'Objednávka SČK'!K35+K11+K19</f>
        <v>0</v>
      </c>
      <c r="L35" s="313">
        <f>'Objednávka SČK'!L35+L11+L19</f>
        <v>0</v>
      </c>
      <c r="M35" s="313">
        <f>'Objednávka SČK'!M35+M11+M19</f>
        <v>0</v>
      </c>
      <c r="N35" s="313">
        <f>'Objednávka SČK'!N35+N11+N19</f>
        <v>0</v>
      </c>
      <c r="O35" s="313">
        <f>'Objednávka SČK'!O35+O11+O19</f>
        <v>0</v>
      </c>
      <c r="P35" s="313">
        <f>'Objednávka SČK'!P35+P11+P19</f>
        <v>0</v>
      </c>
      <c r="Q35" s="313">
        <f>'Objednávka SČK'!Q35+Q11+Q19</f>
        <v>0</v>
      </c>
      <c r="R35" s="313">
        <f>'Objednávka SČK'!R35+R11+R19</f>
        <v>0</v>
      </c>
      <c r="S35" s="313">
        <f>'Objednávka SČK'!S35+S11+S19</f>
        <v>0</v>
      </c>
      <c r="T35" s="313">
        <f>'Objednávka SČK'!T35+T11+T19</f>
        <v>0</v>
      </c>
      <c r="U35" s="313">
        <f>'Objednávka SČK'!U35+U11+U19</f>
        <v>0</v>
      </c>
      <c r="V35" s="313">
        <f>'Objednávka SČK'!V35+V11+V19</f>
        <v>0</v>
      </c>
      <c r="W35" s="313">
        <f>'Objednávka SČK'!W35+W11+W19</f>
        <v>0</v>
      </c>
      <c r="X35" s="313">
        <f>'Objednávka SČK'!X35+X11+X19</f>
        <v>0</v>
      </c>
      <c r="Y35" s="313">
        <f>'Objednávka SČK'!Y35+Y11+Y19</f>
        <v>0</v>
      </c>
      <c r="Z35" s="313">
        <f>'Objednávka SČK'!Z35+Z11+Z19</f>
        <v>0</v>
      </c>
      <c r="AA35" s="313">
        <f>'Objednávka SČK'!AA35+AA11+AA19</f>
        <v>0</v>
      </c>
      <c r="AB35" s="313">
        <f>'Objednávka SČK'!AB35+AB11+AB19</f>
        <v>0</v>
      </c>
      <c r="AC35" s="313">
        <f>'Objednávka SČK'!AC35+AC11+AC19</f>
        <v>0</v>
      </c>
      <c r="AD35" s="313">
        <f>'Objednávka SČK'!AD35+AD11+AD19</f>
        <v>0</v>
      </c>
      <c r="AE35" s="313">
        <f>'Objednávka SČK'!AE35+AE11+AE19</f>
        <v>0</v>
      </c>
      <c r="AF35" s="313">
        <f>'Objednávka SČK'!AF35+AF11+AF19</f>
        <v>0</v>
      </c>
      <c r="AG35" s="313">
        <f>'Objednávka SČK'!AG35+AG11+AG19</f>
        <v>0</v>
      </c>
      <c r="AH35" s="313">
        <f>'Objednávka SČK'!AH35+AH11+AH19</f>
        <v>0</v>
      </c>
      <c r="AI35" s="314">
        <f>'Objednávka SČK'!AI35+AI11+AI19</f>
        <v>0</v>
      </c>
    </row>
    <row r="36" spans="1:35" x14ac:dyDescent="0.3">
      <c r="A36" s="9" t="s">
        <v>250</v>
      </c>
      <c r="B36" s="177"/>
      <c r="C36" s="232">
        <f>'Objednávka SČK'!C36+C12+C20</f>
        <v>0</v>
      </c>
      <c r="D36" s="233">
        <f>'Objednávka SČK'!D36+D12+D20</f>
        <v>0</v>
      </c>
      <c r="E36" s="233">
        <f>'Objednávka SČK'!E36+E12+E20</f>
        <v>0</v>
      </c>
      <c r="F36" s="233">
        <f>'Objednávka SČK'!F36+F12+F20</f>
        <v>0</v>
      </c>
      <c r="G36" s="233">
        <f>'Objednávka SČK'!G36+G12+G20</f>
        <v>0</v>
      </c>
      <c r="H36" s="233">
        <f>'Objednávka SČK'!H36+H12+H20</f>
        <v>0</v>
      </c>
      <c r="I36" s="233">
        <f>'Objednávka SČK'!I36+I12+I20</f>
        <v>0</v>
      </c>
      <c r="J36" s="233">
        <f>'Objednávka SČK'!J36+J12+J20</f>
        <v>0</v>
      </c>
      <c r="K36" s="233">
        <f>'Objednávka SČK'!K36+K12+K20</f>
        <v>0</v>
      </c>
      <c r="L36" s="233">
        <f>'Objednávka SČK'!L36+L12+L20</f>
        <v>0</v>
      </c>
      <c r="M36" s="233">
        <f>'Objednávka SČK'!M36+M12+M20</f>
        <v>0</v>
      </c>
      <c r="N36" s="233">
        <f>'Objednávka SČK'!N36+N12+N20</f>
        <v>0</v>
      </c>
      <c r="O36" s="233">
        <f>'Objednávka SČK'!O36+O12+O20</f>
        <v>0</v>
      </c>
      <c r="P36" s="233">
        <f>'Objednávka SČK'!P36+P12+P20</f>
        <v>0</v>
      </c>
      <c r="Q36" s="233">
        <f>'Objednávka SČK'!Q36+Q12+Q20</f>
        <v>0</v>
      </c>
      <c r="R36" s="233">
        <f>'Objednávka SČK'!R36+R12+R20</f>
        <v>0</v>
      </c>
      <c r="S36" s="233">
        <f>'Objednávka SČK'!S36+S12+S20</f>
        <v>0</v>
      </c>
      <c r="T36" s="233">
        <f>'Objednávka SČK'!T36+T12+T20</f>
        <v>0</v>
      </c>
      <c r="U36" s="233">
        <f>'Objednávka SČK'!U36+U12+U20</f>
        <v>0</v>
      </c>
      <c r="V36" s="233">
        <f>'Objednávka SČK'!V36+V12+V20</f>
        <v>0</v>
      </c>
      <c r="W36" s="233">
        <f>'Objednávka SČK'!W36+W12+W20</f>
        <v>0</v>
      </c>
      <c r="X36" s="233">
        <f>'Objednávka SČK'!X36+X12+X20</f>
        <v>0</v>
      </c>
      <c r="Y36" s="233">
        <f>'Objednávka SČK'!Y36+Y12+Y20</f>
        <v>0</v>
      </c>
      <c r="Z36" s="233">
        <f>'Objednávka SČK'!Z36+Z12+Z20</f>
        <v>0</v>
      </c>
      <c r="AA36" s="233">
        <f>'Objednávka SČK'!AA36+AA12+AA20</f>
        <v>0</v>
      </c>
      <c r="AB36" s="233">
        <f>'Objednávka SČK'!AB36+AB12+AB20</f>
        <v>0</v>
      </c>
      <c r="AC36" s="233">
        <f>'Objednávka SČK'!AC36+AC12+AC20</f>
        <v>0</v>
      </c>
      <c r="AD36" s="233">
        <f>'Objednávka SČK'!AD36+AD12+AD20</f>
        <v>0</v>
      </c>
      <c r="AE36" s="233">
        <f>'Objednávka SČK'!AE36+AE12+AE20</f>
        <v>0</v>
      </c>
      <c r="AF36" s="233">
        <f>'Objednávka SČK'!AF36+AF12+AF20</f>
        <v>0</v>
      </c>
      <c r="AG36" s="233">
        <f>'Objednávka SČK'!AG36+AG12+AG20</f>
        <v>0</v>
      </c>
      <c r="AH36" s="233">
        <f>'Objednávka SČK'!AH36+AH12+AH20</f>
        <v>0</v>
      </c>
      <c r="AI36" s="315">
        <f>'Objednávka SČK'!AI36+AI12+AI20</f>
        <v>0</v>
      </c>
    </row>
    <row r="37" spans="1:35" x14ac:dyDescent="0.3">
      <c r="A37" s="9" t="s">
        <v>251</v>
      </c>
      <c r="B37" s="177"/>
      <c r="C37" s="232">
        <f>'Objednávka SČK'!C37+C13+C21</f>
        <v>0</v>
      </c>
      <c r="D37" s="233">
        <f>'Objednávka SČK'!D37+D13+D21</f>
        <v>0</v>
      </c>
      <c r="E37" s="233">
        <f>'Objednávka SČK'!E37+E13+E21</f>
        <v>0</v>
      </c>
      <c r="F37" s="233">
        <f>'Objednávka SČK'!F37+F13+F21</f>
        <v>0</v>
      </c>
      <c r="G37" s="233">
        <f>'Objednávka SČK'!G37+G13+G21</f>
        <v>0</v>
      </c>
      <c r="H37" s="233">
        <f>'Objednávka SČK'!H37+H13+H21</f>
        <v>0</v>
      </c>
      <c r="I37" s="233">
        <f>'Objednávka SČK'!I37+I13+I21</f>
        <v>0</v>
      </c>
      <c r="J37" s="233">
        <f>'Objednávka SČK'!J37+J13+J21</f>
        <v>0</v>
      </c>
      <c r="K37" s="233">
        <f>'Objednávka SČK'!K37+K13+K21</f>
        <v>0</v>
      </c>
      <c r="L37" s="233">
        <f>'Objednávka SČK'!L37+L13+L21</f>
        <v>0</v>
      </c>
      <c r="M37" s="233">
        <f>'Objednávka SČK'!M37+M13+M21</f>
        <v>0</v>
      </c>
      <c r="N37" s="233">
        <f>'Objednávka SČK'!N37+N13+N21</f>
        <v>0</v>
      </c>
      <c r="O37" s="233">
        <f>'Objednávka SČK'!O37+O13+O21</f>
        <v>0</v>
      </c>
      <c r="P37" s="233">
        <f>'Objednávka SČK'!P37+P13+P21</f>
        <v>0</v>
      </c>
      <c r="Q37" s="233">
        <f>'Objednávka SČK'!Q37+Q13+Q21</f>
        <v>0</v>
      </c>
      <c r="R37" s="233">
        <f>'Objednávka SČK'!R37+R13+R21</f>
        <v>0</v>
      </c>
      <c r="S37" s="233">
        <f>'Objednávka SČK'!S37+S13+S21</f>
        <v>0</v>
      </c>
      <c r="T37" s="233">
        <f>'Objednávka SČK'!T37+T13+T21</f>
        <v>0</v>
      </c>
      <c r="U37" s="233">
        <f>'Objednávka SČK'!U37+U13+U21</f>
        <v>0</v>
      </c>
      <c r="V37" s="233">
        <f>'Objednávka SČK'!V37+V13+V21</f>
        <v>0</v>
      </c>
      <c r="W37" s="233">
        <f>'Objednávka SČK'!W37+W13+W21</f>
        <v>0</v>
      </c>
      <c r="X37" s="233">
        <f>'Objednávka SČK'!X37+X13+X21</f>
        <v>0</v>
      </c>
      <c r="Y37" s="233">
        <f>'Objednávka SČK'!Y37+Y13+Y21</f>
        <v>0</v>
      </c>
      <c r="Z37" s="233">
        <f>'Objednávka SČK'!Z37+Z13+Z21</f>
        <v>0</v>
      </c>
      <c r="AA37" s="233">
        <f>'Objednávka SČK'!AA37+AA13+AA21</f>
        <v>0</v>
      </c>
      <c r="AB37" s="233">
        <f>'Objednávka SČK'!AB37+AB13+AB21</f>
        <v>0</v>
      </c>
      <c r="AC37" s="233">
        <f>'Objednávka SČK'!AC37+AC13+AC21</f>
        <v>0</v>
      </c>
      <c r="AD37" s="233">
        <f>'Objednávka SČK'!AD37+AD13+AD21</f>
        <v>0</v>
      </c>
      <c r="AE37" s="233">
        <f>'Objednávka SČK'!AE37+AE13+AE21</f>
        <v>0</v>
      </c>
      <c r="AF37" s="233">
        <f>'Objednávka SČK'!AF37+AF13+AF21</f>
        <v>0</v>
      </c>
      <c r="AG37" s="233">
        <f>'Objednávka SČK'!AG37+AG13+AG21</f>
        <v>0</v>
      </c>
      <c r="AH37" s="233">
        <f>'Objednávka SČK'!AH37+AH13+AH21</f>
        <v>0</v>
      </c>
      <c r="AI37" s="315">
        <f>'Objednávka SČK'!AI37+AI13+AI21</f>
        <v>0</v>
      </c>
    </row>
    <row r="38" spans="1:35" ht="15" thickBot="1" x14ac:dyDescent="0.35">
      <c r="A38" s="9" t="s">
        <v>252</v>
      </c>
      <c r="B38" s="181"/>
      <c r="C38" s="234">
        <f>'Objednávka SČK'!C38+C14+C22</f>
        <v>0</v>
      </c>
      <c r="D38" s="235">
        <f>'Objednávka SČK'!D38+D14+D22</f>
        <v>0</v>
      </c>
      <c r="E38" s="235">
        <f>'Objednávka SČK'!E38+E14+E22</f>
        <v>0</v>
      </c>
      <c r="F38" s="235">
        <f>'Objednávka SČK'!F38+F14+F22</f>
        <v>0</v>
      </c>
      <c r="G38" s="235">
        <f>'Objednávka SČK'!G38+G14+G22</f>
        <v>0</v>
      </c>
      <c r="H38" s="235">
        <f>'Objednávka SČK'!H38+H14+H22</f>
        <v>0</v>
      </c>
      <c r="I38" s="235">
        <f>'Objednávka SČK'!I38+I14+I22</f>
        <v>0</v>
      </c>
      <c r="J38" s="235">
        <f>'Objednávka SČK'!J38+J14+J22</f>
        <v>0</v>
      </c>
      <c r="K38" s="235">
        <f>'Objednávka SČK'!K38+K14+K22</f>
        <v>0</v>
      </c>
      <c r="L38" s="235">
        <f>'Objednávka SČK'!L38+L14+L22</f>
        <v>0</v>
      </c>
      <c r="M38" s="235">
        <f>'Objednávka SČK'!M38+M14+M22</f>
        <v>0</v>
      </c>
      <c r="N38" s="235">
        <f>'Objednávka SČK'!N38+N14+N22</f>
        <v>0</v>
      </c>
      <c r="O38" s="235">
        <f>'Objednávka SČK'!O38+O14+O22</f>
        <v>0</v>
      </c>
      <c r="P38" s="235">
        <f>'Objednávka SČK'!P38+P14+P22</f>
        <v>0</v>
      </c>
      <c r="Q38" s="235">
        <f>'Objednávka SČK'!Q38+Q14+Q22</f>
        <v>0</v>
      </c>
      <c r="R38" s="235">
        <f>'Objednávka SČK'!R38+R14+R22</f>
        <v>0</v>
      </c>
      <c r="S38" s="235">
        <f>'Objednávka SČK'!S38+S14+S22</f>
        <v>0</v>
      </c>
      <c r="T38" s="235">
        <f>'Objednávka SČK'!T38+T14+T22</f>
        <v>0</v>
      </c>
      <c r="U38" s="235">
        <f>'Objednávka SČK'!U38+U14+U22</f>
        <v>0</v>
      </c>
      <c r="V38" s="235">
        <f>'Objednávka SČK'!V38+V14+V22</f>
        <v>0</v>
      </c>
      <c r="W38" s="235">
        <f>'Objednávka SČK'!W38+W14+W22</f>
        <v>0</v>
      </c>
      <c r="X38" s="235">
        <f>'Objednávka SČK'!X38+X14+X22</f>
        <v>0</v>
      </c>
      <c r="Y38" s="235">
        <f>'Objednávka SČK'!Y38+Y14+Y22</f>
        <v>0</v>
      </c>
      <c r="Z38" s="235">
        <f>'Objednávka SČK'!Z38+Z14+Z22</f>
        <v>0</v>
      </c>
      <c r="AA38" s="235">
        <f>'Objednávka SČK'!AA38+AA14+AA22</f>
        <v>0</v>
      </c>
      <c r="AB38" s="235">
        <f>'Objednávka SČK'!AB38+AB14+AB22</f>
        <v>0</v>
      </c>
      <c r="AC38" s="235">
        <f>'Objednávka SČK'!AC38+AC14+AC22</f>
        <v>0</v>
      </c>
      <c r="AD38" s="235">
        <f>'Objednávka SČK'!AD38+AD14+AD22</f>
        <v>0</v>
      </c>
      <c r="AE38" s="235">
        <f>'Objednávka SČK'!AE38+AE14+AE22</f>
        <v>0</v>
      </c>
      <c r="AF38" s="235">
        <f>'Objednávka SČK'!AF38+AF14+AF22</f>
        <v>0</v>
      </c>
      <c r="AG38" s="235">
        <f>'Objednávka SČK'!AG38+AG14+AG22</f>
        <v>0</v>
      </c>
      <c r="AH38" s="235">
        <f>'Objednávka SČK'!AH38+AH14+AH22</f>
        <v>0</v>
      </c>
      <c r="AI38" s="316">
        <f>'Objednávka SČK'!AI38+AI14+AI22</f>
        <v>0</v>
      </c>
    </row>
    <row r="39" spans="1:35" ht="15.6" thickBot="1" x14ac:dyDescent="0.4">
      <c r="A39" s="236" t="s">
        <v>388</v>
      </c>
      <c r="B39" s="237" t="s">
        <v>389</v>
      </c>
      <c r="C39" s="238">
        <f t="shared" ref="C39:AI39" si="7">SUM(C35:C38)</f>
        <v>0</v>
      </c>
      <c r="D39" s="239">
        <f t="shared" si="7"/>
        <v>0</v>
      </c>
      <c r="E39" s="239">
        <f t="shared" ref="E39:F39" si="8">SUM(E35:E38)</f>
        <v>0</v>
      </c>
      <c r="F39" s="239">
        <f t="shared" si="8"/>
        <v>0</v>
      </c>
      <c r="G39" s="239">
        <f t="shared" si="7"/>
        <v>0</v>
      </c>
      <c r="H39" s="239">
        <f t="shared" si="7"/>
        <v>0</v>
      </c>
      <c r="I39" s="239">
        <f t="shared" si="7"/>
        <v>0</v>
      </c>
      <c r="J39" s="239">
        <f t="shared" si="7"/>
        <v>0</v>
      </c>
      <c r="K39" s="239">
        <f t="shared" si="7"/>
        <v>0</v>
      </c>
      <c r="L39" s="239">
        <f t="shared" si="7"/>
        <v>0</v>
      </c>
      <c r="M39" s="239">
        <f t="shared" si="7"/>
        <v>0</v>
      </c>
      <c r="N39" s="239">
        <f t="shared" si="7"/>
        <v>0</v>
      </c>
      <c r="O39" s="239">
        <f t="shared" si="7"/>
        <v>0</v>
      </c>
      <c r="P39" s="239">
        <f t="shared" si="7"/>
        <v>0</v>
      </c>
      <c r="Q39" s="239">
        <f t="shared" si="7"/>
        <v>0</v>
      </c>
      <c r="R39" s="239">
        <f t="shared" si="7"/>
        <v>0</v>
      </c>
      <c r="S39" s="239">
        <f t="shared" si="7"/>
        <v>0</v>
      </c>
      <c r="T39" s="239">
        <f t="shared" si="7"/>
        <v>0</v>
      </c>
      <c r="U39" s="239">
        <f t="shared" si="7"/>
        <v>0</v>
      </c>
      <c r="V39" s="239">
        <f t="shared" si="7"/>
        <v>0</v>
      </c>
      <c r="W39" s="239">
        <f t="shared" si="7"/>
        <v>0</v>
      </c>
      <c r="X39" s="239">
        <f t="shared" si="7"/>
        <v>0</v>
      </c>
      <c r="Y39" s="239">
        <f t="shared" si="7"/>
        <v>0</v>
      </c>
      <c r="Z39" s="239">
        <f t="shared" si="7"/>
        <v>0</v>
      </c>
      <c r="AA39" s="239">
        <f t="shared" si="7"/>
        <v>0</v>
      </c>
      <c r="AB39" s="239">
        <f t="shared" si="7"/>
        <v>0</v>
      </c>
      <c r="AC39" s="239">
        <f t="shared" si="7"/>
        <v>0</v>
      </c>
      <c r="AD39" s="239">
        <f t="shared" si="7"/>
        <v>0</v>
      </c>
      <c r="AE39" s="239">
        <f t="shared" si="7"/>
        <v>0</v>
      </c>
      <c r="AF39" s="239">
        <f t="shared" si="7"/>
        <v>0</v>
      </c>
      <c r="AG39" s="239">
        <f t="shared" si="7"/>
        <v>0</v>
      </c>
      <c r="AH39" s="239">
        <f t="shared" si="7"/>
        <v>0</v>
      </c>
      <c r="AI39" s="255">
        <f t="shared" si="7"/>
        <v>0</v>
      </c>
    </row>
    <row r="40" spans="1:35" x14ac:dyDescent="0.3"/>
  </sheetData>
  <sheetProtection algorithmName="SHA-512" hashValue="xW5vQ5THMV91NoyIw1JNNOyL4ZZPmoTFLbps8neKT8ZZ0X+2RH8gHSnfhSLMrCQZdK0QbvgXlgBH9ghG1jVEpw==" saltValue="mNf+tp2YIlx5SjQ1J4Sjbw==" spinCount="100000" sheet="1" objects="1" scenarios="1"/>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rowBreaks count="1" manualBreakCount="1">
    <brk id="3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698A-16CC-4E0A-9175-4F6904752626}">
  <sheetPr>
    <tabColor rgb="FF7030A0"/>
  </sheetPr>
  <dimension ref="A1:AJ40"/>
  <sheetViews>
    <sheetView showGridLines="0" zoomScaleNormal="100" workbookViewId="0">
      <pane xSplit="2" topLeftCell="C1" activePane="topRight" state="frozen"/>
      <selection activeCell="D38" sqref="D38"/>
      <selection pane="topRight" activeCell="H20" sqref="H20"/>
    </sheetView>
  </sheetViews>
  <sheetFormatPr defaultColWidth="0" defaultRowHeight="14.4" zeroHeight="1" x14ac:dyDescent="0.3"/>
  <cols>
    <col min="1" max="1" width="50.6640625" customWidth="1"/>
    <col min="2" max="2" width="9.6640625" customWidth="1"/>
    <col min="3" max="35" width="10.6640625" customWidth="1"/>
    <col min="36" max="36" width="2.6640625" customWidth="1"/>
    <col min="37" max="16384" width="9.109375" hidden="1"/>
  </cols>
  <sheetData>
    <row r="1" spans="1:35" x14ac:dyDescent="0.3">
      <c r="A1" s="241" t="s">
        <v>383</v>
      </c>
      <c r="B1" s="242" t="str">
        <f>B9</f>
        <v>HMP</v>
      </c>
      <c r="C1" s="154" t="str">
        <f>C9</f>
        <v>Kalendářní rok</v>
      </c>
      <c r="D1" s="12"/>
      <c r="E1" s="12"/>
      <c r="F1" s="12"/>
      <c r="G1" s="12"/>
      <c r="H1" s="12"/>
      <c r="I1" s="12"/>
      <c r="J1" s="12"/>
      <c r="K1" s="12"/>
      <c r="L1" s="12"/>
      <c r="M1" s="12"/>
      <c r="N1" s="12"/>
      <c r="O1" s="12"/>
      <c r="P1" s="12"/>
      <c r="Q1" s="12"/>
      <c r="R1" s="12"/>
      <c r="S1" s="12"/>
      <c r="T1" s="205"/>
      <c r="U1" s="205"/>
      <c r="V1" s="205"/>
      <c r="W1" s="205"/>
      <c r="X1" s="205"/>
      <c r="Y1" s="205"/>
      <c r="Z1" s="205"/>
      <c r="AA1" s="205"/>
      <c r="AB1" s="205"/>
      <c r="AC1" s="205"/>
      <c r="AD1" s="205"/>
      <c r="AE1" s="205"/>
      <c r="AF1" s="205"/>
      <c r="AG1" s="205"/>
      <c r="AH1" s="205"/>
      <c r="AI1" s="206"/>
    </row>
    <row r="2" spans="1:35" ht="15" thickBot="1" x14ac:dyDescent="0.35">
      <c r="A2" s="6" t="s">
        <v>664</v>
      </c>
      <c r="B2" s="155"/>
      <c r="C2" s="156" t="str">
        <f t="shared" ref="C2:AI2" si="0">C10</f>
        <v>XII/29</v>
      </c>
      <c r="D2" s="7" t="str">
        <f t="shared" si="0"/>
        <v>I-VI/30</v>
      </c>
      <c r="E2" s="7" t="str">
        <f t="shared" si="0"/>
        <v>VI-XII/30</v>
      </c>
      <c r="F2" s="7" t="str">
        <f t="shared" si="0"/>
        <v>XII/30</v>
      </c>
      <c r="G2" s="7">
        <f t="shared" si="0"/>
        <v>2031</v>
      </c>
      <c r="H2" s="7">
        <f t="shared" si="0"/>
        <v>2032</v>
      </c>
      <c r="I2" s="7">
        <f t="shared" si="0"/>
        <v>2033</v>
      </c>
      <c r="J2" s="7">
        <f t="shared" si="0"/>
        <v>2034</v>
      </c>
      <c r="K2" s="7">
        <f t="shared" si="0"/>
        <v>2035</v>
      </c>
      <c r="L2" s="7">
        <f t="shared" si="0"/>
        <v>2036</v>
      </c>
      <c r="M2" s="7">
        <f t="shared" si="0"/>
        <v>2037</v>
      </c>
      <c r="N2" s="7">
        <f t="shared" si="0"/>
        <v>2038</v>
      </c>
      <c r="O2" s="7">
        <f t="shared" si="0"/>
        <v>2039</v>
      </c>
      <c r="P2" s="7">
        <f t="shared" si="0"/>
        <v>2040</v>
      </c>
      <c r="Q2" s="7">
        <f t="shared" si="0"/>
        <v>2041</v>
      </c>
      <c r="R2" s="7">
        <f t="shared" si="0"/>
        <v>2042</v>
      </c>
      <c r="S2" s="7">
        <f t="shared" si="0"/>
        <v>2043</v>
      </c>
      <c r="T2" s="7">
        <f t="shared" si="0"/>
        <v>2044</v>
      </c>
      <c r="U2" s="7">
        <f t="shared" si="0"/>
        <v>2045</v>
      </c>
      <c r="V2" s="7">
        <f t="shared" si="0"/>
        <v>2046</v>
      </c>
      <c r="W2" s="7">
        <f t="shared" si="0"/>
        <v>2047</v>
      </c>
      <c r="X2" s="7">
        <f t="shared" si="0"/>
        <v>2048</v>
      </c>
      <c r="Y2" s="7">
        <f t="shared" si="0"/>
        <v>2049</v>
      </c>
      <c r="Z2" s="7">
        <f t="shared" si="0"/>
        <v>2050</v>
      </c>
      <c r="AA2" s="7">
        <f t="shared" si="0"/>
        <v>2051</v>
      </c>
      <c r="AB2" s="7">
        <f t="shared" si="0"/>
        <v>2052</v>
      </c>
      <c r="AC2" s="7">
        <f t="shared" si="0"/>
        <v>2053</v>
      </c>
      <c r="AD2" s="7">
        <f t="shared" si="0"/>
        <v>2054</v>
      </c>
      <c r="AE2" s="7">
        <f t="shared" si="0"/>
        <v>2055</v>
      </c>
      <c r="AF2" s="7">
        <f t="shared" si="0"/>
        <v>2056</v>
      </c>
      <c r="AG2" s="7">
        <f t="shared" si="0"/>
        <v>2057</v>
      </c>
      <c r="AH2" s="7">
        <f t="shared" si="0"/>
        <v>2058</v>
      </c>
      <c r="AI2" s="8">
        <f t="shared" si="0"/>
        <v>2059</v>
      </c>
    </row>
    <row r="3" spans="1:35" ht="15" thickTop="1" x14ac:dyDescent="0.3">
      <c r="A3" s="9" t="s">
        <v>249</v>
      </c>
      <c r="B3" s="185"/>
      <c r="C3" s="286"/>
      <c r="D3" s="186"/>
      <c r="E3" s="304"/>
      <c r="F3" s="304"/>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7"/>
    </row>
    <row r="4" spans="1:35" x14ac:dyDescent="0.3">
      <c r="A4" s="9" t="s">
        <v>250</v>
      </c>
      <c r="B4" s="177"/>
      <c r="C4" s="214"/>
      <c r="D4" s="188"/>
      <c r="E4" s="188"/>
      <c r="F4" s="215"/>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9"/>
    </row>
    <row r="5" spans="1:35" x14ac:dyDescent="0.3">
      <c r="A5" s="9" t="s">
        <v>251</v>
      </c>
      <c r="B5" s="177"/>
      <c r="C5" s="214"/>
      <c r="D5" s="215"/>
      <c r="E5" s="188"/>
      <c r="F5" s="215"/>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9"/>
    </row>
    <row r="6" spans="1:35" ht="15" thickBot="1" x14ac:dyDescent="0.35">
      <c r="A6" s="9" t="s">
        <v>252</v>
      </c>
      <c r="B6" s="181"/>
      <c r="C6" s="190"/>
      <c r="D6" s="218"/>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2"/>
    </row>
    <row r="7" spans="1:35" ht="15.6" thickBot="1" x14ac:dyDescent="0.4">
      <c r="A7" s="236" t="s">
        <v>661</v>
      </c>
      <c r="B7" s="237" t="s">
        <v>390</v>
      </c>
      <c r="C7" s="238">
        <f t="shared" ref="C7:AI7" si="1">SUM(C3:C6)</f>
        <v>0</v>
      </c>
      <c r="D7" s="239">
        <f t="shared" si="1"/>
        <v>0</v>
      </c>
      <c r="E7" s="239">
        <f t="shared" si="1"/>
        <v>0</v>
      </c>
      <c r="F7" s="239">
        <f t="shared" si="1"/>
        <v>0</v>
      </c>
      <c r="G7" s="239">
        <f t="shared" si="1"/>
        <v>0</v>
      </c>
      <c r="H7" s="239">
        <f t="shared" si="1"/>
        <v>0</v>
      </c>
      <c r="I7" s="239">
        <f t="shared" si="1"/>
        <v>0</v>
      </c>
      <c r="J7" s="239">
        <f t="shared" si="1"/>
        <v>0</v>
      </c>
      <c r="K7" s="239">
        <f t="shared" si="1"/>
        <v>0</v>
      </c>
      <c r="L7" s="239">
        <f t="shared" si="1"/>
        <v>0</v>
      </c>
      <c r="M7" s="239">
        <f t="shared" si="1"/>
        <v>0</v>
      </c>
      <c r="N7" s="239">
        <f t="shared" si="1"/>
        <v>0</v>
      </c>
      <c r="O7" s="239">
        <f t="shared" si="1"/>
        <v>0</v>
      </c>
      <c r="P7" s="239">
        <f t="shared" si="1"/>
        <v>0</v>
      </c>
      <c r="Q7" s="239">
        <f t="shared" si="1"/>
        <v>0</v>
      </c>
      <c r="R7" s="239">
        <f t="shared" si="1"/>
        <v>0</v>
      </c>
      <c r="S7" s="243">
        <f t="shared" si="1"/>
        <v>0</v>
      </c>
      <c r="T7" s="243">
        <f t="shared" si="1"/>
        <v>0</v>
      </c>
      <c r="U7" s="243">
        <f t="shared" si="1"/>
        <v>0</v>
      </c>
      <c r="V7" s="243">
        <f t="shared" si="1"/>
        <v>0</v>
      </c>
      <c r="W7" s="243">
        <f t="shared" si="1"/>
        <v>0</v>
      </c>
      <c r="X7" s="243">
        <f t="shared" si="1"/>
        <v>0</v>
      </c>
      <c r="Y7" s="243">
        <f t="shared" si="1"/>
        <v>0</v>
      </c>
      <c r="Z7" s="243">
        <f t="shared" si="1"/>
        <v>0</v>
      </c>
      <c r="AA7" s="243">
        <f t="shared" si="1"/>
        <v>0</v>
      </c>
      <c r="AB7" s="243">
        <f t="shared" si="1"/>
        <v>0</v>
      </c>
      <c r="AC7" s="243">
        <f t="shared" si="1"/>
        <v>0</v>
      </c>
      <c r="AD7" s="243">
        <f t="shared" si="1"/>
        <v>0</v>
      </c>
      <c r="AE7" s="243">
        <f t="shared" si="1"/>
        <v>0</v>
      </c>
      <c r="AF7" s="243">
        <f t="shared" si="1"/>
        <v>0</v>
      </c>
      <c r="AG7" s="243">
        <f t="shared" si="1"/>
        <v>0</v>
      </c>
      <c r="AH7" s="243">
        <f t="shared" si="1"/>
        <v>0</v>
      </c>
      <c r="AI7" s="254">
        <f t="shared" si="1"/>
        <v>0</v>
      </c>
    </row>
    <row r="8" spans="1:35" ht="15" thickBot="1" x14ac:dyDescent="0.35"/>
    <row r="9" spans="1:35" x14ac:dyDescent="0.3">
      <c r="A9" s="241" t="s">
        <v>383</v>
      </c>
      <c r="B9" s="242" t="s">
        <v>68</v>
      </c>
      <c r="C9" s="154" t="str">
        <f>'Model výchozí (MV)'!E1</f>
        <v>Kalendářní rok</v>
      </c>
      <c r="D9" s="12"/>
      <c r="E9" s="12"/>
      <c r="F9" s="12"/>
      <c r="G9" s="12"/>
      <c r="H9" s="12"/>
      <c r="I9" s="12"/>
      <c r="J9" s="12"/>
      <c r="K9" s="12"/>
      <c r="L9" s="12"/>
      <c r="M9" s="12"/>
      <c r="N9" s="12"/>
      <c r="O9" s="12"/>
      <c r="P9" s="12"/>
      <c r="Q9" s="12"/>
      <c r="R9" s="12"/>
      <c r="S9" s="12"/>
      <c r="T9" s="205"/>
      <c r="U9" s="205"/>
      <c r="V9" s="205"/>
      <c r="W9" s="205"/>
      <c r="X9" s="205"/>
      <c r="Y9" s="205"/>
      <c r="Z9" s="205"/>
      <c r="AA9" s="205"/>
      <c r="AB9" s="205"/>
      <c r="AC9" s="205"/>
      <c r="AD9" s="205"/>
      <c r="AE9" s="205"/>
      <c r="AF9" s="205"/>
      <c r="AG9" s="205"/>
      <c r="AH9" s="205"/>
      <c r="AI9" s="206"/>
    </row>
    <row r="10" spans="1:35" ht="15" thickBot="1" x14ac:dyDescent="0.35">
      <c r="A10" s="6" t="s">
        <v>607</v>
      </c>
      <c r="B10" s="155"/>
      <c r="C10" s="156" t="str">
        <f>'Model výchozí (MV)'!E2</f>
        <v>XII/29</v>
      </c>
      <c r="D10" s="7" t="str">
        <f>'Model výchozí (MV)'!F2</f>
        <v>I-VI/30</v>
      </c>
      <c r="E10" s="7" t="str">
        <f>'Model výchozí (MV)'!G2</f>
        <v>VI-XII/30</v>
      </c>
      <c r="F10" s="7" t="str">
        <f>'Model výchozí (MV)'!H2</f>
        <v>XII/30</v>
      </c>
      <c r="G10" s="7">
        <f>'Model výchozí (MV)'!I2</f>
        <v>2031</v>
      </c>
      <c r="H10" s="7">
        <f>'Model výchozí (MV)'!J2</f>
        <v>2032</v>
      </c>
      <c r="I10" s="7">
        <f>'Model výchozí (MV)'!K2</f>
        <v>2033</v>
      </c>
      <c r="J10" s="7">
        <f>'Model výchozí (MV)'!L2</f>
        <v>2034</v>
      </c>
      <c r="K10" s="7">
        <f>'Model výchozí (MV)'!M2</f>
        <v>2035</v>
      </c>
      <c r="L10" s="7">
        <f>'Model výchozí (MV)'!N2</f>
        <v>2036</v>
      </c>
      <c r="M10" s="7">
        <f>'Model výchozí (MV)'!O2</f>
        <v>2037</v>
      </c>
      <c r="N10" s="7">
        <f>'Model výchozí (MV)'!P2</f>
        <v>2038</v>
      </c>
      <c r="O10" s="7">
        <f>'Model výchozí (MV)'!Q2</f>
        <v>2039</v>
      </c>
      <c r="P10" s="7">
        <f>'Model výchozí (MV)'!R2</f>
        <v>2040</v>
      </c>
      <c r="Q10" s="7">
        <f>'Model výchozí (MV)'!S2</f>
        <v>2041</v>
      </c>
      <c r="R10" s="7">
        <f>'Model výchozí (MV)'!T2</f>
        <v>2042</v>
      </c>
      <c r="S10" s="7">
        <f>'Model výchozí (MV)'!U2</f>
        <v>2043</v>
      </c>
      <c r="T10" s="7">
        <f>'Model výchozí (MV)'!V2</f>
        <v>2044</v>
      </c>
      <c r="U10" s="7">
        <f>'Model výchozí (MV)'!W2</f>
        <v>2045</v>
      </c>
      <c r="V10" s="7">
        <f>'Model výchozí (MV)'!X2</f>
        <v>2046</v>
      </c>
      <c r="W10" s="7">
        <f>'Model výchozí (MV)'!Y2</f>
        <v>2047</v>
      </c>
      <c r="X10" s="7">
        <f>'Model výchozí (MV)'!Z2</f>
        <v>2048</v>
      </c>
      <c r="Y10" s="7">
        <f>'Model výchozí (MV)'!AA2</f>
        <v>2049</v>
      </c>
      <c r="Z10" s="7">
        <f>'Model výchozí (MV)'!AB2</f>
        <v>2050</v>
      </c>
      <c r="AA10" s="7">
        <f>'Model výchozí (MV)'!AC2</f>
        <v>2051</v>
      </c>
      <c r="AB10" s="7">
        <f>'Model výchozí (MV)'!AD2</f>
        <v>2052</v>
      </c>
      <c r="AC10" s="7">
        <f>'Model výchozí (MV)'!AE2</f>
        <v>2053</v>
      </c>
      <c r="AD10" s="7">
        <f>'Model výchozí (MV)'!AF2</f>
        <v>2054</v>
      </c>
      <c r="AE10" s="7">
        <f>'Model výchozí (MV)'!AG2</f>
        <v>2055</v>
      </c>
      <c r="AF10" s="7">
        <f>'Model výchozí (MV)'!AH2</f>
        <v>2056</v>
      </c>
      <c r="AG10" s="7">
        <f>'Model výchozí (MV)'!AI2</f>
        <v>2057</v>
      </c>
      <c r="AH10" s="7">
        <f>'Model výchozí (MV)'!AJ2</f>
        <v>2058</v>
      </c>
      <c r="AI10" s="8">
        <f>'Model výchozí (MV)'!AK2</f>
        <v>2059</v>
      </c>
    </row>
    <row r="11" spans="1:35" ht="15" thickTop="1" x14ac:dyDescent="0.3">
      <c r="A11" s="9" t="s">
        <v>249</v>
      </c>
      <c r="B11" s="185"/>
      <c r="C11" s="286"/>
      <c r="D11" s="186"/>
      <c r="E11" s="304"/>
      <c r="F11" s="304"/>
      <c r="G11" s="186"/>
      <c r="H11" s="186"/>
      <c r="I11" s="186"/>
      <c r="J11" s="186"/>
      <c r="K11" s="186"/>
      <c r="L11" s="186"/>
      <c r="M11" s="186"/>
      <c r="N11" s="186"/>
      <c r="O11" s="186"/>
      <c r="P11" s="186"/>
      <c r="Q11" s="186"/>
      <c r="R11" s="186"/>
      <c r="S11" s="188"/>
      <c r="T11" s="188"/>
      <c r="U11" s="188"/>
      <c r="V11" s="188"/>
      <c r="W11" s="188"/>
      <c r="X11" s="188"/>
      <c r="Y11" s="188"/>
      <c r="Z11" s="188"/>
      <c r="AA11" s="188"/>
      <c r="AB11" s="188"/>
      <c r="AC11" s="188"/>
      <c r="AD11" s="188"/>
      <c r="AE11" s="188"/>
      <c r="AF11" s="188"/>
      <c r="AG11" s="188"/>
      <c r="AH11" s="188"/>
      <c r="AI11" s="189"/>
    </row>
    <row r="12" spans="1:35" x14ac:dyDescent="0.3">
      <c r="A12" s="9" t="s">
        <v>250</v>
      </c>
      <c r="B12" s="177"/>
      <c r="C12" s="286"/>
      <c r="D12" s="186"/>
      <c r="E12" s="186"/>
      <c r="F12" s="304"/>
      <c r="G12" s="186"/>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9"/>
    </row>
    <row r="13" spans="1:35" x14ac:dyDescent="0.3">
      <c r="A13" s="9" t="s">
        <v>251</v>
      </c>
      <c r="B13" s="177"/>
      <c r="C13" s="214"/>
      <c r="D13" s="215"/>
      <c r="E13" s="188"/>
      <c r="F13" s="215"/>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9"/>
    </row>
    <row r="14" spans="1:35" ht="15" thickBot="1" x14ac:dyDescent="0.35">
      <c r="A14" s="9" t="s">
        <v>252</v>
      </c>
      <c r="B14" s="181"/>
      <c r="C14" s="190"/>
      <c r="D14" s="218"/>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2"/>
    </row>
    <row r="15" spans="1:35" ht="16.2" thickBot="1" x14ac:dyDescent="0.4">
      <c r="A15" s="236" t="s">
        <v>608</v>
      </c>
      <c r="B15" s="237" t="s">
        <v>615</v>
      </c>
      <c r="C15" s="238">
        <f t="shared" ref="C15:AI15" si="2">SUM(C11:C14)</f>
        <v>0</v>
      </c>
      <c r="D15" s="239">
        <f t="shared" si="2"/>
        <v>0</v>
      </c>
      <c r="E15" s="239">
        <f t="shared" si="2"/>
        <v>0</v>
      </c>
      <c r="F15" s="239">
        <f t="shared" si="2"/>
        <v>0</v>
      </c>
      <c r="G15" s="239">
        <f t="shared" si="2"/>
        <v>0</v>
      </c>
      <c r="H15" s="239">
        <f t="shared" si="2"/>
        <v>0</v>
      </c>
      <c r="I15" s="239">
        <f t="shared" si="2"/>
        <v>0</v>
      </c>
      <c r="J15" s="239">
        <f t="shared" si="2"/>
        <v>0</v>
      </c>
      <c r="K15" s="239">
        <f t="shared" si="2"/>
        <v>0</v>
      </c>
      <c r="L15" s="239">
        <f t="shared" si="2"/>
        <v>0</v>
      </c>
      <c r="M15" s="239">
        <f t="shared" si="2"/>
        <v>0</v>
      </c>
      <c r="N15" s="239">
        <f t="shared" si="2"/>
        <v>0</v>
      </c>
      <c r="O15" s="239">
        <f t="shared" si="2"/>
        <v>0</v>
      </c>
      <c r="P15" s="239">
        <f t="shared" si="2"/>
        <v>0</v>
      </c>
      <c r="Q15" s="239">
        <f t="shared" si="2"/>
        <v>0</v>
      </c>
      <c r="R15" s="239">
        <f t="shared" si="2"/>
        <v>0</v>
      </c>
      <c r="S15" s="243">
        <f t="shared" si="2"/>
        <v>0</v>
      </c>
      <c r="T15" s="243">
        <f t="shared" si="2"/>
        <v>0</v>
      </c>
      <c r="U15" s="243">
        <f t="shared" si="2"/>
        <v>0</v>
      </c>
      <c r="V15" s="243">
        <f t="shared" si="2"/>
        <v>0</v>
      </c>
      <c r="W15" s="243">
        <f t="shared" si="2"/>
        <v>0</v>
      </c>
      <c r="X15" s="243">
        <f t="shared" si="2"/>
        <v>0</v>
      </c>
      <c r="Y15" s="243">
        <f t="shared" si="2"/>
        <v>0</v>
      </c>
      <c r="Z15" s="243">
        <f t="shared" si="2"/>
        <v>0</v>
      </c>
      <c r="AA15" s="243">
        <f t="shared" si="2"/>
        <v>0</v>
      </c>
      <c r="AB15" s="243">
        <f t="shared" si="2"/>
        <v>0</v>
      </c>
      <c r="AC15" s="243">
        <f t="shared" si="2"/>
        <v>0</v>
      </c>
      <c r="AD15" s="243">
        <f t="shared" si="2"/>
        <v>0</v>
      </c>
      <c r="AE15" s="243">
        <f t="shared" si="2"/>
        <v>0</v>
      </c>
      <c r="AF15" s="243">
        <f t="shared" si="2"/>
        <v>0</v>
      </c>
      <c r="AG15" s="243">
        <f t="shared" si="2"/>
        <v>0</v>
      </c>
      <c r="AH15" s="243">
        <f t="shared" si="2"/>
        <v>0</v>
      </c>
      <c r="AI15" s="676">
        <f t="shared" si="2"/>
        <v>0</v>
      </c>
    </row>
    <row r="16" spans="1:35" ht="15" thickBot="1" x14ac:dyDescent="0.35"/>
    <row r="17" spans="1:35" x14ac:dyDescent="0.3">
      <c r="A17" s="241" t="s">
        <v>383</v>
      </c>
      <c r="B17" s="242" t="s">
        <v>68</v>
      </c>
      <c r="C17" s="154" t="str">
        <f>C9</f>
        <v>Kalendářní rok</v>
      </c>
      <c r="D17" s="12"/>
      <c r="E17" s="12"/>
      <c r="F17" s="12"/>
      <c r="G17" s="12"/>
      <c r="H17" s="12"/>
      <c r="I17" s="12"/>
      <c r="J17" s="12"/>
      <c r="K17" s="12"/>
      <c r="L17" s="12"/>
      <c r="M17" s="12"/>
      <c r="N17" s="12"/>
      <c r="O17" s="12"/>
      <c r="P17" s="12"/>
      <c r="Q17" s="12"/>
      <c r="R17" s="12"/>
      <c r="S17" s="12"/>
      <c r="T17" s="205"/>
      <c r="U17" s="205"/>
      <c r="V17" s="205"/>
      <c r="W17" s="205"/>
      <c r="X17" s="205"/>
      <c r="Y17" s="205"/>
      <c r="Z17" s="205"/>
      <c r="AA17" s="205"/>
      <c r="AB17" s="205"/>
      <c r="AC17" s="205"/>
      <c r="AD17" s="205"/>
      <c r="AE17" s="205"/>
      <c r="AF17" s="205"/>
      <c r="AG17" s="205"/>
      <c r="AH17" s="205"/>
      <c r="AI17" s="206"/>
    </row>
    <row r="18" spans="1:35" ht="15" thickBot="1" x14ac:dyDescent="0.35">
      <c r="A18" s="6" t="s">
        <v>610</v>
      </c>
      <c r="B18" s="155"/>
      <c r="C18" s="156">
        <f>'Model výchozí (MV)'!E10</f>
        <v>0</v>
      </c>
      <c r="D18" s="7">
        <f>'Model výchozí (MV)'!F10</f>
        <v>0</v>
      </c>
      <c r="E18" s="7">
        <f>'Model výchozí (MV)'!G10</f>
        <v>0</v>
      </c>
      <c r="F18" s="7">
        <f>'Model výchozí (MV)'!H10</f>
        <v>0</v>
      </c>
      <c r="G18" s="7">
        <f>'Model výchozí (MV)'!I10</f>
        <v>0</v>
      </c>
      <c r="H18" s="7">
        <f>'Model výchozí (MV)'!J10</f>
        <v>0</v>
      </c>
      <c r="I18" s="7">
        <f>'Model výchozí (MV)'!K10</f>
        <v>0</v>
      </c>
      <c r="J18" s="7">
        <f>'Model výchozí (MV)'!L10</f>
        <v>0</v>
      </c>
      <c r="K18" s="7">
        <f>'Model výchozí (MV)'!M10</f>
        <v>0</v>
      </c>
      <c r="L18" s="7">
        <f>'Model výchozí (MV)'!N10</f>
        <v>0</v>
      </c>
      <c r="M18" s="7">
        <f>'Model výchozí (MV)'!O10</f>
        <v>0</v>
      </c>
      <c r="N18" s="7">
        <f>'Model výchozí (MV)'!P10</f>
        <v>0</v>
      </c>
      <c r="O18" s="7">
        <f>'Model výchozí (MV)'!Q10</f>
        <v>0</v>
      </c>
      <c r="P18" s="7">
        <f>'Model výchozí (MV)'!R10</f>
        <v>0</v>
      </c>
      <c r="Q18" s="7">
        <f>'Model výchozí (MV)'!S10</f>
        <v>0</v>
      </c>
      <c r="R18" s="7">
        <f>'Model výchozí (MV)'!T10</f>
        <v>0</v>
      </c>
      <c r="S18" s="7">
        <f>'Model výchozí (MV)'!U10</f>
        <v>0</v>
      </c>
      <c r="T18" s="7">
        <f>'Model výchozí (MV)'!V10</f>
        <v>0</v>
      </c>
      <c r="U18" s="7">
        <f>'Model výchozí (MV)'!W10</f>
        <v>0</v>
      </c>
      <c r="V18" s="7">
        <f>'Model výchozí (MV)'!X10</f>
        <v>0</v>
      </c>
      <c r="W18" s="7">
        <f>'Model výchozí (MV)'!Y10</f>
        <v>0</v>
      </c>
      <c r="X18" s="7">
        <f>'Model výchozí (MV)'!Z10</f>
        <v>0</v>
      </c>
      <c r="Y18" s="7">
        <f>'Model výchozí (MV)'!AA10</f>
        <v>0</v>
      </c>
      <c r="Z18" s="7">
        <f>'Model výchozí (MV)'!AB10</f>
        <v>0</v>
      </c>
      <c r="AA18" s="7">
        <f>'Model výchozí (MV)'!AC10</f>
        <v>0</v>
      </c>
      <c r="AB18" s="7">
        <f>'Model výchozí (MV)'!AD10</f>
        <v>0</v>
      </c>
      <c r="AC18" s="7">
        <f>'Model výchozí (MV)'!AE10</f>
        <v>0</v>
      </c>
      <c r="AD18" s="7">
        <f>'Model výchozí (MV)'!AF10</f>
        <v>0</v>
      </c>
      <c r="AE18" s="7">
        <f>'Model výchozí (MV)'!AG10</f>
        <v>0</v>
      </c>
      <c r="AF18" s="7">
        <f>'Model výchozí (MV)'!AH10</f>
        <v>0</v>
      </c>
      <c r="AG18" s="7">
        <f>'Model výchozí (MV)'!AI10</f>
        <v>0</v>
      </c>
      <c r="AH18" s="7">
        <f>'Model výchozí (MV)'!AJ10</f>
        <v>0</v>
      </c>
      <c r="AI18" s="8">
        <f>'Model výchozí (MV)'!AK10</f>
        <v>0</v>
      </c>
    </row>
    <row r="19" spans="1:35" ht="15" thickTop="1" x14ac:dyDescent="0.3">
      <c r="A19" s="9" t="s">
        <v>249</v>
      </c>
      <c r="B19" s="185"/>
      <c r="C19" s="286"/>
      <c r="D19" s="186"/>
      <c r="E19" s="304"/>
      <c r="F19" s="304"/>
      <c r="G19" s="186"/>
      <c r="H19" s="186"/>
      <c r="I19" s="186"/>
      <c r="J19" s="186"/>
      <c r="K19" s="186"/>
      <c r="L19" s="186"/>
      <c r="M19" s="186"/>
      <c r="N19" s="186"/>
      <c r="O19" s="186"/>
      <c r="P19" s="186"/>
      <c r="Q19" s="186"/>
      <c r="R19" s="186"/>
      <c r="S19" s="188"/>
      <c r="T19" s="188"/>
      <c r="U19" s="188"/>
      <c r="V19" s="188"/>
      <c r="W19" s="188"/>
      <c r="X19" s="188"/>
      <c r="Y19" s="188"/>
      <c r="Z19" s="188"/>
      <c r="AA19" s="188"/>
      <c r="AB19" s="188"/>
      <c r="AC19" s="188"/>
      <c r="AD19" s="188"/>
      <c r="AE19" s="188"/>
      <c r="AF19" s="188"/>
      <c r="AG19" s="188"/>
      <c r="AH19" s="188"/>
      <c r="AI19" s="189"/>
    </row>
    <row r="20" spans="1:35" x14ac:dyDescent="0.3">
      <c r="A20" s="9" t="s">
        <v>250</v>
      </c>
      <c r="B20" s="177"/>
      <c r="C20" s="286"/>
      <c r="D20" s="186"/>
      <c r="E20" s="186"/>
      <c r="F20" s="304"/>
      <c r="G20" s="186"/>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9"/>
    </row>
    <row r="21" spans="1:35" x14ac:dyDescent="0.3">
      <c r="A21" s="9" t="s">
        <v>251</v>
      </c>
      <c r="B21" s="177"/>
      <c r="C21" s="214"/>
      <c r="D21" s="215"/>
      <c r="E21" s="188"/>
      <c r="F21" s="215"/>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9"/>
    </row>
    <row r="22" spans="1:35" ht="15" thickBot="1" x14ac:dyDescent="0.35">
      <c r="A22" s="9" t="s">
        <v>252</v>
      </c>
      <c r="B22" s="181"/>
      <c r="C22" s="190"/>
      <c r="D22" s="218"/>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1:35" ht="16.2" thickBot="1" x14ac:dyDescent="0.4">
      <c r="A23" s="236" t="s">
        <v>609</v>
      </c>
      <c r="B23" s="237" t="s">
        <v>616</v>
      </c>
      <c r="C23" s="238">
        <f t="shared" ref="C23:AI23" si="3">SUM(C19:C22)</f>
        <v>0</v>
      </c>
      <c r="D23" s="239">
        <f t="shared" si="3"/>
        <v>0</v>
      </c>
      <c r="E23" s="239">
        <f t="shared" si="3"/>
        <v>0</v>
      </c>
      <c r="F23" s="239">
        <f t="shared" si="3"/>
        <v>0</v>
      </c>
      <c r="G23" s="239">
        <f t="shared" si="3"/>
        <v>0</v>
      </c>
      <c r="H23" s="239">
        <f t="shared" si="3"/>
        <v>0</v>
      </c>
      <c r="I23" s="239">
        <f t="shared" si="3"/>
        <v>0</v>
      </c>
      <c r="J23" s="239">
        <f t="shared" si="3"/>
        <v>0</v>
      </c>
      <c r="K23" s="239">
        <f t="shared" si="3"/>
        <v>0</v>
      </c>
      <c r="L23" s="239">
        <f t="shared" si="3"/>
        <v>0</v>
      </c>
      <c r="M23" s="239">
        <f t="shared" si="3"/>
        <v>0</v>
      </c>
      <c r="N23" s="239">
        <f t="shared" si="3"/>
        <v>0</v>
      </c>
      <c r="O23" s="239">
        <f t="shared" si="3"/>
        <v>0</v>
      </c>
      <c r="P23" s="239">
        <f t="shared" si="3"/>
        <v>0</v>
      </c>
      <c r="Q23" s="239">
        <f t="shared" si="3"/>
        <v>0</v>
      </c>
      <c r="R23" s="239">
        <f t="shared" si="3"/>
        <v>0</v>
      </c>
      <c r="S23" s="243">
        <f t="shared" si="3"/>
        <v>0</v>
      </c>
      <c r="T23" s="243">
        <f t="shared" si="3"/>
        <v>0</v>
      </c>
      <c r="U23" s="243">
        <f t="shared" si="3"/>
        <v>0</v>
      </c>
      <c r="V23" s="243">
        <f t="shared" si="3"/>
        <v>0</v>
      </c>
      <c r="W23" s="243">
        <f t="shared" si="3"/>
        <v>0</v>
      </c>
      <c r="X23" s="243">
        <f t="shared" si="3"/>
        <v>0</v>
      </c>
      <c r="Y23" s="243">
        <f t="shared" si="3"/>
        <v>0</v>
      </c>
      <c r="Z23" s="243">
        <f t="shared" si="3"/>
        <v>0</v>
      </c>
      <c r="AA23" s="243">
        <f t="shared" si="3"/>
        <v>0</v>
      </c>
      <c r="AB23" s="243">
        <f t="shared" si="3"/>
        <v>0</v>
      </c>
      <c r="AC23" s="243">
        <f t="shared" si="3"/>
        <v>0</v>
      </c>
      <c r="AD23" s="243">
        <f t="shared" si="3"/>
        <v>0</v>
      </c>
      <c r="AE23" s="243">
        <f t="shared" si="3"/>
        <v>0</v>
      </c>
      <c r="AF23" s="243">
        <f t="shared" si="3"/>
        <v>0</v>
      </c>
      <c r="AG23" s="243">
        <f t="shared" si="3"/>
        <v>0</v>
      </c>
      <c r="AH23" s="243">
        <f t="shared" si="3"/>
        <v>0</v>
      </c>
      <c r="AI23" s="676">
        <f t="shared" si="3"/>
        <v>0</v>
      </c>
    </row>
    <row r="24" spans="1:35" ht="15" thickBot="1" x14ac:dyDescent="0.35"/>
    <row r="25" spans="1:35" x14ac:dyDescent="0.3">
      <c r="A25" s="241" t="s">
        <v>383</v>
      </c>
      <c r="B25" s="242" t="str">
        <f>B9</f>
        <v>HMP</v>
      </c>
      <c r="C25" s="154" t="str">
        <f>C9</f>
        <v>Kalendářní rok</v>
      </c>
      <c r="D25" s="12"/>
      <c r="E25" s="12"/>
      <c r="F25" s="12"/>
      <c r="G25" s="12"/>
      <c r="H25" s="12"/>
      <c r="I25" s="12"/>
      <c r="J25" s="12"/>
      <c r="K25" s="12"/>
      <c r="L25" s="12"/>
      <c r="M25" s="12"/>
      <c r="N25" s="12"/>
      <c r="O25" s="12"/>
      <c r="P25" s="12"/>
      <c r="Q25" s="12"/>
      <c r="R25" s="12"/>
      <c r="S25" s="12"/>
      <c r="T25" s="205"/>
      <c r="U25" s="205"/>
      <c r="V25" s="205"/>
      <c r="W25" s="205"/>
      <c r="X25" s="205"/>
      <c r="Y25" s="205"/>
      <c r="Z25" s="205"/>
      <c r="AA25" s="205"/>
      <c r="AB25" s="205"/>
      <c r="AC25" s="205"/>
      <c r="AD25" s="205"/>
      <c r="AE25" s="205"/>
      <c r="AF25" s="205"/>
      <c r="AG25" s="205"/>
      <c r="AH25" s="205"/>
      <c r="AI25" s="206"/>
    </row>
    <row r="26" spans="1:35" ht="15" thickBot="1" x14ac:dyDescent="0.35">
      <c r="A26" s="6" t="s">
        <v>660</v>
      </c>
      <c r="B26" s="155"/>
      <c r="C26" s="156" t="str">
        <f t="shared" ref="C26:AI26" si="4">C10</f>
        <v>XII/29</v>
      </c>
      <c r="D26" s="7" t="str">
        <f t="shared" si="4"/>
        <v>I-VI/30</v>
      </c>
      <c r="E26" s="7" t="str">
        <f t="shared" si="4"/>
        <v>VI-XII/30</v>
      </c>
      <c r="F26" s="7" t="str">
        <f t="shared" si="4"/>
        <v>XII/30</v>
      </c>
      <c r="G26" s="7">
        <f t="shared" si="4"/>
        <v>2031</v>
      </c>
      <c r="H26" s="7">
        <f t="shared" si="4"/>
        <v>2032</v>
      </c>
      <c r="I26" s="7">
        <f t="shared" si="4"/>
        <v>2033</v>
      </c>
      <c r="J26" s="7">
        <f t="shared" si="4"/>
        <v>2034</v>
      </c>
      <c r="K26" s="7">
        <f t="shared" si="4"/>
        <v>2035</v>
      </c>
      <c r="L26" s="7">
        <f t="shared" si="4"/>
        <v>2036</v>
      </c>
      <c r="M26" s="7">
        <f t="shared" si="4"/>
        <v>2037</v>
      </c>
      <c r="N26" s="7">
        <f t="shared" si="4"/>
        <v>2038</v>
      </c>
      <c r="O26" s="7">
        <f t="shared" si="4"/>
        <v>2039</v>
      </c>
      <c r="P26" s="7">
        <f t="shared" si="4"/>
        <v>2040</v>
      </c>
      <c r="Q26" s="7">
        <f t="shared" si="4"/>
        <v>2041</v>
      </c>
      <c r="R26" s="7">
        <f t="shared" si="4"/>
        <v>2042</v>
      </c>
      <c r="S26" s="7">
        <f t="shared" si="4"/>
        <v>2043</v>
      </c>
      <c r="T26" s="7">
        <f t="shared" si="4"/>
        <v>2044</v>
      </c>
      <c r="U26" s="7">
        <f t="shared" si="4"/>
        <v>2045</v>
      </c>
      <c r="V26" s="7">
        <f t="shared" si="4"/>
        <v>2046</v>
      </c>
      <c r="W26" s="7">
        <f t="shared" si="4"/>
        <v>2047</v>
      </c>
      <c r="X26" s="7">
        <f t="shared" si="4"/>
        <v>2048</v>
      </c>
      <c r="Y26" s="7">
        <f t="shared" si="4"/>
        <v>2049</v>
      </c>
      <c r="Z26" s="7">
        <f t="shared" si="4"/>
        <v>2050</v>
      </c>
      <c r="AA26" s="7">
        <f t="shared" si="4"/>
        <v>2051</v>
      </c>
      <c r="AB26" s="7">
        <f t="shared" si="4"/>
        <v>2052</v>
      </c>
      <c r="AC26" s="7">
        <f t="shared" si="4"/>
        <v>2053</v>
      </c>
      <c r="AD26" s="7">
        <f t="shared" si="4"/>
        <v>2054</v>
      </c>
      <c r="AE26" s="7">
        <f t="shared" si="4"/>
        <v>2055</v>
      </c>
      <c r="AF26" s="7">
        <f t="shared" si="4"/>
        <v>2056</v>
      </c>
      <c r="AG26" s="7">
        <f t="shared" si="4"/>
        <v>2057</v>
      </c>
      <c r="AH26" s="7">
        <f t="shared" si="4"/>
        <v>2058</v>
      </c>
      <c r="AI26" s="8">
        <f t="shared" si="4"/>
        <v>2059</v>
      </c>
    </row>
    <row r="27" spans="1:35" ht="15" thickTop="1" x14ac:dyDescent="0.3">
      <c r="A27" s="9" t="s">
        <v>249</v>
      </c>
      <c r="B27" s="185"/>
      <c r="C27" s="286"/>
      <c r="D27" s="186"/>
      <c r="E27" s="304"/>
      <c r="F27" s="304"/>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1:35" x14ac:dyDescent="0.3">
      <c r="A28" s="9" t="s">
        <v>250</v>
      </c>
      <c r="B28" s="177"/>
      <c r="C28" s="214"/>
      <c r="D28" s="188"/>
      <c r="E28" s="188"/>
      <c r="F28" s="215"/>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9"/>
    </row>
    <row r="29" spans="1:35" x14ac:dyDescent="0.3">
      <c r="A29" s="9" t="s">
        <v>251</v>
      </c>
      <c r="B29" s="177"/>
      <c r="C29" s="214"/>
      <c r="D29" s="215"/>
      <c r="E29" s="188"/>
      <c r="F29" s="215"/>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9"/>
    </row>
    <row r="30" spans="1:35" ht="15" thickBot="1" x14ac:dyDescent="0.35">
      <c r="A30" s="9" t="s">
        <v>252</v>
      </c>
      <c r="B30" s="181"/>
      <c r="C30" s="190"/>
      <c r="D30" s="218"/>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2"/>
    </row>
    <row r="31" spans="1:35" ht="15.6" thickBot="1" x14ac:dyDescent="0.4">
      <c r="A31" s="236" t="s">
        <v>662</v>
      </c>
      <c r="B31" s="237" t="s">
        <v>391</v>
      </c>
      <c r="C31" s="238">
        <f t="shared" ref="C31:AI31" si="5">SUM(C27:C30)</f>
        <v>0</v>
      </c>
      <c r="D31" s="239">
        <f t="shared" si="5"/>
        <v>0</v>
      </c>
      <c r="E31" s="239">
        <f t="shared" si="5"/>
        <v>0</v>
      </c>
      <c r="F31" s="239">
        <f t="shared" si="5"/>
        <v>0</v>
      </c>
      <c r="G31" s="239">
        <f t="shared" si="5"/>
        <v>0</v>
      </c>
      <c r="H31" s="239">
        <f t="shared" si="5"/>
        <v>0</v>
      </c>
      <c r="I31" s="239">
        <f t="shared" si="5"/>
        <v>0</v>
      </c>
      <c r="J31" s="239">
        <f t="shared" si="5"/>
        <v>0</v>
      </c>
      <c r="K31" s="239">
        <f t="shared" si="5"/>
        <v>0</v>
      </c>
      <c r="L31" s="239">
        <f t="shared" si="5"/>
        <v>0</v>
      </c>
      <c r="M31" s="239">
        <f t="shared" si="5"/>
        <v>0</v>
      </c>
      <c r="N31" s="239">
        <f t="shared" si="5"/>
        <v>0</v>
      </c>
      <c r="O31" s="239">
        <f t="shared" si="5"/>
        <v>0</v>
      </c>
      <c r="P31" s="239">
        <f t="shared" si="5"/>
        <v>0</v>
      </c>
      <c r="Q31" s="239">
        <f t="shared" si="5"/>
        <v>0</v>
      </c>
      <c r="R31" s="239">
        <f t="shared" si="5"/>
        <v>0</v>
      </c>
      <c r="S31" s="239">
        <f t="shared" si="5"/>
        <v>0</v>
      </c>
      <c r="T31" s="239">
        <f t="shared" si="5"/>
        <v>0</v>
      </c>
      <c r="U31" s="239">
        <f t="shared" si="5"/>
        <v>0</v>
      </c>
      <c r="V31" s="239">
        <f t="shared" si="5"/>
        <v>0</v>
      </c>
      <c r="W31" s="239">
        <f t="shared" si="5"/>
        <v>0</v>
      </c>
      <c r="X31" s="239">
        <f t="shared" si="5"/>
        <v>0</v>
      </c>
      <c r="Y31" s="239">
        <f t="shared" si="5"/>
        <v>0</v>
      </c>
      <c r="Z31" s="239">
        <f t="shared" si="5"/>
        <v>0</v>
      </c>
      <c r="AA31" s="239">
        <f t="shared" si="5"/>
        <v>0</v>
      </c>
      <c r="AB31" s="239">
        <f t="shared" si="5"/>
        <v>0</v>
      </c>
      <c r="AC31" s="239">
        <f t="shared" si="5"/>
        <v>0</v>
      </c>
      <c r="AD31" s="239">
        <f t="shared" si="5"/>
        <v>0</v>
      </c>
      <c r="AE31" s="239">
        <f t="shared" si="5"/>
        <v>0</v>
      </c>
      <c r="AF31" s="239">
        <f t="shared" si="5"/>
        <v>0</v>
      </c>
      <c r="AG31" s="239">
        <f t="shared" si="5"/>
        <v>0</v>
      </c>
      <c r="AH31" s="239">
        <f t="shared" si="5"/>
        <v>0</v>
      </c>
      <c r="AI31" s="240">
        <f t="shared" si="5"/>
        <v>0</v>
      </c>
    </row>
    <row r="32" spans="1:35" ht="15" thickBot="1" x14ac:dyDescent="0.35"/>
    <row r="33" spans="1:35" x14ac:dyDescent="0.3">
      <c r="A33" s="241" t="s">
        <v>386</v>
      </c>
      <c r="B33" s="242" t="str">
        <f>B9</f>
        <v>HMP</v>
      </c>
      <c r="C33" s="154" t="str">
        <f>C9</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387</v>
      </c>
      <c r="B34" s="155"/>
      <c r="C34" s="156" t="str">
        <f t="shared" ref="C34:AI34" si="6">C10</f>
        <v>XII/29</v>
      </c>
      <c r="D34" s="7" t="str">
        <f t="shared" si="6"/>
        <v>I-VI/30</v>
      </c>
      <c r="E34" s="7" t="str">
        <f t="shared" si="6"/>
        <v>VI-XII/30</v>
      </c>
      <c r="F34" s="7" t="str">
        <f t="shared" si="6"/>
        <v>XII/30</v>
      </c>
      <c r="G34" s="7">
        <f t="shared" si="6"/>
        <v>2031</v>
      </c>
      <c r="H34" s="7">
        <f t="shared" si="6"/>
        <v>2032</v>
      </c>
      <c r="I34" s="7">
        <f t="shared" si="6"/>
        <v>2033</v>
      </c>
      <c r="J34" s="7">
        <f t="shared" si="6"/>
        <v>2034</v>
      </c>
      <c r="K34" s="7">
        <f t="shared" si="6"/>
        <v>2035</v>
      </c>
      <c r="L34" s="7">
        <f t="shared" si="6"/>
        <v>2036</v>
      </c>
      <c r="M34" s="7">
        <f t="shared" si="6"/>
        <v>2037</v>
      </c>
      <c r="N34" s="7">
        <f t="shared" si="6"/>
        <v>2038</v>
      </c>
      <c r="O34" s="7">
        <f t="shared" si="6"/>
        <v>2039</v>
      </c>
      <c r="P34" s="7">
        <f t="shared" si="6"/>
        <v>2040</v>
      </c>
      <c r="Q34" s="7">
        <f t="shared" si="6"/>
        <v>2041</v>
      </c>
      <c r="R34" s="7">
        <f t="shared" si="6"/>
        <v>2042</v>
      </c>
      <c r="S34" s="7">
        <f t="shared" si="6"/>
        <v>2043</v>
      </c>
      <c r="T34" s="7">
        <f t="shared" si="6"/>
        <v>2044</v>
      </c>
      <c r="U34" s="7">
        <f t="shared" si="6"/>
        <v>2045</v>
      </c>
      <c r="V34" s="7">
        <f t="shared" si="6"/>
        <v>2046</v>
      </c>
      <c r="W34" s="7">
        <f t="shared" si="6"/>
        <v>2047</v>
      </c>
      <c r="X34" s="7">
        <f t="shared" si="6"/>
        <v>2048</v>
      </c>
      <c r="Y34" s="7">
        <f t="shared" si="6"/>
        <v>2049</v>
      </c>
      <c r="Z34" s="7">
        <f t="shared" si="6"/>
        <v>2050</v>
      </c>
      <c r="AA34" s="7">
        <f t="shared" si="6"/>
        <v>2051</v>
      </c>
      <c r="AB34" s="7">
        <f t="shared" si="6"/>
        <v>2052</v>
      </c>
      <c r="AC34" s="7">
        <f t="shared" si="6"/>
        <v>2053</v>
      </c>
      <c r="AD34" s="7">
        <f t="shared" si="6"/>
        <v>2054</v>
      </c>
      <c r="AE34" s="7">
        <f t="shared" si="6"/>
        <v>2055</v>
      </c>
      <c r="AF34" s="7">
        <f t="shared" si="6"/>
        <v>2056</v>
      </c>
      <c r="AG34" s="7">
        <f t="shared" si="6"/>
        <v>2057</v>
      </c>
      <c r="AH34" s="7">
        <f t="shared" si="6"/>
        <v>2058</v>
      </c>
      <c r="AI34" s="8">
        <f t="shared" si="6"/>
        <v>2059</v>
      </c>
    </row>
    <row r="35" spans="1:35" ht="15" thickTop="1" x14ac:dyDescent="0.3">
      <c r="A35" s="9" t="s">
        <v>249</v>
      </c>
      <c r="B35" s="185"/>
      <c r="C35" s="312">
        <f>'Objednávka HMP'!C35+C11+C19</f>
        <v>0</v>
      </c>
      <c r="D35" s="313">
        <f>'Objednávka HMP'!D35+D11+D19</f>
        <v>0</v>
      </c>
      <c r="E35" s="313">
        <f>'Objednávka HMP'!E35+E11+E19</f>
        <v>0</v>
      </c>
      <c r="F35" s="313">
        <f>'Objednávka HMP'!F35+F11+F19</f>
        <v>0</v>
      </c>
      <c r="G35" s="313">
        <f>'Objednávka HMP'!G35+G11+G19</f>
        <v>0</v>
      </c>
      <c r="H35" s="313">
        <f>'Objednávka HMP'!H35+H11+H19</f>
        <v>0</v>
      </c>
      <c r="I35" s="313">
        <f>'Objednávka HMP'!I35+I11+I19</f>
        <v>0</v>
      </c>
      <c r="J35" s="313">
        <f>'Objednávka HMP'!J35+J11+J19</f>
        <v>0</v>
      </c>
      <c r="K35" s="313">
        <f>'Objednávka HMP'!K35+K11+K19</f>
        <v>0</v>
      </c>
      <c r="L35" s="313">
        <f>'Objednávka HMP'!L35+L11+L19</f>
        <v>0</v>
      </c>
      <c r="M35" s="313">
        <f>'Objednávka HMP'!M35+M11+M19</f>
        <v>0</v>
      </c>
      <c r="N35" s="313">
        <f>'Objednávka HMP'!N35+N11+N19</f>
        <v>0</v>
      </c>
      <c r="O35" s="313">
        <f>'Objednávka HMP'!O35+O11+O19</f>
        <v>0</v>
      </c>
      <c r="P35" s="313">
        <f>'Objednávka HMP'!P35+P11+P19</f>
        <v>0</v>
      </c>
      <c r="Q35" s="313">
        <f>'Objednávka HMP'!Q35+Q11+Q19</f>
        <v>0</v>
      </c>
      <c r="R35" s="313">
        <f>'Objednávka HMP'!R35+R11+R19</f>
        <v>0</v>
      </c>
      <c r="S35" s="313">
        <f>'Objednávka HMP'!S35+S11+S19</f>
        <v>0</v>
      </c>
      <c r="T35" s="313">
        <f>'Objednávka HMP'!T35+T11+T19</f>
        <v>0</v>
      </c>
      <c r="U35" s="313">
        <f>'Objednávka HMP'!U35+U11+U19</f>
        <v>0</v>
      </c>
      <c r="V35" s="313">
        <f>'Objednávka HMP'!V35+V11+V19</f>
        <v>0</v>
      </c>
      <c r="W35" s="313">
        <f>'Objednávka HMP'!W35+W11+W19</f>
        <v>0</v>
      </c>
      <c r="X35" s="313">
        <f>'Objednávka HMP'!X35+X11+X19</f>
        <v>0</v>
      </c>
      <c r="Y35" s="313">
        <f>'Objednávka HMP'!Y35+Y11+Y19</f>
        <v>0</v>
      </c>
      <c r="Z35" s="313">
        <f>'Objednávka HMP'!Z35+Z11+Z19</f>
        <v>0</v>
      </c>
      <c r="AA35" s="313">
        <f>'Objednávka HMP'!AA35+AA11+AA19</f>
        <v>0</v>
      </c>
      <c r="AB35" s="313">
        <f>'Objednávka HMP'!AB35+AB11+AB19</f>
        <v>0</v>
      </c>
      <c r="AC35" s="313">
        <f>'Objednávka HMP'!AC35+AC11+AC19</f>
        <v>0</v>
      </c>
      <c r="AD35" s="313">
        <f>'Objednávka HMP'!AD35+AD11+AD19</f>
        <v>0</v>
      </c>
      <c r="AE35" s="313">
        <f>'Objednávka HMP'!AE35+AE11+AE19</f>
        <v>0</v>
      </c>
      <c r="AF35" s="313">
        <f>'Objednávka HMP'!AF35+AF11+AF19</f>
        <v>0</v>
      </c>
      <c r="AG35" s="313">
        <f>'Objednávka HMP'!AG35+AG11+AG19</f>
        <v>0</v>
      </c>
      <c r="AH35" s="313">
        <f>'Objednávka HMP'!AH35+AH11+AH19</f>
        <v>0</v>
      </c>
      <c r="AI35" s="776">
        <f>'Objednávka HMP'!AI35+AI11+AI19</f>
        <v>0</v>
      </c>
    </row>
    <row r="36" spans="1:35" x14ac:dyDescent="0.3">
      <c r="A36" s="9" t="s">
        <v>250</v>
      </c>
      <c r="B36" s="177"/>
      <c r="C36" s="232">
        <f>'Objednávka HMP'!C36+C12+C20</f>
        <v>0</v>
      </c>
      <c r="D36" s="233">
        <f>'Objednávka HMP'!D36+D12+D20</f>
        <v>0</v>
      </c>
      <c r="E36" s="233">
        <f>'Objednávka HMP'!E36+E12+E20</f>
        <v>0</v>
      </c>
      <c r="F36" s="233">
        <f>'Objednávka HMP'!F36+F12+F20</f>
        <v>0</v>
      </c>
      <c r="G36" s="233">
        <f>'Objednávka HMP'!G36+G12+G20</f>
        <v>0</v>
      </c>
      <c r="H36" s="233">
        <f>'Objednávka HMP'!H36+H12+H20</f>
        <v>0</v>
      </c>
      <c r="I36" s="233">
        <f>'Objednávka HMP'!I36+I12+I20</f>
        <v>0</v>
      </c>
      <c r="J36" s="233">
        <f>'Objednávka HMP'!J36+J12+J20</f>
        <v>0</v>
      </c>
      <c r="K36" s="233">
        <f>'Objednávka HMP'!K36+K12+K20</f>
        <v>0</v>
      </c>
      <c r="L36" s="233">
        <f>'Objednávka HMP'!L36+L12+L20</f>
        <v>0</v>
      </c>
      <c r="M36" s="233">
        <f>'Objednávka HMP'!M36+M12+M20</f>
        <v>0</v>
      </c>
      <c r="N36" s="233">
        <f>'Objednávka HMP'!N36+N12+N20</f>
        <v>0</v>
      </c>
      <c r="O36" s="233">
        <f>'Objednávka HMP'!O36+O12+O20</f>
        <v>0</v>
      </c>
      <c r="P36" s="233">
        <f>'Objednávka HMP'!P36+P12+P20</f>
        <v>0</v>
      </c>
      <c r="Q36" s="233">
        <f>'Objednávka HMP'!Q36+Q12+Q20</f>
        <v>0</v>
      </c>
      <c r="R36" s="233">
        <f>'Objednávka HMP'!R36+R12+R20</f>
        <v>0</v>
      </c>
      <c r="S36" s="233">
        <f>'Objednávka HMP'!S36+S12+S20</f>
        <v>0</v>
      </c>
      <c r="T36" s="233">
        <f>'Objednávka HMP'!T36+T12+T20</f>
        <v>0</v>
      </c>
      <c r="U36" s="233">
        <f>'Objednávka HMP'!U36+U12+U20</f>
        <v>0</v>
      </c>
      <c r="V36" s="233">
        <f>'Objednávka HMP'!V36+V12+V20</f>
        <v>0</v>
      </c>
      <c r="W36" s="233">
        <f>'Objednávka HMP'!W36+W12+W20</f>
        <v>0</v>
      </c>
      <c r="X36" s="233">
        <f>'Objednávka HMP'!X36+X12+X20</f>
        <v>0</v>
      </c>
      <c r="Y36" s="233">
        <f>'Objednávka HMP'!Y36+Y12+Y20</f>
        <v>0</v>
      </c>
      <c r="Z36" s="233">
        <f>'Objednávka HMP'!Z36+Z12+Z20</f>
        <v>0</v>
      </c>
      <c r="AA36" s="233">
        <f>'Objednávka HMP'!AA36+AA12+AA20</f>
        <v>0</v>
      </c>
      <c r="AB36" s="233">
        <f>'Objednávka HMP'!AB36+AB12+AB20</f>
        <v>0</v>
      </c>
      <c r="AC36" s="233">
        <f>'Objednávka HMP'!AC36+AC12+AC20</f>
        <v>0</v>
      </c>
      <c r="AD36" s="233">
        <f>'Objednávka HMP'!AD36+AD12+AD20</f>
        <v>0</v>
      </c>
      <c r="AE36" s="233">
        <f>'Objednávka HMP'!AE36+AE12+AE20</f>
        <v>0</v>
      </c>
      <c r="AF36" s="233">
        <f>'Objednávka HMP'!AF36+AF12+AF20</f>
        <v>0</v>
      </c>
      <c r="AG36" s="233">
        <f>'Objednávka HMP'!AG36+AG12+AG20</f>
        <v>0</v>
      </c>
      <c r="AH36" s="233">
        <f>'Objednávka HMP'!AH36+AH12+AH20</f>
        <v>0</v>
      </c>
      <c r="AI36" s="777">
        <f>'Objednávka HMP'!AI36+AI12+AI20</f>
        <v>0</v>
      </c>
    </row>
    <row r="37" spans="1:35" x14ac:dyDescent="0.3">
      <c r="A37" s="9" t="s">
        <v>251</v>
      </c>
      <c r="B37" s="177"/>
      <c r="C37" s="232">
        <f>'Objednávka HMP'!C37+C13+C21</f>
        <v>0</v>
      </c>
      <c r="D37" s="233">
        <f>'Objednávka HMP'!D37+D13+D21</f>
        <v>0</v>
      </c>
      <c r="E37" s="233">
        <f>'Objednávka HMP'!E37+E13+E21</f>
        <v>0</v>
      </c>
      <c r="F37" s="233">
        <f>'Objednávka HMP'!F37+F13+F21</f>
        <v>0</v>
      </c>
      <c r="G37" s="233">
        <f>'Objednávka HMP'!G37+G13+G21</f>
        <v>0</v>
      </c>
      <c r="H37" s="233">
        <f>'Objednávka HMP'!H37+H13+H21</f>
        <v>0</v>
      </c>
      <c r="I37" s="233">
        <f>'Objednávka HMP'!I37+I13+I21</f>
        <v>0</v>
      </c>
      <c r="J37" s="233">
        <f>'Objednávka HMP'!J37+J13+J21</f>
        <v>0</v>
      </c>
      <c r="K37" s="233">
        <f>'Objednávka HMP'!K37+K13+K21</f>
        <v>0</v>
      </c>
      <c r="L37" s="233">
        <f>'Objednávka HMP'!L37+L13+L21</f>
        <v>0</v>
      </c>
      <c r="M37" s="233">
        <f>'Objednávka HMP'!M37+M13+M21</f>
        <v>0</v>
      </c>
      <c r="N37" s="233">
        <f>'Objednávka HMP'!N37+N13+N21</f>
        <v>0</v>
      </c>
      <c r="O37" s="233">
        <f>'Objednávka HMP'!O37+O13+O21</f>
        <v>0</v>
      </c>
      <c r="P37" s="233">
        <f>'Objednávka HMP'!P37+P13+P21</f>
        <v>0</v>
      </c>
      <c r="Q37" s="233">
        <f>'Objednávka HMP'!Q37+Q13+Q21</f>
        <v>0</v>
      </c>
      <c r="R37" s="233">
        <f>'Objednávka HMP'!R37+R13+R21</f>
        <v>0</v>
      </c>
      <c r="S37" s="233">
        <f>'Objednávka HMP'!S37+S13+S21</f>
        <v>0</v>
      </c>
      <c r="T37" s="233">
        <f>'Objednávka HMP'!T37+T13+T21</f>
        <v>0</v>
      </c>
      <c r="U37" s="233">
        <f>'Objednávka HMP'!U37+U13+U21</f>
        <v>0</v>
      </c>
      <c r="V37" s="233">
        <f>'Objednávka HMP'!V37+V13+V21</f>
        <v>0</v>
      </c>
      <c r="W37" s="233">
        <f>'Objednávka HMP'!W37+W13+W21</f>
        <v>0</v>
      </c>
      <c r="X37" s="233">
        <f>'Objednávka HMP'!X37+X13+X21</f>
        <v>0</v>
      </c>
      <c r="Y37" s="233">
        <f>'Objednávka HMP'!Y37+Y13+Y21</f>
        <v>0</v>
      </c>
      <c r="Z37" s="233">
        <f>'Objednávka HMP'!Z37+Z13+Z21</f>
        <v>0</v>
      </c>
      <c r="AA37" s="233">
        <f>'Objednávka HMP'!AA37+AA13+AA21</f>
        <v>0</v>
      </c>
      <c r="AB37" s="233">
        <f>'Objednávka HMP'!AB37+AB13+AB21</f>
        <v>0</v>
      </c>
      <c r="AC37" s="233">
        <f>'Objednávka HMP'!AC37+AC13+AC21</f>
        <v>0</v>
      </c>
      <c r="AD37" s="233">
        <f>'Objednávka HMP'!AD37+AD13+AD21</f>
        <v>0</v>
      </c>
      <c r="AE37" s="233">
        <f>'Objednávka HMP'!AE37+AE13+AE21</f>
        <v>0</v>
      </c>
      <c r="AF37" s="233">
        <f>'Objednávka HMP'!AF37+AF13+AF21</f>
        <v>0</v>
      </c>
      <c r="AG37" s="233">
        <f>'Objednávka HMP'!AG37+AG13+AG21</f>
        <v>0</v>
      </c>
      <c r="AH37" s="233">
        <f>'Objednávka HMP'!AH37+AH13+AH21</f>
        <v>0</v>
      </c>
      <c r="AI37" s="777">
        <f>'Objednávka HMP'!AI37+AI13+AI21</f>
        <v>0</v>
      </c>
    </row>
    <row r="38" spans="1:35" ht="15" thickBot="1" x14ac:dyDescent="0.35">
      <c r="A38" s="9" t="s">
        <v>252</v>
      </c>
      <c r="B38" s="181"/>
      <c r="C38" s="234">
        <f>'Objednávka HMP'!C38+C14+C22</f>
        <v>0</v>
      </c>
      <c r="D38" s="235">
        <f>'Objednávka HMP'!D38+D14+D22</f>
        <v>0</v>
      </c>
      <c r="E38" s="235">
        <f>'Objednávka HMP'!E38+E14+E22</f>
        <v>0</v>
      </c>
      <c r="F38" s="235">
        <f>'Objednávka HMP'!F38+F14+F22</f>
        <v>0</v>
      </c>
      <c r="G38" s="235">
        <f>'Objednávka HMP'!G38+G14+G22</f>
        <v>0</v>
      </c>
      <c r="H38" s="235">
        <f>'Objednávka HMP'!H38+H14+H22</f>
        <v>0</v>
      </c>
      <c r="I38" s="235">
        <f>'Objednávka HMP'!I38+I14+I22</f>
        <v>0</v>
      </c>
      <c r="J38" s="235">
        <f>'Objednávka HMP'!J38+J14+J22</f>
        <v>0</v>
      </c>
      <c r="K38" s="235">
        <f>'Objednávka HMP'!K38+K14+K22</f>
        <v>0</v>
      </c>
      <c r="L38" s="235">
        <f>'Objednávka HMP'!L38+L14+L22</f>
        <v>0</v>
      </c>
      <c r="M38" s="235">
        <f>'Objednávka HMP'!M38+M14+M22</f>
        <v>0</v>
      </c>
      <c r="N38" s="235">
        <f>'Objednávka HMP'!N38+N14+N22</f>
        <v>0</v>
      </c>
      <c r="O38" s="235">
        <f>'Objednávka HMP'!O38+O14+O22</f>
        <v>0</v>
      </c>
      <c r="P38" s="235">
        <f>'Objednávka HMP'!P38+P14+P22</f>
        <v>0</v>
      </c>
      <c r="Q38" s="235">
        <f>'Objednávka HMP'!Q38+Q14+Q22</f>
        <v>0</v>
      </c>
      <c r="R38" s="235">
        <f>'Objednávka HMP'!R38+R14+R22</f>
        <v>0</v>
      </c>
      <c r="S38" s="235">
        <f>'Objednávka HMP'!S38+S14+S22</f>
        <v>0</v>
      </c>
      <c r="T38" s="235">
        <f>'Objednávka HMP'!T38+T14+T22</f>
        <v>0</v>
      </c>
      <c r="U38" s="235">
        <f>'Objednávka HMP'!U38+U14+U22</f>
        <v>0</v>
      </c>
      <c r="V38" s="235">
        <f>'Objednávka HMP'!V38+V14+V22</f>
        <v>0</v>
      </c>
      <c r="W38" s="235">
        <f>'Objednávka HMP'!W38+W14+W22</f>
        <v>0</v>
      </c>
      <c r="X38" s="235">
        <f>'Objednávka HMP'!X38+X14+X22</f>
        <v>0</v>
      </c>
      <c r="Y38" s="235">
        <f>'Objednávka HMP'!Y38+Y14+Y22</f>
        <v>0</v>
      </c>
      <c r="Z38" s="235">
        <f>'Objednávka HMP'!Z38+Z14+Z22</f>
        <v>0</v>
      </c>
      <c r="AA38" s="235">
        <f>'Objednávka HMP'!AA38+AA14+AA22</f>
        <v>0</v>
      </c>
      <c r="AB38" s="235">
        <f>'Objednávka HMP'!AB38+AB14+AB22</f>
        <v>0</v>
      </c>
      <c r="AC38" s="235">
        <f>'Objednávka HMP'!AC38+AC14+AC22</f>
        <v>0</v>
      </c>
      <c r="AD38" s="235">
        <f>'Objednávka HMP'!AD38+AD14+AD22</f>
        <v>0</v>
      </c>
      <c r="AE38" s="235">
        <f>'Objednávka HMP'!AE38+AE14+AE22</f>
        <v>0</v>
      </c>
      <c r="AF38" s="235">
        <f>'Objednávka HMP'!AF38+AF14+AF22</f>
        <v>0</v>
      </c>
      <c r="AG38" s="235">
        <f>'Objednávka HMP'!AG38+AG14+AG22</f>
        <v>0</v>
      </c>
      <c r="AH38" s="235">
        <f>'Objednávka HMP'!AH38+AH14+AH22</f>
        <v>0</v>
      </c>
      <c r="AI38" s="778">
        <f>'Objednávka HMP'!AI38+AI14+AI22</f>
        <v>0</v>
      </c>
    </row>
    <row r="39" spans="1:35" ht="15.6" thickBot="1" x14ac:dyDescent="0.4">
      <c r="A39" s="236" t="s">
        <v>388</v>
      </c>
      <c r="B39" s="237" t="s">
        <v>392</v>
      </c>
      <c r="C39" s="238">
        <f t="shared" ref="C39:AI39" si="7">SUM(C35:C38)</f>
        <v>0</v>
      </c>
      <c r="D39" s="239">
        <f t="shared" si="7"/>
        <v>0</v>
      </c>
      <c r="E39" s="239">
        <f t="shared" ref="E39:F39" si="8">SUM(E35:E38)</f>
        <v>0</v>
      </c>
      <c r="F39" s="239">
        <f t="shared" si="8"/>
        <v>0</v>
      </c>
      <c r="G39" s="239">
        <f t="shared" si="7"/>
        <v>0</v>
      </c>
      <c r="H39" s="239">
        <f t="shared" si="7"/>
        <v>0</v>
      </c>
      <c r="I39" s="239">
        <f t="shared" si="7"/>
        <v>0</v>
      </c>
      <c r="J39" s="239">
        <f t="shared" si="7"/>
        <v>0</v>
      </c>
      <c r="K39" s="239">
        <f t="shared" si="7"/>
        <v>0</v>
      </c>
      <c r="L39" s="239">
        <f t="shared" si="7"/>
        <v>0</v>
      </c>
      <c r="M39" s="239">
        <f t="shared" si="7"/>
        <v>0</v>
      </c>
      <c r="N39" s="239">
        <f t="shared" si="7"/>
        <v>0</v>
      </c>
      <c r="O39" s="239">
        <f t="shared" si="7"/>
        <v>0</v>
      </c>
      <c r="P39" s="239">
        <f t="shared" si="7"/>
        <v>0</v>
      </c>
      <c r="Q39" s="239">
        <f t="shared" si="7"/>
        <v>0</v>
      </c>
      <c r="R39" s="239">
        <f t="shared" si="7"/>
        <v>0</v>
      </c>
      <c r="S39" s="239">
        <f t="shared" si="7"/>
        <v>0</v>
      </c>
      <c r="T39" s="239">
        <f t="shared" si="7"/>
        <v>0</v>
      </c>
      <c r="U39" s="239">
        <f t="shared" si="7"/>
        <v>0</v>
      </c>
      <c r="V39" s="239">
        <f t="shared" si="7"/>
        <v>0</v>
      </c>
      <c r="W39" s="239">
        <f t="shared" si="7"/>
        <v>0</v>
      </c>
      <c r="X39" s="239">
        <f t="shared" si="7"/>
        <v>0</v>
      </c>
      <c r="Y39" s="239">
        <f t="shared" si="7"/>
        <v>0</v>
      </c>
      <c r="Z39" s="239">
        <f t="shared" si="7"/>
        <v>0</v>
      </c>
      <c r="AA39" s="239">
        <f t="shared" si="7"/>
        <v>0</v>
      </c>
      <c r="AB39" s="239">
        <f t="shared" si="7"/>
        <v>0</v>
      </c>
      <c r="AC39" s="239">
        <f t="shared" si="7"/>
        <v>0</v>
      </c>
      <c r="AD39" s="239">
        <f t="shared" si="7"/>
        <v>0</v>
      </c>
      <c r="AE39" s="239">
        <f t="shared" si="7"/>
        <v>0</v>
      </c>
      <c r="AF39" s="239">
        <f t="shared" si="7"/>
        <v>0</v>
      </c>
      <c r="AG39" s="239">
        <f t="shared" si="7"/>
        <v>0</v>
      </c>
      <c r="AH39" s="239">
        <f t="shared" si="7"/>
        <v>0</v>
      </c>
      <c r="AI39" s="240">
        <f t="shared" si="7"/>
        <v>0</v>
      </c>
    </row>
    <row r="40" spans="1:35" x14ac:dyDescent="0.3"/>
  </sheetData>
  <sheetProtection algorithmName="SHA-512" hashValue="hOlJS1QHE/w9Ijv9zXegE6xupRJjaSXpj8ZJYIViSFGpOJfhOaJghRQ7gw4DzhjrcCUAuUtdHnLPJtqC/Pe7fQ==" saltValue="r0X5HENYcwRG/R026Uc5iA==" spinCount="100000" sheet="1" objects="1" scenarios="1"/>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rowBreaks count="1" manualBreakCount="1">
    <brk id="3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2D57-67DE-4883-9946-107ECDAC55AC}">
  <sheetPr>
    <tabColor rgb="FF7030A0"/>
  </sheetPr>
  <dimension ref="A1:AJ80"/>
  <sheetViews>
    <sheetView showGridLines="0" zoomScaleNormal="100" workbookViewId="0">
      <pane xSplit="2" topLeftCell="C1" activePane="topRight" state="frozen"/>
      <selection activeCell="D67" sqref="D67"/>
      <selection pane="topRight" activeCell="D1" sqref="D1"/>
    </sheetView>
  </sheetViews>
  <sheetFormatPr defaultColWidth="0" defaultRowHeight="14.4" zeroHeight="1" x14ac:dyDescent="0.3"/>
  <cols>
    <col min="1" max="1" width="50.6640625" customWidth="1"/>
    <col min="2" max="2" width="11.33203125" bestFit="1" customWidth="1"/>
    <col min="3" max="33" width="15.77734375" customWidth="1"/>
    <col min="34" max="34" width="3.6640625" customWidth="1"/>
    <col min="35" max="36" width="0" hidden="1" customWidth="1"/>
    <col min="37" max="16384" width="9.109375" hidden="1"/>
  </cols>
  <sheetData>
    <row r="1" spans="1:33" x14ac:dyDescent="0.3">
      <c r="A1" s="241" t="s">
        <v>393</v>
      </c>
      <c r="B1" s="242" t="s">
        <v>61</v>
      </c>
      <c r="C1" s="154" t="s">
        <v>44</v>
      </c>
      <c r="D1" s="12"/>
      <c r="E1" s="12"/>
      <c r="F1" s="12"/>
      <c r="G1" s="12"/>
      <c r="H1" s="12"/>
      <c r="I1" s="12"/>
      <c r="J1" s="12"/>
      <c r="K1" s="12"/>
      <c r="L1" s="12"/>
      <c r="M1" s="12"/>
      <c r="N1" s="12"/>
      <c r="O1" s="12"/>
      <c r="P1" s="12"/>
      <c r="Q1" s="12"/>
      <c r="R1" s="205"/>
      <c r="S1" s="205"/>
      <c r="T1" s="205"/>
      <c r="U1" s="205"/>
      <c r="V1" s="205"/>
      <c r="W1" s="205"/>
      <c r="X1" s="205"/>
      <c r="Y1" s="205"/>
      <c r="Z1" s="205"/>
      <c r="AA1" s="205"/>
      <c r="AB1" s="205"/>
      <c r="AC1" s="205"/>
      <c r="AD1" s="205"/>
      <c r="AE1" s="205"/>
      <c r="AF1" s="205"/>
      <c r="AG1" s="206"/>
    </row>
    <row r="2" spans="1:33" ht="15" thickBot="1" x14ac:dyDescent="0.35">
      <c r="A2" s="6" t="s">
        <v>394</v>
      </c>
      <c r="B2" s="155"/>
      <c r="C2" s="156" t="s">
        <v>46</v>
      </c>
      <c r="D2" s="7">
        <v>2030</v>
      </c>
      <c r="E2" s="7">
        <v>2031</v>
      </c>
      <c r="F2" s="7">
        <v>2032</v>
      </c>
      <c r="G2" s="7">
        <v>2033</v>
      </c>
      <c r="H2" s="7">
        <v>2034</v>
      </c>
      <c r="I2" s="7">
        <v>2035</v>
      </c>
      <c r="J2" s="7">
        <v>2036</v>
      </c>
      <c r="K2" s="7">
        <v>2037</v>
      </c>
      <c r="L2" s="7">
        <v>2038</v>
      </c>
      <c r="M2" s="7">
        <v>2039</v>
      </c>
      <c r="N2" s="7">
        <v>2040</v>
      </c>
      <c r="O2" s="7">
        <v>2041</v>
      </c>
      <c r="P2" s="7">
        <v>2042</v>
      </c>
      <c r="Q2" s="7">
        <v>2043</v>
      </c>
      <c r="R2" s="7">
        <v>2044</v>
      </c>
      <c r="S2" s="7">
        <v>2045</v>
      </c>
      <c r="T2" s="7">
        <v>2046</v>
      </c>
      <c r="U2" s="7">
        <v>2047</v>
      </c>
      <c r="V2" s="7">
        <v>2048</v>
      </c>
      <c r="W2" s="7">
        <v>2049</v>
      </c>
      <c r="X2" s="7">
        <v>2050</v>
      </c>
      <c r="Y2" s="7">
        <v>2051</v>
      </c>
      <c r="Z2" s="7">
        <v>2052</v>
      </c>
      <c r="AA2" s="7">
        <v>2053</v>
      </c>
      <c r="AB2" s="7">
        <v>2054</v>
      </c>
      <c r="AC2" s="7">
        <v>2055</v>
      </c>
      <c r="AD2" s="7">
        <v>2056</v>
      </c>
      <c r="AE2" s="7">
        <v>2057</v>
      </c>
      <c r="AF2" s="7">
        <v>2058</v>
      </c>
      <c r="AG2" s="8">
        <v>2059</v>
      </c>
    </row>
    <row r="3" spans="1:33" ht="15" thickTop="1" x14ac:dyDescent="0.3">
      <c r="A3" s="9" t="s">
        <v>367</v>
      </c>
      <c r="B3" s="185"/>
      <c r="C3" s="825"/>
      <c r="D3" s="838"/>
      <c r="E3" s="838"/>
      <c r="F3" s="838"/>
      <c r="G3" s="838"/>
      <c r="H3" s="838"/>
      <c r="I3" s="838"/>
      <c r="J3" s="838"/>
      <c r="K3" s="838"/>
      <c r="L3" s="838"/>
      <c r="M3" s="838"/>
      <c r="N3" s="838"/>
      <c r="O3" s="838"/>
      <c r="P3" s="838"/>
      <c r="Q3" s="839"/>
      <c r="R3" s="839"/>
      <c r="S3" s="839"/>
      <c r="T3" s="839"/>
      <c r="U3" s="839"/>
      <c r="V3" s="839"/>
      <c r="W3" s="839"/>
      <c r="X3" s="839"/>
      <c r="Y3" s="839"/>
      <c r="Z3" s="839"/>
      <c r="AA3" s="839"/>
      <c r="AB3" s="839"/>
      <c r="AC3" s="839"/>
      <c r="AD3" s="839"/>
      <c r="AE3" s="839"/>
      <c r="AF3" s="839"/>
      <c r="AG3" s="840"/>
    </row>
    <row r="4" spans="1:33" x14ac:dyDescent="0.3">
      <c r="A4" s="4" t="s">
        <v>368</v>
      </c>
      <c r="B4" s="185"/>
      <c r="C4" s="825"/>
      <c r="D4" s="838"/>
      <c r="E4" s="838"/>
      <c r="F4" s="838"/>
      <c r="G4" s="838"/>
      <c r="H4" s="838"/>
      <c r="I4" s="838"/>
      <c r="J4" s="838"/>
      <c r="K4" s="838"/>
      <c r="L4" s="838"/>
      <c r="M4" s="838"/>
      <c r="N4" s="838"/>
      <c r="O4" s="838"/>
      <c r="P4" s="838"/>
      <c r="Q4" s="839"/>
      <c r="R4" s="839"/>
      <c r="S4" s="839"/>
      <c r="T4" s="839"/>
      <c r="U4" s="839"/>
      <c r="V4" s="839"/>
      <c r="W4" s="839"/>
      <c r="X4" s="839"/>
      <c r="Y4" s="839"/>
      <c r="Z4" s="839"/>
      <c r="AA4" s="839"/>
      <c r="AB4" s="839"/>
      <c r="AC4" s="839"/>
      <c r="AD4" s="839"/>
      <c r="AE4" s="839"/>
      <c r="AF4" s="839"/>
      <c r="AG4" s="840"/>
    </row>
    <row r="5" spans="1:33" x14ac:dyDescent="0.3">
      <c r="A5" s="4" t="s">
        <v>369</v>
      </c>
      <c r="B5" s="185"/>
      <c r="C5" s="825"/>
      <c r="D5" s="838"/>
      <c r="E5" s="838"/>
      <c r="F5" s="838"/>
      <c r="G5" s="838"/>
      <c r="H5" s="838"/>
      <c r="I5" s="838"/>
      <c r="J5" s="838"/>
      <c r="K5" s="838"/>
      <c r="L5" s="838"/>
      <c r="M5" s="838"/>
      <c r="N5" s="838"/>
      <c r="O5" s="838"/>
      <c r="P5" s="838"/>
      <c r="Q5" s="839"/>
      <c r="R5" s="839"/>
      <c r="S5" s="839"/>
      <c r="T5" s="839"/>
      <c r="U5" s="839"/>
      <c r="V5" s="839"/>
      <c r="W5" s="839"/>
      <c r="X5" s="839"/>
      <c r="Y5" s="839"/>
      <c r="Z5" s="839"/>
      <c r="AA5" s="839"/>
      <c r="AB5" s="839"/>
      <c r="AC5" s="839"/>
      <c r="AD5" s="839"/>
      <c r="AE5" s="839"/>
      <c r="AF5" s="839"/>
      <c r="AG5" s="840"/>
    </row>
    <row r="6" spans="1:33" x14ac:dyDescent="0.3">
      <c r="A6" s="4" t="s">
        <v>370</v>
      </c>
      <c r="B6" s="177"/>
      <c r="C6" s="836"/>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40"/>
    </row>
    <row r="7" spans="1:33" x14ac:dyDescent="0.3">
      <c r="A7" s="4" t="s">
        <v>371</v>
      </c>
      <c r="B7" s="177"/>
      <c r="C7" s="836"/>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40"/>
    </row>
    <row r="8" spans="1:33" x14ac:dyDescent="0.3">
      <c r="A8" s="4" t="s">
        <v>372</v>
      </c>
      <c r="B8" s="177"/>
      <c r="C8" s="836"/>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40"/>
    </row>
    <row r="9" spans="1:33" x14ac:dyDescent="0.3">
      <c r="A9" s="4" t="s">
        <v>373</v>
      </c>
      <c r="B9" s="177"/>
      <c r="C9" s="836"/>
      <c r="D9" s="454"/>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40"/>
    </row>
    <row r="10" spans="1:33" x14ac:dyDescent="0.3">
      <c r="A10" s="4" t="s">
        <v>374</v>
      </c>
      <c r="B10" s="194"/>
      <c r="C10" s="841"/>
      <c r="D10" s="842"/>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4"/>
    </row>
    <row r="11" spans="1:33" x14ac:dyDescent="0.3">
      <c r="A11" s="4" t="s">
        <v>375</v>
      </c>
      <c r="B11" s="194"/>
      <c r="C11" s="841"/>
      <c r="D11" s="842"/>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4"/>
    </row>
    <row r="12" spans="1:33" x14ac:dyDescent="0.3">
      <c r="A12" s="4" t="s">
        <v>376</v>
      </c>
      <c r="B12" s="194"/>
      <c r="C12" s="841"/>
      <c r="D12" s="842"/>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4"/>
    </row>
    <row r="13" spans="1:33" x14ac:dyDescent="0.3">
      <c r="A13" s="4" t="s">
        <v>377</v>
      </c>
      <c r="B13" s="194"/>
      <c r="C13" s="841"/>
      <c r="D13" s="842"/>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4"/>
    </row>
    <row r="14" spans="1:33" ht="15" thickBot="1" x14ac:dyDescent="0.35">
      <c r="A14" s="10" t="s">
        <v>378</v>
      </c>
      <c r="B14" s="181"/>
      <c r="C14" s="845"/>
      <c r="D14" s="846"/>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8"/>
    </row>
    <row r="15" spans="1:33" ht="15.6" thickBot="1" x14ac:dyDescent="0.4">
      <c r="A15" s="236" t="s">
        <v>395</v>
      </c>
      <c r="B15" s="244" t="s">
        <v>396</v>
      </c>
      <c r="C15" s="849">
        <f t="shared" ref="C15:AG15" si="0">SUM(C3:C14)</f>
        <v>0</v>
      </c>
      <c r="D15" s="850">
        <f t="shared" si="0"/>
        <v>0</v>
      </c>
      <c r="E15" s="850">
        <f t="shared" si="0"/>
        <v>0</v>
      </c>
      <c r="F15" s="850">
        <f t="shared" si="0"/>
        <v>0</v>
      </c>
      <c r="G15" s="850">
        <f t="shared" si="0"/>
        <v>0</v>
      </c>
      <c r="H15" s="850">
        <f t="shared" si="0"/>
        <v>0</v>
      </c>
      <c r="I15" s="850">
        <f t="shared" si="0"/>
        <v>0</v>
      </c>
      <c r="J15" s="850">
        <f t="shared" si="0"/>
        <v>0</v>
      </c>
      <c r="K15" s="850">
        <f t="shared" si="0"/>
        <v>0</v>
      </c>
      <c r="L15" s="850">
        <f t="shared" si="0"/>
        <v>0</v>
      </c>
      <c r="M15" s="850">
        <f t="shared" si="0"/>
        <v>0</v>
      </c>
      <c r="N15" s="850">
        <f t="shared" si="0"/>
        <v>0</v>
      </c>
      <c r="O15" s="850">
        <f t="shared" si="0"/>
        <v>0</v>
      </c>
      <c r="P15" s="850">
        <f t="shared" si="0"/>
        <v>0</v>
      </c>
      <c r="Q15" s="851">
        <f t="shared" si="0"/>
        <v>0</v>
      </c>
      <c r="R15" s="851">
        <f t="shared" si="0"/>
        <v>0</v>
      </c>
      <c r="S15" s="851">
        <f t="shared" si="0"/>
        <v>0</v>
      </c>
      <c r="T15" s="851">
        <f t="shared" si="0"/>
        <v>0</v>
      </c>
      <c r="U15" s="851">
        <f t="shared" si="0"/>
        <v>0</v>
      </c>
      <c r="V15" s="851">
        <f t="shared" si="0"/>
        <v>0</v>
      </c>
      <c r="W15" s="851">
        <f t="shared" si="0"/>
        <v>0</v>
      </c>
      <c r="X15" s="851">
        <f t="shared" si="0"/>
        <v>0</v>
      </c>
      <c r="Y15" s="851">
        <f t="shared" si="0"/>
        <v>0</v>
      </c>
      <c r="Z15" s="851">
        <f t="shared" si="0"/>
        <v>0</v>
      </c>
      <c r="AA15" s="851">
        <f t="shared" si="0"/>
        <v>0</v>
      </c>
      <c r="AB15" s="851">
        <f t="shared" si="0"/>
        <v>0</v>
      </c>
      <c r="AC15" s="851">
        <f t="shared" si="0"/>
        <v>0</v>
      </c>
      <c r="AD15" s="851">
        <f t="shared" si="0"/>
        <v>0</v>
      </c>
      <c r="AE15" s="851">
        <f t="shared" si="0"/>
        <v>0</v>
      </c>
      <c r="AF15" s="851">
        <f t="shared" si="0"/>
        <v>0</v>
      </c>
      <c r="AG15" s="852">
        <f t="shared" si="0"/>
        <v>0</v>
      </c>
    </row>
    <row r="16" spans="1:33" ht="15" thickBot="1" x14ac:dyDescent="0.35"/>
    <row r="17" spans="1:33" x14ac:dyDescent="0.3">
      <c r="A17" s="241" t="s">
        <v>666</v>
      </c>
      <c r="B17" s="242" t="s">
        <v>61</v>
      </c>
      <c r="C17" s="154" t="str">
        <f>C1</f>
        <v>Kalendářní rok</v>
      </c>
      <c r="D17" s="12"/>
      <c r="E17" s="12"/>
      <c r="F17" s="12"/>
      <c r="G17" s="12"/>
      <c r="H17" s="12"/>
      <c r="I17" s="12"/>
      <c r="J17" s="12"/>
      <c r="K17" s="12"/>
      <c r="L17" s="12"/>
      <c r="M17" s="12"/>
      <c r="N17" s="12"/>
      <c r="O17" s="12"/>
      <c r="P17" s="12"/>
      <c r="Q17" s="12"/>
      <c r="R17" s="205"/>
      <c r="S17" s="205"/>
      <c r="T17" s="205"/>
      <c r="U17" s="205"/>
      <c r="V17" s="205"/>
      <c r="W17" s="205"/>
      <c r="X17" s="205"/>
      <c r="Y17" s="205"/>
      <c r="Z17" s="205"/>
      <c r="AA17" s="205"/>
      <c r="AB17" s="205"/>
      <c r="AC17" s="205"/>
      <c r="AD17" s="205"/>
      <c r="AE17" s="205"/>
      <c r="AF17" s="205"/>
      <c r="AG17" s="206"/>
    </row>
    <row r="18" spans="1:33" ht="15" thickBot="1" x14ac:dyDescent="0.35">
      <c r="A18" s="6" t="s">
        <v>673</v>
      </c>
      <c r="B18" s="155"/>
      <c r="C18" s="156" t="str">
        <f>C2</f>
        <v>XII/29</v>
      </c>
      <c r="D18" s="7">
        <f t="shared" ref="D18:AG18" si="1">D2</f>
        <v>2030</v>
      </c>
      <c r="E18" s="7">
        <f t="shared" si="1"/>
        <v>2031</v>
      </c>
      <c r="F18" s="7">
        <f t="shared" si="1"/>
        <v>2032</v>
      </c>
      <c r="G18" s="7">
        <f t="shared" si="1"/>
        <v>2033</v>
      </c>
      <c r="H18" s="7">
        <f t="shared" si="1"/>
        <v>2034</v>
      </c>
      <c r="I18" s="7">
        <f t="shared" si="1"/>
        <v>2035</v>
      </c>
      <c r="J18" s="7">
        <f t="shared" si="1"/>
        <v>2036</v>
      </c>
      <c r="K18" s="7">
        <f t="shared" si="1"/>
        <v>2037</v>
      </c>
      <c r="L18" s="7">
        <f t="shared" si="1"/>
        <v>2038</v>
      </c>
      <c r="M18" s="7">
        <f t="shared" si="1"/>
        <v>2039</v>
      </c>
      <c r="N18" s="7">
        <f t="shared" si="1"/>
        <v>2040</v>
      </c>
      <c r="O18" s="7">
        <f t="shared" si="1"/>
        <v>2041</v>
      </c>
      <c r="P18" s="7">
        <f t="shared" si="1"/>
        <v>2042</v>
      </c>
      <c r="Q18" s="7">
        <f t="shared" si="1"/>
        <v>2043</v>
      </c>
      <c r="R18" s="7">
        <f t="shared" si="1"/>
        <v>2044</v>
      </c>
      <c r="S18" s="7">
        <f t="shared" si="1"/>
        <v>2045</v>
      </c>
      <c r="T18" s="7">
        <f t="shared" si="1"/>
        <v>2046</v>
      </c>
      <c r="U18" s="7">
        <f t="shared" si="1"/>
        <v>2047</v>
      </c>
      <c r="V18" s="7">
        <f t="shared" si="1"/>
        <v>2048</v>
      </c>
      <c r="W18" s="7">
        <f t="shared" si="1"/>
        <v>2049</v>
      </c>
      <c r="X18" s="7">
        <f t="shared" si="1"/>
        <v>2050</v>
      </c>
      <c r="Y18" s="7">
        <f t="shared" si="1"/>
        <v>2051</v>
      </c>
      <c r="Z18" s="7">
        <f t="shared" si="1"/>
        <v>2052</v>
      </c>
      <c r="AA18" s="7">
        <f t="shared" si="1"/>
        <v>2053</v>
      </c>
      <c r="AB18" s="7">
        <f t="shared" si="1"/>
        <v>2054</v>
      </c>
      <c r="AC18" s="7">
        <f t="shared" si="1"/>
        <v>2055</v>
      </c>
      <c r="AD18" s="7">
        <f t="shared" si="1"/>
        <v>2056</v>
      </c>
      <c r="AE18" s="7">
        <f t="shared" si="1"/>
        <v>2057</v>
      </c>
      <c r="AF18" s="7">
        <f t="shared" si="1"/>
        <v>2058</v>
      </c>
      <c r="AG18" s="8">
        <f t="shared" si="1"/>
        <v>2059</v>
      </c>
    </row>
    <row r="19" spans="1:33" ht="15" thickTop="1" x14ac:dyDescent="0.3">
      <c r="A19" s="9" t="s">
        <v>280</v>
      </c>
      <c r="B19" s="185"/>
      <c r="C19" s="853"/>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5"/>
    </row>
    <row r="20" spans="1:33" x14ac:dyDescent="0.3">
      <c r="A20" s="9" t="s">
        <v>281</v>
      </c>
      <c r="B20" s="177"/>
      <c r="C20" s="856"/>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57"/>
    </row>
    <row r="21" spans="1:33" x14ac:dyDescent="0.3">
      <c r="A21" s="9" t="s">
        <v>282</v>
      </c>
      <c r="B21" s="177"/>
      <c r="C21" s="856"/>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57"/>
    </row>
    <row r="22" spans="1:33" ht="15" thickBot="1" x14ac:dyDescent="0.35">
      <c r="A22" s="9" t="s">
        <v>283</v>
      </c>
      <c r="B22" s="181"/>
      <c r="C22" s="845"/>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9"/>
    </row>
    <row r="23" spans="1:33" ht="15.6" thickBot="1" x14ac:dyDescent="0.4">
      <c r="A23" s="236" t="s">
        <v>671</v>
      </c>
      <c r="B23" s="244" t="s">
        <v>650</v>
      </c>
      <c r="C23" s="860">
        <f t="shared" ref="C23:AG23" si="2">SUM(C19:C22)</f>
        <v>0</v>
      </c>
      <c r="D23" s="851">
        <f t="shared" si="2"/>
        <v>0</v>
      </c>
      <c r="E23" s="851">
        <f t="shared" si="2"/>
        <v>0</v>
      </c>
      <c r="F23" s="851">
        <f t="shared" si="2"/>
        <v>0</v>
      </c>
      <c r="G23" s="851">
        <f t="shared" si="2"/>
        <v>0</v>
      </c>
      <c r="H23" s="851">
        <f t="shared" si="2"/>
        <v>0</v>
      </c>
      <c r="I23" s="851">
        <f t="shared" si="2"/>
        <v>0</v>
      </c>
      <c r="J23" s="851">
        <f t="shared" si="2"/>
        <v>0</v>
      </c>
      <c r="K23" s="851">
        <f t="shared" si="2"/>
        <v>0</v>
      </c>
      <c r="L23" s="851">
        <f t="shared" si="2"/>
        <v>0</v>
      </c>
      <c r="M23" s="851">
        <f t="shared" si="2"/>
        <v>0</v>
      </c>
      <c r="N23" s="851">
        <f t="shared" si="2"/>
        <v>0</v>
      </c>
      <c r="O23" s="851">
        <f t="shared" si="2"/>
        <v>0</v>
      </c>
      <c r="P23" s="851">
        <f t="shared" si="2"/>
        <v>0</v>
      </c>
      <c r="Q23" s="851">
        <f t="shared" si="2"/>
        <v>0</v>
      </c>
      <c r="R23" s="851">
        <f t="shared" si="2"/>
        <v>0</v>
      </c>
      <c r="S23" s="851">
        <f t="shared" si="2"/>
        <v>0</v>
      </c>
      <c r="T23" s="851">
        <f t="shared" si="2"/>
        <v>0</v>
      </c>
      <c r="U23" s="851">
        <f t="shared" si="2"/>
        <v>0</v>
      </c>
      <c r="V23" s="851">
        <f t="shared" si="2"/>
        <v>0</v>
      </c>
      <c r="W23" s="851">
        <f t="shared" si="2"/>
        <v>0</v>
      </c>
      <c r="X23" s="851">
        <f t="shared" si="2"/>
        <v>0</v>
      </c>
      <c r="Y23" s="851">
        <f t="shared" si="2"/>
        <v>0</v>
      </c>
      <c r="Z23" s="851">
        <f t="shared" si="2"/>
        <v>0</v>
      </c>
      <c r="AA23" s="851">
        <f t="shared" si="2"/>
        <v>0</v>
      </c>
      <c r="AB23" s="851">
        <f t="shared" si="2"/>
        <v>0</v>
      </c>
      <c r="AC23" s="851">
        <f t="shared" si="2"/>
        <v>0</v>
      </c>
      <c r="AD23" s="851">
        <f t="shared" si="2"/>
        <v>0</v>
      </c>
      <c r="AE23" s="851">
        <f t="shared" si="2"/>
        <v>0</v>
      </c>
      <c r="AF23" s="851">
        <f t="shared" si="2"/>
        <v>0</v>
      </c>
      <c r="AG23" s="852">
        <f t="shared" si="2"/>
        <v>0</v>
      </c>
    </row>
    <row r="24" spans="1:33" ht="15" thickBot="1" x14ac:dyDescent="0.35">
      <c r="A24" s="734"/>
      <c r="B24" s="735"/>
      <c r="C24" s="736"/>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239"/>
    </row>
    <row r="25" spans="1:33" x14ac:dyDescent="0.3">
      <c r="A25" s="241" t="s">
        <v>383</v>
      </c>
      <c r="B25" s="242" t="str">
        <f>B1</f>
        <v>SČK</v>
      </c>
      <c r="C25" s="154" t="str">
        <f>C1</f>
        <v>Kalendářní rok</v>
      </c>
      <c r="D25" s="12"/>
      <c r="E25" s="12"/>
      <c r="F25" s="12"/>
      <c r="G25" s="12"/>
      <c r="H25" s="12"/>
      <c r="I25" s="12"/>
      <c r="J25" s="12"/>
      <c r="K25" s="12"/>
      <c r="L25" s="12"/>
      <c r="M25" s="12"/>
      <c r="N25" s="12"/>
      <c r="O25" s="12"/>
      <c r="P25" s="12"/>
      <c r="Q25" s="12"/>
      <c r="R25" s="205"/>
      <c r="S25" s="205"/>
      <c r="T25" s="205"/>
      <c r="U25" s="205"/>
      <c r="V25" s="205"/>
      <c r="W25" s="205"/>
      <c r="X25" s="205"/>
      <c r="Y25" s="205"/>
      <c r="Z25" s="205"/>
      <c r="AA25" s="205"/>
      <c r="AB25" s="205"/>
      <c r="AC25" s="205"/>
      <c r="AD25" s="205"/>
      <c r="AE25" s="205"/>
      <c r="AF25" s="205"/>
      <c r="AG25" s="206"/>
    </row>
    <row r="26" spans="1:33" ht="15" thickBot="1" x14ac:dyDescent="0.35">
      <c r="A26" s="6" t="s">
        <v>664</v>
      </c>
      <c r="B26" s="155"/>
      <c r="C26" s="156" t="str">
        <f t="shared" ref="C26:AG26" si="3">C2</f>
        <v>XII/29</v>
      </c>
      <c r="D26" s="7">
        <f t="shared" si="3"/>
        <v>2030</v>
      </c>
      <c r="E26" s="7">
        <f t="shared" si="3"/>
        <v>2031</v>
      </c>
      <c r="F26" s="7">
        <f t="shared" si="3"/>
        <v>2032</v>
      </c>
      <c r="G26" s="7">
        <f t="shared" si="3"/>
        <v>2033</v>
      </c>
      <c r="H26" s="7">
        <f t="shared" si="3"/>
        <v>2034</v>
      </c>
      <c r="I26" s="7">
        <f t="shared" si="3"/>
        <v>2035</v>
      </c>
      <c r="J26" s="7">
        <f t="shared" si="3"/>
        <v>2036</v>
      </c>
      <c r="K26" s="7">
        <f t="shared" si="3"/>
        <v>2037</v>
      </c>
      <c r="L26" s="7">
        <f t="shared" si="3"/>
        <v>2038</v>
      </c>
      <c r="M26" s="7">
        <f t="shared" si="3"/>
        <v>2039</v>
      </c>
      <c r="N26" s="7">
        <f t="shared" si="3"/>
        <v>2040</v>
      </c>
      <c r="O26" s="7">
        <f t="shared" si="3"/>
        <v>2041</v>
      </c>
      <c r="P26" s="7">
        <f t="shared" si="3"/>
        <v>2042</v>
      </c>
      <c r="Q26" s="7">
        <f t="shared" si="3"/>
        <v>2043</v>
      </c>
      <c r="R26" s="7">
        <f t="shared" si="3"/>
        <v>2044</v>
      </c>
      <c r="S26" s="7">
        <f t="shared" si="3"/>
        <v>2045</v>
      </c>
      <c r="T26" s="7">
        <f t="shared" si="3"/>
        <v>2046</v>
      </c>
      <c r="U26" s="7">
        <f t="shared" si="3"/>
        <v>2047</v>
      </c>
      <c r="V26" s="7">
        <f t="shared" si="3"/>
        <v>2048</v>
      </c>
      <c r="W26" s="7">
        <f t="shared" si="3"/>
        <v>2049</v>
      </c>
      <c r="X26" s="7">
        <f t="shared" si="3"/>
        <v>2050</v>
      </c>
      <c r="Y26" s="7">
        <f t="shared" si="3"/>
        <v>2051</v>
      </c>
      <c r="Z26" s="7">
        <f t="shared" si="3"/>
        <v>2052</v>
      </c>
      <c r="AA26" s="7">
        <f t="shared" si="3"/>
        <v>2053</v>
      </c>
      <c r="AB26" s="7">
        <f t="shared" si="3"/>
        <v>2054</v>
      </c>
      <c r="AC26" s="7">
        <f t="shared" si="3"/>
        <v>2055</v>
      </c>
      <c r="AD26" s="7">
        <f t="shared" si="3"/>
        <v>2056</v>
      </c>
      <c r="AE26" s="7">
        <f t="shared" si="3"/>
        <v>2057</v>
      </c>
      <c r="AF26" s="7">
        <f t="shared" si="3"/>
        <v>2058</v>
      </c>
      <c r="AG26" s="8">
        <f t="shared" si="3"/>
        <v>2059</v>
      </c>
    </row>
    <row r="27" spans="1:33" ht="15" thickTop="1" x14ac:dyDescent="0.3">
      <c r="A27" s="9" t="s">
        <v>280</v>
      </c>
      <c r="B27" s="185"/>
      <c r="C27" s="861">
        <f>('Model objednávkový (MO)'!E$82-'Model objednávkový (MO)'!E$81)*'Skutečnost SČK'!C3</f>
        <v>0</v>
      </c>
      <c r="D27" s="862">
        <f>('Model objednávkový (MO)'!F$82-'Model objednávkový (MO)'!F$81)*'Skutečnost SČK'!D3+('Model objednávkový (MO)'!G$82-'Model objednávkový (MO)'!G$81)*'Skutečnost SČK'!E3+('Model objednávkový (MO)'!H$82-'Model objednávkový (MO)'!H$81)*'Skutečnost SČK'!F3</f>
        <v>0</v>
      </c>
      <c r="E27" s="863">
        <f>('Model objednávkový (MO)'!I$82-'Model objednávkový (MO)'!I$81)*'Skutečnost SČK'!G3</f>
        <v>0</v>
      </c>
      <c r="F27" s="863">
        <f>('Model objednávkový (MO)'!J$82-'Model objednávkový (MO)'!J$81)*'Skutečnost SČK'!H3</f>
        <v>0</v>
      </c>
      <c r="G27" s="863">
        <f>('Model objednávkový (MO)'!K$82-'Model objednávkový (MO)'!K$81)*'Skutečnost SČK'!I3</f>
        <v>0</v>
      </c>
      <c r="H27" s="863">
        <f>('Model objednávkový (MO)'!L$82-'Model objednávkový (MO)'!L$81)*'Skutečnost SČK'!J3</f>
        <v>0</v>
      </c>
      <c r="I27" s="863">
        <f>('Model objednávkový (MO)'!M$82-'Model objednávkový (MO)'!M$81)*'Skutečnost SČK'!K3</f>
        <v>0</v>
      </c>
      <c r="J27" s="863">
        <f>('Model objednávkový (MO)'!N$82-'Model objednávkový (MO)'!N$81)*'Skutečnost SČK'!L3</f>
        <v>0</v>
      </c>
      <c r="K27" s="863">
        <f>('Model objednávkový (MO)'!O$82-'Model objednávkový (MO)'!O$81)*'Skutečnost SČK'!M3</f>
        <v>0</v>
      </c>
      <c r="L27" s="863">
        <f>('Model objednávkový (MO)'!P$82-'Model objednávkový (MO)'!P$81)*'Skutečnost SČK'!N3</f>
        <v>0</v>
      </c>
      <c r="M27" s="863">
        <f>('Model objednávkový (MO)'!Q$82-'Model objednávkový (MO)'!Q$81)*'Skutečnost SČK'!O3</f>
        <v>0</v>
      </c>
      <c r="N27" s="863">
        <f>('Model objednávkový (MO)'!R$82-'Model objednávkový (MO)'!R$81)*'Skutečnost SČK'!P3</f>
        <v>0</v>
      </c>
      <c r="O27" s="863">
        <f>('Model objednávkový (MO)'!S$82-'Model objednávkový (MO)'!S$81)*'Skutečnost SČK'!Q3</f>
        <v>0</v>
      </c>
      <c r="P27" s="863">
        <f>('Model objednávkový (MO)'!T$82-'Model objednávkový (MO)'!T$81)*'Skutečnost SČK'!R3</f>
        <v>0</v>
      </c>
      <c r="Q27" s="863">
        <f>('Model objednávkový (MO)'!U$82-'Model objednávkový (MO)'!U$81)*'Skutečnost SČK'!S3</f>
        <v>0</v>
      </c>
      <c r="R27" s="863">
        <f>('Model objednávkový (MO)'!V$82-'Model objednávkový (MO)'!V$81)*'Skutečnost SČK'!T3</f>
        <v>0</v>
      </c>
      <c r="S27" s="863">
        <f>('Model objednávkový (MO)'!W$82-'Model objednávkový (MO)'!W$81)*'Skutečnost SČK'!U3</f>
        <v>0</v>
      </c>
      <c r="T27" s="863">
        <f>('Model objednávkový (MO)'!X$82-'Model objednávkový (MO)'!X$81)*'Skutečnost SČK'!V3</f>
        <v>0</v>
      </c>
      <c r="U27" s="863">
        <f>('Model objednávkový (MO)'!Y$82-'Model objednávkový (MO)'!Y$81)*'Skutečnost SČK'!W3</f>
        <v>0</v>
      </c>
      <c r="V27" s="863">
        <f>('Model objednávkový (MO)'!Z$82-'Model objednávkový (MO)'!Z$81)*'Skutečnost SČK'!X3</f>
        <v>0</v>
      </c>
      <c r="W27" s="863">
        <f>('Model objednávkový (MO)'!AA$82-'Model objednávkový (MO)'!AA$81)*'Skutečnost SČK'!Y3</f>
        <v>0</v>
      </c>
      <c r="X27" s="863">
        <f>('Model objednávkový (MO)'!AB$82-'Model objednávkový (MO)'!AB$81)*'Skutečnost SČK'!Z3</f>
        <v>0</v>
      </c>
      <c r="Y27" s="863">
        <f>('Model objednávkový (MO)'!AC$82-'Model objednávkový (MO)'!AC$81)*'Skutečnost SČK'!AA3</f>
        <v>0</v>
      </c>
      <c r="Z27" s="863">
        <f>('Model objednávkový (MO)'!AD$82-'Model objednávkový (MO)'!AD$81)*'Skutečnost SČK'!AB3</f>
        <v>0</v>
      </c>
      <c r="AA27" s="863">
        <f>('Model objednávkový (MO)'!AE$82-'Model objednávkový (MO)'!AE$81)*'Skutečnost SČK'!AC3</f>
        <v>0</v>
      </c>
      <c r="AB27" s="863">
        <f>('Model objednávkový (MO)'!AF$82-'Model objednávkový (MO)'!AF$81)*'Skutečnost SČK'!AD3</f>
        <v>0</v>
      </c>
      <c r="AC27" s="863">
        <f>('Model objednávkový (MO)'!AG$82-'Model objednávkový (MO)'!AG$81)*'Skutečnost SČK'!AE3</f>
        <v>0</v>
      </c>
      <c r="AD27" s="863">
        <f>('Model objednávkový (MO)'!AH$82-'Model objednávkový (MO)'!AH$81)*'Skutečnost SČK'!AF3</f>
        <v>0</v>
      </c>
      <c r="AE27" s="863">
        <f>('Model objednávkový (MO)'!AI$82-'Model objednávkový (MO)'!AI$81)*'Skutečnost SČK'!AG3</f>
        <v>0</v>
      </c>
      <c r="AF27" s="863">
        <f>('Model objednávkový (MO)'!AJ$82-'Model objednávkový (MO)'!AJ$81)*'Skutečnost SČK'!AH3</f>
        <v>0</v>
      </c>
      <c r="AG27" s="864">
        <f>('Model objednávkový (MO)'!AK$82-'Model objednávkový (MO)'!AK$81)*'Skutečnost SČK'!AI3</f>
        <v>0</v>
      </c>
    </row>
    <row r="28" spans="1:33" x14ac:dyDescent="0.3">
      <c r="A28" s="9" t="s">
        <v>281</v>
      </c>
      <c r="B28" s="177"/>
      <c r="C28" s="861">
        <f>('Model objednávkový (MO)'!E$82-'Model objednávkový (MO)'!E$81)*'Skutečnost SČK'!C4</f>
        <v>0</v>
      </c>
      <c r="D28" s="865">
        <f>('Model objednávkový (MO)'!F$82-'Model objednávkový (MO)'!F$81)*'Skutečnost SČK'!D4+('Model objednávkový (MO)'!G$82-'Model objednávkový (MO)'!G$81)*'Skutečnost SČK'!E4+('Model objednávkový (MO)'!H$82-'Model objednávkový (MO)'!H$81)*'Skutečnost SČK'!F4</f>
        <v>0</v>
      </c>
      <c r="E28" s="866">
        <f>('Model objednávkový (MO)'!I$82-'Model objednávkový (MO)'!I$81)*'Skutečnost SČK'!G4</f>
        <v>0</v>
      </c>
      <c r="F28" s="866">
        <f>('Model objednávkový (MO)'!J$82-'Model objednávkový (MO)'!J$81)*'Skutečnost SČK'!H4</f>
        <v>0</v>
      </c>
      <c r="G28" s="866">
        <f>('Model objednávkový (MO)'!K$82-'Model objednávkový (MO)'!K$81)*'Skutečnost SČK'!I4</f>
        <v>0</v>
      </c>
      <c r="H28" s="866">
        <f>('Model objednávkový (MO)'!L$82-'Model objednávkový (MO)'!L$81)*'Skutečnost SČK'!J4</f>
        <v>0</v>
      </c>
      <c r="I28" s="866">
        <f>('Model objednávkový (MO)'!M$82-'Model objednávkový (MO)'!M$81)*'Skutečnost SČK'!K4</f>
        <v>0</v>
      </c>
      <c r="J28" s="866">
        <f>('Model objednávkový (MO)'!N$82-'Model objednávkový (MO)'!N$81)*'Skutečnost SČK'!L4</f>
        <v>0</v>
      </c>
      <c r="K28" s="866">
        <f>('Model objednávkový (MO)'!O$82-'Model objednávkový (MO)'!O$81)*'Skutečnost SČK'!M4</f>
        <v>0</v>
      </c>
      <c r="L28" s="866">
        <f>('Model objednávkový (MO)'!P$82-'Model objednávkový (MO)'!P$81)*'Skutečnost SČK'!N4</f>
        <v>0</v>
      </c>
      <c r="M28" s="866">
        <f>('Model objednávkový (MO)'!Q$82-'Model objednávkový (MO)'!Q$81)*'Skutečnost SČK'!O4</f>
        <v>0</v>
      </c>
      <c r="N28" s="866">
        <f>('Model objednávkový (MO)'!R$82-'Model objednávkový (MO)'!R$81)*'Skutečnost SČK'!P4</f>
        <v>0</v>
      </c>
      <c r="O28" s="866">
        <f>('Model objednávkový (MO)'!S$82-'Model objednávkový (MO)'!S$81)*'Skutečnost SČK'!Q4</f>
        <v>0</v>
      </c>
      <c r="P28" s="866">
        <f>('Model objednávkový (MO)'!T$82-'Model objednávkový (MO)'!T$81)*'Skutečnost SČK'!R4</f>
        <v>0</v>
      </c>
      <c r="Q28" s="866">
        <f>('Model objednávkový (MO)'!U$82-'Model objednávkový (MO)'!U$81)*'Skutečnost SČK'!S4</f>
        <v>0</v>
      </c>
      <c r="R28" s="866">
        <f>('Model objednávkový (MO)'!V$82-'Model objednávkový (MO)'!V$81)*'Skutečnost SČK'!T4</f>
        <v>0</v>
      </c>
      <c r="S28" s="866">
        <f>('Model objednávkový (MO)'!W$82-'Model objednávkový (MO)'!W$81)*'Skutečnost SČK'!U4</f>
        <v>0</v>
      </c>
      <c r="T28" s="866">
        <f>('Model objednávkový (MO)'!X$82-'Model objednávkový (MO)'!X$81)*'Skutečnost SČK'!V4</f>
        <v>0</v>
      </c>
      <c r="U28" s="866">
        <f>('Model objednávkový (MO)'!Y$82-'Model objednávkový (MO)'!Y$81)*'Skutečnost SČK'!W4</f>
        <v>0</v>
      </c>
      <c r="V28" s="866">
        <f>('Model objednávkový (MO)'!Z$82-'Model objednávkový (MO)'!Z$81)*'Skutečnost SČK'!X4</f>
        <v>0</v>
      </c>
      <c r="W28" s="866">
        <f>('Model objednávkový (MO)'!AA$82-'Model objednávkový (MO)'!AA$81)*'Skutečnost SČK'!Y4</f>
        <v>0</v>
      </c>
      <c r="X28" s="866">
        <f>('Model objednávkový (MO)'!AB$82-'Model objednávkový (MO)'!AB$81)*'Skutečnost SČK'!Z4</f>
        <v>0</v>
      </c>
      <c r="Y28" s="866">
        <f>('Model objednávkový (MO)'!AC$82-'Model objednávkový (MO)'!AC$81)*'Skutečnost SČK'!AA4</f>
        <v>0</v>
      </c>
      <c r="Z28" s="866">
        <f>('Model objednávkový (MO)'!AD$82-'Model objednávkový (MO)'!AD$81)*'Skutečnost SČK'!AB4</f>
        <v>0</v>
      </c>
      <c r="AA28" s="866">
        <f>('Model objednávkový (MO)'!AE$82-'Model objednávkový (MO)'!AE$81)*'Skutečnost SČK'!AC4</f>
        <v>0</v>
      </c>
      <c r="AB28" s="866">
        <f>('Model objednávkový (MO)'!AF$82-'Model objednávkový (MO)'!AF$81)*'Skutečnost SČK'!AD4</f>
        <v>0</v>
      </c>
      <c r="AC28" s="866">
        <f>('Model objednávkový (MO)'!AG$82-'Model objednávkový (MO)'!AG$81)*'Skutečnost SČK'!AE4</f>
        <v>0</v>
      </c>
      <c r="AD28" s="866">
        <f>('Model objednávkový (MO)'!AH$82-'Model objednávkový (MO)'!AH$81)*'Skutečnost SČK'!AF4</f>
        <v>0</v>
      </c>
      <c r="AE28" s="866">
        <f>('Model objednávkový (MO)'!AI$82-'Model objednávkový (MO)'!AI$81)*'Skutečnost SČK'!AG4</f>
        <v>0</v>
      </c>
      <c r="AF28" s="866">
        <f>('Model objednávkový (MO)'!AJ$82-'Model objednávkový (MO)'!AJ$81)*'Skutečnost SČK'!AH4</f>
        <v>0</v>
      </c>
      <c r="AG28" s="867">
        <f>('Model objednávkový (MO)'!AK$82-'Model objednávkový (MO)'!AK$81)*'Skutečnost SČK'!AI4</f>
        <v>0</v>
      </c>
    </row>
    <row r="29" spans="1:33" x14ac:dyDescent="0.3">
      <c r="A29" s="9" t="s">
        <v>282</v>
      </c>
      <c r="B29" s="177"/>
      <c r="C29" s="861">
        <f>('Model objednávkový (MO)'!E$82-'Model objednávkový (MO)'!E$81)*'Skutečnost SČK'!C5</f>
        <v>0</v>
      </c>
      <c r="D29" s="865">
        <f>('Model objednávkový (MO)'!F$82-'Model objednávkový (MO)'!F$81)*'Skutečnost SČK'!D5+('Model objednávkový (MO)'!G$82-'Model objednávkový (MO)'!G$81)*'Skutečnost SČK'!E5+('Model objednávkový (MO)'!H$82-'Model objednávkový (MO)'!H$81)*'Skutečnost SČK'!F5</f>
        <v>0</v>
      </c>
      <c r="E29" s="866">
        <f>('Model objednávkový (MO)'!I$82-'Model objednávkový (MO)'!I$81)*'Skutečnost SČK'!G5</f>
        <v>0</v>
      </c>
      <c r="F29" s="866">
        <f>('Model objednávkový (MO)'!J$82-'Model objednávkový (MO)'!J$81)*'Skutečnost SČK'!H5</f>
        <v>0</v>
      </c>
      <c r="G29" s="866">
        <f>('Model objednávkový (MO)'!K$82-'Model objednávkový (MO)'!K$81)*'Skutečnost SČK'!I5</f>
        <v>0</v>
      </c>
      <c r="H29" s="866">
        <f>('Model objednávkový (MO)'!L$82-'Model objednávkový (MO)'!L$81)*'Skutečnost SČK'!J5</f>
        <v>0</v>
      </c>
      <c r="I29" s="866">
        <f>('Model objednávkový (MO)'!M$82-'Model objednávkový (MO)'!M$81)*'Skutečnost SČK'!K5</f>
        <v>0</v>
      </c>
      <c r="J29" s="866">
        <f>('Model objednávkový (MO)'!N$82-'Model objednávkový (MO)'!N$81)*'Skutečnost SČK'!L5</f>
        <v>0</v>
      </c>
      <c r="K29" s="866">
        <f>('Model objednávkový (MO)'!O$82-'Model objednávkový (MO)'!O$81)*'Skutečnost SČK'!M5</f>
        <v>0</v>
      </c>
      <c r="L29" s="866">
        <f>('Model objednávkový (MO)'!P$82-'Model objednávkový (MO)'!P$81)*'Skutečnost SČK'!N5</f>
        <v>0</v>
      </c>
      <c r="M29" s="866">
        <f>('Model objednávkový (MO)'!Q$82-'Model objednávkový (MO)'!Q$81)*'Skutečnost SČK'!O5</f>
        <v>0</v>
      </c>
      <c r="N29" s="866">
        <f>('Model objednávkový (MO)'!R$82-'Model objednávkový (MO)'!R$81)*'Skutečnost SČK'!P5</f>
        <v>0</v>
      </c>
      <c r="O29" s="866">
        <f>('Model objednávkový (MO)'!S$82-'Model objednávkový (MO)'!S$81)*'Skutečnost SČK'!Q5</f>
        <v>0</v>
      </c>
      <c r="P29" s="866">
        <f>('Model objednávkový (MO)'!T$82-'Model objednávkový (MO)'!T$81)*'Skutečnost SČK'!R5</f>
        <v>0</v>
      </c>
      <c r="Q29" s="866">
        <f>('Model objednávkový (MO)'!U$82-'Model objednávkový (MO)'!U$81)*'Skutečnost SČK'!S5</f>
        <v>0</v>
      </c>
      <c r="R29" s="866">
        <f>('Model objednávkový (MO)'!V$82-'Model objednávkový (MO)'!V$81)*'Skutečnost SČK'!T5</f>
        <v>0</v>
      </c>
      <c r="S29" s="866">
        <f>('Model objednávkový (MO)'!W$82-'Model objednávkový (MO)'!W$81)*'Skutečnost SČK'!U5</f>
        <v>0</v>
      </c>
      <c r="T29" s="866">
        <f>('Model objednávkový (MO)'!X$82-'Model objednávkový (MO)'!X$81)*'Skutečnost SČK'!V5</f>
        <v>0</v>
      </c>
      <c r="U29" s="866">
        <f>('Model objednávkový (MO)'!Y$82-'Model objednávkový (MO)'!Y$81)*'Skutečnost SČK'!W5</f>
        <v>0</v>
      </c>
      <c r="V29" s="866">
        <f>('Model objednávkový (MO)'!Z$82-'Model objednávkový (MO)'!Z$81)*'Skutečnost SČK'!X5</f>
        <v>0</v>
      </c>
      <c r="W29" s="866">
        <f>('Model objednávkový (MO)'!AA$82-'Model objednávkový (MO)'!AA$81)*'Skutečnost SČK'!Y5</f>
        <v>0</v>
      </c>
      <c r="X29" s="866">
        <f>('Model objednávkový (MO)'!AB$82-'Model objednávkový (MO)'!AB$81)*'Skutečnost SČK'!Z5</f>
        <v>0</v>
      </c>
      <c r="Y29" s="866">
        <f>('Model objednávkový (MO)'!AC$82-'Model objednávkový (MO)'!AC$81)*'Skutečnost SČK'!AA5</f>
        <v>0</v>
      </c>
      <c r="Z29" s="866">
        <f>('Model objednávkový (MO)'!AD$82-'Model objednávkový (MO)'!AD$81)*'Skutečnost SČK'!AB5</f>
        <v>0</v>
      </c>
      <c r="AA29" s="866">
        <f>('Model objednávkový (MO)'!AE$82-'Model objednávkový (MO)'!AE$81)*'Skutečnost SČK'!AC5</f>
        <v>0</v>
      </c>
      <c r="AB29" s="866">
        <f>('Model objednávkový (MO)'!AF$82-'Model objednávkový (MO)'!AF$81)*'Skutečnost SČK'!AD5</f>
        <v>0</v>
      </c>
      <c r="AC29" s="866">
        <f>('Model objednávkový (MO)'!AG$82-'Model objednávkový (MO)'!AG$81)*'Skutečnost SČK'!AE5</f>
        <v>0</v>
      </c>
      <c r="AD29" s="866">
        <f>('Model objednávkový (MO)'!AH$82-'Model objednávkový (MO)'!AH$81)*'Skutečnost SČK'!AF5</f>
        <v>0</v>
      </c>
      <c r="AE29" s="866">
        <f>('Model objednávkový (MO)'!AI$82-'Model objednávkový (MO)'!AI$81)*'Skutečnost SČK'!AG5</f>
        <v>0</v>
      </c>
      <c r="AF29" s="866">
        <f>('Model objednávkový (MO)'!AJ$82-'Model objednávkový (MO)'!AJ$81)*'Skutečnost SČK'!AH5</f>
        <v>0</v>
      </c>
      <c r="AG29" s="867">
        <f>('Model objednávkový (MO)'!AK$82-'Model objednávkový (MO)'!AK$81)*'Skutečnost SČK'!AI5</f>
        <v>0</v>
      </c>
    </row>
    <row r="30" spans="1:33" ht="15" thickBot="1" x14ac:dyDescent="0.35">
      <c r="A30" s="9" t="s">
        <v>283</v>
      </c>
      <c r="B30" s="181"/>
      <c r="C30" s="868">
        <f>('Model objednávkový (MO)'!E$82-'Model objednávkový (MO)'!E$81)*'Skutečnost SČK'!C6</f>
        <v>0</v>
      </c>
      <c r="D30" s="869">
        <f>('Model objednávkový (MO)'!F$82-'Model objednávkový (MO)'!F$81)*'Skutečnost SČK'!D6+('Model objednávkový (MO)'!G$82-'Model objednávkový (MO)'!G$81)*'Skutečnost SČK'!E6+('Model objednávkový (MO)'!H$82-'Model objednávkový (MO)'!H$81)*'Skutečnost SČK'!F6</f>
        <v>0</v>
      </c>
      <c r="E30" s="870">
        <f>('Model objednávkový (MO)'!I$82-'Model objednávkový (MO)'!I$81)*'Skutečnost SČK'!G6</f>
        <v>0</v>
      </c>
      <c r="F30" s="870">
        <f>('Model objednávkový (MO)'!J$82-'Model objednávkový (MO)'!J$81)*'Skutečnost SČK'!H6</f>
        <v>0</v>
      </c>
      <c r="G30" s="870">
        <f>('Model objednávkový (MO)'!K$82-'Model objednávkový (MO)'!K$81)*'Skutečnost SČK'!I6</f>
        <v>0</v>
      </c>
      <c r="H30" s="870">
        <f>('Model objednávkový (MO)'!L$82-'Model objednávkový (MO)'!L$81)*'Skutečnost SČK'!J6</f>
        <v>0</v>
      </c>
      <c r="I30" s="870">
        <f>('Model objednávkový (MO)'!M$82-'Model objednávkový (MO)'!M$81)*'Skutečnost SČK'!K6</f>
        <v>0</v>
      </c>
      <c r="J30" s="870">
        <f>('Model objednávkový (MO)'!N$82-'Model objednávkový (MO)'!N$81)*'Skutečnost SČK'!L6</f>
        <v>0</v>
      </c>
      <c r="K30" s="870">
        <f>('Model objednávkový (MO)'!O$82-'Model objednávkový (MO)'!O$81)*'Skutečnost SČK'!M6</f>
        <v>0</v>
      </c>
      <c r="L30" s="870">
        <f>('Model objednávkový (MO)'!P$82-'Model objednávkový (MO)'!P$81)*'Skutečnost SČK'!N6</f>
        <v>0</v>
      </c>
      <c r="M30" s="870">
        <f>('Model objednávkový (MO)'!Q$82-'Model objednávkový (MO)'!Q$81)*'Skutečnost SČK'!O6</f>
        <v>0</v>
      </c>
      <c r="N30" s="870">
        <f>('Model objednávkový (MO)'!R$82-'Model objednávkový (MO)'!R$81)*'Skutečnost SČK'!P6</f>
        <v>0</v>
      </c>
      <c r="O30" s="870">
        <f>('Model objednávkový (MO)'!S$82-'Model objednávkový (MO)'!S$81)*'Skutečnost SČK'!Q6</f>
        <v>0</v>
      </c>
      <c r="P30" s="870">
        <f>('Model objednávkový (MO)'!T$82-'Model objednávkový (MO)'!T$81)*'Skutečnost SČK'!R6</f>
        <v>0</v>
      </c>
      <c r="Q30" s="870">
        <f>('Model objednávkový (MO)'!U$82-'Model objednávkový (MO)'!U$81)*'Skutečnost SČK'!S6</f>
        <v>0</v>
      </c>
      <c r="R30" s="870">
        <f>('Model objednávkový (MO)'!V$82-'Model objednávkový (MO)'!V$81)*'Skutečnost SČK'!T6</f>
        <v>0</v>
      </c>
      <c r="S30" s="870">
        <f>('Model objednávkový (MO)'!W$82-'Model objednávkový (MO)'!W$81)*'Skutečnost SČK'!U6</f>
        <v>0</v>
      </c>
      <c r="T30" s="870">
        <f>('Model objednávkový (MO)'!X$82-'Model objednávkový (MO)'!X$81)*'Skutečnost SČK'!V6</f>
        <v>0</v>
      </c>
      <c r="U30" s="870">
        <f>('Model objednávkový (MO)'!Y$82-'Model objednávkový (MO)'!Y$81)*'Skutečnost SČK'!W6</f>
        <v>0</v>
      </c>
      <c r="V30" s="870">
        <f>('Model objednávkový (MO)'!Z$82-'Model objednávkový (MO)'!Z$81)*'Skutečnost SČK'!X6</f>
        <v>0</v>
      </c>
      <c r="W30" s="870">
        <f>('Model objednávkový (MO)'!AA$82-'Model objednávkový (MO)'!AA$81)*'Skutečnost SČK'!Y6</f>
        <v>0</v>
      </c>
      <c r="X30" s="870">
        <f>('Model objednávkový (MO)'!AB$82-'Model objednávkový (MO)'!AB$81)*'Skutečnost SČK'!Z6</f>
        <v>0</v>
      </c>
      <c r="Y30" s="870">
        <f>('Model objednávkový (MO)'!AC$82-'Model objednávkový (MO)'!AC$81)*'Skutečnost SČK'!AA6</f>
        <v>0</v>
      </c>
      <c r="Z30" s="870">
        <f>('Model objednávkový (MO)'!AD$82-'Model objednávkový (MO)'!AD$81)*'Skutečnost SČK'!AB6</f>
        <v>0</v>
      </c>
      <c r="AA30" s="870">
        <f>('Model objednávkový (MO)'!AE$82-'Model objednávkový (MO)'!AE$81)*'Skutečnost SČK'!AC6</f>
        <v>0</v>
      </c>
      <c r="AB30" s="870">
        <f>('Model objednávkový (MO)'!AF$82-'Model objednávkový (MO)'!AF$81)*'Skutečnost SČK'!AD6</f>
        <v>0</v>
      </c>
      <c r="AC30" s="870">
        <f>('Model objednávkový (MO)'!AG$82-'Model objednávkový (MO)'!AG$81)*'Skutečnost SČK'!AE6</f>
        <v>0</v>
      </c>
      <c r="AD30" s="870">
        <f>('Model objednávkový (MO)'!AH$82-'Model objednávkový (MO)'!AH$81)*'Skutečnost SČK'!AF6</f>
        <v>0</v>
      </c>
      <c r="AE30" s="870">
        <f>('Model objednávkový (MO)'!AI$82-'Model objednávkový (MO)'!AI$81)*'Skutečnost SČK'!AG6</f>
        <v>0</v>
      </c>
      <c r="AF30" s="870">
        <f>('Model objednávkový (MO)'!AJ$82-'Model objednávkový (MO)'!AJ$81)*'Skutečnost SČK'!AH6</f>
        <v>0</v>
      </c>
      <c r="AG30" s="871">
        <f>('Model objednávkový (MO)'!AK$82-'Model objednávkový (MO)'!AK$81)*'Skutečnost SČK'!AI6</f>
        <v>0</v>
      </c>
    </row>
    <row r="31" spans="1:33" ht="15" thickBot="1" x14ac:dyDescent="0.35">
      <c r="A31" s="236" t="s">
        <v>665</v>
      </c>
      <c r="B31" s="246"/>
      <c r="C31" s="860">
        <f t="shared" ref="C31:AG31" si="4">SUM(C27:C30)</f>
        <v>0</v>
      </c>
      <c r="D31" s="851">
        <f t="shared" si="4"/>
        <v>0</v>
      </c>
      <c r="E31" s="851">
        <f t="shared" si="4"/>
        <v>0</v>
      </c>
      <c r="F31" s="851">
        <f t="shared" si="4"/>
        <v>0</v>
      </c>
      <c r="G31" s="851">
        <f t="shared" si="4"/>
        <v>0</v>
      </c>
      <c r="H31" s="851">
        <f t="shared" si="4"/>
        <v>0</v>
      </c>
      <c r="I31" s="851">
        <f t="shared" si="4"/>
        <v>0</v>
      </c>
      <c r="J31" s="851">
        <f t="shared" si="4"/>
        <v>0</v>
      </c>
      <c r="K31" s="851">
        <f t="shared" si="4"/>
        <v>0</v>
      </c>
      <c r="L31" s="851">
        <f t="shared" si="4"/>
        <v>0</v>
      </c>
      <c r="M31" s="851">
        <f t="shared" si="4"/>
        <v>0</v>
      </c>
      <c r="N31" s="851">
        <f t="shared" si="4"/>
        <v>0</v>
      </c>
      <c r="O31" s="851">
        <f t="shared" si="4"/>
        <v>0</v>
      </c>
      <c r="P31" s="851">
        <f t="shared" si="4"/>
        <v>0</v>
      </c>
      <c r="Q31" s="851">
        <f t="shared" si="4"/>
        <v>0</v>
      </c>
      <c r="R31" s="851">
        <f t="shared" si="4"/>
        <v>0</v>
      </c>
      <c r="S31" s="851">
        <f t="shared" si="4"/>
        <v>0</v>
      </c>
      <c r="T31" s="851">
        <f t="shared" si="4"/>
        <v>0</v>
      </c>
      <c r="U31" s="851">
        <f t="shared" si="4"/>
        <v>0</v>
      </c>
      <c r="V31" s="851">
        <f t="shared" si="4"/>
        <v>0</v>
      </c>
      <c r="W31" s="851">
        <f t="shared" si="4"/>
        <v>0</v>
      </c>
      <c r="X31" s="851">
        <f t="shared" si="4"/>
        <v>0</v>
      </c>
      <c r="Y31" s="851">
        <f t="shared" si="4"/>
        <v>0</v>
      </c>
      <c r="Z31" s="851">
        <f t="shared" si="4"/>
        <v>0</v>
      </c>
      <c r="AA31" s="851">
        <f t="shared" si="4"/>
        <v>0</v>
      </c>
      <c r="AB31" s="851">
        <f t="shared" si="4"/>
        <v>0</v>
      </c>
      <c r="AC31" s="851">
        <f t="shared" si="4"/>
        <v>0</v>
      </c>
      <c r="AD31" s="851">
        <f t="shared" si="4"/>
        <v>0</v>
      </c>
      <c r="AE31" s="851">
        <f t="shared" si="4"/>
        <v>0</v>
      </c>
      <c r="AF31" s="851">
        <f t="shared" si="4"/>
        <v>0</v>
      </c>
      <c r="AG31" s="852">
        <f t="shared" si="4"/>
        <v>0</v>
      </c>
    </row>
    <row r="32" spans="1:33" ht="15" thickBot="1" x14ac:dyDescent="0.35"/>
    <row r="33" spans="1:33" x14ac:dyDescent="0.3">
      <c r="A33" s="241" t="s">
        <v>383</v>
      </c>
      <c r="B33" s="242" t="str">
        <f>B1</f>
        <v>SČK</v>
      </c>
      <c r="C33" s="154" t="str">
        <f>C1</f>
        <v>Kalendářní rok</v>
      </c>
      <c r="D33" s="12"/>
      <c r="E33" s="12"/>
      <c r="F33" s="12"/>
      <c r="G33" s="12"/>
      <c r="H33" s="12"/>
      <c r="I33" s="12"/>
      <c r="J33" s="12"/>
      <c r="K33" s="12"/>
      <c r="L33" s="12"/>
      <c r="M33" s="12"/>
      <c r="N33" s="12"/>
      <c r="O33" s="12"/>
      <c r="P33" s="12"/>
      <c r="Q33" s="12"/>
      <c r="R33" s="205"/>
      <c r="S33" s="205"/>
      <c r="T33" s="205"/>
      <c r="U33" s="205"/>
      <c r="V33" s="205"/>
      <c r="W33" s="205"/>
      <c r="X33" s="205"/>
      <c r="Y33" s="205"/>
      <c r="Z33" s="205"/>
      <c r="AA33" s="205"/>
      <c r="AB33" s="205"/>
      <c r="AC33" s="205"/>
      <c r="AD33" s="205"/>
      <c r="AE33" s="205"/>
      <c r="AF33" s="205"/>
      <c r="AG33" s="206"/>
    </row>
    <row r="34" spans="1:33" ht="15" thickBot="1" x14ac:dyDescent="0.35">
      <c r="A34" s="6" t="s">
        <v>607</v>
      </c>
      <c r="B34" s="155"/>
      <c r="C34" s="156" t="str">
        <f>C2</f>
        <v>XII/29</v>
      </c>
      <c r="D34" s="7">
        <f>D2</f>
        <v>2030</v>
      </c>
      <c r="E34" s="7">
        <f t="shared" ref="E34:AG34" si="5">E2</f>
        <v>2031</v>
      </c>
      <c r="F34" s="7">
        <f t="shared" si="5"/>
        <v>2032</v>
      </c>
      <c r="G34" s="7">
        <f t="shared" si="5"/>
        <v>2033</v>
      </c>
      <c r="H34" s="7">
        <f t="shared" si="5"/>
        <v>2034</v>
      </c>
      <c r="I34" s="7">
        <f t="shared" si="5"/>
        <v>2035</v>
      </c>
      <c r="J34" s="7">
        <f t="shared" si="5"/>
        <v>2036</v>
      </c>
      <c r="K34" s="7">
        <f t="shared" si="5"/>
        <v>2037</v>
      </c>
      <c r="L34" s="7">
        <f t="shared" si="5"/>
        <v>2038</v>
      </c>
      <c r="M34" s="7">
        <f t="shared" si="5"/>
        <v>2039</v>
      </c>
      <c r="N34" s="7">
        <f t="shared" si="5"/>
        <v>2040</v>
      </c>
      <c r="O34" s="7">
        <f t="shared" si="5"/>
        <v>2041</v>
      </c>
      <c r="P34" s="7">
        <f t="shared" si="5"/>
        <v>2042</v>
      </c>
      <c r="Q34" s="7">
        <f t="shared" si="5"/>
        <v>2043</v>
      </c>
      <c r="R34" s="7">
        <f t="shared" si="5"/>
        <v>2044</v>
      </c>
      <c r="S34" s="7">
        <f t="shared" si="5"/>
        <v>2045</v>
      </c>
      <c r="T34" s="7">
        <f t="shared" si="5"/>
        <v>2046</v>
      </c>
      <c r="U34" s="7">
        <f t="shared" si="5"/>
        <v>2047</v>
      </c>
      <c r="V34" s="7">
        <f t="shared" si="5"/>
        <v>2048</v>
      </c>
      <c r="W34" s="7">
        <f t="shared" si="5"/>
        <v>2049</v>
      </c>
      <c r="X34" s="7">
        <f t="shared" si="5"/>
        <v>2050</v>
      </c>
      <c r="Y34" s="7">
        <f t="shared" si="5"/>
        <v>2051</v>
      </c>
      <c r="Z34" s="7">
        <f t="shared" si="5"/>
        <v>2052</v>
      </c>
      <c r="AA34" s="7">
        <f t="shared" si="5"/>
        <v>2053</v>
      </c>
      <c r="AB34" s="7">
        <f t="shared" si="5"/>
        <v>2054</v>
      </c>
      <c r="AC34" s="7">
        <f t="shared" si="5"/>
        <v>2055</v>
      </c>
      <c r="AD34" s="7">
        <f t="shared" si="5"/>
        <v>2056</v>
      </c>
      <c r="AE34" s="7">
        <f t="shared" si="5"/>
        <v>2057</v>
      </c>
      <c r="AF34" s="7">
        <f t="shared" si="5"/>
        <v>2058</v>
      </c>
      <c r="AG34" s="8">
        <f t="shared" si="5"/>
        <v>2059</v>
      </c>
    </row>
    <row r="35" spans="1:33" ht="15" thickTop="1" x14ac:dyDescent="0.3">
      <c r="A35" s="9" t="s">
        <v>280</v>
      </c>
      <c r="B35" s="185"/>
      <c r="C35" s="861">
        <f>'MO Výkon'!E$81*'Skutečnost SČK'!C11</f>
        <v>0</v>
      </c>
      <c r="D35" s="862">
        <f>'MO Výkon'!F$81*'Skutečnost SČK'!D11+'MO Výkon'!G$81*'Skutečnost SČK'!E11+'MO Výkon'!H$81*'Skutečnost SČK'!F11</f>
        <v>0</v>
      </c>
      <c r="E35" s="863">
        <f>'MO Výkon'!I$81*'Skutečnost SČK'!G11</f>
        <v>0</v>
      </c>
      <c r="F35" s="863">
        <f>'MO Výkon'!J$81*'Skutečnost SČK'!H11</f>
        <v>0</v>
      </c>
      <c r="G35" s="863">
        <f>'MO Výkon'!K$81*'Skutečnost SČK'!I11</f>
        <v>0</v>
      </c>
      <c r="H35" s="863">
        <f>'MO Výkon'!L$81*'Skutečnost SČK'!J11</f>
        <v>0</v>
      </c>
      <c r="I35" s="863">
        <f>'MO Výkon'!M$81*'Skutečnost SČK'!K11</f>
        <v>0</v>
      </c>
      <c r="J35" s="863">
        <f>'MO Výkon'!N$81*'Skutečnost SČK'!L11</f>
        <v>0</v>
      </c>
      <c r="K35" s="863">
        <f>'MO Výkon'!O$81*'Skutečnost SČK'!M11</f>
        <v>0</v>
      </c>
      <c r="L35" s="863">
        <f>'MO Výkon'!P$81*'Skutečnost SČK'!N11</f>
        <v>0</v>
      </c>
      <c r="M35" s="863">
        <f>'MO Výkon'!Q$81*'Skutečnost SČK'!O11</f>
        <v>0</v>
      </c>
      <c r="N35" s="863">
        <f>'MO Výkon'!R$81*'Skutečnost SČK'!P11</f>
        <v>0</v>
      </c>
      <c r="O35" s="863">
        <f>'MO Výkon'!S$81*'Skutečnost SČK'!Q11</f>
        <v>0</v>
      </c>
      <c r="P35" s="863">
        <f>'MO Výkon'!T$81*'Skutečnost SČK'!R11</f>
        <v>0</v>
      </c>
      <c r="Q35" s="863">
        <f>'MO Výkon'!U$81*'Skutečnost SČK'!S11</f>
        <v>0</v>
      </c>
      <c r="R35" s="863">
        <f>'MO Výkon'!V$81*'Skutečnost SČK'!T11</f>
        <v>0</v>
      </c>
      <c r="S35" s="863">
        <f>'MO Výkon'!W$81*'Skutečnost SČK'!U11</f>
        <v>0</v>
      </c>
      <c r="T35" s="863">
        <f>'MO Výkon'!X$81*'Skutečnost SČK'!V11</f>
        <v>0</v>
      </c>
      <c r="U35" s="863">
        <f>'MO Výkon'!Y$81*'Skutečnost SČK'!W11</f>
        <v>0</v>
      </c>
      <c r="V35" s="863">
        <f>'MO Výkon'!Z$81*'Skutečnost SČK'!X11</f>
        <v>0</v>
      </c>
      <c r="W35" s="863">
        <f>'MO Výkon'!AA$81*'Skutečnost SČK'!Y11</f>
        <v>0</v>
      </c>
      <c r="X35" s="863">
        <f>'MO Výkon'!AB$81*'Skutečnost SČK'!Z11</f>
        <v>0</v>
      </c>
      <c r="Y35" s="863">
        <f>'MO Výkon'!AC$81*'Skutečnost SČK'!AA11</f>
        <v>0</v>
      </c>
      <c r="Z35" s="863">
        <f>'MO Výkon'!AD$81*'Skutečnost SČK'!AB11</f>
        <v>0</v>
      </c>
      <c r="AA35" s="863">
        <f>'MO Výkon'!AE$81*'Skutečnost SČK'!AC11</f>
        <v>0</v>
      </c>
      <c r="AB35" s="863">
        <f>'MO Výkon'!AF$81*'Skutečnost SČK'!AD11</f>
        <v>0</v>
      </c>
      <c r="AC35" s="863">
        <f>'MO Výkon'!AG$81*'Skutečnost SČK'!AE11</f>
        <v>0</v>
      </c>
      <c r="AD35" s="863">
        <f>'MO Výkon'!AH$81*'Skutečnost SČK'!AF11</f>
        <v>0</v>
      </c>
      <c r="AE35" s="863">
        <f>'MO Výkon'!AI$81*'Skutečnost SČK'!AG11</f>
        <v>0</v>
      </c>
      <c r="AF35" s="863">
        <f>'MO Výkon'!AJ$81*'Skutečnost SČK'!AH11</f>
        <v>0</v>
      </c>
      <c r="AG35" s="864">
        <f>'MO Výkon'!AK$81*'Skutečnost SČK'!AI11</f>
        <v>0</v>
      </c>
    </row>
    <row r="36" spans="1:33" x14ac:dyDescent="0.3">
      <c r="A36" s="9" t="s">
        <v>281</v>
      </c>
      <c r="B36" s="177"/>
      <c r="C36" s="861">
        <f>'MO Výkon'!E$81*'Skutečnost SČK'!C12</f>
        <v>0</v>
      </c>
      <c r="D36" s="865">
        <f>'MO Výkon'!F$80*'Skutečnost SČK'!D12+'MO Výkon'!G$80*'Skutečnost SČK'!E12+'MO Výkon'!H$80*'Skutečnost SČK'!F12</f>
        <v>0</v>
      </c>
      <c r="E36" s="866">
        <f>'MO Výkon'!I$81*'Skutečnost SČK'!G12</f>
        <v>0</v>
      </c>
      <c r="F36" s="866">
        <f>'MO Výkon'!J$81*'Skutečnost SČK'!H12</f>
        <v>0</v>
      </c>
      <c r="G36" s="866">
        <f>'MO Výkon'!K$81*'Skutečnost SČK'!I12</f>
        <v>0</v>
      </c>
      <c r="H36" s="866">
        <f>'MO Výkon'!L$81*'Skutečnost SČK'!J12</f>
        <v>0</v>
      </c>
      <c r="I36" s="866">
        <f>'MO Výkon'!M$81*'Skutečnost SČK'!K12</f>
        <v>0</v>
      </c>
      <c r="J36" s="866">
        <f>'MO Výkon'!N$81*'Skutečnost SČK'!L12</f>
        <v>0</v>
      </c>
      <c r="K36" s="866">
        <f>'MO Výkon'!O$81*'Skutečnost SČK'!M12</f>
        <v>0</v>
      </c>
      <c r="L36" s="866">
        <f>'MO Výkon'!P$81*'Skutečnost SČK'!N12</f>
        <v>0</v>
      </c>
      <c r="M36" s="866">
        <f>'MO Výkon'!Q$81*'Skutečnost SČK'!O12</f>
        <v>0</v>
      </c>
      <c r="N36" s="866">
        <f>'MO Výkon'!R$81*'Skutečnost SČK'!P12</f>
        <v>0</v>
      </c>
      <c r="O36" s="866">
        <f>'MO Výkon'!S$81*'Skutečnost SČK'!Q12</f>
        <v>0</v>
      </c>
      <c r="P36" s="866">
        <f>'MO Výkon'!T$81*'Skutečnost SČK'!R12</f>
        <v>0</v>
      </c>
      <c r="Q36" s="866">
        <f>'MO Výkon'!U$81*'Skutečnost SČK'!S12</f>
        <v>0</v>
      </c>
      <c r="R36" s="866">
        <f>'MO Výkon'!V$81*'Skutečnost SČK'!T12</f>
        <v>0</v>
      </c>
      <c r="S36" s="866">
        <f>'MO Výkon'!W$81*'Skutečnost SČK'!U12</f>
        <v>0</v>
      </c>
      <c r="T36" s="866">
        <f>'MO Výkon'!X$81*'Skutečnost SČK'!V12</f>
        <v>0</v>
      </c>
      <c r="U36" s="866">
        <f>'MO Výkon'!Y$81*'Skutečnost SČK'!W12</f>
        <v>0</v>
      </c>
      <c r="V36" s="866">
        <f>'MO Výkon'!Z$81*'Skutečnost SČK'!X12</f>
        <v>0</v>
      </c>
      <c r="W36" s="866">
        <f>'MO Výkon'!AA$81*'Skutečnost SČK'!Y12</f>
        <v>0</v>
      </c>
      <c r="X36" s="866">
        <f>'MO Výkon'!AB$81*'Skutečnost SČK'!Z12</f>
        <v>0</v>
      </c>
      <c r="Y36" s="866">
        <f>'MO Výkon'!AC$81*'Skutečnost SČK'!AA12</f>
        <v>0</v>
      </c>
      <c r="Z36" s="866">
        <f>'MO Výkon'!AD$81*'Skutečnost SČK'!AB12</f>
        <v>0</v>
      </c>
      <c r="AA36" s="866">
        <f>'MO Výkon'!AE$81*'Skutečnost SČK'!AC12</f>
        <v>0</v>
      </c>
      <c r="AB36" s="866">
        <f>'MO Výkon'!AF$81*'Skutečnost SČK'!AD12</f>
        <v>0</v>
      </c>
      <c r="AC36" s="866">
        <f>'MO Výkon'!AG$81*'Skutečnost SČK'!AE12</f>
        <v>0</v>
      </c>
      <c r="AD36" s="866">
        <f>'MO Výkon'!AH$81*'Skutečnost SČK'!AF12</f>
        <v>0</v>
      </c>
      <c r="AE36" s="866">
        <f>'MO Výkon'!AI$81*'Skutečnost SČK'!AG12</f>
        <v>0</v>
      </c>
      <c r="AF36" s="866">
        <f>'MO Výkon'!AJ$81*'Skutečnost SČK'!AH12</f>
        <v>0</v>
      </c>
      <c r="AG36" s="867">
        <f>'MO Výkon'!AK$81*'Skutečnost SČK'!AI12</f>
        <v>0</v>
      </c>
    </row>
    <row r="37" spans="1:33" x14ac:dyDescent="0.3">
      <c r="A37" s="9" t="s">
        <v>282</v>
      </c>
      <c r="B37" s="177"/>
      <c r="C37" s="861">
        <f>'MO Výkon'!E$81*'Skutečnost SČK'!C13</f>
        <v>0</v>
      </c>
      <c r="D37" s="865">
        <f>'MO Výkon'!F$80*'Skutečnost SČK'!D13+'MO Výkon'!G$80*'Skutečnost SČK'!E13+'MO Výkon'!H$80*'Skutečnost SČK'!F13</f>
        <v>0</v>
      </c>
      <c r="E37" s="866">
        <f>'MO Výkon'!I$81*'Skutečnost SČK'!G13</f>
        <v>0</v>
      </c>
      <c r="F37" s="866">
        <f>'MO Výkon'!J$81*'Skutečnost SČK'!H13</f>
        <v>0</v>
      </c>
      <c r="G37" s="866">
        <f>'MO Výkon'!K$81*'Skutečnost SČK'!I13</f>
        <v>0</v>
      </c>
      <c r="H37" s="866">
        <f>'MO Výkon'!L$81*'Skutečnost SČK'!J13</f>
        <v>0</v>
      </c>
      <c r="I37" s="866">
        <f>'MO Výkon'!M$81*'Skutečnost SČK'!K13</f>
        <v>0</v>
      </c>
      <c r="J37" s="866">
        <f>'MO Výkon'!N$81*'Skutečnost SČK'!L13</f>
        <v>0</v>
      </c>
      <c r="K37" s="866">
        <f>'MO Výkon'!O$81*'Skutečnost SČK'!M13</f>
        <v>0</v>
      </c>
      <c r="L37" s="866">
        <f>'MO Výkon'!P$81*'Skutečnost SČK'!N13</f>
        <v>0</v>
      </c>
      <c r="M37" s="866">
        <f>'MO Výkon'!Q$81*'Skutečnost SČK'!O13</f>
        <v>0</v>
      </c>
      <c r="N37" s="866">
        <f>'MO Výkon'!R$81*'Skutečnost SČK'!P13</f>
        <v>0</v>
      </c>
      <c r="O37" s="866">
        <f>'MO Výkon'!S$81*'Skutečnost SČK'!Q13</f>
        <v>0</v>
      </c>
      <c r="P37" s="866">
        <f>'MO Výkon'!T$81*'Skutečnost SČK'!R13</f>
        <v>0</v>
      </c>
      <c r="Q37" s="866">
        <f>'MO Výkon'!U$81*'Skutečnost SČK'!S13</f>
        <v>0</v>
      </c>
      <c r="R37" s="866">
        <f>'MO Výkon'!V$81*'Skutečnost SČK'!T13</f>
        <v>0</v>
      </c>
      <c r="S37" s="866">
        <f>'MO Výkon'!W$81*'Skutečnost SČK'!U13</f>
        <v>0</v>
      </c>
      <c r="T37" s="866">
        <f>'MO Výkon'!X$81*'Skutečnost SČK'!V13</f>
        <v>0</v>
      </c>
      <c r="U37" s="866">
        <f>'MO Výkon'!Y$81*'Skutečnost SČK'!W13</f>
        <v>0</v>
      </c>
      <c r="V37" s="866">
        <f>'MO Výkon'!Z$81*'Skutečnost SČK'!X13</f>
        <v>0</v>
      </c>
      <c r="W37" s="866">
        <f>'MO Výkon'!AA$81*'Skutečnost SČK'!Y13</f>
        <v>0</v>
      </c>
      <c r="X37" s="866">
        <f>'MO Výkon'!AB$81*'Skutečnost SČK'!Z13</f>
        <v>0</v>
      </c>
      <c r="Y37" s="866">
        <f>'MO Výkon'!AC$81*'Skutečnost SČK'!AA13</f>
        <v>0</v>
      </c>
      <c r="Z37" s="866">
        <f>'MO Výkon'!AD$81*'Skutečnost SČK'!AB13</f>
        <v>0</v>
      </c>
      <c r="AA37" s="866">
        <f>'MO Výkon'!AE$81*'Skutečnost SČK'!AC13</f>
        <v>0</v>
      </c>
      <c r="AB37" s="866">
        <f>'MO Výkon'!AF$81*'Skutečnost SČK'!AD13</f>
        <v>0</v>
      </c>
      <c r="AC37" s="866">
        <f>'MO Výkon'!AG$81*'Skutečnost SČK'!AE13</f>
        <v>0</v>
      </c>
      <c r="AD37" s="866">
        <f>'MO Výkon'!AH$81*'Skutečnost SČK'!AF13</f>
        <v>0</v>
      </c>
      <c r="AE37" s="866">
        <f>'MO Výkon'!AI$81*'Skutečnost SČK'!AG13</f>
        <v>0</v>
      </c>
      <c r="AF37" s="866">
        <f>'MO Výkon'!AJ$81*'Skutečnost SČK'!AH13</f>
        <v>0</v>
      </c>
      <c r="AG37" s="867">
        <f>'MO Výkon'!AK$81*'Skutečnost SČK'!AI13</f>
        <v>0</v>
      </c>
    </row>
    <row r="38" spans="1:33" ht="15" thickBot="1" x14ac:dyDescent="0.35">
      <c r="A38" s="9" t="s">
        <v>283</v>
      </c>
      <c r="B38" s="181"/>
      <c r="C38" s="868">
        <f>'MO Výkon'!E$81*'Skutečnost SČK'!C14</f>
        <v>0</v>
      </c>
      <c r="D38" s="869">
        <f>'MO Výkon'!F$80*'Skutečnost SČK'!D14+'MO Výkon'!G$80*'Skutečnost SČK'!E14+'MO Výkon'!H$80*'Skutečnost SČK'!F14</f>
        <v>0</v>
      </c>
      <c r="E38" s="870">
        <f>'MO Výkon'!I$81*'Skutečnost SČK'!G14</f>
        <v>0</v>
      </c>
      <c r="F38" s="870">
        <f>'MO Výkon'!J$81*'Skutečnost SČK'!H14</f>
        <v>0</v>
      </c>
      <c r="G38" s="870">
        <f>'MO Výkon'!K$81*'Skutečnost SČK'!I14</f>
        <v>0</v>
      </c>
      <c r="H38" s="870">
        <f>'MO Výkon'!L$81*'Skutečnost SČK'!J14</f>
        <v>0</v>
      </c>
      <c r="I38" s="870">
        <f>'MO Výkon'!M$81*'Skutečnost SČK'!K14</f>
        <v>0</v>
      </c>
      <c r="J38" s="870">
        <f>'MO Výkon'!N$81*'Skutečnost SČK'!L14</f>
        <v>0</v>
      </c>
      <c r="K38" s="870">
        <f>'MO Výkon'!O$81*'Skutečnost SČK'!M14</f>
        <v>0</v>
      </c>
      <c r="L38" s="870">
        <f>'MO Výkon'!P$81*'Skutečnost SČK'!N14</f>
        <v>0</v>
      </c>
      <c r="M38" s="870">
        <f>'MO Výkon'!Q$81*'Skutečnost SČK'!O14</f>
        <v>0</v>
      </c>
      <c r="N38" s="870">
        <f>'MO Výkon'!R$81*'Skutečnost SČK'!P14</f>
        <v>0</v>
      </c>
      <c r="O38" s="870">
        <f>'MO Výkon'!S$81*'Skutečnost SČK'!Q14</f>
        <v>0</v>
      </c>
      <c r="P38" s="870">
        <f>'MO Výkon'!T$81*'Skutečnost SČK'!R14</f>
        <v>0</v>
      </c>
      <c r="Q38" s="870">
        <f>'MO Výkon'!U$81*'Skutečnost SČK'!S14</f>
        <v>0</v>
      </c>
      <c r="R38" s="870">
        <f>'MO Výkon'!V$81*'Skutečnost SČK'!T14</f>
        <v>0</v>
      </c>
      <c r="S38" s="870">
        <f>'MO Výkon'!W$81*'Skutečnost SČK'!U14</f>
        <v>0</v>
      </c>
      <c r="T38" s="870">
        <f>'MO Výkon'!X$81*'Skutečnost SČK'!V14</f>
        <v>0</v>
      </c>
      <c r="U38" s="870">
        <f>'MO Výkon'!Y$81*'Skutečnost SČK'!W14</f>
        <v>0</v>
      </c>
      <c r="V38" s="870">
        <f>'MO Výkon'!Z$81*'Skutečnost SČK'!X14</f>
        <v>0</v>
      </c>
      <c r="W38" s="870">
        <f>'MO Výkon'!AA$81*'Skutečnost SČK'!Y14</f>
        <v>0</v>
      </c>
      <c r="X38" s="870">
        <f>'MO Výkon'!AB$81*'Skutečnost SČK'!Z14</f>
        <v>0</v>
      </c>
      <c r="Y38" s="870">
        <f>'MO Výkon'!AC$81*'Skutečnost SČK'!AA14</f>
        <v>0</v>
      </c>
      <c r="Z38" s="870">
        <f>'MO Výkon'!AD$81*'Skutečnost SČK'!AB14</f>
        <v>0</v>
      </c>
      <c r="AA38" s="870">
        <f>'MO Výkon'!AE$81*'Skutečnost SČK'!AC14</f>
        <v>0</v>
      </c>
      <c r="AB38" s="870">
        <f>'MO Výkon'!AF$81*'Skutečnost SČK'!AD14</f>
        <v>0</v>
      </c>
      <c r="AC38" s="870">
        <f>'MO Výkon'!AG$81*'Skutečnost SČK'!AE14</f>
        <v>0</v>
      </c>
      <c r="AD38" s="870">
        <f>'MO Výkon'!AH$81*'Skutečnost SČK'!AF14</f>
        <v>0</v>
      </c>
      <c r="AE38" s="870">
        <f>'MO Výkon'!AI$81*'Skutečnost SČK'!AG14</f>
        <v>0</v>
      </c>
      <c r="AF38" s="870">
        <f>'MO Výkon'!AJ$81*'Skutečnost SČK'!AH14</f>
        <v>0</v>
      </c>
      <c r="AG38" s="871">
        <f>'MO Výkon'!AK$81*'Skutečnost SČK'!AI14</f>
        <v>0</v>
      </c>
    </row>
    <row r="39" spans="1:33" ht="15" thickBot="1" x14ac:dyDescent="0.35">
      <c r="A39" s="236" t="s">
        <v>611</v>
      </c>
      <c r="B39" s="246"/>
      <c r="C39" s="860">
        <f t="shared" ref="C39:AG39" si="6">SUM(C35:C38)</f>
        <v>0</v>
      </c>
      <c r="D39" s="851">
        <f t="shared" si="6"/>
        <v>0</v>
      </c>
      <c r="E39" s="851">
        <f t="shared" si="6"/>
        <v>0</v>
      </c>
      <c r="F39" s="851">
        <f t="shared" si="6"/>
        <v>0</v>
      </c>
      <c r="G39" s="851">
        <f t="shared" si="6"/>
        <v>0</v>
      </c>
      <c r="H39" s="851">
        <f t="shared" si="6"/>
        <v>0</v>
      </c>
      <c r="I39" s="851">
        <f t="shared" si="6"/>
        <v>0</v>
      </c>
      <c r="J39" s="851">
        <f t="shared" si="6"/>
        <v>0</v>
      </c>
      <c r="K39" s="851">
        <f t="shared" si="6"/>
        <v>0</v>
      </c>
      <c r="L39" s="851">
        <f t="shared" si="6"/>
        <v>0</v>
      </c>
      <c r="M39" s="851">
        <f t="shared" si="6"/>
        <v>0</v>
      </c>
      <c r="N39" s="851">
        <f t="shared" si="6"/>
        <v>0</v>
      </c>
      <c r="O39" s="851">
        <f t="shared" si="6"/>
        <v>0</v>
      </c>
      <c r="P39" s="851">
        <f t="shared" si="6"/>
        <v>0</v>
      </c>
      <c r="Q39" s="851">
        <f t="shared" si="6"/>
        <v>0</v>
      </c>
      <c r="R39" s="851">
        <f t="shared" si="6"/>
        <v>0</v>
      </c>
      <c r="S39" s="851">
        <f t="shared" si="6"/>
        <v>0</v>
      </c>
      <c r="T39" s="851">
        <f t="shared" si="6"/>
        <v>0</v>
      </c>
      <c r="U39" s="851">
        <f t="shared" si="6"/>
        <v>0</v>
      </c>
      <c r="V39" s="851">
        <f t="shared" si="6"/>
        <v>0</v>
      </c>
      <c r="W39" s="851">
        <f t="shared" si="6"/>
        <v>0</v>
      </c>
      <c r="X39" s="851">
        <f t="shared" si="6"/>
        <v>0</v>
      </c>
      <c r="Y39" s="851">
        <f t="shared" si="6"/>
        <v>0</v>
      </c>
      <c r="Z39" s="851">
        <f t="shared" si="6"/>
        <v>0</v>
      </c>
      <c r="AA39" s="851">
        <f t="shared" si="6"/>
        <v>0</v>
      </c>
      <c r="AB39" s="851">
        <f t="shared" si="6"/>
        <v>0</v>
      </c>
      <c r="AC39" s="851">
        <f t="shared" si="6"/>
        <v>0</v>
      </c>
      <c r="AD39" s="851">
        <f t="shared" si="6"/>
        <v>0</v>
      </c>
      <c r="AE39" s="851">
        <f t="shared" si="6"/>
        <v>0</v>
      </c>
      <c r="AF39" s="851">
        <f t="shared" si="6"/>
        <v>0</v>
      </c>
      <c r="AG39" s="852">
        <f t="shared" si="6"/>
        <v>0</v>
      </c>
    </row>
    <row r="40" spans="1:33" ht="15" thickBot="1" x14ac:dyDescent="0.35"/>
    <row r="41" spans="1:33" x14ac:dyDescent="0.3">
      <c r="A41" s="241" t="s">
        <v>383</v>
      </c>
      <c r="B41" s="242" t="str">
        <f>B33</f>
        <v>SČK</v>
      </c>
      <c r="C41" s="154" t="str">
        <f>C1</f>
        <v>Kalendářní rok</v>
      </c>
      <c r="D41" s="12"/>
      <c r="E41" s="12"/>
      <c r="F41" s="12"/>
      <c r="G41" s="12"/>
      <c r="H41" s="12"/>
      <c r="I41" s="12"/>
      <c r="J41" s="12"/>
      <c r="K41" s="12"/>
      <c r="L41" s="12"/>
      <c r="M41" s="12"/>
      <c r="N41" s="12"/>
      <c r="O41" s="12"/>
      <c r="P41" s="12"/>
      <c r="Q41" s="12"/>
      <c r="R41" s="205"/>
      <c r="S41" s="205"/>
      <c r="T41" s="205"/>
      <c r="U41" s="205"/>
      <c r="V41" s="205"/>
      <c r="W41" s="205"/>
      <c r="X41" s="205"/>
      <c r="Y41" s="205"/>
      <c r="Z41" s="205"/>
      <c r="AA41" s="205"/>
      <c r="AB41" s="205"/>
      <c r="AC41" s="205"/>
      <c r="AD41" s="205"/>
      <c r="AE41" s="205"/>
      <c r="AF41" s="205"/>
      <c r="AG41" s="206"/>
    </row>
    <row r="42" spans="1:33" ht="15" thickBot="1" x14ac:dyDescent="0.35">
      <c r="A42" s="6" t="s">
        <v>610</v>
      </c>
      <c r="B42" s="155"/>
      <c r="C42" s="156" t="str">
        <f>C2</f>
        <v>XII/29</v>
      </c>
      <c r="D42" s="7">
        <f t="shared" ref="D42:Q42" si="7">D2</f>
        <v>2030</v>
      </c>
      <c r="E42" s="7">
        <f t="shared" si="7"/>
        <v>2031</v>
      </c>
      <c r="F42" s="7">
        <f t="shared" si="7"/>
        <v>2032</v>
      </c>
      <c r="G42" s="7">
        <f t="shared" si="7"/>
        <v>2033</v>
      </c>
      <c r="H42" s="7">
        <f t="shared" si="7"/>
        <v>2034</v>
      </c>
      <c r="I42" s="7">
        <f t="shared" si="7"/>
        <v>2035</v>
      </c>
      <c r="J42" s="7">
        <f t="shared" si="7"/>
        <v>2036</v>
      </c>
      <c r="K42" s="7">
        <f t="shared" si="7"/>
        <v>2037</v>
      </c>
      <c r="L42" s="7">
        <f t="shared" si="7"/>
        <v>2038</v>
      </c>
      <c r="M42" s="7">
        <f t="shared" si="7"/>
        <v>2039</v>
      </c>
      <c r="N42" s="7">
        <f t="shared" si="7"/>
        <v>2040</v>
      </c>
      <c r="O42" s="7">
        <f t="shared" si="7"/>
        <v>2041</v>
      </c>
      <c r="P42" s="7">
        <f t="shared" si="7"/>
        <v>2042</v>
      </c>
      <c r="Q42" s="7">
        <f t="shared" si="7"/>
        <v>2043</v>
      </c>
      <c r="R42" s="7">
        <f>R2</f>
        <v>2044</v>
      </c>
      <c r="S42" s="7">
        <f t="shared" ref="S42:AG42" si="8">S2</f>
        <v>2045</v>
      </c>
      <c r="T42" s="7">
        <f t="shared" si="8"/>
        <v>2046</v>
      </c>
      <c r="U42" s="7">
        <f t="shared" si="8"/>
        <v>2047</v>
      </c>
      <c r="V42" s="7">
        <f t="shared" si="8"/>
        <v>2048</v>
      </c>
      <c r="W42" s="7">
        <f t="shared" si="8"/>
        <v>2049</v>
      </c>
      <c r="X42" s="7">
        <f t="shared" si="8"/>
        <v>2050</v>
      </c>
      <c r="Y42" s="7">
        <f t="shared" si="8"/>
        <v>2051</v>
      </c>
      <c r="Z42" s="7">
        <f t="shared" si="8"/>
        <v>2052</v>
      </c>
      <c r="AA42" s="7">
        <f t="shared" si="8"/>
        <v>2053</v>
      </c>
      <c r="AB42" s="7">
        <f t="shared" si="8"/>
        <v>2054</v>
      </c>
      <c r="AC42" s="7">
        <f t="shared" si="8"/>
        <v>2055</v>
      </c>
      <c r="AD42" s="7">
        <f t="shared" si="8"/>
        <v>2056</v>
      </c>
      <c r="AE42" s="7">
        <f t="shared" si="8"/>
        <v>2057</v>
      </c>
      <c r="AF42" s="7">
        <f t="shared" si="8"/>
        <v>2058</v>
      </c>
      <c r="AG42" s="8">
        <f t="shared" si="8"/>
        <v>2059</v>
      </c>
    </row>
    <row r="43" spans="1:33" ht="15" thickTop="1" x14ac:dyDescent="0.3">
      <c r="A43" s="9" t="s">
        <v>280</v>
      </c>
      <c r="B43" s="185"/>
      <c r="C43" s="861">
        <f>'MO Výkon'!E$82*'Skutečnost SČK'!C19</f>
        <v>0</v>
      </c>
      <c r="D43" s="862">
        <f>'MO Výkon'!F$82*'Skutečnost SČK'!D19+'MO Výkon'!G$82*'Skutečnost SČK'!E19+'MO Výkon'!H$82*'Skutečnost SČK'!F19</f>
        <v>0</v>
      </c>
      <c r="E43" s="863">
        <f>'MO Výkon'!I$82*'Skutečnost SČK'!G19</f>
        <v>0</v>
      </c>
      <c r="F43" s="863">
        <f>'MO Výkon'!J$82*'Skutečnost SČK'!H19</f>
        <v>0</v>
      </c>
      <c r="G43" s="863">
        <f>'MO Výkon'!K$82*'Skutečnost SČK'!I19</f>
        <v>0</v>
      </c>
      <c r="H43" s="863">
        <f>'MO Výkon'!L$82*'Skutečnost SČK'!J19</f>
        <v>0</v>
      </c>
      <c r="I43" s="863">
        <f>'MO Výkon'!M$82*'Skutečnost SČK'!K19</f>
        <v>0</v>
      </c>
      <c r="J43" s="863">
        <f>'MO Výkon'!N$82*'Skutečnost SČK'!L19</f>
        <v>0</v>
      </c>
      <c r="K43" s="863">
        <f>'MO Výkon'!O$82*'Skutečnost SČK'!M19</f>
        <v>0</v>
      </c>
      <c r="L43" s="863">
        <f>'MO Výkon'!P$82*'Skutečnost SČK'!N19</f>
        <v>0</v>
      </c>
      <c r="M43" s="863">
        <f>'MO Výkon'!Q$82*'Skutečnost SČK'!O19</f>
        <v>0</v>
      </c>
      <c r="N43" s="863">
        <f>'MO Výkon'!R$82*'Skutečnost SČK'!P19</f>
        <v>0</v>
      </c>
      <c r="O43" s="863">
        <f>'MO Výkon'!S$82*'Skutečnost SČK'!Q19</f>
        <v>0</v>
      </c>
      <c r="P43" s="863">
        <f>'MO Výkon'!T$82*'Skutečnost SČK'!R19</f>
        <v>0</v>
      </c>
      <c r="Q43" s="863">
        <f>'MO Výkon'!U$82*'Skutečnost SČK'!S19</f>
        <v>0</v>
      </c>
      <c r="R43" s="863">
        <f>'MO Výkon'!V$82*'Skutečnost SČK'!T19</f>
        <v>0</v>
      </c>
      <c r="S43" s="863">
        <f>'MO Výkon'!W$82*'Skutečnost SČK'!U19</f>
        <v>0</v>
      </c>
      <c r="T43" s="863">
        <f>'MO Výkon'!X$82*'Skutečnost SČK'!V19</f>
        <v>0</v>
      </c>
      <c r="U43" s="863">
        <f>'MO Výkon'!Y$82*'Skutečnost SČK'!W19</f>
        <v>0</v>
      </c>
      <c r="V43" s="863">
        <f>'MO Výkon'!Z$82*'Skutečnost SČK'!X19</f>
        <v>0</v>
      </c>
      <c r="W43" s="863">
        <f>'MO Výkon'!AA$82*'Skutečnost SČK'!Y19</f>
        <v>0</v>
      </c>
      <c r="X43" s="863">
        <f>'MO Výkon'!AB$82*'Skutečnost SČK'!Z19</f>
        <v>0</v>
      </c>
      <c r="Y43" s="863">
        <f>'MO Výkon'!AC$82*'Skutečnost SČK'!AA19</f>
        <v>0</v>
      </c>
      <c r="Z43" s="863">
        <f>'MO Výkon'!AD$82*'Skutečnost SČK'!AB19</f>
        <v>0</v>
      </c>
      <c r="AA43" s="863">
        <f>'MO Výkon'!AE$82*'Skutečnost SČK'!AC19</f>
        <v>0</v>
      </c>
      <c r="AB43" s="863">
        <f>'MO Výkon'!AF$82*'Skutečnost SČK'!AD19</f>
        <v>0</v>
      </c>
      <c r="AC43" s="863">
        <f>'MO Výkon'!AG$82*'Skutečnost SČK'!AE19</f>
        <v>0</v>
      </c>
      <c r="AD43" s="863">
        <f>'MO Výkon'!AH$82*'Skutečnost SČK'!AF19</f>
        <v>0</v>
      </c>
      <c r="AE43" s="863">
        <f>'MO Výkon'!AI$82*'Skutečnost SČK'!AG19</f>
        <v>0</v>
      </c>
      <c r="AF43" s="863">
        <f>'MO Výkon'!AJ$82*'Skutečnost SČK'!AH19</f>
        <v>0</v>
      </c>
      <c r="AG43" s="864">
        <f>'MO Výkon'!AK$82*'Skutečnost SČK'!AI19</f>
        <v>0</v>
      </c>
    </row>
    <row r="44" spans="1:33" x14ac:dyDescent="0.3">
      <c r="A44" s="9" t="s">
        <v>281</v>
      </c>
      <c r="B44" s="177"/>
      <c r="C44" s="861">
        <f>'MO Výkon'!E$82*'Skutečnost SČK'!C20</f>
        <v>0</v>
      </c>
      <c r="D44" s="865">
        <f>'MO Výkon'!F$82*'Skutečnost SČK'!D20+'MO Výkon'!G$82*'Skutečnost SČK'!E20+'MO Výkon'!H$82*'Skutečnost SČK'!F20</f>
        <v>0</v>
      </c>
      <c r="E44" s="866">
        <f>'MO Výkon'!I$82*'Skutečnost SČK'!G20</f>
        <v>0</v>
      </c>
      <c r="F44" s="866">
        <f>'MO Výkon'!J$82*'Skutečnost SČK'!H20</f>
        <v>0</v>
      </c>
      <c r="G44" s="866">
        <f>'MO Výkon'!K$82*'Skutečnost SČK'!I20</f>
        <v>0</v>
      </c>
      <c r="H44" s="866">
        <f>'MO Výkon'!L$82*'Skutečnost SČK'!J20</f>
        <v>0</v>
      </c>
      <c r="I44" s="866">
        <f>'MO Výkon'!M$82*'Skutečnost SČK'!K20</f>
        <v>0</v>
      </c>
      <c r="J44" s="866">
        <f>'MO Výkon'!N$82*'Skutečnost SČK'!L20</f>
        <v>0</v>
      </c>
      <c r="K44" s="866">
        <f>'MO Výkon'!O$82*'Skutečnost SČK'!M20</f>
        <v>0</v>
      </c>
      <c r="L44" s="866">
        <f>'MO Výkon'!P$82*'Skutečnost SČK'!N20</f>
        <v>0</v>
      </c>
      <c r="M44" s="866">
        <f>'MO Výkon'!Q$82*'Skutečnost SČK'!O20</f>
        <v>0</v>
      </c>
      <c r="N44" s="866">
        <f>'MO Výkon'!R$82*'Skutečnost SČK'!P20</f>
        <v>0</v>
      </c>
      <c r="O44" s="866">
        <f>'MO Výkon'!S$82*'Skutečnost SČK'!Q20</f>
        <v>0</v>
      </c>
      <c r="P44" s="866">
        <f>'MO Výkon'!T$82*'Skutečnost SČK'!R20</f>
        <v>0</v>
      </c>
      <c r="Q44" s="866">
        <f>'MO Výkon'!U$82*'Skutečnost SČK'!S20</f>
        <v>0</v>
      </c>
      <c r="R44" s="866">
        <f>'MO Výkon'!V$82*'Skutečnost SČK'!T20</f>
        <v>0</v>
      </c>
      <c r="S44" s="866">
        <f>'MO Výkon'!W$82*'Skutečnost SČK'!U20</f>
        <v>0</v>
      </c>
      <c r="T44" s="866">
        <f>'MO Výkon'!X$82*'Skutečnost SČK'!V20</f>
        <v>0</v>
      </c>
      <c r="U44" s="866">
        <f>'MO Výkon'!Y$82*'Skutečnost SČK'!W20</f>
        <v>0</v>
      </c>
      <c r="V44" s="866">
        <f>'MO Výkon'!Z$82*'Skutečnost SČK'!X20</f>
        <v>0</v>
      </c>
      <c r="W44" s="866">
        <f>'MO Výkon'!AA$82*'Skutečnost SČK'!Y20</f>
        <v>0</v>
      </c>
      <c r="X44" s="866">
        <f>'MO Výkon'!AB$82*'Skutečnost SČK'!Z20</f>
        <v>0</v>
      </c>
      <c r="Y44" s="866">
        <f>'MO Výkon'!AC$82*'Skutečnost SČK'!AA20</f>
        <v>0</v>
      </c>
      <c r="Z44" s="866">
        <f>'MO Výkon'!AD$82*'Skutečnost SČK'!AB20</f>
        <v>0</v>
      </c>
      <c r="AA44" s="866">
        <f>'MO Výkon'!AE$82*'Skutečnost SČK'!AC20</f>
        <v>0</v>
      </c>
      <c r="AB44" s="866">
        <f>'MO Výkon'!AF$82*'Skutečnost SČK'!AD20</f>
        <v>0</v>
      </c>
      <c r="AC44" s="866">
        <f>'MO Výkon'!AG$82*'Skutečnost SČK'!AE20</f>
        <v>0</v>
      </c>
      <c r="AD44" s="866">
        <f>'MO Výkon'!AH$82*'Skutečnost SČK'!AF20</f>
        <v>0</v>
      </c>
      <c r="AE44" s="866">
        <f>'MO Výkon'!AI$82*'Skutečnost SČK'!AG20</f>
        <v>0</v>
      </c>
      <c r="AF44" s="866">
        <f>'MO Výkon'!AJ$82*'Skutečnost SČK'!AH20</f>
        <v>0</v>
      </c>
      <c r="AG44" s="867">
        <f>'MO Výkon'!AK$82*'Skutečnost SČK'!AI20</f>
        <v>0</v>
      </c>
    </row>
    <row r="45" spans="1:33" x14ac:dyDescent="0.3">
      <c r="A45" s="9" t="s">
        <v>282</v>
      </c>
      <c r="B45" s="177"/>
      <c r="C45" s="861">
        <f>'MO Výkon'!E$82*'Skutečnost SČK'!C21</f>
        <v>0</v>
      </c>
      <c r="D45" s="865">
        <f>'MO Výkon'!F$82*'Skutečnost SČK'!D21+'MO Výkon'!G$82*'Skutečnost SČK'!E21+'MO Výkon'!H$82*'Skutečnost SČK'!F21</f>
        <v>0</v>
      </c>
      <c r="E45" s="866">
        <f>'MO Výkon'!I$82*'Skutečnost SČK'!G21</f>
        <v>0</v>
      </c>
      <c r="F45" s="866">
        <f>'MO Výkon'!J$82*'Skutečnost SČK'!H21</f>
        <v>0</v>
      </c>
      <c r="G45" s="866">
        <f>'MO Výkon'!K$82*'Skutečnost SČK'!I21</f>
        <v>0</v>
      </c>
      <c r="H45" s="866">
        <f>'MO Výkon'!L$82*'Skutečnost SČK'!J21</f>
        <v>0</v>
      </c>
      <c r="I45" s="866">
        <f>'MO Výkon'!M$82*'Skutečnost SČK'!K21</f>
        <v>0</v>
      </c>
      <c r="J45" s="866">
        <f>'MO Výkon'!N$82*'Skutečnost SČK'!L21</f>
        <v>0</v>
      </c>
      <c r="K45" s="866">
        <f>'MO Výkon'!O$82*'Skutečnost SČK'!M21</f>
        <v>0</v>
      </c>
      <c r="L45" s="866">
        <f>'MO Výkon'!P$82*'Skutečnost SČK'!N21</f>
        <v>0</v>
      </c>
      <c r="M45" s="866">
        <f>'MO Výkon'!Q$82*'Skutečnost SČK'!O21</f>
        <v>0</v>
      </c>
      <c r="N45" s="866">
        <f>'MO Výkon'!R$82*'Skutečnost SČK'!P21</f>
        <v>0</v>
      </c>
      <c r="O45" s="866">
        <f>'MO Výkon'!S$82*'Skutečnost SČK'!Q21</f>
        <v>0</v>
      </c>
      <c r="P45" s="866">
        <f>'MO Výkon'!T$82*'Skutečnost SČK'!R21</f>
        <v>0</v>
      </c>
      <c r="Q45" s="866">
        <f>'MO Výkon'!U$82*'Skutečnost SČK'!S21</f>
        <v>0</v>
      </c>
      <c r="R45" s="866">
        <f>'MO Výkon'!V$82*'Skutečnost SČK'!T21</f>
        <v>0</v>
      </c>
      <c r="S45" s="866">
        <f>'MO Výkon'!W$82*'Skutečnost SČK'!U21</f>
        <v>0</v>
      </c>
      <c r="T45" s="866">
        <f>'MO Výkon'!X$82*'Skutečnost SČK'!V21</f>
        <v>0</v>
      </c>
      <c r="U45" s="866">
        <f>'MO Výkon'!Y$82*'Skutečnost SČK'!W21</f>
        <v>0</v>
      </c>
      <c r="V45" s="866">
        <f>'MO Výkon'!Z$82*'Skutečnost SČK'!X21</f>
        <v>0</v>
      </c>
      <c r="W45" s="866">
        <f>'MO Výkon'!AA$82*'Skutečnost SČK'!Y21</f>
        <v>0</v>
      </c>
      <c r="X45" s="866">
        <f>'MO Výkon'!AB$82*'Skutečnost SČK'!Z21</f>
        <v>0</v>
      </c>
      <c r="Y45" s="866">
        <f>'MO Výkon'!AC$82*'Skutečnost SČK'!AA21</f>
        <v>0</v>
      </c>
      <c r="Z45" s="866">
        <f>'MO Výkon'!AD$82*'Skutečnost SČK'!AB21</f>
        <v>0</v>
      </c>
      <c r="AA45" s="866">
        <f>'MO Výkon'!AE$82*'Skutečnost SČK'!AC21</f>
        <v>0</v>
      </c>
      <c r="AB45" s="866">
        <f>'MO Výkon'!AF$82*'Skutečnost SČK'!AD21</f>
        <v>0</v>
      </c>
      <c r="AC45" s="866">
        <f>'MO Výkon'!AG$82*'Skutečnost SČK'!AE21</f>
        <v>0</v>
      </c>
      <c r="AD45" s="866">
        <f>'MO Výkon'!AH$82*'Skutečnost SČK'!AF21</f>
        <v>0</v>
      </c>
      <c r="AE45" s="866">
        <f>'MO Výkon'!AI$82*'Skutečnost SČK'!AG21</f>
        <v>0</v>
      </c>
      <c r="AF45" s="866">
        <f>'MO Výkon'!AJ$82*'Skutečnost SČK'!AH21</f>
        <v>0</v>
      </c>
      <c r="AG45" s="867">
        <f>'MO Výkon'!AK$82*'Skutečnost SČK'!AI21</f>
        <v>0</v>
      </c>
    </row>
    <row r="46" spans="1:33" ht="15" thickBot="1" x14ac:dyDescent="0.35">
      <c r="A46" s="9" t="s">
        <v>283</v>
      </c>
      <c r="B46" s="181"/>
      <c r="C46" s="868">
        <f>'MO Výkon'!E$82*'Skutečnost SČK'!C22</f>
        <v>0</v>
      </c>
      <c r="D46" s="869">
        <f>'MO Výkon'!F$82*'Skutečnost SČK'!D22+'MO Výkon'!G$82*'Skutečnost SČK'!E22+'MO Výkon'!H$82*'Skutečnost SČK'!F22</f>
        <v>0</v>
      </c>
      <c r="E46" s="870">
        <f>'MO Výkon'!I$82*'Skutečnost SČK'!G22</f>
        <v>0</v>
      </c>
      <c r="F46" s="870">
        <f>'MO Výkon'!J$82*'Skutečnost SČK'!H22</f>
        <v>0</v>
      </c>
      <c r="G46" s="870">
        <f>'MO Výkon'!K$82*'Skutečnost SČK'!I22</f>
        <v>0</v>
      </c>
      <c r="H46" s="870">
        <f>'MO Výkon'!L$82*'Skutečnost SČK'!J22</f>
        <v>0</v>
      </c>
      <c r="I46" s="870">
        <f>'MO Výkon'!M$82*'Skutečnost SČK'!K22</f>
        <v>0</v>
      </c>
      <c r="J46" s="870">
        <f>'MO Výkon'!N$82*'Skutečnost SČK'!L22</f>
        <v>0</v>
      </c>
      <c r="K46" s="870">
        <f>'MO Výkon'!O$82*'Skutečnost SČK'!M22</f>
        <v>0</v>
      </c>
      <c r="L46" s="870">
        <f>'MO Výkon'!P$82*'Skutečnost SČK'!N22</f>
        <v>0</v>
      </c>
      <c r="M46" s="870">
        <f>'MO Výkon'!Q$82*'Skutečnost SČK'!O22</f>
        <v>0</v>
      </c>
      <c r="N46" s="870">
        <f>'MO Výkon'!R$82*'Skutečnost SČK'!P22</f>
        <v>0</v>
      </c>
      <c r="O46" s="870">
        <f>'MO Výkon'!S$82*'Skutečnost SČK'!Q22</f>
        <v>0</v>
      </c>
      <c r="P46" s="870">
        <f>'MO Výkon'!T$82*'Skutečnost SČK'!R22</f>
        <v>0</v>
      </c>
      <c r="Q46" s="870">
        <f>'MO Výkon'!U$82*'Skutečnost SČK'!S22</f>
        <v>0</v>
      </c>
      <c r="R46" s="870">
        <f>'MO Výkon'!V$82*'Skutečnost SČK'!T22</f>
        <v>0</v>
      </c>
      <c r="S46" s="870">
        <f>'MO Výkon'!W$82*'Skutečnost SČK'!U22</f>
        <v>0</v>
      </c>
      <c r="T46" s="870">
        <f>'MO Výkon'!X$82*'Skutečnost SČK'!V22</f>
        <v>0</v>
      </c>
      <c r="U46" s="870">
        <f>'MO Výkon'!Y$82*'Skutečnost SČK'!W22</f>
        <v>0</v>
      </c>
      <c r="V46" s="870">
        <f>'MO Výkon'!Z$82*'Skutečnost SČK'!X22</f>
        <v>0</v>
      </c>
      <c r="W46" s="870">
        <f>'MO Výkon'!AA$82*'Skutečnost SČK'!Y22</f>
        <v>0</v>
      </c>
      <c r="X46" s="870">
        <f>'MO Výkon'!AB$82*'Skutečnost SČK'!Z22</f>
        <v>0</v>
      </c>
      <c r="Y46" s="870">
        <f>'MO Výkon'!AC$82*'Skutečnost SČK'!AA22</f>
        <v>0</v>
      </c>
      <c r="Z46" s="870">
        <f>'MO Výkon'!AD$82*'Skutečnost SČK'!AB22</f>
        <v>0</v>
      </c>
      <c r="AA46" s="870">
        <f>'MO Výkon'!AE$82*'Skutečnost SČK'!AC22</f>
        <v>0</v>
      </c>
      <c r="AB46" s="870">
        <f>'MO Výkon'!AF$82*'Skutečnost SČK'!AD22</f>
        <v>0</v>
      </c>
      <c r="AC46" s="870">
        <f>'MO Výkon'!AG$82*'Skutečnost SČK'!AE22</f>
        <v>0</v>
      </c>
      <c r="AD46" s="870">
        <f>'MO Výkon'!AH$82*'Skutečnost SČK'!AF22</f>
        <v>0</v>
      </c>
      <c r="AE46" s="870">
        <f>'MO Výkon'!AI$82*'Skutečnost SČK'!AG22</f>
        <v>0</v>
      </c>
      <c r="AF46" s="870">
        <f>'MO Výkon'!AJ$82*'Skutečnost SČK'!AH22</f>
        <v>0</v>
      </c>
      <c r="AG46" s="871">
        <f>'MO Výkon'!AK$82*'Skutečnost SČK'!AI22</f>
        <v>0</v>
      </c>
    </row>
    <row r="47" spans="1:33" ht="15" thickBot="1" x14ac:dyDescent="0.35">
      <c r="A47" s="236" t="s">
        <v>612</v>
      </c>
      <c r="B47" s="246"/>
      <c r="C47" s="860">
        <f t="shared" ref="C47:AG47" si="9">SUM(C43:C46)</f>
        <v>0</v>
      </c>
      <c r="D47" s="851">
        <f t="shared" si="9"/>
        <v>0</v>
      </c>
      <c r="E47" s="851">
        <f t="shared" si="9"/>
        <v>0</v>
      </c>
      <c r="F47" s="851">
        <f t="shared" si="9"/>
        <v>0</v>
      </c>
      <c r="G47" s="851">
        <f t="shared" si="9"/>
        <v>0</v>
      </c>
      <c r="H47" s="851">
        <f t="shared" si="9"/>
        <v>0</v>
      </c>
      <c r="I47" s="851">
        <f t="shared" si="9"/>
        <v>0</v>
      </c>
      <c r="J47" s="851">
        <f t="shared" si="9"/>
        <v>0</v>
      </c>
      <c r="K47" s="851">
        <f t="shared" si="9"/>
        <v>0</v>
      </c>
      <c r="L47" s="851">
        <f t="shared" si="9"/>
        <v>0</v>
      </c>
      <c r="M47" s="851">
        <f t="shared" si="9"/>
        <v>0</v>
      </c>
      <c r="N47" s="851">
        <f t="shared" si="9"/>
        <v>0</v>
      </c>
      <c r="O47" s="851">
        <f t="shared" si="9"/>
        <v>0</v>
      </c>
      <c r="P47" s="851">
        <f t="shared" si="9"/>
        <v>0</v>
      </c>
      <c r="Q47" s="851">
        <f t="shared" si="9"/>
        <v>0</v>
      </c>
      <c r="R47" s="851">
        <f t="shared" si="9"/>
        <v>0</v>
      </c>
      <c r="S47" s="851">
        <f t="shared" si="9"/>
        <v>0</v>
      </c>
      <c r="T47" s="851">
        <f t="shared" si="9"/>
        <v>0</v>
      </c>
      <c r="U47" s="851">
        <f t="shared" si="9"/>
        <v>0</v>
      </c>
      <c r="V47" s="851">
        <f t="shared" si="9"/>
        <v>0</v>
      </c>
      <c r="W47" s="851">
        <f t="shared" si="9"/>
        <v>0</v>
      </c>
      <c r="X47" s="851">
        <f t="shared" si="9"/>
        <v>0</v>
      </c>
      <c r="Y47" s="851">
        <f t="shared" si="9"/>
        <v>0</v>
      </c>
      <c r="Z47" s="851">
        <f t="shared" si="9"/>
        <v>0</v>
      </c>
      <c r="AA47" s="851">
        <f t="shared" si="9"/>
        <v>0</v>
      </c>
      <c r="AB47" s="851">
        <f t="shared" si="9"/>
        <v>0</v>
      </c>
      <c r="AC47" s="851">
        <f t="shared" si="9"/>
        <v>0</v>
      </c>
      <c r="AD47" s="851">
        <f t="shared" si="9"/>
        <v>0</v>
      </c>
      <c r="AE47" s="851">
        <f t="shared" si="9"/>
        <v>0</v>
      </c>
      <c r="AF47" s="851">
        <f t="shared" si="9"/>
        <v>0</v>
      </c>
      <c r="AG47" s="852">
        <f t="shared" si="9"/>
        <v>0</v>
      </c>
    </row>
    <row r="48" spans="1:33" ht="15" thickBot="1" x14ac:dyDescent="0.35"/>
    <row r="49" spans="1:33" x14ac:dyDescent="0.3">
      <c r="A49" s="241" t="s">
        <v>383</v>
      </c>
      <c r="B49" s="242" t="str">
        <f>B41</f>
        <v>SČK</v>
      </c>
      <c r="C49" s="154" t="str">
        <f>C1</f>
        <v>Kalendářní rok</v>
      </c>
      <c r="D49" s="12"/>
      <c r="E49" s="12"/>
      <c r="F49" s="12"/>
      <c r="G49" s="12"/>
      <c r="H49" s="12"/>
      <c r="I49" s="12"/>
      <c r="J49" s="12"/>
      <c r="K49" s="12"/>
      <c r="L49" s="12"/>
      <c r="M49" s="12"/>
      <c r="N49" s="12"/>
      <c r="O49" s="12"/>
      <c r="P49" s="12"/>
      <c r="Q49" s="12"/>
      <c r="R49" s="205"/>
      <c r="S49" s="205"/>
      <c r="T49" s="205"/>
      <c r="U49" s="205"/>
      <c r="V49" s="205"/>
      <c r="W49" s="205"/>
      <c r="X49" s="205"/>
      <c r="Y49" s="205"/>
      <c r="Z49" s="205"/>
      <c r="AA49" s="205"/>
      <c r="AB49" s="205"/>
      <c r="AC49" s="205"/>
      <c r="AD49" s="205"/>
      <c r="AE49" s="205"/>
      <c r="AF49" s="205"/>
      <c r="AG49" s="206"/>
    </row>
    <row r="50" spans="1:33" ht="15" thickBot="1" x14ac:dyDescent="0.35">
      <c r="A50" s="6" t="s">
        <v>660</v>
      </c>
      <c r="B50" s="155"/>
      <c r="C50" s="156" t="str">
        <f>C2</f>
        <v>XII/29</v>
      </c>
      <c r="D50" s="7">
        <f t="shared" ref="D50:AG50" si="10">D2</f>
        <v>2030</v>
      </c>
      <c r="E50" s="7">
        <f t="shared" si="10"/>
        <v>2031</v>
      </c>
      <c r="F50" s="7">
        <f t="shared" si="10"/>
        <v>2032</v>
      </c>
      <c r="G50" s="7">
        <f t="shared" si="10"/>
        <v>2033</v>
      </c>
      <c r="H50" s="7">
        <f t="shared" si="10"/>
        <v>2034</v>
      </c>
      <c r="I50" s="7">
        <f t="shared" si="10"/>
        <v>2035</v>
      </c>
      <c r="J50" s="7">
        <f t="shared" si="10"/>
        <v>2036</v>
      </c>
      <c r="K50" s="7">
        <f t="shared" si="10"/>
        <v>2037</v>
      </c>
      <c r="L50" s="7">
        <f t="shared" si="10"/>
        <v>2038</v>
      </c>
      <c r="M50" s="7">
        <f t="shared" si="10"/>
        <v>2039</v>
      </c>
      <c r="N50" s="7">
        <f t="shared" si="10"/>
        <v>2040</v>
      </c>
      <c r="O50" s="7">
        <f t="shared" si="10"/>
        <v>2041</v>
      </c>
      <c r="P50" s="7">
        <f t="shared" si="10"/>
        <v>2042</v>
      </c>
      <c r="Q50" s="7">
        <f t="shared" si="10"/>
        <v>2043</v>
      </c>
      <c r="R50" s="7">
        <f t="shared" si="10"/>
        <v>2044</v>
      </c>
      <c r="S50" s="7">
        <f t="shared" si="10"/>
        <v>2045</v>
      </c>
      <c r="T50" s="7">
        <f t="shared" si="10"/>
        <v>2046</v>
      </c>
      <c r="U50" s="7">
        <f t="shared" si="10"/>
        <v>2047</v>
      </c>
      <c r="V50" s="7">
        <f t="shared" si="10"/>
        <v>2048</v>
      </c>
      <c r="W50" s="7">
        <f t="shared" si="10"/>
        <v>2049</v>
      </c>
      <c r="X50" s="7">
        <f t="shared" si="10"/>
        <v>2050</v>
      </c>
      <c r="Y50" s="7">
        <f t="shared" si="10"/>
        <v>2051</v>
      </c>
      <c r="Z50" s="7">
        <f t="shared" si="10"/>
        <v>2052</v>
      </c>
      <c r="AA50" s="7">
        <f t="shared" si="10"/>
        <v>2053</v>
      </c>
      <c r="AB50" s="7">
        <f t="shared" si="10"/>
        <v>2054</v>
      </c>
      <c r="AC50" s="7">
        <f t="shared" si="10"/>
        <v>2055</v>
      </c>
      <c r="AD50" s="7">
        <f t="shared" si="10"/>
        <v>2056</v>
      </c>
      <c r="AE50" s="7">
        <f t="shared" si="10"/>
        <v>2057</v>
      </c>
      <c r="AF50" s="7">
        <f t="shared" si="10"/>
        <v>2058</v>
      </c>
      <c r="AG50" s="8">
        <f t="shared" si="10"/>
        <v>2059</v>
      </c>
    </row>
    <row r="51" spans="1:33" ht="15" thickTop="1" x14ac:dyDescent="0.3">
      <c r="A51" s="9" t="s">
        <v>280</v>
      </c>
      <c r="B51" s="185"/>
      <c r="C51" s="872">
        <f>'Skutečnost SČK'!C27*('MO Vozidlo'!E$80+'MA Fixní'!E$80)</f>
        <v>0</v>
      </c>
      <c r="D51" s="862">
        <f>'Skutečnost SČK'!D27*('MO Vozidlo'!F$80+'MA Fixní'!F$80)+'Skutečnost SČK'!E27*('MO Vozidlo'!G$80+'MA Fixní'!G$80)+'Skutečnost SČK'!F27*('MO Vozidlo'!H$80+'MA Fixní'!H$80)</f>
        <v>0</v>
      </c>
      <c r="E51" s="863">
        <f>'Skutečnost SČK'!G27*('MO Vozidlo'!I$80+'MA Fixní'!I$80)</f>
        <v>0</v>
      </c>
      <c r="F51" s="863">
        <f>'Skutečnost SČK'!H27*('MO Vozidlo'!J$80+'MA Fixní'!J$80)</f>
        <v>0</v>
      </c>
      <c r="G51" s="863">
        <f>'Skutečnost SČK'!I27*('MO Vozidlo'!K$80+'MA Fixní'!K$80)</f>
        <v>0</v>
      </c>
      <c r="H51" s="863">
        <f>'Skutečnost SČK'!J27*('MO Vozidlo'!L$80+'MA Fixní'!L$80)</f>
        <v>0</v>
      </c>
      <c r="I51" s="863">
        <f>'Skutečnost SČK'!K27*('MO Vozidlo'!M$80+'MA Fixní'!M$80)</f>
        <v>0</v>
      </c>
      <c r="J51" s="863">
        <f>'Skutečnost SČK'!L27*('MO Vozidlo'!N$80+'MA Fixní'!N$80)</f>
        <v>0</v>
      </c>
      <c r="K51" s="863">
        <f>'Skutečnost SČK'!M27*('MO Vozidlo'!O$80+'MA Fixní'!O$80)</f>
        <v>0</v>
      </c>
      <c r="L51" s="863">
        <f>'Skutečnost SČK'!N27*('MO Vozidlo'!P$80+'MA Fixní'!P$80)</f>
        <v>0</v>
      </c>
      <c r="M51" s="863">
        <f>'Skutečnost SČK'!O27*('MO Vozidlo'!Q$80+'MA Fixní'!Q$80)</f>
        <v>0</v>
      </c>
      <c r="N51" s="863">
        <f>'Skutečnost SČK'!P27*('MO Vozidlo'!R$80+'MA Fixní'!R$80)</f>
        <v>0</v>
      </c>
      <c r="O51" s="863">
        <f>'Skutečnost SČK'!Q27*('MO Vozidlo'!S$80+'MA Fixní'!S$80)</f>
        <v>0</v>
      </c>
      <c r="P51" s="863">
        <f>'Skutečnost SČK'!R27*('MO Vozidlo'!T$80+'MA Fixní'!T$80)</f>
        <v>0</v>
      </c>
      <c r="Q51" s="863">
        <f>'Skutečnost SČK'!S27*('MO Vozidlo'!U$80+'MA Fixní'!U$80)</f>
        <v>0</v>
      </c>
      <c r="R51" s="863">
        <f>'Skutečnost SČK'!T27*('MO Vozidlo'!V$80+'MA Fixní'!V$80)</f>
        <v>0</v>
      </c>
      <c r="S51" s="863">
        <f>'Skutečnost SČK'!U27*('MO Vozidlo'!W$80+'MA Fixní'!W$80)</f>
        <v>0</v>
      </c>
      <c r="T51" s="863">
        <f>'Skutečnost SČK'!V27*('MO Vozidlo'!X$80+'MA Fixní'!X$80)</f>
        <v>0</v>
      </c>
      <c r="U51" s="863">
        <f>'Skutečnost SČK'!W27*('MO Vozidlo'!Y$80+'MA Fixní'!Y$80)</f>
        <v>0</v>
      </c>
      <c r="V51" s="863">
        <f>'Skutečnost SČK'!X27*('MO Vozidlo'!Z$80+'MA Fixní'!Z$80)</f>
        <v>0</v>
      </c>
      <c r="W51" s="863">
        <f>'Skutečnost SČK'!Y27*('MO Vozidlo'!AA$80+'MA Fixní'!AA$80)</f>
        <v>0</v>
      </c>
      <c r="X51" s="863">
        <f>'Skutečnost SČK'!Z27*('MO Vozidlo'!AB$80+'MA Fixní'!AB$80)</f>
        <v>0</v>
      </c>
      <c r="Y51" s="863">
        <f>'Skutečnost SČK'!AA27*('MO Vozidlo'!AC$80+'MA Fixní'!AC$80)</f>
        <v>0</v>
      </c>
      <c r="Z51" s="863">
        <f>'Skutečnost SČK'!AB27*('MO Vozidlo'!AD$80+'MA Fixní'!AD$80)</f>
        <v>0</v>
      </c>
      <c r="AA51" s="863">
        <f>'Skutečnost SČK'!AC27*('MO Vozidlo'!AE$80+'MA Fixní'!AE$80)</f>
        <v>0</v>
      </c>
      <c r="AB51" s="863">
        <f>'Skutečnost SČK'!AD27*('MO Vozidlo'!AF$80+'MA Fixní'!AF$80)</f>
        <v>0</v>
      </c>
      <c r="AC51" s="863">
        <f>'Skutečnost SČK'!AE27*('MO Vozidlo'!AG$80+'MA Fixní'!AG$80)</f>
        <v>0</v>
      </c>
      <c r="AD51" s="863">
        <f>'Skutečnost SČK'!AF27*('MO Vozidlo'!AH$80+'MA Fixní'!AH$80)</f>
        <v>0</v>
      </c>
      <c r="AE51" s="863">
        <f>'Skutečnost SČK'!AG27*('MO Vozidlo'!AI$80+'MA Fixní'!AI$80)</f>
        <v>0</v>
      </c>
      <c r="AF51" s="863">
        <f>'Skutečnost SČK'!AH27*('MO Vozidlo'!AJ$80+'MA Fixní'!AJ$80)</f>
        <v>0</v>
      </c>
      <c r="AG51" s="864">
        <f>'Skutečnost SČK'!AI27*('MO Vozidlo'!AK$80+'MA Fixní'!AK$80)</f>
        <v>0</v>
      </c>
    </row>
    <row r="52" spans="1:33" x14ac:dyDescent="0.3">
      <c r="A52" s="9" t="s">
        <v>281</v>
      </c>
      <c r="B52" s="177"/>
      <c r="C52" s="861">
        <f>'Skutečnost SČK'!C28*('MO Vozidlo'!E$80+'MA Fixní'!E$80)</f>
        <v>0</v>
      </c>
      <c r="D52" s="865">
        <f>'Skutečnost SČK'!D28*('MO Vozidlo'!F$80+'MA Fixní'!F$80)+'Skutečnost SČK'!E28*('MO Vozidlo'!G$80+'MA Fixní'!G$80)+'Skutečnost SČK'!F28*('MO Vozidlo'!H$80+'MA Fixní'!H$80)</f>
        <v>0</v>
      </c>
      <c r="E52" s="866">
        <f>'Skutečnost SČK'!G28*('MO Vozidlo'!I$80+'MA Fixní'!I$80)</f>
        <v>0</v>
      </c>
      <c r="F52" s="866">
        <f>'Skutečnost SČK'!H28*('MO Vozidlo'!J$80+'MA Fixní'!J$80)</f>
        <v>0</v>
      </c>
      <c r="G52" s="866">
        <f>'Skutečnost SČK'!I28*('MO Vozidlo'!K$80+'MA Fixní'!K$80)</f>
        <v>0</v>
      </c>
      <c r="H52" s="866">
        <f>'Skutečnost SČK'!J28*('MO Vozidlo'!L$80+'MA Fixní'!L$80)</f>
        <v>0</v>
      </c>
      <c r="I52" s="866">
        <f>'Skutečnost SČK'!K28*('MO Vozidlo'!M$80+'MA Fixní'!M$80)</f>
        <v>0</v>
      </c>
      <c r="J52" s="866">
        <f>'Skutečnost SČK'!L28*('MO Vozidlo'!N$80+'MA Fixní'!N$80)</f>
        <v>0</v>
      </c>
      <c r="K52" s="866">
        <f>'Skutečnost SČK'!M28*('MO Vozidlo'!O$80+'MA Fixní'!O$80)</f>
        <v>0</v>
      </c>
      <c r="L52" s="866">
        <f>'Skutečnost SČK'!N28*('MO Vozidlo'!P$80+'MA Fixní'!P$80)</f>
        <v>0</v>
      </c>
      <c r="M52" s="866">
        <f>'Skutečnost SČK'!O28*('MO Vozidlo'!Q$80+'MA Fixní'!Q$80)</f>
        <v>0</v>
      </c>
      <c r="N52" s="866">
        <f>'Skutečnost SČK'!P28*('MO Vozidlo'!R$80+'MA Fixní'!R$80)</f>
        <v>0</v>
      </c>
      <c r="O52" s="866">
        <f>'Skutečnost SČK'!Q28*('MO Vozidlo'!S$80+'MA Fixní'!S$80)</f>
        <v>0</v>
      </c>
      <c r="P52" s="866">
        <f>'Skutečnost SČK'!R28*('MO Vozidlo'!T$80+'MA Fixní'!T$80)</f>
        <v>0</v>
      </c>
      <c r="Q52" s="866">
        <f>'Skutečnost SČK'!S28*('MO Vozidlo'!U$80+'MA Fixní'!U$80)</f>
        <v>0</v>
      </c>
      <c r="R52" s="866">
        <f>'Skutečnost SČK'!T28*('MO Vozidlo'!V$80+'MA Fixní'!V$80)</f>
        <v>0</v>
      </c>
      <c r="S52" s="866">
        <f>'Skutečnost SČK'!U28*('MO Vozidlo'!W$80+'MA Fixní'!W$80)</f>
        <v>0</v>
      </c>
      <c r="T52" s="866">
        <f>'Skutečnost SČK'!V28*('MO Vozidlo'!X$80+'MA Fixní'!X$80)</f>
        <v>0</v>
      </c>
      <c r="U52" s="866">
        <f>'Skutečnost SČK'!W28*('MO Vozidlo'!Y$80+'MA Fixní'!Y$80)</f>
        <v>0</v>
      </c>
      <c r="V52" s="866">
        <f>'Skutečnost SČK'!X28*('MO Vozidlo'!Z$80+'MA Fixní'!Z$80)</f>
        <v>0</v>
      </c>
      <c r="W52" s="866">
        <f>'Skutečnost SČK'!Y28*('MO Vozidlo'!AA$80+'MA Fixní'!AA$80)</f>
        <v>0</v>
      </c>
      <c r="X52" s="866">
        <f>'Skutečnost SČK'!Z28*('MO Vozidlo'!AB$80+'MA Fixní'!AB$80)</f>
        <v>0</v>
      </c>
      <c r="Y52" s="866">
        <f>'Skutečnost SČK'!AA28*('MO Vozidlo'!AC$80+'MA Fixní'!AC$80)</f>
        <v>0</v>
      </c>
      <c r="Z52" s="866">
        <f>'Skutečnost SČK'!AB28*('MO Vozidlo'!AD$80+'MA Fixní'!AD$80)</f>
        <v>0</v>
      </c>
      <c r="AA52" s="866">
        <f>'Skutečnost SČK'!AC28*('MO Vozidlo'!AE$80+'MA Fixní'!AE$80)</f>
        <v>0</v>
      </c>
      <c r="AB52" s="866">
        <f>'Skutečnost SČK'!AD28*('MO Vozidlo'!AF$80+'MA Fixní'!AF$80)</f>
        <v>0</v>
      </c>
      <c r="AC52" s="866">
        <f>'Skutečnost SČK'!AE28*('MO Vozidlo'!AG$80+'MA Fixní'!AG$80)</f>
        <v>0</v>
      </c>
      <c r="AD52" s="866">
        <f>'Skutečnost SČK'!AF28*('MO Vozidlo'!AH$80+'MA Fixní'!AH$80)</f>
        <v>0</v>
      </c>
      <c r="AE52" s="866">
        <f>'Skutečnost SČK'!AG28*('MO Vozidlo'!AI$80+'MA Fixní'!AI$80)</f>
        <v>0</v>
      </c>
      <c r="AF52" s="866">
        <f>'Skutečnost SČK'!AH28*('MO Vozidlo'!AJ$80+'MA Fixní'!AJ$80)</f>
        <v>0</v>
      </c>
      <c r="AG52" s="867">
        <f>'Skutečnost SČK'!AI28*('MO Vozidlo'!AK$80+'MA Fixní'!AK$80)</f>
        <v>0</v>
      </c>
    </row>
    <row r="53" spans="1:33" x14ac:dyDescent="0.3">
      <c r="A53" s="9" t="s">
        <v>282</v>
      </c>
      <c r="B53" s="177"/>
      <c r="C53" s="861">
        <f>'Skutečnost SČK'!C29*('MO Vozidlo'!E$80+'MA Fixní'!E$80)</f>
        <v>0</v>
      </c>
      <c r="D53" s="865">
        <f>'Skutečnost SČK'!D29*('MO Vozidlo'!F$80+'MA Fixní'!F$80)+'Skutečnost SČK'!E29*('MO Vozidlo'!G$80+'MA Fixní'!G$80)+'Skutečnost SČK'!F29*('MO Vozidlo'!H$80+'MA Fixní'!H$80)</f>
        <v>0</v>
      </c>
      <c r="E53" s="866">
        <f>'Skutečnost SČK'!G29*('MO Vozidlo'!I$80+'MA Fixní'!I$80)</f>
        <v>0</v>
      </c>
      <c r="F53" s="866">
        <f>'Skutečnost SČK'!H29*('MO Vozidlo'!J$80+'MA Fixní'!J$80)</f>
        <v>0</v>
      </c>
      <c r="G53" s="866">
        <f>'Skutečnost SČK'!I29*('MO Vozidlo'!K$80+'MA Fixní'!K$80)</f>
        <v>0</v>
      </c>
      <c r="H53" s="866">
        <f>'Skutečnost SČK'!J29*('MO Vozidlo'!L$80+'MA Fixní'!L$80)</f>
        <v>0</v>
      </c>
      <c r="I53" s="866">
        <f>'Skutečnost SČK'!K29*('MO Vozidlo'!M$80+'MA Fixní'!M$80)</f>
        <v>0</v>
      </c>
      <c r="J53" s="866">
        <f>'Skutečnost SČK'!L29*('MO Vozidlo'!N$80+'MA Fixní'!N$80)</f>
        <v>0</v>
      </c>
      <c r="K53" s="866">
        <f>'Skutečnost SČK'!M29*('MO Vozidlo'!O$80+'MA Fixní'!O$80)</f>
        <v>0</v>
      </c>
      <c r="L53" s="866">
        <f>'Skutečnost SČK'!N29*('MO Vozidlo'!P$80+'MA Fixní'!P$80)</f>
        <v>0</v>
      </c>
      <c r="M53" s="866">
        <f>'Skutečnost SČK'!O29*('MO Vozidlo'!Q$80+'MA Fixní'!Q$80)</f>
        <v>0</v>
      </c>
      <c r="N53" s="866">
        <f>'Skutečnost SČK'!P29*('MO Vozidlo'!R$80+'MA Fixní'!R$80)</f>
        <v>0</v>
      </c>
      <c r="O53" s="866">
        <f>'Skutečnost SČK'!Q29*('MO Vozidlo'!S$80+'MA Fixní'!S$80)</f>
        <v>0</v>
      </c>
      <c r="P53" s="866">
        <f>'Skutečnost SČK'!R29*('MO Vozidlo'!T$80+'MA Fixní'!T$80)</f>
        <v>0</v>
      </c>
      <c r="Q53" s="866">
        <f>'Skutečnost SČK'!S29*('MO Vozidlo'!U$80+'MA Fixní'!U$80)</f>
        <v>0</v>
      </c>
      <c r="R53" s="866">
        <f>'Skutečnost SČK'!T29*('MO Vozidlo'!V$80+'MA Fixní'!V$80)</f>
        <v>0</v>
      </c>
      <c r="S53" s="866">
        <f>'Skutečnost SČK'!U29*('MO Vozidlo'!W$80+'MA Fixní'!W$80)</f>
        <v>0</v>
      </c>
      <c r="T53" s="866">
        <f>'Skutečnost SČK'!V29*('MO Vozidlo'!X$80+'MA Fixní'!X$80)</f>
        <v>0</v>
      </c>
      <c r="U53" s="866">
        <f>'Skutečnost SČK'!W29*('MO Vozidlo'!Y$80+'MA Fixní'!Y$80)</f>
        <v>0</v>
      </c>
      <c r="V53" s="866">
        <f>'Skutečnost SČK'!X29*('MO Vozidlo'!Z$80+'MA Fixní'!Z$80)</f>
        <v>0</v>
      </c>
      <c r="W53" s="866">
        <f>'Skutečnost SČK'!Y29*('MO Vozidlo'!AA$80+'MA Fixní'!AA$80)</f>
        <v>0</v>
      </c>
      <c r="X53" s="866">
        <f>'Skutečnost SČK'!Z29*('MO Vozidlo'!AB$80+'MA Fixní'!AB$80)</f>
        <v>0</v>
      </c>
      <c r="Y53" s="866">
        <f>'Skutečnost SČK'!AA29*('MO Vozidlo'!AC$80+'MA Fixní'!AC$80)</f>
        <v>0</v>
      </c>
      <c r="Z53" s="866">
        <f>'Skutečnost SČK'!AB29*('MO Vozidlo'!AD$80+'MA Fixní'!AD$80)</f>
        <v>0</v>
      </c>
      <c r="AA53" s="866">
        <f>'Skutečnost SČK'!AC29*('MO Vozidlo'!AE$80+'MA Fixní'!AE$80)</f>
        <v>0</v>
      </c>
      <c r="AB53" s="866">
        <f>'Skutečnost SČK'!AD29*('MO Vozidlo'!AF$80+'MA Fixní'!AF$80)</f>
        <v>0</v>
      </c>
      <c r="AC53" s="866">
        <f>'Skutečnost SČK'!AE29*('MO Vozidlo'!AG$80+'MA Fixní'!AG$80)</f>
        <v>0</v>
      </c>
      <c r="AD53" s="866">
        <f>'Skutečnost SČK'!AF29*('MO Vozidlo'!AH$80+'MA Fixní'!AH$80)</f>
        <v>0</v>
      </c>
      <c r="AE53" s="866">
        <f>'Skutečnost SČK'!AG29*('MO Vozidlo'!AI$80+'MA Fixní'!AI$80)</f>
        <v>0</v>
      </c>
      <c r="AF53" s="866">
        <f>'Skutečnost SČK'!AH29*('MO Vozidlo'!AJ$80+'MA Fixní'!AJ$80)</f>
        <v>0</v>
      </c>
      <c r="AG53" s="867">
        <f>'Skutečnost SČK'!AI29*('MO Vozidlo'!AK$80+'MA Fixní'!AK$80)</f>
        <v>0</v>
      </c>
    </row>
    <row r="54" spans="1:33" ht="15" thickBot="1" x14ac:dyDescent="0.35">
      <c r="A54" s="9" t="s">
        <v>283</v>
      </c>
      <c r="B54" s="181"/>
      <c r="C54" s="868">
        <f>'Skutečnost SČK'!C30*('MO Vozidlo'!E$80+'MA Fixní'!E$80)</f>
        <v>0</v>
      </c>
      <c r="D54" s="869">
        <f>'Skutečnost SČK'!D30*('MO Vozidlo'!F$80+'MA Fixní'!F$80)+'Skutečnost SČK'!E30*('MO Vozidlo'!G$80+'MA Fixní'!G$80)+'Skutečnost SČK'!F30*('MO Vozidlo'!H$80+'MA Fixní'!H$80)</f>
        <v>0</v>
      </c>
      <c r="E54" s="870">
        <f>'Skutečnost SČK'!G30*('MO Vozidlo'!I$80+'MA Fixní'!I$80)</f>
        <v>0</v>
      </c>
      <c r="F54" s="870">
        <f>'Skutečnost SČK'!H30*('MO Vozidlo'!J$80+'MA Fixní'!J$80)</f>
        <v>0</v>
      </c>
      <c r="G54" s="870">
        <f>'Skutečnost SČK'!I30*('MO Vozidlo'!K$80+'MA Fixní'!K$80)</f>
        <v>0</v>
      </c>
      <c r="H54" s="870">
        <f>'Skutečnost SČK'!J30*('MO Vozidlo'!L$80+'MA Fixní'!L$80)</f>
        <v>0</v>
      </c>
      <c r="I54" s="870">
        <f>'Skutečnost SČK'!K30*('MO Vozidlo'!M$80+'MA Fixní'!M$80)</f>
        <v>0</v>
      </c>
      <c r="J54" s="870">
        <f>'Skutečnost SČK'!L30*('MO Vozidlo'!N$80+'MA Fixní'!N$80)</f>
        <v>0</v>
      </c>
      <c r="K54" s="870">
        <f>'Skutečnost SČK'!M30*('MO Vozidlo'!O$80+'MA Fixní'!O$80)</f>
        <v>0</v>
      </c>
      <c r="L54" s="870">
        <f>'Skutečnost SČK'!N30*('MO Vozidlo'!P$80+'MA Fixní'!P$80)</f>
        <v>0</v>
      </c>
      <c r="M54" s="870">
        <f>'Skutečnost SČK'!O30*('MO Vozidlo'!Q$80+'MA Fixní'!Q$80)</f>
        <v>0</v>
      </c>
      <c r="N54" s="870">
        <f>'Skutečnost SČK'!P30*('MO Vozidlo'!R$80+'MA Fixní'!R$80)</f>
        <v>0</v>
      </c>
      <c r="O54" s="870">
        <f>'Skutečnost SČK'!Q30*('MO Vozidlo'!S$80+'MA Fixní'!S$80)</f>
        <v>0</v>
      </c>
      <c r="P54" s="870">
        <f>'Skutečnost SČK'!R30*('MO Vozidlo'!T$80+'MA Fixní'!T$80)</f>
        <v>0</v>
      </c>
      <c r="Q54" s="870">
        <f>'Skutečnost SČK'!S30*('MO Vozidlo'!U$80+'MA Fixní'!U$80)</f>
        <v>0</v>
      </c>
      <c r="R54" s="870">
        <f>'Skutečnost SČK'!T30*('MO Vozidlo'!V$80+'MA Fixní'!V$80)</f>
        <v>0</v>
      </c>
      <c r="S54" s="870">
        <f>'Skutečnost SČK'!U30*('MO Vozidlo'!W$80+'MA Fixní'!W$80)</f>
        <v>0</v>
      </c>
      <c r="T54" s="870">
        <f>'Skutečnost SČK'!V30*('MO Vozidlo'!X$80+'MA Fixní'!X$80)</f>
        <v>0</v>
      </c>
      <c r="U54" s="870">
        <f>'Skutečnost SČK'!W30*('MO Vozidlo'!Y$80+'MA Fixní'!Y$80)</f>
        <v>0</v>
      </c>
      <c r="V54" s="870">
        <f>'Skutečnost SČK'!X30*('MO Vozidlo'!Z$80+'MA Fixní'!Z$80)</f>
        <v>0</v>
      </c>
      <c r="W54" s="870">
        <f>'Skutečnost SČK'!Y30*('MO Vozidlo'!AA$80+'MA Fixní'!AA$80)</f>
        <v>0</v>
      </c>
      <c r="X54" s="870">
        <f>'Skutečnost SČK'!Z30*('MO Vozidlo'!AB$80+'MA Fixní'!AB$80)</f>
        <v>0</v>
      </c>
      <c r="Y54" s="870">
        <f>'Skutečnost SČK'!AA30*('MO Vozidlo'!AC$80+'MA Fixní'!AC$80)</f>
        <v>0</v>
      </c>
      <c r="Z54" s="870">
        <f>'Skutečnost SČK'!AB30*('MO Vozidlo'!AD$80+'MA Fixní'!AD$80)</f>
        <v>0</v>
      </c>
      <c r="AA54" s="870">
        <f>'Skutečnost SČK'!AC30*('MO Vozidlo'!AE$80+'MA Fixní'!AE$80)</f>
        <v>0</v>
      </c>
      <c r="AB54" s="870">
        <f>'Skutečnost SČK'!AD30*('MO Vozidlo'!AF$80+'MA Fixní'!AF$80)</f>
        <v>0</v>
      </c>
      <c r="AC54" s="870">
        <f>'Skutečnost SČK'!AE30*('MO Vozidlo'!AG$80+'MA Fixní'!AG$80)</f>
        <v>0</v>
      </c>
      <c r="AD54" s="870">
        <f>'Skutečnost SČK'!AF30*('MO Vozidlo'!AH$80+'MA Fixní'!AH$80)</f>
        <v>0</v>
      </c>
      <c r="AE54" s="870">
        <f>'Skutečnost SČK'!AG30*('MO Vozidlo'!AI$80+'MA Fixní'!AI$80)</f>
        <v>0</v>
      </c>
      <c r="AF54" s="870">
        <f>'Skutečnost SČK'!AH30*('MO Vozidlo'!AJ$80+'MA Fixní'!AJ$80)</f>
        <v>0</v>
      </c>
      <c r="AG54" s="871">
        <f>'Skutečnost SČK'!AI30*('MO Vozidlo'!AK$80+'MA Fixní'!AK$80)</f>
        <v>0</v>
      </c>
    </row>
    <row r="55" spans="1:33" ht="15" thickBot="1" x14ac:dyDescent="0.35">
      <c r="A55" s="236" t="s">
        <v>663</v>
      </c>
      <c r="B55" s="246"/>
      <c r="C55" s="860">
        <f t="shared" ref="C55:AG55" si="11">SUM(C51:C54)</f>
        <v>0</v>
      </c>
      <c r="D55" s="851">
        <f t="shared" si="11"/>
        <v>0</v>
      </c>
      <c r="E55" s="851">
        <f t="shared" si="11"/>
        <v>0</v>
      </c>
      <c r="F55" s="851">
        <f t="shared" si="11"/>
        <v>0</v>
      </c>
      <c r="G55" s="851">
        <f t="shared" si="11"/>
        <v>0</v>
      </c>
      <c r="H55" s="851">
        <f t="shared" si="11"/>
        <v>0</v>
      </c>
      <c r="I55" s="851">
        <f t="shared" si="11"/>
        <v>0</v>
      </c>
      <c r="J55" s="851">
        <f t="shared" si="11"/>
        <v>0</v>
      </c>
      <c r="K55" s="851">
        <f t="shared" si="11"/>
        <v>0</v>
      </c>
      <c r="L55" s="851">
        <f t="shared" si="11"/>
        <v>0</v>
      </c>
      <c r="M55" s="851">
        <f t="shared" si="11"/>
        <v>0</v>
      </c>
      <c r="N55" s="851">
        <f t="shared" si="11"/>
        <v>0</v>
      </c>
      <c r="O55" s="851">
        <f t="shared" si="11"/>
        <v>0</v>
      </c>
      <c r="P55" s="851">
        <f t="shared" si="11"/>
        <v>0</v>
      </c>
      <c r="Q55" s="851">
        <f t="shared" si="11"/>
        <v>0</v>
      </c>
      <c r="R55" s="851">
        <f t="shared" si="11"/>
        <v>0</v>
      </c>
      <c r="S55" s="851">
        <f t="shared" si="11"/>
        <v>0</v>
      </c>
      <c r="T55" s="851">
        <f t="shared" si="11"/>
        <v>0</v>
      </c>
      <c r="U55" s="851">
        <f t="shared" si="11"/>
        <v>0</v>
      </c>
      <c r="V55" s="851">
        <f t="shared" si="11"/>
        <v>0</v>
      </c>
      <c r="W55" s="851">
        <f t="shared" si="11"/>
        <v>0</v>
      </c>
      <c r="X55" s="851">
        <f t="shared" si="11"/>
        <v>0</v>
      </c>
      <c r="Y55" s="851">
        <f t="shared" si="11"/>
        <v>0</v>
      </c>
      <c r="Z55" s="851">
        <f t="shared" si="11"/>
        <v>0</v>
      </c>
      <c r="AA55" s="851">
        <f t="shared" si="11"/>
        <v>0</v>
      </c>
      <c r="AB55" s="851">
        <f t="shared" si="11"/>
        <v>0</v>
      </c>
      <c r="AC55" s="851">
        <f t="shared" si="11"/>
        <v>0</v>
      </c>
      <c r="AD55" s="851">
        <f t="shared" si="11"/>
        <v>0</v>
      </c>
      <c r="AE55" s="851">
        <f t="shared" si="11"/>
        <v>0</v>
      </c>
      <c r="AF55" s="851">
        <f t="shared" si="11"/>
        <v>0</v>
      </c>
      <c r="AG55" s="852">
        <f t="shared" si="11"/>
        <v>0</v>
      </c>
    </row>
    <row r="56" spans="1:33" ht="15" thickBot="1" x14ac:dyDescent="0.35"/>
    <row r="57" spans="1:33" x14ac:dyDescent="0.3">
      <c r="A57" s="241" t="s">
        <v>397</v>
      </c>
      <c r="B57" s="242" t="str">
        <f>B49</f>
        <v>SČK</v>
      </c>
      <c r="C57" s="154" t="str">
        <f>C49</f>
        <v>Kalendářní rok</v>
      </c>
      <c r="D57" s="12"/>
      <c r="E57" s="12"/>
      <c r="F57" s="12"/>
      <c r="G57" s="12"/>
      <c r="H57" s="12"/>
      <c r="I57" s="12"/>
      <c r="J57" s="12"/>
      <c r="K57" s="12"/>
      <c r="L57" s="12"/>
      <c r="M57" s="12"/>
      <c r="N57" s="12"/>
      <c r="O57" s="12"/>
      <c r="P57" s="12"/>
      <c r="Q57" s="12"/>
      <c r="R57" s="205"/>
      <c r="S57" s="205"/>
      <c r="T57" s="205"/>
      <c r="U57" s="205"/>
      <c r="V57" s="205"/>
      <c r="W57" s="205"/>
      <c r="X57" s="205"/>
      <c r="Y57" s="205"/>
      <c r="Z57" s="205"/>
      <c r="AA57" s="205"/>
      <c r="AB57" s="205"/>
      <c r="AC57" s="205"/>
      <c r="AD57" s="205"/>
      <c r="AE57" s="205"/>
      <c r="AF57" s="205"/>
      <c r="AG57" s="206"/>
    </row>
    <row r="58" spans="1:33" ht="15" thickBot="1" x14ac:dyDescent="0.35">
      <c r="A58" s="6" t="s">
        <v>366</v>
      </c>
      <c r="B58" s="155"/>
      <c r="C58" s="156" t="str">
        <f>C50</f>
        <v>XII/29</v>
      </c>
      <c r="D58" s="7">
        <f>D50</f>
        <v>2030</v>
      </c>
      <c r="E58" s="7">
        <f t="shared" ref="E58:AG58" si="12">E50</f>
        <v>2031</v>
      </c>
      <c r="F58" s="7">
        <f t="shared" si="12"/>
        <v>2032</v>
      </c>
      <c r="G58" s="7">
        <f t="shared" si="12"/>
        <v>2033</v>
      </c>
      <c r="H58" s="7">
        <f t="shared" si="12"/>
        <v>2034</v>
      </c>
      <c r="I58" s="7">
        <f t="shared" si="12"/>
        <v>2035</v>
      </c>
      <c r="J58" s="7">
        <f t="shared" si="12"/>
        <v>2036</v>
      </c>
      <c r="K58" s="7">
        <f t="shared" si="12"/>
        <v>2037</v>
      </c>
      <c r="L58" s="7">
        <f t="shared" si="12"/>
        <v>2038</v>
      </c>
      <c r="M58" s="7">
        <f t="shared" si="12"/>
        <v>2039</v>
      </c>
      <c r="N58" s="7">
        <f t="shared" si="12"/>
        <v>2040</v>
      </c>
      <c r="O58" s="7">
        <f t="shared" si="12"/>
        <v>2041</v>
      </c>
      <c r="P58" s="7">
        <f t="shared" si="12"/>
        <v>2042</v>
      </c>
      <c r="Q58" s="7">
        <f t="shared" si="12"/>
        <v>2043</v>
      </c>
      <c r="R58" s="7">
        <f t="shared" si="12"/>
        <v>2044</v>
      </c>
      <c r="S58" s="7">
        <f t="shared" si="12"/>
        <v>2045</v>
      </c>
      <c r="T58" s="7">
        <f t="shared" si="12"/>
        <v>2046</v>
      </c>
      <c r="U58" s="7">
        <f t="shared" si="12"/>
        <v>2047</v>
      </c>
      <c r="V58" s="7">
        <f t="shared" si="12"/>
        <v>2048</v>
      </c>
      <c r="W58" s="7">
        <f t="shared" si="12"/>
        <v>2049</v>
      </c>
      <c r="X58" s="7">
        <f t="shared" si="12"/>
        <v>2050</v>
      </c>
      <c r="Y58" s="7">
        <f t="shared" si="12"/>
        <v>2051</v>
      </c>
      <c r="Z58" s="7">
        <f t="shared" si="12"/>
        <v>2052</v>
      </c>
      <c r="AA58" s="7">
        <f t="shared" si="12"/>
        <v>2053</v>
      </c>
      <c r="AB58" s="7">
        <f t="shared" si="12"/>
        <v>2054</v>
      </c>
      <c r="AC58" s="7">
        <f t="shared" si="12"/>
        <v>2055</v>
      </c>
      <c r="AD58" s="7">
        <f t="shared" si="12"/>
        <v>2056</v>
      </c>
      <c r="AE58" s="7">
        <f t="shared" si="12"/>
        <v>2057</v>
      </c>
      <c r="AF58" s="7">
        <f t="shared" si="12"/>
        <v>2058</v>
      </c>
      <c r="AG58" s="8">
        <f t="shared" si="12"/>
        <v>2059</v>
      </c>
    </row>
    <row r="59" spans="1:33" ht="15" thickTop="1" x14ac:dyDescent="0.3">
      <c r="A59" s="9" t="s">
        <v>280</v>
      </c>
      <c r="B59" s="185"/>
      <c r="C59" s="873">
        <f>'Objednávka SČK'!C97+SUM(C27,C35,C43)-C51</f>
        <v>0</v>
      </c>
      <c r="D59" s="874">
        <f>'Objednávka SČK'!D97+'Objednávka SČK'!E97+'Objednávka SČK'!F97+SUM(D27,D35,D43)-D51</f>
        <v>0</v>
      </c>
      <c r="E59" s="863">
        <f>'Objednávka SČK'!G97+SUM(E27,E35,E43)-E51</f>
        <v>0</v>
      </c>
      <c r="F59" s="863">
        <f>'Objednávka SČK'!H97+SUM(F27,F35,F43)-F51</f>
        <v>0</v>
      </c>
      <c r="G59" s="863">
        <f>'Objednávka SČK'!I97+SUM(G27,G35,G43)-G51</f>
        <v>0</v>
      </c>
      <c r="H59" s="863">
        <f>'Objednávka SČK'!J97+SUM(H27,H35,H43)-H51</f>
        <v>0</v>
      </c>
      <c r="I59" s="863">
        <f>'Objednávka SČK'!K97+SUM(I27,I35,I43)-I51</f>
        <v>0</v>
      </c>
      <c r="J59" s="863">
        <f>'Objednávka SČK'!L97+SUM(J27,J35,J43)-J51</f>
        <v>0</v>
      </c>
      <c r="K59" s="863">
        <f>'Objednávka SČK'!M97+SUM(K27,K35,K43)-K51</f>
        <v>0</v>
      </c>
      <c r="L59" s="863">
        <f>'Objednávka SČK'!N97+SUM(L27,L35,L43)-L51</f>
        <v>0</v>
      </c>
      <c r="M59" s="863">
        <f>'Objednávka SČK'!O97+SUM(M27,M35,M43)-M51</f>
        <v>0</v>
      </c>
      <c r="N59" s="863">
        <f>'Objednávka SČK'!P97+SUM(N27,N35,N43)-N51</f>
        <v>0</v>
      </c>
      <c r="O59" s="863">
        <f>'Objednávka SČK'!Q97+SUM(O27,O35,O43)-O51</f>
        <v>0</v>
      </c>
      <c r="P59" s="863">
        <f>'Objednávka SČK'!R97+SUM(P27,P35,P43)-P51</f>
        <v>0</v>
      </c>
      <c r="Q59" s="863">
        <f>'Objednávka SČK'!S97+SUM(Q27,Q35,Q43)-Q51</f>
        <v>0</v>
      </c>
      <c r="R59" s="863">
        <f>'Objednávka SČK'!T97+SUM(R27,R35,R43)-R51</f>
        <v>0</v>
      </c>
      <c r="S59" s="863">
        <f>'Objednávka SČK'!U97+SUM(S27,S35,S43)-S51</f>
        <v>0</v>
      </c>
      <c r="T59" s="863">
        <f>'Objednávka SČK'!V97+SUM(T27,T35,T43)-T51</f>
        <v>0</v>
      </c>
      <c r="U59" s="863">
        <f>'Objednávka SČK'!W97+SUM(U27,U35,U43)-U51</f>
        <v>0</v>
      </c>
      <c r="V59" s="863">
        <f>'Objednávka SČK'!X97+SUM(V27,V35,V43)-V51</f>
        <v>0</v>
      </c>
      <c r="W59" s="863">
        <f>'Objednávka SČK'!Y97+SUM(W27,W35,W43)-W51</f>
        <v>0</v>
      </c>
      <c r="X59" s="863">
        <f>'Objednávka SČK'!Z97+SUM(X27,X35,X43)-X51</f>
        <v>0</v>
      </c>
      <c r="Y59" s="863">
        <f>'Objednávka SČK'!AA97+SUM(Y27,Y35,Y43)-Y51</f>
        <v>0</v>
      </c>
      <c r="Z59" s="863">
        <f>'Objednávka SČK'!AB97+SUM(Z27,Z35,Z43)-Z51</f>
        <v>0</v>
      </c>
      <c r="AA59" s="863">
        <f>'Objednávka SČK'!AC97+SUM(AA27,AA35,AA43)-AA51</f>
        <v>0</v>
      </c>
      <c r="AB59" s="863">
        <f>'Objednávka SČK'!AD97+SUM(AB27,AB35,AB43)-AB51</f>
        <v>0</v>
      </c>
      <c r="AC59" s="863">
        <f>'Objednávka SČK'!AE97+SUM(AC27,AC35,AC43)-AC51</f>
        <v>0</v>
      </c>
      <c r="AD59" s="863">
        <f>'Objednávka SČK'!AF97+SUM(AD27,AD35,AD43)-AD51</f>
        <v>0</v>
      </c>
      <c r="AE59" s="863">
        <f>'Objednávka SČK'!AG97+SUM(AE27,AE35,AE43)-AE51</f>
        <v>0</v>
      </c>
      <c r="AF59" s="863">
        <f>'Objednávka SČK'!AH97+SUM(AF27,AF35,AF43)-AF51</f>
        <v>0</v>
      </c>
      <c r="AG59" s="864">
        <f>'Objednávka SČK'!AI97+SUM(AG27,AG35,AG43)-AG51</f>
        <v>0</v>
      </c>
    </row>
    <row r="60" spans="1:33" x14ac:dyDescent="0.3">
      <c r="A60" s="9" t="s">
        <v>281</v>
      </c>
      <c r="B60" s="177"/>
      <c r="C60" s="873">
        <f>'Objednávka SČK'!C98+SUM(C28,C36,C44)-C52</f>
        <v>0</v>
      </c>
      <c r="D60" s="874">
        <f>'Objednávka SČK'!D98+'Objednávka SČK'!E98+'Objednávka SČK'!F98+SUM(D28,D36,D44)-D52</f>
        <v>0</v>
      </c>
      <c r="E60" s="875">
        <f>'Objednávka SČK'!G98+SUM(E28,E36,E44)-E52</f>
        <v>0</v>
      </c>
      <c r="F60" s="875">
        <f>'Objednávka SČK'!H98+SUM(F28,F36,F44)-F52</f>
        <v>0</v>
      </c>
      <c r="G60" s="875">
        <f>'Objednávka SČK'!I98+SUM(G28,G36,G44)-G52</f>
        <v>0</v>
      </c>
      <c r="H60" s="875">
        <f>'Objednávka SČK'!J98+SUM(H28,H36,H44)-H52</f>
        <v>0</v>
      </c>
      <c r="I60" s="875">
        <f>'Objednávka SČK'!K98+SUM(I28,I36,I44)-I52</f>
        <v>0</v>
      </c>
      <c r="J60" s="875">
        <f>'Objednávka SČK'!L98+SUM(J28,J36,J44)-J52</f>
        <v>0</v>
      </c>
      <c r="K60" s="875">
        <f>'Objednávka SČK'!M98+SUM(K28,K36,K44)-K52</f>
        <v>0</v>
      </c>
      <c r="L60" s="875">
        <f>'Objednávka SČK'!N98+SUM(L28,L36,L44)-L52</f>
        <v>0</v>
      </c>
      <c r="M60" s="875">
        <f>'Objednávka SČK'!O98+SUM(M28,M36,M44)-M52</f>
        <v>0</v>
      </c>
      <c r="N60" s="875">
        <f>'Objednávka SČK'!P98+SUM(N28,N36,N44)-N52</f>
        <v>0</v>
      </c>
      <c r="O60" s="875">
        <f>'Objednávka SČK'!Q98+SUM(O28,O36,O44)-O52</f>
        <v>0</v>
      </c>
      <c r="P60" s="875">
        <f>'Objednávka SČK'!R98+SUM(P28,P36,P44)-P52</f>
        <v>0</v>
      </c>
      <c r="Q60" s="875">
        <f>'Objednávka SČK'!S98+SUM(Q28,Q36,Q44)-Q52</f>
        <v>0</v>
      </c>
      <c r="R60" s="875">
        <f>'Objednávka SČK'!T98+SUM(R28,R36,R44)-R52</f>
        <v>0</v>
      </c>
      <c r="S60" s="875">
        <f>'Objednávka SČK'!U98+SUM(S28,S36,S44)-S52</f>
        <v>0</v>
      </c>
      <c r="T60" s="875">
        <f>'Objednávka SČK'!V98+SUM(T28,T36,T44)-T52</f>
        <v>0</v>
      </c>
      <c r="U60" s="875">
        <f>'Objednávka SČK'!W98+SUM(U28,U36,U44)-U52</f>
        <v>0</v>
      </c>
      <c r="V60" s="875">
        <f>'Objednávka SČK'!X98+SUM(V28,V36,V44)-V52</f>
        <v>0</v>
      </c>
      <c r="W60" s="875">
        <f>'Objednávka SČK'!Y98+SUM(W28,W36,W44)-W52</f>
        <v>0</v>
      </c>
      <c r="X60" s="875">
        <f>'Objednávka SČK'!Z98+SUM(X28,X36,X44)-X52</f>
        <v>0</v>
      </c>
      <c r="Y60" s="875">
        <f>'Objednávka SČK'!AA98+SUM(Y28,Y36,Y44)-Y52</f>
        <v>0</v>
      </c>
      <c r="Z60" s="875">
        <f>'Objednávka SČK'!AB98+SUM(Z28,Z36,Z44)-Z52</f>
        <v>0</v>
      </c>
      <c r="AA60" s="875">
        <f>'Objednávka SČK'!AC98+SUM(AA28,AA36,AA44)-AA52</f>
        <v>0</v>
      </c>
      <c r="AB60" s="875">
        <f>'Objednávka SČK'!AD98+SUM(AB28,AB36,AB44)-AB52</f>
        <v>0</v>
      </c>
      <c r="AC60" s="875">
        <f>'Objednávka SČK'!AE98+SUM(AC28,AC36,AC44)-AC52</f>
        <v>0</v>
      </c>
      <c r="AD60" s="875">
        <f>'Objednávka SČK'!AF98+SUM(AD28,AD36,AD44)-AD52</f>
        <v>0</v>
      </c>
      <c r="AE60" s="875">
        <f>'Objednávka SČK'!AG98+SUM(AE28,AE36,AE44)-AE52</f>
        <v>0</v>
      </c>
      <c r="AF60" s="875">
        <f>'Objednávka SČK'!AH98+SUM(AF28,AF36,AF44)-AF52</f>
        <v>0</v>
      </c>
      <c r="AG60" s="876">
        <f>'Objednávka SČK'!AI98+SUM(AG28,AG36,AG44)-AG52</f>
        <v>0</v>
      </c>
    </row>
    <row r="61" spans="1:33" x14ac:dyDescent="0.3">
      <c r="A61" s="9" t="s">
        <v>282</v>
      </c>
      <c r="B61" s="177"/>
      <c r="C61" s="873">
        <f>'Objednávka SČK'!C99+SUM(C29,C37,C45)-C53</f>
        <v>0</v>
      </c>
      <c r="D61" s="874">
        <f>'Objednávka SČK'!D99+'Objednávka SČK'!E99+'Objednávka SČK'!F99+SUM(D29,D37,D45)-D53</f>
        <v>0</v>
      </c>
      <c r="E61" s="875">
        <f>'Objednávka SČK'!G99+SUM(E29,E37,E45)-E53</f>
        <v>0</v>
      </c>
      <c r="F61" s="875">
        <f>'Objednávka SČK'!H99+SUM(F29,F37,F45)-F53</f>
        <v>0</v>
      </c>
      <c r="G61" s="875">
        <f>'Objednávka SČK'!I99+SUM(G29,G37,G45)-G53</f>
        <v>0</v>
      </c>
      <c r="H61" s="875">
        <f>'Objednávka SČK'!J99+SUM(H29,H37,H45)-H53</f>
        <v>0</v>
      </c>
      <c r="I61" s="875">
        <f>'Objednávka SČK'!K99+SUM(I29,I37,I45)-I53</f>
        <v>0</v>
      </c>
      <c r="J61" s="875">
        <f>'Objednávka SČK'!L99+SUM(J29,J37,J45)-J53</f>
        <v>0</v>
      </c>
      <c r="K61" s="875">
        <f>'Objednávka SČK'!M99+SUM(K29,K37,K45)-K53</f>
        <v>0</v>
      </c>
      <c r="L61" s="875">
        <f>'Objednávka SČK'!N99+SUM(L29,L37,L45)-L53</f>
        <v>0</v>
      </c>
      <c r="M61" s="875">
        <f>'Objednávka SČK'!O99+SUM(M29,M37,M45)-M53</f>
        <v>0</v>
      </c>
      <c r="N61" s="875">
        <f>'Objednávka SČK'!P99+SUM(N29,N37,N45)-N53</f>
        <v>0</v>
      </c>
      <c r="O61" s="875">
        <f>'Objednávka SČK'!Q99+SUM(O29,O37,O45)-O53</f>
        <v>0</v>
      </c>
      <c r="P61" s="875">
        <f>'Objednávka SČK'!R99+SUM(P29,P37,P45)-P53</f>
        <v>0</v>
      </c>
      <c r="Q61" s="875">
        <f>'Objednávka SČK'!S99+SUM(Q29,Q37,Q45)-Q53</f>
        <v>0</v>
      </c>
      <c r="R61" s="875">
        <f>'Objednávka SČK'!T99+SUM(R29,R37,R45)-R53</f>
        <v>0</v>
      </c>
      <c r="S61" s="875">
        <f>'Objednávka SČK'!U99+SUM(S29,S37,S45)-S53</f>
        <v>0</v>
      </c>
      <c r="T61" s="875">
        <f>'Objednávka SČK'!V99+SUM(T29,T37,T45)-T53</f>
        <v>0</v>
      </c>
      <c r="U61" s="875">
        <f>'Objednávka SČK'!W99+SUM(U29,U37,U45)-U53</f>
        <v>0</v>
      </c>
      <c r="V61" s="875">
        <f>'Objednávka SČK'!X99+SUM(V29,V37,V45)-V53</f>
        <v>0</v>
      </c>
      <c r="W61" s="875">
        <f>'Objednávka SČK'!Y99+SUM(W29,W37,W45)-W53</f>
        <v>0</v>
      </c>
      <c r="X61" s="875">
        <f>'Objednávka SČK'!Z99+SUM(X29,X37,X45)-X53</f>
        <v>0</v>
      </c>
      <c r="Y61" s="875">
        <f>'Objednávka SČK'!AA99+SUM(Y29,Y37,Y45)-Y53</f>
        <v>0</v>
      </c>
      <c r="Z61" s="875">
        <f>'Objednávka SČK'!AB99+SUM(Z29,Z37,Z45)-Z53</f>
        <v>0</v>
      </c>
      <c r="AA61" s="875">
        <f>'Objednávka SČK'!AC99+SUM(AA29,AA37,AA45)-AA53</f>
        <v>0</v>
      </c>
      <c r="AB61" s="875">
        <f>'Objednávka SČK'!AD99+SUM(AB29,AB37,AB45)-AB53</f>
        <v>0</v>
      </c>
      <c r="AC61" s="875">
        <f>'Objednávka SČK'!AE99+SUM(AC29,AC37,AC45)-AC53</f>
        <v>0</v>
      </c>
      <c r="AD61" s="875">
        <f>'Objednávka SČK'!AF99+SUM(AD29,AD37,AD45)-AD53</f>
        <v>0</v>
      </c>
      <c r="AE61" s="875">
        <f>'Objednávka SČK'!AG99+SUM(AE29,AE37,AE45)-AE53</f>
        <v>0</v>
      </c>
      <c r="AF61" s="875">
        <f>'Objednávka SČK'!AH99+SUM(AF29,AF37,AF45)-AF53</f>
        <v>0</v>
      </c>
      <c r="AG61" s="876">
        <f>'Objednávka SČK'!AI99+SUM(AG29,AG37,AG45)-AG53</f>
        <v>0</v>
      </c>
    </row>
    <row r="62" spans="1:33" ht="15" thickBot="1" x14ac:dyDescent="0.35">
      <c r="A62" s="9" t="s">
        <v>283</v>
      </c>
      <c r="B62" s="181"/>
      <c r="C62" s="873">
        <f>'Objednávka SČK'!C100+SUM(C30,C38,C46)-C54</f>
        <v>0</v>
      </c>
      <c r="D62" s="874">
        <f>'Objednávka SČK'!D100+'Objednávka SČK'!E100+'Objednávka SČK'!F100+SUM(D30,D38,D46)-D54</f>
        <v>0</v>
      </c>
      <c r="E62" s="877">
        <f>'Objednávka SČK'!G100+SUM(E30,E38,E46)-E54</f>
        <v>0</v>
      </c>
      <c r="F62" s="877">
        <f>'Objednávka SČK'!H100+SUM(F30,F38,F46)-F54</f>
        <v>0</v>
      </c>
      <c r="G62" s="877">
        <f>'Objednávka SČK'!I100+SUM(G30,G38,G46)-G54</f>
        <v>0</v>
      </c>
      <c r="H62" s="877">
        <f>'Objednávka SČK'!J100+SUM(H30,H38,H46)-H54</f>
        <v>0</v>
      </c>
      <c r="I62" s="877">
        <f>'Objednávka SČK'!K100+SUM(I30,I38,I46)-I54</f>
        <v>0</v>
      </c>
      <c r="J62" s="877">
        <f>'Objednávka SČK'!L100+SUM(J30,J38,J46)-J54</f>
        <v>0</v>
      </c>
      <c r="K62" s="877">
        <f>'Objednávka SČK'!M100+SUM(K30,K38,K46)-K54</f>
        <v>0</v>
      </c>
      <c r="L62" s="877">
        <f>'Objednávka SČK'!N100+SUM(L30,L38,L46)-L54</f>
        <v>0</v>
      </c>
      <c r="M62" s="877">
        <f>'Objednávka SČK'!O100+SUM(M30,M38,M46)-M54</f>
        <v>0</v>
      </c>
      <c r="N62" s="877">
        <f>'Objednávka SČK'!P100+SUM(N30,N38,N46)-N54</f>
        <v>0</v>
      </c>
      <c r="O62" s="877">
        <f>'Objednávka SČK'!Q100+SUM(O30,O38,O46)-O54</f>
        <v>0</v>
      </c>
      <c r="P62" s="877">
        <f>'Objednávka SČK'!R100+SUM(P30,P38,P46)-P54</f>
        <v>0</v>
      </c>
      <c r="Q62" s="877">
        <f>'Objednávka SČK'!S100+SUM(Q30,Q38,Q46)-Q54</f>
        <v>0</v>
      </c>
      <c r="R62" s="877">
        <f>'Objednávka SČK'!T100+SUM(R30,R38,R46)-R54</f>
        <v>0</v>
      </c>
      <c r="S62" s="877">
        <f>'Objednávka SČK'!U100+SUM(S30,S38,S46)-S54</f>
        <v>0</v>
      </c>
      <c r="T62" s="877">
        <f>'Objednávka SČK'!V100+SUM(T30,T38,T46)-T54</f>
        <v>0</v>
      </c>
      <c r="U62" s="877">
        <f>'Objednávka SČK'!W100+SUM(U30,U38,U46)-U54</f>
        <v>0</v>
      </c>
      <c r="V62" s="877">
        <f>'Objednávka SČK'!X100+SUM(V30,V38,V46)-V54</f>
        <v>0</v>
      </c>
      <c r="W62" s="877">
        <f>'Objednávka SČK'!Y100+SUM(W30,W38,W46)-W54</f>
        <v>0</v>
      </c>
      <c r="X62" s="877">
        <f>'Objednávka SČK'!Z100+SUM(X30,X38,X46)-X54</f>
        <v>0</v>
      </c>
      <c r="Y62" s="877">
        <f>'Objednávka SČK'!AA100+SUM(Y30,Y38,Y46)-Y54</f>
        <v>0</v>
      </c>
      <c r="Z62" s="877">
        <f>'Objednávka SČK'!AB100+SUM(Z30,Z38,Z46)-Z54</f>
        <v>0</v>
      </c>
      <c r="AA62" s="877">
        <f>'Objednávka SČK'!AC100+SUM(AA30,AA38,AA46)-AA54</f>
        <v>0</v>
      </c>
      <c r="AB62" s="877">
        <f>'Objednávka SČK'!AD100+SUM(AB30,AB38,AB46)-AB54</f>
        <v>0</v>
      </c>
      <c r="AC62" s="877">
        <f>'Objednávka SČK'!AE100+SUM(AC30,AC38,AC46)-AC54</f>
        <v>0</v>
      </c>
      <c r="AD62" s="877">
        <f>'Objednávka SČK'!AF100+SUM(AD30,AD38,AD46)-AD54</f>
        <v>0</v>
      </c>
      <c r="AE62" s="877">
        <f>'Objednávka SČK'!AG100+SUM(AE30,AE38,AE46)-AE54</f>
        <v>0</v>
      </c>
      <c r="AF62" s="877">
        <f>'Objednávka SČK'!AH100+SUM(AF30,AF38,AF46)-AF54</f>
        <v>0</v>
      </c>
      <c r="AG62" s="878">
        <f>'Objednávka SČK'!AI100+SUM(AG30,AG38,AG46)-AG54</f>
        <v>0</v>
      </c>
    </row>
    <row r="63" spans="1:33" ht="15.6" thickBot="1" x14ac:dyDescent="0.4">
      <c r="A63" s="236" t="s">
        <v>398</v>
      </c>
      <c r="B63" s="244" t="s">
        <v>399</v>
      </c>
      <c r="C63" s="849">
        <f t="shared" ref="C63:AG63" si="13">SUM(C59:C62)</f>
        <v>0</v>
      </c>
      <c r="D63" s="850">
        <f t="shared" si="13"/>
        <v>0</v>
      </c>
      <c r="E63" s="850">
        <f t="shared" si="13"/>
        <v>0</v>
      </c>
      <c r="F63" s="850">
        <f t="shared" si="13"/>
        <v>0</v>
      </c>
      <c r="G63" s="850">
        <f t="shared" si="13"/>
        <v>0</v>
      </c>
      <c r="H63" s="850">
        <f t="shared" si="13"/>
        <v>0</v>
      </c>
      <c r="I63" s="850">
        <f t="shared" si="13"/>
        <v>0</v>
      </c>
      <c r="J63" s="850">
        <f t="shared" si="13"/>
        <v>0</v>
      </c>
      <c r="K63" s="850">
        <f t="shared" si="13"/>
        <v>0</v>
      </c>
      <c r="L63" s="850">
        <f t="shared" si="13"/>
        <v>0</v>
      </c>
      <c r="M63" s="850">
        <f t="shared" si="13"/>
        <v>0</v>
      </c>
      <c r="N63" s="850">
        <f t="shared" si="13"/>
        <v>0</v>
      </c>
      <c r="O63" s="850">
        <f t="shared" si="13"/>
        <v>0</v>
      </c>
      <c r="P63" s="850">
        <f t="shared" si="13"/>
        <v>0</v>
      </c>
      <c r="Q63" s="850">
        <f t="shared" si="13"/>
        <v>0</v>
      </c>
      <c r="R63" s="850">
        <f t="shared" si="13"/>
        <v>0</v>
      </c>
      <c r="S63" s="850">
        <f t="shared" si="13"/>
        <v>0</v>
      </c>
      <c r="T63" s="850">
        <f t="shared" si="13"/>
        <v>0</v>
      </c>
      <c r="U63" s="850">
        <f t="shared" si="13"/>
        <v>0</v>
      </c>
      <c r="V63" s="850">
        <f t="shared" si="13"/>
        <v>0</v>
      </c>
      <c r="W63" s="850">
        <f t="shared" si="13"/>
        <v>0</v>
      </c>
      <c r="X63" s="850">
        <f t="shared" si="13"/>
        <v>0</v>
      </c>
      <c r="Y63" s="850">
        <f t="shared" si="13"/>
        <v>0</v>
      </c>
      <c r="Z63" s="850">
        <f t="shared" si="13"/>
        <v>0</v>
      </c>
      <c r="AA63" s="850">
        <f t="shared" si="13"/>
        <v>0</v>
      </c>
      <c r="AB63" s="850">
        <f t="shared" si="13"/>
        <v>0</v>
      </c>
      <c r="AC63" s="850">
        <f t="shared" si="13"/>
        <v>0</v>
      </c>
      <c r="AD63" s="850">
        <f t="shared" si="13"/>
        <v>0</v>
      </c>
      <c r="AE63" s="850">
        <f t="shared" si="13"/>
        <v>0</v>
      </c>
      <c r="AF63" s="850">
        <f t="shared" si="13"/>
        <v>0</v>
      </c>
      <c r="AG63" s="879">
        <f t="shared" si="13"/>
        <v>0</v>
      </c>
    </row>
    <row r="64" spans="1:33" ht="15" thickBot="1" x14ac:dyDescent="0.35">
      <c r="I64" s="677"/>
    </row>
    <row r="65" spans="1:33" x14ac:dyDescent="0.3">
      <c r="A65" s="241" t="s">
        <v>400</v>
      </c>
      <c r="B65" s="242" t="str">
        <f>B57</f>
        <v>SČK</v>
      </c>
      <c r="C65" s="154" t="str">
        <f>C57</f>
        <v>Kalendářní rok</v>
      </c>
      <c r="D65" s="12"/>
      <c r="E65" s="12"/>
      <c r="F65" s="12"/>
      <c r="G65" s="12"/>
      <c r="H65" s="12"/>
      <c r="I65" s="12"/>
      <c r="J65" s="12"/>
      <c r="K65" s="12"/>
      <c r="L65" s="12"/>
      <c r="M65" s="12"/>
      <c r="N65" s="12"/>
      <c r="O65" s="12"/>
      <c r="P65" s="12"/>
      <c r="Q65" s="12"/>
      <c r="R65" s="205"/>
      <c r="S65" s="205"/>
      <c r="T65" s="205"/>
      <c r="U65" s="205"/>
      <c r="V65" s="205"/>
      <c r="W65" s="205"/>
      <c r="X65" s="205"/>
      <c r="Y65" s="205"/>
      <c r="Z65" s="205"/>
      <c r="AA65" s="205"/>
      <c r="AB65" s="205"/>
      <c r="AC65" s="205"/>
      <c r="AD65" s="205"/>
      <c r="AE65" s="205"/>
      <c r="AF65" s="205"/>
      <c r="AG65" s="206"/>
    </row>
    <row r="66" spans="1:33" ht="15" thickBot="1" x14ac:dyDescent="0.35">
      <c r="A66" s="6" t="s">
        <v>366</v>
      </c>
      <c r="B66" s="155"/>
      <c r="C66" s="156" t="str">
        <f>C58</f>
        <v>XII/29</v>
      </c>
      <c r="D66" s="7">
        <f>D58</f>
        <v>2030</v>
      </c>
      <c r="E66" s="7">
        <f t="shared" ref="E66:AG66" si="14">E58</f>
        <v>2031</v>
      </c>
      <c r="F66" s="7">
        <f t="shared" si="14"/>
        <v>2032</v>
      </c>
      <c r="G66" s="7">
        <f t="shared" si="14"/>
        <v>2033</v>
      </c>
      <c r="H66" s="7">
        <f t="shared" si="14"/>
        <v>2034</v>
      </c>
      <c r="I66" s="7">
        <f t="shared" si="14"/>
        <v>2035</v>
      </c>
      <c r="J66" s="7">
        <f t="shared" si="14"/>
        <v>2036</v>
      </c>
      <c r="K66" s="7">
        <f t="shared" si="14"/>
        <v>2037</v>
      </c>
      <c r="L66" s="7">
        <f t="shared" si="14"/>
        <v>2038</v>
      </c>
      <c r="M66" s="7">
        <f t="shared" si="14"/>
        <v>2039</v>
      </c>
      <c r="N66" s="7">
        <f t="shared" si="14"/>
        <v>2040</v>
      </c>
      <c r="O66" s="7">
        <f t="shared" si="14"/>
        <v>2041</v>
      </c>
      <c r="P66" s="7">
        <f t="shared" si="14"/>
        <v>2042</v>
      </c>
      <c r="Q66" s="7">
        <f t="shared" si="14"/>
        <v>2043</v>
      </c>
      <c r="R66" s="7">
        <f t="shared" si="14"/>
        <v>2044</v>
      </c>
      <c r="S66" s="7">
        <f t="shared" si="14"/>
        <v>2045</v>
      </c>
      <c r="T66" s="7">
        <f t="shared" si="14"/>
        <v>2046</v>
      </c>
      <c r="U66" s="7">
        <f t="shared" si="14"/>
        <v>2047</v>
      </c>
      <c r="V66" s="7">
        <f t="shared" si="14"/>
        <v>2048</v>
      </c>
      <c r="W66" s="7">
        <f t="shared" si="14"/>
        <v>2049</v>
      </c>
      <c r="X66" s="7">
        <f t="shared" si="14"/>
        <v>2050</v>
      </c>
      <c r="Y66" s="7">
        <f t="shared" si="14"/>
        <v>2051</v>
      </c>
      <c r="Z66" s="7">
        <f t="shared" si="14"/>
        <v>2052</v>
      </c>
      <c r="AA66" s="7">
        <f t="shared" si="14"/>
        <v>2053</v>
      </c>
      <c r="AB66" s="7">
        <f t="shared" si="14"/>
        <v>2054</v>
      </c>
      <c r="AC66" s="7">
        <f t="shared" si="14"/>
        <v>2055</v>
      </c>
      <c r="AD66" s="7">
        <f t="shared" si="14"/>
        <v>2056</v>
      </c>
      <c r="AE66" s="7">
        <f t="shared" si="14"/>
        <v>2057</v>
      </c>
      <c r="AF66" s="7">
        <f t="shared" si="14"/>
        <v>2058</v>
      </c>
      <c r="AG66" s="8">
        <f t="shared" si="14"/>
        <v>2059</v>
      </c>
    </row>
    <row r="67" spans="1:33" ht="15" thickTop="1" x14ac:dyDescent="0.3">
      <c r="A67" s="9" t="s">
        <v>280</v>
      </c>
      <c r="B67" s="185"/>
      <c r="C67" s="872">
        <f>C59+C19-SUM(C3:C5)</f>
        <v>0</v>
      </c>
      <c r="D67" s="863">
        <f t="shared" ref="D67:AG67" si="15">D59+D19-SUM(D3:D5)</f>
        <v>0</v>
      </c>
      <c r="E67" s="863">
        <f t="shared" si="15"/>
        <v>0</v>
      </c>
      <c r="F67" s="863">
        <f t="shared" si="15"/>
        <v>0</v>
      </c>
      <c r="G67" s="863">
        <f t="shared" si="15"/>
        <v>0</v>
      </c>
      <c r="H67" s="863">
        <f t="shared" si="15"/>
        <v>0</v>
      </c>
      <c r="I67" s="863">
        <f t="shared" si="15"/>
        <v>0</v>
      </c>
      <c r="J67" s="863">
        <f t="shared" si="15"/>
        <v>0</v>
      </c>
      <c r="K67" s="863">
        <f t="shared" si="15"/>
        <v>0</v>
      </c>
      <c r="L67" s="863">
        <f t="shared" si="15"/>
        <v>0</v>
      </c>
      <c r="M67" s="863">
        <f t="shared" si="15"/>
        <v>0</v>
      </c>
      <c r="N67" s="863">
        <f t="shared" si="15"/>
        <v>0</v>
      </c>
      <c r="O67" s="863">
        <f t="shared" si="15"/>
        <v>0</v>
      </c>
      <c r="P67" s="863">
        <f t="shared" si="15"/>
        <v>0</v>
      </c>
      <c r="Q67" s="863">
        <f t="shared" si="15"/>
        <v>0</v>
      </c>
      <c r="R67" s="863">
        <f t="shared" si="15"/>
        <v>0</v>
      </c>
      <c r="S67" s="863">
        <f t="shared" si="15"/>
        <v>0</v>
      </c>
      <c r="T67" s="863">
        <f t="shared" si="15"/>
        <v>0</v>
      </c>
      <c r="U67" s="863">
        <f t="shared" si="15"/>
        <v>0</v>
      </c>
      <c r="V67" s="863">
        <f t="shared" si="15"/>
        <v>0</v>
      </c>
      <c r="W67" s="863">
        <f t="shared" si="15"/>
        <v>0</v>
      </c>
      <c r="X67" s="863">
        <f t="shared" si="15"/>
        <v>0</v>
      </c>
      <c r="Y67" s="863">
        <f t="shared" si="15"/>
        <v>0</v>
      </c>
      <c r="Z67" s="863">
        <f t="shared" si="15"/>
        <v>0</v>
      </c>
      <c r="AA67" s="863">
        <f t="shared" si="15"/>
        <v>0</v>
      </c>
      <c r="AB67" s="863">
        <f t="shared" si="15"/>
        <v>0</v>
      </c>
      <c r="AC67" s="863">
        <f t="shared" si="15"/>
        <v>0</v>
      </c>
      <c r="AD67" s="863">
        <f t="shared" si="15"/>
        <v>0</v>
      </c>
      <c r="AE67" s="863">
        <f t="shared" si="15"/>
        <v>0</v>
      </c>
      <c r="AF67" s="863">
        <f t="shared" si="15"/>
        <v>0</v>
      </c>
      <c r="AG67" s="864">
        <f t="shared" si="15"/>
        <v>0</v>
      </c>
    </row>
    <row r="68" spans="1:33" x14ac:dyDescent="0.3">
      <c r="A68" s="9" t="s">
        <v>281</v>
      </c>
      <c r="B68" s="177"/>
      <c r="C68" s="861">
        <f>C60+C20-SUM(C6:C8)</f>
        <v>0</v>
      </c>
      <c r="D68" s="866">
        <f t="shared" ref="D68:AG68" si="16">D60+D20-SUM(D6:D8)</f>
        <v>0</v>
      </c>
      <c r="E68" s="866">
        <f t="shared" si="16"/>
        <v>0</v>
      </c>
      <c r="F68" s="866">
        <f t="shared" si="16"/>
        <v>0</v>
      </c>
      <c r="G68" s="866">
        <f t="shared" si="16"/>
        <v>0</v>
      </c>
      <c r="H68" s="866">
        <f t="shared" si="16"/>
        <v>0</v>
      </c>
      <c r="I68" s="866">
        <f t="shared" si="16"/>
        <v>0</v>
      </c>
      <c r="J68" s="866">
        <f t="shared" si="16"/>
        <v>0</v>
      </c>
      <c r="K68" s="866">
        <f t="shared" si="16"/>
        <v>0</v>
      </c>
      <c r="L68" s="866">
        <f t="shared" si="16"/>
        <v>0</v>
      </c>
      <c r="M68" s="866">
        <f t="shared" si="16"/>
        <v>0</v>
      </c>
      <c r="N68" s="866">
        <f t="shared" si="16"/>
        <v>0</v>
      </c>
      <c r="O68" s="866">
        <f t="shared" si="16"/>
        <v>0</v>
      </c>
      <c r="P68" s="866">
        <f t="shared" si="16"/>
        <v>0</v>
      </c>
      <c r="Q68" s="866">
        <f t="shared" si="16"/>
        <v>0</v>
      </c>
      <c r="R68" s="866">
        <f t="shared" si="16"/>
        <v>0</v>
      </c>
      <c r="S68" s="866">
        <f t="shared" si="16"/>
        <v>0</v>
      </c>
      <c r="T68" s="866">
        <f t="shared" si="16"/>
        <v>0</v>
      </c>
      <c r="U68" s="866">
        <f t="shared" si="16"/>
        <v>0</v>
      </c>
      <c r="V68" s="866">
        <f t="shared" si="16"/>
        <v>0</v>
      </c>
      <c r="W68" s="866">
        <f t="shared" si="16"/>
        <v>0</v>
      </c>
      <c r="X68" s="866">
        <f t="shared" si="16"/>
        <v>0</v>
      </c>
      <c r="Y68" s="866">
        <f t="shared" si="16"/>
        <v>0</v>
      </c>
      <c r="Z68" s="866">
        <f t="shared" si="16"/>
        <v>0</v>
      </c>
      <c r="AA68" s="866">
        <f t="shared" si="16"/>
        <v>0</v>
      </c>
      <c r="AB68" s="866">
        <f t="shared" si="16"/>
        <v>0</v>
      </c>
      <c r="AC68" s="866">
        <f t="shared" si="16"/>
        <v>0</v>
      </c>
      <c r="AD68" s="866">
        <f t="shared" si="16"/>
        <v>0</v>
      </c>
      <c r="AE68" s="866">
        <f t="shared" si="16"/>
        <v>0</v>
      </c>
      <c r="AF68" s="866">
        <f t="shared" si="16"/>
        <v>0</v>
      </c>
      <c r="AG68" s="867">
        <f t="shared" si="16"/>
        <v>0</v>
      </c>
    </row>
    <row r="69" spans="1:33" x14ac:dyDescent="0.3">
      <c r="A69" s="9" t="s">
        <v>282</v>
      </c>
      <c r="B69" s="177"/>
      <c r="C69" s="861">
        <f>C61+C21-SUM(C9:C11)</f>
        <v>0</v>
      </c>
      <c r="D69" s="866">
        <f t="shared" ref="D69:AG69" si="17">D61+D21-SUM(D9:D11)</f>
        <v>0</v>
      </c>
      <c r="E69" s="866">
        <f t="shared" si="17"/>
        <v>0</v>
      </c>
      <c r="F69" s="866">
        <f t="shared" si="17"/>
        <v>0</v>
      </c>
      <c r="G69" s="866">
        <f t="shared" si="17"/>
        <v>0</v>
      </c>
      <c r="H69" s="866">
        <f t="shared" si="17"/>
        <v>0</v>
      </c>
      <c r="I69" s="866">
        <f t="shared" si="17"/>
        <v>0</v>
      </c>
      <c r="J69" s="866">
        <f t="shared" si="17"/>
        <v>0</v>
      </c>
      <c r="K69" s="866">
        <f t="shared" si="17"/>
        <v>0</v>
      </c>
      <c r="L69" s="866">
        <f t="shared" si="17"/>
        <v>0</v>
      </c>
      <c r="M69" s="866">
        <f t="shared" si="17"/>
        <v>0</v>
      </c>
      <c r="N69" s="866">
        <f t="shared" si="17"/>
        <v>0</v>
      </c>
      <c r="O69" s="866">
        <f t="shared" si="17"/>
        <v>0</v>
      </c>
      <c r="P69" s="866">
        <f t="shared" si="17"/>
        <v>0</v>
      </c>
      <c r="Q69" s="866">
        <f t="shared" si="17"/>
        <v>0</v>
      </c>
      <c r="R69" s="866">
        <f t="shared" si="17"/>
        <v>0</v>
      </c>
      <c r="S69" s="866">
        <f t="shared" si="17"/>
        <v>0</v>
      </c>
      <c r="T69" s="866">
        <f t="shared" si="17"/>
        <v>0</v>
      </c>
      <c r="U69" s="866">
        <f t="shared" si="17"/>
        <v>0</v>
      </c>
      <c r="V69" s="866">
        <f t="shared" si="17"/>
        <v>0</v>
      </c>
      <c r="W69" s="866">
        <f t="shared" si="17"/>
        <v>0</v>
      </c>
      <c r="X69" s="866">
        <f t="shared" si="17"/>
        <v>0</v>
      </c>
      <c r="Y69" s="866">
        <f t="shared" si="17"/>
        <v>0</v>
      </c>
      <c r="Z69" s="866">
        <f t="shared" si="17"/>
        <v>0</v>
      </c>
      <c r="AA69" s="866">
        <f t="shared" si="17"/>
        <v>0</v>
      </c>
      <c r="AB69" s="866">
        <f t="shared" si="17"/>
        <v>0</v>
      </c>
      <c r="AC69" s="866">
        <f t="shared" si="17"/>
        <v>0</v>
      </c>
      <c r="AD69" s="866">
        <f t="shared" si="17"/>
        <v>0</v>
      </c>
      <c r="AE69" s="866">
        <f t="shared" si="17"/>
        <v>0</v>
      </c>
      <c r="AF69" s="866">
        <f t="shared" si="17"/>
        <v>0</v>
      </c>
      <c r="AG69" s="867">
        <f t="shared" si="17"/>
        <v>0</v>
      </c>
    </row>
    <row r="70" spans="1:33" ht="15" thickBot="1" x14ac:dyDescent="0.35">
      <c r="A70" s="9" t="s">
        <v>283</v>
      </c>
      <c r="B70" s="181"/>
      <c r="C70" s="868">
        <f>C62+C22-SUM(C12:C14)</f>
        <v>0</v>
      </c>
      <c r="D70" s="870">
        <f t="shared" ref="D70:AG70" si="18">D62+D22-SUM(D12:D14)</f>
        <v>0</v>
      </c>
      <c r="E70" s="870">
        <f t="shared" si="18"/>
        <v>0</v>
      </c>
      <c r="F70" s="870">
        <f t="shared" si="18"/>
        <v>0</v>
      </c>
      <c r="G70" s="870">
        <f t="shared" si="18"/>
        <v>0</v>
      </c>
      <c r="H70" s="870">
        <f t="shared" si="18"/>
        <v>0</v>
      </c>
      <c r="I70" s="870">
        <f t="shared" si="18"/>
        <v>0</v>
      </c>
      <c r="J70" s="870">
        <f t="shared" si="18"/>
        <v>0</v>
      </c>
      <c r="K70" s="870">
        <f t="shared" si="18"/>
        <v>0</v>
      </c>
      <c r="L70" s="870">
        <f t="shared" si="18"/>
        <v>0</v>
      </c>
      <c r="M70" s="870">
        <f t="shared" si="18"/>
        <v>0</v>
      </c>
      <c r="N70" s="870">
        <f t="shared" si="18"/>
        <v>0</v>
      </c>
      <c r="O70" s="870">
        <f t="shared" si="18"/>
        <v>0</v>
      </c>
      <c r="P70" s="870">
        <f t="shared" si="18"/>
        <v>0</v>
      </c>
      <c r="Q70" s="870">
        <f t="shared" si="18"/>
        <v>0</v>
      </c>
      <c r="R70" s="870">
        <f t="shared" si="18"/>
        <v>0</v>
      </c>
      <c r="S70" s="870">
        <f t="shared" si="18"/>
        <v>0</v>
      </c>
      <c r="T70" s="870">
        <f t="shared" si="18"/>
        <v>0</v>
      </c>
      <c r="U70" s="870">
        <f t="shared" si="18"/>
        <v>0</v>
      </c>
      <c r="V70" s="870">
        <f t="shared" si="18"/>
        <v>0</v>
      </c>
      <c r="W70" s="870">
        <f t="shared" si="18"/>
        <v>0</v>
      </c>
      <c r="X70" s="870">
        <f t="shared" si="18"/>
        <v>0</v>
      </c>
      <c r="Y70" s="870">
        <f t="shared" si="18"/>
        <v>0</v>
      </c>
      <c r="Z70" s="870">
        <f t="shared" si="18"/>
        <v>0</v>
      </c>
      <c r="AA70" s="870">
        <f t="shared" si="18"/>
        <v>0</v>
      </c>
      <c r="AB70" s="870">
        <f t="shared" si="18"/>
        <v>0</v>
      </c>
      <c r="AC70" s="870">
        <f t="shared" si="18"/>
        <v>0</v>
      </c>
      <c r="AD70" s="870">
        <f t="shared" si="18"/>
        <v>0</v>
      </c>
      <c r="AE70" s="870">
        <f t="shared" si="18"/>
        <v>0</v>
      </c>
      <c r="AF70" s="870">
        <f t="shared" si="18"/>
        <v>0</v>
      </c>
      <c r="AG70" s="871">
        <f t="shared" si="18"/>
        <v>0</v>
      </c>
    </row>
    <row r="71" spans="1:33" ht="15.6" thickBot="1" x14ac:dyDescent="0.4">
      <c r="A71" s="236" t="s">
        <v>401</v>
      </c>
      <c r="B71" s="244" t="s">
        <v>402</v>
      </c>
      <c r="C71" s="849">
        <f t="shared" ref="C71:AG71" si="19">SUM(C67:C70)</f>
        <v>0</v>
      </c>
      <c r="D71" s="850">
        <f t="shared" si="19"/>
        <v>0</v>
      </c>
      <c r="E71" s="850">
        <f t="shared" si="19"/>
        <v>0</v>
      </c>
      <c r="F71" s="850">
        <f t="shared" si="19"/>
        <v>0</v>
      </c>
      <c r="G71" s="850">
        <f t="shared" si="19"/>
        <v>0</v>
      </c>
      <c r="H71" s="850">
        <f t="shared" si="19"/>
        <v>0</v>
      </c>
      <c r="I71" s="850">
        <f t="shared" si="19"/>
        <v>0</v>
      </c>
      <c r="J71" s="850">
        <f t="shared" si="19"/>
        <v>0</v>
      </c>
      <c r="K71" s="850">
        <f t="shared" si="19"/>
        <v>0</v>
      </c>
      <c r="L71" s="850">
        <f t="shared" si="19"/>
        <v>0</v>
      </c>
      <c r="M71" s="850">
        <f t="shared" si="19"/>
        <v>0</v>
      </c>
      <c r="N71" s="850">
        <f t="shared" si="19"/>
        <v>0</v>
      </c>
      <c r="O71" s="850">
        <f t="shared" si="19"/>
        <v>0</v>
      </c>
      <c r="P71" s="850">
        <f t="shared" si="19"/>
        <v>0</v>
      </c>
      <c r="Q71" s="850">
        <f t="shared" si="19"/>
        <v>0</v>
      </c>
      <c r="R71" s="850">
        <f t="shared" si="19"/>
        <v>0</v>
      </c>
      <c r="S71" s="850">
        <f t="shared" si="19"/>
        <v>0</v>
      </c>
      <c r="T71" s="850">
        <f t="shared" si="19"/>
        <v>0</v>
      </c>
      <c r="U71" s="850">
        <f t="shared" si="19"/>
        <v>0</v>
      </c>
      <c r="V71" s="850">
        <f t="shared" si="19"/>
        <v>0</v>
      </c>
      <c r="W71" s="850">
        <f t="shared" si="19"/>
        <v>0</v>
      </c>
      <c r="X71" s="850">
        <f t="shared" si="19"/>
        <v>0</v>
      </c>
      <c r="Y71" s="850">
        <f t="shared" si="19"/>
        <v>0</v>
      </c>
      <c r="Z71" s="850">
        <f t="shared" si="19"/>
        <v>0</v>
      </c>
      <c r="AA71" s="850">
        <f t="shared" si="19"/>
        <v>0</v>
      </c>
      <c r="AB71" s="850">
        <f t="shared" si="19"/>
        <v>0</v>
      </c>
      <c r="AC71" s="850">
        <f t="shared" si="19"/>
        <v>0</v>
      </c>
      <c r="AD71" s="850">
        <f t="shared" si="19"/>
        <v>0</v>
      </c>
      <c r="AE71" s="850">
        <f t="shared" si="19"/>
        <v>0</v>
      </c>
      <c r="AF71" s="850">
        <f t="shared" si="19"/>
        <v>0</v>
      </c>
      <c r="AG71" s="879">
        <f t="shared" si="19"/>
        <v>0</v>
      </c>
    </row>
    <row r="72" spans="1:33" ht="15" thickBot="1" x14ac:dyDescent="0.35"/>
    <row r="73" spans="1:33" x14ac:dyDescent="0.3">
      <c r="A73" s="241" t="s">
        <v>403</v>
      </c>
      <c r="B73" s="242" t="str">
        <f>B65</f>
        <v>SČK</v>
      </c>
      <c r="C73" s="154" t="str">
        <f>C65</f>
        <v>Kalendářní rok</v>
      </c>
      <c r="D73" s="12"/>
      <c r="E73" s="12"/>
      <c r="F73" s="12"/>
      <c r="G73" s="12"/>
      <c r="H73" s="12"/>
      <c r="I73" s="12"/>
      <c r="J73" s="12"/>
      <c r="K73" s="12"/>
      <c r="L73" s="12"/>
      <c r="M73" s="12"/>
      <c r="N73" s="12"/>
      <c r="O73" s="12"/>
      <c r="P73" s="12"/>
      <c r="Q73" s="12"/>
      <c r="R73" s="205"/>
      <c r="S73" s="205"/>
      <c r="T73" s="205"/>
      <c r="U73" s="205"/>
      <c r="V73" s="205"/>
      <c r="W73" s="205"/>
      <c r="X73" s="205"/>
      <c r="Y73" s="205"/>
      <c r="Z73" s="205"/>
      <c r="AA73" s="205"/>
      <c r="AB73" s="205"/>
      <c r="AC73" s="205"/>
      <c r="AD73" s="205"/>
      <c r="AE73" s="205"/>
      <c r="AF73" s="205"/>
      <c r="AG73" s="206"/>
    </row>
    <row r="74" spans="1:33" ht="15" thickBot="1" x14ac:dyDescent="0.35">
      <c r="A74" s="6" t="s">
        <v>366</v>
      </c>
      <c r="B74" s="155"/>
      <c r="C74" s="156" t="str">
        <f>C66</f>
        <v>XII/29</v>
      </c>
      <c r="D74" s="7">
        <f>D66</f>
        <v>2030</v>
      </c>
      <c r="E74" s="7">
        <f t="shared" ref="E74:AG74" si="20">E66</f>
        <v>2031</v>
      </c>
      <c r="F74" s="7">
        <f t="shared" si="20"/>
        <v>2032</v>
      </c>
      <c r="G74" s="7">
        <f t="shared" si="20"/>
        <v>2033</v>
      </c>
      <c r="H74" s="7">
        <f t="shared" si="20"/>
        <v>2034</v>
      </c>
      <c r="I74" s="7">
        <f t="shared" si="20"/>
        <v>2035</v>
      </c>
      <c r="J74" s="7">
        <f t="shared" si="20"/>
        <v>2036</v>
      </c>
      <c r="K74" s="7">
        <f t="shared" si="20"/>
        <v>2037</v>
      </c>
      <c r="L74" s="7">
        <f t="shared" si="20"/>
        <v>2038</v>
      </c>
      <c r="M74" s="7">
        <f t="shared" si="20"/>
        <v>2039</v>
      </c>
      <c r="N74" s="7">
        <f t="shared" si="20"/>
        <v>2040</v>
      </c>
      <c r="O74" s="7">
        <f t="shared" si="20"/>
        <v>2041</v>
      </c>
      <c r="P74" s="7">
        <f t="shared" si="20"/>
        <v>2042</v>
      </c>
      <c r="Q74" s="7">
        <f t="shared" si="20"/>
        <v>2043</v>
      </c>
      <c r="R74" s="7">
        <f t="shared" si="20"/>
        <v>2044</v>
      </c>
      <c r="S74" s="7">
        <f t="shared" si="20"/>
        <v>2045</v>
      </c>
      <c r="T74" s="7">
        <f t="shared" si="20"/>
        <v>2046</v>
      </c>
      <c r="U74" s="7">
        <f t="shared" si="20"/>
        <v>2047</v>
      </c>
      <c r="V74" s="7">
        <f t="shared" si="20"/>
        <v>2048</v>
      </c>
      <c r="W74" s="7">
        <f t="shared" si="20"/>
        <v>2049</v>
      </c>
      <c r="X74" s="7">
        <f t="shared" si="20"/>
        <v>2050</v>
      </c>
      <c r="Y74" s="7">
        <f t="shared" si="20"/>
        <v>2051</v>
      </c>
      <c r="Z74" s="7">
        <f t="shared" si="20"/>
        <v>2052</v>
      </c>
      <c r="AA74" s="7">
        <f t="shared" si="20"/>
        <v>2053</v>
      </c>
      <c r="AB74" s="7">
        <f t="shared" si="20"/>
        <v>2054</v>
      </c>
      <c r="AC74" s="7">
        <f t="shared" si="20"/>
        <v>2055</v>
      </c>
      <c r="AD74" s="7">
        <f t="shared" si="20"/>
        <v>2056</v>
      </c>
      <c r="AE74" s="7">
        <f t="shared" si="20"/>
        <v>2057</v>
      </c>
      <c r="AF74" s="7">
        <f t="shared" si="20"/>
        <v>2058</v>
      </c>
      <c r="AG74" s="8">
        <f t="shared" si="20"/>
        <v>2059</v>
      </c>
    </row>
    <row r="75" spans="1:33" ht="15" thickTop="1" x14ac:dyDescent="0.3">
      <c r="A75" s="9" t="s">
        <v>280</v>
      </c>
      <c r="B75" s="185"/>
      <c r="C75" s="872">
        <f>C67-SUM(Zálohy!C19:C21)</f>
        <v>0</v>
      </c>
      <c r="D75" s="862">
        <f>D67-SUM(Zálohy!D19:D21,Zálohy!E19:E21,Zálohy!F19:F21)</f>
        <v>0</v>
      </c>
      <c r="E75" s="863">
        <f>E67-SUM(Zálohy!G19:G21)</f>
        <v>0</v>
      </c>
      <c r="F75" s="863">
        <f>F67-SUM(Zálohy!H19:H21)</f>
        <v>0</v>
      </c>
      <c r="G75" s="863">
        <f>G67-SUM(Zálohy!I19:I21)</f>
        <v>0</v>
      </c>
      <c r="H75" s="863">
        <f>H67-SUM(Zálohy!J19:J21)</f>
        <v>0</v>
      </c>
      <c r="I75" s="863">
        <f>I67-SUM(Zálohy!K19:K21)</f>
        <v>0</v>
      </c>
      <c r="J75" s="863">
        <f>J67-SUM(Zálohy!L19:L21)</f>
        <v>0</v>
      </c>
      <c r="K75" s="863">
        <f>K67-SUM(Zálohy!M19:M21)</f>
        <v>0</v>
      </c>
      <c r="L75" s="863">
        <f>L67-SUM(Zálohy!N19:N21)</f>
        <v>0</v>
      </c>
      <c r="M75" s="863">
        <f>M67-SUM(Zálohy!O19:O21)</f>
        <v>0</v>
      </c>
      <c r="N75" s="863">
        <f>N67-SUM(Zálohy!P19:P21)</f>
        <v>0</v>
      </c>
      <c r="O75" s="863">
        <f>O67-SUM(Zálohy!Q19:Q21)</f>
        <v>0</v>
      </c>
      <c r="P75" s="863">
        <f>P67-SUM(Zálohy!R19:R21)</f>
        <v>0</v>
      </c>
      <c r="Q75" s="863">
        <f>Q67-SUM(Zálohy!S19:S21)</f>
        <v>0</v>
      </c>
      <c r="R75" s="863">
        <f>R67-SUM(Zálohy!T19:T21)</f>
        <v>0</v>
      </c>
      <c r="S75" s="863">
        <f>S67-SUM(Zálohy!U19:U21)</f>
        <v>0</v>
      </c>
      <c r="T75" s="863">
        <f>T67-SUM(Zálohy!V19:V21)</f>
        <v>0</v>
      </c>
      <c r="U75" s="863">
        <f>U67-SUM(Zálohy!W19:W21)</f>
        <v>0</v>
      </c>
      <c r="V75" s="863">
        <f>V67-SUM(Zálohy!X19:X21)</f>
        <v>0</v>
      </c>
      <c r="W75" s="863">
        <f>W67-SUM(Zálohy!Y19:Y21)</f>
        <v>0</v>
      </c>
      <c r="X75" s="863">
        <f>X67-SUM(Zálohy!Z19:Z21)</f>
        <v>0</v>
      </c>
      <c r="Y75" s="863">
        <f>Y67-SUM(Zálohy!AA19:AA21)</f>
        <v>0</v>
      </c>
      <c r="Z75" s="863">
        <f>Z67-SUM(Zálohy!AB19:AB21)</f>
        <v>0</v>
      </c>
      <c r="AA75" s="863">
        <f>AA67-SUM(Zálohy!AC19:AC21)</f>
        <v>0</v>
      </c>
      <c r="AB75" s="863">
        <f>AB67-SUM(Zálohy!AD19:AD21)</f>
        <v>0</v>
      </c>
      <c r="AC75" s="863">
        <f>AC67-SUM(Zálohy!AE19:AE21)</f>
        <v>0</v>
      </c>
      <c r="AD75" s="863">
        <f>AD67-SUM(Zálohy!AF19:AF21)</f>
        <v>0</v>
      </c>
      <c r="AE75" s="863">
        <f>AE67-SUM(Zálohy!AG19:AG21)</f>
        <v>0</v>
      </c>
      <c r="AF75" s="863">
        <f>AF67-SUM(Zálohy!AH19:AH21)</f>
        <v>0</v>
      </c>
      <c r="AG75" s="864">
        <f>AG67-SUM(Zálohy!AI19:AI21)</f>
        <v>0</v>
      </c>
    </row>
    <row r="76" spans="1:33" x14ac:dyDescent="0.3">
      <c r="A76" s="9" t="s">
        <v>281</v>
      </c>
      <c r="B76" s="177"/>
      <c r="C76" s="861">
        <f>C68-SUM(Zálohy!C22:C24)</f>
        <v>0</v>
      </c>
      <c r="D76" s="865">
        <f>D68-SUM(Zálohy!D22:D24,Zálohy!E22:E24,Zálohy!F22:F24)</f>
        <v>0</v>
      </c>
      <c r="E76" s="866">
        <f>E68-SUM(Zálohy!G22:G24)</f>
        <v>0</v>
      </c>
      <c r="F76" s="866">
        <f>F68-SUM(Zálohy!H22:H24)</f>
        <v>0</v>
      </c>
      <c r="G76" s="866">
        <f>G68-SUM(Zálohy!I22:I24)</f>
        <v>0</v>
      </c>
      <c r="H76" s="866">
        <f>H68-SUM(Zálohy!J22:J24)</f>
        <v>0</v>
      </c>
      <c r="I76" s="866">
        <f>I68-SUM(Zálohy!K22:K24)</f>
        <v>0</v>
      </c>
      <c r="J76" s="866">
        <f>J68-SUM(Zálohy!L22:L24)</f>
        <v>0</v>
      </c>
      <c r="K76" s="866">
        <f>K68-SUM(Zálohy!M22:M24)</f>
        <v>0</v>
      </c>
      <c r="L76" s="866">
        <f>L68-SUM(Zálohy!N22:N24)</f>
        <v>0</v>
      </c>
      <c r="M76" s="866">
        <f>M68-SUM(Zálohy!O22:O24)</f>
        <v>0</v>
      </c>
      <c r="N76" s="866">
        <f>N68-SUM(Zálohy!P22:P24)</f>
        <v>0</v>
      </c>
      <c r="O76" s="866">
        <f>O68-SUM(Zálohy!Q22:Q24)</f>
        <v>0</v>
      </c>
      <c r="P76" s="866">
        <f>P68-SUM(Zálohy!R22:R24)</f>
        <v>0</v>
      </c>
      <c r="Q76" s="866">
        <f>Q68-SUM(Zálohy!S22:S24)</f>
        <v>0</v>
      </c>
      <c r="R76" s="866">
        <f>R68-SUM(Zálohy!T22:T24)</f>
        <v>0</v>
      </c>
      <c r="S76" s="866">
        <f>S68-SUM(Zálohy!U22:U24)</f>
        <v>0</v>
      </c>
      <c r="T76" s="866">
        <f>T68-SUM(Zálohy!V22:V24)</f>
        <v>0</v>
      </c>
      <c r="U76" s="866">
        <f>U68-SUM(Zálohy!W22:W24)</f>
        <v>0</v>
      </c>
      <c r="V76" s="866">
        <f>V68-SUM(Zálohy!X22:X24)</f>
        <v>0</v>
      </c>
      <c r="W76" s="866">
        <f>W68-SUM(Zálohy!Y22:Y24)</f>
        <v>0</v>
      </c>
      <c r="X76" s="866">
        <f>X68-SUM(Zálohy!Z22:Z24)</f>
        <v>0</v>
      </c>
      <c r="Y76" s="866">
        <f>Y68-SUM(Zálohy!AA22:AA24)</f>
        <v>0</v>
      </c>
      <c r="Z76" s="866">
        <f>Z68-SUM(Zálohy!AB22:AB24)</f>
        <v>0</v>
      </c>
      <c r="AA76" s="866">
        <f>AA68-SUM(Zálohy!AC22:AC24)</f>
        <v>0</v>
      </c>
      <c r="AB76" s="866">
        <f>AB68-SUM(Zálohy!AD22:AD24)</f>
        <v>0</v>
      </c>
      <c r="AC76" s="866">
        <f>AC68-SUM(Zálohy!AE22:AE24)</f>
        <v>0</v>
      </c>
      <c r="AD76" s="866">
        <f>AD68-SUM(Zálohy!AF22:AF24)</f>
        <v>0</v>
      </c>
      <c r="AE76" s="866">
        <f>AE68-SUM(Zálohy!AG22:AG24)</f>
        <v>0</v>
      </c>
      <c r="AF76" s="866">
        <f>AF68-SUM(Zálohy!AH22:AH24)</f>
        <v>0</v>
      </c>
      <c r="AG76" s="867">
        <f>AG68-SUM(Zálohy!AI22:AI24)</f>
        <v>0</v>
      </c>
    </row>
    <row r="77" spans="1:33" x14ac:dyDescent="0.3">
      <c r="A77" s="9" t="s">
        <v>282</v>
      </c>
      <c r="B77" s="177"/>
      <c r="C77" s="861">
        <f>C69-SUM(Zálohy!C25:C27)</f>
        <v>0</v>
      </c>
      <c r="D77" s="865">
        <f>D69-SUM(Zálohy!D25:D27,Zálohy!E25:E27,Zálohy!F25:F27)</f>
        <v>0</v>
      </c>
      <c r="E77" s="866">
        <f>E69-SUM(Zálohy!G25:G27)</f>
        <v>0</v>
      </c>
      <c r="F77" s="866">
        <f>F69-SUM(Zálohy!H25:H27)</f>
        <v>0</v>
      </c>
      <c r="G77" s="866">
        <f>G69-SUM(Zálohy!I25:I27)</f>
        <v>0</v>
      </c>
      <c r="H77" s="866">
        <f>H69-SUM(Zálohy!J25:J27)</f>
        <v>0</v>
      </c>
      <c r="I77" s="866">
        <f>I69-SUM(Zálohy!K25:K27)</f>
        <v>0</v>
      </c>
      <c r="J77" s="866">
        <f>J69-SUM(Zálohy!L25:L27)</f>
        <v>0</v>
      </c>
      <c r="K77" s="866">
        <f>K69-SUM(Zálohy!M25:M27)</f>
        <v>0</v>
      </c>
      <c r="L77" s="866">
        <f>L69-SUM(Zálohy!N25:N27)</f>
        <v>0</v>
      </c>
      <c r="M77" s="866">
        <f>M69-SUM(Zálohy!O25:O27)</f>
        <v>0</v>
      </c>
      <c r="N77" s="866">
        <f>N69-SUM(Zálohy!P25:P27)</f>
        <v>0</v>
      </c>
      <c r="O77" s="866">
        <f>O69-SUM(Zálohy!Q25:Q27)</f>
        <v>0</v>
      </c>
      <c r="P77" s="866">
        <f>P69-SUM(Zálohy!R25:R27)</f>
        <v>0</v>
      </c>
      <c r="Q77" s="866">
        <f>Q69-SUM(Zálohy!S25:S27)</f>
        <v>0</v>
      </c>
      <c r="R77" s="866">
        <f>R69-SUM(Zálohy!T25:T27)</f>
        <v>0</v>
      </c>
      <c r="S77" s="866">
        <f>S69-SUM(Zálohy!U25:U27)</f>
        <v>0</v>
      </c>
      <c r="T77" s="866">
        <f>T69-SUM(Zálohy!V25:V27)</f>
        <v>0</v>
      </c>
      <c r="U77" s="866">
        <f>U69-SUM(Zálohy!W25:W27)</f>
        <v>0</v>
      </c>
      <c r="V77" s="866">
        <f>V69-SUM(Zálohy!X25:X27)</f>
        <v>0</v>
      </c>
      <c r="W77" s="866">
        <f>W69-SUM(Zálohy!Y25:Y27)</f>
        <v>0</v>
      </c>
      <c r="X77" s="866">
        <f>X69-SUM(Zálohy!Z25:Z27)</f>
        <v>0</v>
      </c>
      <c r="Y77" s="866">
        <f>Y69-SUM(Zálohy!AA25:AA27)</f>
        <v>0</v>
      </c>
      <c r="Z77" s="866">
        <f>Z69-SUM(Zálohy!AB25:AB27)</f>
        <v>0</v>
      </c>
      <c r="AA77" s="866">
        <f>AA69-SUM(Zálohy!AC25:AC27)</f>
        <v>0</v>
      </c>
      <c r="AB77" s="866">
        <f>AB69-SUM(Zálohy!AD25:AD27)</f>
        <v>0</v>
      </c>
      <c r="AC77" s="866">
        <f>AC69-SUM(Zálohy!AE25:AE27)</f>
        <v>0</v>
      </c>
      <c r="AD77" s="866">
        <f>AD69-SUM(Zálohy!AF25:AF27)</f>
        <v>0</v>
      </c>
      <c r="AE77" s="866">
        <f>AE69-SUM(Zálohy!AG25:AG27)</f>
        <v>0</v>
      </c>
      <c r="AF77" s="866">
        <f>AF69-SUM(Zálohy!AH25:AH27)</f>
        <v>0</v>
      </c>
      <c r="AG77" s="867">
        <f>AG69-SUM(Zálohy!AI25:AI27)</f>
        <v>0</v>
      </c>
    </row>
    <row r="78" spans="1:33" ht="15" thickBot="1" x14ac:dyDescent="0.35">
      <c r="A78" s="9" t="s">
        <v>283</v>
      </c>
      <c r="B78" s="181"/>
      <c r="C78" s="868">
        <f>C70-SUM(Zálohy!C28:C30)</f>
        <v>0</v>
      </c>
      <c r="D78" s="869">
        <f>D70-SUM(Zálohy!D28:D30,Zálohy!E28:E30,Zálohy!F28:F30)</f>
        <v>0</v>
      </c>
      <c r="E78" s="870">
        <f>E70-SUM(Zálohy!G28:G30)</f>
        <v>0</v>
      </c>
      <c r="F78" s="870">
        <f>F70-SUM(Zálohy!H28:H30)</f>
        <v>0</v>
      </c>
      <c r="G78" s="870">
        <f>G70-SUM(Zálohy!I28:I30)</f>
        <v>0</v>
      </c>
      <c r="H78" s="870">
        <f>H70-SUM(Zálohy!J28:J30)</f>
        <v>0</v>
      </c>
      <c r="I78" s="870">
        <f>I70-SUM(Zálohy!K28:K30)</f>
        <v>0</v>
      </c>
      <c r="J78" s="870">
        <f>J70-SUM(Zálohy!L28:L30)</f>
        <v>0</v>
      </c>
      <c r="K78" s="870">
        <f>K70-SUM(Zálohy!M28:M30)</f>
        <v>0</v>
      </c>
      <c r="L78" s="870">
        <f>L70-SUM(Zálohy!N28:N30)</f>
        <v>0</v>
      </c>
      <c r="M78" s="870">
        <f>M70-SUM(Zálohy!O28:O30)</f>
        <v>0</v>
      </c>
      <c r="N78" s="870">
        <f>N70-SUM(Zálohy!P28:P30)</f>
        <v>0</v>
      </c>
      <c r="O78" s="870">
        <f>O70-SUM(Zálohy!Q28:Q30)</f>
        <v>0</v>
      </c>
      <c r="P78" s="870">
        <f>P70-SUM(Zálohy!R28:R30)</f>
        <v>0</v>
      </c>
      <c r="Q78" s="870">
        <f>Q70-SUM(Zálohy!S28:S30)</f>
        <v>0</v>
      </c>
      <c r="R78" s="870">
        <f>R70-SUM(Zálohy!T28:T30)</f>
        <v>0</v>
      </c>
      <c r="S78" s="870">
        <f>S70-SUM(Zálohy!U28:U30)</f>
        <v>0</v>
      </c>
      <c r="T78" s="870">
        <f>T70-SUM(Zálohy!V28:V30)</f>
        <v>0</v>
      </c>
      <c r="U78" s="870">
        <f>U70-SUM(Zálohy!W28:W30)</f>
        <v>0</v>
      </c>
      <c r="V78" s="870">
        <f>V70-SUM(Zálohy!X28:X30)</f>
        <v>0</v>
      </c>
      <c r="W78" s="870">
        <f>W70-SUM(Zálohy!Y28:Y30)</f>
        <v>0</v>
      </c>
      <c r="X78" s="870">
        <f>X70-SUM(Zálohy!Z28:Z30)</f>
        <v>0</v>
      </c>
      <c r="Y78" s="870">
        <f>Y70-SUM(Zálohy!AA28:AA30)</f>
        <v>0</v>
      </c>
      <c r="Z78" s="870">
        <f>Z70-SUM(Zálohy!AB28:AB30)</f>
        <v>0</v>
      </c>
      <c r="AA78" s="870">
        <f>AA70-SUM(Zálohy!AC28:AC30)</f>
        <v>0</v>
      </c>
      <c r="AB78" s="870">
        <f>AB70-SUM(Zálohy!AD28:AD30)</f>
        <v>0</v>
      </c>
      <c r="AC78" s="870">
        <f>AC70-SUM(Zálohy!AE28:AE30)</f>
        <v>0</v>
      </c>
      <c r="AD78" s="870">
        <f>AD70-SUM(Zálohy!AF28:AF30)</f>
        <v>0</v>
      </c>
      <c r="AE78" s="870">
        <f>AE70-SUM(Zálohy!AG28:AG30)</f>
        <v>0</v>
      </c>
      <c r="AF78" s="870">
        <f>AF70-SUM(Zálohy!AH28:AH30)</f>
        <v>0</v>
      </c>
      <c r="AG78" s="871">
        <f>AG70-SUM(Zálohy!AI28:AI30)</f>
        <v>0</v>
      </c>
    </row>
    <row r="79" spans="1:33" ht="15.6" thickBot="1" x14ac:dyDescent="0.4">
      <c r="A79" s="236" t="s">
        <v>404</v>
      </c>
      <c r="B79" s="311" t="s">
        <v>405</v>
      </c>
      <c r="C79" s="849">
        <f t="shared" ref="C79:AG79" si="21">SUM(C75:C78)</f>
        <v>0</v>
      </c>
      <c r="D79" s="850">
        <f t="shared" si="21"/>
        <v>0</v>
      </c>
      <c r="E79" s="850">
        <f t="shared" si="21"/>
        <v>0</v>
      </c>
      <c r="F79" s="850">
        <f t="shared" si="21"/>
        <v>0</v>
      </c>
      <c r="G79" s="850">
        <f t="shared" si="21"/>
        <v>0</v>
      </c>
      <c r="H79" s="850">
        <f t="shared" si="21"/>
        <v>0</v>
      </c>
      <c r="I79" s="850">
        <f t="shared" si="21"/>
        <v>0</v>
      </c>
      <c r="J79" s="850">
        <f t="shared" si="21"/>
        <v>0</v>
      </c>
      <c r="K79" s="850">
        <f t="shared" si="21"/>
        <v>0</v>
      </c>
      <c r="L79" s="850">
        <f t="shared" si="21"/>
        <v>0</v>
      </c>
      <c r="M79" s="850">
        <f t="shared" si="21"/>
        <v>0</v>
      </c>
      <c r="N79" s="850">
        <f t="shared" si="21"/>
        <v>0</v>
      </c>
      <c r="O79" s="850">
        <f t="shared" si="21"/>
        <v>0</v>
      </c>
      <c r="P79" s="850">
        <f t="shared" si="21"/>
        <v>0</v>
      </c>
      <c r="Q79" s="850">
        <f t="shared" si="21"/>
        <v>0</v>
      </c>
      <c r="R79" s="850">
        <f t="shared" si="21"/>
        <v>0</v>
      </c>
      <c r="S79" s="850">
        <f t="shared" si="21"/>
        <v>0</v>
      </c>
      <c r="T79" s="850">
        <f t="shared" si="21"/>
        <v>0</v>
      </c>
      <c r="U79" s="850">
        <f t="shared" si="21"/>
        <v>0</v>
      </c>
      <c r="V79" s="850">
        <f t="shared" si="21"/>
        <v>0</v>
      </c>
      <c r="W79" s="850">
        <f t="shared" si="21"/>
        <v>0</v>
      </c>
      <c r="X79" s="850">
        <f t="shared" si="21"/>
        <v>0</v>
      </c>
      <c r="Y79" s="850">
        <f t="shared" si="21"/>
        <v>0</v>
      </c>
      <c r="Z79" s="850">
        <f t="shared" si="21"/>
        <v>0</v>
      </c>
      <c r="AA79" s="850">
        <f t="shared" si="21"/>
        <v>0</v>
      </c>
      <c r="AB79" s="850">
        <f t="shared" si="21"/>
        <v>0</v>
      </c>
      <c r="AC79" s="850">
        <f t="shared" si="21"/>
        <v>0</v>
      </c>
      <c r="AD79" s="850">
        <f t="shared" si="21"/>
        <v>0</v>
      </c>
      <c r="AE79" s="850">
        <f t="shared" si="21"/>
        <v>0</v>
      </c>
      <c r="AF79" s="850">
        <f t="shared" si="21"/>
        <v>0</v>
      </c>
      <c r="AG79" s="879">
        <f t="shared" si="21"/>
        <v>0</v>
      </c>
    </row>
    <row r="80" spans="1:33" x14ac:dyDescent="0.3"/>
  </sheetData>
  <sheetProtection algorithmName="SHA-512" hashValue="xuE6wovc4SFJAbbVPsWIbiK9hAC9/bj5mjSXeh4DOt2GanLK49EFWo5AGMDH4brCT//PPRidZ28/zWNz0xEuxw==" saltValue="izyfQhTrt9/bgR0bGpdHQQ==" spinCount="100000" sheet="1" objects="1" scenarios="1"/>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rowBreaks count="1" manualBreakCount="1">
    <brk id="24" max="16383" man="1"/>
  </rowBreaks>
  <ignoredErrors>
    <ignoredError sqref="D67:AG70 C75:C77 D75:D78"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67CC-0509-4CDD-9218-9BD454055A94}">
  <sheetPr>
    <tabColor rgb="FF7030A0"/>
  </sheetPr>
  <dimension ref="A1:AJ80"/>
  <sheetViews>
    <sheetView showGridLines="0" zoomScaleNormal="100" workbookViewId="0">
      <pane xSplit="2" topLeftCell="C1" activePane="topRight" state="frozen"/>
      <selection activeCell="A43" sqref="A43"/>
      <selection pane="topRight" activeCell="C3" sqref="C3"/>
    </sheetView>
  </sheetViews>
  <sheetFormatPr defaultColWidth="0" defaultRowHeight="14.4" zeroHeight="1" x14ac:dyDescent="0.3"/>
  <cols>
    <col min="1" max="1" width="50.6640625" customWidth="1"/>
    <col min="2" max="2" width="11.33203125" bestFit="1" customWidth="1"/>
    <col min="3" max="33" width="15.77734375" customWidth="1"/>
    <col min="34" max="34" width="9.109375" customWidth="1"/>
    <col min="35" max="36" width="0" hidden="1" customWidth="1"/>
    <col min="37" max="16384" width="9.109375" hidden="1"/>
  </cols>
  <sheetData>
    <row r="1" spans="1:33" x14ac:dyDescent="0.3">
      <c r="A1" s="241" t="s">
        <v>393</v>
      </c>
      <c r="B1" s="242" t="s">
        <v>68</v>
      </c>
      <c r="C1" s="154" t="s">
        <v>44</v>
      </c>
      <c r="D1" s="12"/>
      <c r="E1" s="12"/>
      <c r="F1" s="12"/>
      <c r="G1" s="12"/>
      <c r="H1" s="12"/>
      <c r="I1" s="12"/>
      <c r="J1" s="12"/>
      <c r="K1" s="12"/>
      <c r="L1" s="12"/>
      <c r="M1" s="12"/>
      <c r="N1" s="12"/>
      <c r="O1" s="12"/>
      <c r="P1" s="12"/>
      <c r="Q1" s="12"/>
      <c r="R1" s="205"/>
      <c r="S1" s="205"/>
      <c r="T1" s="205"/>
      <c r="U1" s="205"/>
      <c r="V1" s="205"/>
      <c r="W1" s="205"/>
      <c r="X1" s="205"/>
      <c r="Y1" s="205"/>
      <c r="Z1" s="205"/>
      <c r="AA1" s="205"/>
      <c r="AB1" s="205"/>
      <c r="AC1" s="205"/>
      <c r="AD1" s="205"/>
      <c r="AE1" s="205"/>
      <c r="AF1" s="205"/>
      <c r="AG1" s="206"/>
    </row>
    <row r="2" spans="1:33" ht="15" thickBot="1" x14ac:dyDescent="0.35">
      <c r="A2" s="6" t="s">
        <v>394</v>
      </c>
      <c r="B2" s="155"/>
      <c r="C2" s="156" t="s">
        <v>46</v>
      </c>
      <c r="D2" s="7">
        <v>2030</v>
      </c>
      <c r="E2" s="7">
        <v>2031</v>
      </c>
      <c r="F2" s="7">
        <v>2032</v>
      </c>
      <c r="G2" s="7">
        <v>2033</v>
      </c>
      <c r="H2" s="7">
        <v>2034</v>
      </c>
      <c r="I2" s="7">
        <v>2035</v>
      </c>
      <c r="J2" s="7">
        <v>2036</v>
      </c>
      <c r="K2" s="7">
        <v>2037</v>
      </c>
      <c r="L2" s="7">
        <v>2038</v>
      </c>
      <c r="M2" s="7">
        <v>2039</v>
      </c>
      <c r="N2" s="7">
        <v>2040</v>
      </c>
      <c r="O2" s="7">
        <v>2041</v>
      </c>
      <c r="P2" s="7">
        <v>2042</v>
      </c>
      <c r="Q2" s="7">
        <v>2043</v>
      </c>
      <c r="R2" s="7">
        <v>2044</v>
      </c>
      <c r="S2" s="7">
        <v>2045</v>
      </c>
      <c r="T2" s="7">
        <v>2046</v>
      </c>
      <c r="U2" s="7">
        <v>2047</v>
      </c>
      <c r="V2" s="7">
        <v>2048</v>
      </c>
      <c r="W2" s="7">
        <v>2049</v>
      </c>
      <c r="X2" s="7">
        <v>2050</v>
      </c>
      <c r="Y2" s="7">
        <v>2051</v>
      </c>
      <c r="Z2" s="7">
        <v>2052</v>
      </c>
      <c r="AA2" s="7">
        <v>2053</v>
      </c>
      <c r="AB2" s="7">
        <v>2054</v>
      </c>
      <c r="AC2" s="7">
        <v>2055</v>
      </c>
      <c r="AD2" s="7">
        <v>2056</v>
      </c>
      <c r="AE2" s="7">
        <v>2057</v>
      </c>
      <c r="AF2" s="7">
        <v>2058</v>
      </c>
      <c r="AG2" s="201">
        <v>2059</v>
      </c>
    </row>
    <row r="3" spans="1:33" ht="15" thickTop="1" x14ac:dyDescent="0.3">
      <c r="A3" s="9" t="s">
        <v>367</v>
      </c>
      <c r="B3" s="185"/>
      <c r="C3" s="825"/>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80"/>
    </row>
    <row r="4" spans="1:33" x14ac:dyDescent="0.3">
      <c r="A4" s="4" t="s">
        <v>368</v>
      </c>
      <c r="B4" s="177"/>
      <c r="C4" s="836"/>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81"/>
    </row>
    <row r="5" spans="1:33" x14ac:dyDescent="0.3">
      <c r="A5" s="4" t="s">
        <v>369</v>
      </c>
      <c r="B5" s="177"/>
      <c r="C5" s="836"/>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81"/>
    </row>
    <row r="6" spans="1:33" x14ac:dyDescent="0.3">
      <c r="A6" s="4" t="s">
        <v>370</v>
      </c>
      <c r="B6" s="194"/>
      <c r="C6" s="841"/>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81"/>
    </row>
    <row r="7" spans="1:33" x14ac:dyDescent="0.3">
      <c r="A7" s="4" t="s">
        <v>371</v>
      </c>
      <c r="B7" s="194"/>
      <c r="C7" s="841"/>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81"/>
    </row>
    <row r="8" spans="1:33" x14ac:dyDescent="0.3">
      <c r="A8" s="4" t="s">
        <v>372</v>
      </c>
      <c r="B8" s="194"/>
      <c r="C8" s="841"/>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81"/>
    </row>
    <row r="9" spans="1:33" x14ac:dyDescent="0.3">
      <c r="A9" s="4" t="s">
        <v>373</v>
      </c>
      <c r="B9" s="194"/>
      <c r="C9" s="841"/>
      <c r="D9" s="454"/>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81"/>
    </row>
    <row r="10" spans="1:33" x14ac:dyDescent="0.3">
      <c r="A10" s="4" t="s">
        <v>374</v>
      </c>
      <c r="B10" s="194"/>
      <c r="C10" s="841"/>
      <c r="D10" s="454"/>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81"/>
    </row>
    <row r="11" spans="1:33" x14ac:dyDescent="0.3">
      <c r="A11" s="4" t="s">
        <v>375</v>
      </c>
      <c r="B11" s="194"/>
      <c r="C11" s="841"/>
      <c r="D11" s="454"/>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81"/>
    </row>
    <row r="12" spans="1:33" x14ac:dyDescent="0.3">
      <c r="A12" s="4" t="s">
        <v>376</v>
      </c>
      <c r="B12" s="194"/>
      <c r="C12" s="841"/>
      <c r="D12" s="454"/>
      <c r="E12" s="839"/>
      <c r="F12" s="839"/>
      <c r="G12" s="839"/>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81"/>
    </row>
    <row r="13" spans="1:33" x14ac:dyDescent="0.3">
      <c r="A13" s="4" t="s">
        <v>377</v>
      </c>
      <c r="B13" s="194"/>
      <c r="C13" s="841"/>
      <c r="D13" s="454"/>
      <c r="E13" s="839"/>
      <c r="F13" s="839"/>
      <c r="G13" s="839"/>
      <c r="H13" s="839"/>
      <c r="I13" s="839"/>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81"/>
    </row>
    <row r="14" spans="1:33" ht="15" thickBot="1" x14ac:dyDescent="0.35">
      <c r="A14" s="10" t="s">
        <v>378</v>
      </c>
      <c r="B14" s="181"/>
      <c r="C14" s="845"/>
      <c r="D14" s="846"/>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81"/>
    </row>
    <row r="15" spans="1:33" ht="15.6" thickBot="1" x14ac:dyDescent="0.4">
      <c r="A15" s="236" t="s">
        <v>395</v>
      </c>
      <c r="B15" s="244" t="s">
        <v>406</v>
      </c>
      <c r="C15" s="849">
        <f t="shared" ref="C15:AG15" si="0">SUM(C3:C14)</f>
        <v>0</v>
      </c>
      <c r="D15" s="850">
        <f t="shared" si="0"/>
        <v>0</v>
      </c>
      <c r="E15" s="850">
        <f t="shared" si="0"/>
        <v>0</v>
      </c>
      <c r="F15" s="850">
        <f t="shared" si="0"/>
        <v>0</v>
      </c>
      <c r="G15" s="850">
        <f t="shared" si="0"/>
        <v>0</v>
      </c>
      <c r="H15" s="850">
        <f t="shared" si="0"/>
        <v>0</v>
      </c>
      <c r="I15" s="850">
        <f t="shared" si="0"/>
        <v>0</v>
      </c>
      <c r="J15" s="850">
        <f t="shared" si="0"/>
        <v>0</v>
      </c>
      <c r="K15" s="850">
        <f t="shared" si="0"/>
        <v>0</v>
      </c>
      <c r="L15" s="850">
        <f t="shared" si="0"/>
        <v>0</v>
      </c>
      <c r="M15" s="850">
        <f t="shared" si="0"/>
        <v>0</v>
      </c>
      <c r="N15" s="850">
        <f t="shared" si="0"/>
        <v>0</v>
      </c>
      <c r="O15" s="850">
        <f t="shared" si="0"/>
        <v>0</v>
      </c>
      <c r="P15" s="850">
        <f t="shared" si="0"/>
        <v>0</v>
      </c>
      <c r="Q15" s="851">
        <f t="shared" si="0"/>
        <v>0</v>
      </c>
      <c r="R15" s="851">
        <f t="shared" si="0"/>
        <v>0</v>
      </c>
      <c r="S15" s="851">
        <f t="shared" si="0"/>
        <v>0</v>
      </c>
      <c r="T15" s="851">
        <f t="shared" si="0"/>
        <v>0</v>
      </c>
      <c r="U15" s="851">
        <f t="shared" si="0"/>
        <v>0</v>
      </c>
      <c r="V15" s="851">
        <f t="shared" si="0"/>
        <v>0</v>
      </c>
      <c r="W15" s="851">
        <f t="shared" si="0"/>
        <v>0</v>
      </c>
      <c r="X15" s="851">
        <f t="shared" si="0"/>
        <v>0</v>
      </c>
      <c r="Y15" s="851">
        <f t="shared" si="0"/>
        <v>0</v>
      </c>
      <c r="Z15" s="851">
        <f t="shared" si="0"/>
        <v>0</v>
      </c>
      <c r="AA15" s="851">
        <f t="shared" si="0"/>
        <v>0</v>
      </c>
      <c r="AB15" s="851">
        <f t="shared" si="0"/>
        <v>0</v>
      </c>
      <c r="AC15" s="851">
        <f t="shared" si="0"/>
        <v>0</v>
      </c>
      <c r="AD15" s="851">
        <f t="shared" si="0"/>
        <v>0</v>
      </c>
      <c r="AE15" s="851">
        <f t="shared" si="0"/>
        <v>0</v>
      </c>
      <c r="AF15" s="851">
        <f t="shared" si="0"/>
        <v>0</v>
      </c>
      <c r="AG15" s="882">
        <f t="shared" si="0"/>
        <v>0</v>
      </c>
    </row>
    <row r="16" spans="1:33" ht="15" thickBot="1" x14ac:dyDescent="0.35"/>
    <row r="17" spans="1:33" x14ac:dyDescent="0.3">
      <c r="A17" s="241" t="s">
        <v>666</v>
      </c>
      <c r="B17" s="242" t="s">
        <v>68</v>
      </c>
      <c r="C17" s="154" t="str">
        <f>C1</f>
        <v>Kalendářní rok</v>
      </c>
      <c r="D17" s="12"/>
      <c r="E17" s="12"/>
      <c r="F17" s="12"/>
      <c r="G17" s="12"/>
      <c r="H17" s="12"/>
      <c r="I17" s="12"/>
      <c r="J17" s="12"/>
      <c r="K17" s="12"/>
      <c r="L17" s="12"/>
      <c r="M17" s="12"/>
      <c r="N17" s="12"/>
      <c r="O17" s="12"/>
      <c r="P17" s="12"/>
      <c r="Q17" s="12"/>
      <c r="R17" s="205"/>
      <c r="S17" s="205"/>
      <c r="T17" s="205"/>
      <c r="U17" s="205"/>
      <c r="V17" s="205"/>
      <c r="W17" s="205"/>
      <c r="X17" s="205"/>
      <c r="Y17" s="205"/>
      <c r="Z17" s="205"/>
      <c r="AA17" s="205"/>
      <c r="AB17" s="205"/>
      <c r="AC17" s="205"/>
      <c r="AD17" s="205"/>
      <c r="AE17" s="205"/>
      <c r="AF17" s="205"/>
      <c r="AG17" s="206"/>
    </row>
    <row r="18" spans="1:33" ht="15" thickBot="1" x14ac:dyDescent="0.35">
      <c r="A18" s="6" t="s">
        <v>673</v>
      </c>
      <c r="B18" s="155"/>
      <c r="C18" s="156" t="str">
        <f>C2</f>
        <v>XII/29</v>
      </c>
      <c r="D18" s="7">
        <f t="shared" ref="D18:AG18" si="1">D2</f>
        <v>2030</v>
      </c>
      <c r="E18" s="7">
        <f t="shared" si="1"/>
        <v>2031</v>
      </c>
      <c r="F18" s="7">
        <f t="shared" si="1"/>
        <v>2032</v>
      </c>
      <c r="G18" s="7">
        <f t="shared" si="1"/>
        <v>2033</v>
      </c>
      <c r="H18" s="7">
        <f t="shared" si="1"/>
        <v>2034</v>
      </c>
      <c r="I18" s="7">
        <f t="shared" si="1"/>
        <v>2035</v>
      </c>
      <c r="J18" s="7">
        <f t="shared" si="1"/>
        <v>2036</v>
      </c>
      <c r="K18" s="7">
        <f t="shared" si="1"/>
        <v>2037</v>
      </c>
      <c r="L18" s="7">
        <f t="shared" si="1"/>
        <v>2038</v>
      </c>
      <c r="M18" s="7">
        <f t="shared" si="1"/>
        <v>2039</v>
      </c>
      <c r="N18" s="7">
        <f t="shared" si="1"/>
        <v>2040</v>
      </c>
      <c r="O18" s="7">
        <f t="shared" si="1"/>
        <v>2041</v>
      </c>
      <c r="P18" s="7">
        <f t="shared" si="1"/>
        <v>2042</v>
      </c>
      <c r="Q18" s="7">
        <f t="shared" si="1"/>
        <v>2043</v>
      </c>
      <c r="R18" s="7">
        <f t="shared" si="1"/>
        <v>2044</v>
      </c>
      <c r="S18" s="7">
        <f t="shared" si="1"/>
        <v>2045</v>
      </c>
      <c r="T18" s="7">
        <f t="shared" si="1"/>
        <v>2046</v>
      </c>
      <c r="U18" s="7">
        <f t="shared" si="1"/>
        <v>2047</v>
      </c>
      <c r="V18" s="7">
        <f t="shared" si="1"/>
        <v>2048</v>
      </c>
      <c r="W18" s="7">
        <f t="shared" si="1"/>
        <v>2049</v>
      </c>
      <c r="X18" s="7">
        <f t="shared" si="1"/>
        <v>2050</v>
      </c>
      <c r="Y18" s="7">
        <f t="shared" si="1"/>
        <v>2051</v>
      </c>
      <c r="Z18" s="7">
        <f t="shared" si="1"/>
        <v>2052</v>
      </c>
      <c r="AA18" s="7">
        <f t="shared" si="1"/>
        <v>2053</v>
      </c>
      <c r="AB18" s="7">
        <f t="shared" si="1"/>
        <v>2054</v>
      </c>
      <c r="AC18" s="7">
        <f t="shared" si="1"/>
        <v>2055</v>
      </c>
      <c r="AD18" s="7">
        <f t="shared" si="1"/>
        <v>2056</v>
      </c>
      <c r="AE18" s="7">
        <f t="shared" si="1"/>
        <v>2057</v>
      </c>
      <c r="AF18" s="7">
        <f t="shared" si="1"/>
        <v>2058</v>
      </c>
      <c r="AG18" s="8">
        <f t="shared" si="1"/>
        <v>2059</v>
      </c>
    </row>
    <row r="19" spans="1:33" ht="15" thickTop="1" x14ac:dyDescent="0.3">
      <c r="A19" s="9" t="s">
        <v>280</v>
      </c>
      <c r="B19" s="185"/>
      <c r="C19" s="853"/>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5"/>
    </row>
    <row r="20" spans="1:33" x14ac:dyDescent="0.3">
      <c r="A20" s="9" t="s">
        <v>281</v>
      </c>
      <c r="B20" s="177"/>
      <c r="C20" s="856"/>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57"/>
    </row>
    <row r="21" spans="1:33" x14ac:dyDescent="0.3">
      <c r="A21" s="9" t="s">
        <v>282</v>
      </c>
      <c r="B21" s="177"/>
      <c r="C21" s="856"/>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57"/>
    </row>
    <row r="22" spans="1:33" ht="15" thickBot="1" x14ac:dyDescent="0.35">
      <c r="A22" s="9" t="s">
        <v>283</v>
      </c>
      <c r="B22" s="181"/>
      <c r="C22" s="845"/>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9"/>
    </row>
    <row r="23" spans="1:33" ht="15.6" thickBot="1" x14ac:dyDescent="0.4">
      <c r="A23" s="236" t="s">
        <v>671</v>
      </c>
      <c r="B23" s="244" t="s">
        <v>651</v>
      </c>
      <c r="C23" s="860">
        <f t="shared" ref="C23:AG23" si="2">SUM(C19:C22)</f>
        <v>0</v>
      </c>
      <c r="D23" s="851">
        <f t="shared" si="2"/>
        <v>0</v>
      </c>
      <c r="E23" s="851">
        <f t="shared" si="2"/>
        <v>0</v>
      </c>
      <c r="F23" s="851">
        <f t="shared" si="2"/>
        <v>0</v>
      </c>
      <c r="G23" s="851">
        <f t="shared" si="2"/>
        <v>0</v>
      </c>
      <c r="H23" s="851">
        <f t="shared" si="2"/>
        <v>0</v>
      </c>
      <c r="I23" s="851">
        <f t="shared" si="2"/>
        <v>0</v>
      </c>
      <c r="J23" s="851">
        <f t="shared" si="2"/>
        <v>0</v>
      </c>
      <c r="K23" s="851">
        <f t="shared" si="2"/>
        <v>0</v>
      </c>
      <c r="L23" s="851">
        <f t="shared" si="2"/>
        <v>0</v>
      </c>
      <c r="M23" s="851">
        <f t="shared" si="2"/>
        <v>0</v>
      </c>
      <c r="N23" s="851">
        <f t="shared" si="2"/>
        <v>0</v>
      </c>
      <c r="O23" s="851">
        <f t="shared" si="2"/>
        <v>0</v>
      </c>
      <c r="P23" s="851">
        <f t="shared" si="2"/>
        <v>0</v>
      </c>
      <c r="Q23" s="851">
        <f t="shared" si="2"/>
        <v>0</v>
      </c>
      <c r="R23" s="851">
        <f t="shared" si="2"/>
        <v>0</v>
      </c>
      <c r="S23" s="851">
        <f t="shared" si="2"/>
        <v>0</v>
      </c>
      <c r="T23" s="851">
        <f t="shared" si="2"/>
        <v>0</v>
      </c>
      <c r="U23" s="851">
        <f t="shared" si="2"/>
        <v>0</v>
      </c>
      <c r="V23" s="851">
        <f t="shared" si="2"/>
        <v>0</v>
      </c>
      <c r="W23" s="851">
        <f t="shared" si="2"/>
        <v>0</v>
      </c>
      <c r="X23" s="851">
        <f t="shared" si="2"/>
        <v>0</v>
      </c>
      <c r="Y23" s="851">
        <f t="shared" si="2"/>
        <v>0</v>
      </c>
      <c r="Z23" s="851">
        <f t="shared" si="2"/>
        <v>0</v>
      </c>
      <c r="AA23" s="851">
        <f t="shared" si="2"/>
        <v>0</v>
      </c>
      <c r="AB23" s="851">
        <f t="shared" si="2"/>
        <v>0</v>
      </c>
      <c r="AC23" s="851">
        <f t="shared" si="2"/>
        <v>0</v>
      </c>
      <c r="AD23" s="851">
        <f t="shared" si="2"/>
        <v>0</v>
      </c>
      <c r="AE23" s="851">
        <f t="shared" si="2"/>
        <v>0</v>
      </c>
      <c r="AF23" s="851">
        <f t="shared" si="2"/>
        <v>0</v>
      </c>
      <c r="AG23" s="852">
        <f t="shared" si="2"/>
        <v>0</v>
      </c>
    </row>
    <row r="24" spans="1:33" ht="15" thickBot="1" x14ac:dyDescent="0.35">
      <c r="A24" s="734"/>
      <c r="B24" s="735"/>
      <c r="C24" s="736"/>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239"/>
    </row>
    <row r="25" spans="1:33" x14ac:dyDescent="0.3">
      <c r="A25" s="241" t="s">
        <v>383</v>
      </c>
      <c r="B25" s="242" t="str">
        <f>B33</f>
        <v>HMP</v>
      </c>
      <c r="C25" s="154" t="str">
        <f>C33</f>
        <v>Kalendářní rok</v>
      </c>
      <c r="D25" s="12"/>
      <c r="E25" s="12"/>
      <c r="F25" s="12"/>
      <c r="G25" s="12"/>
      <c r="H25" s="12"/>
      <c r="I25" s="12"/>
      <c r="J25" s="12"/>
      <c r="K25" s="12"/>
      <c r="L25" s="12"/>
      <c r="M25" s="12"/>
      <c r="N25" s="12"/>
      <c r="O25" s="12"/>
      <c r="P25" s="12"/>
      <c r="Q25" s="12"/>
      <c r="R25" s="205"/>
      <c r="S25" s="205"/>
      <c r="T25" s="205"/>
      <c r="U25" s="205"/>
      <c r="V25" s="205"/>
      <c r="W25" s="205"/>
      <c r="X25" s="205"/>
      <c r="Y25" s="205"/>
      <c r="Z25" s="205"/>
      <c r="AA25" s="205"/>
      <c r="AB25" s="205"/>
      <c r="AC25" s="205"/>
      <c r="AD25" s="205"/>
      <c r="AE25" s="205"/>
      <c r="AF25" s="205"/>
      <c r="AG25" s="206"/>
    </row>
    <row r="26" spans="1:33" ht="15" thickBot="1" x14ac:dyDescent="0.35">
      <c r="A26" s="6" t="s">
        <v>664</v>
      </c>
      <c r="B26" s="155"/>
      <c r="C26" s="156" t="str">
        <f t="shared" ref="C26:AG26" si="3">C34</f>
        <v>XII/29</v>
      </c>
      <c r="D26" s="7">
        <f t="shared" si="3"/>
        <v>2030</v>
      </c>
      <c r="E26" s="7">
        <f t="shared" si="3"/>
        <v>2031</v>
      </c>
      <c r="F26" s="7">
        <f t="shared" si="3"/>
        <v>2032</v>
      </c>
      <c r="G26" s="7">
        <f t="shared" si="3"/>
        <v>2033</v>
      </c>
      <c r="H26" s="7">
        <f t="shared" si="3"/>
        <v>2034</v>
      </c>
      <c r="I26" s="7">
        <f t="shared" si="3"/>
        <v>2035</v>
      </c>
      <c r="J26" s="7">
        <f t="shared" si="3"/>
        <v>2036</v>
      </c>
      <c r="K26" s="7">
        <f t="shared" si="3"/>
        <v>2037</v>
      </c>
      <c r="L26" s="7">
        <f t="shared" si="3"/>
        <v>2038</v>
      </c>
      <c r="M26" s="7">
        <f t="shared" si="3"/>
        <v>2039</v>
      </c>
      <c r="N26" s="7">
        <f t="shared" si="3"/>
        <v>2040</v>
      </c>
      <c r="O26" s="7">
        <f t="shared" si="3"/>
        <v>2041</v>
      </c>
      <c r="P26" s="7">
        <f t="shared" si="3"/>
        <v>2042</v>
      </c>
      <c r="Q26" s="7">
        <f t="shared" si="3"/>
        <v>2043</v>
      </c>
      <c r="R26" s="7">
        <f t="shared" si="3"/>
        <v>2044</v>
      </c>
      <c r="S26" s="7">
        <f t="shared" si="3"/>
        <v>2045</v>
      </c>
      <c r="T26" s="7">
        <f t="shared" si="3"/>
        <v>2046</v>
      </c>
      <c r="U26" s="7">
        <f t="shared" si="3"/>
        <v>2047</v>
      </c>
      <c r="V26" s="7">
        <f t="shared" si="3"/>
        <v>2048</v>
      </c>
      <c r="W26" s="7">
        <f t="shared" si="3"/>
        <v>2049</v>
      </c>
      <c r="X26" s="7">
        <f t="shared" si="3"/>
        <v>2050</v>
      </c>
      <c r="Y26" s="7">
        <f t="shared" si="3"/>
        <v>2051</v>
      </c>
      <c r="Z26" s="7">
        <f t="shared" si="3"/>
        <v>2052</v>
      </c>
      <c r="AA26" s="7">
        <f t="shared" si="3"/>
        <v>2053</v>
      </c>
      <c r="AB26" s="7">
        <f t="shared" si="3"/>
        <v>2054</v>
      </c>
      <c r="AC26" s="7">
        <f t="shared" si="3"/>
        <v>2055</v>
      </c>
      <c r="AD26" s="7">
        <f t="shared" si="3"/>
        <v>2056</v>
      </c>
      <c r="AE26" s="7">
        <f t="shared" si="3"/>
        <v>2057</v>
      </c>
      <c r="AF26" s="7">
        <f t="shared" si="3"/>
        <v>2058</v>
      </c>
      <c r="AG26" s="201">
        <f t="shared" si="3"/>
        <v>2059</v>
      </c>
    </row>
    <row r="27" spans="1:33" ht="15" thickTop="1" x14ac:dyDescent="0.3">
      <c r="A27" s="9" t="s">
        <v>280</v>
      </c>
      <c r="B27" s="185"/>
      <c r="C27" s="872">
        <f>('Model objednávkový (MO)'!E$124-'Model objednávkový (MO)'!E$123)*'Skutečnost HMP'!C3</f>
        <v>0</v>
      </c>
      <c r="D27" s="862">
        <f>('Model objednávkový (MO)'!F$124-'Model objednávkový (MO)'!F$123)*'Skutečnost HMP'!D3+('Model objednávkový (MO)'!G$124-'Model objednávkový (MO)'!G$123)*'Skutečnost HMP'!E3+('Model objednávkový (MO)'!H$124-'Model objednávkový (MO)'!H$123)*'Skutečnost HMP'!F3</f>
        <v>0</v>
      </c>
      <c r="E27" s="863">
        <f>('Model objednávkový (MO)'!I$124-'Model objednávkový (MO)'!I$123)*'Skutečnost HMP'!G3</f>
        <v>0</v>
      </c>
      <c r="F27" s="863">
        <f>('Model objednávkový (MO)'!J$124-'Model objednávkový (MO)'!J$123)*'Skutečnost HMP'!H3</f>
        <v>0</v>
      </c>
      <c r="G27" s="863">
        <f>('Model objednávkový (MO)'!K$124-'Model objednávkový (MO)'!K$123)*'Skutečnost HMP'!I3</f>
        <v>0</v>
      </c>
      <c r="H27" s="863">
        <f>('Model objednávkový (MO)'!L$124-'Model objednávkový (MO)'!L$123)*'Skutečnost HMP'!J3</f>
        <v>0</v>
      </c>
      <c r="I27" s="863">
        <f>('Model objednávkový (MO)'!M$124-'Model objednávkový (MO)'!M$123)*'Skutečnost HMP'!K3</f>
        <v>0</v>
      </c>
      <c r="J27" s="863">
        <f>('Model objednávkový (MO)'!N$124-'Model objednávkový (MO)'!N$123)*'Skutečnost HMP'!L3</f>
        <v>0</v>
      </c>
      <c r="K27" s="863">
        <f>('Model objednávkový (MO)'!O$124-'Model objednávkový (MO)'!O$123)*'Skutečnost HMP'!M3</f>
        <v>0</v>
      </c>
      <c r="L27" s="863">
        <f>('Model objednávkový (MO)'!P$124-'Model objednávkový (MO)'!P$123)*'Skutečnost HMP'!N3</f>
        <v>0</v>
      </c>
      <c r="M27" s="863">
        <f>('Model objednávkový (MO)'!Q$124-'Model objednávkový (MO)'!Q$123)*'Skutečnost HMP'!O3</f>
        <v>0</v>
      </c>
      <c r="N27" s="863">
        <f>('Model objednávkový (MO)'!R$124-'Model objednávkový (MO)'!R$123)*'Skutečnost HMP'!P3</f>
        <v>0</v>
      </c>
      <c r="O27" s="863">
        <f>('Model objednávkový (MO)'!S$124-'Model objednávkový (MO)'!S$123)*'Skutečnost HMP'!Q3</f>
        <v>0</v>
      </c>
      <c r="P27" s="863">
        <f>('Model objednávkový (MO)'!T$124-'Model objednávkový (MO)'!T$123)*'Skutečnost HMP'!R3</f>
        <v>0</v>
      </c>
      <c r="Q27" s="863">
        <f>('Model objednávkový (MO)'!U$124-'Model objednávkový (MO)'!U$123)*'Skutečnost HMP'!S3</f>
        <v>0</v>
      </c>
      <c r="R27" s="863">
        <f>('Model objednávkový (MO)'!V$124-'Model objednávkový (MO)'!V$123)*'Skutečnost HMP'!T3</f>
        <v>0</v>
      </c>
      <c r="S27" s="863">
        <f>('Model objednávkový (MO)'!W$124-'Model objednávkový (MO)'!W$123)*'Skutečnost HMP'!U3</f>
        <v>0</v>
      </c>
      <c r="T27" s="863">
        <f>('Model objednávkový (MO)'!X$124-'Model objednávkový (MO)'!X$123)*'Skutečnost HMP'!V3</f>
        <v>0</v>
      </c>
      <c r="U27" s="863">
        <f>('Model objednávkový (MO)'!Y$124-'Model objednávkový (MO)'!Y$123)*'Skutečnost HMP'!W3</f>
        <v>0</v>
      </c>
      <c r="V27" s="863">
        <f>('Model objednávkový (MO)'!Z$124-'Model objednávkový (MO)'!Z$123)*'Skutečnost HMP'!X3</f>
        <v>0</v>
      </c>
      <c r="W27" s="863">
        <f>('Model objednávkový (MO)'!AA$124-'Model objednávkový (MO)'!AA$123)*'Skutečnost HMP'!Y3</f>
        <v>0</v>
      </c>
      <c r="X27" s="863">
        <f>('Model objednávkový (MO)'!AB$124-'Model objednávkový (MO)'!AB$123)*'Skutečnost HMP'!Z3</f>
        <v>0</v>
      </c>
      <c r="Y27" s="863">
        <f>('Model objednávkový (MO)'!AC$124-'Model objednávkový (MO)'!AC$123)*'Skutečnost HMP'!AA3</f>
        <v>0</v>
      </c>
      <c r="Z27" s="863">
        <f>('Model objednávkový (MO)'!AD$124-'Model objednávkový (MO)'!AD$123)*'Skutečnost HMP'!AB3</f>
        <v>0</v>
      </c>
      <c r="AA27" s="863">
        <f>('Model objednávkový (MO)'!AE$124-'Model objednávkový (MO)'!AE$123)*'Skutečnost HMP'!AC3</f>
        <v>0</v>
      </c>
      <c r="AB27" s="863">
        <f>('Model objednávkový (MO)'!AF$124-'Model objednávkový (MO)'!AF$123)*'Skutečnost HMP'!AD3</f>
        <v>0</v>
      </c>
      <c r="AC27" s="863">
        <f>('Model objednávkový (MO)'!AG$124-'Model objednávkový (MO)'!AG$123)*'Skutečnost HMP'!AE3</f>
        <v>0</v>
      </c>
      <c r="AD27" s="863">
        <f>('Model objednávkový (MO)'!AH$124-'Model objednávkový (MO)'!AH$123)*'Skutečnost HMP'!AF3</f>
        <v>0</v>
      </c>
      <c r="AE27" s="863">
        <f>('Model objednávkový (MO)'!AI$124-'Model objednávkový (MO)'!AI$123)*'Skutečnost HMP'!AG3</f>
        <v>0</v>
      </c>
      <c r="AF27" s="863">
        <f>('Model objednávkový (MO)'!AJ$124-'Model objednávkový (MO)'!AJ$123)*'Skutečnost HMP'!AH3</f>
        <v>0</v>
      </c>
      <c r="AG27" s="864">
        <f>('Model objednávkový (MO)'!AK$124-'Model objednávkový (MO)'!AK$123)*'Skutečnost HMP'!AI3</f>
        <v>0</v>
      </c>
    </row>
    <row r="28" spans="1:33" x14ac:dyDescent="0.3">
      <c r="A28" s="9" t="s">
        <v>281</v>
      </c>
      <c r="B28" s="177"/>
      <c r="C28" s="861">
        <f>('Model objednávkový (MO)'!E$124-'Model objednávkový (MO)'!E$123)*'Skutečnost HMP'!C4</f>
        <v>0</v>
      </c>
      <c r="D28" s="865">
        <f>('Model objednávkový (MO)'!F$124-'Model objednávkový (MO)'!F$123)*'Skutečnost HMP'!D4+('Model objednávkový (MO)'!G$124-'Model objednávkový (MO)'!G$123)*'Skutečnost HMP'!E4+('Model objednávkový (MO)'!H$124-'Model objednávkový (MO)'!H$123)*'Skutečnost HMP'!F4</f>
        <v>0</v>
      </c>
      <c r="E28" s="866">
        <f>('Model objednávkový (MO)'!I$124-'Model objednávkový (MO)'!I$123)*'Skutečnost HMP'!G4</f>
        <v>0</v>
      </c>
      <c r="F28" s="866">
        <f>('Model objednávkový (MO)'!J$124-'Model objednávkový (MO)'!J$123)*'Skutečnost HMP'!H4</f>
        <v>0</v>
      </c>
      <c r="G28" s="866">
        <f>('Model objednávkový (MO)'!K$124-'Model objednávkový (MO)'!K$123)*'Skutečnost HMP'!I4</f>
        <v>0</v>
      </c>
      <c r="H28" s="866">
        <f>('Model objednávkový (MO)'!L$124-'Model objednávkový (MO)'!L$123)*'Skutečnost HMP'!J4</f>
        <v>0</v>
      </c>
      <c r="I28" s="866">
        <f>('Model objednávkový (MO)'!M$124-'Model objednávkový (MO)'!M$123)*'Skutečnost HMP'!K4</f>
        <v>0</v>
      </c>
      <c r="J28" s="866">
        <f>('Model objednávkový (MO)'!N$124-'Model objednávkový (MO)'!N$123)*'Skutečnost HMP'!L4</f>
        <v>0</v>
      </c>
      <c r="K28" s="866">
        <f>('Model objednávkový (MO)'!O$124-'Model objednávkový (MO)'!O$123)*'Skutečnost HMP'!M4</f>
        <v>0</v>
      </c>
      <c r="L28" s="866">
        <f>('Model objednávkový (MO)'!P$124-'Model objednávkový (MO)'!P$123)*'Skutečnost HMP'!N4</f>
        <v>0</v>
      </c>
      <c r="M28" s="866">
        <f>('Model objednávkový (MO)'!Q$124-'Model objednávkový (MO)'!Q$123)*'Skutečnost HMP'!O4</f>
        <v>0</v>
      </c>
      <c r="N28" s="866">
        <f>('Model objednávkový (MO)'!R$124-'Model objednávkový (MO)'!R$123)*'Skutečnost HMP'!P4</f>
        <v>0</v>
      </c>
      <c r="O28" s="866">
        <f>('Model objednávkový (MO)'!S$124-'Model objednávkový (MO)'!S$123)*'Skutečnost HMP'!Q4</f>
        <v>0</v>
      </c>
      <c r="P28" s="866">
        <f>('Model objednávkový (MO)'!T$124-'Model objednávkový (MO)'!T$123)*'Skutečnost HMP'!R4</f>
        <v>0</v>
      </c>
      <c r="Q28" s="866">
        <f>('Model objednávkový (MO)'!U$124-'Model objednávkový (MO)'!U$123)*'Skutečnost HMP'!S4</f>
        <v>0</v>
      </c>
      <c r="R28" s="866">
        <f>('Model objednávkový (MO)'!V$124-'Model objednávkový (MO)'!V$123)*'Skutečnost HMP'!T4</f>
        <v>0</v>
      </c>
      <c r="S28" s="866">
        <f>('Model objednávkový (MO)'!W$124-'Model objednávkový (MO)'!W$123)*'Skutečnost HMP'!U4</f>
        <v>0</v>
      </c>
      <c r="T28" s="866">
        <f>('Model objednávkový (MO)'!X$124-'Model objednávkový (MO)'!X$123)*'Skutečnost HMP'!V4</f>
        <v>0</v>
      </c>
      <c r="U28" s="866">
        <f>('Model objednávkový (MO)'!Y$124-'Model objednávkový (MO)'!Y$123)*'Skutečnost HMP'!W4</f>
        <v>0</v>
      </c>
      <c r="V28" s="866">
        <f>('Model objednávkový (MO)'!Z$124-'Model objednávkový (MO)'!Z$123)*'Skutečnost HMP'!X4</f>
        <v>0</v>
      </c>
      <c r="W28" s="866">
        <f>('Model objednávkový (MO)'!AA$124-'Model objednávkový (MO)'!AA$123)*'Skutečnost HMP'!Y4</f>
        <v>0</v>
      </c>
      <c r="X28" s="866">
        <f>('Model objednávkový (MO)'!AB$124-'Model objednávkový (MO)'!AB$123)*'Skutečnost HMP'!Z4</f>
        <v>0</v>
      </c>
      <c r="Y28" s="866">
        <f>('Model objednávkový (MO)'!AC$124-'Model objednávkový (MO)'!AC$123)*'Skutečnost HMP'!AA4</f>
        <v>0</v>
      </c>
      <c r="Z28" s="866">
        <f>('Model objednávkový (MO)'!AD$124-'Model objednávkový (MO)'!AD$123)*'Skutečnost HMP'!AB4</f>
        <v>0</v>
      </c>
      <c r="AA28" s="866">
        <f>('Model objednávkový (MO)'!AE$124-'Model objednávkový (MO)'!AE$123)*'Skutečnost HMP'!AC4</f>
        <v>0</v>
      </c>
      <c r="AB28" s="866">
        <f>('Model objednávkový (MO)'!AF$124-'Model objednávkový (MO)'!AF$123)*'Skutečnost HMP'!AD4</f>
        <v>0</v>
      </c>
      <c r="AC28" s="866">
        <f>('Model objednávkový (MO)'!AG$124-'Model objednávkový (MO)'!AG$123)*'Skutečnost HMP'!AE4</f>
        <v>0</v>
      </c>
      <c r="AD28" s="866">
        <f>('Model objednávkový (MO)'!AH$124-'Model objednávkový (MO)'!AH$123)*'Skutečnost HMP'!AF4</f>
        <v>0</v>
      </c>
      <c r="AE28" s="866">
        <f>('Model objednávkový (MO)'!AI$124-'Model objednávkový (MO)'!AI$123)*'Skutečnost HMP'!AG4</f>
        <v>0</v>
      </c>
      <c r="AF28" s="866">
        <f>('Model objednávkový (MO)'!AJ$124-'Model objednávkový (MO)'!AJ$123)*'Skutečnost HMP'!AH4</f>
        <v>0</v>
      </c>
      <c r="AG28" s="867">
        <f>('Model objednávkový (MO)'!AK$124-'Model objednávkový (MO)'!AK$123)*'Skutečnost HMP'!AI4</f>
        <v>0</v>
      </c>
    </row>
    <row r="29" spans="1:33" x14ac:dyDescent="0.3">
      <c r="A29" s="9" t="s">
        <v>282</v>
      </c>
      <c r="B29" s="177"/>
      <c r="C29" s="861">
        <f>('Model objednávkový (MO)'!E$124-'Model objednávkový (MO)'!E$123)*'Skutečnost HMP'!C5</f>
        <v>0</v>
      </c>
      <c r="D29" s="865">
        <f>('Model objednávkový (MO)'!F$124-'Model objednávkový (MO)'!F$123)*'Skutečnost HMP'!D5+('Model objednávkový (MO)'!G$124-'Model objednávkový (MO)'!G$123)*'Skutečnost HMP'!E5+('Model objednávkový (MO)'!H$124-'Model objednávkový (MO)'!H$123)*'Skutečnost HMP'!F5</f>
        <v>0</v>
      </c>
      <c r="E29" s="866">
        <f>('Model objednávkový (MO)'!I$124-'Model objednávkový (MO)'!I$123)*'Skutečnost HMP'!G5</f>
        <v>0</v>
      </c>
      <c r="F29" s="866">
        <f>('Model objednávkový (MO)'!J$124-'Model objednávkový (MO)'!J$123)*'Skutečnost HMP'!H5</f>
        <v>0</v>
      </c>
      <c r="G29" s="866">
        <f>('Model objednávkový (MO)'!K$124-'Model objednávkový (MO)'!K$123)*'Skutečnost HMP'!I5</f>
        <v>0</v>
      </c>
      <c r="H29" s="866">
        <f>('Model objednávkový (MO)'!L$124-'Model objednávkový (MO)'!L$123)*'Skutečnost HMP'!J5</f>
        <v>0</v>
      </c>
      <c r="I29" s="866">
        <f>('Model objednávkový (MO)'!M$124-'Model objednávkový (MO)'!M$123)*'Skutečnost HMP'!K5</f>
        <v>0</v>
      </c>
      <c r="J29" s="866">
        <f>('Model objednávkový (MO)'!N$124-'Model objednávkový (MO)'!N$123)*'Skutečnost HMP'!L5</f>
        <v>0</v>
      </c>
      <c r="K29" s="866">
        <f>('Model objednávkový (MO)'!O$124-'Model objednávkový (MO)'!O$123)*'Skutečnost HMP'!M5</f>
        <v>0</v>
      </c>
      <c r="L29" s="866">
        <f>('Model objednávkový (MO)'!P$124-'Model objednávkový (MO)'!P$123)*'Skutečnost HMP'!N5</f>
        <v>0</v>
      </c>
      <c r="M29" s="866">
        <f>('Model objednávkový (MO)'!Q$124-'Model objednávkový (MO)'!Q$123)*'Skutečnost HMP'!O5</f>
        <v>0</v>
      </c>
      <c r="N29" s="866">
        <f>('Model objednávkový (MO)'!R$124-'Model objednávkový (MO)'!R$123)*'Skutečnost HMP'!P5</f>
        <v>0</v>
      </c>
      <c r="O29" s="866">
        <f>('Model objednávkový (MO)'!S$124-'Model objednávkový (MO)'!S$123)*'Skutečnost HMP'!Q5</f>
        <v>0</v>
      </c>
      <c r="P29" s="866">
        <f>('Model objednávkový (MO)'!T$124-'Model objednávkový (MO)'!T$123)*'Skutečnost HMP'!R5</f>
        <v>0</v>
      </c>
      <c r="Q29" s="866">
        <f>('Model objednávkový (MO)'!U$124-'Model objednávkový (MO)'!U$123)*'Skutečnost HMP'!S5</f>
        <v>0</v>
      </c>
      <c r="R29" s="866">
        <f>('Model objednávkový (MO)'!V$124-'Model objednávkový (MO)'!V$123)*'Skutečnost HMP'!T5</f>
        <v>0</v>
      </c>
      <c r="S29" s="866">
        <f>('Model objednávkový (MO)'!W$124-'Model objednávkový (MO)'!W$123)*'Skutečnost HMP'!U5</f>
        <v>0</v>
      </c>
      <c r="T29" s="866">
        <f>('Model objednávkový (MO)'!X$124-'Model objednávkový (MO)'!X$123)*'Skutečnost HMP'!V5</f>
        <v>0</v>
      </c>
      <c r="U29" s="866">
        <f>('Model objednávkový (MO)'!Y$124-'Model objednávkový (MO)'!Y$123)*'Skutečnost HMP'!W5</f>
        <v>0</v>
      </c>
      <c r="V29" s="866">
        <f>('Model objednávkový (MO)'!Z$124-'Model objednávkový (MO)'!Z$123)*'Skutečnost HMP'!X5</f>
        <v>0</v>
      </c>
      <c r="W29" s="866">
        <f>('Model objednávkový (MO)'!AA$124-'Model objednávkový (MO)'!AA$123)*'Skutečnost HMP'!Y5</f>
        <v>0</v>
      </c>
      <c r="X29" s="866">
        <f>('Model objednávkový (MO)'!AB$124-'Model objednávkový (MO)'!AB$123)*'Skutečnost HMP'!Z5</f>
        <v>0</v>
      </c>
      <c r="Y29" s="866">
        <f>('Model objednávkový (MO)'!AC$124-'Model objednávkový (MO)'!AC$123)*'Skutečnost HMP'!AA5</f>
        <v>0</v>
      </c>
      <c r="Z29" s="866">
        <f>('Model objednávkový (MO)'!AD$124-'Model objednávkový (MO)'!AD$123)*'Skutečnost HMP'!AB5</f>
        <v>0</v>
      </c>
      <c r="AA29" s="866">
        <f>('Model objednávkový (MO)'!AE$124-'Model objednávkový (MO)'!AE$123)*'Skutečnost HMP'!AC5</f>
        <v>0</v>
      </c>
      <c r="AB29" s="866">
        <f>('Model objednávkový (MO)'!AF$124-'Model objednávkový (MO)'!AF$123)*'Skutečnost HMP'!AD5</f>
        <v>0</v>
      </c>
      <c r="AC29" s="866">
        <f>('Model objednávkový (MO)'!AG$124-'Model objednávkový (MO)'!AG$123)*'Skutečnost HMP'!AE5</f>
        <v>0</v>
      </c>
      <c r="AD29" s="866">
        <f>('Model objednávkový (MO)'!AH$124-'Model objednávkový (MO)'!AH$123)*'Skutečnost HMP'!AF5</f>
        <v>0</v>
      </c>
      <c r="AE29" s="866">
        <f>('Model objednávkový (MO)'!AI$124-'Model objednávkový (MO)'!AI$123)*'Skutečnost HMP'!AG5</f>
        <v>0</v>
      </c>
      <c r="AF29" s="866">
        <f>('Model objednávkový (MO)'!AJ$124-'Model objednávkový (MO)'!AJ$123)*'Skutečnost HMP'!AH5</f>
        <v>0</v>
      </c>
      <c r="AG29" s="867">
        <f>('Model objednávkový (MO)'!AK$124-'Model objednávkový (MO)'!AK$123)*'Skutečnost HMP'!AI5</f>
        <v>0</v>
      </c>
    </row>
    <row r="30" spans="1:33" ht="15" thickBot="1" x14ac:dyDescent="0.35">
      <c r="A30" s="9" t="s">
        <v>283</v>
      </c>
      <c r="B30" s="181"/>
      <c r="C30" s="868">
        <f>('Model objednávkový (MO)'!E$124-'Model objednávkový (MO)'!E$123)*'Skutečnost HMP'!C6</f>
        <v>0</v>
      </c>
      <c r="D30" s="869">
        <f>('Model objednávkový (MO)'!F$124-'Model objednávkový (MO)'!F$123)*'Skutečnost HMP'!D6+('Model objednávkový (MO)'!G$124-'Model objednávkový (MO)'!G$123)*'Skutečnost HMP'!E6+('Model objednávkový (MO)'!H$124-'Model objednávkový (MO)'!H$123)*'Skutečnost HMP'!F6</f>
        <v>0</v>
      </c>
      <c r="E30" s="870">
        <f>('Model objednávkový (MO)'!I$124-'Model objednávkový (MO)'!I$123)*'Skutečnost HMP'!G6</f>
        <v>0</v>
      </c>
      <c r="F30" s="870">
        <f>('Model objednávkový (MO)'!J$124-'Model objednávkový (MO)'!J$123)*'Skutečnost HMP'!H6</f>
        <v>0</v>
      </c>
      <c r="G30" s="870">
        <f>('Model objednávkový (MO)'!K$124-'Model objednávkový (MO)'!K$123)*'Skutečnost HMP'!I6</f>
        <v>0</v>
      </c>
      <c r="H30" s="870">
        <f>('Model objednávkový (MO)'!L$124-'Model objednávkový (MO)'!L$123)*'Skutečnost HMP'!J6</f>
        <v>0</v>
      </c>
      <c r="I30" s="870">
        <f>('Model objednávkový (MO)'!M$124-'Model objednávkový (MO)'!M$123)*'Skutečnost HMP'!K6</f>
        <v>0</v>
      </c>
      <c r="J30" s="870">
        <f>('Model objednávkový (MO)'!N$124-'Model objednávkový (MO)'!N$123)*'Skutečnost HMP'!L6</f>
        <v>0</v>
      </c>
      <c r="K30" s="870">
        <f>('Model objednávkový (MO)'!O$124-'Model objednávkový (MO)'!O$123)*'Skutečnost HMP'!M6</f>
        <v>0</v>
      </c>
      <c r="L30" s="870">
        <f>('Model objednávkový (MO)'!P$124-'Model objednávkový (MO)'!P$123)*'Skutečnost HMP'!N6</f>
        <v>0</v>
      </c>
      <c r="M30" s="870">
        <f>('Model objednávkový (MO)'!Q$124-'Model objednávkový (MO)'!Q$123)*'Skutečnost HMP'!O6</f>
        <v>0</v>
      </c>
      <c r="N30" s="870">
        <f>('Model objednávkový (MO)'!R$124-'Model objednávkový (MO)'!R$123)*'Skutečnost HMP'!P6</f>
        <v>0</v>
      </c>
      <c r="O30" s="870">
        <f>('Model objednávkový (MO)'!S$124-'Model objednávkový (MO)'!S$123)*'Skutečnost HMP'!Q6</f>
        <v>0</v>
      </c>
      <c r="P30" s="870">
        <f>('Model objednávkový (MO)'!T$124-'Model objednávkový (MO)'!T$123)*'Skutečnost HMP'!R6</f>
        <v>0</v>
      </c>
      <c r="Q30" s="870">
        <f>('Model objednávkový (MO)'!U$124-'Model objednávkový (MO)'!U$123)*'Skutečnost HMP'!S6</f>
        <v>0</v>
      </c>
      <c r="R30" s="870">
        <f>('Model objednávkový (MO)'!V$124-'Model objednávkový (MO)'!V$123)*'Skutečnost HMP'!T6</f>
        <v>0</v>
      </c>
      <c r="S30" s="870">
        <f>('Model objednávkový (MO)'!W$124-'Model objednávkový (MO)'!W$123)*'Skutečnost HMP'!U6</f>
        <v>0</v>
      </c>
      <c r="T30" s="870">
        <f>('Model objednávkový (MO)'!X$124-'Model objednávkový (MO)'!X$123)*'Skutečnost HMP'!V6</f>
        <v>0</v>
      </c>
      <c r="U30" s="870">
        <f>('Model objednávkový (MO)'!Y$124-'Model objednávkový (MO)'!Y$123)*'Skutečnost HMP'!W6</f>
        <v>0</v>
      </c>
      <c r="V30" s="870">
        <f>('Model objednávkový (MO)'!Z$124-'Model objednávkový (MO)'!Z$123)*'Skutečnost HMP'!X6</f>
        <v>0</v>
      </c>
      <c r="W30" s="870">
        <f>('Model objednávkový (MO)'!AA$124-'Model objednávkový (MO)'!AA$123)*'Skutečnost HMP'!Y6</f>
        <v>0</v>
      </c>
      <c r="X30" s="870">
        <f>('Model objednávkový (MO)'!AB$124-'Model objednávkový (MO)'!AB$123)*'Skutečnost HMP'!Z6</f>
        <v>0</v>
      </c>
      <c r="Y30" s="870">
        <f>('Model objednávkový (MO)'!AC$124-'Model objednávkový (MO)'!AC$123)*'Skutečnost HMP'!AA6</f>
        <v>0</v>
      </c>
      <c r="Z30" s="870">
        <f>('Model objednávkový (MO)'!AD$124-'Model objednávkový (MO)'!AD$123)*'Skutečnost HMP'!AB6</f>
        <v>0</v>
      </c>
      <c r="AA30" s="870">
        <f>('Model objednávkový (MO)'!AE$124-'Model objednávkový (MO)'!AE$123)*'Skutečnost HMP'!AC6</f>
        <v>0</v>
      </c>
      <c r="AB30" s="870">
        <f>('Model objednávkový (MO)'!AF$124-'Model objednávkový (MO)'!AF$123)*'Skutečnost HMP'!AD6</f>
        <v>0</v>
      </c>
      <c r="AC30" s="870">
        <f>('Model objednávkový (MO)'!AG$124-'Model objednávkový (MO)'!AG$123)*'Skutečnost HMP'!AE6</f>
        <v>0</v>
      </c>
      <c r="AD30" s="870">
        <f>('Model objednávkový (MO)'!AH$124-'Model objednávkový (MO)'!AH$123)*'Skutečnost HMP'!AF6</f>
        <v>0</v>
      </c>
      <c r="AE30" s="870">
        <f>('Model objednávkový (MO)'!AI$124-'Model objednávkový (MO)'!AI$123)*'Skutečnost HMP'!AG6</f>
        <v>0</v>
      </c>
      <c r="AF30" s="870">
        <f>('Model objednávkový (MO)'!AJ$124-'Model objednávkový (MO)'!AJ$123)*'Skutečnost HMP'!AH6</f>
        <v>0</v>
      </c>
      <c r="AG30" s="871">
        <f>('Model objednávkový (MO)'!AK$124-'Model objednávkový (MO)'!AK$123)*'Skutečnost HMP'!AI6</f>
        <v>0</v>
      </c>
    </row>
    <row r="31" spans="1:33" ht="15" thickBot="1" x14ac:dyDescent="0.35">
      <c r="A31" s="236" t="s">
        <v>665</v>
      </c>
      <c r="B31" s="246"/>
      <c r="C31" s="860">
        <f t="shared" ref="C31:AG31" si="4">SUM(C27:C30)</f>
        <v>0</v>
      </c>
      <c r="D31" s="851">
        <f t="shared" si="4"/>
        <v>0</v>
      </c>
      <c r="E31" s="851">
        <f t="shared" si="4"/>
        <v>0</v>
      </c>
      <c r="F31" s="851">
        <f t="shared" si="4"/>
        <v>0</v>
      </c>
      <c r="G31" s="851">
        <f t="shared" si="4"/>
        <v>0</v>
      </c>
      <c r="H31" s="851">
        <f t="shared" si="4"/>
        <v>0</v>
      </c>
      <c r="I31" s="851">
        <f t="shared" si="4"/>
        <v>0</v>
      </c>
      <c r="J31" s="851">
        <f t="shared" si="4"/>
        <v>0</v>
      </c>
      <c r="K31" s="851">
        <f t="shared" si="4"/>
        <v>0</v>
      </c>
      <c r="L31" s="851">
        <f t="shared" si="4"/>
        <v>0</v>
      </c>
      <c r="M31" s="851">
        <f t="shared" si="4"/>
        <v>0</v>
      </c>
      <c r="N31" s="851">
        <f t="shared" si="4"/>
        <v>0</v>
      </c>
      <c r="O31" s="851">
        <f t="shared" si="4"/>
        <v>0</v>
      </c>
      <c r="P31" s="851">
        <f t="shared" si="4"/>
        <v>0</v>
      </c>
      <c r="Q31" s="851">
        <f t="shared" si="4"/>
        <v>0</v>
      </c>
      <c r="R31" s="851">
        <f t="shared" si="4"/>
        <v>0</v>
      </c>
      <c r="S31" s="851">
        <f t="shared" si="4"/>
        <v>0</v>
      </c>
      <c r="T31" s="851">
        <f t="shared" si="4"/>
        <v>0</v>
      </c>
      <c r="U31" s="851">
        <f t="shared" si="4"/>
        <v>0</v>
      </c>
      <c r="V31" s="851">
        <f t="shared" si="4"/>
        <v>0</v>
      </c>
      <c r="W31" s="851">
        <f t="shared" si="4"/>
        <v>0</v>
      </c>
      <c r="X31" s="851">
        <f t="shared" si="4"/>
        <v>0</v>
      </c>
      <c r="Y31" s="851">
        <f t="shared" si="4"/>
        <v>0</v>
      </c>
      <c r="Z31" s="851">
        <f t="shared" si="4"/>
        <v>0</v>
      </c>
      <c r="AA31" s="851">
        <f t="shared" si="4"/>
        <v>0</v>
      </c>
      <c r="AB31" s="851">
        <f t="shared" si="4"/>
        <v>0</v>
      </c>
      <c r="AC31" s="851">
        <f t="shared" si="4"/>
        <v>0</v>
      </c>
      <c r="AD31" s="851">
        <f t="shared" si="4"/>
        <v>0</v>
      </c>
      <c r="AE31" s="851">
        <f t="shared" si="4"/>
        <v>0</v>
      </c>
      <c r="AF31" s="851">
        <f t="shared" si="4"/>
        <v>0</v>
      </c>
      <c r="AG31" s="852">
        <f t="shared" si="4"/>
        <v>0</v>
      </c>
    </row>
    <row r="32" spans="1:33" ht="15" thickBot="1" x14ac:dyDescent="0.35"/>
    <row r="33" spans="1:33" x14ac:dyDescent="0.3">
      <c r="A33" s="241" t="s">
        <v>383</v>
      </c>
      <c r="B33" s="242" t="str">
        <f>B1</f>
        <v>HMP</v>
      </c>
      <c r="C33" s="154" t="str">
        <f>C1</f>
        <v>Kalendářní rok</v>
      </c>
      <c r="D33" s="12"/>
      <c r="E33" s="12"/>
      <c r="F33" s="12"/>
      <c r="G33" s="12"/>
      <c r="H33" s="12"/>
      <c r="I33" s="12"/>
      <c r="J33" s="12"/>
      <c r="K33" s="12"/>
      <c r="L33" s="12"/>
      <c r="M33" s="12"/>
      <c r="N33" s="12"/>
      <c r="O33" s="12"/>
      <c r="P33" s="12"/>
      <c r="Q33" s="12"/>
      <c r="R33" s="205"/>
      <c r="S33" s="205"/>
      <c r="T33" s="205"/>
      <c r="U33" s="205"/>
      <c r="V33" s="205"/>
      <c r="W33" s="205"/>
      <c r="X33" s="205"/>
      <c r="Y33" s="205"/>
      <c r="Z33" s="205"/>
      <c r="AA33" s="205"/>
      <c r="AB33" s="205"/>
      <c r="AC33" s="205"/>
      <c r="AD33" s="205"/>
      <c r="AE33" s="205"/>
      <c r="AF33" s="205"/>
      <c r="AG33" s="206"/>
    </row>
    <row r="34" spans="1:33" ht="15" thickBot="1" x14ac:dyDescent="0.35">
      <c r="A34" s="6" t="s">
        <v>607</v>
      </c>
      <c r="B34" s="155"/>
      <c r="C34" s="156" t="str">
        <f>C2</f>
        <v>XII/29</v>
      </c>
      <c r="D34" s="7">
        <f>D2</f>
        <v>2030</v>
      </c>
      <c r="E34" s="7">
        <f t="shared" ref="E34:AG34" si="5">E2</f>
        <v>2031</v>
      </c>
      <c r="F34" s="7">
        <f t="shared" si="5"/>
        <v>2032</v>
      </c>
      <c r="G34" s="7">
        <f t="shared" si="5"/>
        <v>2033</v>
      </c>
      <c r="H34" s="7">
        <f t="shared" si="5"/>
        <v>2034</v>
      </c>
      <c r="I34" s="7">
        <f t="shared" si="5"/>
        <v>2035</v>
      </c>
      <c r="J34" s="7">
        <f t="shared" si="5"/>
        <v>2036</v>
      </c>
      <c r="K34" s="7">
        <f t="shared" si="5"/>
        <v>2037</v>
      </c>
      <c r="L34" s="7">
        <f t="shared" si="5"/>
        <v>2038</v>
      </c>
      <c r="M34" s="7">
        <f t="shared" si="5"/>
        <v>2039</v>
      </c>
      <c r="N34" s="7">
        <f t="shared" si="5"/>
        <v>2040</v>
      </c>
      <c r="O34" s="7">
        <f t="shared" si="5"/>
        <v>2041</v>
      </c>
      <c r="P34" s="7">
        <f t="shared" si="5"/>
        <v>2042</v>
      </c>
      <c r="Q34" s="7">
        <f t="shared" si="5"/>
        <v>2043</v>
      </c>
      <c r="R34" s="7">
        <f t="shared" si="5"/>
        <v>2044</v>
      </c>
      <c r="S34" s="7">
        <f t="shared" si="5"/>
        <v>2045</v>
      </c>
      <c r="T34" s="7">
        <f t="shared" si="5"/>
        <v>2046</v>
      </c>
      <c r="U34" s="7">
        <f t="shared" si="5"/>
        <v>2047</v>
      </c>
      <c r="V34" s="7">
        <f t="shared" si="5"/>
        <v>2048</v>
      </c>
      <c r="W34" s="7">
        <f t="shared" si="5"/>
        <v>2049</v>
      </c>
      <c r="X34" s="7">
        <f t="shared" si="5"/>
        <v>2050</v>
      </c>
      <c r="Y34" s="7">
        <f t="shared" si="5"/>
        <v>2051</v>
      </c>
      <c r="Z34" s="7">
        <f t="shared" si="5"/>
        <v>2052</v>
      </c>
      <c r="AA34" s="7">
        <f t="shared" si="5"/>
        <v>2053</v>
      </c>
      <c r="AB34" s="7">
        <f t="shared" si="5"/>
        <v>2054</v>
      </c>
      <c r="AC34" s="7">
        <f t="shared" si="5"/>
        <v>2055</v>
      </c>
      <c r="AD34" s="7">
        <f t="shared" si="5"/>
        <v>2056</v>
      </c>
      <c r="AE34" s="7">
        <f t="shared" si="5"/>
        <v>2057</v>
      </c>
      <c r="AF34" s="7">
        <f t="shared" si="5"/>
        <v>2058</v>
      </c>
      <c r="AG34" s="201">
        <f t="shared" si="5"/>
        <v>2059</v>
      </c>
    </row>
    <row r="35" spans="1:33" ht="15" thickTop="1" x14ac:dyDescent="0.3">
      <c r="A35" s="9" t="s">
        <v>280</v>
      </c>
      <c r="B35" s="185"/>
      <c r="C35" s="861">
        <f>'MO Výkon'!E$123*'Skutečnost HMP'!C11</f>
        <v>0</v>
      </c>
      <c r="D35" s="862">
        <f>'MO Výkon'!F$123*'Skutečnost HMP'!D11+'MO Výkon'!G$123*'Skutečnost HMP'!E11+'MO Výkon'!H$123*'Skutečnost HMP'!F11</f>
        <v>0</v>
      </c>
      <c r="E35" s="863">
        <f>'MO Výkon'!I$123*'Skutečnost HMP'!G11</f>
        <v>0</v>
      </c>
      <c r="F35" s="863">
        <f>'MO Výkon'!J$123*'Skutečnost HMP'!H11</f>
        <v>0</v>
      </c>
      <c r="G35" s="863">
        <f>'MO Výkon'!K$123*'Skutečnost HMP'!I11</f>
        <v>0</v>
      </c>
      <c r="H35" s="863">
        <f>'MO Výkon'!L$123*'Skutečnost HMP'!J11</f>
        <v>0</v>
      </c>
      <c r="I35" s="863">
        <f>'MO Výkon'!M$123*'Skutečnost HMP'!K11</f>
        <v>0</v>
      </c>
      <c r="J35" s="863">
        <f>'MO Výkon'!N$123*'Skutečnost HMP'!L11</f>
        <v>0</v>
      </c>
      <c r="K35" s="863">
        <f>'MO Výkon'!O$123*'Skutečnost HMP'!M11</f>
        <v>0</v>
      </c>
      <c r="L35" s="863">
        <f>'MO Výkon'!P$123*'Skutečnost HMP'!N11</f>
        <v>0</v>
      </c>
      <c r="M35" s="863">
        <f>'MO Výkon'!Q$123*'Skutečnost HMP'!O11</f>
        <v>0</v>
      </c>
      <c r="N35" s="863">
        <f>'MO Výkon'!R$123*'Skutečnost HMP'!P11</f>
        <v>0</v>
      </c>
      <c r="O35" s="863">
        <f>'MO Výkon'!S$123*'Skutečnost HMP'!Q11</f>
        <v>0</v>
      </c>
      <c r="P35" s="863">
        <f>'MO Výkon'!T$123*'Skutečnost HMP'!R11</f>
        <v>0</v>
      </c>
      <c r="Q35" s="863">
        <f>'MO Výkon'!U$123*'Skutečnost HMP'!S11</f>
        <v>0</v>
      </c>
      <c r="R35" s="863">
        <f>'MO Výkon'!V$123*'Skutečnost HMP'!T11</f>
        <v>0</v>
      </c>
      <c r="S35" s="863">
        <f>'MO Výkon'!W$123*'Skutečnost HMP'!U11</f>
        <v>0</v>
      </c>
      <c r="T35" s="863">
        <f>'MO Výkon'!X$123*'Skutečnost HMP'!V11</f>
        <v>0</v>
      </c>
      <c r="U35" s="863">
        <f>'MO Výkon'!Y$123*'Skutečnost HMP'!W11</f>
        <v>0</v>
      </c>
      <c r="V35" s="863">
        <f>'MO Výkon'!Z$123*'Skutečnost HMP'!X11</f>
        <v>0</v>
      </c>
      <c r="W35" s="863">
        <f>'MO Výkon'!AA$123*'Skutečnost HMP'!Y11</f>
        <v>0</v>
      </c>
      <c r="X35" s="863">
        <f>'MO Výkon'!AB$123*'Skutečnost HMP'!Z11</f>
        <v>0</v>
      </c>
      <c r="Y35" s="863">
        <f>'MO Výkon'!AC$123*'Skutečnost HMP'!AA11</f>
        <v>0</v>
      </c>
      <c r="Z35" s="863">
        <f>'MO Výkon'!AD$123*'Skutečnost HMP'!AB11</f>
        <v>0</v>
      </c>
      <c r="AA35" s="863">
        <f>'MO Výkon'!AE$123*'Skutečnost HMP'!AC11</f>
        <v>0</v>
      </c>
      <c r="AB35" s="863">
        <f>'MO Výkon'!AF$123*'Skutečnost HMP'!AD11</f>
        <v>0</v>
      </c>
      <c r="AC35" s="863">
        <f>'MO Výkon'!AG$123*'Skutečnost HMP'!AE11</f>
        <v>0</v>
      </c>
      <c r="AD35" s="863">
        <f>'MO Výkon'!AH$123*'Skutečnost HMP'!AF11</f>
        <v>0</v>
      </c>
      <c r="AE35" s="863">
        <f>'MO Výkon'!AI$123*'Skutečnost HMP'!AG11</f>
        <v>0</v>
      </c>
      <c r="AF35" s="863">
        <f>'MO Výkon'!AJ$123*'Skutečnost HMP'!AH11</f>
        <v>0</v>
      </c>
      <c r="AG35" s="864">
        <f>'MO Výkon'!AK$123*'Skutečnost HMP'!AI11</f>
        <v>0</v>
      </c>
    </row>
    <row r="36" spans="1:33" x14ac:dyDescent="0.3">
      <c r="A36" s="9" t="s">
        <v>281</v>
      </c>
      <c r="B36" s="177"/>
      <c r="C36" s="861">
        <f>'MO Výkon'!E$123*'Skutečnost HMP'!C12</f>
        <v>0</v>
      </c>
      <c r="D36" s="865">
        <f>'MO Výkon'!F$123*'Skutečnost HMP'!D12+'MO Výkon'!G$123*'Skutečnost HMP'!E12+'MO Výkon'!H$123*'Skutečnost HMP'!F12</f>
        <v>0</v>
      </c>
      <c r="E36" s="866">
        <f>'MO Výkon'!I$123*'Skutečnost HMP'!G12</f>
        <v>0</v>
      </c>
      <c r="F36" s="866">
        <f>'MO Výkon'!J$123*'Skutečnost HMP'!H12</f>
        <v>0</v>
      </c>
      <c r="G36" s="866">
        <f>'MO Výkon'!K$123*'Skutečnost HMP'!I12</f>
        <v>0</v>
      </c>
      <c r="H36" s="866">
        <f>'MO Výkon'!L$123*'Skutečnost HMP'!J12</f>
        <v>0</v>
      </c>
      <c r="I36" s="866">
        <f>'MO Výkon'!M$123*'Skutečnost HMP'!K12</f>
        <v>0</v>
      </c>
      <c r="J36" s="866">
        <f>'MO Výkon'!N$123*'Skutečnost HMP'!L12</f>
        <v>0</v>
      </c>
      <c r="K36" s="866">
        <f>'MO Výkon'!O$123*'Skutečnost HMP'!M12</f>
        <v>0</v>
      </c>
      <c r="L36" s="866">
        <f>'MO Výkon'!P$123*'Skutečnost HMP'!N12</f>
        <v>0</v>
      </c>
      <c r="M36" s="866">
        <f>'MO Výkon'!Q$123*'Skutečnost HMP'!O12</f>
        <v>0</v>
      </c>
      <c r="N36" s="866">
        <f>'MO Výkon'!R$123*'Skutečnost HMP'!P12</f>
        <v>0</v>
      </c>
      <c r="O36" s="866">
        <f>'MO Výkon'!S$123*'Skutečnost HMP'!Q12</f>
        <v>0</v>
      </c>
      <c r="P36" s="866">
        <f>'MO Výkon'!T$123*'Skutečnost HMP'!R12</f>
        <v>0</v>
      </c>
      <c r="Q36" s="866">
        <f>'MO Výkon'!U$123*'Skutečnost HMP'!S12</f>
        <v>0</v>
      </c>
      <c r="R36" s="866">
        <f>'MO Výkon'!V$123*'Skutečnost HMP'!T12</f>
        <v>0</v>
      </c>
      <c r="S36" s="866">
        <f>'MO Výkon'!W$123*'Skutečnost HMP'!U12</f>
        <v>0</v>
      </c>
      <c r="T36" s="866">
        <f>'MO Výkon'!X$123*'Skutečnost HMP'!V12</f>
        <v>0</v>
      </c>
      <c r="U36" s="866">
        <f>'MO Výkon'!Y$123*'Skutečnost HMP'!W12</f>
        <v>0</v>
      </c>
      <c r="V36" s="866">
        <f>'MO Výkon'!Z$123*'Skutečnost HMP'!X12</f>
        <v>0</v>
      </c>
      <c r="W36" s="866">
        <f>'MO Výkon'!AA$123*'Skutečnost HMP'!Y12</f>
        <v>0</v>
      </c>
      <c r="X36" s="866">
        <f>'MO Výkon'!AB$123*'Skutečnost HMP'!Z12</f>
        <v>0</v>
      </c>
      <c r="Y36" s="866">
        <f>'MO Výkon'!AC$123*'Skutečnost HMP'!AA12</f>
        <v>0</v>
      </c>
      <c r="Z36" s="866">
        <f>'MO Výkon'!AD$123*'Skutečnost HMP'!AB12</f>
        <v>0</v>
      </c>
      <c r="AA36" s="866">
        <f>'MO Výkon'!AE$123*'Skutečnost HMP'!AC12</f>
        <v>0</v>
      </c>
      <c r="AB36" s="866">
        <f>'MO Výkon'!AF$123*'Skutečnost HMP'!AD12</f>
        <v>0</v>
      </c>
      <c r="AC36" s="866">
        <f>'MO Výkon'!AG$123*'Skutečnost HMP'!AE12</f>
        <v>0</v>
      </c>
      <c r="AD36" s="866">
        <f>'MO Výkon'!AH$123*'Skutečnost HMP'!AF12</f>
        <v>0</v>
      </c>
      <c r="AE36" s="866">
        <f>'MO Výkon'!AI$123*'Skutečnost HMP'!AG12</f>
        <v>0</v>
      </c>
      <c r="AF36" s="866">
        <f>'MO Výkon'!AJ$123*'Skutečnost HMP'!AH12</f>
        <v>0</v>
      </c>
      <c r="AG36" s="867">
        <f>'MO Výkon'!AK$123*'Skutečnost HMP'!AI12</f>
        <v>0</v>
      </c>
    </row>
    <row r="37" spans="1:33" x14ac:dyDescent="0.3">
      <c r="A37" s="9" t="s">
        <v>282</v>
      </c>
      <c r="B37" s="177"/>
      <c r="C37" s="861">
        <f>'MO Výkon'!E$123*'Skutečnost HMP'!C13</f>
        <v>0</v>
      </c>
      <c r="D37" s="865">
        <f>'MO Výkon'!F$123*'Skutečnost HMP'!D13+'MO Výkon'!G$123*'Skutečnost HMP'!E13+'MO Výkon'!H$123*'Skutečnost HMP'!F13</f>
        <v>0</v>
      </c>
      <c r="E37" s="866">
        <f>'MO Výkon'!I$123*'Skutečnost HMP'!G13</f>
        <v>0</v>
      </c>
      <c r="F37" s="866">
        <f>'MO Výkon'!J$123*'Skutečnost HMP'!H13</f>
        <v>0</v>
      </c>
      <c r="G37" s="866">
        <f>'MO Výkon'!K$123*'Skutečnost HMP'!I13</f>
        <v>0</v>
      </c>
      <c r="H37" s="866">
        <f>'MO Výkon'!L$123*'Skutečnost HMP'!J13</f>
        <v>0</v>
      </c>
      <c r="I37" s="866">
        <f>'MO Výkon'!M$123*'Skutečnost HMP'!K13</f>
        <v>0</v>
      </c>
      <c r="J37" s="866">
        <f>'MO Výkon'!N$123*'Skutečnost HMP'!L13</f>
        <v>0</v>
      </c>
      <c r="K37" s="866">
        <f>'MO Výkon'!O$123*'Skutečnost HMP'!M13</f>
        <v>0</v>
      </c>
      <c r="L37" s="866">
        <f>'MO Výkon'!P$123*'Skutečnost HMP'!N13</f>
        <v>0</v>
      </c>
      <c r="M37" s="866">
        <f>'MO Výkon'!Q$123*'Skutečnost HMP'!O13</f>
        <v>0</v>
      </c>
      <c r="N37" s="866">
        <f>'MO Výkon'!R$123*'Skutečnost HMP'!P13</f>
        <v>0</v>
      </c>
      <c r="O37" s="866">
        <f>'MO Výkon'!S$123*'Skutečnost HMP'!Q13</f>
        <v>0</v>
      </c>
      <c r="P37" s="866">
        <f>'MO Výkon'!T$123*'Skutečnost HMP'!R13</f>
        <v>0</v>
      </c>
      <c r="Q37" s="866">
        <f>'MO Výkon'!U$123*'Skutečnost HMP'!S13</f>
        <v>0</v>
      </c>
      <c r="R37" s="866">
        <f>'MO Výkon'!V$123*'Skutečnost HMP'!T13</f>
        <v>0</v>
      </c>
      <c r="S37" s="866">
        <f>'MO Výkon'!W$123*'Skutečnost HMP'!U13</f>
        <v>0</v>
      </c>
      <c r="T37" s="866">
        <f>'MO Výkon'!X$123*'Skutečnost HMP'!V13</f>
        <v>0</v>
      </c>
      <c r="U37" s="866">
        <f>'MO Výkon'!Y$123*'Skutečnost HMP'!W13</f>
        <v>0</v>
      </c>
      <c r="V37" s="866">
        <f>'MO Výkon'!Z$123*'Skutečnost HMP'!X13</f>
        <v>0</v>
      </c>
      <c r="W37" s="866">
        <f>'MO Výkon'!AA$123*'Skutečnost HMP'!Y13</f>
        <v>0</v>
      </c>
      <c r="X37" s="866">
        <f>'MO Výkon'!AB$123*'Skutečnost HMP'!Z13</f>
        <v>0</v>
      </c>
      <c r="Y37" s="866">
        <f>'MO Výkon'!AC$123*'Skutečnost HMP'!AA13</f>
        <v>0</v>
      </c>
      <c r="Z37" s="866">
        <f>'MO Výkon'!AD$123*'Skutečnost HMP'!AB13</f>
        <v>0</v>
      </c>
      <c r="AA37" s="866">
        <f>'MO Výkon'!AE$123*'Skutečnost HMP'!AC13</f>
        <v>0</v>
      </c>
      <c r="AB37" s="866">
        <f>'MO Výkon'!AF$123*'Skutečnost HMP'!AD13</f>
        <v>0</v>
      </c>
      <c r="AC37" s="866">
        <f>'MO Výkon'!AG$123*'Skutečnost HMP'!AE13</f>
        <v>0</v>
      </c>
      <c r="AD37" s="866">
        <f>'MO Výkon'!AH$123*'Skutečnost HMP'!AF13</f>
        <v>0</v>
      </c>
      <c r="AE37" s="866">
        <f>'MO Výkon'!AI$123*'Skutečnost HMP'!AG13</f>
        <v>0</v>
      </c>
      <c r="AF37" s="866">
        <f>'MO Výkon'!AJ$123*'Skutečnost HMP'!AH13</f>
        <v>0</v>
      </c>
      <c r="AG37" s="867">
        <f>'MO Výkon'!AK$123*'Skutečnost HMP'!AI13</f>
        <v>0</v>
      </c>
    </row>
    <row r="38" spans="1:33" ht="15" thickBot="1" x14ac:dyDescent="0.35">
      <c r="A38" s="9" t="s">
        <v>283</v>
      </c>
      <c r="B38" s="181"/>
      <c r="C38" s="868">
        <f>'MO Výkon'!E$123*'Skutečnost HMP'!C14</f>
        <v>0</v>
      </c>
      <c r="D38" s="869">
        <f>'MO Výkon'!F$123*'Skutečnost HMP'!D14+'MO Výkon'!G$123*'Skutečnost HMP'!E14+'MO Výkon'!H$123*'Skutečnost HMP'!F14</f>
        <v>0</v>
      </c>
      <c r="E38" s="870">
        <f>'MO Výkon'!I$123*'Skutečnost HMP'!G14</f>
        <v>0</v>
      </c>
      <c r="F38" s="870">
        <f>'MO Výkon'!J$123*'Skutečnost HMP'!H14</f>
        <v>0</v>
      </c>
      <c r="G38" s="870">
        <f>'MO Výkon'!K$123*'Skutečnost HMP'!I14</f>
        <v>0</v>
      </c>
      <c r="H38" s="870">
        <f>'MO Výkon'!L$123*'Skutečnost HMP'!J14</f>
        <v>0</v>
      </c>
      <c r="I38" s="870">
        <f>'MO Výkon'!M$123*'Skutečnost HMP'!K14</f>
        <v>0</v>
      </c>
      <c r="J38" s="870">
        <f>'MO Výkon'!N$123*'Skutečnost HMP'!L14</f>
        <v>0</v>
      </c>
      <c r="K38" s="870">
        <f>'MO Výkon'!O$123*'Skutečnost HMP'!M14</f>
        <v>0</v>
      </c>
      <c r="L38" s="870">
        <f>'MO Výkon'!P$123*'Skutečnost HMP'!N14</f>
        <v>0</v>
      </c>
      <c r="M38" s="870">
        <f>'MO Výkon'!Q$123*'Skutečnost HMP'!O14</f>
        <v>0</v>
      </c>
      <c r="N38" s="870">
        <f>'MO Výkon'!R$123*'Skutečnost HMP'!P14</f>
        <v>0</v>
      </c>
      <c r="O38" s="870">
        <f>'MO Výkon'!S$123*'Skutečnost HMP'!Q14</f>
        <v>0</v>
      </c>
      <c r="P38" s="870">
        <f>'MO Výkon'!T$123*'Skutečnost HMP'!R14</f>
        <v>0</v>
      </c>
      <c r="Q38" s="870">
        <f>'MO Výkon'!U$123*'Skutečnost HMP'!S14</f>
        <v>0</v>
      </c>
      <c r="R38" s="870">
        <f>'MO Výkon'!V$123*'Skutečnost HMP'!T14</f>
        <v>0</v>
      </c>
      <c r="S38" s="870">
        <f>'MO Výkon'!W$123*'Skutečnost HMP'!U14</f>
        <v>0</v>
      </c>
      <c r="T38" s="870">
        <f>'MO Výkon'!X$123*'Skutečnost HMP'!V14</f>
        <v>0</v>
      </c>
      <c r="U38" s="870">
        <f>'MO Výkon'!Y$123*'Skutečnost HMP'!W14</f>
        <v>0</v>
      </c>
      <c r="V38" s="870">
        <f>'MO Výkon'!Z$123*'Skutečnost HMP'!X14</f>
        <v>0</v>
      </c>
      <c r="W38" s="870">
        <f>'MO Výkon'!AA$123*'Skutečnost HMP'!Y14</f>
        <v>0</v>
      </c>
      <c r="X38" s="870">
        <f>'MO Výkon'!AB$123*'Skutečnost HMP'!Z14</f>
        <v>0</v>
      </c>
      <c r="Y38" s="870">
        <f>'MO Výkon'!AC$123*'Skutečnost HMP'!AA14</f>
        <v>0</v>
      </c>
      <c r="Z38" s="870">
        <f>'MO Výkon'!AD$123*'Skutečnost HMP'!AB14</f>
        <v>0</v>
      </c>
      <c r="AA38" s="870">
        <f>'MO Výkon'!AE$123*'Skutečnost HMP'!AC14</f>
        <v>0</v>
      </c>
      <c r="AB38" s="870">
        <f>'MO Výkon'!AF$123*'Skutečnost HMP'!AD14</f>
        <v>0</v>
      </c>
      <c r="AC38" s="870">
        <f>'MO Výkon'!AG$123*'Skutečnost HMP'!AE14</f>
        <v>0</v>
      </c>
      <c r="AD38" s="870">
        <f>'MO Výkon'!AH$123*'Skutečnost HMP'!AF14</f>
        <v>0</v>
      </c>
      <c r="AE38" s="870">
        <f>'MO Výkon'!AI$123*'Skutečnost HMP'!AG14</f>
        <v>0</v>
      </c>
      <c r="AF38" s="870">
        <f>'MO Výkon'!AJ$123*'Skutečnost HMP'!AH14</f>
        <v>0</v>
      </c>
      <c r="AG38" s="871">
        <f>'MO Výkon'!AK$123*'Skutečnost HMP'!AI14</f>
        <v>0</v>
      </c>
    </row>
    <row r="39" spans="1:33" ht="15" thickBot="1" x14ac:dyDescent="0.35">
      <c r="A39" s="236" t="s">
        <v>611</v>
      </c>
      <c r="B39" s="246"/>
      <c r="C39" s="860">
        <f t="shared" ref="C39:AG39" si="6">SUM(C35:C38)</f>
        <v>0</v>
      </c>
      <c r="D39" s="851">
        <f t="shared" si="6"/>
        <v>0</v>
      </c>
      <c r="E39" s="851">
        <f t="shared" si="6"/>
        <v>0</v>
      </c>
      <c r="F39" s="851">
        <f t="shared" si="6"/>
        <v>0</v>
      </c>
      <c r="G39" s="851">
        <f t="shared" si="6"/>
        <v>0</v>
      </c>
      <c r="H39" s="851">
        <f t="shared" si="6"/>
        <v>0</v>
      </c>
      <c r="I39" s="851">
        <f t="shared" si="6"/>
        <v>0</v>
      </c>
      <c r="J39" s="851">
        <f t="shared" si="6"/>
        <v>0</v>
      </c>
      <c r="K39" s="851">
        <f t="shared" si="6"/>
        <v>0</v>
      </c>
      <c r="L39" s="851">
        <f t="shared" si="6"/>
        <v>0</v>
      </c>
      <c r="M39" s="851">
        <f t="shared" si="6"/>
        <v>0</v>
      </c>
      <c r="N39" s="851">
        <f t="shared" si="6"/>
        <v>0</v>
      </c>
      <c r="O39" s="851">
        <f t="shared" si="6"/>
        <v>0</v>
      </c>
      <c r="P39" s="851">
        <f t="shared" si="6"/>
        <v>0</v>
      </c>
      <c r="Q39" s="851">
        <f t="shared" si="6"/>
        <v>0</v>
      </c>
      <c r="R39" s="851">
        <f t="shared" si="6"/>
        <v>0</v>
      </c>
      <c r="S39" s="851">
        <f t="shared" si="6"/>
        <v>0</v>
      </c>
      <c r="T39" s="851">
        <f t="shared" si="6"/>
        <v>0</v>
      </c>
      <c r="U39" s="851">
        <f t="shared" si="6"/>
        <v>0</v>
      </c>
      <c r="V39" s="851">
        <f t="shared" si="6"/>
        <v>0</v>
      </c>
      <c r="W39" s="851">
        <f t="shared" si="6"/>
        <v>0</v>
      </c>
      <c r="X39" s="851">
        <f t="shared" si="6"/>
        <v>0</v>
      </c>
      <c r="Y39" s="851">
        <f t="shared" si="6"/>
        <v>0</v>
      </c>
      <c r="Z39" s="851">
        <f t="shared" si="6"/>
        <v>0</v>
      </c>
      <c r="AA39" s="851">
        <f t="shared" si="6"/>
        <v>0</v>
      </c>
      <c r="AB39" s="851">
        <f t="shared" si="6"/>
        <v>0</v>
      </c>
      <c r="AC39" s="851">
        <f t="shared" si="6"/>
        <v>0</v>
      </c>
      <c r="AD39" s="851">
        <f t="shared" si="6"/>
        <v>0</v>
      </c>
      <c r="AE39" s="851">
        <f t="shared" si="6"/>
        <v>0</v>
      </c>
      <c r="AF39" s="851">
        <f t="shared" si="6"/>
        <v>0</v>
      </c>
      <c r="AG39" s="852">
        <f t="shared" si="6"/>
        <v>0</v>
      </c>
    </row>
    <row r="40" spans="1:33" ht="15" thickBot="1" x14ac:dyDescent="0.35"/>
    <row r="41" spans="1:33" x14ac:dyDescent="0.3">
      <c r="A41" s="241" t="s">
        <v>383</v>
      </c>
      <c r="B41" s="242" t="str">
        <f>B33</f>
        <v>HMP</v>
      </c>
      <c r="C41" s="154" t="str">
        <f>C1</f>
        <v>Kalendářní rok</v>
      </c>
      <c r="D41" s="12"/>
      <c r="E41" s="12"/>
      <c r="F41" s="12"/>
      <c r="G41" s="12"/>
      <c r="H41" s="12"/>
      <c r="I41" s="12"/>
      <c r="J41" s="12"/>
      <c r="K41" s="12"/>
      <c r="L41" s="12"/>
      <c r="M41" s="12"/>
      <c r="N41" s="12"/>
      <c r="O41" s="12"/>
      <c r="P41" s="12"/>
      <c r="Q41" s="12"/>
      <c r="R41" s="205"/>
      <c r="S41" s="205"/>
      <c r="T41" s="205"/>
      <c r="U41" s="205"/>
      <c r="V41" s="205"/>
      <c r="W41" s="205"/>
      <c r="X41" s="205"/>
      <c r="Y41" s="205"/>
      <c r="Z41" s="205"/>
      <c r="AA41" s="205"/>
      <c r="AB41" s="205"/>
      <c r="AC41" s="205"/>
      <c r="AD41" s="205"/>
      <c r="AE41" s="205"/>
      <c r="AF41" s="205"/>
      <c r="AG41" s="206"/>
    </row>
    <row r="42" spans="1:33" ht="15" thickBot="1" x14ac:dyDescent="0.35">
      <c r="A42" s="6" t="s">
        <v>606</v>
      </c>
      <c r="B42" s="155"/>
      <c r="C42" s="156" t="str">
        <f>C2</f>
        <v>XII/29</v>
      </c>
      <c r="D42" s="7">
        <f t="shared" ref="D42:Q42" si="7">D2</f>
        <v>2030</v>
      </c>
      <c r="E42" s="7">
        <f t="shared" si="7"/>
        <v>2031</v>
      </c>
      <c r="F42" s="7">
        <f t="shared" si="7"/>
        <v>2032</v>
      </c>
      <c r="G42" s="7">
        <f t="shared" si="7"/>
        <v>2033</v>
      </c>
      <c r="H42" s="7">
        <f t="shared" si="7"/>
        <v>2034</v>
      </c>
      <c r="I42" s="7">
        <f t="shared" si="7"/>
        <v>2035</v>
      </c>
      <c r="J42" s="7">
        <f t="shared" si="7"/>
        <v>2036</v>
      </c>
      <c r="K42" s="7">
        <f t="shared" si="7"/>
        <v>2037</v>
      </c>
      <c r="L42" s="7">
        <f t="shared" si="7"/>
        <v>2038</v>
      </c>
      <c r="M42" s="7">
        <f t="shared" si="7"/>
        <v>2039</v>
      </c>
      <c r="N42" s="7">
        <f t="shared" si="7"/>
        <v>2040</v>
      </c>
      <c r="O42" s="7">
        <f t="shared" si="7"/>
        <v>2041</v>
      </c>
      <c r="P42" s="7">
        <f t="shared" si="7"/>
        <v>2042</v>
      </c>
      <c r="Q42" s="7">
        <f t="shared" si="7"/>
        <v>2043</v>
      </c>
      <c r="R42" s="7">
        <f>R2</f>
        <v>2044</v>
      </c>
      <c r="S42" s="7">
        <f t="shared" ref="S42:AG42" si="8">S2</f>
        <v>2045</v>
      </c>
      <c r="T42" s="7">
        <f t="shared" si="8"/>
        <v>2046</v>
      </c>
      <c r="U42" s="7">
        <f t="shared" si="8"/>
        <v>2047</v>
      </c>
      <c r="V42" s="7">
        <f t="shared" si="8"/>
        <v>2048</v>
      </c>
      <c r="W42" s="7">
        <f t="shared" si="8"/>
        <v>2049</v>
      </c>
      <c r="X42" s="7">
        <f t="shared" si="8"/>
        <v>2050</v>
      </c>
      <c r="Y42" s="7">
        <f t="shared" si="8"/>
        <v>2051</v>
      </c>
      <c r="Z42" s="7">
        <f t="shared" si="8"/>
        <v>2052</v>
      </c>
      <c r="AA42" s="7">
        <f t="shared" si="8"/>
        <v>2053</v>
      </c>
      <c r="AB42" s="7">
        <f t="shared" si="8"/>
        <v>2054</v>
      </c>
      <c r="AC42" s="7">
        <f t="shared" si="8"/>
        <v>2055</v>
      </c>
      <c r="AD42" s="7">
        <f t="shared" si="8"/>
        <v>2056</v>
      </c>
      <c r="AE42" s="7">
        <f t="shared" si="8"/>
        <v>2057</v>
      </c>
      <c r="AF42" s="7">
        <f t="shared" si="8"/>
        <v>2058</v>
      </c>
      <c r="AG42" s="8">
        <f t="shared" si="8"/>
        <v>2059</v>
      </c>
    </row>
    <row r="43" spans="1:33" ht="15" thickTop="1" x14ac:dyDescent="0.3">
      <c r="A43" s="9" t="s">
        <v>280</v>
      </c>
      <c r="B43" s="185"/>
      <c r="C43" s="861">
        <f>'MO Výkon'!E$124*'Skutečnost HMP'!C19</f>
        <v>0</v>
      </c>
      <c r="D43" s="862">
        <f>'MO Výkon'!F$124*'Skutečnost HMP'!D19+'MO Výkon'!G$124*'Skutečnost HMP'!E19+'MO Výkon'!H$124*'Skutečnost HMP'!F19</f>
        <v>0</v>
      </c>
      <c r="E43" s="863">
        <f>'MO Výkon'!I$124*'Skutečnost HMP'!G19</f>
        <v>0</v>
      </c>
      <c r="F43" s="863">
        <f>'MO Výkon'!J$124*'Skutečnost HMP'!H19</f>
        <v>0</v>
      </c>
      <c r="G43" s="863">
        <f>'MO Výkon'!K$124*'Skutečnost HMP'!I19</f>
        <v>0</v>
      </c>
      <c r="H43" s="863">
        <f>'MO Výkon'!L$124*'Skutečnost HMP'!J19</f>
        <v>0</v>
      </c>
      <c r="I43" s="863">
        <f>'MO Výkon'!M$124*'Skutečnost HMP'!K19</f>
        <v>0</v>
      </c>
      <c r="J43" s="863">
        <f>'MO Výkon'!N$124*'Skutečnost HMP'!L19</f>
        <v>0</v>
      </c>
      <c r="K43" s="863">
        <f>'MO Výkon'!O$124*'Skutečnost HMP'!M19</f>
        <v>0</v>
      </c>
      <c r="L43" s="863">
        <f>'MO Výkon'!P$124*'Skutečnost HMP'!N19</f>
        <v>0</v>
      </c>
      <c r="M43" s="863">
        <f>'MO Výkon'!Q$124*'Skutečnost HMP'!O19</f>
        <v>0</v>
      </c>
      <c r="N43" s="863">
        <f>'MO Výkon'!R$124*'Skutečnost HMP'!P19</f>
        <v>0</v>
      </c>
      <c r="O43" s="863">
        <f>'MO Výkon'!S$124*'Skutečnost HMP'!Q19</f>
        <v>0</v>
      </c>
      <c r="P43" s="863">
        <f>'MO Výkon'!T$124*'Skutečnost HMP'!R19</f>
        <v>0</v>
      </c>
      <c r="Q43" s="863">
        <f>'MO Výkon'!U$124*'Skutečnost HMP'!S19</f>
        <v>0</v>
      </c>
      <c r="R43" s="863">
        <f>'MO Výkon'!V$124*'Skutečnost HMP'!T19</f>
        <v>0</v>
      </c>
      <c r="S43" s="863">
        <f>'MO Výkon'!W$124*'Skutečnost HMP'!U19</f>
        <v>0</v>
      </c>
      <c r="T43" s="863">
        <f>'MO Výkon'!X$124*'Skutečnost HMP'!V19</f>
        <v>0</v>
      </c>
      <c r="U43" s="863">
        <f>'MO Výkon'!Y$124*'Skutečnost HMP'!W19</f>
        <v>0</v>
      </c>
      <c r="V43" s="863">
        <f>'MO Výkon'!Z$124*'Skutečnost HMP'!X19</f>
        <v>0</v>
      </c>
      <c r="W43" s="863">
        <f>'MO Výkon'!AA$124*'Skutečnost HMP'!Y19</f>
        <v>0</v>
      </c>
      <c r="X43" s="863">
        <f>'MO Výkon'!AB$124*'Skutečnost HMP'!Z19</f>
        <v>0</v>
      </c>
      <c r="Y43" s="863">
        <f>'MO Výkon'!AC$124*'Skutečnost HMP'!AA19</f>
        <v>0</v>
      </c>
      <c r="Z43" s="863">
        <f>'MO Výkon'!AD$124*'Skutečnost HMP'!AB19</f>
        <v>0</v>
      </c>
      <c r="AA43" s="863">
        <f>'MO Výkon'!AE$124*'Skutečnost HMP'!AC19</f>
        <v>0</v>
      </c>
      <c r="AB43" s="863">
        <f>'MO Výkon'!AF$124*'Skutečnost HMP'!AD19</f>
        <v>0</v>
      </c>
      <c r="AC43" s="863">
        <f>'MO Výkon'!AG$124*'Skutečnost HMP'!AE19</f>
        <v>0</v>
      </c>
      <c r="AD43" s="863">
        <f>'MO Výkon'!AH$124*'Skutečnost HMP'!AF19</f>
        <v>0</v>
      </c>
      <c r="AE43" s="863">
        <f>'MO Výkon'!AI$124*'Skutečnost HMP'!AG19</f>
        <v>0</v>
      </c>
      <c r="AF43" s="863">
        <f>'MO Výkon'!AJ$124*'Skutečnost HMP'!AH19</f>
        <v>0</v>
      </c>
      <c r="AG43" s="864">
        <f>'MO Výkon'!AK$124*'Skutečnost HMP'!AI19</f>
        <v>0</v>
      </c>
    </row>
    <row r="44" spans="1:33" x14ac:dyDescent="0.3">
      <c r="A44" s="9" t="s">
        <v>281</v>
      </c>
      <c r="B44" s="177"/>
      <c r="C44" s="861">
        <f>'MO Výkon'!E$124*'Skutečnost HMP'!C20</f>
        <v>0</v>
      </c>
      <c r="D44" s="865">
        <f>'MO Výkon'!F$124*'Skutečnost HMP'!D20+'MO Výkon'!G$124*'Skutečnost HMP'!E20+'MO Výkon'!H$124*'Skutečnost HMP'!F20</f>
        <v>0</v>
      </c>
      <c r="E44" s="866">
        <f>'MO Výkon'!I$124*'Skutečnost HMP'!G20</f>
        <v>0</v>
      </c>
      <c r="F44" s="866">
        <f>'MO Výkon'!J$124*'Skutečnost HMP'!H20</f>
        <v>0</v>
      </c>
      <c r="G44" s="866">
        <f>'MO Výkon'!K$124*'Skutečnost HMP'!I20</f>
        <v>0</v>
      </c>
      <c r="H44" s="866">
        <f>'MO Výkon'!L$124*'Skutečnost HMP'!J20</f>
        <v>0</v>
      </c>
      <c r="I44" s="866">
        <f>'MO Výkon'!M$124*'Skutečnost HMP'!K20</f>
        <v>0</v>
      </c>
      <c r="J44" s="866">
        <f>'MO Výkon'!N$124*'Skutečnost HMP'!L20</f>
        <v>0</v>
      </c>
      <c r="K44" s="866">
        <f>'MO Výkon'!O$124*'Skutečnost HMP'!M20</f>
        <v>0</v>
      </c>
      <c r="L44" s="866">
        <f>'MO Výkon'!P$124*'Skutečnost HMP'!N20</f>
        <v>0</v>
      </c>
      <c r="M44" s="866">
        <f>'MO Výkon'!Q$124*'Skutečnost HMP'!O20</f>
        <v>0</v>
      </c>
      <c r="N44" s="866">
        <f>'MO Výkon'!R$124*'Skutečnost HMP'!P20</f>
        <v>0</v>
      </c>
      <c r="O44" s="866">
        <f>'MO Výkon'!S$124*'Skutečnost HMP'!Q20</f>
        <v>0</v>
      </c>
      <c r="P44" s="866">
        <f>'MO Výkon'!T$124*'Skutečnost HMP'!R20</f>
        <v>0</v>
      </c>
      <c r="Q44" s="866">
        <f>'MO Výkon'!U$124*'Skutečnost HMP'!S20</f>
        <v>0</v>
      </c>
      <c r="R44" s="866">
        <f>'MO Výkon'!V$124*'Skutečnost HMP'!T20</f>
        <v>0</v>
      </c>
      <c r="S44" s="866">
        <f>'MO Výkon'!W$124*'Skutečnost HMP'!U20</f>
        <v>0</v>
      </c>
      <c r="T44" s="866">
        <f>'MO Výkon'!X$124*'Skutečnost HMP'!V20</f>
        <v>0</v>
      </c>
      <c r="U44" s="866">
        <f>'MO Výkon'!Y$124*'Skutečnost HMP'!W20</f>
        <v>0</v>
      </c>
      <c r="V44" s="866">
        <f>'MO Výkon'!Z$124*'Skutečnost HMP'!X20</f>
        <v>0</v>
      </c>
      <c r="W44" s="866">
        <f>'MO Výkon'!AA$124*'Skutečnost HMP'!Y20</f>
        <v>0</v>
      </c>
      <c r="X44" s="866">
        <f>'MO Výkon'!AB$124*'Skutečnost HMP'!Z20</f>
        <v>0</v>
      </c>
      <c r="Y44" s="866">
        <f>'MO Výkon'!AC$124*'Skutečnost HMP'!AA20</f>
        <v>0</v>
      </c>
      <c r="Z44" s="866">
        <f>'MO Výkon'!AD$124*'Skutečnost HMP'!AB20</f>
        <v>0</v>
      </c>
      <c r="AA44" s="866">
        <f>'MO Výkon'!AE$124*'Skutečnost HMP'!AC20</f>
        <v>0</v>
      </c>
      <c r="AB44" s="866">
        <f>'MO Výkon'!AF$124*'Skutečnost HMP'!AD20</f>
        <v>0</v>
      </c>
      <c r="AC44" s="866">
        <f>'MO Výkon'!AG$124*'Skutečnost HMP'!AE20</f>
        <v>0</v>
      </c>
      <c r="AD44" s="866">
        <f>'MO Výkon'!AH$124*'Skutečnost HMP'!AF20</f>
        <v>0</v>
      </c>
      <c r="AE44" s="866">
        <f>'MO Výkon'!AI$124*'Skutečnost HMP'!AG20</f>
        <v>0</v>
      </c>
      <c r="AF44" s="866">
        <f>'MO Výkon'!AJ$124*'Skutečnost HMP'!AH20</f>
        <v>0</v>
      </c>
      <c r="AG44" s="867">
        <f>'MO Výkon'!AK$124*'Skutečnost HMP'!AI20</f>
        <v>0</v>
      </c>
    </row>
    <row r="45" spans="1:33" x14ac:dyDescent="0.3">
      <c r="A45" s="9" t="s">
        <v>282</v>
      </c>
      <c r="B45" s="177"/>
      <c r="C45" s="861">
        <f>'MO Výkon'!E$124*'Skutečnost HMP'!C21</f>
        <v>0</v>
      </c>
      <c r="D45" s="865">
        <f>'MO Výkon'!F$124*'Skutečnost HMP'!D21+'MO Výkon'!G$124*'Skutečnost HMP'!E21+'MO Výkon'!H$124*'Skutečnost HMP'!F21</f>
        <v>0</v>
      </c>
      <c r="E45" s="866">
        <f>'MO Výkon'!I$124*'Skutečnost HMP'!G21</f>
        <v>0</v>
      </c>
      <c r="F45" s="866">
        <f>'MO Výkon'!J$124*'Skutečnost HMP'!H21</f>
        <v>0</v>
      </c>
      <c r="G45" s="866">
        <f>'MO Výkon'!K$124*'Skutečnost HMP'!I21</f>
        <v>0</v>
      </c>
      <c r="H45" s="866">
        <f>'MO Výkon'!L$124*'Skutečnost HMP'!J21</f>
        <v>0</v>
      </c>
      <c r="I45" s="866">
        <f>'MO Výkon'!M$124*'Skutečnost HMP'!K21</f>
        <v>0</v>
      </c>
      <c r="J45" s="866">
        <f>'MO Výkon'!N$124*'Skutečnost HMP'!L21</f>
        <v>0</v>
      </c>
      <c r="K45" s="866">
        <f>'MO Výkon'!O$124*'Skutečnost HMP'!M21</f>
        <v>0</v>
      </c>
      <c r="L45" s="866">
        <f>'MO Výkon'!P$124*'Skutečnost HMP'!N21</f>
        <v>0</v>
      </c>
      <c r="M45" s="866">
        <f>'MO Výkon'!Q$124*'Skutečnost HMP'!O21</f>
        <v>0</v>
      </c>
      <c r="N45" s="866">
        <f>'MO Výkon'!R$124*'Skutečnost HMP'!P21</f>
        <v>0</v>
      </c>
      <c r="O45" s="866">
        <f>'MO Výkon'!S$124*'Skutečnost HMP'!Q21</f>
        <v>0</v>
      </c>
      <c r="P45" s="866">
        <f>'MO Výkon'!T$124*'Skutečnost HMP'!R21</f>
        <v>0</v>
      </c>
      <c r="Q45" s="866">
        <f>'MO Výkon'!U$124*'Skutečnost HMP'!S21</f>
        <v>0</v>
      </c>
      <c r="R45" s="866">
        <f>'MO Výkon'!V$124*'Skutečnost HMP'!T21</f>
        <v>0</v>
      </c>
      <c r="S45" s="866">
        <f>'MO Výkon'!W$124*'Skutečnost HMP'!U21</f>
        <v>0</v>
      </c>
      <c r="T45" s="866">
        <f>'MO Výkon'!X$124*'Skutečnost HMP'!V21</f>
        <v>0</v>
      </c>
      <c r="U45" s="866">
        <f>'MO Výkon'!Y$124*'Skutečnost HMP'!W21</f>
        <v>0</v>
      </c>
      <c r="V45" s="866">
        <f>'MO Výkon'!Z$124*'Skutečnost HMP'!X21</f>
        <v>0</v>
      </c>
      <c r="W45" s="866">
        <f>'MO Výkon'!AA$124*'Skutečnost HMP'!Y21</f>
        <v>0</v>
      </c>
      <c r="X45" s="866">
        <f>'MO Výkon'!AB$124*'Skutečnost HMP'!Z21</f>
        <v>0</v>
      </c>
      <c r="Y45" s="866">
        <f>'MO Výkon'!AC$124*'Skutečnost HMP'!AA21</f>
        <v>0</v>
      </c>
      <c r="Z45" s="866">
        <f>'MO Výkon'!AD$124*'Skutečnost HMP'!AB21</f>
        <v>0</v>
      </c>
      <c r="AA45" s="866">
        <f>'MO Výkon'!AE$124*'Skutečnost HMP'!AC21</f>
        <v>0</v>
      </c>
      <c r="AB45" s="866">
        <f>'MO Výkon'!AF$124*'Skutečnost HMP'!AD21</f>
        <v>0</v>
      </c>
      <c r="AC45" s="866">
        <f>'MO Výkon'!AG$124*'Skutečnost HMP'!AE21</f>
        <v>0</v>
      </c>
      <c r="AD45" s="866">
        <f>'MO Výkon'!AH$124*'Skutečnost HMP'!AF21</f>
        <v>0</v>
      </c>
      <c r="AE45" s="866">
        <f>'MO Výkon'!AI$124*'Skutečnost HMP'!AG21</f>
        <v>0</v>
      </c>
      <c r="AF45" s="866">
        <f>'MO Výkon'!AJ$124*'Skutečnost HMP'!AH21</f>
        <v>0</v>
      </c>
      <c r="AG45" s="867">
        <f>'MO Výkon'!AK$124*'Skutečnost HMP'!AI21</f>
        <v>0</v>
      </c>
    </row>
    <row r="46" spans="1:33" ht="15" thickBot="1" x14ac:dyDescent="0.35">
      <c r="A46" s="9" t="s">
        <v>283</v>
      </c>
      <c r="B46" s="181"/>
      <c r="C46" s="868">
        <f>'MO Výkon'!E$124*'Skutečnost HMP'!C22</f>
        <v>0</v>
      </c>
      <c r="D46" s="869">
        <f>'MO Výkon'!F$124*'Skutečnost HMP'!D22+'MO Výkon'!G$124*'Skutečnost HMP'!E22+'MO Výkon'!H$124*'Skutečnost HMP'!F22</f>
        <v>0</v>
      </c>
      <c r="E46" s="870">
        <f>'MO Výkon'!I$124*'Skutečnost HMP'!G22</f>
        <v>0</v>
      </c>
      <c r="F46" s="870">
        <f>'MO Výkon'!J$124*'Skutečnost HMP'!H22</f>
        <v>0</v>
      </c>
      <c r="G46" s="870">
        <f>'MO Výkon'!K$124*'Skutečnost HMP'!I22</f>
        <v>0</v>
      </c>
      <c r="H46" s="870">
        <f>'MO Výkon'!L$124*'Skutečnost HMP'!J22</f>
        <v>0</v>
      </c>
      <c r="I46" s="870">
        <f>'MO Výkon'!M$124*'Skutečnost HMP'!K22</f>
        <v>0</v>
      </c>
      <c r="J46" s="870">
        <f>'MO Výkon'!N$124*'Skutečnost HMP'!L22</f>
        <v>0</v>
      </c>
      <c r="K46" s="870">
        <f>'MO Výkon'!O$124*'Skutečnost HMP'!M22</f>
        <v>0</v>
      </c>
      <c r="L46" s="870">
        <f>'MO Výkon'!P$124*'Skutečnost HMP'!N22</f>
        <v>0</v>
      </c>
      <c r="M46" s="870">
        <f>'MO Výkon'!Q$124*'Skutečnost HMP'!O22</f>
        <v>0</v>
      </c>
      <c r="N46" s="870">
        <f>'MO Výkon'!R$124*'Skutečnost HMP'!P22</f>
        <v>0</v>
      </c>
      <c r="O46" s="870">
        <f>'MO Výkon'!S$124*'Skutečnost HMP'!Q22</f>
        <v>0</v>
      </c>
      <c r="P46" s="870">
        <f>'MO Výkon'!T$124*'Skutečnost HMP'!R22</f>
        <v>0</v>
      </c>
      <c r="Q46" s="870">
        <f>'MO Výkon'!U$124*'Skutečnost HMP'!S22</f>
        <v>0</v>
      </c>
      <c r="R46" s="870">
        <f>'MO Výkon'!V$124*'Skutečnost HMP'!T22</f>
        <v>0</v>
      </c>
      <c r="S46" s="870">
        <f>'MO Výkon'!W$124*'Skutečnost HMP'!U22</f>
        <v>0</v>
      </c>
      <c r="T46" s="870">
        <f>'MO Výkon'!X$124*'Skutečnost HMP'!V22</f>
        <v>0</v>
      </c>
      <c r="U46" s="870">
        <f>'MO Výkon'!Y$124*'Skutečnost HMP'!W22</f>
        <v>0</v>
      </c>
      <c r="V46" s="870">
        <f>'MO Výkon'!Z$124*'Skutečnost HMP'!X22</f>
        <v>0</v>
      </c>
      <c r="W46" s="870">
        <f>'MO Výkon'!AA$124*'Skutečnost HMP'!Y22</f>
        <v>0</v>
      </c>
      <c r="X46" s="870">
        <f>'MO Výkon'!AB$124*'Skutečnost HMP'!Z22</f>
        <v>0</v>
      </c>
      <c r="Y46" s="870">
        <f>'MO Výkon'!AC$124*'Skutečnost HMP'!AA22</f>
        <v>0</v>
      </c>
      <c r="Z46" s="870">
        <f>'MO Výkon'!AD$124*'Skutečnost HMP'!AB22</f>
        <v>0</v>
      </c>
      <c r="AA46" s="870">
        <f>'MO Výkon'!AE$124*'Skutečnost HMP'!AC22</f>
        <v>0</v>
      </c>
      <c r="AB46" s="870">
        <f>'MO Výkon'!AF$124*'Skutečnost HMP'!AD22</f>
        <v>0</v>
      </c>
      <c r="AC46" s="870">
        <f>'MO Výkon'!AG$124*'Skutečnost HMP'!AE22</f>
        <v>0</v>
      </c>
      <c r="AD46" s="870">
        <f>'MO Výkon'!AH$124*'Skutečnost HMP'!AF22</f>
        <v>0</v>
      </c>
      <c r="AE46" s="870">
        <f>'MO Výkon'!AI$124*'Skutečnost HMP'!AG22</f>
        <v>0</v>
      </c>
      <c r="AF46" s="870">
        <f>'MO Výkon'!AJ$124*'Skutečnost HMP'!AH22</f>
        <v>0</v>
      </c>
      <c r="AG46" s="871">
        <f>'MO Výkon'!AK$124*'Skutečnost HMP'!AI22</f>
        <v>0</v>
      </c>
    </row>
    <row r="47" spans="1:33" ht="15" thickBot="1" x14ac:dyDescent="0.35">
      <c r="A47" s="236" t="s">
        <v>612</v>
      </c>
      <c r="B47" s="246"/>
      <c r="C47" s="860">
        <f t="shared" ref="C47:AG47" si="9">SUM(C43:C46)</f>
        <v>0</v>
      </c>
      <c r="D47" s="851">
        <f t="shared" si="9"/>
        <v>0</v>
      </c>
      <c r="E47" s="851">
        <f t="shared" si="9"/>
        <v>0</v>
      </c>
      <c r="F47" s="851">
        <f t="shared" si="9"/>
        <v>0</v>
      </c>
      <c r="G47" s="851">
        <f t="shared" si="9"/>
        <v>0</v>
      </c>
      <c r="H47" s="851">
        <f t="shared" si="9"/>
        <v>0</v>
      </c>
      <c r="I47" s="851">
        <f t="shared" si="9"/>
        <v>0</v>
      </c>
      <c r="J47" s="851">
        <f t="shared" si="9"/>
        <v>0</v>
      </c>
      <c r="K47" s="851">
        <f t="shared" si="9"/>
        <v>0</v>
      </c>
      <c r="L47" s="851">
        <f t="shared" si="9"/>
        <v>0</v>
      </c>
      <c r="M47" s="851">
        <f t="shared" si="9"/>
        <v>0</v>
      </c>
      <c r="N47" s="851">
        <f t="shared" si="9"/>
        <v>0</v>
      </c>
      <c r="O47" s="851">
        <f t="shared" si="9"/>
        <v>0</v>
      </c>
      <c r="P47" s="851">
        <f t="shared" si="9"/>
        <v>0</v>
      </c>
      <c r="Q47" s="851">
        <f t="shared" si="9"/>
        <v>0</v>
      </c>
      <c r="R47" s="851">
        <f t="shared" si="9"/>
        <v>0</v>
      </c>
      <c r="S47" s="851">
        <f t="shared" si="9"/>
        <v>0</v>
      </c>
      <c r="T47" s="851">
        <f t="shared" si="9"/>
        <v>0</v>
      </c>
      <c r="U47" s="851">
        <f t="shared" si="9"/>
        <v>0</v>
      </c>
      <c r="V47" s="851">
        <f t="shared" si="9"/>
        <v>0</v>
      </c>
      <c r="W47" s="851">
        <f t="shared" si="9"/>
        <v>0</v>
      </c>
      <c r="X47" s="851">
        <f t="shared" si="9"/>
        <v>0</v>
      </c>
      <c r="Y47" s="851">
        <f t="shared" si="9"/>
        <v>0</v>
      </c>
      <c r="Z47" s="851">
        <f t="shared" si="9"/>
        <v>0</v>
      </c>
      <c r="AA47" s="851">
        <f t="shared" si="9"/>
        <v>0</v>
      </c>
      <c r="AB47" s="851">
        <f t="shared" si="9"/>
        <v>0</v>
      </c>
      <c r="AC47" s="851">
        <f t="shared" si="9"/>
        <v>0</v>
      </c>
      <c r="AD47" s="851">
        <f t="shared" si="9"/>
        <v>0</v>
      </c>
      <c r="AE47" s="851">
        <f t="shared" si="9"/>
        <v>0</v>
      </c>
      <c r="AF47" s="851">
        <f t="shared" si="9"/>
        <v>0</v>
      </c>
      <c r="AG47" s="852">
        <f t="shared" si="9"/>
        <v>0</v>
      </c>
    </row>
    <row r="48" spans="1:33" ht="15" thickBot="1" x14ac:dyDescent="0.35"/>
    <row r="49" spans="1:33" x14ac:dyDescent="0.3">
      <c r="A49" s="241" t="s">
        <v>383</v>
      </c>
      <c r="B49" s="242" t="str">
        <f>B41</f>
        <v>HMP</v>
      </c>
      <c r="C49" s="154" t="str">
        <f>C$1</f>
        <v>Kalendářní rok</v>
      </c>
      <c r="D49" s="12"/>
      <c r="E49" s="12"/>
      <c r="F49" s="12"/>
      <c r="G49" s="12"/>
      <c r="H49" s="12"/>
      <c r="I49" s="12"/>
      <c r="J49" s="12"/>
      <c r="K49" s="12"/>
      <c r="L49" s="12"/>
      <c r="M49" s="12"/>
      <c r="N49" s="12"/>
      <c r="O49" s="12"/>
      <c r="P49" s="12"/>
      <c r="Q49" s="12"/>
      <c r="R49" s="205"/>
      <c r="S49" s="205"/>
      <c r="T49" s="205"/>
      <c r="U49" s="205"/>
      <c r="V49" s="205"/>
      <c r="W49" s="205"/>
      <c r="X49" s="205"/>
      <c r="Y49" s="205"/>
      <c r="Z49" s="205"/>
      <c r="AA49" s="205"/>
      <c r="AB49" s="205"/>
      <c r="AC49" s="205"/>
      <c r="AD49" s="205"/>
      <c r="AE49" s="205"/>
      <c r="AF49" s="205"/>
      <c r="AG49" s="206"/>
    </row>
    <row r="50" spans="1:33" ht="15" thickBot="1" x14ac:dyDescent="0.35">
      <c r="A50" s="6" t="s">
        <v>660</v>
      </c>
      <c r="B50" s="155"/>
      <c r="C50" s="156" t="str">
        <f>C$2</f>
        <v>XII/29</v>
      </c>
      <c r="D50" s="7">
        <f t="shared" ref="D50:AG50" si="10">D$2</f>
        <v>2030</v>
      </c>
      <c r="E50" s="7">
        <f t="shared" si="10"/>
        <v>2031</v>
      </c>
      <c r="F50" s="7">
        <f t="shared" si="10"/>
        <v>2032</v>
      </c>
      <c r="G50" s="7">
        <f t="shared" si="10"/>
        <v>2033</v>
      </c>
      <c r="H50" s="7">
        <f t="shared" si="10"/>
        <v>2034</v>
      </c>
      <c r="I50" s="7">
        <f t="shared" si="10"/>
        <v>2035</v>
      </c>
      <c r="J50" s="7">
        <f t="shared" si="10"/>
        <v>2036</v>
      </c>
      <c r="K50" s="7">
        <f t="shared" si="10"/>
        <v>2037</v>
      </c>
      <c r="L50" s="7">
        <f t="shared" si="10"/>
        <v>2038</v>
      </c>
      <c r="M50" s="7">
        <f t="shared" si="10"/>
        <v>2039</v>
      </c>
      <c r="N50" s="7">
        <f t="shared" si="10"/>
        <v>2040</v>
      </c>
      <c r="O50" s="7">
        <f t="shared" si="10"/>
        <v>2041</v>
      </c>
      <c r="P50" s="7">
        <f t="shared" si="10"/>
        <v>2042</v>
      </c>
      <c r="Q50" s="7">
        <f t="shared" si="10"/>
        <v>2043</v>
      </c>
      <c r="R50" s="7">
        <f t="shared" si="10"/>
        <v>2044</v>
      </c>
      <c r="S50" s="7">
        <f t="shared" si="10"/>
        <v>2045</v>
      </c>
      <c r="T50" s="7">
        <f t="shared" si="10"/>
        <v>2046</v>
      </c>
      <c r="U50" s="7">
        <f t="shared" si="10"/>
        <v>2047</v>
      </c>
      <c r="V50" s="7">
        <f t="shared" si="10"/>
        <v>2048</v>
      </c>
      <c r="W50" s="7">
        <f t="shared" si="10"/>
        <v>2049</v>
      </c>
      <c r="X50" s="7">
        <f t="shared" si="10"/>
        <v>2050</v>
      </c>
      <c r="Y50" s="7">
        <f t="shared" si="10"/>
        <v>2051</v>
      </c>
      <c r="Z50" s="7">
        <f t="shared" si="10"/>
        <v>2052</v>
      </c>
      <c r="AA50" s="7">
        <f t="shared" si="10"/>
        <v>2053</v>
      </c>
      <c r="AB50" s="7">
        <f t="shared" si="10"/>
        <v>2054</v>
      </c>
      <c r="AC50" s="7">
        <f t="shared" si="10"/>
        <v>2055</v>
      </c>
      <c r="AD50" s="7">
        <f t="shared" si="10"/>
        <v>2056</v>
      </c>
      <c r="AE50" s="7">
        <f t="shared" si="10"/>
        <v>2057</v>
      </c>
      <c r="AF50" s="7">
        <f t="shared" si="10"/>
        <v>2058</v>
      </c>
      <c r="AG50" s="201">
        <f t="shared" si="10"/>
        <v>2059</v>
      </c>
    </row>
    <row r="51" spans="1:33" ht="15" thickTop="1" x14ac:dyDescent="0.3">
      <c r="A51" s="9" t="s">
        <v>280</v>
      </c>
      <c r="B51" s="185"/>
      <c r="C51" s="872">
        <f>'Skutečnost HMP'!C27*('MO Vozidlo'!E$122+'MA Fixní'!E$122)</f>
        <v>0</v>
      </c>
      <c r="D51" s="862">
        <f>'Skutečnost HMP'!D27*('MO Vozidlo'!F$122+'MA Fixní'!F$122)+'Skutečnost HMP'!E27*('MO Vozidlo'!G$122+'MA Fixní'!G$122)+'Skutečnost HMP'!F27*('MO Vozidlo'!H$122+'MA Fixní'!H$122)</f>
        <v>0</v>
      </c>
      <c r="E51" s="863">
        <f>'Skutečnost HMP'!G27*('MO Vozidlo'!I$122+'MA Fixní'!I$122)</f>
        <v>0</v>
      </c>
      <c r="F51" s="863">
        <f>'Skutečnost HMP'!H27*('MO Vozidlo'!J$122+'MA Fixní'!J$122)</f>
        <v>0</v>
      </c>
      <c r="G51" s="863">
        <f>'Skutečnost HMP'!I27*('MO Vozidlo'!K$122+'MA Fixní'!K$122)</f>
        <v>0</v>
      </c>
      <c r="H51" s="863">
        <f>'Skutečnost HMP'!J27*('MO Vozidlo'!L$122+'MA Fixní'!L$122)</f>
        <v>0</v>
      </c>
      <c r="I51" s="863">
        <f>'Skutečnost HMP'!K27*('MO Vozidlo'!M$122+'MA Fixní'!M$122)</f>
        <v>0</v>
      </c>
      <c r="J51" s="863">
        <f>'Skutečnost HMP'!L27*('MO Vozidlo'!N$122+'MA Fixní'!N$122)</f>
        <v>0</v>
      </c>
      <c r="K51" s="863">
        <f>'Skutečnost HMP'!M27*('MO Vozidlo'!O$122+'MA Fixní'!O$122)</f>
        <v>0</v>
      </c>
      <c r="L51" s="863">
        <f>'Skutečnost HMP'!N27*('MO Vozidlo'!P$122+'MA Fixní'!P$122)</f>
        <v>0</v>
      </c>
      <c r="M51" s="863">
        <f>'Skutečnost HMP'!O27*('MO Vozidlo'!Q$122+'MA Fixní'!Q$122)</f>
        <v>0</v>
      </c>
      <c r="N51" s="863">
        <f>'Skutečnost HMP'!P27*('MO Vozidlo'!R$122+'MA Fixní'!R$122)</f>
        <v>0</v>
      </c>
      <c r="O51" s="863">
        <f>'Skutečnost HMP'!Q27*('MO Vozidlo'!S$122+'MA Fixní'!S$122)</f>
        <v>0</v>
      </c>
      <c r="P51" s="863">
        <f>'Skutečnost HMP'!R27*('MO Vozidlo'!T$122+'MA Fixní'!T$122)</f>
        <v>0</v>
      </c>
      <c r="Q51" s="863">
        <f>'Skutečnost HMP'!S27*('MO Vozidlo'!U$122+'MA Fixní'!U$122)</f>
        <v>0</v>
      </c>
      <c r="R51" s="863">
        <f>'Skutečnost HMP'!T27*('MO Vozidlo'!V$122+'MA Fixní'!V$122)</f>
        <v>0</v>
      </c>
      <c r="S51" s="863">
        <f>'Skutečnost HMP'!U27*('MO Vozidlo'!W$122+'MA Fixní'!W$122)</f>
        <v>0</v>
      </c>
      <c r="T51" s="863">
        <f>'Skutečnost HMP'!V27*('MO Vozidlo'!X$122+'MA Fixní'!X$122)</f>
        <v>0</v>
      </c>
      <c r="U51" s="863">
        <f>'Skutečnost HMP'!W27*('MO Vozidlo'!Y$122+'MA Fixní'!Y$122)</f>
        <v>0</v>
      </c>
      <c r="V51" s="863">
        <f>'Skutečnost HMP'!X27*('MO Vozidlo'!Z$122+'MA Fixní'!Z$122)</f>
        <v>0</v>
      </c>
      <c r="W51" s="863">
        <f>'Skutečnost HMP'!Y27*('MO Vozidlo'!AA$122+'MA Fixní'!AA$122)</f>
        <v>0</v>
      </c>
      <c r="X51" s="863">
        <f>'Skutečnost HMP'!Z27*('MO Vozidlo'!AB$122+'MA Fixní'!AB$122)</f>
        <v>0</v>
      </c>
      <c r="Y51" s="863">
        <f>'Skutečnost HMP'!AA27*('MO Vozidlo'!AC$122+'MA Fixní'!AC$122)</f>
        <v>0</v>
      </c>
      <c r="Z51" s="863">
        <f>'Skutečnost HMP'!AB27*('MO Vozidlo'!AD$122+'MA Fixní'!AD$122)</f>
        <v>0</v>
      </c>
      <c r="AA51" s="863">
        <f>'Skutečnost HMP'!AC27*('MO Vozidlo'!AE$122+'MA Fixní'!AE$122)</f>
        <v>0</v>
      </c>
      <c r="AB51" s="863">
        <f>'Skutečnost HMP'!AD27*('MO Vozidlo'!AF$122+'MA Fixní'!AF$122)</f>
        <v>0</v>
      </c>
      <c r="AC51" s="863">
        <f>'Skutečnost HMP'!AE27*('MO Vozidlo'!AG$122+'MA Fixní'!AG$122)</f>
        <v>0</v>
      </c>
      <c r="AD51" s="863">
        <f>'Skutečnost HMP'!AF27*('MO Vozidlo'!AH$122+'MA Fixní'!AH$122)</f>
        <v>0</v>
      </c>
      <c r="AE51" s="863">
        <f>'Skutečnost HMP'!AG27*('MO Vozidlo'!AI$122+'MA Fixní'!AI$122)</f>
        <v>0</v>
      </c>
      <c r="AF51" s="863">
        <f>'Skutečnost HMP'!AH27*('MO Vozidlo'!AJ$122+'MA Fixní'!AJ$122)</f>
        <v>0</v>
      </c>
      <c r="AG51" s="864">
        <f>'Skutečnost HMP'!AI27*('MO Vozidlo'!AK$122+'MA Fixní'!AK$122)</f>
        <v>0</v>
      </c>
    </row>
    <row r="52" spans="1:33" x14ac:dyDescent="0.3">
      <c r="A52" s="9" t="s">
        <v>281</v>
      </c>
      <c r="B52" s="177"/>
      <c r="C52" s="861">
        <f>'Skutečnost HMP'!C28*('MO Vozidlo'!E$122+'MA Fixní'!E$122)</f>
        <v>0</v>
      </c>
      <c r="D52" s="865">
        <f>'Skutečnost HMP'!D28*('MO Vozidlo'!F$122+'MA Fixní'!F$122)+'Skutečnost HMP'!E28*('MO Vozidlo'!G$122+'MA Fixní'!G$122)+'Skutečnost HMP'!F28*('MO Vozidlo'!H$122+'MA Fixní'!H$122)</f>
        <v>0</v>
      </c>
      <c r="E52" s="866">
        <f>'Skutečnost HMP'!G28*('MO Vozidlo'!I$122+'MA Fixní'!I$122)</f>
        <v>0</v>
      </c>
      <c r="F52" s="866">
        <f>'Skutečnost HMP'!H28*('MO Vozidlo'!J$122+'MA Fixní'!J$122)</f>
        <v>0</v>
      </c>
      <c r="G52" s="866">
        <f>'Skutečnost HMP'!I28*('MO Vozidlo'!K$122+'MA Fixní'!K$122)</f>
        <v>0</v>
      </c>
      <c r="H52" s="866">
        <f>'Skutečnost HMP'!J28*('MO Vozidlo'!L$122+'MA Fixní'!L$122)</f>
        <v>0</v>
      </c>
      <c r="I52" s="866">
        <f>'Skutečnost HMP'!K28*('MO Vozidlo'!M$122+'MA Fixní'!M$122)</f>
        <v>0</v>
      </c>
      <c r="J52" s="866">
        <f>'Skutečnost HMP'!L28*('MO Vozidlo'!N$122+'MA Fixní'!N$122)</f>
        <v>0</v>
      </c>
      <c r="K52" s="866">
        <f>'Skutečnost HMP'!M28*('MO Vozidlo'!O$122+'MA Fixní'!O$122)</f>
        <v>0</v>
      </c>
      <c r="L52" s="866">
        <f>'Skutečnost HMP'!N28*('MO Vozidlo'!P$122+'MA Fixní'!P$122)</f>
        <v>0</v>
      </c>
      <c r="M52" s="866">
        <f>'Skutečnost HMP'!O28*('MO Vozidlo'!Q$122+'MA Fixní'!Q$122)</f>
        <v>0</v>
      </c>
      <c r="N52" s="866">
        <f>'Skutečnost HMP'!P28*('MO Vozidlo'!R$122+'MA Fixní'!R$122)</f>
        <v>0</v>
      </c>
      <c r="O52" s="866">
        <f>'Skutečnost HMP'!Q28*('MO Vozidlo'!S$122+'MA Fixní'!S$122)</f>
        <v>0</v>
      </c>
      <c r="P52" s="866">
        <f>'Skutečnost HMP'!R28*('MO Vozidlo'!T$122+'MA Fixní'!T$122)</f>
        <v>0</v>
      </c>
      <c r="Q52" s="866">
        <f>'Skutečnost HMP'!S28*('MO Vozidlo'!U$122+'MA Fixní'!U$122)</f>
        <v>0</v>
      </c>
      <c r="R52" s="866">
        <f>'Skutečnost HMP'!T28*('MO Vozidlo'!V$122+'MA Fixní'!V$122)</f>
        <v>0</v>
      </c>
      <c r="S52" s="866">
        <f>'Skutečnost HMP'!U28*('MO Vozidlo'!W$122+'MA Fixní'!W$122)</f>
        <v>0</v>
      </c>
      <c r="T52" s="866">
        <f>'Skutečnost HMP'!V28*('MO Vozidlo'!X$122+'MA Fixní'!X$122)</f>
        <v>0</v>
      </c>
      <c r="U52" s="866">
        <f>'Skutečnost HMP'!W28*('MO Vozidlo'!Y$122+'MA Fixní'!Y$122)</f>
        <v>0</v>
      </c>
      <c r="V52" s="866">
        <f>'Skutečnost HMP'!X28*('MO Vozidlo'!Z$122+'MA Fixní'!Z$122)</f>
        <v>0</v>
      </c>
      <c r="W52" s="866">
        <f>'Skutečnost HMP'!Y28*('MO Vozidlo'!AA$122+'MA Fixní'!AA$122)</f>
        <v>0</v>
      </c>
      <c r="X52" s="866">
        <f>'Skutečnost HMP'!Z28*('MO Vozidlo'!AB$122+'MA Fixní'!AB$122)</f>
        <v>0</v>
      </c>
      <c r="Y52" s="866">
        <f>'Skutečnost HMP'!AA28*('MO Vozidlo'!AC$122+'MA Fixní'!AC$122)</f>
        <v>0</v>
      </c>
      <c r="Z52" s="866">
        <f>'Skutečnost HMP'!AB28*('MO Vozidlo'!AD$122+'MA Fixní'!AD$122)</f>
        <v>0</v>
      </c>
      <c r="AA52" s="866">
        <f>'Skutečnost HMP'!AC28*('MO Vozidlo'!AE$122+'MA Fixní'!AE$122)</f>
        <v>0</v>
      </c>
      <c r="AB52" s="866">
        <f>'Skutečnost HMP'!AD28*('MO Vozidlo'!AF$122+'MA Fixní'!AF$122)</f>
        <v>0</v>
      </c>
      <c r="AC52" s="866">
        <f>'Skutečnost HMP'!AE28*('MO Vozidlo'!AG$122+'MA Fixní'!AG$122)</f>
        <v>0</v>
      </c>
      <c r="AD52" s="866">
        <f>'Skutečnost HMP'!AF28*('MO Vozidlo'!AH$122+'MA Fixní'!AH$122)</f>
        <v>0</v>
      </c>
      <c r="AE52" s="866">
        <f>'Skutečnost HMP'!AG28*('MO Vozidlo'!AI$122+'MA Fixní'!AI$122)</f>
        <v>0</v>
      </c>
      <c r="AF52" s="866">
        <f>'Skutečnost HMP'!AH28*('MO Vozidlo'!AJ$122+'MA Fixní'!AJ$122)</f>
        <v>0</v>
      </c>
      <c r="AG52" s="867">
        <f>'Skutečnost HMP'!AI28*('MO Vozidlo'!AK$122+'MA Fixní'!AK$122)</f>
        <v>0</v>
      </c>
    </row>
    <row r="53" spans="1:33" x14ac:dyDescent="0.3">
      <c r="A53" s="9" t="s">
        <v>282</v>
      </c>
      <c r="B53" s="177"/>
      <c r="C53" s="861">
        <f>'Skutečnost HMP'!C29*('MO Vozidlo'!E$122+'MA Fixní'!E$122)</f>
        <v>0</v>
      </c>
      <c r="D53" s="865">
        <f>'Skutečnost HMP'!D29*('MO Vozidlo'!F$122+'MA Fixní'!F$122)+'Skutečnost HMP'!E29*('MO Vozidlo'!G$122+'MA Fixní'!G$122)+'Skutečnost HMP'!F29*('MO Vozidlo'!H$122+'MA Fixní'!H$122)</f>
        <v>0</v>
      </c>
      <c r="E53" s="866">
        <f>'Skutečnost HMP'!G29*('MO Vozidlo'!I$122+'MA Fixní'!I$122)</f>
        <v>0</v>
      </c>
      <c r="F53" s="866">
        <f>'Skutečnost HMP'!H29*('MO Vozidlo'!J$122+'MA Fixní'!J$122)</f>
        <v>0</v>
      </c>
      <c r="G53" s="866">
        <f>'Skutečnost HMP'!I29*('MO Vozidlo'!K$122+'MA Fixní'!K$122)</f>
        <v>0</v>
      </c>
      <c r="H53" s="866">
        <f>'Skutečnost HMP'!J29*('MO Vozidlo'!L$122+'MA Fixní'!L$122)</f>
        <v>0</v>
      </c>
      <c r="I53" s="866">
        <f>'Skutečnost HMP'!K29*('MO Vozidlo'!M$122+'MA Fixní'!M$122)</f>
        <v>0</v>
      </c>
      <c r="J53" s="866">
        <f>'Skutečnost HMP'!L29*('MO Vozidlo'!N$122+'MA Fixní'!N$122)</f>
        <v>0</v>
      </c>
      <c r="K53" s="866">
        <f>'Skutečnost HMP'!M29*('MO Vozidlo'!O$122+'MA Fixní'!O$122)</f>
        <v>0</v>
      </c>
      <c r="L53" s="866">
        <f>'Skutečnost HMP'!N29*('MO Vozidlo'!P$122+'MA Fixní'!P$122)</f>
        <v>0</v>
      </c>
      <c r="M53" s="866">
        <f>'Skutečnost HMP'!O29*('MO Vozidlo'!Q$122+'MA Fixní'!Q$122)</f>
        <v>0</v>
      </c>
      <c r="N53" s="866">
        <f>'Skutečnost HMP'!P29*('MO Vozidlo'!R$122+'MA Fixní'!R$122)</f>
        <v>0</v>
      </c>
      <c r="O53" s="866">
        <f>'Skutečnost HMP'!Q29*('MO Vozidlo'!S$122+'MA Fixní'!S$122)</f>
        <v>0</v>
      </c>
      <c r="P53" s="866">
        <f>'Skutečnost HMP'!R29*('MO Vozidlo'!T$122+'MA Fixní'!T$122)</f>
        <v>0</v>
      </c>
      <c r="Q53" s="866">
        <f>'Skutečnost HMP'!S29*('MO Vozidlo'!U$122+'MA Fixní'!U$122)</f>
        <v>0</v>
      </c>
      <c r="R53" s="866">
        <f>'Skutečnost HMP'!T29*('MO Vozidlo'!V$122+'MA Fixní'!V$122)</f>
        <v>0</v>
      </c>
      <c r="S53" s="866">
        <f>'Skutečnost HMP'!U29*('MO Vozidlo'!W$122+'MA Fixní'!W$122)</f>
        <v>0</v>
      </c>
      <c r="T53" s="866">
        <f>'Skutečnost HMP'!V29*('MO Vozidlo'!X$122+'MA Fixní'!X$122)</f>
        <v>0</v>
      </c>
      <c r="U53" s="866">
        <f>'Skutečnost HMP'!W29*('MO Vozidlo'!Y$122+'MA Fixní'!Y$122)</f>
        <v>0</v>
      </c>
      <c r="V53" s="866">
        <f>'Skutečnost HMP'!X29*('MO Vozidlo'!Z$122+'MA Fixní'!Z$122)</f>
        <v>0</v>
      </c>
      <c r="W53" s="866">
        <f>'Skutečnost HMP'!Y29*('MO Vozidlo'!AA$122+'MA Fixní'!AA$122)</f>
        <v>0</v>
      </c>
      <c r="X53" s="866">
        <f>'Skutečnost HMP'!Z29*('MO Vozidlo'!AB$122+'MA Fixní'!AB$122)</f>
        <v>0</v>
      </c>
      <c r="Y53" s="866">
        <f>'Skutečnost HMP'!AA29*('MO Vozidlo'!AC$122+'MA Fixní'!AC$122)</f>
        <v>0</v>
      </c>
      <c r="Z53" s="866">
        <f>'Skutečnost HMP'!AB29*('MO Vozidlo'!AD$122+'MA Fixní'!AD$122)</f>
        <v>0</v>
      </c>
      <c r="AA53" s="866">
        <f>'Skutečnost HMP'!AC29*('MO Vozidlo'!AE$122+'MA Fixní'!AE$122)</f>
        <v>0</v>
      </c>
      <c r="AB53" s="866">
        <f>'Skutečnost HMP'!AD29*('MO Vozidlo'!AF$122+'MA Fixní'!AF$122)</f>
        <v>0</v>
      </c>
      <c r="AC53" s="866">
        <f>'Skutečnost HMP'!AE29*('MO Vozidlo'!AG$122+'MA Fixní'!AG$122)</f>
        <v>0</v>
      </c>
      <c r="AD53" s="866">
        <f>'Skutečnost HMP'!AF29*('MO Vozidlo'!AH$122+'MA Fixní'!AH$122)</f>
        <v>0</v>
      </c>
      <c r="AE53" s="866">
        <f>'Skutečnost HMP'!AG29*('MO Vozidlo'!AI$122+'MA Fixní'!AI$122)</f>
        <v>0</v>
      </c>
      <c r="AF53" s="866">
        <f>'Skutečnost HMP'!AH29*('MO Vozidlo'!AJ$122+'MA Fixní'!AJ$122)</f>
        <v>0</v>
      </c>
      <c r="AG53" s="867">
        <f>'Skutečnost HMP'!AI29*('MO Vozidlo'!AK$122+'MA Fixní'!AK$122)</f>
        <v>0</v>
      </c>
    </row>
    <row r="54" spans="1:33" ht="15" thickBot="1" x14ac:dyDescent="0.35">
      <c r="A54" s="9" t="s">
        <v>283</v>
      </c>
      <c r="B54" s="181"/>
      <c r="C54" s="868">
        <f>'Skutečnost HMP'!C30*('MO Vozidlo'!E$122+'MA Fixní'!E$122)</f>
        <v>0</v>
      </c>
      <c r="D54" s="869">
        <f>'Skutečnost HMP'!D30*('MO Vozidlo'!F$122+'MA Fixní'!F$122)+'Skutečnost HMP'!E30*('MO Vozidlo'!G$122+'MA Fixní'!G$122)+'Skutečnost HMP'!F30*('MO Vozidlo'!H$122+'MA Fixní'!H$122)</f>
        <v>0</v>
      </c>
      <c r="E54" s="870">
        <f>'Skutečnost HMP'!G30*('MO Vozidlo'!I$122+'MA Fixní'!I$122)</f>
        <v>0</v>
      </c>
      <c r="F54" s="870">
        <f>'Skutečnost HMP'!H30*('MO Vozidlo'!J$122+'MA Fixní'!J$122)</f>
        <v>0</v>
      </c>
      <c r="G54" s="870">
        <f>'Skutečnost HMP'!I30*('MO Vozidlo'!K$122+'MA Fixní'!K$122)</f>
        <v>0</v>
      </c>
      <c r="H54" s="870">
        <f>'Skutečnost HMP'!J30*('MO Vozidlo'!L$122+'MA Fixní'!L$122)</f>
        <v>0</v>
      </c>
      <c r="I54" s="870">
        <f>'Skutečnost HMP'!K30*('MO Vozidlo'!M$122+'MA Fixní'!M$122)</f>
        <v>0</v>
      </c>
      <c r="J54" s="870">
        <f>'Skutečnost HMP'!L30*('MO Vozidlo'!N$122+'MA Fixní'!N$122)</f>
        <v>0</v>
      </c>
      <c r="K54" s="870">
        <f>'Skutečnost HMP'!M30*('MO Vozidlo'!O$122+'MA Fixní'!O$122)</f>
        <v>0</v>
      </c>
      <c r="L54" s="870">
        <f>'Skutečnost HMP'!N30*('MO Vozidlo'!P$122+'MA Fixní'!P$122)</f>
        <v>0</v>
      </c>
      <c r="M54" s="870">
        <f>'Skutečnost HMP'!O30*('MO Vozidlo'!Q$122+'MA Fixní'!Q$122)</f>
        <v>0</v>
      </c>
      <c r="N54" s="870">
        <f>'Skutečnost HMP'!P30*('MO Vozidlo'!R$122+'MA Fixní'!R$122)</f>
        <v>0</v>
      </c>
      <c r="O54" s="870">
        <f>'Skutečnost HMP'!Q30*('MO Vozidlo'!S$122+'MA Fixní'!S$122)</f>
        <v>0</v>
      </c>
      <c r="P54" s="870">
        <f>'Skutečnost HMP'!R30*('MO Vozidlo'!T$122+'MA Fixní'!T$122)</f>
        <v>0</v>
      </c>
      <c r="Q54" s="870">
        <f>'Skutečnost HMP'!S30*('MO Vozidlo'!U$122+'MA Fixní'!U$122)</f>
        <v>0</v>
      </c>
      <c r="R54" s="870">
        <f>'Skutečnost HMP'!T30*('MO Vozidlo'!V$122+'MA Fixní'!V$122)</f>
        <v>0</v>
      </c>
      <c r="S54" s="870">
        <f>'Skutečnost HMP'!U30*('MO Vozidlo'!W$122+'MA Fixní'!W$122)</f>
        <v>0</v>
      </c>
      <c r="T54" s="870">
        <f>'Skutečnost HMP'!V30*('MO Vozidlo'!X$122+'MA Fixní'!X$122)</f>
        <v>0</v>
      </c>
      <c r="U54" s="870">
        <f>'Skutečnost HMP'!W30*('MO Vozidlo'!Y$122+'MA Fixní'!Y$122)</f>
        <v>0</v>
      </c>
      <c r="V54" s="870">
        <f>'Skutečnost HMP'!X30*('MO Vozidlo'!Z$122+'MA Fixní'!Z$122)</f>
        <v>0</v>
      </c>
      <c r="W54" s="870">
        <f>'Skutečnost HMP'!Y30*('MO Vozidlo'!AA$122+'MA Fixní'!AA$122)</f>
        <v>0</v>
      </c>
      <c r="X54" s="870">
        <f>'Skutečnost HMP'!Z30*('MO Vozidlo'!AB$122+'MA Fixní'!AB$122)</f>
        <v>0</v>
      </c>
      <c r="Y54" s="870">
        <f>'Skutečnost HMP'!AA30*('MO Vozidlo'!AC$122+'MA Fixní'!AC$122)</f>
        <v>0</v>
      </c>
      <c r="Z54" s="870">
        <f>'Skutečnost HMP'!AB30*('MO Vozidlo'!AD$122+'MA Fixní'!AD$122)</f>
        <v>0</v>
      </c>
      <c r="AA54" s="870">
        <f>'Skutečnost HMP'!AC30*('MO Vozidlo'!AE$122+'MA Fixní'!AE$122)</f>
        <v>0</v>
      </c>
      <c r="AB54" s="870">
        <f>'Skutečnost HMP'!AD30*('MO Vozidlo'!AF$122+'MA Fixní'!AF$122)</f>
        <v>0</v>
      </c>
      <c r="AC54" s="870">
        <f>'Skutečnost HMP'!AE30*('MO Vozidlo'!AG$122+'MA Fixní'!AG$122)</f>
        <v>0</v>
      </c>
      <c r="AD54" s="870">
        <f>'Skutečnost HMP'!AF30*('MO Vozidlo'!AH$122+'MA Fixní'!AH$122)</f>
        <v>0</v>
      </c>
      <c r="AE54" s="870">
        <f>'Skutečnost HMP'!AG30*('MO Vozidlo'!AI$122+'MA Fixní'!AI$122)</f>
        <v>0</v>
      </c>
      <c r="AF54" s="870">
        <f>'Skutečnost HMP'!AH30*('MO Vozidlo'!AJ$122+'MA Fixní'!AJ$122)</f>
        <v>0</v>
      </c>
      <c r="AG54" s="871">
        <f>'Skutečnost HMP'!AI30*('MO Vozidlo'!AK$122+'MA Fixní'!AK$122)</f>
        <v>0</v>
      </c>
    </row>
    <row r="55" spans="1:33" ht="15" thickBot="1" x14ac:dyDescent="0.35">
      <c r="A55" s="236" t="s">
        <v>663</v>
      </c>
      <c r="B55" s="246"/>
      <c r="C55" s="860">
        <f t="shared" ref="C55:AG55" si="11">SUM(C51:C54)</f>
        <v>0</v>
      </c>
      <c r="D55" s="851">
        <f t="shared" si="11"/>
        <v>0</v>
      </c>
      <c r="E55" s="851">
        <f t="shared" si="11"/>
        <v>0</v>
      </c>
      <c r="F55" s="851">
        <f t="shared" si="11"/>
        <v>0</v>
      </c>
      <c r="G55" s="851">
        <f t="shared" si="11"/>
        <v>0</v>
      </c>
      <c r="H55" s="851">
        <f t="shared" si="11"/>
        <v>0</v>
      </c>
      <c r="I55" s="851">
        <f t="shared" si="11"/>
        <v>0</v>
      </c>
      <c r="J55" s="851">
        <f t="shared" si="11"/>
        <v>0</v>
      </c>
      <c r="K55" s="851">
        <f t="shared" si="11"/>
        <v>0</v>
      </c>
      <c r="L55" s="851">
        <f t="shared" si="11"/>
        <v>0</v>
      </c>
      <c r="M55" s="851">
        <f t="shared" si="11"/>
        <v>0</v>
      </c>
      <c r="N55" s="851">
        <f t="shared" si="11"/>
        <v>0</v>
      </c>
      <c r="O55" s="851">
        <f t="shared" si="11"/>
        <v>0</v>
      </c>
      <c r="P55" s="851">
        <f t="shared" si="11"/>
        <v>0</v>
      </c>
      <c r="Q55" s="851">
        <f t="shared" si="11"/>
        <v>0</v>
      </c>
      <c r="R55" s="851">
        <f t="shared" si="11"/>
        <v>0</v>
      </c>
      <c r="S55" s="851">
        <f t="shared" si="11"/>
        <v>0</v>
      </c>
      <c r="T55" s="851">
        <f t="shared" si="11"/>
        <v>0</v>
      </c>
      <c r="U55" s="851">
        <f t="shared" si="11"/>
        <v>0</v>
      </c>
      <c r="V55" s="851">
        <f t="shared" si="11"/>
        <v>0</v>
      </c>
      <c r="W55" s="851">
        <f t="shared" si="11"/>
        <v>0</v>
      </c>
      <c r="X55" s="851">
        <f t="shared" si="11"/>
        <v>0</v>
      </c>
      <c r="Y55" s="851">
        <f t="shared" si="11"/>
        <v>0</v>
      </c>
      <c r="Z55" s="851">
        <f t="shared" si="11"/>
        <v>0</v>
      </c>
      <c r="AA55" s="851">
        <f t="shared" si="11"/>
        <v>0</v>
      </c>
      <c r="AB55" s="851">
        <f t="shared" si="11"/>
        <v>0</v>
      </c>
      <c r="AC55" s="851">
        <f t="shared" si="11"/>
        <v>0</v>
      </c>
      <c r="AD55" s="851">
        <f t="shared" si="11"/>
        <v>0</v>
      </c>
      <c r="AE55" s="851">
        <f t="shared" si="11"/>
        <v>0</v>
      </c>
      <c r="AF55" s="851">
        <f t="shared" si="11"/>
        <v>0</v>
      </c>
      <c r="AG55" s="852">
        <f t="shared" si="11"/>
        <v>0</v>
      </c>
    </row>
    <row r="56" spans="1:33" ht="15" thickBot="1" x14ac:dyDescent="0.35"/>
    <row r="57" spans="1:33" x14ac:dyDescent="0.3">
      <c r="A57" s="241" t="s">
        <v>397</v>
      </c>
      <c r="B57" s="242" t="str">
        <f>B49</f>
        <v>HMP</v>
      </c>
      <c r="C57" s="154" t="str">
        <f>C49</f>
        <v>Kalendářní rok</v>
      </c>
      <c r="D57" s="12"/>
      <c r="E57" s="12"/>
      <c r="F57" s="12"/>
      <c r="G57" s="12"/>
      <c r="H57" s="12"/>
      <c r="I57" s="12"/>
      <c r="J57" s="12"/>
      <c r="K57" s="12"/>
      <c r="L57" s="12"/>
      <c r="M57" s="12"/>
      <c r="N57" s="12"/>
      <c r="O57" s="12"/>
      <c r="P57" s="12"/>
      <c r="Q57" s="12"/>
      <c r="R57" s="205"/>
      <c r="S57" s="205"/>
      <c r="T57" s="205"/>
      <c r="U57" s="205"/>
      <c r="V57" s="205"/>
      <c r="W57" s="205"/>
      <c r="X57" s="205"/>
      <c r="Y57" s="205"/>
      <c r="Z57" s="205"/>
      <c r="AA57" s="205"/>
      <c r="AB57" s="205"/>
      <c r="AC57" s="205"/>
      <c r="AD57" s="205"/>
      <c r="AE57" s="205"/>
      <c r="AF57" s="205"/>
      <c r="AG57" s="206"/>
    </row>
    <row r="58" spans="1:33" ht="15" thickBot="1" x14ac:dyDescent="0.35">
      <c r="A58" s="6" t="s">
        <v>366</v>
      </c>
      <c r="B58" s="155"/>
      <c r="C58" s="156" t="str">
        <f>C50</f>
        <v>XII/29</v>
      </c>
      <c r="D58" s="7">
        <f>D50</f>
        <v>2030</v>
      </c>
      <c r="E58" s="7">
        <f t="shared" ref="E58:AG58" si="12">E50</f>
        <v>2031</v>
      </c>
      <c r="F58" s="7">
        <f t="shared" si="12"/>
        <v>2032</v>
      </c>
      <c r="G58" s="7">
        <f t="shared" si="12"/>
        <v>2033</v>
      </c>
      <c r="H58" s="7">
        <f t="shared" si="12"/>
        <v>2034</v>
      </c>
      <c r="I58" s="7">
        <f t="shared" si="12"/>
        <v>2035</v>
      </c>
      <c r="J58" s="7">
        <f t="shared" si="12"/>
        <v>2036</v>
      </c>
      <c r="K58" s="7">
        <f t="shared" si="12"/>
        <v>2037</v>
      </c>
      <c r="L58" s="7">
        <f t="shared" si="12"/>
        <v>2038</v>
      </c>
      <c r="M58" s="7">
        <f t="shared" si="12"/>
        <v>2039</v>
      </c>
      <c r="N58" s="7">
        <f t="shared" si="12"/>
        <v>2040</v>
      </c>
      <c r="O58" s="7">
        <f t="shared" si="12"/>
        <v>2041</v>
      </c>
      <c r="P58" s="7">
        <f t="shared" si="12"/>
        <v>2042</v>
      </c>
      <c r="Q58" s="7">
        <f t="shared" si="12"/>
        <v>2043</v>
      </c>
      <c r="R58" s="7">
        <f t="shared" si="12"/>
        <v>2044</v>
      </c>
      <c r="S58" s="7">
        <f t="shared" si="12"/>
        <v>2045</v>
      </c>
      <c r="T58" s="7">
        <f t="shared" si="12"/>
        <v>2046</v>
      </c>
      <c r="U58" s="7">
        <f t="shared" si="12"/>
        <v>2047</v>
      </c>
      <c r="V58" s="7">
        <f t="shared" si="12"/>
        <v>2048</v>
      </c>
      <c r="W58" s="7">
        <f t="shared" si="12"/>
        <v>2049</v>
      </c>
      <c r="X58" s="7">
        <f t="shared" si="12"/>
        <v>2050</v>
      </c>
      <c r="Y58" s="7">
        <f t="shared" si="12"/>
        <v>2051</v>
      </c>
      <c r="Z58" s="7">
        <f t="shared" si="12"/>
        <v>2052</v>
      </c>
      <c r="AA58" s="7">
        <f t="shared" si="12"/>
        <v>2053</v>
      </c>
      <c r="AB58" s="7">
        <f t="shared" si="12"/>
        <v>2054</v>
      </c>
      <c r="AC58" s="7">
        <f t="shared" si="12"/>
        <v>2055</v>
      </c>
      <c r="AD58" s="7">
        <f t="shared" si="12"/>
        <v>2056</v>
      </c>
      <c r="AE58" s="7">
        <f t="shared" si="12"/>
        <v>2057</v>
      </c>
      <c r="AF58" s="7">
        <f t="shared" si="12"/>
        <v>2058</v>
      </c>
      <c r="AG58" s="201">
        <f t="shared" si="12"/>
        <v>2059</v>
      </c>
    </row>
    <row r="59" spans="1:33" ht="15" thickTop="1" x14ac:dyDescent="0.3">
      <c r="A59" s="9" t="s">
        <v>280</v>
      </c>
      <c r="B59" s="185"/>
      <c r="C59" s="873">
        <f>'Objednávka HMP'!C97+SUM(C35,C43,C27)-C51</f>
        <v>0</v>
      </c>
      <c r="D59" s="874">
        <f>'Objednávka HMP'!D97+'Objednávka HMP'!E97+'Objednávka HMP'!F97+SUM(D35,D43,D27)-D51</f>
        <v>0</v>
      </c>
      <c r="E59" s="863">
        <f>'Objednávka HMP'!G97+SUM(E35,E43,E27)-E51</f>
        <v>0</v>
      </c>
      <c r="F59" s="863">
        <f>'Objednávka HMP'!H97+SUM(F35,F43,F27)-F51</f>
        <v>0</v>
      </c>
      <c r="G59" s="863">
        <f>'Objednávka HMP'!I97+SUM(G35,G43,G27)-G51</f>
        <v>0</v>
      </c>
      <c r="H59" s="863">
        <f>'Objednávka HMP'!J97+SUM(H35,H43,H27)-H51</f>
        <v>0</v>
      </c>
      <c r="I59" s="863">
        <f>'Objednávka HMP'!K97+SUM(I35,I43,I27)-I51</f>
        <v>0</v>
      </c>
      <c r="J59" s="863">
        <f>'Objednávka HMP'!L97+SUM(J35,J43,J27)-J51</f>
        <v>0</v>
      </c>
      <c r="K59" s="863">
        <f>'Objednávka HMP'!M97+SUM(K35,K43,K27)-K51</f>
        <v>0</v>
      </c>
      <c r="L59" s="863">
        <f>'Objednávka HMP'!N97+SUM(L35,L43,L27)-L51</f>
        <v>0</v>
      </c>
      <c r="M59" s="863">
        <f>'Objednávka HMP'!O97+SUM(M35,M43,M27)-M51</f>
        <v>0</v>
      </c>
      <c r="N59" s="863">
        <f>'Objednávka HMP'!P97+SUM(N35,N43,N27)-N51</f>
        <v>0</v>
      </c>
      <c r="O59" s="863">
        <f>'Objednávka HMP'!Q97+SUM(O35,O43,O27)-O51</f>
        <v>0</v>
      </c>
      <c r="P59" s="863">
        <f>'Objednávka HMP'!R97+SUM(P35,P43,P27)-P51</f>
        <v>0</v>
      </c>
      <c r="Q59" s="863">
        <f>'Objednávka HMP'!S97+SUM(Q35,Q43,Q27)-Q51</f>
        <v>0</v>
      </c>
      <c r="R59" s="863">
        <f>'Objednávka HMP'!T97+SUM(R35,R43,R27)-R51</f>
        <v>0</v>
      </c>
      <c r="S59" s="863">
        <f>'Objednávka HMP'!U97+SUM(S35,S43,S27)-S51</f>
        <v>0</v>
      </c>
      <c r="T59" s="863">
        <f>'Objednávka HMP'!V97+SUM(T35,T43,T27)-T51</f>
        <v>0</v>
      </c>
      <c r="U59" s="863">
        <f>'Objednávka HMP'!W97+SUM(U35,U43,U27)-U51</f>
        <v>0</v>
      </c>
      <c r="V59" s="863">
        <f>'Objednávka HMP'!X97+SUM(V35,V43,V27)-V51</f>
        <v>0</v>
      </c>
      <c r="W59" s="863">
        <f>'Objednávka HMP'!Y97+SUM(W35,W43,W27)-W51</f>
        <v>0</v>
      </c>
      <c r="X59" s="863">
        <f>'Objednávka HMP'!Z97+SUM(X35,X43,X27)-X51</f>
        <v>0</v>
      </c>
      <c r="Y59" s="863">
        <f>'Objednávka HMP'!AA97+SUM(Y35,Y43,Y27)-Y51</f>
        <v>0</v>
      </c>
      <c r="Z59" s="863">
        <f>'Objednávka HMP'!AB97+SUM(Z35,Z43,Z27)-Z51</f>
        <v>0</v>
      </c>
      <c r="AA59" s="863">
        <f>'Objednávka HMP'!AC97+SUM(AA35,AA43,AA27)-AA51</f>
        <v>0</v>
      </c>
      <c r="AB59" s="863">
        <f>'Objednávka HMP'!AD97+SUM(AB35,AB43,AB27)-AB51</f>
        <v>0</v>
      </c>
      <c r="AC59" s="863">
        <f>'Objednávka HMP'!AE97+SUM(AC35,AC43,AC27)-AC51</f>
        <v>0</v>
      </c>
      <c r="AD59" s="863">
        <f>'Objednávka HMP'!AF97+SUM(AD35,AD43,AD27)-AD51</f>
        <v>0</v>
      </c>
      <c r="AE59" s="863">
        <f>'Objednávka HMP'!AG97+SUM(AE35,AE43,AE27)-AE51</f>
        <v>0</v>
      </c>
      <c r="AF59" s="863">
        <f>'Objednávka HMP'!AH97+SUM(AF35,AF43,AF27)-AF51</f>
        <v>0</v>
      </c>
      <c r="AG59" s="864">
        <f>'Objednávka HMP'!AI97+SUM(AG35,AG43,AG27)-AG51</f>
        <v>0</v>
      </c>
    </row>
    <row r="60" spans="1:33" x14ac:dyDescent="0.3">
      <c r="A60" s="9" t="s">
        <v>281</v>
      </c>
      <c r="B60" s="177"/>
      <c r="C60" s="873">
        <f>'Objednávka HMP'!C98+SUM(C36,C44,C28)-C52</f>
        <v>0</v>
      </c>
      <c r="D60" s="874">
        <f>'Objednávka HMP'!D98+'Objednávka HMP'!E98+'Objednávka HMP'!F98+SUM(D36,D44,D28)-D52</f>
        <v>0</v>
      </c>
      <c r="E60" s="866">
        <f>'Objednávka HMP'!G98+SUM(E36,E44,E28)-E52</f>
        <v>0</v>
      </c>
      <c r="F60" s="866">
        <f>'Objednávka HMP'!H98+SUM(F36,F44,F28)-F52</f>
        <v>0</v>
      </c>
      <c r="G60" s="866">
        <f>'Objednávka HMP'!I98+SUM(G36,G44,G28)-G52</f>
        <v>0</v>
      </c>
      <c r="H60" s="866">
        <f>'Objednávka HMP'!J98+SUM(H36,H44,H28)-H52</f>
        <v>0</v>
      </c>
      <c r="I60" s="866">
        <f>'Objednávka HMP'!K98+SUM(I36,I44,I28)-I52</f>
        <v>0</v>
      </c>
      <c r="J60" s="866">
        <f>'Objednávka HMP'!L98+SUM(J36,J44,J28)-J52</f>
        <v>0</v>
      </c>
      <c r="K60" s="866">
        <f>'Objednávka HMP'!M98+SUM(K36,K44,K28)-K52</f>
        <v>0</v>
      </c>
      <c r="L60" s="866">
        <f>'Objednávka HMP'!N98+SUM(L36,L44,L28)-L52</f>
        <v>0</v>
      </c>
      <c r="M60" s="866">
        <f>'Objednávka HMP'!O98+SUM(M36,M44,M28)-M52</f>
        <v>0</v>
      </c>
      <c r="N60" s="866">
        <f>'Objednávka HMP'!P98+SUM(N36,N44,N28)-N52</f>
        <v>0</v>
      </c>
      <c r="O60" s="866">
        <f>'Objednávka HMP'!Q98+SUM(O36,O44,O28)-O52</f>
        <v>0</v>
      </c>
      <c r="P60" s="866">
        <f>'Objednávka HMP'!R98+SUM(P36,P44,P28)-P52</f>
        <v>0</v>
      </c>
      <c r="Q60" s="866">
        <f>'Objednávka HMP'!S98+SUM(Q36,Q44,Q28)-Q52</f>
        <v>0</v>
      </c>
      <c r="R60" s="866">
        <f>'Objednávka HMP'!T98+SUM(R36,R44,R28)-R52</f>
        <v>0</v>
      </c>
      <c r="S60" s="866">
        <f>'Objednávka HMP'!U98+SUM(S36,S44,S28)-S52</f>
        <v>0</v>
      </c>
      <c r="T60" s="866">
        <f>'Objednávka HMP'!V98+SUM(T36,T44,T28)-T52</f>
        <v>0</v>
      </c>
      <c r="U60" s="866">
        <f>'Objednávka HMP'!W98+SUM(U36,U44,U28)-U52</f>
        <v>0</v>
      </c>
      <c r="V60" s="866">
        <f>'Objednávka HMP'!X98+SUM(V36,V44,V28)-V52</f>
        <v>0</v>
      </c>
      <c r="W60" s="866">
        <f>'Objednávka HMP'!Y98+SUM(W36,W44,W28)-W52</f>
        <v>0</v>
      </c>
      <c r="X60" s="866">
        <f>'Objednávka HMP'!Z98+SUM(X36,X44,X28)-X52</f>
        <v>0</v>
      </c>
      <c r="Y60" s="866">
        <f>'Objednávka HMP'!AA98+SUM(Y36,Y44,Y28)-Y52</f>
        <v>0</v>
      </c>
      <c r="Z60" s="866">
        <f>'Objednávka HMP'!AB98+SUM(Z36,Z44,Z28)-Z52</f>
        <v>0</v>
      </c>
      <c r="AA60" s="866">
        <f>'Objednávka HMP'!AC98+SUM(AA36,AA44,AA28)-AA52</f>
        <v>0</v>
      </c>
      <c r="AB60" s="866">
        <f>'Objednávka HMP'!AD98+SUM(AB36,AB44,AB28)-AB52</f>
        <v>0</v>
      </c>
      <c r="AC60" s="866">
        <f>'Objednávka HMP'!AE98+SUM(AC36,AC44,AC28)-AC52</f>
        <v>0</v>
      </c>
      <c r="AD60" s="866">
        <f>'Objednávka HMP'!AF98+SUM(AD36,AD44,AD28)-AD52</f>
        <v>0</v>
      </c>
      <c r="AE60" s="866">
        <f>'Objednávka HMP'!AG98+SUM(AE36,AE44,AE28)-AE52</f>
        <v>0</v>
      </c>
      <c r="AF60" s="866">
        <f>'Objednávka HMP'!AH98+SUM(AF36,AF44,AF28)-AF52</f>
        <v>0</v>
      </c>
      <c r="AG60" s="867">
        <f>'Objednávka HMP'!AI98+SUM(AG36,AG44,AG28)-AG52</f>
        <v>0</v>
      </c>
    </row>
    <row r="61" spans="1:33" x14ac:dyDescent="0.3">
      <c r="A61" s="9" t="s">
        <v>282</v>
      </c>
      <c r="B61" s="177"/>
      <c r="C61" s="873">
        <f>'Objednávka HMP'!C99+SUM(C37,C45,C29)-C53</f>
        <v>0</v>
      </c>
      <c r="D61" s="874">
        <f>'Objednávka HMP'!D99+'Objednávka HMP'!E99+'Objednávka HMP'!F99+SUM(D37,D45,D29)-D53</f>
        <v>0</v>
      </c>
      <c r="E61" s="866">
        <f>'Objednávka HMP'!G99+SUM(E37,E45,E29)-E53</f>
        <v>0</v>
      </c>
      <c r="F61" s="866">
        <f>'Objednávka HMP'!H99+SUM(F37,F45,F29)-F53</f>
        <v>0</v>
      </c>
      <c r="G61" s="866">
        <f>'Objednávka HMP'!I99+SUM(G37,G45,G29)-G53</f>
        <v>0</v>
      </c>
      <c r="H61" s="866">
        <f>'Objednávka HMP'!J99+SUM(H37,H45,H29)-H53</f>
        <v>0</v>
      </c>
      <c r="I61" s="866">
        <f>'Objednávka HMP'!K99+SUM(I37,I45,I29)-I53</f>
        <v>0</v>
      </c>
      <c r="J61" s="866">
        <f>'Objednávka HMP'!L99+SUM(J37,J45,J29)-J53</f>
        <v>0</v>
      </c>
      <c r="K61" s="866">
        <f>'Objednávka HMP'!M99+SUM(K37,K45,K29)-K53</f>
        <v>0</v>
      </c>
      <c r="L61" s="866">
        <f>'Objednávka HMP'!N99+SUM(L37,L45,L29)-L53</f>
        <v>0</v>
      </c>
      <c r="M61" s="866">
        <f>'Objednávka HMP'!O99+SUM(M37,M45,M29)-M53</f>
        <v>0</v>
      </c>
      <c r="N61" s="866">
        <f>'Objednávka HMP'!P99+SUM(N37,N45,N29)-N53</f>
        <v>0</v>
      </c>
      <c r="O61" s="866">
        <f>'Objednávka HMP'!Q99+SUM(O37,O45,O29)-O53</f>
        <v>0</v>
      </c>
      <c r="P61" s="866">
        <f>'Objednávka HMP'!R99+SUM(P37,P45,P29)-P53</f>
        <v>0</v>
      </c>
      <c r="Q61" s="866">
        <f>'Objednávka HMP'!S99+SUM(Q37,Q45,Q29)-Q53</f>
        <v>0</v>
      </c>
      <c r="R61" s="866">
        <f>'Objednávka HMP'!T99+SUM(R37,R45,R29)-R53</f>
        <v>0</v>
      </c>
      <c r="S61" s="866">
        <f>'Objednávka HMP'!U99+SUM(S37,S45,S29)-S53</f>
        <v>0</v>
      </c>
      <c r="T61" s="866">
        <f>'Objednávka HMP'!V99+SUM(T37,T45,T29)-T53</f>
        <v>0</v>
      </c>
      <c r="U61" s="866">
        <f>'Objednávka HMP'!W99+SUM(U37,U45,U29)-U53</f>
        <v>0</v>
      </c>
      <c r="V61" s="866">
        <f>'Objednávka HMP'!X99+SUM(V37,V45,V29)-V53</f>
        <v>0</v>
      </c>
      <c r="W61" s="866">
        <f>'Objednávka HMP'!Y99+SUM(W37,W45,W29)-W53</f>
        <v>0</v>
      </c>
      <c r="X61" s="866">
        <f>'Objednávka HMP'!Z99+SUM(X37,X45,X29)-X53</f>
        <v>0</v>
      </c>
      <c r="Y61" s="866">
        <f>'Objednávka HMP'!AA99+SUM(Y37,Y45,Y29)-Y53</f>
        <v>0</v>
      </c>
      <c r="Z61" s="866">
        <f>'Objednávka HMP'!AB99+SUM(Z37,Z45,Z29)-Z53</f>
        <v>0</v>
      </c>
      <c r="AA61" s="866">
        <f>'Objednávka HMP'!AC99+SUM(AA37,AA45,AA29)-AA53</f>
        <v>0</v>
      </c>
      <c r="AB61" s="866">
        <f>'Objednávka HMP'!AD99+SUM(AB37,AB45,AB29)-AB53</f>
        <v>0</v>
      </c>
      <c r="AC61" s="866">
        <f>'Objednávka HMP'!AE99+SUM(AC37,AC45,AC29)-AC53</f>
        <v>0</v>
      </c>
      <c r="AD61" s="866">
        <f>'Objednávka HMP'!AF99+SUM(AD37,AD45,AD29)-AD53</f>
        <v>0</v>
      </c>
      <c r="AE61" s="866">
        <f>'Objednávka HMP'!AG99+SUM(AE37,AE45,AE29)-AE53</f>
        <v>0</v>
      </c>
      <c r="AF61" s="866">
        <f>'Objednávka HMP'!AH99+SUM(AF37,AF45,AF29)-AF53</f>
        <v>0</v>
      </c>
      <c r="AG61" s="867">
        <f>'Objednávka HMP'!AI99+SUM(AG37,AG45,AG29)-AG53</f>
        <v>0</v>
      </c>
    </row>
    <row r="62" spans="1:33" ht="15" thickBot="1" x14ac:dyDescent="0.35">
      <c r="A62" s="9" t="s">
        <v>283</v>
      </c>
      <c r="B62" s="181"/>
      <c r="C62" s="873">
        <f>'Objednávka HMP'!C100+SUM(C38,C46,C30)-C54</f>
        <v>0</v>
      </c>
      <c r="D62" s="874">
        <f>'Objednávka HMP'!D100+'Objednávka HMP'!E100+'Objednávka HMP'!F100+SUM(D38,D46,D30)-D54</f>
        <v>0</v>
      </c>
      <c r="E62" s="870">
        <f>'Objednávka HMP'!G100+SUM(E38,E46,E30)-E54</f>
        <v>0</v>
      </c>
      <c r="F62" s="870">
        <f>'Objednávka HMP'!H100+SUM(F38,F46,F30)-F54</f>
        <v>0</v>
      </c>
      <c r="G62" s="870">
        <f>'Objednávka HMP'!I100+SUM(G38,G46,G30)-G54</f>
        <v>0</v>
      </c>
      <c r="H62" s="870">
        <f>'Objednávka HMP'!J100+SUM(H38,H46,H30)-H54</f>
        <v>0</v>
      </c>
      <c r="I62" s="870">
        <f>'Objednávka HMP'!K100+SUM(I38,I46,I30)-I54</f>
        <v>0</v>
      </c>
      <c r="J62" s="870">
        <f>'Objednávka HMP'!L100+SUM(J38,J46,J30)-J54</f>
        <v>0</v>
      </c>
      <c r="K62" s="870">
        <f>'Objednávka HMP'!M100+SUM(K38,K46,K30)-K54</f>
        <v>0</v>
      </c>
      <c r="L62" s="870">
        <f>'Objednávka HMP'!N100+SUM(L38,L46,L30)-L54</f>
        <v>0</v>
      </c>
      <c r="M62" s="870">
        <f>'Objednávka HMP'!O100+SUM(M38,M46,M30)-M54</f>
        <v>0</v>
      </c>
      <c r="N62" s="870">
        <f>'Objednávka HMP'!P100+SUM(N38,N46,N30)-N54</f>
        <v>0</v>
      </c>
      <c r="O62" s="870">
        <f>'Objednávka HMP'!Q100+SUM(O38,O46,O30)-O54</f>
        <v>0</v>
      </c>
      <c r="P62" s="870">
        <f>'Objednávka HMP'!R100+SUM(P38,P46,P30)-P54</f>
        <v>0</v>
      </c>
      <c r="Q62" s="870">
        <f>'Objednávka HMP'!S100+SUM(Q38,Q46,Q30)-Q54</f>
        <v>0</v>
      </c>
      <c r="R62" s="870">
        <f>'Objednávka HMP'!T100+SUM(R38,R46,R30)-R54</f>
        <v>0</v>
      </c>
      <c r="S62" s="870">
        <f>'Objednávka HMP'!U100+SUM(S38,S46,S30)-S54</f>
        <v>0</v>
      </c>
      <c r="T62" s="870">
        <f>'Objednávka HMP'!V100+SUM(T38,T46,T30)-T54</f>
        <v>0</v>
      </c>
      <c r="U62" s="870">
        <f>'Objednávka HMP'!W100+SUM(U38,U46,U30)-U54</f>
        <v>0</v>
      </c>
      <c r="V62" s="870">
        <f>'Objednávka HMP'!X100+SUM(V38,V46,V30)-V54</f>
        <v>0</v>
      </c>
      <c r="W62" s="870">
        <f>'Objednávka HMP'!Y100+SUM(W38,W46,W30)-W54</f>
        <v>0</v>
      </c>
      <c r="X62" s="870">
        <f>'Objednávka HMP'!Z100+SUM(X38,X46,X30)-X54</f>
        <v>0</v>
      </c>
      <c r="Y62" s="870">
        <f>'Objednávka HMP'!AA100+SUM(Y38,Y46,Y30)-Y54</f>
        <v>0</v>
      </c>
      <c r="Z62" s="870">
        <f>'Objednávka HMP'!AB100+SUM(Z38,Z46,Z30)-Z54</f>
        <v>0</v>
      </c>
      <c r="AA62" s="870">
        <f>'Objednávka HMP'!AC100+SUM(AA38,AA46,AA30)-AA54</f>
        <v>0</v>
      </c>
      <c r="AB62" s="870">
        <f>'Objednávka HMP'!AD100+SUM(AB38,AB46,AB30)-AB54</f>
        <v>0</v>
      </c>
      <c r="AC62" s="870">
        <f>'Objednávka HMP'!AE100+SUM(AC38,AC46,AC30)-AC54</f>
        <v>0</v>
      </c>
      <c r="AD62" s="870">
        <f>'Objednávka HMP'!AF100+SUM(AD38,AD46,AD30)-AD54</f>
        <v>0</v>
      </c>
      <c r="AE62" s="870">
        <f>'Objednávka HMP'!AG100+SUM(AE38,AE46,AE30)-AE54</f>
        <v>0</v>
      </c>
      <c r="AF62" s="870">
        <f>'Objednávka HMP'!AH100+SUM(AF38,AF46,AF30)-AF54</f>
        <v>0</v>
      </c>
      <c r="AG62" s="871">
        <f>'Objednávka HMP'!AI100+SUM(AG38,AG46,AG30)-AG54</f>
        <v>0</v>
      </c>
    </row>
    <row r="63" spans="1:33" ht="15.6" thickBot="1" x14ac:dyDescent="0.4">
      <c r="A63" s="236" t="s">
        <v>398</v>
      </c>
      <c r="B63" s="244" t="s">
        <v>407</v>
      </c>
      <c r="C63" s="849">
        <f t="shared" ref="C63:AG63" si="13">SUM(C59:C62)</f>
        <v>0</v>
      </c>
      <c r="D63" s="850">
        <f t="shared" si="13"/>
        <v>0</v>
      </c>
      <c r="E63" s="850">
        <f t="shared" si="13"/>
        <v>0</v>
      </c>
      <c r="F63" s="850">
        <f t="shared" si="13"/>
        <v>0</v>
      </c>
      <c r="G63" s="850">
        <f t="shared" si="13"/>
        <v>0</v>
      </c>
      <c r="H63" s="850">
        <f t="shared" si="13"/>
        <v>0</v>
      </c>
      <c r="I63" s="850">
        <f t="shared" si="13"/>
        <v>0</v>
      </c>
      <c r="J63" s="850">
        <f t="shared" si="13"/>
        <v>0</v>
      </c>
      <c r="K63" s="850">
        <f t="shared" si="13"/>
        <v>0</v>
      </c>
      <c r="L63" s="850">
        <f t="shared" si="13"/>
        <v>0</v>
      </c>
      <c r="M63" s="850">
        <f t="shared" si="13"/>
        <v>0</v>
      </c>
      <c r="N63" s="850">
        <f t="shared" si="13"/>
        <v>0</v>
      </c>
      <c r="O63" s="850">
        <f t="shared" si="13"/>
        <v>0</v>
      </c>
      <c r="P63" s="850">
        <f t="shared" si="13"/>
        <v>0</v>
      </c>
      <c r="Q63" s="850">
        <f t="shared" si="13"/>
        <v>0</v>
      </c>
      <c r="R63" s="850">
        <f t="shared" si="13"/>
        <v>0</v>
      </c>
      <c r="S63" s="850">
        <f t="shared" si="13"/>
        <v>0</v>
      </c>
      <c r="T63" s="850">
        <f t="shared" si="13"/>
        <v>0</v>
      </c>
      <c r="U63" s="850">
        <f t="shared" si="13"/>
        <v>0</v>
      </c>
      <c r="V63" s="850">
        <f t="shared" si="13"/>
        <v>0</v>
      </c>
      <c r="W63" s="850">
        <f t="shared" si="13"/>
        <v>0</v>
      </c>
      <c r="X63" s="850">
        <f t="shared" si="13"/>
        <v>0</v>
      </c>
      <c r="Y63" s="850">
        <f t="shared" si="13"/>
        <v>0</v>
      </c>
      <c r="Z63" s="850">
        <f t="shared" si="13"/>
        <v>0</v>
      </c>
      <c r="AA63" s="850">
        <f t="shared" si="13"/>
        <v>0</v>
      </c>
      <c r="AB63" s="850">
        <f t="shared" si="13"/>
        <v>0</v>
      </c>
      <c r="AC63" s="850">
        <f t="shared" si="13"/>
        <v>0</v>
      </c>
      <c r="AD63" s="850">
        <f t="shared" si="13"/>
        <v>0</v>
      </c>
      <c r="AE63" s="850">
        <f t="shared" si="13"/>
        <v>0</v>
      </c>
      <c r="AF63" s="850">
        <f t="shared" si="13"/>
        <v>0</v>
      </c>
      <c r="AG63" s="883">
        <f t="shared" si="13"/>
        <v>0</v>
      </c>
    </row>
    <row r="64" spans="1:33" ht="15" thickBot="1" x14ac:dyDescent="0.35">
      <c r="I64" s="677"/>
    </row>
    <row r="65" spans="1:33" x14ac:dyDescent="0.3">
      <c r="A65" s="241" t="s">
        <v>400</v>
      </c>
      <c r="B65" s="242" t="str">
        <f>B57</f>
        <v>HMP</v>
      </c>
      <c r="C65" s="154" t="str">
        <f>C57</f>
        <v>Kalendářní rok</v>
      </c>
      <c r="D65" s="12"/>
      <c r="E65" s="12"/>
      <c r="F65" s="12"/>
      <c r="G65" s="12"/>
      <c r="H65" s="12"/>
      <c r="I65" s="12"/>
      <c r="J65" s="12"/>
      <c r="K65" s="12"/>
      <c r="L65" s="12"/>
      <c r="M65" s="12"/>
      <c r="N65" s="12"/>
      <c r="O65" s="12"/>
      <c r="P65" s="12"/>
      <c r="Q65" s="12"/>
      <c r="R65" s="205"/>
      <c r="S65" s="205"/>
      <c r="T65" s="205"/>
      <c r="U65" s="205"/>
      <c r="V65" s="205"/>
      <c r="W65" s="205"/>
      <c r="X65" s="205"/>
      <c r="Y65" s="205"/>
      <c r="Z65" s="205"/>
      <c r="AA65" s="205"/>
      <c r="AB65" s="205"/>
      <c r="AC65" s="205"/>
      <c r="AD65" s="205"/>
      <c r="AE65" s="205"/>
      <c r="AF65" s="205"/>
      <c r="AG65" s="206"/>
    </row>
    <row r="66" spans="1:33" ht="15" thickBot="1" x14ac:dyDescent="0.35">
      <c r="A66" s="6" t="s">
        <v>366</v>
      </c>
      <c r="B66" s="155"/>
      <c r="C66" s="156" t="str">
        <f>C58</f>
        <v>XII/29</v>
      </c>
      <c r="D66" s="7">
        <f>D58</f>
        <v>2030</v>
      </c>
      <c r="E66" s="7">
        <f t="shared" ref="E66:AG66" si="14">E58</f>
        <v>2031</v>
      </c>
      <c r="F66" s="7">
        <f t="shared" si="14"/>
        <v>2032</v>
      </c>
      <c r="G66" s="7">
        <f t="shared" si="14"/>
        <v>2033</v>
      </c>
      <c r="H66" s="7">
        <f t="shared" si="14"/>
        <v>2034</v>
      </c>
      <c r="I66" s="7">
        <f t="shared" si="14"/>
        <v>2035</v>
      </c>
      <c r="J66" s="7">
        <f t="shared" si="14"/>
        <v>2036</v>
      </c>
      <c r="K66" s="7">
        <f t="shared" si="14"/>
        <v>2037</v>
      </c>
      <c r="L66" s="7">
        <f t="shared" si="14"/>
        <v>2038</v>
      </c>
      <c r="M66" s="7">
        <f t="shared" si="14"/>
        <v>2039</v>
      </c>
      <c r="N66" s="7">
        <f t="shared" si="14"/>
        <v>2040</v>
      </c>
      <c r="O66" s="7">
        <f t="shared" si="14"/>
        <v>2041</v>
      </c>
      <c r="P66" s="7">
        <f t="shared" si="14"/>
        <v>2042</v>
      </c>
      <c r="Q66" s="7">
        <f t="shared" si="14"/>
        <v>2043</v>
      </c>
      <c r="R66" s="7">
        <f t="shared" si="14"/>
        <v>2044</v>
      </c>
      <c r="S66" s="7">
        <f t="shared" si="14"/>
        <v>2045</v>
      </c>
      <c r="T66" s="7">
        <f t="shared" si="14"/>
        <v>2046</v>
      </c>
      <c r="U66" s="7">
        <f t="shared" si="14"/>
        <v>2047</v>
      </c>
      <c r="V66" s="7">
        <f t="shared" si="14"/>
        <v>2048</v>
      </c>
      <c r="W66" s="7">
        <f t="shared" si="14"/>
        <v>2049</v>
      </c>
      <c r="X66" s="7">
        <f t="shared" si="14"/>
        <v>2050</v>
      </c>
      <c r="Y66" s="7">
        <f t="shared" si="14"/>
        <v>2051</v>
      </c>
      <c r="Z66" s="7">
        <f t="shared" si="14"/>
        <v>2052</v>
      </c>
      <c r="AA66" s="7">
        <f t="shared" si="14"/>
        <v>2053</v>
      </c>
      <c r="AB66" s="7">
        <f t="shared" si="14"/>
        <v>2054</v>
      </c>
      <c r="AC66" s="7">
        <f t="shared" si="14"/>
        <v>2055</v>
      </c>
      <c r="AD66" s="7">
        <f t="shared" si="14"/>
        <v>2056</v>
      </c>
      <c r="AE66" s="7">
        <f t="shared" si="14"/>
        <v>2057</v>
      </c>
      <c r="AF66" s="7">
        <f t="shared" si="14"/>
        <v>2058</v>
      </c>
      <c r="AG66" s="201">
        <f t="shared" si="14"/>
        <v>2059</v>
      </c>
    </row>
    <row r="67" spans="1:33" ht="15" thickTop="1" x14ac:dyDescent="0.3">
      <c r="A67" s="9" t="s">
        <v>280</v>
      </c>
      <c r="B67" s="185"/>
      <c r="C67" s="872">
        <f>C59+C19-SUM(C3:C5)</f>
        <v>0</v>
      </c>
      <c r="D67" s="863">
        <f t="shared" ref="D67:AG67" si="15">D59+D19-SUM(D3:D5)</f>
        <v>0</v>
      </c>
      <c r="E67" s="863">
        <f t="shared" si="15"/>
        <v>0</v>
      </c>
      <c r="F67" s="863">
        <f t="shared" si="15"/>
        <v>0</v>
      </c>
      <c r="G67" s="863">
        <f t="shared" si="15"/>
        <v>0</v>
      </c>
      <c r="H67" s="863">
        <f t="shared" si="15"/>
        <v>0</v>
      </c>
      <c r="I67" s="863">
        <f t="shared" si="15"/>
        <v>0</v>
      </c>
      <c r="J67" s="863">
        <f t="shared" si="15"/>
        <v>0</v>
      </c>
      <c r="K67" s="863">
        <f t="shared" si="15"/>
        <v>0</v>
      </c>
      <c r="L67" s="863">
        <f t="shared" si="15"/>
        <v>0</v>
      </c>
      <c r="M67" s="863">
        <f t="shared" si="15"/>
        <v>0</v>
      </c>
      <c r="N67" s="863">
        <f t="shared" si="15"/>
        <v>0</v>
      </c>
      <c r="O67" s="863">
        <f t="shared" si="15"/>
        <v>0</v>
      </c>
      <c r="P67" s="863">
        <f t="shared" si="15"/>
        <v>0</v>
      </c>
      <c r="Q67" s="863">
        <f t="shared" si="15"/>
        <v>0</v>
      </c>
      <c r="R67" s="863">
        <f t="shared" si="15"/>
        <v>0</v>
      </c>
      <c r="S67" s="863">
        <f t="shared" si="15"/>
        <v>0</v>
      </c>
      <c r="T67" s="863">
        <f t="shared" si="15"/>
        <v>0</v>
      </c>
      <c r="U67" s="863">
        <f t="shared" si="15"/>
        <v>0</v>
      </c>
      <c r="V67" s="863">
        <f t="shared" si="15"/>
        <v>0</v>
      </c>
      <c r="W67" s="863">
        <f t="shared" si="15"/>
        <v>0</v>
      </c>
      <c r="X67" s="863">
        <f t="shared" si="15"/>
        <v>0</v>
      </c>
      <c r="Y67" s="863">
        <f t="shared" si="15"/>
        <v>0</v>
      </c>
      <c r="Z67" s="863">
        <f t="shared" si="15"/>
        <v>0</v>
      </c>
      <c r="AA67" s="863">
        <f t="shared" si="15"/>
        <v>0</v>
      </c>
      <c r="AB67" s="863">
        <f t="shared" si="15"/>
        <v>0</v>
      </c>
      <c r="AC67" s="863">
        <f t="shared" si="15"/>
        <v>0</v>
      </c>
      <c r="AD67" s="863">
        <f t="shared" si="15"/>
        <v>0</v>
      </c>
      <c r="AE67" s="863">
        <f t="shared" si="15"/>
        <v>0</v>
      </c>
      <c r="AF67" s="863">
        <f t="shared" si="15"/>
        <v>0</v>
      </c>
      <c r="AG67" s="864">
        <f t="shared" si="15"/>
        <v>0</v>
      </c>
    </row>
    <row r="68" spans="1:33" x14ac:dyDescent="0.3">
      <c r="A68" s="9" t="s">
        <v>281</v>
      </c>
      <c r="B68" s="177"/>
      <c r="C68" s="861">
        <f>C60+C20-SUM(C6:C8)</f>
        <v>0</v>
      </c>
      <c r="D68" s="866">
        <f t="shared" ref="D68:AG68" si="16">D60+D20-SUM(D6:D8)</f>
        <v>0</v>
      </c>
      <c r="E68" s="866">
        <f t="shared" si="16"/>
        <v>0</v>
      </c>
      <c r="F68" s="866">
        <f t="shared" si="16"/>
        <v>0</v>
      </c>
      <c r="G68" s="866">
        <f t="shared" si="16"/>
        <v>0</v>
      </c>
      <c r="H68" s="866">
        <f t="shared" si="16"/>
        <v>0</v>
      </c>
      <c r="I68" s="866">
        <f t="shared" si="16"/>
        <v>0</v>
      </c>
      <c r="J68" s="866">
        <f t="shared" si="16"/>
        <v>0</v>
      </c>
      <c r="K68" s="866">
        <f t="shared" si="16"/>
        <v>0</v>
      </c>
      <c r="L68" s="866">
        <f t="shared" si="16"/>
        <v>0</v>
      </c>
      <c r="M68" s="866">
        <f t="shared" si="16"/>
        <v>0</v>
      </c>
      <c r="N68" s="866">
        <f t="shared" si="16"/>
        <v>0</v>
      </c>
      <c r="O68" s="866">
        <f t="shared" si="16"/>
        <v>0</v>
      </c>
      <c r="P68" s="866">
        <f t="shared" si="16"/>
        <v>0</v>
      </c>
      <c r="Q68" s="866">
        <f t="shared" si="16"/>
        <v>0</v>
      </c>
      <c r="R68" s="866">
        <f t="shared" si="16"/>
        <v>0</v>
      </c>
      <c r="S68" s="866">
        <f t="shared" si="16"/>
        <v>0</v>
      </c>
      <c r="T68" s="866">
        <f t="shared" si="16"/>
        <v>0</v>
      </c>
      <c r="U68" s="866">
        <f t="shared" si="16"/>
        <v>0</v>
      </c>
      <c r="V68" s="866">
        <f t="shared" si="16"/>
        <v>0</v>
      </c>
      <c r="W68" s="866">
        <f t="shared" si="16"/>
        <v>0</v>
      </c>
      <c r="X68" s="866">
        <f t="shared" si="16"/>
        <v>0</v>
      </c>
      <c r="Y68" s="866">
        <f t="shared" si="16"/>
        <v>0</v>
      </c>
      <c r="Z68" s="866">
        <f t="shared" si="16"/>
        <v>0</v>
      </c>
      <c r="AA68" s="866">
        <f t="shared" si="16"/>
        <v>0</v>
      </c>
      <c r="AB68" s="866">
        <f t="shared" si="16"/>
        <v>0</v>
      </c>
      <c r="AC68" s="866">
        <f t="shared" si="16"/>
        <v>0</v>
      </c>
      <c r="AD68" s="866">
        <f t="shared" si="16"/>
        <v>0</v>
      </c>
      <c r="AE68" s="866">
        <f t="shared" si="16"/>
        <v>0</v>
      </c>
      <c r="AF68" s="866">
        <f t="shared" si="16"/>
        <v>0</v>
      </c>
      <c r="AG68" s="867">
        <f t="shared" si="16"/>
        <v>0</v>
      </c>
    </row>
    <row r="69" spans="1:33" x14ac:dyDescent="0.3">
      <c r="A69" s="9" t="s">
        <v>282</v>
      </c>
      <c r="B69" s="177"/>
      <c r="C69" s="861">
        <f>C61+C21-SUM(C9:C11)</f>
        <v>0</v>
      </c>
      <c r="D69" s="866">
        <f t="shared" ref="D69:AG69" si="17">D61+D21-SUM(D9:D11)</f>
        <v>0</v>
      </c>
      <c r="E69" s="866">
        <f t="shared" si="17"/>
        <v>0</v>
      </c>
      <c r="F69" s="866">
        <f t="shared" si="17"/>
        <v>0</v>
      </c>
      <c r="G69" s="866">
        <f t="shared" si="17"/>
        <v>0</v>
      </c>
      <c r="H69" s="866">
        <f t="shared" si="17"/>
        <v>0</v>
      </c>
      <c r="I69" s="866">
        <f t="shared" si="17"/>
        <v>0</v>
      </c>
      <c r="J69" s="866">
        <f t="shared" si="17"/>
        <v>0</v>
      </c>
      <c r="K69" s="866">
        <f t="shared" si="17"/>
        <v>0</v>
      </c>
      <c r="L69" s="866">
        <f t="shared" si="17"/>
        <v>0</v>
      </c>
      <c r="M69" s="866">
        <f t="shared" si="17"/>
        <v>0</v>
      </c>
      <c r="N69" s="866">
        <f t="shared" si="17"/>
        <v>0</v>
      </c>
      <c r="O69" s="866">
        <f t="shared" si="17"/>
        <v>0</v>
      </c>
      <c r="P69" s="866">
        <f t="shared" si="17"/>
        <v>0</v>
      </c>
      <c r="Q69" s="866">
        <f t="shared" si="17"/>
        <v>0</v>
      </c>
      <c r="R69" s="866">
        <f t="shared" si="17"/>
        <v>0</v>
      </c>
      <c r="S69" s="866">
        <f t="shared" si="17"/>
        <v>0</v>
      </c>
      <c r="T69" s="866">
        <f t="shared" si="17"/>
        <v>0</v>
      </c>
      <c r="U69" s="866">
        <f t="shared" si="17"/>
        <v>0</v>
      </c>
      <c r="V69" s="866">
        <f t="shared" si="17"/>
        <v>0</v>
      </c>
      <c r="W69" s="866">
        <f t="shared" si="17"/>
        <v>0</v>
      </c>
      <c r="X69" s="866">
        <f t="shared" si="17"/>
        <v>0</v>
      </c>
      <c r="Y69" s="866">
        <f t="shared" si="17"/>
        <v>0</v>
      </c>
      <c r="Z69" s="866">
        <f t="shared" si="17"/>
        <v>0</v>
      </c>
      <c r="AA69" s="866">
        <f t="shared" si="17"/>
        <v>0</v>
      </c>
      <c r="AB69" s="866">
        <f t="shared" si="17"/>
        <v>0</v>
      </c>
      <c r="AC69" s="866">
        <f t="shared" si="17"/>
        <v>0</v>
      </c>
      <c r="AD69" s="866">
        <f t="shared" si="17"/>
        <v>0</v>
      </c>
      <c r="AE69" s="866">
        <f t="shared" si="17"/>
        <v>0</v>
      </c>
      <c r="AF69" s="866">
        <f t="shared" si="17"/>
        <v>0</v>
      </c>
      <c r="AG69" s="867">
        <f t="shared" si="17"/>
        <v>0</v>
      </c>
    </row>
    <row r="70" spans="1:33" ht="15" thickBot="1" x14ac:dyDescent="0.35">
      <c r="A70" s="9" t="s">
        <v>283</v>
      </c>
      <c r="B70" s="181"/>
      <c r="C70" s="868">
        <f>C62+C22-SUM(C12:C14)</f>
        <v>0</v>
      </c>
      <c r="D70" s="870">
        <f t="shared" ref="D70:AG70" si="18">D62+D22-SUM(D12:D14)</f>
        <v>0</v>
      </c>
      <c r="E70" s="870">
        <f t="shared" si="18"/>
        <v>0</v>
      </c>
      <c r="F70" s="870">
        <f t="shared" si="18"/>
        <v>0</v>
      </c>
      <c r="G70" s="870">
        <f t="shared" si="18"/>
        <v>0</v>
      </c>
      <c r="H70" s="870">
        <f t="shared" si="18"/>
        <v>0</v>
      </c>
      <c r="I70" s="870">
        <f t="shared" si="18"/>
        <v>0</v>
      </c>
      <c r="J70" s="870">
        <f t="shared" si="18"/>
        <v>0</v>
      </c>
      <c r="K70" s="870">
        <f t="shared" si="18"/>
        <v>0</v>
      </c>
      <c r="L70" s="870">
        <f t="shared" si="18"/>
        <v>0</v>
      </c>
      <c r="M70" s="870">
        <f t="shared" si="18"/>
        <v>0</v>
      </c>
      <c r="N70" s="870">
        <f t="shared" si="18"/>
        <v>0</v>
      </c>
      <c r="O70" s="870">
        <f t="shared" si="18"/>
        <v>0</v>
      </c>
      <c r="P70" s="870">
        <f t="shared" si="18"/>
        <v>0</v>
      </c>
      <c r="Q70" s="870">
        <f t="shared" si="18"/>
        <v>0</v>
      </c>
      <c r="R70" s="870">
        <f t="shared" si="18"/>
        <v>0</v>
      </c>
      <c r="S70" s="870">
        <f t="shared" si="18"/>
        <v>0</v>
      </c>
      <c r="T70" s="870">
        <f t="shared" si="18"/>
        <v>0</v>
      </c>
      <c r="U70" s="870">
        <f t="shared" si="18"/>
        <v>0</v>
      </c>
      <c r="V70" s="870">
        <f t="shared" si="18"/>
        <v>0</v>
      </c>
      <c r="W70" s="870">
        <f t="shared" si="18"/>
        <v>0</v>
      </c>
      <c r="X70" s="870">
        <f t="shared" si="18"/>
        <v>0</v>
      </c>
      <c r="Y70" s="870">
        <f t="shared" si="18"/>
        <v>0</v>
      </c>
      <c r="Z70" s="870">
        <f t="shared" si="18"/>
        <v>0</v>
      </c>
      <c r="AA70" s="870">
        <f t="shared" si="18"/>
        <v>0</v>
      </c>
      <c r="AB70" s="870">
        <f t="shared" si="18"/>
        <v>0</v>
      </c>
      <c r="AC70" s="870">
        <f t="shared" si="18"/>
        <v>0</v>
      </c>
      <c r="AD70" s="870">
        <f t="shared" si="18"/>
        <v>0</v>
      </c>
      <c r="AE70" s="870">
        <f t="shared" si="18"/>
        <v>0</v>
      </c>
      <c r="AF70" s="870">
        <f t="shared" si="18"/>
        <v>0</v>
      </c>
      <c r="AG70" s="871">
        <f t="shared" si="18"/>
        <v>0</v>
      </c>
    </row>
    <row r="71" spans="1:33" ht="15.6" thickBot="1" x14ac:dyDescent="0.4">
      <c r="A71" s="236" t="s">
        <v>401</v>
      </c>
      <c r="B71" s="244" t="s">
        <v>408</v>
      </c>
      <c r="C71" s="849">
        <f t="shared" ref="C71:AG71" si="19">SUM(C67:C70)</f>
        <v>0</v>
      </c>
      <c r="D71" s="850">
        <f t="shared" si="19"/>
        <v>0</v>
      </c>
      <c r="E71" s="850">
        <f t="shared" si="19"/>
        <v>0</v>
      </c>
      <c r="F71" s="850">
        <f t="shared" si="19"/>
        <v>0</v>
      </c>
      <c r="G71" s="850">
        <f t="shared" si="19"/>
        <v>0</v>
      </c>
      <c r="H71" s="850">
        <f t="shared" si="19"/>
        <v>0</v>
      </c>
      <c r="I71" s="850">
        <f t="shared" si="19"/>
        <v>0</v>
      </c>
      <c r="J71" s="850">
        <f t="shared" si="19"/>
        <v>0</v>
      </c>
      <c r="K71" s="850">
        <f t="shared" si="19"/>
        <v>0</v>
      </c>
      <c r="L71" s="850">
        <f t="shared" si="19"/>
        <v>0</v>
      </c>
      <c r="M71" s="850">
        <f t="shared" si="19"/>
        <v>0</v>
      </c>
      <c r="N71" s="850">
        <f t="shared" si="19"/>
        <v>0</v>
      </c>
      <c r="O71" s="850">
        <f t="shared" si="19"/>
        <v>0</v>
      </c>
      <c r="P71" s="850">
        <f t="shared" si="19"/>
        <v>0</v>
      </c>
      <c r="Q71" s="850">
        <f t="shared" si="19"/>
        <v>0</v>
      </c>
      <c r="R71" s="850">
        <f t="shared" si="19"/>
        <v>0</v>
      </c>
      <c r="S71" s="850">
        <f t="shared" si="19"/>
        <v>0</v>
      </c>
      <c r="T71" s="850">
        <f t="shared" si="19"/>
        <v>0</v>
      </c>
      <c r="U71" s="850">
        <f t="shared" si="19"/>
        <v>0</v>
      </c>
      <c r="V71" s="850">
        <f t="shared" si="19"/>
        <v>0</v>
      </c>
      <c r="W71" s="850">
        <f t="shared" si="19"/>
        <v>0</v>
      </c>
      <c r="X71" s="850">
        <f t="shared" si="19"/>
        <v>0</v>
      </c>
      <c r="Y71" s="850">
        <f t="shared" si="19"/>
        <v>0</v>
      </c>
      <c r="Z71" s="850">
        <f t="shared" si="19"/>
        <v>0</v>
      </c>
      <c r="AA71" s="850">
        <f t="shared" si="19"/>
        <v>0</v>
      </c>
      <c r="AB71" s="850">
        <f t="shared" si="19"/>
        <v>0</v>
      </c>
      <c r="AC71" s="850">
        <f t="shared" si="19"/>
        <v>0</v>
      </c>
      <c r="AD71" s="850">
        <f t="shared" si="19"/>
        <v>0</v>
      </c>
      <c r="AE71" s="850">
        <f t="shared" si="19"/>
        <v>0</v>
      </c>
      <c r="AF71" s="850">
        <f t="shared" si="19"/>
        <v>0</v>
      </c>
      <c r="AG71" s="883">
        <f t="shared" si="19"/>
        <v>0</v>
      </c>
    </row>
    <row r="72" spans="1:33" ht="15" thickBot="1" x14ac:dyDescent="0.35"/>
    <row r="73" spans="1:33" x14ac:dyDescent="0.3">
      <c r="A73" s="241" t="s">
        <v>403</v>
      </c>
      <c r="B73" s="242" t="str">
        <f>B65</f>
        <v>HMP</v>
      </c>
      <c r="C73" s="154" t="str">
        <f>C65</f>
        <v>Kalendářní rok</v>
      </c>
      <c r="D73" s="12"/>
      <c r="E73" s="12"/>
      <c r="F73" s="12"/>
      <c r="G73" s="12"/>
      <c r="H73" s="12"/>
      <c r="I73" s="12"/>
      <c r="J73" s="12"/>
      <c r="K73" s="12"/>
      <c r="L73" s="12"/>
      <c r="M73" s="12"/>
      <c r="N73" s="12"/>
      <c r="O73" s="12"/>
      <c r="P73" s="12"/>
      <c r="Q73" s="12"/>
      <c r="R73" s="205"/>
      <c r="S73" s="205"/>
      <c r="T73" s="205"/>
      <c r="U73" s="205"/>
      <c r="V73" s="205"/>
      <c r="W73" s="205"/>
      <c r="X73" s="205"/>
      <c r="Y73" s="205"/>
      <c r="Z73" s="205"/>
      <c r="AA73" s="205"/>
      <c r="AB73" s="205"/>
      <c r="AC73" s="205"/>
      <c r="AD73" s="205"/>
      <c r="AE73" s="205"/>
      <c r="AF73" s="205"/>
      <c r="AG73" s="206"/>
    </row>
    <row r="74" spans="1:33" ht="15" thickBot="1" x14ac:dyDescent="0.35">
      <c r="A74" s="6" t="s">
        <v>366</v>
      </c>
      <c r="B74" s="155"/>
      <c r="C74" s="156" t="str">
        <f>C66</f>
        <v>XII/29</v>
      </c>
      <c r="D74" s="7">
        <f>D66</f>
        <v>2030</v>
      </c>
      <c r="E74" s="7">
        <f t="shared" ref="E74:AG74" si="20">E66</f>
        <v>2031</v>
      </c>
      <c r="F74" s="7">
        <f t="shared" si="20"/>
        <v>2032</v>
      </c>
      <c r="G74" s="7">
        <f t="shared" si="20"/>
        <v>2033</v>
      </c>
      <c r="H74" s="7">
        <f t="shared" si="20"/>
        <v>2034</v>
      </c>
      <c r="I74" s="7">
        <f t="shared" si="20"/>
        <v>2035</v>
      </c>
      <c r="J74" s="7">
        <f t="shared" si="20"/>
        <v>2036</v>
      </c>
      <c r="K74" s="7">
        <f t="shared" si="20"/>
        <v>2037</v>
      </c>
      <c r="L74" s="7">
        <f t="shared" si="20"/>
        <v>2038</v>
      </c>
      <c r="M74" s="7">
        <f t="shared" si="20"/>
        <v>2039</v>
      </c>
      <c r="N74" s="7">
        <f t="shared" si="20"/>
        <v>2040</v>
      </c>
      <c r="O74" s="7">
        <f t="shared" si="20"/>
        <v>2041</v>
      </c>
      <c r="P74" s="7">
        <f t="shared" si="20"/>
        <v>2042</v>
      </c>
      <c r="Q74" s="7">
        <f t="shared" si="20"/>
        <v>2043</v>
      </c>
      <c r="R74" s="7">
        <f t="shared" si="20"/>
        <v>2044</v>
      </c>
      <c r="S74" s="7">
        <f t="shared" si="20"/>
        <v>2045</v>
      </c>
      <c r="T74" s="7">
        <f t="shared" si="20"/>
        <v>2046</v>
      </c>
      <c r="U74" s="7">
        <f t="shared" si="20"/>
        <v>2047</v>
      </c>
      <c r="V74" s="7">
        <f t="shared" si="20"/>
        <v>2048</v>
      </c>
      <c r="W74" s="7">
        <f t="shared" si="20"/>
        <v>2049</v>
      </c>
      <c r="X74" s="7">
        <f t="shared" si="20"/>
        <v>2050</v>
      </c>
      <c r="Y74" s="7">
        <f t="shared" si="20"/>
        <v>2051</v>
      </c>
      <c r="Z74" s="7">
        <f t="shared" si="20"/>
        <v>2052</v>
      </c>
      <c r="AA74" s="7">
        <f t="shared" si="20"/>
        <v>2053</v>
      </c>
      <c r="AB74" s="7">
        <f t="shared" si="20"/>
        <v>2054</v>
      </c>
      <c r="AC74" s="7">
        <f t="shared" si="20"/>
        <v>2055</v>
      </c>
      <c r="AD74" s="7">
        <f t="shared" si="20"/>
        <v>2056</v>
      </c>
      <c r="AE74" s="7">
        <f t="shared" si="20"/>
        <v>2057</v>
      </c>
      <c r="AF74" s="7">
        <f t="shared" si="20"/>
        <v>2058</v>
      </c>
      <c r="AG74" s="201">
        <f t="shared" si="20"/>
        <v>2059</v>
      </c>
    </row>
    <row r="75" spans="1:33" ht="15" thickTop="1" x14ac:dyDescent="0.3">
      <c r="A75" s="9" t="s">
        <v>280</v>
      </c>
      <c r="B75" s="185"/>
      <c r="C75" s="872">
        <f>C67-SUM(Zálohy!C35:C37)</f>
        <v>0</v>
      </c>
      <c r="D75" s="862">
        <f>D67-SUM(Zálohy!D35:D37,Zálohy!E35:E37,Zálohy!F35:F37)</f>
        <v>0</v>
      </c>
      <c r="E75" s="863">
        <f>E67-SUM(Zálohy!G35:G37)</f>
        <v>0</v>
      </c>
      <c r="F75" s="863">
        <f>F67-SUM(Zálohy!H35:H37)</f>
        <v>0</v>
      </c>
      <c r="G75" s="863">
        <f>G67-SUM(Zálohy!I35:I37)</f>
        <v>0</v>
      </c>
      <c r="H75" s="863">
        <f>H67-SUM(Zálohy!J35:J37)</f>
        <v>0</v>
      </c>
      <c r="I75" s="863">
        <f>I67-SUM(Zálohy!K35:K37)</f>
        <v>0</v>
      </c>
      <c r="J75" s="863">
        <f>J67-SUM(Zálohy!L35:L37)</f>
        <v>0</v>
      </c>
      <c r="K75" s="863">
        <f>K67-SUM(Zálohy!M35:M37)</f>
        <v>0</v>
      </c>
      <c r="L75" s="863">
        <f>L67-SUM(Zálohy!N35:N37)</f>
        <v>0</v>
      </c>
      <c r="M75" s="863">
        <f>M67-SUM(Zálohy!O35:O37)</f>
        <v>0</v>
      </c>
      <c r="N75" s="863">
        <f>N67-SUM(Zálohy!P35:P37)</f>
        <v>0</v>
      </c>
      <c r="O75" s="863">
        <f>O67-SUM(Zálohy!Q35:Q37)</f>
        <v>0</v>
      </c>
      <c r="P75" s="863">
        <f>P67-SUM(Zálohy!R35:R37)</f>
        <v>0</v>
      </c>
      <c r="Q75" s="863">
        <f>Q67-SUM(Zálohy!S35:S37)</f>
        <v>0</v>
      </c>
      <c r="R75" s="863">
        <f>R67-SUM(Zálohy!T35:T37)</f>
        <v>0</v>
      </c>
      <c r="S75" s="863">
        <f>S67-SUM(Zálohy!U35:U37)</f>
        <v>0</v>
      </c>
      <c r="T75" s="863">
        <f>T67-SUM(Zálohy!V35:V37)</f>
        <v>0</v>
      </c>
      <c r="U75" s="863">
        <f>U67-SUM(Zálohy!W35:W37)</f>
        <v>0</v>
      </c>
      <c r="V75" s="863">
        <f>V67-SUM(Zálohy!X35:X37)</f>
        <v>0</v>
      </c>
      <c r="W75" s="863">
        <f>W67-SUM(Zálohy!Y35:Y37)</f>
        <v>0</v>
      </c>
      <c r="X75" s="863">
        <f>X67-SUM(Zálohy!Z35:Z37)</f>
        <v>0</v>
      </c>
      <c r="Y75" s="863">
        <f>Y67-SUM(Zálohy!AA35:AA37)</f>
        <v>0</v>
      </c>
      <c r="Z75" s="863">
        <f>Z67-SUM(Zálohy!AB35:AB37)</f>
        <v>0</v>
      </c>
      <c r="AA75" s="863">
        <f>AA67-SUM(Zálohy!AC35:AC37)</f>
        <v>0</v>
      </c>
      <c r="AB75" s="863">
        <f>AB67-SUM(Zálohy!AD35:AD37)</f>
        <v>0</v>
      </c>
      <c r="AC75" s="863">
        <f>AC67-SUM(Zálohy!AE35:AE37)</f>
        <v>0</v>
      </c>
      <c r="AD75" s="863">
        <f>AD67-SUM(Zálohy!AF35:AF37)</f>
        <v>0</v>
      </c>
      <c r="AE75" s="863">
        <f>AE67-SUM(Zálohy!AG35:AG37)</f>
        <v>0</v>
      </c>
      <c r="AF75" s="863">
        <f>AF67-SUM(Zálohy!AH35:AH37)</f>
        <v>0</v>
      </c>
      <c r="AG75" s="864">
        <f>AG67-SUM(Zálohy!AI35:AI37)</f>
        <v>0</v>
      </c>
    </row>
    <row r="76" spans="1:33" x14ac:dyDescent="0.3">
      <c r="A76" s="9" t="s">
        <v>281</v>
      </c>
      <c r="B76" s="177"/>
      <c r="C76" s="861">
        <f>C68-SUM(Zálohy!C38:C40)</f>
        <v>0</v>
      </c>
      <c r="D76" s="865">
        <f>D68-SUM(Zálohy!D38:D40,Zálohy!E38:E40,Zálohy!F38:F40)</f>
        <v>0</v>
      </c>
      <c r="E76" s="866">
        <f>E68-SUM(Zálohy!G38:G40)</f>
        <v>0</v>
      </c>
      <c r="F76" s="866">
        <f>F68-SUM(Zálohy!H38:H40)</f>
        <v>0</v>
      </c>
      <c r="G76" s="866">
        <f>G68-SUM(Zálohy!I38:I40)</f>
        <v>0</v>
      </c>
      <c r="H76" s="866">
        <f>H68-SUM(Zálohy!J38:J40)</f>
        <v>0</v>
      </c>
      <c r="I76" s="866">
        <f>I68-SUM(Zálohy!K38:K40)</f>
        <v>0</v>
      </c>
      <c r="J76" s="866">
        <f>J68-SUM(Zálohy!L38:L40)</f>
        <v>0</v>
      </c>
      <c r="K76" s="866">
        <f>K68-SUM(Zálohy!M38:M40)</f>
        <v>0</v>
      </c>
      <c r="L76" s="866">
        <f>L68-SUM(Zálohy!N38:N40)</f>
        <v>0</v>
      </c>
      <c r="M76" s="866">
        <f>M68-SUM(Zálohy!O38:O40)</f>
        <v>0</v>
      </c>
      <c r="N76" s="866">
        <f>N68-SUM(Zálohy!P38:P40)</f>
        <v>0</v>
      </c>
      <c r="O76" s="866">
        <f>O68-SUM(Zálohy!Q38:Q40)</f>
        <v>0</v>
      </c>
      <c r="P76" s="866">
        <f>P68-SUM(Zálohy!R38:R40)</f>
        <v>0</v>
      </c>
      <c r="Q76" s="866">
        <f>Q68-SUM(Zálohy!S38:S40)</f>
        <v>0</v>
      </c>
      <c r="R76" s="866">
        <f>R68-SUM(Zálohy!T38:T40)</f>
        <v>0</v>
      </c>
      <c r="S76" s="866">
        <f>S68-SUM(Zálohy!U38:U40)</f>
        <v>0</v>
      </c>
      <c r="T76" s="866">
        <f>T68-SUM(Zálohy!V38:V40)</f>
        <v>0</v>
      </c>
      <c r="U76" s="866">
        <f>U68-SUM(Zálohy!W38:W40)</f>
        <v>0</v>
      </c>
      <c r="V76" s="866">
        <f>V68-SUM(Zálohy!X38:X40)</f>
        <v>0</v>
      </c>
      <c r="W76" s="866">
        <f>W68-SUM(Zálohy!Y38:Y40)</f>
        <v>0</v>
      </c>
      <c r="X76" s="866">
        <f>X68-SUM(Zálohy!Z38:Z40)</f>
        <v>0</v>
      </c>
      <c r="Y76" s="866">
        <f>Y68-SUM(Zálohy!AA38:AA40)</f>
        <v>0</v>
      </c>
      <c r="Z76" s="866">
        <f>Z68-SUM(Zálohy!AB38:AB40)</f>
        <v>0</v>
      </c>
      <c r="AA76" s="866">
        <f>AA68-SUM(Zálohy!AC38:AC40)</f>
        <v>0</v>
      </c>
      <c r="AB76" s="866">
        <f>AB68-SUM(Zálohy!AD38:AD40)</f>
        <v>0</v>
      </c>
      <c r="AC76" s="866">
        <f>AC68-SUM(Zálohy!AE38:AE40)</f>
        <v>0</v>
      </c>
      <c r="AD76" s="866">
        <f>AD68-SUM(Zálohy!AF38:AF40)</f>
        <v>0</v>
      </c>
      <c r="AE76" s="866">
        <f>AE68-SUM(Zálohy!AG38:AG40)</f>
        <v>0</v>
      </c>
      <c r="AF76" s="866">
        <f>AF68-SUM(Zálohy!AH38:AH40)</f>
        <v>0</v>
      </c>
      <c r="AG76" s="867">
        <f>AG68-SUM(Zálohy!AI38:AI40)</f>
        <v>0</v>
      </c>
    </row>
    <row r="77" spans="1:33" x14ac:dyDescent="0.3">
      <c r="A77" s="9" t="s">
        <v>282</v>
      </c>
      <c r="B77" s="177"/>
      <c r="C77" s="861">
        <f>C69-SUM(Zálohy!C41:C43)</f>
        <v>0</v>
      </c>
      <c r="D77" s="865">
        <f>D69-SUM(Zálohy!D41:D43,Zálohy!E41:E43,Zálohy!F41:F43)</f>
        <v>0</v>
      </c>
      <c r="E77" s="866">
        <f>E69-SUM(Zálohy!G41:G43)</f>
        <v>0</v>
      </c>
      <c r="F77" s="866">
        <f>F69-SUM(Zálohy!H41:H43)</f>
        <v>0</v>
      </c>
      <c r="G77" s="866">
        <f>G69-SUM(Zálohy!I41:I43)</f>
        <v>0</v>
      </c>
      <c r="H77" s="866">
        <f>H69-SUM(Zálohy!J41:J43)</f>
        <v>0</v>
      </c>
      <c r="I77" s="866">
        <f>I69-SUM(Zálohy!K41:K43)</f>
        <v>0</v>
      </c>
      <c r="J77" s="866">
        <f>J69-SUM(Zálohy!L41:L43)</f>
        <v>0</v>
      </c>
      <c r="K77" s="866">
        <f>K69-SUM(Zálohy!M41:M43)</f>
        <v>0</v>
      </c>
      <c r="L77" s="866">
        <f>L69-SUM(Zálohy!N41:N43)</f>
        <v>0</v>
      </c>
      <c r="M77" s="866">
        <f>M69-SUM(Zálohy!O41:O43)</f>
        <v>0</v>
      </c>
      <c r="N77" s="866">
        <f>N69-SUM(Zálohy!P41:P43)</f>
        <v>0</v>
      </c>
      <c r="O77" s="866">
        <f>O69-SUM(Zálohy!Q41:Q43)</f>
        <v>0</v>
      </c>
      <c r="P77" s="866">
        <f>P69-SUM(Zálohy!R41:R43)</f>
        <v>0</v>
      </c>
      <c r="Q77" s="866">
        <f>Q69-SUM(Zálohy!S41:S43)</f>
        <v>0</v>
      </c>
      <c r="R77" s="866">
        <f>R69-SUM(Zálohy!T41:T43)</f>
        <v>0</v>
      </c>
      <c r="S77" s="866">
        <f>S69-SUM(Zálohy!U41:U43)</f>
        <v>0</v>
      </c>
      <c r="T77" s="866">
        <f>T69-SUM(Zálohy!V41:V43)</f>
        <v>0</v>
      </c>
      <c r="U77" s="866">
        <f>U69-SUM(Zálohy!W41:W43)</f>
        <v>0</v>
      </c>
      <c r="V77" s="866">
        <f>V69-SUM(Zálohy!X41:X43)</f>
        <v>0</v>
      </c>
      <c r="W77" s="866">
        <f>W69-SUM(Zálohy!Y41:Y43)</f>
        <v>0</v>
      </c>
      <c r="X77" s="866">
        <f>X69-SUM(Zálohy!Z41:Z43)</f>
        <v>0</v>
      </c>
      <c r="Y77" s="866">
        <f>Y69-SUM(Zálohy!AA41:AA43)</f>
        <v>0</v>
      </c>
      <c r="Z77" s="866">
        <f>Z69-SUM(Zálohy!AB41:AB43)</f>
        <v>0</v>
      </c>
      <c r="AA77" s="866">
        <f>AA69-SUM(Zálohy!AC41:AC43)</f>
        <v>0</v>
      </c>
      <c r="AB77" s="866">
        <f>AB69-SUM(Zálohy!AD41:AD43)</f>
        <v>0</v>
      </c>
      <c r="AC77" s="866">
        <f>AC69-SUM(Zálohy!AE41:AE43)</f>
        <v>0</v>
      </c>
      <c r="AD77" s="866">
        <f>AD69-SUM(Zálohy!AF41:AF43)</f>
        <v>0</v>
      </c>
      <c r="AE77" s="866">
        <f>AE69-SUM(Zálohy!AG41:AG43)</f>
        <v>0</v>
      </c>
      <c r="AF77" s="866">
        <f>AF69-SUM(Zálohy!AH41:AH43)</f>
        <v>0</v>
      </c>
      <c r="AG77" s="867">
        <f>AG69-SUM(Zálohy!AI41:AI43)</f>
        <v>0</v>
      </c>
    </row>
    <row r="78" spans="1:33" ht="15" thickBot="1" x14ac:dyDescent="0.35">
      <c r="A78" s="9" t="s">
        <v>283</v>
      </c>
      <c r="B78" s="181"/>
      <c r="C78" s="868">
        <f>C70-SUM(Zálohy!C44:C46)</f>
        <v>0</v>
      </c>
      <c r="D78" s="869">
        <f>D70-SUM(Zálohy!D44:D46,Zálohy!E44:E46,Zálohy!F44:F46)</f>
        <v>0</v>
      </c>
      <c r="E78" s="870">
        <f>E70-SUM(Zálohy!G44:G46)</f>
        <v>0</v>
      </c>
      <c r="F78" s="870">
        <f>F70-SUM(Zálohy!H44:H46)</f>
        <v>0</v>
      </c>
      <c r="G78" s="870">
        <f>G70-SUM(Zálohy!I44:I46)</f>
        <v>0</v>
      </c>
      <c r="H78" s="870">
        <f>H70-SUM(Zálohy!J44:J46)</f>
        <v>0</v>
      </c>
      <c r="I78" s="870">
        <f>I70-SUM(Zálohy!K44:K46)</f>
        <v>0</v>
      </c>
      <c r="J78" s="870">
        <f>J70-SUM(Zálohy!L44:L46)</f>
        <v>0</v>
      </c>
      <c r="K78" s="870">
        <f>K70-SUM(Zálohy!M44:M46)</f>
        <v>0</v>
      </c>
      <c r="L78" s="870">
        <f>L70-SUM(Zálohy!N44:N46)</f>
        <v>0</v>
      </c>
      <c r="M78" s="870">
        <f>M70-SUM(Zálohy!O44:O46)</f>
        <v>0</v>
      </c>
      <c r="N78" s="870">
        <f>N70-SUM(Zálohy!P44:P46)</f>
        <v>0</v>
      </c>
      <c r="O78" s="870">
        <f>O70-SUM(Zálohy!Q44:Q46)</f>
        <v>0</v>
      </c>
      <c r="P78" s="870">
        <f>P70-SUM(Zálohy!R44:R46)</f>
        <v>0</v>
      </c>
      <c r="Q78" s="870">
        <f>Q70-SUM(Zálohy!S44:S46)</f>
        <v>0</v>
      </c>
      <c r="R78" s="870">
        <f>R70-SUM(Zálohy!T44:T46)</f>
        <v>0</v>
      </c>
      <c r="S78" s="870">
        <f>S70-SUM(Zálohy!U44:U46)</f>
        <v>0</v>
      </c>
      <c r="T78" s="870">
        <f>T70-SUM(Zálohy!V44:V46)</f>
        <v>0</v>
      </c>
      <c r="U78" s="870">
        <f>U70-SUM(Zálohy!W44:W46)</f>
        <v>0</v>
      </c>
      <c r="V78" s="870">
        <f>V70-SUM(Zálohy!X44:X46)</f>
        <v>0</v>
      </c>
      <c r="W78" s="870">
        <f>W70-SUM(Zálohy!Y44:Y46)</f>
        <v>0</v>
      </c>
      <c r="X78" s="870">
        <f>X70-SUM(Zálohy!Z44:Z46)</f>
        <v>0</v>
      </c>
      <c r="Y78" s="870">
        <f>Y70-SUM(Zálohy!AA44:AA46)</f>
        <v>0</v>
      </c>
      <c r="Z78" s="870">
        <f>Z70-SUM(Zálohy!AB44:AB46)</f>
        <v>0</v>
      </c>
      <c r="AA78" s="870">
        <f>AA70-SUM(Zálohy!AC44:AC46)</f>
        <v>0</v>
      </c>
      <c r="AB78" s="870">
        <f>AB70-SUM(Zálohy!AD44:AD46)</f>
        <v>0</v>
      </c>
      <c r="AC78" s="870">
        <f>AC70-SUM(Zálohy!AE44:AE46)</f>
        <v>0</v>
      </c>
      <c r="AD78" s="870">
        <f>AD70-SUM(Zálohy!AF44:AF46)</f>
        <v>0</v>
      </c>
      <c r="AE78" s="870">
        <f>AE70-SUM(Zálohy!AG44:AG46)</f>
        <v>0</v>
      </c>
      <c r="AF78" s="870">
        <f>AF70-SUM(Zálohy!AH44:AH46)</f>
        <v>0</v>
      </c>
      <c r="AG78" s="871">
        <f>AG70-SUM(Zálohy!AI44:AI46)</f>
        <v>0</v>
      </c>
    </row>
    <row r="79" spans="1:33" ht="15.6" thickBot="1" x14ac:dyDescent="0.4">
      <c r="A79" s="236" t="s">
        <v>404</v>
      </c>
      <c r="B79" s="311" t="s">
        <v>409</v>
      </c>
      <c r="C79" s="849">
        <f t="shared" ref="C79:AG79" si="21">SUM(C75:C78)</f>
        <v>0</v>
      </c>
      <c r="D79" s="850">
        <f t="shared" si="21"/>
        <v>0</v>
      </c>
      <c r="E79" s="850">
        <f t="shared" si="21"/>
        <v>0</v>
      </c>
      <c r="F79" s="850">
        <f t="shared" si="21"/>
        <v>0</v>
      </c>
      <c r="G79" s="850">
        <f t="shared" si="21"/>
        <v>0</v>
      </c>
      <c r="H79" s="850">
        <f t="shared" si="21"/>
        <v>0</v>
      </c>
      <c r="I79" s="850">
        <f t="shared" si="21"/>
        <v>0</v>
      </c>
      <c r="J79" s="850">
        <f t="shared" si="21"/>
        <v>0</v>
      </c>
      <c r="K79" s="850">
        <f t="shared" si="21"/>
        <v>0</v>
      </c>
      <c r="L79" s="850">
        <f t="shared" si="21"/>
        <v>0</v>
      </c>
      <c r="M79" s="850">
        <f t="shared" si="21"/>
        <v>0</v>
      </c>
      <c r="N79" s="850">
        <f t="shared" si="21"/>
        <v>0</v>
      </c>
      <c r="O79" s="850">
        <f t="shared" si="21"/>
        <v>0</v>
      </c>
      <c r="P79" s="850">
        <f t="shared" si="21"/>
        <v>0</v>
      </c>
      <c r="Q79" s="850">
        <f t="shared" si="21"/>
        <v>0</v>
      </c>
      <c r="R79" s="850">
        <f t="shared" si="21"/>
        <v>0</v>
      </c>
      <c r="S79" s="850">
        <f t="shared" si="21"/>
        <v>0</v>
      </c>
      <c r="T79" s="850">
        <f t="shared" si="21"/>
        <v>0</v>
      </c>
      <c r="U79" s="850">
        <f t="shared" si="21"/>
        <v>0</v>
      </c>
      <c r="V79" s="850">
        <f t="shared" si="21"/>
        <v>0</v>
      </c>
      <c r="W79" s="850">
        <f t="shared" si="21"/>
        <v>0</v>
      </c>
      <c r="X79" s="850">
        <f t="shared" si="21"/>
        <v>0</v>
      </c>
      <c r="Y79" s="850">
        <f t="shared" si="21"/>
        <v>0</v>
      </c>
      <c r="Z79" s="850">
        <f t="shared" si="21"/>
        <v>0</v>
      </c>
      <c r="AA79" s="850">
        <f t="shared" si="21"/>
        <v>0</v>
      </c>
      <c r="AB79" s="850">
        <f t="shared" si="21"/>
        <v>0</v>
      </c>
      <c r="AC79" s="850">
        <f t="shared" si="21"/>
        <v>0</v>
      </c>
      <c r="AD79" s="850">
        <f t="shared" si="21"/>
        <v>0</v>
      </c>
      <c r="AE79" s="850">
        <f t="shared" si="21"/>
        <v>0</v>
      </c>
      <c r="AF79" s="850">
        <f t="shared" si="21"/>
        <v>0</v>
      </c>
      <c r="AG79" s="879">
        <f t="shared" si="21"/>
        <v>0</v>
      </c>
    </row>
    <row r="80" spans="1:33" x14ac:dyDescent="0.3"/>
  </sheetData>
  <sheetProtection algorithmName="SHA-512" hashValue="j4EBHFQ+ookJWgfL7V6y+mSD/4qj78A2BAjTC9ThT0IHJU8RO8lk/6mWAaXNxjmL3lOf1beebbNIbh22mPyB0w==" saltValue="XMaqxKeqryh5cUy/EvLA8g==" spinCount="100000" sheet="1" objects="1" scenarios="1"/>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rowBreaks count="1" manualBreakCount="1">
    <brk id="24" max="16383" man="1"/>
  </rowBreaks>
  <ignoredErrors>
    <ignoredError sqref="D67:AG70 C75:D7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9BDF47AD225AD9498E2DFAB8F28EC3C6" ma:contentTypeVersion="12" ma:contentTypeDescription="Vytvoří nový dokument" ma:contentTypeScope="" ma:versionID="c0f99ddd014615669d950f2fc3ccdbb7">
  <xsd:schema xmlns:xsd="http://www.w3.org/2001/XMLSchema" xmlns:xs="http://www.w3.org/2001/XMLSchema" xmlns:p="http://schemas.microsoft.com/office/2006/metadata/properties" xmlns:ns2="1052d0de-3ca1-4729-a086-0395f53bfc46" xmlns:ns3="a97aa50a-f583-4b31-a149-5ce8b7795b45" targetNamespace="http://schemas.microsoft.com/office/2006/metadata/properties" ma:root="true" ma:fieldsID="ea8f5dfa7500bbe8a47e54c3a968ca76" ns2:_="" ns3:_="">
    <xsd:import namespace="1052d0de-3ca1-4729-a086-0395f53bfc46"/>
    <xsd:import namespace="a97aa50a-f583-4b31-a149-5ce8b7795b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2d0de-3ca1-4729-a086-0395f53bf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ff460fad-250f-4d5e-a46a-a9471ca0d17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7aa50a-f583-4b31-a149-5ce8b7795b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82a2843-771c-4b06-8ee9-caa83c97b3f8}" ma:internalName="TaxCatchAll" ma:showField="CatchAllData" ma:web="a97aa50a-f583-4b31-a149-5ce8b7795b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bee4c5c-8f43-4f7f-9637-07f983ecca3d" ContentTypeId="0x0101007BD61AFCC8A643B8924AB3F7EE18260102" PreviousValue="false"/>
</file>

<file path=customXml/item5.xml><?xml version="1.0" encoding="utf-8"?>
<p:properties xmlns:p="http://schemas.microsoft.com/office/2006/metadata/properties" xmlns:xsi="http://www.w3.org/2001/XMLSchema-instance" xmlns:pc="http://schemas.microsoft.com/office/infopath/2007/PartnerControls">
  <documentManagement>
    <TaxCatchAll xmlns="a97aa50a-f583-4b31-a149-5ce8b7795b45" xsi:nil="true"/>
    <lcf76f155ced4ddcb4097134ff3c332f xmlns="1052d0de-3ca1-4729-a086-0395f53bfc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143925-EF48-461B-A6EC-59FB013B9E1A}">
  <ds:schemaRefs>
    <ds:schemaRef ds:uri="http://schemas.microsoft.com/sharepoint/v3/contenttype/forms"/>
  </ds:schemaRefs>
</ds:datastoreItem>
</file>

<file path=customXml/itemProps2.xml><?xml version="1.0" encoding="utf-8"?>
<ds:datastoreItem xmlns:ds="http://schemas.openxmlformats.org/officeDocument/2006/customXml" ds:itemID="{A06F64A0-C08F-4FA5-83CA-0C14E40DFDE4}">
  <ds:schemaRefs>
    <ds:schemaRef ds:uri="http://schemas.microsoft.com/sharepoint/events"/>
  </ds:schemaRefs>
</ds:datastoreItem>
</file>

<file path=customXml/itemProps3.xml><?xml version="1.0" encoding="utf-8"?>
<ds:datastoreItem xmlns:ds="http://schemas.openxmlformats.org/officeDocument/2006/customXml" ds:itemID="{BFF83B98-EB79-4C25-92F8-4707E189EF44}"/>
</file>

<file path=customXml/itemProps4.xml><?xml version="1.0" encoding="utf-8"?>
<ds:datastoreItem xmlns:ds="http://schemas.openxmlformats.org/officeDocument/2006/customXml" ds:itemID="{E89CBA1F-2401-4C3F-BBB4-0ACBF2AF2064}">
  <ds:schemaRefs>
    <ds:schemaRef ds:uri="Microsoft.SharePoint.Taxonomy.ContentTypeSync"/>
  </ds:schemaRefs>
</ds:datastoreItem>
</file>

<file path=customXml/itemProps5.xml><?xml version="1.0" encoding="utf-8"?>
<ds:datastoreItem xmlns:ds="http://schemas.openxmlformats.org/officeDocument/2006/customXml" ds:itemID="{A6907E20-DCCB-45BC-A61C-6238D3CB053A}">
  <ds:schemaRefs>
    <ds:schemaRef ds:uri="http://purl.org/dc/terms/"/>
    <ds:schemaRef ds:uri="http://schemas.microsoft.com/office/2006/documentManagement/types"/>
    <ds:schemaRef ds:uri="8043c280-e672-43f5-886c-af9cae53c7c4"/>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980b2c76-4eb4-4926-991a-bb246786b5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40</vt:i4>
      </vt:variant>
    </vt:vector>
  </HeadingPairs>
  <TitlesOfParts>
    <vt:vector size="40" baseType="lpstr">
      <vt:lpstr>Legenda</vt:lpstr>
      <vt:lpstr>Provoz výchozí</vt:lpstr>
      <vt:lpstr>Provoz opční 1</vt:lpstr>
      <vt:lpstr>Provoz opční 2</vt:lpstr>
      <vt:lpstr>Klíč výchozí</vt:lpstr>
      <vt:lpstr>Klíč opční 1</vt:lpstr>
      <vt:lpstr>Klíč opční 2</vt:lpstr>
      <vt:lpstr>Model výchozí (MV)</vt:lpstr>
      <vt:lpstr>Model opční 1 (ME)</vt:lpstr>
      <vt:lpstr>Model opční 2 (MF)</vt:lpstr>
      <vt:lpstr>Přepočet</vt:lpstr>
      <vt:lpstr>MV Přepočet</vt:lpstr>
      <vt:lpstr>ME Přepočet</vt:lpstr>
      <vt:lpstr>MF Přepočet</vt:lpstr>
      <vt:lpstr>Nabídka</vt:lpstr>
      <vt:lpstr>MV Index</vt:lpstr>
      <vt:lpstr>ME Index</vt:lpstr>
      <vt:lpstr>MF Index</vt:lpstr>
      <vt:lpstr>MV indexovaný</vt:lpstr>
      <vt:lpstr>ME indexovaný</vt:lpstr>
      <vt:lpstr>MF indexovaný</vt:lpstr>
      <vt:lpstr>Úhrady</vt:lpstr>
      <vt:lpstr>Doplněk</vt:lpstr>
      <vt:lpstr>Model aktualizovaný (MA)</vt:lpstr>
      <vt:lpstr>MA Výkon</vt:lpstr>
      <vt:lpstr>MA Hodiny</vt:lpstr>
      <vt:lpstr>MA Vozidlo</vt:lpstr>
      <vt:lpstr>MA Fixní</vt:lpstr>
      <vt:lpstr>Objednávka</vt:lpstr>
      <vt:lpstr>Objednávka SČK</vt:lpstr>
      <vt:lpstr>Objednávka HMP</vt:lpstr>
      <vt:lpstr>Model objednávkový (MO)</vt:lpstr>
      <vt:lpstr>MO Výkon</vt:lpstr>
      <vt:lpstr>MO Hodiny</vt:lpstr>
      <vt:lpstr>MO Vozidlo</vt:lpstr>
      <vt:lpstr>Zálohy</vt:lpstr>
      <vt:lpstr>Skutečnost SČK</vt:lpstr>
      <vt:lpstr>Skutečnost HMP</vt:lpstr>
      <vt:lpstr>Kompenzace SČK</vt:lpstr>
      <vt:lpstr>Kompenzace HMP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Vokrinkova</dc:creator>
  <cp:keywords/>
  <dc:description/>
  <cp:lastModifiedBy>Daniel Sestak</cp:lastModifiedBy>
  <cp:revision/>
  <dcterms:created xsi:type="dcterms:W3CDTF">2024-01-16T12:20:06Z</dcterms:created>
  <dcterms:modified xsi:type="dcterms:W3CDTF">2025-04-07T13:57:45Z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0x0101009BDF47AD225AD9498E2DFAB8F28EC3C6</vt:lpwstr>
  </property>
  <property fmtid="{D5CDD505-2E9C-101B-9397-08002B2CF9AE}" pid="4" name="_dlc_DocIdItemGuid">
    <vt:lpwstr>813f66f6-43f7-453f-9638-ada48b65769b</vt:lpwstr>
  </property>
  <property fmtid="{D5CDD505-2E9C-101B-9397-08002B2CF9AE}" pid="5" name="MediaServiceImageTags">
    <vt:lpwstr/>
  </property>
  <property fmtid="{D5CDD505-2E9C-101B-9397-08002B2CF9AE}" pid="6" name="lcf76f155ced4ddcb4097134ff3c332f">
    <vt:lpwstr/>
  </property>
  <property fmtid="{D5CDD505-2E9C-101B-9397-08002B2CF9AE}" pid="7" name="MSIP_Label_f49efa9f-42fe-4312-9503-c89a219c0830_Enabled">
    <vt:lpwstr>true</vt:lpwstr>
  </property>
  <property fmtid="{D5CDD505-2E9C-101B-9397-08002B2CF9AE}" pid="8" name="MSIP_Label_f49efa9f-42fe-4312-9503-c89a219c0830_SetDate">
    <vt:lpwstr>2024-02-26T13:09:46Z</vt:lpwstr>
  </property>
  <property fmtid="{D5CDD505-2E9C-101B-9397-08002B2CF9AE}" pid="9" name="MSIP_Label_f49efa9f-42fe-4312-9503-c89a219c0830_Method">
    <vt:lpwstr>Standard</vt:lpwstr>
  </property>
  <property fmtid="{D5CDD505-2E9C-101B-9397-08002B2CF9AE}" pid="10" name="MSIP_Label_f49efa9f-42fe-4312-9503-c89a219c0830_Name">
    <vt:lpwstr>MM RESTRICTED</vt:lpwstr>
  </property>
  <property fmtid="{D5CDD505-2E9C-101B-9397-08002B2CF9AE}" pid="11" name="MSIP_Label_f49efa9f-42fe-4312-9503-c89a219c0830_SiteId">
    <vt:lpwstr>a2bed0c4-5957-4f73-b0c2-a811407590fb</vt:lpwstr>
  </property>
  <property fmtid="{D5CDD505-2E9C-101B-9397-08002B2CF9AE}" pid="12" name="MSIP_Label_f49efa9f-42fe-4312-9503-c89a219c0830_ActionId">
    <vt:lpwstr>5dc81e4a-f6ec-4b92-9791-f491e42782d9</vt:lpwstr>
  </property>
  <property fmtid="{D5CDD505-2E9C-101B-9397-08002B2CF9AE}" pid="13" name="MSIP_Label_f49efa9f-42fe-4312-9503-c89a219c0830_ContentBits">
    <vt:lpwstr>0</vt:lpwstr>
  </property>
  <property fmtid="{D5CDD505-2E9C-101B-9397-08002B2CF9AE}" pid="14" name="Folder_Number">
    <vt:lpwstr/>
  </property>
  <property fmtid="{D5CDD505-2E9C-101B-9397-08002B2CF9AE}" pid="15" name="Folder_Code">
    <vt:lpwstr/>
  </property>
  <property fmtid="{D5CDD505-2E9C-101B-9397-08002B2CF9AE}" pid="16" name="Folder_Name">
    <vt:lpwstr/>
  </property>
  <property fmtid="{D5CDD505-2E9C-101B-9397-08002B2CF9AE}" pid="17" name="Folder_Description">
    <vt:lpwstr/>
  </property>
  <property fmtid="{D5CDD505-2E9C-101B-9397-08002B2CF9AE}" pid="18" name="/Folder_Name/">
    <vt:lpwstr/>
  </property>
  <property fmtid="{D5CDD505-2E9C-101B-9397-08002B2CF9AE}" pid="19" name="/Folder_Description/">
    <vt:lpwstr/>
  </property>
  <property fmtid="{D5CDD505-2E9C-101B-9397-08002B2CF9AE}" pid="20" name="Folder_Version">
    <vt:lpwstr/>
  </property>
  <property fmtid="{D5CDD505-2E9C-101B-9397-08002B2CF9AE}" pid="21" name="Folder_VersionSeq">
    <vt:lpwstr/>
  </property>
  <property fmtid="{D5CDD505-2E9C-101B-9397-08002B2CF9AE}" pid="22" name="Folder_Manager">
    <vt:lpwstr/>
  </property>
  <property fmtid="{D5CDD505-2E9C-101B-9397-08002B2CF9AE}" pid="23" name="Folder_ManagerDesc">
    <vt:lpwstr/>
  </property>
  <property fmtid="{D5CDD505-2E9C-101B-9397-08002B2CF9AE}" pid="24" name="Folder_Storage">
    <vt:lpwstr/>
  </property>
  <property fmtid="{D5CDD505-2E9C-101B-9397-08002B2CF9AE}" pid="25" name="Folder_StorageDesc">
    <vt:lpwstr/>
  </property>
  <property fmtid="{D5CDD505-2E9C-101B-9397-08002B2CF9AE}" pid="26" name="Folder_Creator">
    <vt:lpwstr/>
  </property>
  <property fmtid="{D5CDD505-2E9C-101B-9397-08002B2CF9AE}" pid="27" name="Folder_CreatorDesc">
    <vt:lpwstr/>
  </property>
  <property fmtid="{D5CDD505-2E9C-101B-9397-08002B2CF9AE}" pid="28" name="Folder_CreateDate">
    <vt:lpwstr/>
  </property>
  <property fmtid="{D5CDD505-2E9C-101B-9397-08002B2CF9AE}" pid="29" name="Folder_Updater">
    <vt:lpwstr/>
  </property>
  <property fmtid="{D5CDD505-2E9C-101B-9397-08002B2CF9AE}" pid="30" name="Folder_UpdaterDesc">
    <vt:lpwstr/>
  </property>
  <property fmtid="{D5CDD505-2E9C-101B-9397-08002B2CF9AE}" pid="31" name="Folder_UpdateDate">
    <vt:lpwstr/>
  </property>
  <property fmtid="{D5CDD505-2E9C-101B-9397-08002B2CF9AE}" pid="32" name="Document_Number">
    <vt:lpwstr/>
  </property>
  <property fmtid="{D5CDD505-2E9C-101B-9397-08002B2CF9AE}" pid="33" name="Document_Name">
    <vt:lpwstr/>
  </property>
  <property fmtid="{D5CDD505-2E9C-101B-9397-08002B2CF9AE}" pid="34" name="Document_FileName">
    <vt:lpwstr/>
  </property>
  <property fmtid="{D5CDD505-2E9C-101B-9397-08002B2CF9AE}" pid="35" name="Document_Version">
    <vt:lpwstr/>
  </property>
  <property fmtid="{D5CDD505-2E9C-101B-9397-08002B2CF9AE}" pid="36" name="Document_VersionSeq">
    <vt:lpwstr/>
  </property>
  <property fmtid="{D5CDD505-2E9C-101B-9397-08002B2CF9AE}" pid="37" name="Document_Creator">
    <vt:lpwstr/>
  </property>
  <property fmtid="{D5CDD505-2E9C-101B-9397-08002B2CF9AE}" pid="38" name="Document_CreatorDesc">
    <vt:lpwstr/>
  </property>
  <property fmtid="{D5CDD505-2E9C-101B-9397-08002B2CF9AE}" pid="39" name="Document_CreateDate">
    <vt:lpwstr/>
  </property>
  <property fmtid="{D5CDD505-2E9C-101B-9397-08002B2CF9AE}" pid="40" name="Document_Updater">
    <vt:lpwstr/>
  </property>
  <property fmtid="{D5CDD505-2E9C-101B-9397-08002B2CF9AE}" pid="41" name="Document_UpdaterDesc">
    <vt:lpwstr/>
  </property>
  <property fmtid="{D5CDD505-2E9C-101B-9397-08002B2CF9AE}" pid="42" name="Document_UpdateDate">
    <vt:lpwstr/>
  </property>
  <property fmtid="{D5CDD505-2E9C-101B-9397-08002B2CF9AE}" pid="43" name="Document_Size">
    <vt:lpwstr/>
  </property>
  <property fmtid="{D5CDD505-2E9C-101B-9397-08002B2CF9AE}" pid="44" name="Document_Storage">
    <vt:lpwstr/>
  </property>
  <property fmtid="{D5CDD505-2E9C-101B-9397-08002B2CF9AE}" pid="45" name="Document_StorageDesc">
    <vt:lpwstr/>
  </property>
  <property fmtid="{D5CDD505-2E9C-101B-9397-08002B2CF9AE}" pid="46" name="Document_Department">
    <vt:lpwstr/>
  </property>
  <property fmtid="{D5CDD505-2E9C-101B-9397-08002B2CF9AE}" pid="47" name="Document_DepartmentDesc">
    <vt:lpwstr/>
  </property>
</Properties>
</file>